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drawings/drawing27.xml" ContentType="application/vnd.openxmlformats-officedocument.drawing+xml"/>
  <Override PartName="/xl/comments25.xml" ContentType="application/vnd.openxmlformats-officedocument.spreadsheetml.comments+xml"/>
  <Override PartName="/xl/drawings/drawing28.xml" ContentType="application/vnd.openxmlformats-officedocument.drawing+xml"/>
  <Override PartName="/xl/comments26.xml" ContentType="application/vnd.openxmlformats-officedocument.spreadsheetml.comments+xml"/>
  <Override PartName="/xl/drawings/drawing29.xml" ContentType="application/vnd.openxmlformats-officedocument.drawing+xml"/>
  <Override PartName="/xl/comments27.xml" ContentType="application/vnd.openxmlformats-officedocument.spreadsheetml.comments+xml"/>
  <Override PartName="/xl/drawings/drawing30.xml" ContentType="application/vnd.openxmlformats-officedocument.drawing+xml"/>
  <Override PartName="/xl/comments28.xml" ContentType="application/vnd.openxmlformats-officedocument.spreadsheetml.comments+xml"/>
  <Override PartName="/xl/drawings/drawing31.xml" ContentType="application/vnd.openxmlformats-officedocument.drawing+xml"/>
  <Override PartName="/xl/comments29.xml" ContentType="application/vnd.openxmlformats-officedocument.spreadsheetml.comments+xml"/>
  <Override PartName="/xl/drawings/drawing32.xml" ContentType="application/vnd.openxmlformats-officedocument.drawing+xml"/>
  <Override PartName="/xl/comments30.xml" ContentType="application/vnd.openxmlformats-officedocument.spreadsheetml.comments+xml"/>
  <Override PartName="/xl/drawings/drawing33.xml" ContentType="application/vnd.openxmlformats-officedocument.drawing+xml"/>
  <Override PartName="/xl/comments31.xml" ContentType="application/vnd.openxmlformats-officedocument.spreadsheetml.comments+xml"/>
  <Override PartName="/xl/drawings/drawing34.xml" ContentType="application/vnd.openxmlformats-officedocument.drawing+xml"/>
  <Override PartName="/xl/comments32.xml" ContentType="application/vnd.openxmlformats-officedocument.spreadsheetml.comments+xml"/>
  <Override PartName="/xl/drawings/drawing35.xml" ContentType="application/vnd.openxmlformats-officedocument.drawing+xml"/>
  <Override PartName="/xl/comments33.xml" ContentType="application/vnd.openxmlformats-officedocument.spreadsheetml.comments+xml"/>
  <Override PartName="/xl/drawings/drawing36.xml" ContentType="application/vnd.openxmlformats-officedocument.drawing+xml"/>
  <Override PartName="/xl/comments34.xml" ContentType="application/vnd.openxmlformats-officedocument.spreadsheetml.comments+xml"/>
  <Override PartName="/xl/drawings/drawing37.xml" ContentType="application/vnd.openxmlformats-officedocument.drawing+xml"/>
  <Override PartName="/xl/comments35.xml" ContentType="application/vnd.openxmlformats-officedocument.spreadsheetml.comments+xml"/>
  <Override PartName="/xl/drawings/drawing38.xml" ContentType="application/vnd.openxmlformats-officedocument.drawing+xml"/>
  <Override PartName="/xl/comments36.xml" ContentType="application/vnd.openxmlformats-officedocument.spreadsheetml.comments+xml"/>
  <Override PartName="/xl/drawings/drawing39.xml" ContentType="application/vnd.openxmlformats-officedocument.drawing+xml"/>
  <Override PartName="/xl/comments37.xml" ContentType="application/vnd.openxmlformats-officedocument.spreadsheetml.comments+xml"/>
  <Override PartName="/xl/drawings/drawing40.xml" ContentType="application/vnd.openxmlformats-officedocument.drawing+xml"/>
  <Override PartName="/xl/comments38.xml" ContentType="application/vnd.openxmlformats-officedocument.spreadsheetml.comments+xml"/>
  <Override PartName="/xl/drawings/drawing41.xml" ContentType="application/vnd.openxmlformats-officedocument.drawing+xml"/>
  <Override PartName="/xl/comments39.xml" ContentType="application/vnd.openxmlformats-officedocument.spreadsheetml.comments+xml"/>
  <Override PartName="/xl/drawings/drawing42.xml" ContentType="application/vnd.openxmlformats-officedocument.drawing+xml"/>
  <Override PartName="/xl/comments40.xml" ContentType="application/vnd.openxmlformats-officedocument.spreadsheetml.comments+xml"/>
  <Override PartName="/xl/drawings/drawing43.xml" ContentType="application/vnd.openxmlformats-officedocument.drawing+xml"/>
  <Override PartName="/xl/comments41.xml" ContentType="application/vnd.openxmlformats-officedocument.spreadsheetml.comments+xml"/>
  <Override PartName="/xl/drawings/drawing44.xml" ContentType="application/vnd.openxmlformats-officedocument.drawing+xml"/>
  <Override PartName="/xl/comments42.xml" ContentType="application/vnd.openxmlformats-officedocument.spreadsheetml.comments+xml"/>
  <Override PartName="/xl/drawings/drawing45.xml" ContentType="application/vnd.openxmlformats-officedocument.drawing+xml"/>
  <Override PartName="/xl/comments43.xml" ContentType="application/vnd.openxmlformats-officedocument.spreadsheetml.comments+xml"/>
  <Override PartName="/xl/drawings/drawing46.xml" ContentType="application/vnd.openxmlformats-officedocument.drawing+xml"/>
  <Override PartName="/xl/comments44.xml" ContentType="application/vnd.openxmlformats-officedocument.spreadsheetml.comments+xml"/>
  <Override PartName="/xl/drawings/drawing47.xml" ContentType="application/vnd.openxmlformats-officedocument.drawing+xml"/>
  <Override PartName="/xl/comments45.xml" ContentType="application/vnd.openxmlformats-officedocument.spreadsheetml.comments+xml"/>
  <Override PartName="/xl/drawings/drawing48.xml" ContentType="application/vnd.openxmlformats-officedocument.drawing+xml"/>
  <Override PartName="/xl/comments46.xml" ContentType="application/vnd.openxmlformats-officedocument.spreadsheetml.comments+xml"/>
  <Override PartName="/xl/drawings/drawing49.xml" ContentType="application/vnd.openxmlformats-officedocument.drawing+xml"/>
  <Override PartName="/xl/comments47.xml" ContentType="application/vnd.openxmlformats-officedocument.spreadsheetml.comments+xml"/>
  <Override PartName="/xl/drawings/drawing50.xml" ContentType="application/vnd.openxmlformats-officedocument.drawing+xml"/>
  <Override PartName="/xl/comments48.xml" ContentType="application/vnd.openxmlformats-officedocument.spreadsheetml.comments+xml"/>
  <Override PartName="/xl/drawings/drawing51.xml" ContentType="application/vnd.openxmlformats-officedocument.drawing+xml"/>
  <Override PartName="/xl/comments49.xml" ContentType="application/vnd.openxmlformats-officedocument.spreadsheetml.comments+xml"/>
  <Override PartName="/xl/drawings/drawing52.xml" ContentType="application/vnd.openxmlformats-officedocument.drawing+xml"/>
  <Override PartName="/xl/comments50.xml" ContentType="application/vnd.openxmlformats-officedocument.spreadsheetml.comments+xml"/>
  <Override PartName="/xl/drawings/drawing53.xml" ContentType="application/vnd.openxmlformats-officedocument.drawing+xml"/>
  <Override PartName="/xl/comments51.xml" ContentType="application/vnd.openxmlformats-officedocument.spreadsheetml.comments+xml"/>
  <Override PartName="/xl/drawings/drawing54.xml" ContentType="application/vnd.openxmlformats-officedocument.drawing+xml"/>
  <Override PartName="/xl/comments52.xml" ContentType="application/vnd.openxmlformats-officedocument.spreadsheetml.comments+xml"/>
  <Override PartName="/xl/drawings/drawing55.xml" ContentType="application/vnd.openxmlformats-officedocument.drawing+xml"/>
  <Override PartName="/xl/comments53.xml" ContentType="application/vnd.openxmlformats-officedocument.spreadsheetml.comments+xml"/>
  <Override PartName="/xl/drawings/drawing56.xml" ContentType="application/vnd.openxmlformats-officedocument.drawing+xml"/>
  <Override PartName="/xl/comments54.xml" ContentType="application/vnd.openxmlformats-officedocument.spreadsheetml.comments+xml"/>
  <Override PartName="/xl/drawings/drawing57.xml" ContentType="application/vnd.openxmlformats-officedocument.drawing+xml"/>
  <Override PartName="/xl/comments55.xml" ContentType="application/vnd.openxmlformats-officedocument.spreadsheetml.comments+xml"/>
  <Override PartName="/xl/drawings/drawing58.xml" ContentType="application/vnd.openxmlformats-officedocument.drawing+xml"/>
  <Override PartName="/xl/comments56.xml" ContentType="application/vnd.openxmlformats-officedocument.spreadsheetml.comments+xml"/>
  <Override PartName="/xl/drawings/drawing59.xml" ContentType="application/vnd.openxmlformats-officedocument.drawing+xml"/>
  <Override PartName="/xl/comments57.xml" ContentType="application/vnd.openxmlformats-officedocument.spreadsheetml.comments+xml"/>
  <Override PartName="/xl/drawings/drawing60.xml" ContentType="application/vnd.openxmlformats-officedocument.drawing+xml"/>
  <Override PartName="/xl/comments58.xml" ContentType="application/vnd.openxmlformats-officedocument.spreadsheetml.comments+xml"/>
  <Override PartName="/xl/drawings/drawing61.xml" ContentType="application/vnd.openxmlformats-officedocument.drawing+xml"/>
  <Override PartName="/xl/comments59.xml" ContentType="application/vnd.openxmlformats-officedocument.spreadsheetml.comments+xml"/>
  <Override PartName="/xl/drawings/drawing62.xml" ContentType="application/vnd.openxmlformats-officedocument.drawing+xml"/>
  <Override PartName="/xl/comments60.xml" ContentType="application/vnd.openxmlformats-officedocument.spreadsheetml.comments+xml"/>
  <Override PartName="/xl/drawings/drawing63.xml" ContentType="application/vnd.openxmlformats-officedocument.drawing+xml"/>
  <Override PartName="/xl/comments6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G:\My Drive\Documents\2024\Revised Pay App\"/>
    </mc:Choice>
  </mc:AlternateContent>
  <xr:revisionPtr revIDLastSave="0" documentId="13_ncr:1_{3A8AF758-5B06-4024-B8A7-661141DF59F9}" xr6:coauthVersionLast="47" xr6:coauthVersionMax="47" xr10:uidLastSave="{00000000-0000-0000-0000-000000000000}"/>
  <workbookProtection workbookAlgorithmName="SHA-512" workbookHashValue="Ir50OESXnaSTnvFpQQCvD4B5suDJczojZXtB9BGntDx4rcYeFRu/Yo/weCN6sPqMMOZIrCwEkUWPL+AgwAh3+Q==" workbookSaltValue="edOgeEeZs/EuqBWYu12Kkg==" workbookSpinCount="100000" lockStructure="1"/>
  <bookViews>
    <workbookView xWindow="-108" yWindow="-108" windowWidth="23256" windowHeight="12456" tabRatio="751" activeTab="2" xr2:uid="{00000000-000D-0000-FFFF-FFFF00000000}"/>
  </bookViews>
  <sheets>
    <sheet name="Change Order Submission Form" sheetId="174" r:id="rId1"/>
    <sheet name="PCO Log" sheetId="118" r:id="rId2"/>
    <sheet name="Summary Sheet" sheetId="5" r:id="rId3"/>
    <sheet name="Pay App 1" sheetId="22" r:id="rId4"/>
    <sheet name="Pay App 2" sheetId="176" r:id="rId5"/>
    <sheet name="Pay App 3" sheetId="177" r:id="rId6"/>
    <sheet name="Pay App 4" sheetId="180" r:id="rId7"/>
    <sheet name="Pay App 5" sheetId="181" r:id="rId8"/>
    <sheet name="Pay App 6" sheetId="182" r:id="rId9"/>
    <sheet name="Pay App 7" sheetId="183" r:id="rId10"/>
    <sheet name="Pay App 8" sheetId="184" r:id="rId11"/>
    <sheet name="Pay App 9" sheetId="185" r:id="rId12"/>
    <sheet name="Pay App 10" sheetId="186" r:id="rId13"/>
    <sheet name="Pay App 11" sheetId="187" r:id="rId14"/>
    <sheet name="Pay App 12" sheetId="188" r:id="rId15"/>
    <sheet name="Pay App 13" sheetId="189" r:id="rId16"/>
    <sheet name="Pay App 14" sheetId="190" r:id="rId17"/>
    <sheet name="Pay App 15" sheetId="191" r:id="rId18"/>
    <sheet name="Pay App 16" sheetId="192" r:id="rId19"/>
    <sheet name="Pay App 17" sheetId="193" r:id="rId20"/>
    <sheet name="Pay App 18" sheetId="194" r:id="rId21"/>
    <sheet name="Pay App 19" sheetId="195" r:id="rId22"/>
    <sheet name="Pay App 20" sheetId="196" r:id="rId23"/>
    <sheet name="Pay App 21" sheetId="197" r:id="rId24"/>
    <sheet name="Pay App 22" sheetId="198" r:id="rId25"/>
    <sheet name="Pay App 23" sheetId="199" r:id="rId26"/>
    <sheet name="Pay App 24" sheetId="200" r:id="rId27"/>
    <sheet name="Pay App 25" sheetId="201" r:id="rId28"/>
    <sheet name="Pay App 26" sheetId="202" r:id="rId29"/>
    <sheet name="Pay App 27" sheetId="203" r:id="rId30"/>
    <sheet name="Pay App 28" sheetId="204" r:id="rId31"/>
    <sheet name="Pay App 29" sheetId="205" r:id="rId32"/>
    <sheet name="Pay App 30" sheetId="206" r:id="rId33"/>
    <sheet name="Pay App 31" sheetId="207" r:id="rId34"/>
    <sheet name="Pay App 32" sheetId="208" r:id="rId35"/>
    <sheet name="Pay App 33" sheetId="209" r:id="rId36"/>
    <sheet name="Pay App 34" sheetId="210" r:id="rId37"/>
    <sheet name="Pay App 35" sheetId="211" r:id="rId38"/>
    <sheet name="Pay App 36" sheetId="212" r:id="rId39"/>
    <sheet name="Pay App 37" sheetId="213" r:id="rId40"/>
    <sheet name="Pay App 38" sheetId="214" r:id="rId41"/>
    <sheet name="Pay App 39" sheetId="215" r:id="rId42"/>
    <sheet name="Pay App 40" sheetId="216" r:id="rId43"/>
    <sheet name="Pay App 41" sheetId="217" r:id="rId44"/>
    <sheet name="Pay App 42" sheetId="218" r:id="rId45"/>
    <sheet name="Pay App 43" sheetId="219" r:id="rId46"/>
    <sheet name="Pay App 44" sheetId="220" r:id="rId47"/>
    <sheet name="Pay App 45" sheetId="221" r:id="rId48"/>
    <sheet name="Pay App 46" sheetId="222" r:id="rId49"/>
    <sheet name="Pay App 47" sheetId="223" r:id="rId50"/>
    <sheet name="Pay App 48" sheetId="224" r:id="rId51"/>
    <sheet name="Pay App 49" sheetId="225" r:id="rId52"/>
    <sheet name="Pay App 50" sheetId="226" r:id="rId53"/>
    <sheet name="Pay App 51" sheetId="227" r:id="rId54"/>
    <sheet name="Pay App 52" sheetId="228" r:id="rId55"/>
    <sheet name="Pay App 53" sheetId="229" r:id="rId56"/>
    <sheet name="Pay App 54" sheetId="230" r:id="rId57"/>
    <sheet name="Pay App 55" sheetId="231" r:id="rId58"/>
    <sheet name="Pay App 56" sheetId="232" r:id="rId59"/>
    <sheet name="Pay App 57" sheetId="233" r:id="rId60"/>
    <sheet name="Pay App 58" sheetId="234" r:id="rId61"/>
    <sheet name="Pay App 59" sheetId="235" r:id="rId62"/>
    <sheet name="Pay App 60" sheetId="236" r:id="rId63"/>
    <sheet name="Graph Data" sheetId="115" r:id="rId64"/>
  </sheets>
  <definedNames>
    <definedName name="_xlnm.Print_Area" localSheetId="0">'Change Order Submission Form'!$B$2:$L$47</definedName>
    <definedName name="_xlnm.Print_Area" localSheetId="3">'Pay App 1'!$A$1:$N$149</definedName>
    <definedName name="_xlnm.Print_Area" localSheetId="12">'Pay App 10'!$A$1:$N$149</definedName>
    <definedName name="_xlnm.Print_Area" localSheetId="13">'Pay App 11'!$A$1:$N$149</definedName>
    <definedName name="_xlnm.Print_Area" localSheetId="14">'Pay App 12'!$A$1:$N$149</definedName>
    <definedName name="_xlnm.Print_Area" localSheetId="15">'Pay App 13'!$A$1:$N$149</definedName>
    <definedName name="_xlnm.Print_Area" localSheetId="16">'Pay App 14'!$A$1:$N$149</definedName>
    <definedName name="_xlnm.Print_Area" localSheetId="17">'Pay App 15'!$A$1:$N$149</definedName>
    <definedName name="_xlnm.Print_Area" localSheetId="18">'Pay App 16'!$A$1:$N$149</definedName>
    <definedName name="_xlnm.Print_Area" localSheetId="19">'Pay App 17'!$A$1:$N$149</definedName>
    <definedName name="_xlnm.Print_Area" localSheetId="20">'Pay App 18'!$A$1:$N$149</definedName>
    <definedName name="_xlnm.Print_Area" localSheetId="21">'Pay App 19'!$A$1:$N$149</definedName>
    <definedName name="_xlnm.Print_Area" localSheetId="4">'Pay App 2'!$A$1:$N$149</definedName>
    <definedName name="_xlnm.Print_Area" localSheetId="22">'Pay App 20'!$A$1:$N$149</definedName>
    <definedName name="_xlnm.Print_Area" localSheetId="23">'Pay App 21'!$A$1:$N$149</definedName>
    <definedName name="_xlnm.Print_Area" localSheetId="24">'Pay App 22'!$A$1:$N$149</definedName>
    <definedName name="_xlnm.Print_Area" localSheetId="25">'Pay App 23'!$A$1:$N$149</definedName>
    <definedName name="_xlnm.Print_Area" localSheetId="26">'Pay App 24'!$A$1:$N$149</definedName>
    <definedName name="_xlnm.Print_Area" localSheetId="27">'Pay App 25'!$A$1:$N$149</definedName>
    <definedName name="_xlnm.Print_Area" localSheetId="28">'Pay App 26'!$A$1:$N$149</definedName>
    <definedName name="_xlnm.Print_Area" localSheetId="29">'Pay App 27'!$A$1:$N$149</definedName>
    <definedName name="_xlnm.Print_Area" localSheetId="30">'Pay App 28'!$A$1:$N$149</definedName>
    <definedName name="_xlnm.Print_Area" localSheetId="31">'Pay App 29'!$A$1:$N$149</definedName>
    <definedName name="_xlnm.Print_Area" localSheetId="5">'Pay App 3'!$A$1:$N$149</definedName>
    <definedName name="_xlnm.Print_Area" localSheetId="32">'Pay App 30'!$A$1:$N$149</definedName>
    <definedName name="_xlnm.Print_Area" localSheetId="33">'Pay App 31'!$A$1:$N$149</definedName>
    <definedName name="_xlnm.Print_Area" localSheetId="34">'Pay App 32'!$A$1:$N$149</definedName>
    <definedName name="_xlnm.Print_Area" localSheetId="35">'Pay App 33'!$A$1:$N$149</definedName>
    <definedName name="_xlnm.Print_Area" localSheetId="36">'Pay App 34'!$A$1:$N$149</definedName>
    <definedName name="_xlnm.Print_Area" localSheetId="37">'Pay App 35'!$A$1:$N$149</definedName>
    <definedName name="_xlnm.Print_Area" localSheetId="38">'Pay App 36'!$A$1:$N$149</definedName>
    <definedName name="_xlnm.Print_Area" localSheetId="39">'Pay App 37'!$A$1:$N$149</definedName>
    <definedName name="_xlnm.Print_Area" localSheetId="40">'Pay App 38'!$A$1:$N$149</definedName>
    <definedName name="_xlnm.Print_Area" localSheetId="41">'Pay App 39'!$A$1:$N$149</definedName>
    <definedName name="_xlnm.Print_Area" localSheetId="6">'Pay App 4'!$A$1:$N$149</definedName>
    <definedName name="_xlnm.Print_Area" localSheetId="42">'Pay App 40'!$A$1:$N$149</definedName>
    <definedName name="_xlnm.Print_Area" localSheetId="43">'Pay App 41'!$A$1:$N$149</definedName>
    <definedName name="_xlnm.Print_Area" localSheetId="44">'Pay App 42'!$A$1:$N$149</definedName>
    <definedName name="_xlnm.Print_Area" localSheetId="45">'Pay App 43'!$A$1:$N$149</definedName>
    <definedName name="_xlnm.Print_Area" localSheetId="46">'Pay App 44'!$A$1:$N$149</definedName>
    <definedName name="_xlnm.Print_Area" localSheetId="47">'Pay App 45'!$A$1:$N$149</definedName>
    <definedName name="_xlnm.Print_Area" localSheetId="48">'Pay App 46'!$A$1:$N$149</definedName>
    <definedName name="_xlnm.Print_Area" localSheetId="49">'Pay App 47'!$A$1:$N$149</definedName>
    <definedName name="_xlnm.Print_Area" localSheetId="50">'Pay App 48'!$A$1:$N$149</definedName>
    <definedName name="_xlnm.Print_Area" localSheetId="51">'Pay App 49'!$A$1:$N$149</definedName>
    <definedName name="_xlnm.Print_Area" localSheetId="7">'Pay App 5'!$A$1:$N$149</definedName>
    <definedName name="_xlnm.Print_Area" localSheetId="52">'Pay App 50'!$A$1:$N$149</definedName>
    <definedName name="_xlnm.Print_Area" localSheetId="53">'Pay App 51'!$A$1:$N$149</definedName>
    <definedName name="_xlnm.Print_Area" localSheetId="54">'Pay App 52'!$A$1:$N$149</definedName>
    <definedName name="_xlnm.Print_Area" localSheetId="55">'Pay App 53'!$A$1:$N$149</definedName>
    <definedName name="_xlnm.Print_Area" localSheetId="56">'Pay App 54'!$A$1:$N$149</definedName>
    <definedName name="_xlnm.Print_Area" localSheetId="57">'Pay App 55'!$A$1:$N$149</definedName>
    <definedName name="_xlnm.Print_Area" localSheetId="58">'Pay App 56'!$A$1:$N$149</definedName>
    <definedName name="_xlnm.Print_Area" localSheetId="59">'Pay App 57'!$A$1:$N$149</definedName>
    <definedName name="_xlnm.Print_Area" localSheetId="60">'Pay App 58'!$A$1:$N$149</definedName>
    <definedName name="_xlnm.Print_Area" localSheetId="61">'Pay App 59'!$A$1:$N$149</definedName>
    <definedName name="_xlnm.Print_Area" localSheetId="8">'Pay App 6'!$A$1:$N$149</definedName>
    <definedName name="_xlnm.Print_Area" localSheetId="62">'Pay App 60'!$A$1:$N$149</definedName>
    <definedName name="_xlnm.Print_Area" localSheetId="9">'Pay App 7'!$A$1:$N$149</definedName>
    <definedName name="_xlnm.Print_Area" localSheetId="10">'Pay App 8'!$A$1:$N$149</definedName>
    <definedName name="_xlnm.Print_Area" localSheetId="11">'Pay App 9'!$A$1:$N$149</definedName>
    <definedName name="_xlnm.Print_Area" localSheetId="2">'Summary Sheet'!$A$1:$R$130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7" i="236" l="1"/>
  <c r="L108" i="236"/>
  <c r="L109" i="236"/>
  <c r="L110" i="236"/>
  <c r="L111" i="236"/>
  <c r="L112" i="236"/>
  <c r="L113" i="236"/>
  <c r="L114" i="236"/>
  <c r="L115" i="236"/>
  <c r="L116" i="236"/>
  <c r="L117" i="236"/>
  <c r="L118" i="236"/>
  <c r="L119" i="236"/>
  <c r="L120" i="236"/>
  <c r="L121" i="236"/>
  <c r="L122" i="236"/>
  <c r="L123" i="236"/>
  <c r="L124" i="236"/>
  <c r="L125" i="236"/>
  <c r="L126" i="236"/>
  <c r="L127" i="236"/>
  <c r="L128" i="236"/>
  <c r="L129" i="236"/>
  <c r="L130" i="236"/>
  <c r="L131" i="236"/>
  <c r="L132" i="236"/>
  <c r="L133" i="236"/>
  <c r="L134" i="236"/>
  <c r="L135" i="236"/>
  <c r="L136" i="236"/>
  <c r="L137" i="236"/>
  <c r="L138" i="236"/>
  <c r="L139" i="236"/>
  <c r="L140" i="236"/>
  <c r="L141" i="236"/>
  <c r="L142" i="236"/>
  <c r="L143" i="236"/>
  <c r="L144" i="236"/>
  <c r="L145" i="236"/>
  <c r="L146" i="236"/>
  <c r="L147" i="236"/>
  <c r="L148" i="236"/>
  <c r="L106" i="236"/>
  <c r="L58" i="236"/>
  <c r="L59" i="236"/>
  <c r="L60" i="236"/>
  <c r="L61" i="236"/>
  <c r="L62" i="236"/>
  <c r="L63" i="236"/>
  <c r="L64" i="236"/>
  <c r="L65" i="236"/>
  <c r="L66" i="236"/>
  <c r="L67" i="236"/>
  <c r="L68" i="236"/>
  <c r="L69" i="236"/>
  <c r="L70" i="236"/>
  <c r="L71" i="236"/>
  <c r="L72" i="236"/>
  <c r="L73" i="236"/>
  <c r="L74" i="236"/>
  <c r="L75" i="236"/>
  <c r="L76" i="236"/>
  <c r="L77" i="236"/>
  <c r="L78" i="236"/>
  <c r="L79" i="236"/>
  <c r="L80" i="236"/>
  <c r="L81" i="236"/>
  <c r="L82" i="236"/>
  <c r="L83" i="236"/>
  <c r="L84" i="236"/>
  <c r="L85" i="236"/>
  <c r="L86" i="236"/>
  <c r="L87" i="236"/>
  <c r="L88" i="236"/>
  <c r="L89" i="236"/>
  <c r="L90" i="236"/>
  <c r="L91" i="236"/>
  <c r="L92" i="236"/>
  <c r="L93" i="236"/>
  <c r="L94" i="236"/>
  <c r="L95" i="236"/>
  <c r="L96" i="236"/>
  <c r="L97" i="236"/>
  <c r="L98" i="236"/>
  <c r="L99" i="236"/>
  <c r="L100" i="236"/>
  <c r="L57" i="236"/>
  <c r="L107" i="235"/>
  <c r="L108" i="235"/>
  <c r="L109" i="235"/>
  <c r="L110" i="235"/>
  <c r="L111" i="235"/>
  <c r="L112" i="235"/>
  <c r="L113" i="235"/>
  <c r="L114" i="235"/>
  <c r="L115" i="235"/>
  <c r="L116" i="235"/>
  <c r="L117" i="235"/>
  <c r="L118" i="235"/>
  <c r="L119" i="235"/>
  <c r="L120" i="235"/>
  <c r="L121" i="235"/>
  <c r="L122" i="235"/>
  <c r="L123" i="235"/>
  <c r="L124" i="235"/>
  <c r="L125" i="235"/>
  <c r="L126" i="235"/>
  <c r="L127" i="235"/>
  <c r="L128" i="235"/>
  <c r="L129" i="235"/>
  <c r="L130" i="235"/>
  <c r="L131" i="235"/>
  <c r="L132" i="235"/>
  <c r="L133" i="235"/>
  <c r="L134" i="235"/>
  <c r="L135" i="235"/>
  <c r="L136" i="235"/>
  <c r="L137" i="235"/>
  <c r="L138" i="235"/>
  <c r="L139" i="235"/>
  <c r="L140" i="235"/>
  <c r="L141" i="235"/>
  <c r="L142" i="235"/>
  <c r="L143" i="235"/>
  <c r="L144" i="235"/>
  <c r="L145" i="235"/>
  <c r="L146" i="235"/>
  <c r="L147" i="235"/>
  <c r="L148" i="235"/>
  <c r="L106" i="235"/>
  <c r="L58" i="235"/>
  <c r="L59" i="235"/>
  <c r="L60" i="235"/>
  <c r="L61" i="235"/>
  <c r="L62" i="235"/>
  <c r="L63" i="235"/>
  <c r="L64" i="235"/>
  <c r="L65" i="235"/>
  <c r="L66" i="235"/>
  <c r="L67" i="235"/>
  <c r="L68" i="235"/>
  <c r="L69" i="235"/>
  <c r="L70" i="235"/>
  <c r="L71" i="235"/>
  <c r="L72" i="235"/>
  <c r="L73" i="235"/>
  <c r="L74" i="235"/>
  <c r="L75" i="235"/>
  <c r="L76" i="235"/>
  <c r="L77" i="235"/>
  <c r="L78" i="235"/>
  <c r="L79" i="235"/>
  <c r="L80" i="235"/>
  <c r="L81" i="235"/>
  <c r="L82" i="235"/>
  <c r="L83" i="235"/>
  <c r="L84" i="235"/>
  <c r="L85" i="235"/>
  <c r="L86" i="235"/>
  <c r="L87" i="235"/>
  <c r="L88" i="235"/>
  <c r="L89" i="235"/>
  <c r="L90" i="235"/>
  <c r="L91" i="235"/>
  <c r="L92" i="235"/>
  <c r="L93" i="235"/>
  <c r="L94" i="235"/>
  <c r="L95" i="235"/>
  <c r="L96" i="235"/>
  <c r="L97" i="235"/>
  <c r="L98" i="235"/>
  <c r="L99" i="235"/>
  <c r="L100" i="235"/>
  <c r="L57" i="235"/>
  <c r="L107" i="234"/>
  <c r="L108" i="234"/>
  <c r="L109" i="234"/>
  <c r="L110" i="234"/>
  <c r="L111" i="234"/>
  <c r="L112" i="234"/>
  <c r="L113" i="234"/>
  <c r="L114" i="234"/>
  <c r="L115" i="234"/>
  <c r="L116" i="234"/>
  <c r="L117" i="234"/>
  <c r="L118" i="234"/>
  <c r="L119" i="234"/>
  <c r="L120" i="234"/>
  <c r="L121" i="234"/>
  <c r="L122" i="234"/>
  <c r="L123" i="234"/>
  <c r="L124" i="234"/>
  <c r="L125" i="234"/>
  <c r="L126" i="234"/>
  <c r="L127" i="234"/>
  <c r="L128" i="234"/>
  <c r="L129" i="234"/>
  <c r="L130" i="234"/>
  <c r="L131" i="234"/>
  <c r="L132" i="234"/>
  <c r="L133" i="234"/>
  <c r="L134" i="234"/>
  <c r="L135" i="234"/>
  <c r="L136" i="234"/>
  <c r="L137" i="234"/>
  <c r="L138" i="234"/>
  <c r="L139" i="234"/>
  <c r="L140" i="234"/>
  <c r="L141" i="234"/>
  <c r="L142" i="234"/>
  <c r="L143" i="234"/>
  <c r="L144" i="234"/>
  <c r="L145" i="234"/>
  <c r="L146" i="234"/>
  <c r="L147" i="234"/>
  <c r="L148" i="234"/>
  <c r="L106" i="234"/>
  <c r="L58" i="234"/>
  <c r="L59" i="234"/>
  <c r="L60" i="234"/>
  <c r="L61" i="234"/>
  <c r="L62" i="234"/>
  <c r="L63" i="234"/>
  <c r="L64" i="234"/>
  <c r="L65" i="234"/>
  <c r="L66" i="234"/>
  <c r="L67" i="234"/>
  <c r="L68" i="234"/>
  <c r="L69" i="234"/>
  <c r="L70" i="234"/>
  <c r="L71" i="234"/>
  <c r="L72" i="234"/>
  <c r="L73" i="234"/>
  <c r="L74" i="234"/>
  <c r="L75" i="234"/>
  <c r="L76" i="234"/>
  <c r="L77" i="234"/>
  <c r="L78" i="234"/>
  <c r="L79" i="234"/>
  <c r="L80" i="234"/>
  <c r="L81" i="234"/>
  <c r="L82" i="234"/>
  <c r="L83" i="234"/>
  <c r="L84" i="234"/>
  <c r="L85" i="234"/>
  <c r="L86" i="234"/>
  <c r="L87" i="234"/>
  <c r="L88" i="234"/>
  <c r="L89" i="234"/>
  <c r="L90" i="234"/>
  <c r="L91" i="234"/>
  <c r="L92" i="234"/>
  <c r="L93" i="234"/>
  <c r="L94" i="234"/>
  <c r="L95" i="234"/>
  <c r="L96" i="234"/>
  <c r="L97" i="234"/>
  <c r="L98" i="234"/>
  <c r="L99" i="234"/>
  <c r="L100" i="234"/>
  <c r="L57" i="234"/>
  <c r="L107" i="233"/>
  <c r="L108" i="233"/>
  <c r="L109" i="233"/>
  <c r="L110" i="233"/>
  <c r="L111" i="233"/>
  <c r="L112" i="233"/>
  <c r="L113" i="233"/>
  <c r="L114" i="233"/>
  <c r="L115" i="233"/>
  <c r="L116" i="233"/>
  <c r="L117" i="233"/>
  <c r="L118" i="233"/>
  <c r="L119" i="233"/>
  <c r="L120" i="233"/>
  <c r="L121" i="233"/>
  <c r="L122" i="233"/>
  <c r="L123" i="233"/>
  <c r="L124" i="233"/>
  <c r="L125" i="233"/>
  <c r="L126" i="233"/>
  <c r="L127" i="233"/>
  <c r="L128" i="233"/>
  <c r="L129" i="233"/>
  <c r="L130" i="233"/>
  <c r="L131" i="233"/>
  <c r="L132" i="233"/>
  <c r="L133" i="233"/>
  <c r="L134" i="233"/>
  <c r="L135" i="233"/>
  <c r="L136" i="233"/>
  <c r="L137" i="233"/>
  <c r="L138" i="233"/>
  <c r="L139" i="233"/>
  <c r="L140" i="233"/>
  <c r="L141" i="233"/>
  <c r="L142" i="233"/>
  <c r="L143" i="233"/>
  <c r="L144" i="233"/>
  <c r="L145" i="233"/>
  <c r="L146" i="233"/>
  <c r="L147" i="233"/>
  <c r="L148" i="233"/>
  <c r="L106" i="233"/>
  <c r="L58" i="233"/>
  <c r="L59" i="233"/>
  <c r="L60" i="233"/>
  <c r="L61" i="233"/>
  <c r="L62" i="233"/>
  <c r="L63" i="233"/>
  <c r="L64" i="233"/>
  <c r="L65" i="233"/>
  <c r="L66" i="233"/>
  <c r="L67" i="233"/>
  <c r="L68" i="233"/>
  <c r="L69" i="233"/>
  <c r="L70" i="233"/>
  <c r="L71" i="233"/>
  <c r="L72" i="233"/>
  <c r="L73" i="233"/>
  <c r="L74" i="233"/>
  <c r="L75" i="233"/>
  <c r="L76" i="233"/>
  <c r="L77" i="233"/>
  <c r="L78" i="233"/>
  <c r="L79" i="233"/>
  <c r="L80" i="233"/>
  <c r="L81" i="233"/>
  <c r="L82" i="233"/>
  <c r="L83" i="233"/>
  <c r="L84" i="233"/>
  <c r="L85" i="233"/>
  <c r="L86" i="233"/>
  <c r="L87" i="233"/>
  <c r="L88" i="233"/>
  <c r="L89" i="233"/>
  <c r="L90" i="233"/>
  <c r="L91" i="233"/>
  <c r="L92" i="233"/>
  <c r="L93" i="233"/>
  <c r="L94" i="233"/>
  <c r="L95" i="233"/>
  <c r="L96" i="233"/>
  <c r="L97" i="233"/>
  <c r="L98" i="233"/>
  <c r="L99" i="233"/>
  <c r="L100" i="233"/>
  <c r="L57" i="233"/>
  <c r="L107" i="232"/>
  <c r="L108" i="232"/>
  <c r="L109" i="232"/>
  <c r="L110" i="232"/>
  <c r="L111" i="232"/>
  <c r="L112" i="232"/>
  <c r="L113" i="232"/>
  <c r="L114" i="232"/>
  <c r="L115" i="232"/>
  <c r="L116" i="232"/>
  <c r="L117" i="232"/>
  <c r="L118" i="232"/>
  <c r="L119" i="232"/>
  <c r="L120" i="232"/>
  <c r="L121" i="232"/>
  <c r="L122" i="232"/>
  <c r="L123" i="232"/>
  <c r="L124" i="232"/>
  <c r="L125" i="232"/>
  <c r="L126" i="232"/>
  <c r="L127" i="232"/>
  <c r="L128" i="232"/>
  <c r="L129" i="232"/>
  <c r="L130" i="232"/>
  <c r="L131" i="232"/>
  <c r="L132" i="232"/>
  <c r="L133" i="232"/>
  <c r="L134" i="232"/>
  <c r="L135" i="232"/>
  <c r="L136" i="232"/>
  <c r="L137" i="232"/>
  <c r="L138" i="232"/>
  <c r="L139" i="232"/>
  <c r="L140" i="232"/>
  <c r="L141" i="232"/>
  <c r="L142" i="232"/>
  <c r="L143" i="232"/>
  <c r="L144" i="232"/>
  <c r="L145" i="232"/>
  <c r="L146" i="232"/>
  <c r="L147" i="232"/>
  <c r="L148" i="232"/>
  <c r="L106" i="232"/>
  <c r="L58" i="232"/>
  <c r="L59" i="232"/>
  <c r="L60" i="232"/>
  <c r="L61" i="232"/>
  <c r="L62" i="232"/>
  <c r="L63" i="232"/>
  <c r="L64" i="232"/>
  <c r="L65" i="232"/>
  <c r="L66" i="232"/>
  <c r="L67" i="232"/>
  <c r="L68" i="232"/>
  <c r="L69" i="232"/>
  <c r="L70" i="232"/>
  <c r="L71" i="232"/>
  <c r="L72" i="232"/>
  <c r="L73" i="232"/>
  <c r="L74" i="232"/>
  <c r="L75" i="232"/>
  <c r="L76" i="232"/>
  <c r="L77" i="232"/>
  <c r="L78" i="232"/>
  <c r="L79" i="232"/>
  <c r="L80" i="232"/>
  <c r="L81" i="232"/>
  <c r="L82" i="232"/>
  <c r="L83" i="232"/>
  <c r="L84" i="232"/>
  <c r="L85" i="232"/>
  <c r="L86" i="232"/>
  <c r="L87" i="232"/>
  <c r="L88" i="232"/>
  <c r="L89" i="232"/>
  <c r="L90" i="232"/>
  <c r="L91" i="232"/>
  <c r="L92" i="232"/>
  <c r="L93" i="232"/>
  <c r="L94" i="232"/>
  <c r="L95" i="232"/>
  <c r="L96" i="232"/>
  <c r="L97" i="232"/>
  <c r="L98" i="232"/>
  <c r="L99" i="232"/>
  <c r="L100" i="232"/>
  <c r="L57" i="232"/>
  <c r="L107" i="231"/>
  <c r="L108" i="231"/>
  <c r="L109" i="231"/>
  <c r="L110" i="231"/>
  <c r="L111" i="231"/>
  <c r="L112" i="231"/>
  <c r="L113" i="231"/>
  <c r="L114" i="231"/>
  <c r="L115" i="231"/>
  <c r="L116" i="231"/>
  <c r="L117" i="231"/>
  <c r="L118" i="231"/>
  <c r="L119" i="231"/>
  <c r="L120" i="231"/>
  <c r="L121" i="231"/>
  <c r="L122" i="231"/>
  <c r="L123" i="231"/>
  <c r="L124" i="231"/>
  <c r="L125" i="231"/>
  <c r="L126" i="231"/>
  <c r="L127" i="231"/>
  <c r="L128" i="231"/>
  <c r="L129" i="231"/>
  <c r="L130" i="231"/>
  <c r="L131" i="231"/>
  <c r="L132" i="231"/>
  <c r="L133" i="231"/>
  <c r="L134" i="231"/>
  <c r="L135" i="231"/>
  <c r="L136" i="231"/>
  <c r="L137" i="231"/>
  <c r="L138" i="231"/>
  <c r="L139" i="231"/>
  <c r="L140" i="231"/>
  <c r="L141" i="231"/>
  <c r="L142" i="231"/>
  <c r="L143" i="231"/>
  <c r="L144" i="231"/>
  <c r="L145" i="231"/>
  <c r="L146" i="231"/>
  <c r="L147" i="231"/>
  <c r="L148" i="231"/>
  <c r="L106" i="231"/>
  <c r="L58" i="231"/>
  <c r="L59" i="231"/>
  <c r="L60" i="231"/>
  <c r="L61" i="231"/>
  <c r="L62" i="231"/>
  <c r="L63" i="231"/>
  <c r="L64" i="231"/>
  <c r="L65" i="231"/>
  <c r="L66" i="231"/>
  <c r="L67" i="231"/>
  <c r="L68" i="231"/>
  <c r="L69" i="231"/>
  <c r="L70" i="231"/>
  <c r="L71" i="231"/>
  <c r="L72" i="231"/>
  <c r="L73" i="231"/>
  <c r="L74" i="231"/>
  <c r="L75" i="231"/>
  <c r="L76" i="231"/>
  <c r="L77" i="231"/>
  <c r="L78" i="231"/>
  <c r="L79" i="231"/>
  <c r="L80" i="231"/>
  <c r="L81" i="231"/>
  <c r="L82" i="231"/>
  <c r="L83" i="231"/>
  <c r="L84" i="231"/>
  <c r="L85" i="231"/>
  <c r="L86" i="231"/>
  <c r="L87" i="231"/>
  <c r="L88" i="231"/>
  <c r="L89" i="231"/>
  <c r="L90" i="231"/>
  <c r="L91" i="231"/>
  <c r="L92" i="231"/>
  <c r="L93" i="231"/>
  <c r="L94" i="231"/>
  <c r="L95" i="231"/>
  <c r="L96" i="231"/>
  <c r="L97" i="231"/>
  <c r="L98" i="231"/>
  <c r="L99" i="231"/>
  <c r="L100" i="231"/>
  <c r="L57" i="231"/>
  <c r="L107" i="230"/>
  <c r="L108" i="230"/>
  <c r="L109" i="230"/>
  <c r="L110" i="230"/>
  <c r="L111" i="230"/>
  <c r="L112" i="230"/>
  <c r="L113" i="230"/>
  <c r="L114" i="230"/>
  <c r="L115" i="230"/>
  <c r="L116" i="230"/>
  <c r="L117" i="230"/>
  <c r="L118" i="230"/>
  <c r="L119" i="230"/>
  <c r="L120" i="230"/>
  <c r="L121" i="230"/>
  <c r="L122" i="230"/>
  <c r="L123" i="230"/>
  <c r="L124" i="230"/>
  <c r="L125" i="230"/>
  <c r="L126" i="230"/>
  <c r="L127" i="230"/>
  <c r="L128" i="230"/>
  <c r="L129" i="230"/>
  <c r="L130" i="230"/>
  <c r="L131" i="230"/>
  <c r="L132" i="230"/>
  <c r="L133" i="230"/>
  <c r="L134" i="230"/>
  <c r="L135" i="230"/>
  <c r="L136" i="230"/>
  <c r="L137" i="230"/>
  <c r="L138" i="230"/>
  <c r="L139" i="230"/>
  <c r="L140" i="230"/>
  <c r="L141" i="230"/>
  <c r="L142" i="230"/>
  <c r="L143" i="230"/>
  <c r="L144" i="230"/>
  <c r="L145" i="230"/>
  <c r="L146" i="230"/>
  <c r="L147" i="230"/>
  <c r="L148" i="230"/>
  <c r="L106" i="230"/>
  <c r="L58" i="230"/>
  <c r="L59" i="230"/>
  <c r="L60" i="230"/>
  <c r="L61" i="230"/>
  <c r="L62" i="230"/>
  <c r="L63" i="230"/>
  <c r="L64" i="230"/>
  <c r="L65" i="230"/>
  <c r="L66" i="230"/>
  <c r="L67" i="230"/>
  <c r="L68" i="230"/>
  <c r="L69" i="230"/>
  <c r="L70" i="230"/>
  <c r="L71" i="230"/>
  <c r="L72" i="230"/>
  <c r="L73" i="230"/>
  <c r="L74" i="230"/>
  <c r="L75" i="230"/>
  <c r="L76" i="230"/>
  <c r="L77" i="230"/>
  <c r="L78" i="230"/>
  <c r="L79" i="230"/>
  <c r="L80" i="230"/>
  <c r="L81" i="230"/>
  <c r="L82" i="230"/>
  <c r="L83" i="230"/>
  <c r="L84" i="230"/>
  <c r="L85" i="230"/>
  <c r="L86" i="230"/>
  <c r="L87" i="230"/>
  <c r="L88" i="230"/>
  <c r="L89" i="230"/>
  <c r="L90" i="230"/>
  <c r="L91" i="230"/>
  <c r="L92" i="230"/>
  <c r="L93" i="230"/>
  <c r="L94" i="230"/>
  <c r="L95" i="230"/>
  <c r="L96" i="230"/>
  <c r="L97" i="230"/>
  <c r="L98" i="230"/>
  <c r="L99" i="230"/>
  <c r="L100" i="230"/>
  <c r="L57" i="230"/>
  <c r="L107" i="229"/>
  <c r="L108" i="229"/>
  <c r="L109" i="229"/>
  <c r="L110" i="229"/>
  <c r="L111" i="229"/>
  <c r="L112" i="229"/>
  <c r="L113" i="229"/>
  <c r="L114" i="229"/>
  <c r="L115" i="229"/>
  <c r="L116" i="229"/>
  <c r="L117" i="229"/>
  <c r="L118" i="229"/>
  <c r="L119" i="229"/>
  <c r="L120" i="229"/>
  <c r="L121" i="229"/>
  <c r="L122" i="229"/>
  <c r="L123" i="229"/>
  <c r="L124" i="229"/>
  <c r="L125" i="229"/>
  <c r="L126" i="229"/>
  <c r="L127" i="229"/>
  <c r="L128" i="229"/>
  <c r="L129" i="229"/>
  <c r="L130" i="229"/>
  <c r="L131" i="229"/>
  <c r="L132" i="229"/>
  <c r="L133" i="229"/>
  <c r="L134" i="229"/>
  <c r="L135" i="229"/>
  <c r="L136" i="229"/>
  <c r="L137" i="229"/>
  <c r="L138" i="229"/>
  <c r="L139" i="229"/>
  <c r="L140" i="229"/>
  <c r="L141" i="229"/>
  <c r="L142" i="229"/>
  <c r="L143" i="229"/>
  <c r="L144" i="229"/>
  <c r="L145" i="229"/>
  <c r="L146" i="229"/>
  <c r="L147" i="229"/>
  <c r="L148" i="229"/>
  <c r="L106" i="229"/>
  <c r="L58" i="229"/>
  <c r="L59" i="229"/>
  <c r="L60" i="229"/>
  <c r="L61" i="229"/>
  <c r="L62" i="229"/>
  <c r="L63" i="229"/>
  <c r="L64" i="229"/>
  <c r="L65" i="229"/>
  <c r="L66" i="229"/>
  <c r="L67" i="229"/>
  <c r="L68" i="229"/>
  <c r="L69" i="229"/>
  <c r="L70" i="229"/>
  <c r="L71" i="229"/>
  <c r="L72" i="229"/>
  <c r="L73" i="229"/>
  <c r="L74" i="229"/>
  <c r="L75" i="229"/>
  <c r="L76" i="229"/>
  <c r="L77" i="229"/>
  <c r="L78" i="229"/>
  <c r="L79" i="229"/>
  <c r="L80" i="229"/>
  <c r="L81" i="229"/>
  <c r="L82" i="229"/>
  <c r="L83" i="229"/>
  <c r="L84" i="229"/>
  <c r="L85" i="229"/>
  <c r="L86" i="229"/>
  <c r="L87" i="229"/>
  <c r="L88" i="229"/>
  <c r="L89" i="229"/>
  <c r="L90" i="229"/>
  <c r="L91" i="229"/>
  <c r="L92" i="229"/>
  <c r="L93" i="229"/>
  <c r="L94" i="229"/>
  <c r="L95" i="229"/>
  <c r="L96" i="229"/>
  <c r="L97" i="229"/>
  <c r="L98" i="229"/>
  <c r="L99" i="229"/>
  <c r="L100" i="229"/>
  <c r="L57" i="229"/>
  <c r="L107" i="228"/>
  <c r="L108" i="228"/>
  <c r="L109" i="228"/>
  <c r="L110" i="228"/>
  <c r="L111" i="228"/>
  <c r="L112" i="228"/>
  <c r="L113" i="228"/>
  <c r="L114" i="228"/>
  <c r="L115" i="228"/>
  <c r="L116" i="228"/>
  <c r="L117" i="228"/>
  <c r="L118" i="228"/>
  <c r="L119" i="228"/>
  <c r="L120" i="228"/>
  <c r="L121" i="228"/>
  <c r="L122" i="228"/>
  <c r="L123" i="228"/>
  <c r="L124" i="228"/>
  <c r="L125" i="228"/>
  <c r="L126" i="228"/>
  <c r="L127" i="228"/>
  <c r="L128" i="228"/>
  <c r="L129" i="228"/>
  <c r="L130" i="228"/>
  <c r="L131" i="228"/>
  <c r="L132" i="228"/>
  <c r="L133" i="228"/>
  <c r="L134" i="228"/>
  <c r="L135" i="228"/>
  <c r="L136" i="228"/>
  <c r="L137" i="228"/>
  <c r="L138" i="228"/>
  <c r="L139" i="228"/>
  <c r="L140" i="228"/>
  <c r="L141" i="228"/>
  <c r="L142" i="228"/>
  <c r="L143" i="228"/>
  <c r="L144" i="228"/>
  <c r="L145" i="228"/>
  <c r="L146" i="228"/>
  <c r="L147" i="228"/>
  <c r="L148" i="228"/>
  <c r="L106" i="228"/>
  <c r="L58" i="228"/>
  <c r="L59" i="228"/>
  <c r="L60" i="228"/>
  <c r="L61" i="228"/>
  <c r="L62" i="228"/>
  <c r="L63" i="228"/>
  <c r="L64" i="228"/>
  <c r="L65" i="228"/>
  <c r="L66" i="228"/>
  <c r="L67" i="228"/>
  <c r="L68" i="228"/>
  <c r="L69" i="228"/>
  <c r="L70" i="228"/>
  <c r="L71" i="228"/>
  <c r="L72" i="228"/>
  <c r="L73" i="228"/>
  <c r="L74" i="228"/>
  <c r="L75" i="228"/>
  <c r="L76" i="228"/>
  <c r="L77" i="228"/>
  <c r="L78" i="228"/>
  <c r="L79" i="228"/>
  <c r="L80" i="228"/>
  <c r="L81" i="228"/>
  <c r="L82" i="228"/>
  <c r="L83" i="228"/>
  <c r="L84" i="228"/>
  <c r="L85" i="228"/>
  <c r="L86" i="228"/>
  <c r="L87" i="228"/>
  <c r="L88" i="228"/>
  <c r="L89" i="228"/>
  <c r="L90" i="228"/>
  <c r="L91" i="228"/>
  <c r="L92" i="228"/>
  <c r="L93" i="228"/>
  <c r="L94" i="228"/>
  <c r="L95" i="228"/>
  <c r="L96" i="228"/>
  <c r="L97" i="228"/>
  <c r="L98" i="228"/>
  <c r="L99" i="228"/>
  <c r="L100" i="228"/>
  <c r="L57" i="228"/>
  <c r="L107" i="227"/>
  <c r="L108" i="227"/>
  <c r="L109" i="227"/>
  <c r="L110" i="227"/>
  <c r="L111" i="227"/>
  <c r="L112" i="227"/>
  <c r="L113" i="227"/>
  <c r="L114" i="227"/>
  <c r="L115" i="227"/>
  <c r="L116" i="227"/>
  <c r="L117" i="227"/>
  <c r="L118" i="227"/>
  <c r="L119" i="227"/>
  <c r="L120" i="227"/>
  <c r="L121" i="227"/>
  <c r="L122" i="227"/>
  <c r="L123" i="227"/>
  <c r="L124" i="227"/>
  <c r="L125" i="227"/>
  <c r="L126" i="227"/>
  <c r="L127" i="227"/>
  <c r="L128" i="227"/>
  <c r="L129" i="227"/>
  <c r="L130" i="227"/>
  <c r="L131" i="227"/>
  <c r="L132" i="227"/>
  <c r="L133" i="227"/>
  <c r="L134" i="227"/>
  <c r="L135" i="227"/>
  <c r="L136" i="227"/>
  <c r="L137" i="227"/>
  <c r="L138" i="227"/>
  <c r="L139" i="227"/>
  <c r="L140" i="227"/>
  <c r="L141" i="227"/>
  <c r="L142" i="227"/>
  <c r="L143" i="227"/>
  <c r="L144" i="227"/>
  <c r="L145" i="227"/>
  <c r="L146" i="227"/>
  <c r="L147" i="227"/>
  <c r="L148" i="227"/>
  <c r="L106" i="227"/>
  <c r="L58" i="227"/>
  <c r="L59" i="227"/>
  <c r="L60" i="227"/>
  <c r="L61" i="227"/>
  <c r="L62" i="227"/>
  <c r="L63" i="227"/>
  <c r="L64" i="227"/>
  <c r="L65" i="227"/>
  <c r="L66" i="227"/>
  <c r="L67" i="227"/>
  <c r="L68" i="227"/>
  <c r="L69" i="227"/>
  <c r="L70" i="227"/>
  <c r="L71" i="227"/>
  <c r="L72" i="227"/>
  <c r="L73" i="227"/>
  <c r="L74" i="227"/>
  <c r="L75" i="227"/>
  <c r="L76" i="227"/>
  <c r="L77" i="227"/>
  <c r="L78" i="227"/>
  <c r="L79" i="227"/>
  <c r="L80" i="227"/>
  <c r="L81" i="227"/>
  <c r="L82" i="227"/>
  <c r="L83" i="227"/>
  <c r="L84" i="227"/>
  <c r="L85" i="227"/>
  <c r="L86" i="227"/>
  <c r="L87" i="227"/>
  <c r="L88" i="227"/>
  <c r="L89" i="227"/>
  <c r="L90" i="227"/>
  <c r="L91" i="227"/>
  <c r="L92" i="227"/>
  <c r="L93" i="227"/>
  <c r="L94" i="227"/>
  <c r="L95" i="227"/>
  <c r="L96" i="227"/>
  <c r="L97" i="227"/>
  <c r="L98" i="227"/>
  <c r="L99" i="227"/>
  <c r="L100" i="227"/>
  <c r="L57" i="227"/>
  <c r="L107" i="226"/>
  <c r="L108" i="226"/>
  <c r="L109" i="226"/>
  <c r="L110" i="226"/>
  <c r="L111" i="226"/>
  <c r="L112" i="226"/>
  <c r="L113" i="226"/>
  <c r="L114" i="226"/>
  <c r="L115" i="226"/>
  <c r="L116" i="226"/>
  <c r="L117" i="226"/>
  <c r="L118" i="226"/>
  <c r="L119" i="226"/>
  <c r="L120" i="226"/>
  <c r="L121" i="226"/>
  <c r="L122" i="226"/>
  <c r="L123" i="226"/>
  <c r="L124" i="226"/>
  <c r="L125" i="226"/>
  <c r="L126" i="226"/>
  <c r="L127" i="226"/>
  <c r="L128" i="226"/>
  <c r="L129" i="226"/>
  <c r="L130" i="226"/>
  <c r="L131" i="226"/>
  <c r="L132" i="226"/>
  <c r="L133" i="226"/>
  <c r="L134" i="226"/>
  <c r="L135" i="226"/>
  <c r="L136" i="226"/>
  <c r="L137" i="226"/>
  <c r="L138" i="226"/>
  <c r="L139" i="226"/>
  <c r="L140" i="226"/>
  <c r="L141" i="226"/>
  <c r="L142" i="226"/>
  <c r="L143" i="226"/>
  <c r="L144" i="226"/>
  <c r="L145" i="226"/>
  <c r="L146" i="226"/>
  <c r="L147" i="226"/>
  <c r="L148" i="226"/>
  <c r="L106" i="226"/>
  <c r="L58" i="226"/>
  <c r="L59" i="226"/>
  <c r="L60" i="226"/>
  <c r="L61" i="226"/>
  <c r="L62" i="226"/>
  <c r="L63" i="226"/>
  <c r="L64" i="226"/>
  <c r="L65" i="226"/>
  <c r="L66" i="226"/>
  <c r="L67" i="226"/>
  <c r="L68" i="226"/>
  <c r="L69" i="226"/>
  <c r="L70" i="226"/>
  <c r="L71" i="226"/>
  <c r="L72" i="226"/>
  <c r="L73" i="226"/>
  <c r="L74" i="226"/>
  <c r="L75" i="226"/>
  <c r="L76" i="226"/>
  <c r="L77" i="226"/>
  <c r="L78" i="226"/>
  <c r="L79" i="226"/>
  <c r="L80" i="226"/>
  <c r="L81" i="226"/>
  <c r="L82" i="226"/>
  <c r="L83" i="226"/>
  <c r="L84" i="226"/>
  <c r="L85" i="226"/>
  <c r="L86" i="226"/>
  <c r="L87" i="226"/>
  <c r="L88" i="226"/>
  <c r="L89" i="226"/>
  <c r="L90" i="226"/>
  <c r="L91" i="226"/>
  <c r="L92" i="226"/>
  <c r="L93" i="226"/>
  <c r="L94" i="226"/>
  <c r="L95" i="226"/>
  <c r="L96" i="226"/>
  <c r="L97" i="226"/>
  <c r="L98" i="226"/>
  <c r="L99" i="226"/>
  <c r="L100" i="226"/>
  <c r="L57" i="226"/>
  <c r="L107" i="225"/>
  <c r="L108" i="225"/>
  <c r="L109" i="225"/>
  <c r="L110" i="225"/>
  <c r="L111" i="225"/>
  <c r="L112" i="225"/>
  <c r="L113" i="225"/>
  <c r="L114" i="225"/>
  <c r="L115" i="225"/>
  <c r="L116" i="225"/>
  <c r="L117" i="225"/>
  <c r="L118" i="225"/>
  <c r="L119" i="225"/>
  <c r="L120" i="225"/>
  <c r="L121" i="225"/>
  <c r="L122" i="225"/>
  <c r="L123" i="225"/>
  <c r="L124" i="225"/>
  <c r="L125" i="225"/>
  <c r="L126" i="225"/>
  <c r="L127" i="225"/>
  <c r="L128" i="225"/>
  <c r="L129" i="225"/>
  <c r="L130" i="225"/>
  <c r="L131" i="225"/>
  <c r="L132" i="225"/>
  <c r="L133" i="225"/>
  <c r="L134" i="225"/>
  <c r="L135" i="225"/>
  <c r="L136" i="225"/>
  <c r="L137" i="225"/>
  <c r="L138" i="225"/>
  <c r="L139" i="225"/>
  <c r="L140" i="225"/>
  <c r="L141" i="225"/>
  <c r="L142" i="225"/>
  <c r="L143" i="225"/>
  <c r="L144" i="225"/>
  <c r="L145" i="225"/>
  <c r="L146" i="225"/>
  <c r="L147" i="225"/>
  <c r="L148" i="225"/>
  <c r="L106" i="225"/>
  <c r="L58" i="225"/>
  <c r="L59" i="225"/>
  <c r="L60" i="225"/>
  <c r="L61" i="225"/>
  <c r="L62" i="225"/>
  <c r="L63" i="225"/>
  <c r="L64" i="225"/>
  <c r="L65" i="225"/>
  <c r="L66" i="225"/>
  <c r="L67" i="225"/>
  <c r="L68" i="225"/>
  <c r="L69" i="225"/>
  <c r="L70" i="225"/>
  <c r="L71" i="225"/>
  <c r="L72" i="225"/>
  <c r="L73" i="225"/>
  <c r="L74" i="225"/>
  <c r="L75" i="225"/>
  <c r="L76" i="225"/>
  <c r="L77" i="225"/>
  <c r="L78" i="225"/>
  <c r="L79" i="225"/>
  <c r="L80" i="225"/>
  <c r="L81" i="225"/>
  <c r="L82" i="225"/>
  <c r="L83" i="225"/>
  <c r="L84" i="225"/>
  <c r="L85" i="225"/>
  <c r="L86" i="225"/>
  <c r="L87" i="225"/>
  <c r="L88" i="225"/>
  <c r="L89" i="225"/>
  <c r="L90" i="225"/>
  <c r="L91" i="225"/>
  <c r="L92" i="225"/>
  <c r="L93" i="225"/>
  <c r="L94" i="225"/>
  <c r="L95" i="225"/>
  <c r="L96" i="225"/>
  <c r="L97" i="225"/>
  <c r="L98" i="225"/>
  <c r="L99" i="225"/>
  <c r="L100" i="225"/>
  <c r="L57" i="225"/>
  <c r="L107" i="224"/>
  <c r="L108" i="224"/>
  <c r="L109" i="224"/>
  <c r="L110" i="224"/>
  <c r="L111" i="224"/>
  <c r="L112" i="224"/>
  <c r="L113" i="224"/>
  <c r="L114" i="224"/>
  <c r="L115" i="224"/>
  <c r="L116" i="224"/>
  <c r="L117" i="224"/>
  <c r="L118" i="224"/>
  <c r="L119" i="224"/>
  <c r="L120" i="224"/>
  <c r="L121" i="224"/>
  <c r="L122" i="224"/>
  <c r="L123" i="224"/>
  <c r="L124" i="224"/>
  <c r="L125" i="224"/>
  <c r="L126" i="224"/>
  <c r="L127" i="224"/>
  <c r="L128" i="224"/>
  <c r="L129" i="224"/>
  <c r="L130" i="224"/>
  <c r="L131" i="224"/>
  <c r="L132" i="224"/>
  <c r="L133" i="224"/>
  <c r="L134" i="224"/>
  <c r="L135" i="224"/>
  <c r="L136" i="224"/>
  <c r="L137" i="224"/>
  <c r="L138" i="224"/>
  <c r="L139" i="224"/>
  <c r="L140" i="224"/>
  <c r="L141" i="224"/>
  <c r="L142" i="224"/>
  <c r="L143" i="224"/>
  <c r="L144" i="224"/>
  <c r="L145" i="224"/>
  <c r="L146" i="224"/>
  <c r="L147" i="224"/>
  <c r="L148" i="224"/>
  <c r="L106" i="224"/>
  <c r="L58" i="224"/>
  <c r="L59" i="224"/>
  <c r="L60" i="224"/>
  <c r="L61" i="224"/>
  <c r="L62" i="224"/>
  <c r="L63" i="224"/>
  <c r="L64" i="224"/>
  <c r="L65" i="224"/>
  <c r="L66" i="224"/>
  <c r="L67" i="224"/>
  <c r="L68" i="224"/>
  <c r="L69" i="224"/>
  <c r="L70" i="224"/>
  <c r="L71" i="224"/>
  <c r="L72" i="224"/>
  <c r="L73" i="224"/>
  <c r="L74" i="224"/>
  <c r="L75" i="224"/>
  <c r="L76" i="224"/>
  <c r="L77" i="224"/>
  <c r="L78" i="224"/>
  <c r="L79" i="224"/>
  <c r="L80" i="224"/>
  <c r="L81" i="224"/>
  <c r="L82" i="224"/>
  <c r="L83" i="224"/>
  <c r="L84" i="224"/>
  <c r="L85" i="224"/>
  <c r="L86" i="224"/>
  <c r="L87" i="224"/>
  <c r="L88" i="224"/>
  <c r="L89" i="224"/>
  <c r="L90" i="224"/>
  <c r="L91" i="224"/>
  <c r="L92" i="224"/>
  <c r="L93" i="224"/>
  <c r="L94" i="224"/>
  <c r="L95" i="224"/>
  <c r="L96" i="224"/>
  <c r="L97" i="224"/>
  <c r="L98" i="224"/>
  <c r="L99" i="224"/>
  <c r="L100" i="224"/>
  <c r="L57" i="224"/>
  <c r="L107" i="223"/>
  <c r="L108" i="223"/>
  <c r="L109" i="223"/>
  <c r="L110" i="223"/>
  <c r="L111" i="223"/>
  <c r="L112" i="223"/>
  <c r="L113" i="223"/>
  <c r="L114" i="223"/>
  <c r="L115" i="223"/>
  <c r="L116" i="223"/>
  <c r="L117" i="223"/>
  <c r="L118" i="223"/>
  <c r="L119" i="223"/>
  <c r="L120" i="223"/>
  <c r="L121" i="223"/>
  <c r="L122" i="223"/>
  <c r="L123" i="223"/>
  <c r="L124" i="223"/>
  <c r="L125" i="223"/>
  <c r="L126" i="223"/>
  <c r="L127" i="223"/>
  <c r="L128" i="223"/>
  <c r="L129" i="223"/>
  <c r="L130" i="223"/>
  <c r="L131" i="223"/>
  <c r="L132" i="223"/>
  <c r="L133" i="223"/>
  <c r="L134" i="223"/>
  <c r="L135" i="223"/>
  <c r="L136" i="223"/>
  <c r="L137" i="223"/>
  <c r="L138" i="223"/>
  <c r="L139" i="223"/>
  <c r="L140" i="223"/>
  <c r="L141" i="223"/>
  <c r="L142" i="223"/>
  <c r="L143" i="223"/>
  <c r="L144" i="223"/>
  <c r="L145" i="223"/>
  <c r="L146" i="223"/>
  <c r="L147" i="223"/>
  <c r="L148" i="223"/>
  <c r="L106" i="223"/>
  <c r="L58" i="223"/>
  <c r="L59" i="223"/>
  <c r="L60" i="223"/>
  <c r="L61" i="223"/>
  <c r="L62" i="223"/>
  <c r="L63" i="223"/>
  <c r="L64" i="223"/>
  <c r="L65" i="223"/>
  <c r="L66" i="223"/>
  <c r="L67" i="223"/>
  <c r="L68" i="223"/>
  <c r="L69" i="223"/>
  <c r="L70" i="223"/>
  <c r="L71" i="223"/>
  <c r="L72" i="223"/>
  <c r="L73" i="223"/>
  <c r="L74" i="223"/>
  <c r="L75" i="223"/>
  <c r="L76" i="223"/>
  <c r="L77" i="223"/>
  <c r="L78" i="223"/>
  <c r="L79" i="223"/>
  <c r="L80" i="223"/>
  <c r="L81" i="223"/>
  <c r="L82" i="223"/>
  <c r="L83" i="223"/>
  <c r="L84" i="223"/>
  <c r="L85" i="223"/>
  <c r="L86" i="223"/>
  <c r="L87" i="223"/>
  <c r="L88" i="223"/>
  <c r="L89" i="223"/>
  <c r="L90" i="223"/>
  <c r="L91" i="223"/>
  <c r="L92" i="223"/>
  <c r="L93" i="223"/>
  <c r="L94" i="223"/>
  <c r="L95" i="223"/>
  <c r="L96" i="223"/>
  <c r="L97" i="223"/>
  <c r="L98" i="223"/>
  <c r="L99" i="223"/>
  <c r="L100" i="223"/>
  <c r="L57" i="223"/>
  <c r="L107" i="222"/>
  <c r="L108" i="222"/>
  <c r="L109" i="222"/>
  <c r="L110" i="222"/>
  <c r="L111" i="222"/>
  <c r="L112" i="222"/>
  <c r="L113" i="222"/>
  <c r="L114" i="222"/>
  <c r="L115" i="222"/>
  <c r="L116" i="222"/>
  <c r="L117" i="222"/>
  <c r="L118" i="222"/>
  <c r="L119" i="222"/>
  <c r="L120" i="222"/>
  <c r="L121" i="222"/>
  <c r="L122" i="222"/>
  <c r="L123" i="222"/>
  <c r="L124" i="222"/>
  <c r="L125" i="222"/>
  <c r="L126" i="222"/>
  <c r="L127" i="222"/>
  <c r="L128" i="222"/>
  <c r="L129" i="222"/>
  <c r="L130" i="222"/>
  <c r="L131" i="222"/>
  <c r="L132" i="222"/>
  <c r="L133" i="222"/>
  <c r="L134" i="222"/>
  <c r="L135" i="222"/>
  <c r="L136" i="222"/>
  <c r="L137" i="222"/>
  <c r="L138" i="222"/>
  <c r="L139" i="222"/>
  <c r="L140" i="222"/>
  <c r="L141" i="222"/>
  <c r="L142" i="222"/>
  <c r="L143" i="222"/>
  <c r="L144" i="222"/>
  <c r="L145" i="222"/>
  <c r="L146" i="222"/>
  <c r="L147" i="222"/>
  <c r="L148" i="222"/>
  <c r="L106" i="222"/>
  <c r="L58" i="222"/>
  <c r="L59" i="222"/>
  <c r="L60" i="222"/>
  <c r="L61" i="222"/>
  <c r="L62" i="222"/>
  <c r="L63" i="222"/>
  <c r="L64" i="222"/>
  <c r="L65" i="222"/>
  <c r="L66" i="222"/>
  <c r="L67" i="222"/>
  <c r="L68" i="222"/>
  <c r="L69" i="222"/>
  <c r="L70" i="222"/>
  <c r="L71" i="222"/>
  <c r="L72" i="222"/>
  <c r="L73" i="222"/>
  <c r="L74" i="222"/>
  <c r="L75" i="222"/>
  <c r="L76" i="222"/>
  <c r="L77" i="222"/>
  <c r="L78" i="222"/>
  <c r="L79" i="222"/>
  <c r="L80" i="222"/>
  <c r="L81" i="222"/>
  <c r="L82" i="222"/>
  <c r="L83" i="222"/>
  <c r="L84" i="222"/>
  <c r="L85" i="222"/>
  <c r="L86" i="222"/>
  <c r="L87" i="222"/>
  <c r="L88" i="222"/>
  <c r="L89" i="222"/>
  <c r="L90" i="222"/>
  <c r="L91" i="222"/>
  <c r="L92" i="222"/>
  <c r="L93" i="222"/>
  <c r="L94" i="222"/>
  <c r="L95" i="222"/>
  <c r="L96" i="222"/>
  <c r="L97" i="222"/>
  <c r="L98" i="222"/>
  <c r="L99" i="222"/>
  <c r="L100" i="222"/>
  <c r="L57" i="222"/>
  <c r="L99" i="221"/>
  <c r="L107" i="221"/>
  <c r="L108" i="221"/>
  <c r="L109" i="221"/>
  <c r="L110" i="221"/>
  <c r="L111" i="221"/>
  <c r="L112" i="221"/>
  <c r="L113" i="221"/>
  <c r="L114" i="221"/>
  <c r="L115" i="221"/>
  <c r="L116" i="221"/>
  <c r="L117" i="221"/>
  <c r="L118" i="221"/>
  <c r="L119" i="221"/>
  <c r="L120" i="221"/>
  <c r="L121" i="221"/>
  <c r="L122" i="221"/>
  <c r="L123" i="221"/>
  <c r="L124" i="221"/>
  <c r="L125" i="221"/>
  <c r="L126" i="221"/>
  <c r="L127" i="221"/>
  <c r="L128" i="221"/>
  <c r="L129" i="221"/>
  <c r="L130" i="221"/>
  <c r="L131" i="221"/>
  <c r="L132" i="221"/>
  <c r="L133" i="221"/>
  <c r="L134" i="221"/>
  <c r="L135" i="221"/>
  <c r="L136" i="221"/>
  <c r="L137" i="221"/>
  <c r="L138" i="221"/>
  <c r="L139" i="221"/>
  <c r="L140" i="221"/>
  <c r="L141" i="221"/>
  <c r="L142" i="221"/>
  <c r="L143" i="221"/>
  <c r="L144" i="221"/>
  <c r="L145" i="221"/>
  <c r="L146" i="221"/>
  <c r="L147" i="221"/>
  <c r="L148" i="221"/>
  <c r="L106" i="221"/>
  <c r="L58" i="221"/>
  <c r="L59" i="221"/>
  <c r="L60" i="221"/>
  <c r="L61" i="221"/>
  <c r="L62" i="221"/>
  <c r="L63" i="221"/>
  <c r="L64" i="221"/>
  <c r="L65" i="221"/>
  <c r="L66" i="221"/>
  <c r="L67" i="221"/>
  <c r="L68" i="221"/>
  <c r="L69" i="221"/>
  <c r="L70" i="221"/>
  <c r="L71" i="221"/>
  <c r="L72" i="221"/>
  <c r="L73" i="221"/>
  <c r="L74" i="221"/>
  <c r="L75" i="221"/>
  <c r="L76" i="221"/>
  <c r="L77" i="221"/>
  <c r="L78" i="221"/>
  <c r="L79" i="221"/>
  <c r="L80" i="221"/>
  <c r="L81" i="221"/>
  <c r="L82" i="221"/>
  <c r="L83" i="221"/>
  <c r="L84" i="221"/>
  <c r="L85" i="221"/>
  <c r="L86" i="221"/>
  <c r="L87" i="221"/>
  <c r="L88" i="221"/>
  <c r="L89" i="221"/>
  <c r="L90" i="221"/>
  <c r="L91" i="221"/>
  <c r="L92" i="221"/>
  <c r="L93" i="221"/>
  <c r="L94" i="221"/>
  <c r="L95" i="221"/>
  <c r="L96" i="221"/>
  <c r="L97" i="221"/>
  <c r="L98" i="221"/>
  <c r="L100" i="221"/>
  <c r="L57" i="221"/>
  <c r="L107" i="220"/>
  <c r="L108" i="220"/>
  <c r="L109" i="220"/>
  <c r="L110" i="220"/>
  <c r="L111" i="220"/>
  <c r="L112" i="220"/>
  <c r="L113" i="220"/>
  <c r="L114" i="220"/>
  <c r="L115" i="220"/>
  <c r="L116" i="220"/>
  <c r="L117" i="220"/>
  <c r="L118" i="220"/>
  <c r="L119" i="220"/>
  <c r="L120" i="220"/>
  <c r="L121" i="220"/>
  <c r="L122" i="220"/>
  <c r="L123" i="220"/>
  <c r="L124" i="220"/>
  <c r="L125" i="220"/>
  <c r="L126" i="220"/>
  <c r="L127" i="220"/>
  <c r="L128" i="220"/>
  <c r="L129" i="220"/>
  <c r="L130" i="220"/>
  <c r="L131" i="220"/>
  <c r="L132" i="220"/>
  <c r="L133" i="220"/>
  <c r="L134" i="220"/>
  <c r="L135" i="220"/>
  <c r="L136" i="220"/>
  <c r="L137" i="220"/>
  <c r="L138" i="220"/>
  <c r="L139" i="220"/>
  <c r="L140" i="220"/>
  <c r="L141" i="220"/>
  <c r="L142" i="220"/>
  <c r="L143" i="220"/>
  <c r="L144" i="220"/>
  <c r="L145" i="220"/>
  <c r="L146" i="220"/>
  <c r="L147" i="220"/>
  <c r="L148" i="220"/>
  <c r="L106" i="220"/>
  <c r="L58" i="220"/>
  <c r="L59" i="220"/>
  <c r="L60" i="220"/>
  <c r="L61" i="220"/>
  <c r="L62" i="220"/>
  <c r="L63" i="220"/>
  <c r="L64" i="220"/>
  <c r="L65" i="220"/>
  <c r="L66" i="220"/>
  <c r="L67" i="220"/>
  <c r="L68" i="220"/>
  <c r="L69" i="220"/>
  <c r="L70" i="220"/>
  <c r="L71" i="220"/>
  <c r="L72" i="220"/>
  <c r="L73" i="220"/>
  <c r="L74" i="220"/>
  <c r="L75" i="220"/>
  <c r="L76" i="220"/>
  <c r="L77" i="220"/>
  <c r="L78" i="220"/>
  <c r="L79" i="220"/>
  <c r="L80" i="220"/>
  <c r="L81" i="220"/>
  <c r="L82" i="220"/>
  <c r="L83" i="220"/>
  <c r="L84" i="220"/>
  <c r="L85" i="220"/>
  <c r="L86" i="220"/>
  <c r="L87" i="220"/>
  <c r="L88" i="220"/>
  <c r="L89" i="220"/>
  <c r="L90" i="220"/>
  <c r="L91" i="220"/>
  <c r="L92" i="220"/>
  <c r="L93" i="220"/>
  <c r="L94" i="220"/>
  <c r="L95" i="220"/>
  <c r="L96" i="220"/>
  <c r="L97" i="220"/>
  <c r="L98" i="220"/>
  <c r="L99" i="220"/>
  <c r="L100" i="220"/>
  <c r="L57" i="220"/>
  <c r="L107" i="219"/>
  <c r="L108" i="219"/>
  <c r="L109" i="219"/>
  <c r="L110" i="219"/>
  <c r="L111" i="219"/>
  <c r="L112" i="219"/>
  <c r="L113" i="219"/>
  <c r="L114" i="219"/>
  <c r="L115" i="219"/>
  <c r="L116" i="219"/>
  <c r="L117" i="219"/>
  <c r="L118" i="219"/>
  <c r="L119" i="219"/>
  <c r="L120" i="219"/>
  <c r="L121" i="219"/>
  <c r="L122" i="219"/>
  <c r="L123" i="219"/>
  <c r="L124" i="219"/>
  <c r="L125" i="219"/>
  <c r="L126" i="219"/>
  <c r="L127" i="219"/>
  <c r="L128" i="219"/>
  <c r="L129" i="219"/>
  <c r="L130" i="219"/>
  <c r="L131" i="219"/>
  <c r="L132" i="219"/>
  <c r="L133" i="219"/>
  <c r="L134" i="219"/>
  <c r="L135" i="219"/>
  <c r="L136" i="219"/>
  <c r="L137" i="219"/>
  <c r="L138" i="219"/>
  <c r="L139" i="219"/>
  <c r="L140" i="219"/>
  <c r="L141" i="219"/>
  <c r="L142" i="219"/>
  <c r="L143" i="219"/>
  <c r="L144" i="219"/>
  <c r="L145" i="219"/>
  <c r="L146" i="219"/>
  <c r="L147" i="219"/>
  <c r="L148" i="219"/>
  <c r="L106" i="219"/>
  <c r="L58" i="219"/>
  <c r="L59" i="219"/>
  <c r="L60" i="219"/>
  <c r="L61" i="219"/>
  <c r="L62" i="219"/>
  <c r="L63" i="219"/>
  <c r="L64" i="219"/>
  <c r="L65" i="219"/>
  <c r="L66" i="219"/>
  <c r="L67" i="219"/>
  <c r="L68" i="219"/>
  <c r="L69" i="219"/>
  <c r="L70" i="219"/>
  <c r="L71" i="219"/>
  <c r="L72" i="219"/>
  <c r="L73" i="219"/>
  <c r="L74" i="219"/>
  <c r="L75" i="219"/>
  <c r="L76" i="219"/>
  <c r="L77" i="219"/>
  <c r="L78" i="219"/>
  <c r="L79" i="219"/>
  <c r="L80" i="219"/>
  <c r="L81" i="219"/>
  <c r="L82" i="219"/>
  <c r="L83" i="219"/>
  <c r="L84" i="219"/>
  <c r="L85" i="219"/>
  <c r="L86" i="219"/>
  <c r="L87" i="219"/>
  <c r="L88" i="219"/>
  <c r="L89" i="219"/>
  <c r="L90" i="219"/>
  <c r="L91" i="219"/>
  <c r="L92" i="219"/>
  <c r="L93" i="219"/>
  <c r="L94" i="219"/>
  <c r="L95" i="219"/>
  <c r="L96" i="219"/>
  <c r="L97" i="219"/>
  <c r="L98" i="219"/>
  <c r="L99" i="219"/>
  <c r="L100" i="219"/>
  <c r="L57" i="219"/>
  <c r="L107" i="218"/>
  <c r="L108" i="218"/>
  <c r="L109" i="218"/>
  <c r="L110" i="218"/>
  <c r="L111" i="218"/>
  <c r="L112" i="218"/>
  <c r="L113" i="218"/>
  <c r="L114" i="218"/>
  <c r="L115" i="218"/>
  <c r="L116" i="218"/>
  <c r="L117" i="218"/>
  <c r="L118" i="218"/>
  <c r="L119" i="218"/>
  <c r="L120" i="218"/>
  <c r="L121" i="218"/>
  <c r="L122" i="218"/>
  <c r="L123" i="218"/>
  <c r="L124" i="218"/>
  <c r="L125" i="218"/>
  <c r="L126" i="218"/>
  <c r="L127" i="218"/>
  <c r="L128" i="218"/>
  <c r="L129" i="218"/>
  <c r="L130" i="218"/>
  <c r="L131" i="218"/>
  <c r="L132" i="218"/>
  <c r="L133" i="218"/>
  <c r="L134" i="218"/>
  <c r="L135" i="218"/>
  <c r="L136" i="218"/>
  <c r="L137" i="218"/>
  <c r="L138" i="218"/>
  <c r="L139" i="218"/>
  <c r="L140" i="218"/>
  <c r="L141" i="218"/>
  <c r="L142" i="218"/>
  <c r="L143" i="218"/>
  <c r="L144" i="218"/>
  <c r="L145" i="218"/>
  <c r="L146" i="218"/>
  <c r="L147" i="218"/>
  <c r="L148" i="218"/>
  <c r="L106" i="218"/>
  <c r="L58" i="218"/>
  <c r="L59" i="218"/>
  <c r="L60" i="218"/>
  <c r="L61" i="218"/>
  <c r="L62" i="218"/>
  <c r="L63" i="218"/>
  <c r="L64" i="218"/>
  <c r="L65" i="218"/>
  <c r="L66" i="218"/>
  <c r="L67" i="218"/>
  <c r="L68" i="218"/>
  <c r="L69" i="218"/>
  <c r="L70" i="218"/>
  <c r="L71" i="218"/>
  <c r="L72" i="218"/>
  <c r="L73" i="218"/>
  <c r="L74" i="218"/>
  <c r="L75" i="218"/>
  <c r="L76" i="218"/>
  <c r="L77" i="218"/>
  <c r="L78" i="218"/>
  <c r="L79" i="218"/>
  <c r="L80" i="218"/>
  <c r="L81" i="218"/>
  <c r="L82" i="218"/>
  <c r="L83" i="218"/>
  <c r="L84" i="218"/>
  <c r="L85" i="218"/>
  <c r="L86" i="218"/>
  <c r="L87" i="218"/>
  <c r="L88" i="218"/>
  <c r="L89" i="218"/>
  <c r="L90" i="218"/>
  <c r="L91" i="218"/>
  <c r="L92" i="218"/>
  <c r="L93" i="218"/>
  <c r="L94" i="218"/>
  <c r="L95" i="218"/>
  <c r="L96" i="218"/>
  <c r="L97" i="218"/>
  <c r="L98" i="218"/>
  <c r="L99" i="218"/>
  <c r="L100" i="218"/>
  <c r="L57" i="218"/>
  <c r="L107" i="217"/>
  <c r="L108" i="217"/>
  <c r="L109" i="217"/>
  <c r="L110" i="217"/>
  <c r="L111" i="217"/>
  <c r="L112" i="217"/>
  <c r="L113" i="217"/>
  <c r="L114" i="217"/>
  <c r="L115" i="217"/>
  <c r="L116" i="217"/>
  <c r="L117" i="217"/>
  <c r="L118" i="217"/>
  <c r="L119" i="217"/>
  <c r="L120" i="217"/>
  <c r="L121" i="217"/>
  <c r="L122" i="217"/>
  <c r="L123" i="217"/>
  <c r="L124" i="217"/>
  <c r="L125" i="217"/>
  <c r="L126" i="217"/>
  <c r="L127" i="217"/>
  <c r="L128" i="217"/>
  <c r="L129" i="217"/>
  <c r="L130" i="217"/>
  <c r="L131" i="217"/>
  <c r="L132" i="217"/>
  <c r="L133" i="217"/>
  <c r="L134" i="217"/>
  <c r="L135" i="217"/>
  <c r="L136" i="217"/>
  <c r="L137" i="217"/>
  <c r="L138" i="217"/>
  <c r="L139" i="217"/>
  <c r="L140" i="217"/>
  <c r="L141" i="217"/>
  <c r="L142" i="217"/>
  <c r="L143" i="217"/>
  <c r="L144" i="217"/>
  <c r="L145" i="217"/>
  <c r="L146" i="217"/>
  <c r="L147" i="217"/>
  <c r="L148" i="217"/>
  <c r="L106" i="217"/>
  <c r="L58" i="217"/>
  <c r="L59" i="217"/>
  <c r="L60" i="217"/>
  <c r="L61" i="217"/>
  <c r="L62" i="217"/>
  <c r="L63" i="217"/>
  <c r="L64" i="217"/>
  <c r="L65" i="217"/>
  <c r="L66" i="217"/>
  <c r="L67" i="217"/>
  <c r="L68" i="217"/>
  <c r="L69" i="217"/>
  <c r="L70" i="217"/>
  <c r="L71" i="217"/>
  <c r="L72" i="217"/>
  <c r="L73" i="217"/>
  <c r="L74" i="217"/>
  <c r="L75" i="217"/>
  <c r="L76" i="217"/>
  <c r="L77" i="217"/>
  <c r="L78" i="217"/>
  <c r="L79" i="217"/>
  <c r="L80" i="217"/>
  <c r="L81" i="217"/>
  <c r="L82" i="217"/>
  <c r="L83" i="217"/>
  <c r="L84" i="217"/>
  <c r="L85" i="217"/>
  <c r="L86" i="217"/>
  <c r="L87" i="217"/>
  <c r="L88" i="217"/>
  <c r="L89" i="217"/>
  <c r="L90" i="217"/>
  <c r="L91" i="217"/>
  <c r="L92" i="217"/>
  <c r="L93" i="217"/>
  <c r="L94" i="217"/>
  <c r="L95" i="217"/>
  <c r="L96" i="217"/>
  <c r="L97" i="217"/>
  <c r="L98" i="217"/>
  <c r="L99" i="217"/>
  <c r="L100" i="217"/>
  <c r="L57" i="217"/>
  <c r="L107" i="216"/>
  <c r="L108" i="216"/>
  <c r="L109" i="216"/>
  <c r="L110" i="216"/>
  <c r="L111" i="216"/>
  <c r="L112" i="216"/>
  <c r="L113" i="216"/>
  <c r="L114" i="216"/>
  <c r="L115" i="216"/>
  <c r="L116" i="216"/>
  <c r="L117" i="216"/>
  <c r="L118" i="216"/>
  <c r="L119" i="216"/>
  <c r="L120" i="216"/>
  <c r="L121" i="216"/>
  <c r="L122" i="216"/>
  <c r="L123" i="216"/>
  <c r="L124" i="216"/>
  <c r="L125" i="216"/>
  <c r="L126" i="216"/>
  <c r="L127" i="216"/>
  <c r="L128" i="216"/>
  <c r="L129" i="216"/>
  <c r="L130" i="216"/>
  <c r="L131" i="216"/>
  <c r="L132" i="216"/>
  <c r="L133" i="216"/>
  <c r="L134" i="216"/>
  <c r="L135" i="216"/>
  <c r="L136" i="216"/>
  <c r="L137" i="216"/>
  <c r="L138" i="216"/>
  <c r="L139" i="216"/>
  <c r="L140" i="216"/>
  <c r="L141" i="216"/>
  <c r="L142" i="216"/>
  <c r="L143" i="216"/>
  <c r="L144" i="216"/>
  <c r="L145" i="216"/>
  <c r="L146" i="216"/>
  <c r="L147" i="216"/>
  <c r="L148" i="216"/>
  <c r="L106" i="216"/>
  <c r="L58" i="216"/>
  <c r="L59" i="216"/>
  <c r="L60" i="216"/>
  <c r="L61" i="216"/>
  <c r="L62" i="216"/>
  <c r="L63" i="216"/>
  <c r="L64" i="216"/>
  <c r="L65" i="216"/>
  <c r="L66" i="216"/>
  <c r="L67" i="216"/>
  <c r="L68" i="216"/>
  <c r="L69" i="216"/>
  <c r="L70" i="216"/>
  <c r="L71" i="216"/>
  <c r="L72" i="216"/>
  <c r="L73" i="216"/>
  <c r="L74" i="216"/>
  <c r="L75" i="216"/>
  <c r="L76" i="216"/>
  <c r="L77" i="216"/>
  <c r="L78" i="216"/>
  <c r="L79" i="216"/>
  <c r="L80" i="216"/>
  <c r="L81" i="216"/>
  <c r="L82" i="216"/>
  <c r="L83" i="216"/>
  <c r="L84" i="216"/>
  <c r="L85" i="216"/>
  <c r="L86" i="216"/>
  <c r="L87" i="216"/>
  <c r="L88" i="216"/>
  <c r="L89" i="216"/>
  <c r="L90" i="216"/>
  <c r="L91" i="216"/>
  <c r="L92" i="216"/>
  <c r="L93" i="216"/>
  <c r="L94" i="216"/>
  <c r="L95" i="216"/>
  <c r="L96" i="216"/>
  <c r="L97" i="216"/>
  <c r="L98" i="216"/>
  <c r="L99" i="216"/>
  <c r="L100" i="216"/>
  <c r="L57" i="216"/>
  <c r="L107" i="215"/>
  <c r="L108" i="215"/>
  <c r="L109" i="215"/>
  <c r="L110" i="215"/>
  <c r="L111" i="215"/>
  <c r="L112" i="215"/>
  <c r="L113" i="215"/>
  <c r="L114" i="215"/>
  <c r="L115" i="215"/>
  <c r="L116" i="215"/>
  <c r="L117" i="215"/>
  <c r="L118" i="215"/>
  <c r="L119" i="215"/>
  <c r="L120" i="215"/>
  <c r="L121" i="215"/>
  <c r="L122" i="215"/>
  <c r="L123" i="215"/>
  <c r="L124" i="215"/>
  <c r="L125" i="215"/>
  <c r="L126" i="215"/>
  <c r="L127" i="215"/>
  <c r="L128" i="215"/>
  <c r="L129" i="215"/>
  <c r="L130" i="215"/>
  <c r="L131" i="215"/>
  <c r="L132" i="215"/>
  <c r="L133" i="215"/>
  <c r="L134" i="215"/>
  <c r="L135" i="215"/>
  <c r="L136" i="215"/>
  <c r="L137" i="215"/>
  <c r="L138" i="215"/>
  <c r="L139" i="215"/>
  <c r="L140" i="215"/>
  <c r="L141" i="215"/>
  <c r="L142" i="215"/>
  <c r="L143" i="215"/>
  <c r="L144" i="215"/>
  <c r="L145" i="215"/>
  <c r="L146" i="215"/>
  <c r="L147" i="215"/>
  <c r="L148" i="215"/>
  <c r="L106" i="215"/>
  <c r="L58" i="215"/>
  <c r="L59" i="215"/>
  <c r="L60" i="215"/>
  <c r="L61" i="215"/>
  <c r="L62" i="215"/>
  <c r="L63" i="215"/>
  <c r="L64" i="215"/>
  <c r="L65" i="215"/>
  <c r="L66" i="215"/>
  <c r="L67" i="215"/>
  <c r="L68" i="215"/>
  <c r="L69" i="215"/>
  <c r="L70" i="215"/>
  <c r="L71" i="215"/>
  <c r="L72" i="215"/>
  <c r="L73" i="215"/>
  <c r="L74" i="215"/>
  <c r="L75" i="215"/>
  <c r="L76" i="215"/>
  <c r="L77" i="215"/>
  <c r="L78" i="215"/>
  <c r="L79" i="215"/>
  <c r="L80" i="215"/>
  <c r="L81" i="215"/>
  <c r="L82" i="215"/>
  <c r="L83" i="215"/>
  <c r="L84" i="215"/>
  <c r="L85" i="215"/>
  <c r="L86" i="215"/>
  <c r="L87" i="215"/>
  <c r="L88" i="215"/>
  <c r="L89" i="215"/>
  <c r="L90" i="215"/>
  <c r="L91" i="215"/>
  <c r="L92" i="215"/>
  <c r="L93" i="215"/>
  <c r="L94" i="215"/>
  <c r="L95" i="215"/>
  <c r="L96" i="215"/>
  <c r="L97" i="215"/>
  <c r="L98" i="215"/>
  <c r="L99" i="215"/>
  <c r="L100" i="215"/>
  <c r="L57" i="215"/>
  <c r="L107" i="214"/>
  <c r="L108" i="214"/>
  <c r="L109" i="214"/>
  <c r="L110" i="214"/>
  <c r="L111" i="214"/>
  <c r="L112" i="214"/>
  <c r="L113" i="214"/>
  <c r="L114" i="214"/>
  <c r="L115" i="214"/>
  <c r="L116" i="214"/>
  <c r="L117" i="214"/>
  <c r="L118" i="214"/>
  <c r="L119" i="214"/>
  <c r="L120" i="214"/>
  <c r="L121" i="214"/>
  <c r="L122" i="214"/>
  <c r="L123" i="214"/>
  <c r="L124" i="214"/>
  <c r="L125" i="214"/>
  <c r="L126" i="214"/>
  <c r="L127" i="214"/>
  <c r="L128" i="214"/>
  <c r="L129" i="214"/>
  <c r="L130" i="214"/>
  <c r="L131" i="214"/>
  <c r="L132" i="214"/>
  <c r="L133" i="214"/>
  <c r="L134" i="214"/>
  <c r="L135" i="214"/>
  <c r="L136" i="214"/>
  <c r="L137" i="214"/>
  <c r="L138" i="214"/>
  <c r="L139" i="214"/>
  <c r="L140" i="214"/>
  <c r="L141" i="214"/>
  <c r="L142" i="214"/>
  <c r="L143" i="214"/>
  <c r="L144" i="214"/>
  <c r="L145" i="214"/>
  <c r="L146" i="214"/>
  <c r="L147" i="214"/>
  <c r="L148" i="214"/>
  <c r="L106" i="214"/>
  <c r="L58" i="214"/>
  <c r="L59" i="214"/>
  <c r="L60" i="214"/>
  <c r="L61" i="214"/>
  <c r="L62" i="214"/>
  <c r="L63" i="214"/>
  <c r="L64" i="214"/>
  <c r="L65" i="214"/>
  <c r="L66" i="214"/>
  <c r="L67" i="214"/>
  <c r="L68" i="214"/>
  <c r="L69" i="214"/>
  <c r="L70" i="214"/>
  <c r="L71" i="214"/>
  <c r="L72" i="214"/>
  <c r="L73" i="214"/>
  <c r="L74" i="214"/>
  <c r="L75" i="214"/>
  <c r="L76" i="214"/>
  <c r="L77" i="214"/>
  <c r="L78" i="214"/>
  <c r="L79" i="214"/>
  <c r="L80" i="214"/>
  <c r="L81" i="214"/>
  <c r="L82" i="214"/>
  <c r="L83" i="214"/>
  <c r="L84" i="214"/>
  <c r="L85" i="214"/>
  <c r="L86" i="214"/>
  <c r="L87" i="214"/>
  <c r="L88" i="214"/>
  <c r="L89" i="214"/>
  <c r="L90" i="214"/>
  <c r="L91" i="214"/>
  <c r="L92" i="214"/>
  <c r="L93" i="214"/>
  <c r="L94" i="214"/>
  <c r="L95" i="214"/>
  <c r="L96" i="214"/>
  <c r="L97" i="214"/>
  <c r="L98" i="214"/>
  <c r="L99" i="214"/>
  <c r="L100" i="214"/>
  <c r="L57" i="214"/>
  <c r="L107" i="213"/>
  <c r="L108" i="213"/>
  <c r="L109" i="213"/>
  <c r="L110" i="213"/>
  <c r="L111" i="213"/>
  <c r="L112" i="213"/>
  <c r="L113" i="213"/>
  <c r="L114" i="213"/>
  <c r="L115" i="213"/>
  <c r="L116" i="213"/>
  <c r="L117" i="213"/>
  <c r="L118" i="213"/>
  <c r="L119" i="213"/>
  <c r="L120" i="213"/>
  <c r="L121" i="213"/>
  <c r="L122" i="213"/>
  <c r="L123" i="213"/>
  <c r="L124" i="213"/>
  <c r="L125" i="213"/>
  <c r="L126" i="213"/>
  <c r="L127" i="213"/>
  <c r="L128" i="213"/>
  <c r="L129" i="213"/>
  <c r="L130" i="213"/>
  <c r="L131" i="213"/>
  <c r="L132" i="213"/>
  <c r="L133" i="213"/>
  <c r="L134" i="213"/>
  <c r="L135" i="213"/>
  <c r="L136" i="213"/>
  <c r="L137" i="213"/>
  <c r="L138" i="213"/>
  <c r="L139" i="213"/>
  <c r="L140" i="213"/>
  <c r="L141" i="213"/>
  <c r="L142" i="213"/>
  <c r="L143" i="213"/>
  <c r="L144" i="213"/>
  <c r="L145" i="213"/>
  <c r="L146" i="213"/>
  <c r="L147" i="213"/>
  <c r="L148" i="213"/>
  <c r="L106" i="213"/>
  <c r="L58" i="213"/>
  <c r="L59" i="213"/>
  <c r="L60" i="213"/>
  <c r="L61" i="213"/>
  <c r="L62" i="213"/>
  <c r="L63" i="213"/>
  <c r="L64" i="213"/>
  <c r="L65" i="213"/>
  <c r="L66" i="213"/>
  <c r="L67" i="213"/>
  <c r="L68" i="213"/>
  <c r="L69" i="213"/>
  <c r="L70" i="213"/>
  <c r="L71" i="213"/>
  <c r="L72" i="213"/>
  <c r="L73" i="213"/>
  <c r="L74" i="213"/>
  <c r="L75" i="213"/>
  <c r="L76" i="213"/>
  <c r="L77" i="213"/>
  <c r="L78" i="213"/>
  <c r="L79" i="213"/>
  <c r="L80" i="213"/>
  <c r="L81" i="213"/>
  <c r="L82" i="213"/>
  <c r="L83" i="213"/>
  <c r="L84" i="213"/>
  <c r="L85" i="213"/>
  <c r="L86" i="213"/>
  <c r="L87" i="213"/>
  <c r="L88" i="213"/>
  <c r="L89" i="213"/>
  <c r="L90" i="213"/>
  <c r="L91" i="213"/>
  <c r="L92" i="213"/>
  <c r="L93" i="213"/>
  <c r="L94" i="213"/>
  <c r="L95" i="213"/>
  <c r="L96" i="213"/>
  <c r="L97" i="213"/>
  <c r="L98" i="213"/>
  <c r="L99" i="213"/>
  <c r="L100" i="213"/>
  <c r="L57" i="213"/>
  <c r="L107" i="212"/>
  <c r="L108" i="212"/>
  <c r="L109" i="212"/>
  <c r="L110" i="212"/>
  <c r="L111" i="212"/>
  <c r="L112" i="212"/>
  <c r="L113" i="212"/>
  <c r="L114" i="212"/>
  <c r="L115" i="212"/>
  <c r="L116" i="212"/>
  <c r="L117" i="212"/>
  <c r="L118" i="212"/>
  <c r="L119" i="212"/>
  <c r="L120" i="212"/>
  <c r="L121" i="212"/>
  <c r="L122" i="212"/>
  <c r="L123" i="212"/>
  <c r="L124" i="212"/>
  <c r="L125" i="212"/>
  <c r="L126" i="212"/>
  <c r="L127" i="212"/>
  <c r="L128" i="212"/>
  <c r="L129" i="212"/>
  <c r="L130" i="212"/>
  <c r="L131" i="212"/>
  <c r="L132" i="212"/>
  <c r="L133" i="212"/>
  <c r="L134" i="212"/>
  <c r="L135" i="212"/>
  <c r="L136" i="212"/>
  <c r="L137" i="212"/>
  <c r="L138" i="212"/>
  <c r="L139" i="212"/>
  <c r="L140" i="212"/>
  <c r="L141" i="212"/>
  <c r="L142" i="212"/>
  <c r="L143" i="212"/>
  <c r="L144" i="212"/>
  <c r="L145" i="212"/>
  <c r="L146" i="212"/>
  <c r="L147" i="212"/>
  <c r="L148" i="212"/>
  <c r="L106" i="212"/>
  <c r="L58" i="212"/>
  <c r="L59" i="212"/>
  <c r="L60" i="212"/>
  <c r="L61" i="212"/>
  <c r="L62" i="212"/>
  <c r="L63" i="212"/>
  <c r="L64" i="212"/>
  <c r="L65" i="212"/>
  <c r="L66" i="212"/>
  <c r="L67" i="212"/>
  <c r="L68" i="212"/>
  <c r="L69" i="212"/>
  <c r="L70" i="212"/>
  <c r="L71" i="212"/>
  <c r="L72" i="212"/>
  <c r="L73" i="212"/>
  <c r="L74" i="212"/>
  <c r="L75" i="212"/>
  <c r="L76" i="212"/>
  <c r="L77" i="212"/>
  <c r="L78" i="212"/>
  <c r="L79" i="212"/>
  <c r="L80" i="212"/>
  <c r="L81" i="212"/>
  <c r="L82" i="212"/>
  <c r="L83" i="212"/>
  <c r="L84" i="212"/>
  <c r="L85" i="212"/>
  <c r="L86" i="212"/>
  <c r="L87" i="212"/>
  <c r="L88" i="212"/>
  <c r="L89" i="212"/>
  <c r="L90" i="212"/>
  <c r="L91" i="212"/>
  <c r="L92" i="212"/>
  <c r="L93" i="212"/>
  <c r="L94" i="212"/>
  <c r="L95" i="212"/>
  <c r="L96" i="212"/>
  <c r="L97" i="212"/>
  <c r="L98" i="212"/>
  <c r="L99" i="212"/>
  <c r="L100" i="212"/>
  <c r="L57" i="212"/>
  <c r="L107" i="211"/>
  <c r="L108" i="211"/>
  <c r="L109" i="211"/>
  <c r="L110" i="211"/>
  <c r="L111" i="211"/>
  <c r="L112" i="211"/>
  <c r="L113" i="211"/>
  <c r="L114" i="211"/>
  <c r="L115" i="211"/>
  <c r="L116" i="211"/>
  <c r="L117" i="211"/>
  <c r="L118" i="211"/>
  <c r="L119" i="211"/>
  <c r="L120" i="211"/>
  <c r="L121" i="211"/>
  <c r="L122" i="211"/>
  <c r="L123" i="211"/>
  <c r="L124" i="211"/>
  <c r="L125" i="211"/>
  <c r="L126" i="211"/>
  <c r="L127" i="211"/>
  <c r="L128" i="211"/>
  <c r="L129" i="211"/>
  <c r="L130" i="211"/>
  <c r="L131" i="211"/>
  <c r="L132" i="211"/>
  <c r="L133" i="211"/>
  <c r="L134" i="211"/>
  <c r="L135" i="211"/>
  <c r="L136" i="211"/>
  <c r="L137" i="211"/>
  <c r="L138" i="211"/>
  <c r="L139" i="211"/>
  <c r="L140" i="211"/>
  <c r="L141" i="211"/>
  <c r="L142" i="211"/>
  <c r="L143" i="211"/>
  <c r="L144" i="211"/>
  <c r="L145" i="211"/>
  <c r="L146" i="211"/>
  <c r="L147" i="211"/>
  <c r="L148" i="211"/>
  <c r="L106" i="211"/>
  <c r="L58" i="211"/>
  <c r="L59" i="211"/>
  <c r="L60" i="211"/>
  <c r="L61" i="211"/>
  <c r="L62" i="211"/>
  <c r="L63" i="211"/>
  <c r="L64" i="211"/>
  <c r="L65" i="211"/>
  <c r="L66" i="211"/>
  <c r="L67" i="211"/>
  <c r="L68" i="211"/>
  <c r="L69" i="211"/>
  <c r="L70" i="211"/>
  <c r="L71" i="211"/>
  <c r="L72" i="211"/>
  <c r="L73" i="211"/>
  <c r="L74" i="211"/>
  <c r="L75" i="211"/>
  <c r="L76" i="211"/>
  <c r="L77" i="211"/>
  <c r="L78" i="211"/>
  <c r="L79" i="211"/>
  <c r="L80" i="211"/>
  <c r="L81" i="211"/>
  <c r="L82" i="211"/>
  <c r="L83" i="211"/>
  <c r="L84" i="211"/>
  <c r="L85" i="211"/>
  <c r="L86" i="211"/>
  <c r="L87" i="211"/>
  <c r="L88" i="211"/>
  <c r="L89" i="211"/>
  <c r="L90" i="211"/>
  <c r="L91" i="211"/>
  <c r="L92" i="211"/>
  <c r="L93" i="211"/>
  <c r="L94" i="211"/>
  <c r="L95" i="211"/>
  <c r="L96" i="211"/>
  <c r="L97" i="211"/>
  <c r="L98" i="211"/>
  <c r="L99" i="211"/>
  <c r="L100" i="211"/>
  <c r="L57" i="211"/>
  <c r="L107" i="210"/>
  <c r="L108" i="210"/>
  <c r="L109" i="210"/>
  <c r="L110" i="210"/>
  <c r="L111" i="210"/>
  <c r="L112" i="210"/>
  <c r="L113" i="210"/>
  <c r="L114" i="210"/>
  <c r="L115" i="210"/>
  <c r="L116" i="210"/>
  <c r="L117" i="210"/>
  <c r="L118" i="210"/>
  <c r="L119" i="210"/>
  <c r="L120" i="210"/>
  <c r="L121" i="210"/>
  <c r="L122" i="210"/>
  <c r="L123" i="210"/>
  <c r="L124" i="210"/>
  <c r="L125" i="210"/>
  <c r="L126" i="210"/>
  <c r="L127" i="210"/>
  <c r="L128" i="210"/>
  <c r="L129" i="210"/>
  <c r="L130" i="210"/>
  <c r="L131" i="210"/>
  <c r="L132" i="210"/>
  <c r="L133" i="210"/>
  <c r="L134" i="210"/>
  <c r="L135" i="210"/>
  <c r="L136" i="210"/>
  <c r="L137" i="210"/>
  <c r="L138" i="210"/>
  <c r="L139" i="210"/>
  <c r="L140" i="210"/>
  <c r="L141" i="210"/>
  <c r="L142" i="210"/>
  <c r="L143" i="210"/>
  <c r="L144" i="210"/>
  <c r="L145" i="210"/>
  <c r="L146" i="210"/>
  <c r="L147" i="210"/>
  <c r="L148" i="210"/>
  <c r="L106" i="210"/>
  <c r="L58" i="210"/>
  <c r="L59" i="210"/>
  <c r="L60" i="210"/>
  <c r="L61" i="210"/>
  <c r="L62" i="210"/>
  <c r="L63" i="210"/>
  <c r="L64" i="210"/>
  <c r="L65" i="210"/>
  <c r="L66" i="210"/>
  <c r="L67" i="210"/>
  <c r="L68" i="210"/>
  <c r="L69" i="210"/>
  <c r="L70" i="210"/>
  <c r="L71" i="210"/>
  <c r="L72" i="210"/>
  <c r="L73" i="210"/>
  <c r="L74" i="210"/>
  <c r="L75" i="210"/>
  <c r="L76" i="210"/>
  <c r="L77" i="210"/>
  <c r="L78" i="210"/>
  <c r="L79" i="210"/>
  <c r="L80" i="210"/>
  <c r="L81" i="210"/>
  <c r="L82" i="210"/>
  <c r="L83" i="210"/>
  <c r="L84" i="210"/>
  <c r="L85" i="210"/>
  <c r="L86" i="210"/>
  <c r="L87" i="210"/>
  <c r="L88" i="210"/>
  <c r="L89" i="210"/>
  <c r="L90" i="210"/>
  <c r="L91" i="210"/>
  <c r="L92" i="210"/>
  <c r="L93" i="210"/>
  <c r="L94" i="210"/>
  <c r="L95" i="210"/>
  <c r="L96" i="210"/>
  <c r="L97" i="210"/>
  <c r="L98" i="210"/>
  <c r="L99" i="210"/>
  <c r="L100" i="210"/>
  <c r="L57" i="210"/>
  <c r="L107" i="209"/>
  <c r="L108" i="209"/>
  <c r="L109" i="209"/>
  <c r="L110" i="209"/>
  <c r="L111" i="209"/>
  <c r="L112" i="209"/>
  <c r="L113" i="209"/>
  <c r="L114" i="209"/>
  <c r="L115" i="209"/>
  <c r="L116" i="209"/>
  <c r="L117" i="209"/>
  <c r="L118" i="209"/>
  <c r="L119" i="209"/>
  <c r="L120" i="209"/>
  <c r="L121" i="209"/>
  <c r="L122" i="209"/>
  <c r="L123" i="209"/>
  <c r="L124" i="209"/>
  <c r="L125" i="209"/>
  <c r="L126" i="209"/>
  <c r="L127" i="209"/>
  <c r="L128" i="209"/>
  <c r="L129" i="209"/>
  <c r="L130" i="209"/>
  <c r="L131" i="209"/>
  <c r="L132" i="209"/>
  <c r="L133" i="209"/>
  <c r="L134" i="209"/>
  <c r="L135" i="209"/>
  <c r="L136" i="209"/>
  <c r="L137" i="209"/>
  <c r="L138" i="209"/>
  <c r="L139" i="209"/>
  <c r="L140" i="209"/>
  <c r="L141" i="209"/>
  <c r="L142" i="209"/>
  <c r="L143" i="209"/>
  <c r="L144" i="209"/>
  <c r="L145" i="209"/>
  <c r="L146" i="209"/>
  <c r="L147" i="209"/>
  <c r="L148" i="209"/>
  <c r="L106" i="209"/>
  <c r="L58" i="209"/>
  <c r="L59" i="209"/>
  <c r="L60" i="209"/>
  <c r="L61" i="209"/>
  <c r="L62" i="209"/>
  <c r="L63" i="209"/>
  <c r="L64" i="209"/>
  <c r="L65" i="209"/>
  <c r="L66" i="209"/>
  <c r="L67" i="209"/>
  <c r="L68" i="209"/>
  <c r="L69" i="209"/>
  <c r="L70" i="209"/>
  <c r="L71" i="209"/>
  <c r="L72" i="209"/>
  <c r="L73" i="209"/>
  <c r="L74" i="209"/>
  <c r="L75" i="209"/>
  <c r="L76" i="209"/>
  <c r="L77" i="209"/>
  <c r="L78" i="209"/>
  <c r="L79" i="209"/>
  <c r="L80" i="209"/>
  <c r="L81" i="209"/>
  <c r="L82" i="209"/>
  <c r="L83" i="209"/>
  <c r="L84" i="209"/>
  <c r="L85" i="209"/>
  <c r="L86" i="209"/>
  <c r="L87" i="209"/>
  <c r="L88" i="209"/>
  <c r="L89" i="209"/>
  <c r="L90" i="209"/>
  <c r="L91" i="209"/>
  <c r="L92" i="209"/>
  <c r="L93" i="209"/>
  <c r="L94" i="209"/>
  <c r="L95" i="209"/>
  <c r="L96" i="209"/>
  <c r="L97" i="209"/>
  <c r="L98" i="209"/>
  <c r="L99" i="209"/>
  <c r="L100" i="209"/>
  <c r="L57" i="209"/>
  <c r="L107" i="208"/>
  <c r="L108" i="208"/>
  <c r="L109" i="208"/>
  <c r="L110" i="208"/>
  <c r="L111" i="208"/>
  <c r="L112" i="208"/>
  <c r="L113" i="208"/>
  <c r="L114" i="208"/>
  <c r="L115" i="208"/>
  <c r="L116" i="208"/>
  <c r="L117" i="208"/>
  <c r="L118" i="208"/>
  <c r="L119" i="208"/>
  <c r="L120" i="208"/>
  <c r="L121" i="208"/>
  <c r="L122" i="208"/>
  <c r="L123" i="208"/>
  <c r="L124" i="208"/>
  <c r="L125" i="208"/>
  <c r="L126" i="208"/>
  <c r="L127" i="208"/>
  <c r="L128" i="208"/>
  <c r="L129" i="208"/>
  <c r="L130" i="208"/>
  <c r="L131" i="208"/>
  <c r="L132" i="208"/>
  <c r="L133" i="208"/>
  <c r="L134" i="208"/>
  <c r="L135" i="208"/>
  <c r="L136" i="208"/>
  <c r="L137" i="208"/>
  <c r="L138" i="208"/>
  <c r="L139" i="208"/>
  <c r="L140" i="208"/>
  <c r="L141" i="208"/>
  <c r="L142" i="208"/>
  <c r="L143" i="208"/>
  <c r="L144" i="208"/>
  <c r="L145" i="208"/>
  <c r="L146" i="208"/>
  <c r="L147" i="208"/>
  <c r="L148" i="208"/>
  <c r="L106" i="208"/>
  <c r="L58" i="208"/>
  <c r="L59" i="208"/>
  <c r="L60" i="208"/>
  <c r="L61" i="208"/>
  <c r="L62" i="208"/>
  <c r="L63" i="208"/>
  <c r="L64" i="208"/>
  <c r="L65" i="208"/>
  <c r="L66" i="208"/>
  <c r="L67" i="208"/>
  <c r="L68" i="208"/>
  <c r="L69" i="208"/>
  <c r="L70" i="208"/>
  <c r="L71" i="208"/>
  <c r="L72" i="208"/>
  <c r="L73" i="208"/>
  <c r="L74" i="208"/>
  <c r="L75" i="208"/>
  <c r="L76" i="208"/>
  <c r="L77" i="208"/>
  <c r="L78" i="208"/>
  <c r="L79" i="208"/>
  <c r="L80" i="208"/>
  <c r="L81" i="208"/>
  <c r="L82" i="208"/>
  <c r="L83" i="208"/>
  <c r="L84" i="208"/>
  <c r="L85" i="208"/>
  <c r="L86" i="208"/>
  <c r="L87" i="208"/>
  <c r="L88" i="208"/>
  <c r="L89" i="208"/>
  <c r="L90" i="208"/>
  <c r="L91" i="208"/>
  <c r="L92" i="208"/>
  <c r="L93" i="208"/>
  <c r="L94" i="208"/>
  <c r="L95" i="208"/>
  <c r="L96" i="208"/>
  <c r="L97" i="208"/>
  <c r="L98" i="208"/>
  <c r="L99" i="208"/>
  <c r="L100" i="208"/>
  <c r="L57" i="208"/>
  <c r="L107" i="207"/>
  <c r="L108" i="207"/>
  <c r="L109" i="207"/>
  <c r="L110" i="207"/>
  <c r="L111" i="207"/>
  <c r="L112" i="207"/>
  <c r="L113" i="207"/>
  <c r="L114" i="207"/>
  <c r="L115" i="207"/>
  <c r="L116" i="207"/>
  <c r="L117" i="207"/>
  <c r="L118" i="207"/>
  <c r="L119" i="207"/>
  <c r="L120" i="207"/>
  <c r="L121" i="207"/>
  <c r="L122" i="207"/>
  <c r="L123" i="207"/>
  <c r="L124" i="207"/>
  <c r="L125" i="207"/>
  <c r="L126" i="207"/>
  <c r="L127" i="207"/>
  <c r="L128" i="207"/>
  <c r="L129" i="207"/>
  <c r="L130" i="207"/>
  <c r="L131" i="207"/>
  <c r="L132" i="207"/>
  <c r="L133" i="207"/>
  <c r="L134" i="207"/>
  <c r="L135" i="207"/>
  <c r="L136" i="207"/>
  <c r="L137" i="207"/>
  <c r="L138" i="207"/>
  <c r="L139" i="207"/>
  <c r="L140" i="207"/>
  <c r="L141" i="207"/>
  <c r="L142" i="207"/>
  <c r="L143" i="207"/>
  <c r="L144" i="207"/>
  <c r="L145" i="207"/>
  <c r="L146" i="207"/>
  <c r="L147" i="207"/>
  <c r="L148" i="207"/>
  <c r="L106" i="207"/>
  <c r="L58" i="207"/>
  <c r="L59" i="207"/>
  <c r="L60" i="207"/>
  <c r="L61" i="207"/>
  <c r="L62" i="207"/>
  <c r="L63" i="207"/>
  <c r="L64" i="207"/>
  <c r="L65" i="207"/>
  <c r="L66" i="207"/>
  <c r="L67" i="207"/>
  <c r="L68" i="207"/>
  <c r="L69" i="207"/>
  <c r="L70" i="207"/>
  <c r="L71" i="207"/>
  <c r="L72" i="207"/>
  <c r="L73" i="207"/>
  <c r="L74" i="207"/>
  <c r="L75" i="207"/>
  <c r="L76" i="207"/>
  <c r="L77" i="207"/>
  <c r="L78" i="207"/>
  <c r="L79" i="207"/>
  <c r="L80" i="207"/>
  <c r="L81" i="207"/>
  <c r="L82" i="207"/>
  <c r="L83" i="207"/>
  <c r="L84" i="207"/>
  <c r="L85" i="207"/>
  <c r="L86" i="207"/>
  <c r="L87" i="207"/>
  <c r="L88" i="207"/>
  <c r="L89" i="207"/>
  <c r="L90" i="207"/>
  <c r="L91" i="207"/>
  <c r="L92" i="207"/>
  <c r="L93" i="207"/>
  <c r="L94" i="207"/>
  <c r="L95" i="207"/>
  <c r="L96" i="207"/>
  <c r="L97" i="207"/>
  <c r="L98" i="207"/>
  <c r="L99" i="207"/>
  <c r="L100" i="207"/>
  <c r="L57" i="207"/>
  <c r="L107" i="206"/>
  <c r="L108" i="206"/>
  <c r="L109" i="206"/>
  <c r="L110" i="206"/>
  <c r="L111" i="206"/>
  <c r="L112" i="206"/>
  <c r="L113" i="206"/>
  <c r="L114" i="206"/>
  <c r="L115" i="206"/>
  <c r="L116" i="206"/>
  <c r="L117" i="206"/>
  <c r="L118" i="206"/>
  <c r="L119" i="206"/>
  <c r="L120" i="206"/>
  <c r="L121" i="206"/>
  <c r="L122" i="206"/>
  <c r="L123" i="206"/>
  <c r="L124" i="206"/>
  <c r="L125" i="206"/>
  <c r="L126" i="206"/>
  <c r="L127" i="206"/>
  <c r="L128" i="206"/>
  <c r="L129" i="206"/>
  <c r="L130" i="206"/>
  <c r="L131" i="206"/>
  <c r="L132" i="206"/>
  <c r="L133" i="206"/>
  <c r="L134" i="206"/>
  <c r="L135" i="206"/>
  <c r="L136" i="206"/>
  <c r="L137" i="206"/>
  <c r="L138" i="206"/>
  <c r="L139" i="206"/>
  <c r="L140" i="206"/>
  <c r="L141" i="206"/>
  <c r="L142" i="206"/>
  <c r="L143" i="206"/>
  <c r="L144" i="206"/>
  <c r="L145" i="206"/>
  <c r="L146" i="206"/>
  <c r="L147" i="206"/>
  <c r="L148" i="206"/>
  <c r="L106" i="206"/>
  <c r="L58" i="206"/>
  <c r="L59" i="206"/>
  <c r="L60" i="206"/>
  <c r="L61" i="206"/>
  <c r="L62" i="206"/>
  <c r="L63" i="206"/>
  <c r="L64" i="206"/>
  <c r="L65" i="206"/>
  <c r="L66" i="206"/>
  <c r="L67" i="206"/>
  <c r="L68" i="206"/>
  <c r="L69" i="206"/>
  <c r="L70" i="206"/>
  <c r="L71" i="206"/>
  <c r="L72" i="206"/>
  <c r="L73" i="206"/>
  <c r="L74" i="206"/>
  <c r="L75" i="206"/>
  <c r="L76" i="206"/>
  <c r="L77" i="206"/>
  <c r="L78" i="206"/>
  <c r="L79" i="206"/>
  <c r="L80" i="206"/>
  <c r="L81" i="206"/>
  <c r="L82" i="206"/>
  <c r="L83" i="206"/>
  <c r="L84" i="206"/>
  <c r="L85" i="206"/>
  <c r="L86" i="206"/>
  <c r="L87" i="206"/>
  <c r="L88" i="206"/>
  <c r="L89" i="206"/>
  <c r="L90" i="206"/>
  <c r="L91" i="206"/>
  <c r="L92" i="206"/>
  <c r="L93" i="206"/>
  <c r="L94" i="206"/>
  <c r="L95" i="206"/>
  <c r="L96" i="206"/>
  <c r="L97" i="206"/>
  <c r="L98" i="206"/>
  <c r="L99" i="206"/>
  <c r="L100" i="206"/>
  <c r="L57" i="206"/>
  <c r="L107" i="205"/>
  <c r="L108" i="205"/>
  <c r="L109" i="205"/>
  <c r="L110" i="205"/>
  <c r="L111" i="205"/>
  <c r="L112" i="205"/>
  <c r="L113" i="205"/>
  <c r="L114" i="205"/>
  <c r="L115" i="205"/>
  <c r="L116" i="205"/>
  <c r="L117" i="205"/>
  <c r="L118" i="205"/>
  <c r="L119" i="205"/>
  <c r="L120" i="205"/>
  <c r="L121" i="205"/>
  <c r="L122" i="205"/>
  <c r="L123" i="205"/>
  <c r="L124" i="205"/>
  <c r="L125" i="205"/>
  <c r="L126" i="205"/>
  <c r="L127" i="205"/>
  <c r="L128" i="205"/>
  <c r="L129" i="205"/>
  <c r="L130" i="205"/>
  <c r="L131" i="205"/>
  <c r="L132" i="205"/>
  <c r="L133" i="205"/>
  <c r="L134" i="205"/>
  <c r="L135" i="205"/>
  <c r="L136" i="205"/>
  <c r="L137" i="205"/>
  <c r="L138" i="205"/>
  <c r="L139" i="205"/>
  <c r="L140" i="205"/>
  <c r="L141" i="205"/>
  <c r="L142" i="205"/>
  <c r="L143" i="205"/>
  <c r="L144" i="205"/>
  <c r="L145" i="205"/>
  <c r="L146" i="205"/>
  <c r="L147" i="205"/>
  <c r="L148" i="205"/>
  <c r="L106" i="205"/>
  <c r="L58" i="205"/>
  <c r="L59" i="205"/>
  <c r="L60" i="205"/>
  <c r="L61" i="205"/>
  <c r="L62" i="205"/>
  <c r="L63" i="205"/>
  <c r="L64" i="205"/>
  <c r="L65" i="205"/>
  <c r="L66" i="205"/>
  <c r="L67" i="205"/>
  <c r="L68" i="205"/>
  <c r="L69" i="205"/>
  <c r="L70" i="205"/>
  <c r="L71" i="205"/>
  <c r="L72" i="205"/>
  <c r="L73" i="205"/>
  <c r="L74" i="205"/>
  <c r="L75" i="205"/>
  <c r="L76" i="205"/>
  <c r="L77" i="205"/>
  <c r="L78" i="205"/>
  <c r="L79" i="205"/>
  <c r="L80" i="205"/>
  <c r="L81" i="205"/>
  <c r="L82" i="205"/>
  <c r="L83" i="205"/>
  <c r="L84" i="205"/>
  <c r="L85" i="205"/>
  <c r="L86" i="205"/>
  <c r="L87" i="205"/>
  <c r="L88" i="205"/>
  <c r="L89" i="205"/>
  <c r="L90" i="205"/>
  <c r="L91" i="205"/>
  <c r="L92" i="205"/>
  <c r="L93" i="205"/>
  <c r="L94" i="205"/>
  <c r="L95" i="205"/>
  <c r="L96" i="205"/>
  <c r="L97" i="205"/>
  <c r="L98" i="205"/>
  <c r="L99" i="205"/>
  <c r="L100" i="205"/>
  <c r="L57" i="205"/>
  <c r="L107" i="204"/>
  <c r="L108" i="204"/>
  <c r="L109" i="204"/>
  <c r="L110" i="204"/>
  <c r="L111" i="204"/>
  <c r="L112" i="204"/>
  <c r="L113" i="204"/>
  <c r="L114" i="204"/>
  <c r="L115" i="204"/>
  <c r="L116" i="204"/>
  <c r="L117" i="204"/>
  <c r="L118" i="204"/>
  <c r="L119" i="204"/>
  <c r="L120" i="204"/>
  <c r="L121" i="204"/>
  <c r="L122" i="204"/>
  <c r="L123" i="204"/>
  <c r="L124" i="204"/>
  <c r="L125" i="204"/>
  <c r="L126" i="204"/>
  <c r="L127" i="204"/>
  <c r="L128" i="204"/>
  <c r="L129" i="204"/>
  <c r="L130" i="204"/>
  <c r="L131" i="204"/>
  <c r="L132" i="204"/>
  <c r="L133" i="204"/>
  <c r="L134" i="204"/>
  <c r="L135" i="204"/>
  <c r="L136" i="204"/>
  <c r="L137" i="204"/>
  <c r="L138" i="204"/>
  <c r="L139" i="204"/>
  <c r="L140" i="204"/>
  <c r="L141" i="204"/>
  <c r="L142" i="204"/>
  <c r="L143" i="204"/>
  <c r="L144" i="204"/>
  <c r="L145" i="204"/>
  <c r="L146" i="204"/>
  <c r="L147" i="204"/>
  <c r="L148" i="204"/>
  <c r="L106" i="204"/>
  <c r="L58" i="204"/>
  <c r="L59" i="204"/>
  <c r="L60" i="204"/>
  <c r="L61" i="204"/>
  <c r="L62" i="204"/>
  <c r="L63" i="204"/>
  <c r="L64" i="204"/>
  <c r="L65" i="204"/>
  <c r="L66" i="204"/>
  <c r="L67" i="204"/>
  <c r="L68" i="204"/>
  <c r="L69" i="204"/>
  <c r="L70" i="204"/>
  <c r="L71" i="204"/>
  <c r="L72" i="204"/>
  <c r="L73" i="204"/>
  <c r="L74" i="204"/>
  <c r="L75" i="204"/>
  <c r="L76" i="204"/>
  <c r="L77" i="204"/>
  <c r="L78" i="204"/>
  <c r="L79" i="204"/>
  <c r="L80" i="204"/>
  <c r="L81" i="204"/>
  <c r="L82" i="204"/>
  <c r="L83" i="204"/>
  <c r="L84" i="204"/>
  <c r="L85" i="204"/>
  <c r="L86" i="204"/>
  <c r="L87" i="204"/>
  <c r="L88" i="204"/>
  <c r="L89" i="204"/>
  <c r="L90" i="204"/>
  <c r="L91" i="204"/>
  <c r="L92" i="204"/>
  <c r="L93" i="204"/>
  <c r="L94" i="204"/>
  <c r="L95" i="204"/>
  <c r="L96" i="204"/>
  <c r="L97" i="204"/>
  <c r="L98" i="204"/>
  <c r="L99" i="204"/>
  <c r="L100" i="204"/>
  <c r="L57" i="204"/>
  <c r="L107" i="203"/>
  <c r="L108" i="203"/>
  <c r="L109" i="203"/>
  <c r="L110" i="203"/>
  <c r="L111" i="203"/>
  <c r="L112" i="203"/>
  <c r="L113" i="203"/>
  <c r="L114" i="203"/>
  <c r="L115" i="203"/>
  <c r="L116" i="203"/>
  <c r="L117" i="203"/>
  <c r="L118" i="203"/>
  <c r="L119" i="203"/>
  <c r="L120" i="203"/>
  <c r="L121" i="203"/>
  <c r="L122" i="203"/>
  <c r="L123" i="203"/>
  <c r="L124" i="203"/>
  <c r="L125" i="203"/>
  <c r="L126" i="203"/>
  <c r="L127" i="203"/>
  <c r="L128" i="203"/>
  <c r="L129" i="203"/>
  <c r="L130" i="203"/>
  <c r="L131" i="203"/>
  <c r="L132" i="203"/>
  <c r="L133" i="203"/>
  <c r="L134" i="203"/>
  <c r="L135" i="203"/>
  <c r="L136" i="203"/>
  <c r="L137" i="203"/>
  <c r="L138" i="203"/>
  <c r="L139" i="203"/>
  <c r="L140" i="203"/>
  <c r="L141" i="203"/>
  <c r="L142" i="203"/>
  <c r="L143" i="203"/>
  <c r="L144" i="203"/>
  <c r="L145" i="203"/>
  <c r="L146" i="203"/>
  <c r="L147" i="203"/>
  <c r="L148" i="203"/>
  <c r="L106" i="203"/>
  <c r="L58" i="203"/>
  <c r="L59" i="203"/>
  <c r="L60" i="203"/>
  <c r="L61" i="203"/>
  <c r="L62" i="203"/>
  <c r="L63" i="203"/>
  <c r="L64" i="203"/>
  <c r="L65" i="203"/>
  <c r="L66" i="203"/>
  <c r="L67" i="203"/>
  <c r="L68" i="203"/>
  <c r="L69" i="203"/>
  <c r="L70" i="203"/>
  <c r="L71" i="203"/>
  <c r="L72" i="203"/>
  <c r="L73" i="203"/>
  <c r="L74" i="203"/>
  <c r="L75" i="203"/>
  <c r="L76" i="203"/>
  <c r="L77" i="203"/>
  <c r="L78" i="203"/>
  <c r="L79" i="203"/>
  <c r="L80" i="203"/>
  <c r="L81" i="203"/>
  <c r="L82" i="203"/>
  <c r="L83" i="203"/>
  <c r="L84" i="203"/>
  <c r="L85" i="203"/>
  <c r="L86" i="203"/>
  <c r="L87" i="203"/>
  <c r="L88" i="203"/>
  <c r="L89" i="203"/>
  <c r="L90" i="203"/>
  <c r="L91" i="203"/>
  <c r="L92" i="203"/>
  <c r="L93" i="203"/>
  <c r="L94" i="203"/>
  <c r="L95" i="203"/>
  <c r="L96" i="203"/>
  <c r="L97" i="203"/>
  <c r="L98" i="203"/>
  <c r="L99" i="203"/>
  <c r="L100" i="203"/>
  <c r="L57" i="203"/>
  <c r="L107" i="202"/>
  <c r="L108" i="202"/>
  <c r="L109" i="202"/>
  <c r="L110" i="202"/>
  <c r="L111" i="202"/>
  <c r="L112" i="202"/>
  <c r="L113" i="202"/>
  <c r="L114" i="202"/>
  <c r="L115" i="202"/>
  <c r="L116" i="202"/>
  <c r="L117" i="202"/>
  <c r="L118" i="202"/>
  <c r="L119" i="202"/>
  <c r="L120" i="202"/>
  <c r="L121" i="202"/>
  <c r="L122" i="202"/>
  <c r="L123" i="202"/>
  <c r="L124" i="202"/>
  <c r="L125" i="202"/>
  <c r="L126" i="202"/>
  <c r="L127" i="202"/>
  <c r="L128" i="202"/>
  <c r="L129" i="202"/>
  <c r="L130" i="202"/>
  <c r="L131" i="202"/>
  <c r="L132" i="202"/>
  <c r="L133" i="202"/>
  <c r="L134" i="202"/>
  <c r="L135" i="202"/>
  <c r="L136" i="202"/>
  <c r="L137" i="202"/>
  <c r="L138" i="202"/>
  <c r="L139" i="202"/>
  <c r="L140" i="202"/>
  <c r="L141" i="202"/>
  <c r="L142" i="202"/>
  <c r="L143" i="202"/>
  <c r="L144" i="202"/>
  <c r="L145" i="202"/>
  <c r="L146" i="202"/>
  <c r="L147" i="202"/>
  <c r="L148" i="202"/>
  <c r="L106" i="202"/>
  <c r="L58" i="202"/>
  <c r="L59" i="202"/>
  <c r="L60" i="202"/>
  <c r="L61" i="202"/>
  <c r="L62" i="202"/>
  <c r="L63" i="202"/>
  <c r="L64" i="202"/>
  <c r="L65" i="202"/>
  <c r="L66" i="202"/>
  <c r="L67" i="202"/>
  <c r="L68" i="202"/>
  <c r="L69" i="202"/>
  <c r="L70" i="202"/>
  <c r="L71" i="202"/>
  <c r="L72" i="202"/>
  <c r="L73" i="202"/>
  <c r="L74" i="202"/>
  <c r="L75" i="202"/>
  <c r="L76" i="202"/>
  <c r="L77" i="202"/>
  <c r="L78" i="202"/>
  <c r="L79" i="202"/>
  <c r="L80" i="202"/>
  <c r="L81" i="202"/>
  <c r="L82" i="202"/>
  <c r="L83" i="202"/>
  <c r="L84" i="202"/>
  <c r="L85" i="202"/>
  <c r="L86" i="202"/>
  <c r="L87" i="202"/>
  <c r="L88" i="202"/>
  <c r="L89" i="202"/>
  <c r="L90" i="202"/>
  <c r="L91" i="202"/>
  <c r="L92" i="202"/>
  <c r="L93" i="202"/>
  <c r="L94" i="202"/>
  <c r="L95" i="202"/>
  <c r="L96" i="202"/>
  <c r="L97" i="202"/>
  <c r="L98" i="202"/>
  <c r="L99" i="202"/>
  <c r="L100" i="202"/>
  <c r="L57" i="202"/>
  <c r="L107" i="201"/>
  <c r="L108" i="201"/>
  <c r="L109" i="201"/>
  <c r="L110" i="201"/>
  <c r="L111" i="201"/>
  <c r="L112" i="201"/>
  <c r="L113" i="201"/>
  <c r="L114" i="201"/>
  <c r="L115" i="201"/>
  <c r="L116" i="201"/>
  <c r="L117" i="201"/>
  <c r="L118" i="201"/>
  <c r="L119" i="201"/>
  <c r="L120" i="201"/>
  <c r="L121" i="201"/>
  <c r="L122" i="201"/>
  <c r="L123" i="201"/>
  <c r="L124" i="201"/>
  <c r="L125" i="201"/>
  <c r="L126" i="201"/>
  <c r="L127" i="201"/>
  <c r="L128" i="201"/>
  <c r="L129" i="201"/>
  <c r="L130" i="201"/>
  <c r="L131" i="201"/>
  <c r="L132" i="201"/>
  <c r="L133" i="201"/>
  <c r="L134" i="201"/>
  <c r="L135" i="201"/>
  <c r="L136" i="201"/>
  <c r="L137" i="201"/>
  <c r="L138" i="201"/>
  <c r="L139" i="201"/>
  <c r="L140" i="201"/>
  <c r="L141" i="201"/>
  <c r="L142" i="201"/>
  <c r="L143" i="201"/>
  <c r="L144" i="201"/>
  <c r="L145" i="201"/>
  <c r="L146" i="201"/>
  <c r="L147" i="201"/>
  <c r="L148" i="201"/>
  <c r="L106" i="201"/>
  <c r="L58" i="201"/>
  <c r="L59" i="201"/>
  <c r="L60" i="201"/>
  <c r="L61" i="201"/>
  <c r="L62" i="201"/>
  <c r="L63" i="201"/>
  <c r="L64" i="201"/>
  <c r="L65" i="201"/>
  <c r="L66" i="201"/>
  <c r="L67" i="201"/>
  <c r="L68" i="201"/>
  <c r="L69" i="201"/>
  <c r="L70" i="201"/>
  <c r="L71" i="201"/>
  <c r="L72" i="201"/>
  <c r="L73" i="201"/>
  <c r="L74" i="201"/>
  <c r="L75" i="201"/>
  <c r="L76" i="201"/>
  <c r="L77" i="201"/>
  <c r="L78" i="201"/>
  <c r="L79" i="201"/>
  <c r="L80" i="201"/>
  <c r="L81" i="201"/>
  <c r="L82" i="201"/>
  <c r="L83" i="201"/>
  <c r="L84" i="201"/>
  <c r="L85" i="201"/>
  <c r="L86" i="201"/>
  <c r="L87" i="201"/>
  <c r="L88" i="201"/>
  <c r="L89" i="201"/>
  <c r="L90" i="201"/>
  <c r="L91" i="201"/>
  <c r="L92" i="201"/>
  <c r="L93" i="201"/>
  <c r="L94" i="201"/>
  <c r="L95" i="201"/>
  <c r="L96" i="201"/>
  <c r="L97" i="201"/>
  <c r="L98" i="201"/>
  <c r="L99" i="201"/>
  <c r="L100" i="201"/>
  <c r="L57" i="201"/>
  <c r="L107" i="200"/>
  <c r="L108" i="200"/>
  <c r="L109" i="200"/>
  <c r="L110" i="200"/>
  <c r="L111" i="200"/>
  <c r="L112" i="200"/>
  <c r="L113" i="200"/>
  <c r="L114" i="200"/>
  <c r="L115" i="200"/>
  <c r="L116" i="200"/>
  <c r="L117" i="200"/>
  <c r="L118" i="200"/>
  <c r="L119" i="200"/>
  <c r="L120" i="200"/>
  <c r="L121" i="200"/>
  <c r="L122" i="200"/>
  <c r="L123" i="200"/>
  <c r="L124" i="200"/>
  <c r="L125" i="200"/>
  <c r="L126" i="200"/>
  <c r="L127" i="200"/>
  <c r="L128" i="200"/>
  <c r="L129" i="200"/>
  <c r="L130" i="200"/>
  <c r="L131" i="200"/>
  <c r="L132" i="200"/>
  <c r="L133" i="200"/>
  <c r="L134" i="200"/>
  <c r="L135" i="200"/>
  <c r="L136" i="200"/>
  <c r="L137" i="200"/>
  <c r="L138" i="200"/>
  <c r="L139" i="200"/>
  <c r="L140" i="200"/>
  <c r="L141" i="200"/>
  <c r="L142" i="200"/>
  <c r="L143" i="200"/>
  <c r="L144" i="200"/>
  <c r="L145" i="200"/>
  <c r="L146" i="200"/>
  <c r="L147" i="200"/>
  <c r="L148" i="200"/>
  <c r="L106" i="200"/>
  <c r="L58" i="200"/>
  <c r="L59" i="200"/>
  <c r="L60" i="200"/>
  <c r="L61" i="200"/>
  <c r="L62" i="200"/>
  <c r="L63" i="200"/>
  <c r="L64" i="200"/>
  <c r="L65" i="200"/>
  <c r="L66" i="200"/>
  <c r="L67" i="200"/>
  <c r="L68" i="200"/>
  <c r="L69" i="200"/>
  <c r="L70" i="200"/>
  <c r="L71" i="200"/>
  <c r="L72" i="200"/>
  <c r="L73" i="200"/>
  <c r="L74" i="200"/>
  <c r="L75" i="200"/>
  <c r="L76" i="200"/>
  <c r="L77" i="200"/>
  <c r="L78" i="200"/>
  <c r="L79" i="200"/>
  <c r="L80" i="200"/>
  <c r="L81" i="200"/>
  <c r="L82" i="200"/>
  <c r="L83" i="200"/>
  <c r="L84" i="200"/>
  <c r="L85" i="200"/>
  <c r="L86" i="200"/>
  <c r="L87" i="200"/>
  <c r="L88" i="200"/>
  <c r="L89" i="200"/>
  <c r="L90" i="200"/>
  <c r="L91" i="200"/>
  <c r="L92" i="200"/>
  <c r="L93" i="200"/>
  <c r="L94" i="200"/>
  <c r="L95" i="200"/>
  <c r="L96" i="200"/>
  <c r="L97" i="200"/>
  <c r="L98" i="200"/>
  <c r="L99" i="200"/>
  <c r="L100" i="200"/>
  <c r="L57" i="200"/>
  <c r="L107" i="199"/>
  <c r="L108" i="199"/>
  <c r="L109" i="199"/>
  <c r="L110" i="199"/>
  <c r="L111" i="199"/>
  <c r="L112" i="199"/>
  <c r="L113" i="199"/>
  <c r="L114" i="199"/>
  <c r="L115" i="199"/>
  <c r="L116" i="199"/>
  <c r="L117" i="199"/>
  <c r="L118" i="199"/>
  <c r="L119" i="199"/>
  <c r="L120" i="199"/>
  <c r="L121" i="199"/>
  <c r="L122" i="199"/>
  <c r="L123" i="199"/>
  <c r="L124" i="199"/>
  <c r="L125" i="199"/>
  <c r="L126" i="199"/>
  <c r="L127" i="199"/>
  <c r="L128" i="199"/>
  <c r="L129" i="199"/>
  <c r="L130" i="199"/>
  <c r="L131" i="199"/>
  <c r="L132" i="199"/>
  <c r="L133" i="199"/>
  <c r="L134" i="199"/>
  <c r="L135" i="199"/>
  <c r="L136" i="199"/>
  <c r="L137" i="199"/>
  <c r="L138" i="199"/>
  <c r="L139" i="199"/>
  <c r="L140" i="199"/>
  <c r="L141" i="199"/>
  <c r="L142" i="199"/>
  <c r="L143" i="199"/>
  <c r="L144" i="199"/>
  <c r="L145" i="199"/>
  <c r="L146" i="199"/>
  <c r="L147" i="199"/>
  <c r="L148" i="199"/>
  <c r="L106" i="199"/>
  <c r="L58" i="199"/>
  <c r="L59" i="199"/>
  <c r="L60" i="199"/>
  <c r="L61" i="199"/>
  <c r="L62" i="199"/>
  <c r="L63" i="199"/>
  <c r="L64" i="199"/>
  <c r="L65" i="199"/>
  <c r="L66" i="199"/>
  <c r="L67" i="199"/>
  <c r="L68" i="199"/>
  <c r="L69" i="199"/>
  <c r="L70" i="199"/>
  <c r="L71" i="199"/>
  <c r="L72" i="199"/>
  <c r="L73" i="199"/>
  <c r="L74" i="199"/>
  <c r="L75" i="199"/>
  <c r="L76" i="199"/>
  <c r="L77" i="199"/>
  <c r="L78" i="199"/>
  <c r="L79" i="199"/>
  <c r="L80" i="199"/>
  <c r="L81" i="199"/>
  <c r="L82" i="199"/>
  <c r="L83" i="199"/>
  <c r="L84" i="199"/>
  <c r="L85" i="199"/>
  <c r="L86" i="199"/>
  <c r="L87" i="199"/>
  <c r="L88" i="199"/>
  <c r="L89" i="199"/>
  <c r="L90" i="199"/>
  <c r="L91" i="199"/>
  <c r="L92" i="199"/>
  <c r="L93" i="199"/>
  <c r="L94" i="199"/>
  <c r="L95" i="199"/>
  <c r="L96" i="199"/>
  <c r="L97" i="199"/>
  <c r="L98" i="199"/>
  <c r="L99" i="199"/>
  <c r="L100" i="199"/>
  <c r="L57" i="199"/>
  <c r="L107" i="198"/>
  <c r="L108" i="198"/>
  <c r="L109" i="198"/>
  <c r="L110" i="198"/>
  <c r="L111" i="198"/>
  <c r="L112" i="198"/>
  <c r="L113" i="198"/>
  <c r="L114" i="198"/>
  <c r="L115" i="198"/>
  <c r="L116" i="198"/>
  <c r="L117" i="198"/>
  <c r="L118" i="198"/>
  <c r="L119" i="198"/>
  <c r="L120" i="198"/>
  <c r="L121" i="198"/>
  <c r="L122" i="198"/>
  <c r="L123" i="198"/>
  <c r="L124" i="198"/>
  <c r="L125" i="198"/>
  <c r="L126" i="198"/>
  <c r="L127" i="198"/>
  <c r="L128" i="198"/>
  <c r="L129" i="198"/>
  <c r="L130" i="198"/>
  <c r="L131" i="198"/>
  <c r="L132" i="198"/>
  <c r="L133" i="198"/>
  <c r="L134" i="198"/>
  <c r="L135" i="198"/>
  <c r="L136" i="198"/>
  <c r="L137" i="198"/>
  <c r="L138" i="198"/>
  <c r="L139" i="198"/>
  <c r="L140" i="198"/>
  <c r="L141" i="198"/>
  <c r="L142" i="198"/>
  <c r="L143" i="198"/>
  <c r="L144" i="198"/>
  <c r="L145" i="198"/>
  <c r="L146" i="198"/>
  <c r="L147" i="198"/>
  <c r="L148" i="198"/>
  <c r="L106" i="198"/>
  <c r="L58" i="198"/>
  <c r="L59" i="198"/>
  <c r="L60" i="198"/>
  <c r="L61" i="198"/>
  <c r="L62" i="198"/>
  <c r="L63" i="198"/>
  <c r="L64" i="198"/>
  <c r="L65" i="198"/>
  <c r="L66" i="198"/>
  <c r="L67" i="198"/>
  <c r="L68" i="198"/>
  <c r="L69" i="198"/>
  <c r="L70" i="198"/>
  <c r="L71" i="198"/>
  <c r="L72" i="198"/>
  <c r="L73" i="198"/>
  <c r="L74" i="198"/>
  <c r="L75" i="198"/>
  <c r="L76" i="198"/>
  <c r="L77" i="198"/>
  <c r="L78" i="198"/>
  <c r="L79" i="198"/>
  <c r="L80" i="198"/>
  <c r="L81" i="198"/>
  <c r="L82" i="198"/>
  <c r="L83" i="198"/>
  <c r="L84" i="198"/>
  <c r="L85" i="198"/>
  <c r="L86" i="198"/>
  <c r="L87" i="198"/>
  <c r="L88" i="198"/>
  <c r="L89" i="198"/>
  <c r="L90" i="198"/>
  <c r="L91" i="198"/>
  <c r="L92" i="198"/>
  <c r="L93" i="198"/>
  <c r="L94" i="198"/>
  <c r="L95" i="198"/>
  <c r="L96" i="198"/>
  <c r="L97" i="198"/>
  <c r="L98" i="198"/>
  <c r="L99" i="198"/>
  <c r="L100" i="198"/>
  <c r="L57" i="198"/>
  <c r="L107" i="197"/>
  <c r="L108" i="197"/>
  <c r="L109" i="197"/>
  <c r="L110" i="197"/>
  <c r="L111" i="197"/>
  <c r="L112" i="197"/>
  <c r="L113" i="197"/>
  <c r="L114" i="197"/>
  <c r="L115" i="197"/>
  <c r="L116" i="197"/>
  <c r="L117" i="197"/>
  <c r="L118" i="197"/>
  <c r="L119" i="197"/>
  <c r="L120" i="197"/>
  <c r="L121" i="197"/>
  <c r="L122" i="197"/>
  <c r="L123" i="197"/>
  <c r="L124" i="197"/>
  <c r="L125" i="197"/>
  <c r="L126" i="197"/>
  <c r="L127" i="197"/>
  <c r="L128" i="197"/>
  <c r="L129" i="197"/>
  <c r="L130" i="197"/>
  <c r="L131" i="197"/>
  <c r="L132" i="197"/>
  <c r="L133" i="197"/>
  <c r="L134" i="197"/>
  <c r="L135" i="197"/>
  <c r="L136" i="197"/>
  <c r="L137" i="197"/>
  <c r="L138" i="197"/>
  <c r="L139" i="197"/>
  <c r="L140" i="197"/>
  <c r="L141" i="197"/>
  <c r="L142" i="197"/>
  <c r="L143" i="197"/>
  <c r="L144" i="197"/>
  <c r="L145" i="197"/>
  <c r="L146" i="197"/>
  <c r="L147" i="197"/>
  <c r="L148" i="197"/>
  <c r="L106" i="197"/>
  <c r="L58" i="197"/>
  <c r="L59" i="197"/>
  <c r="L60" i="197"/>
  <c r="L61" i="197"/>
  <c r="L62" i="197"/>
  <c r="L63" i="197"/>
  <c r="L64" i="197"/>
  <c r="L65" i="197"/>
  <c r="L66" i="197"/>
  <c r="L67" i="197"/>
  <c r="L68" i="197"/>
  <c r="L69" i="197"/>
  <c r="L70" i="197"/>
  <c r="L71" i="197"/>
  <c r="L72" i="197"/>
  <c r="L73" i="197"/>
  <c r="L74" i="197"/>
  <c r="L75" i="197"/>
  <c r="L76" i="197"/>
  <c r="L77" i="197"/>
  <c r="L78" i="197"/>
  <c r="L79" i="197"/>
  <c r="L80" i="197"/>
  <c r="L81" i="197"/>
  <c r="L82" i="197"/>
  <c r="L83" i="197"/>
  <c r="L84" i="197"/>
  <c r="L85" i="197"/>
  <c r="L86" i="197"/>
  <c r="L87" i="197"/>
  <c r="L88" i="197"/>
  <c r="L89" i="197"/>
  <c r="L90" i="197"/>
  <c r="L91" i="197"/>
  <c r="L92" i="197"/>
  <c r="L93" i="197"/>
  <c r="L94" i="197"/>
  <c r="L95" i="197"/>
  <c r="L96" i="197"/>
  <c r="L97" i="197"/>
  <c r="L98" i="197"/>
  <c r="L99" i="197"/>
  <c r="L100" i="197"/>
  <c r="L57" i="197"/>
  <c r="L107" i="196"/>
  <c r="L108" i="196"/>
  <c r="L109" i="196"/>
  <c r="L110" i="196"/>
  <c r="L111" i="196"/>
  <c r="L112" i="196"/>
  <c r="L113" i="196"/>
  <c r="L114" i="196"/>
  <c r="L115" i="196"/>
  <c r="L116" i="196"/>
  <c r="L117" i="196"/>
  <c r="L118" i="196"/>
  <c r="L119" i="196"/>
  <c r="L120" i="196"/>
  <c r="L121" i="196"/>
  <c r="L122" i="196"/>
  <c r="L123" i="196"/>
  <c r="L124" i="196"/>
  <c r="L125" i="196"/>
  <c r="L126" i="196"/>
  <c r="L127" i="196"/>
  <c r="L128" i="196"/>
  <c r="L129" i="196"/>
  <c r="L130" i="196"/>
  <c r="L131" i="196"/>
  <c r="L132" i="196"/>
  <c r="L133" i="196"/>
  <c r="L134" i="196"/>
  <c r="L135" i="196"/>
  <c r="L136" i="196"/>
  <c r="L137" i="196"/>
  <c r="L138" i="196"/>
  <c r="L139" i="196"/>
  <c r="L140" i="196"/>
  <c r="L141" i="196"/>
  <c r="L142" i="196"/>
  <c r="L143" i="196"/>
  <c r="L144" i="196"/>
  <c r="L145" i="196"/>
  <c r="L146" i="196"/>
  <c r="L147" i="196"/>
  <c r="L148" i="196"/>
  <c r="L106" i="196"/>
  <c r="L58" i="196"/>
  <c r="L59" i="196"/>
  <c r="L60" i="196"/>
  <c r="L61" i="196"/>
  <c r="L62" i="196"/>
  <c r="L63" i="196"/>
  <c r="L64" i="196"/>
  <c r="L65" i="196"/>
  <c r="L66" i="196"/>
  <c r="L67" i="196"/>
  <c r="L68" i="196"/>
  <c r="L69" i="196"/>
  <c r="L70" i="196"/>
  <c r="L71" i="196"/>
  <c r="L72" i="196"/>
  <c r="L73" i="196"/>
  <c r="L74" i="196"/>
  <c r="L75" i="196"/>
  <c r="L76" i="196"/>
  <c r="L77" i="196"/>
  <c r="L78" i="196"/>
  <c r="L79" i="196"/>
  <c r="L80" i="196"/>
  <c r="L81" i="196"/>
  <c r="L82" i="196"/>
  <c r="L83" i="196"/>
  <c r="L84" i="196"/>
  <c r="L85" i="196"/>
  <c r="L86" i="196"/>
  <c r="L87" i="196"/>
  <c r="L88" i="196"/>
  <c r="L89" i="196"/>
  <c r="L90" i="196"/>
  <c r="L91" i="196"/>
  <c r="L92" i="196"/>
  <c r="L93" i="196"/>
  <c r="L94" i="196"/>
  <c r="L95" i="196"/>
  <c r="L96" i="196"/>
  <c r="L97" i="196"/>
  <c r="L98" i="196"/>
  <c r="L99" i="196"/>
  <c r="L100" i="196"/>
  <c r="L57" i="196"/>
  <c r="L107" i="195"/>
  <c r="L108" i="195"/>
  <c r="L109" i="195"/>
  <c r="L110" i="195"/>
  <c r="L111" i="195"/>
  <c r="L112" i="195"/>
  <c r="L113" i="195"/>
  <c r="L114" i="195"/>
  <c r="L115" i="195"/>
  <c r="L116" i="195"/>
  <c r="L117" i="195"/>
  <c r="L118" i="195"/>
  <c r="L119" i="195"/>
  <c r="L120" i="195"/>
  <c r="L121" i="195"/>
  <c r="L122" i="195"/>
  <c r="L123" i="195"/>
  <c r="L124" i="195"/>
  <c r="L125" i="195"/>
  <c r="L126" i="195"/>
  <c r="L127" i="195"/>
  <c r="L128" i="195"/>
  <c r="L129" i="195"/>
  <c r="L130" i="195"/>
  <c r="L131" i="195"/>
  <c r="L132" i="195"/>
  <c r="L133" i="195"/>
  <c r="L134" i="195"/>
  <c r="L135" i="195"/>
  <c r="L136" i="195"/>
  <c r="L137" i="195"/>
  <c r="L138" i="195"/>
  <c r="L139" i="195"/>
  <c r="L140" i="195"/>
  <c r="L141" i="195"/>
  <c r="L142" i="195"/>
  <c r="L143" i="195"/>
  <c r="L144" i="195"/>
  <c r="L145" i="195"/>
  <c r="L146" i="195"/>
  <c r="L147" i="195"/>
  <c r="L148" i="195"/>
  <c r="L106" i="195"/>
  <c r="L58" i="195"/>
  <c r="L59" i="195"/>
  <c r="L60" i="195"/>
  <c r="L61" i="195"/>
  <c r="L62" i="195"/>
  <c r="L63" i="195"/>
  <c r="L64" i="195"/>
  <c r="L65" i="195"/>
  <c r="L66" i="195"/>
  <c r="L67" i="195"/>
  <c r="L68" i="195"/>
  <c r="L69" i="195"/>
  <c r="L70" i="195"/>
  <c r="L71" i="195"/>
  <c r="L72" i="195"/>
  <c r="L73" i="195"/>
  <c r="L74" i="195"/>
  <c r="L75" i="195"/>
  <c r="L76" i="195"/>
  <c r="L77" i="195"/>
  <c r="L78" i="195"/>
  <c r="L79" i="195"/>
  <c r="L80" i="195"/>
  <c r="L81" i="195"/>
  <c r="L82" i="195"/>
  <c r="L83" i="195"/>
  <c r="L84" i="195"/>
  <c r="L85" i="195"/>
  <c r="L86" i="195"/>
  <c r="L87" i="195"/>
  <c r="L88" i="195"/>
  <c r="L89" i="195"/>
  <c r="L90" i="195"/>
  <c r="L91" i="195"/>
  <c r="L92" i="195"/>
  <c r="L93" i="195"/>
  <c r="L94" i="195"/>
  <c r="L95" i="195"/>
  <c r="L96" i="195"/>
  <c r="L97" i="195"/>
  <c r="L98" i="195"/>
  <c r="L99" i="195"/>
  <c r="L100" i="195"/>
  <c r="L57" i="195"/>
  <c r="L107" i="194"/>
  <c r="L108" i="194"/>
  <c r="L109" i="194"/>
  <c r="L110" i="194"/>
  <c r="L111" i="194"/>
  <c r="L112" i="194"/>
  <c r="L113" i="194"/>
  <c r="L114" i="194"/>
  <c r="L115" i="194"/>
  <c r="L116" i="194"/>
  <c r="L117" i="194"/>
  <c r="L118" i="194"/>
  <c r="L119" i="194"/>
  <c r="L120" i="194"/>
  <c r="L121" i="194"/>
  <c r="L122" i="194"/>
  <c r="L123" i="194"/>
  <c r="L124" i="194"/>
  <c r="L125" i="194"/>
  <c r="L126" i="194"/>
  <c r="L127" i="194"/>
  <c r="L128" i="194"/>
  <c r="L129" i="194"/>
  <c r="L130" i="194"/>
  <c r="L131" i="194"/>
  <c r="L132" i="194"/>
  <c r="L133" i="194"/>
  <c r="L134" i="194"/>
  <c r="L135" i="194"/>
  <c r="L136" i="194"/>
  <c r="L137" i="194"/>
  <c r="L138" i="194"/>
  <c r="L139" i="194"/>
  <c r="L140" i="194"/>
  <c r="L141" i="194"/>
  <c r="L142" i="194"/>
  <c r="L143" i="194"/>
  <c r="L144" i="194"/>
  <c r="L145" i="194"/>
  <c r="L146" i="194"/>
  <c r="L147" i="194"/>
  <c r="L148" i="194"/>
  <c r="L106" i="194"/>
  <c r="L58" i="194"/>
  <c r="L59" i="194"/>
  <c r="L60" i="194"/>
  <c r="L61" i="194"/>
  <c r="L62" i="194"/>
  <c r="L63" i="194"/>
  <c r="L64" i="194"/>
  <c r="L65" i="194"/>
  <c r="L66" i="194"/>
  <c r="L67" i="194"/>
  <c r="L68" i="194"/>
  <c r="L69" i="194"/>
  <c r="L70" i="194"/>
  <c r="L71" i="194"/>
  <c r="L72" i="194"/>
  <c r="L73" i="194"/>
  <c r="L74" i="194"/>
  <c r="L75" i="194"/>
  <c r="L76" i="194"/>
  <c r="L77" i="194"/>
  <c r="L78" i="194"/>
  <c r="L79" i="194"/>
  <c r="L80" i="194"/>
  <c r="L81" i="194"/>
  <c r="L82" i="194"/>
  <c r="L83" i="194"/>
  <c r="L84" i="194"/>
  <c r="L85" i="194"/>
  <c r="L86" i="194"/>
  <c r="L87" i="194"/>
  <c r="L88" i="194"/>
  <c r="L89" i="194"/>
  <c r="L90" i="194"/>
  <c r="L91" i="194"/>
  <c r="L92" i="194"/>
  <c r="L93" i="194"/>
  <c r="L94" i="194"/>
  <c r="L95" i="194"/>
  <c r="L96" i="194"/>
  <c r="L97" i="194"/>
  <c r="L98" i="194"/>
  <c r="L99" i="194"/>
  <c r="L100" i="194"/>
  <c r="L57" i="194"/>
  <c r="L107" i="193"/>
  <c r="L108" i="193"/>
  <c r="L109" i="193"/>
  <c r="L110" i="193"/>
  <c r="L111" i="193"/>
  <c r="L112" i="193"/>
  <c r="L113" i="193"/>
  <c r="L114" i="193"/>
  <c r="L115" i="193"/>
  <c r="L116" i="193"/>
  <c r="L117" i="193"/>
  <c r="L118" i="193"/>
  <c r="L119" i="193"/>
  <c r="L120" i="193"/>
  <c r="L121" i="193"/>
  <c r="L122" i="193"/>
  <c r="L123" i="193"/>
  <c r="L124" i="193"/>
  <c r="L125" i="193"/>
  <c r="L126" i="193"/>
  <c r="L127" i="193"/>
  <c r="L128" i="193"/>
  <c r="L129" i="193"/>
  <c r="L130" i="193"/>
  <c r="L131" i="193"/>
  <c r="L132" i="193"/>
  <c r="L133" i="193"/>
  <c r="L134" i="193"/>
  <c r="L135" i="193"/>
  <c r="L136" i="193"/>
  <c r="L137" i="193"/>
  <c r="L138" i="193"/>
  <c r="L139" i="193"/>
  <c r="L140" i="193"/>
  <c r="L141" i="193"/>
  <c r="L142" i="193"/>
  <c r="L143" i="193"/>
  <c r="L144" i="193"/>
  <c r="L145" i="193"/>
  <c r="L146" i="193"/>
  <c r="L147" i="193"/>
  <c r="L148" i="193"/>
  <c r="L106" i="193"/>
  <c r="L58" i="193"/>
  <c r="L59" i="193"/>
  <c r="L60" i="193"/>
  <c r="L61" i="193"/>
  <c r="L62" i="193"/>
  <c r="L63" i="193"/>
  <c r="L64" i="193"/>
  <c r="L65" i="193"/>
  <c r="L66" i="193"/>
  <c r="L67" i="193"/>
  <c r="L68" i="193"/>
  <c r="L69" i="193"/>
  <c r="L70" i="193"/>
  <c r="L71" i="193"/>
  <c r="L72" i="193"/>
  <c r="L73" i="193"/>
  <c r="L74" i="193"/>
  <c r="L75" i="193"/>
  <c r="L76" i="193"/>
  <c r="L77" i="193"/>
  <c r="L78" i="193"/>
  <c r="L79" i="193"/>
  <c r="L80" i="193"/>
  <c r="L81" i="193"/>
  <c r="L82" i="193"/>
  <c r="L83" i="193"/>
  <c r="L84" i="193"/>
  <c r="L85" i="193"/>
  <c r="L86" i="193"/>
  <c r="L87" i="193"/>
  <c r="L88" i="193"/>
  <c r="L89" i="193"/>
  <c r="L90" i="193"/>
  <c r="L91" i="193"/>
  <c r="L92" i="193"/>
  <c r="L93" i="193"/>
  <c r="L94" i="193"/>
  <c r="L95" i="193"/>
  <c r="L96" i="193"/>
  <c r="L97" i="193"/>
  <c r="L98" i="193"/>
  <c r="L99" i="193"/>
  <c r="L100" i="193"/>
  <c r="L57" i="193"/>
  <c r="L107" i="192"/>
  <c r="L108" i="192"/>
  <c r="L109" i="192"/>
  <c r="L110" i="192"/>
  <c r="L111" i="192"/>
  <c r="L112" i="192"/>
  <c r="L113" i="192"/>
  <c r="L114" i="192"/>
  <c r="L115" i="192"/>
  <c r="L116" i="192"/>
  <c r="L117" i="192"/>
  <c r="L118" i="192"/>
  <c r="L119" i="192"/>
  <c r="L120" i="192"/>
  <c r="L121" i="192"/>
  <c r="L122" i="192"/>
  <c r="L123" i="192"/>
  <c r="L124" i="192"/>
  <c r="L125" i="192"/>
  <c r="L126" i="192"/>
  <c r="L127" i="192"/>
  <c r="L128" i="192"/>
  <c r="L129" i="192"/>
  <c r="L130" i="192"/>
  <c r="L131" i="192"/>
  <c r="L132" i="192"/>
  <c r="L133" i="192"/>
  <c r="L134" i="192"/>
  <c r="L135" i="192"/>
  <c r="L136" i="192"/>
  <c r="L137" i="192"/>
  <c r="L138" i="192"/>
  <c r="L139" i="192"/>
  <c r="L140" i="192"/>
  <c r="L141" i="192"/>
  <c r="L142" i="192"/>
  <c r="L143" i="192"/>
  <c r="L144" i="192"/>
  <c r="L145" i="192"/>
  <c r="L146" i="192"/>
  <c r="L147" i="192"/>
  <c r="L148" i="192"/>
  <c r="L106" i="192"/>
  <c r="L58" i="192"/>
  <c r="L59" i="192"/>
  <c r="L60" i="192"/>
  <c r="L61" i="192"/>
  <c r="L62" i="192"/>
  <c r="L63" i="192"/>
  <c r="L64" i="192"/>
  <c r="L65" i="192"/>
  <c r="L66" i="192"/>
  <c r="L67" i="192"/>
  <c r="L68" i="192"/>
  <c r="L69" i="192"/>
  <c r="L70" i="192"/>
  <c r="L71" i="192"/>
  <c r="L72" i="192"/>
  <c r="L73" i="192"/>
  <c r="L74" i="192"/>
  <c r="L75" i="192"/>
  <c r="L76" i="192"/>
  <c r="L77" i="192"/>
  <c r="L78" i="192"/>
  <c r="L79" i="192"/>
  <c r="L80" i="192"/>
  <c r="L81" i="192"/>
  <c r="L82" i="192"/>
  <c r="L83" i="192"/>
  <c r="L84" i="192"/>
  <c r="L85" i="192"/>
  <c r="L86" i="192"/>
  <c r="L87" i="192"/>
  <c r="L88" i="192"/>
  <c r="L89" i="192"/>
  <c r="L90" i="192"/>
  <c r="L91" i="192"/>
  <c r="L92" i="192"/>
  <c r="L93" i="192"/>
  <c r="L94" i="192"/>
  <c r="L95" i="192"/>
  <c r="L96" i="192"/>
  <c r="L97" i="192"/>
  <c r="L98" i="192"/>
  <c r="L99" i="192"/>
  <c r="L100" i="192"/>
  <c r="L57" i="192"/>
  <c r="L148" i="191"/>
  <c r="L107" i="191"/>
  <c r="L108" i="191"/>
  <c r="L109" i="191"/>
  <c r="L110" i="191"/>
  <c r="L111" i="191"/>
  <c r="L112" i="191"/>
  <c r="L113" i="191"/>
  <c r="L114" i="191"/>
  <c r="L115" i="191"/>
  <c r="L116" i="191"/>
  <c r="L117" i="191"/>
  <c r="L118" i="191"/>
  <c r="L119" i="191"/>
  <c r="L120" i="191"/>
  <c r="L121" i="191"/>
  <c r="L122" i="191"/>
  <c r="L123" i="191"/>
  <c r="L124" i="191"/>
  <c r="L125" i="191"/>
  <c r="L126" i="191"/>
  <c r="L127" i="191"/>
  <c r="L128" i="191"/>
  <c r="L129" i="191"/>
  <c r="L130" i="191"/>
  <c r="L131" i="191"/>
  <c r="L132" i="191"/>
  <c r="L133" i="191"/>
  <c r="L134" i="191"/>
  <c r="L135" i="191"/>
  <c r="L136" i="191"/>
  <c r="L137" i="191"/>
  <c r="L138" i="191"/>
  <c r="L139" i="191"/>
  <c r="L140" i="191"/>
  <c r="L141" i="191"/>
  <c r="L142" i="191"/>
  <c r="L143" i="191"/>
  <c r="L144" i="191"/>
  <c r="L145" i="191"/>
  <c r="L146" i="191"/>
  <c r="L147" i="191"/>
  <c r="L106" i="191"/>
  <c r="L58" i="191"/>
  <c r="L59" i="191"/>
  <c r="L60" i="191"/>
  <c r="L61" i="191"/>
  <c r="L62" i="191"/>
  <c r="L63" i="191"/>
  <c r="L64" i="191"/>
  <c r="L65" i="191"/>
  <c r="L66" i="191"/>
  <c r="L67" i="191"/>
  <c r="L68" i="191"/>
  <c r="L69" i="191"/>
  <c r="L70" i="191"/>
  <c r="L71" i="191"/>
  <c r="L72" i="191"/>
  <c r="L73" i="191"/>
  <c r="L74" i="191"/>
  <c r="L75" i="191"/>
  <c r="L76" i="191"/>
  <c r="L77" i="191"/>
  <c r="L78" i="191"/>
  <c r="L79" i="191"/>
  <c r="L80" i="191"/>
  <c r="L81" i="191"/>
  <c r="L82" i="191"/>
  <c r="L83" i="191"/>
  <c r="L84" i="191"/>
  <c r="L85" i="191"/>
  <c r="L86" i="191"/>
  <c r="L87" i="191"/>
  <c r="L88" i="191"/>
  <c r="L89" i="191"/>
  <c r="L90" i="191"/>
  <c r="L91" i="191"/>
  <c r="L92" i="191"/>
  <c r="L93" i="191"/>
  <c r="L94" i="191"/>
  <c r="L95" i="191"/>
  <c r="L96" i="191"/>
  <c r="L97" i="191"/>
  <c r="L98" i="191"/>
  <c r="L99" i="191"/>
  <c r="L100" i="191"/>
  <c r="L57" i="191"/>
  <c r="L107" i="190"/>
  <c r="L108" i="190"/>
  <c r="L109" i="190"/>
  <c r="L110" i="190"/>
  <c r="L111" i="190"/>
  <c r="L112" i="190"/>
  <c r="L113" i="190"/>
  <c r="L114" i="190"/>
  <c r="L115" i="190"/>
  <c r="L116" i="190"/>
  <c r="L117" i="190"/>
  <c r="L118" i="190"/>
  <c r="L119" i="190"/>
  <c r="L120" i="190"/>
  <c r="L121" i="190"/>
  <c r="L122" i="190"/>
  <c r="L123" i="190"/>
  <c r="L124" i="190"/>
  <c r="L125" i="190"/>
  <c r="L126" i="190"/>
  <c r="L127" i="190"/>
  <c r="L128" i="190"/>
  <c r="L129" i="190"/>
  <c r="L130" i="190"/>
  <c r="L131" i="190"/>
  <c r="L132" i="190"/>
  <c r="L133" i="190"/>
  <c r="L134" i="190"/>
  <c r="L135" i="190"/>
  <c r="L136" i="190"/>
  <c r="L137" i="190"/>
  <c r="L138" i="190"/>
  <c r="L139" i="190"/>
  <c r="L140" i="190"/>
  <c r="L141" i="190"/>
  <c r="L142" i="190"/>
  <c r="L143" i="190"/>
  <c r="L144" i="190"/>
  <c r="L145" i="190"/>
  <c r="L146" i="190"/>
  <c r="L147" i="190"/>
  <c r="L148" i="190"/>
  <c r="L106" i="190"/>
  <c r="L58" i="190"/>
  <c r="L59" i="190"/>
  <c r="L60" i="190"/>
  <c r="L61" i="190"/>
  <c r="L62" i="190"/>
  <c r="L63" i="190"/>
  <c r="L64" i="190"/>
  <c r="L65" i="190"/>
  <c r="L66" i="190"/>
  <c r="L67" i="190"/>
  <c r="L68" i="190"/>
  <c r="L69" i="190"/>
  <c r="L70" i="190"/>
  <c r="L71" i="190"/>
  <c r="L72" i="190"/>
  <c r="L73" i="190"/>
  <c r="L74" i="190"/>
  <c r="L75" i="190"/>
  <c r="L76" i="190"/>
  <c r="L77" i="190"/>
  <c r="L78" i="190"/>
  <c r="L79" i="190"/>
  <c r="L80" i="190"/>
  <c r="L81" i="190"/>
  <c r="L82" i="190"/>
  <c r="L83" i="190"/>
  <c r="L84" i="190"/>
  <c r="L85" i="190"/>
  <c r="L86" i="190"/>
  <c r="L87" i="190"/>
  <c r="L88" i="190"/>
  <c r="L89" i="190"/>
  <c r="L90" i="190"/>
  <c r="L91" i="190"/>
  <c r="L92" i="190"/>
  <c r="L93" i="190"/>
  <c r="L94" i="190"/>
  <c r="L95" i="190"/>
  <c r="L96" i="190"/>
  <c r="L97" i="190"/>
  <c r="L98" i="190"/>
  <c r="L99" i="190"/>
  <c r="L100" i="190"/>
  <c r="L57" i="190"/>
  <c r="L107" i="189"/>
  <c r="L108" i="189"/>
  <c r="L109" i="189"/>
  <c r="L110" i="189"/>
  <c r="L111" i="189"/>
  <c r="L112" i="189"/>
  <c r="L113" i="189"/>
  <c r="L114" i="189"/>
  <c r="L115" i="189"/>
  <c r="L116" i="189"/>
  <c r="L117" i="189"/>
  <c r="L118" i="189"/>
  <c r="L119" i="189"/>
  <c r="L120" i="189"/>
  <c r="L121" i="189"/>
  <c r="L122" i="189"/>
  <c r="L123" i="189"/>
  <c r="L124" i="189"/>
  <c r="L125" i="189"/>
  <c r="L126" i="189"/>
  <c r="L127" i="189"/>
  <c r="L128" i="189"/>
  <c r="L129" i="189"/>
  <c r="L130" i="189"/>
  <c r="L131" i="189"/>
  <c r="L132" i="189"/>
  <c r="L133" i="189"/>
  <c r="L134" i="189"/>
  <c r="L135" i="189"/>
  <c r="L136" i="189"/>
  <c r="L137" i="189"/>
  <c r="L138" i="189"/>
  <c r="L139" i="189"/>
  <c r="L140" i="189"/>
  <c r="L141" i="189"/>
  <c r="L142" i="189"/>
  <c r="L143" i="189"/>
  <c r="L144" i="189"/>
  <c r="L145" i="189"/>
  <c r="L146" i="189"/>
  <c r="L147" i="189"/>
  <c r="L148" i="189"/>
  <c r="L106" i="189"/>
  <c r="L58" i="189"/>
  <c r="L59" i="189"/>
  <c r="L60" i="189"/>
  <c r="L61" i="189"/>
  <c r="L62" i="189"/>
  <c r="L63" i="189"/>
  <c r="L64" i="189"/>
  <c r="L65" i="189"/>
  <c r="L66" i="189"/>
  <c r="L67" i="189"/>
  <c r="L68" i="189"/>
  <c r="L69" i="189"/>
  <c r="L70" i="189"/>
  <c r="L71" i="189"/>
  <c r="L72" i="189"/>
  <c r="L73" i="189"/>
  <c r="L74" i="189"/>
  <c r="L75" i="189"/>
  <c r="L76" i="189"/>
  <c r="L77" i="189"/>
  <c r="L78" i="189"/>
  <c r="L79" i="189"/>
  <c r="L80" i="189"/>
  <c r="L81" i="189"/>
  <c r="L82" i="189"/>
  <c r="L83" i="189"/>
  <c r="L84" i="189"/>
  <c r="L85" i="189"/>
  <c r="L86" i="189"/>
  <c r="L87" i="189"/>
  <c r="L88" i="189"/>
  <c r="L89" i="189"/>
  <c r="L90" i="189"/>
  <c r="L91" i="189"/>
  <c r="L92" i="189"/>
  <c r="L93" i="189"/>
  <c r="L94" i="189"/>
  <c r="L95" i="189"/>
  <c r="L96" i="189"/>
  <c r="L97" i="189"/>
  <c r="L98" i="189"/>
  <c r="L99" i="189"/>
  <c r="L100" i="189"/>
  <c r="L57" i="189"/>
  <c r="L148" i="188"/>
  <c r="L107" i="188"/>
  <c r="L108" i="188"/>
  <c r="L109" i="188"/>
  <c r="L110" i="188"/>
  <c r="L111" i="188"/>
  <c r="L112" i="188"/>
  <c r="L113" i="188"/>
  <c r="L114" i="188"/>
  <c r="L115" i="188"/>
  <c r="L116" i="188"/>
  <c r="L117" i="188"/>
  <c r="L118" i="188"/>
  <c r="L119" i="188"/>
  <c r="L120" i="188"/>
  <c r="L121" i="188"/>
  <c r="L122" i="188"/>
  <c r="L123" i="188"/>
  <c r="L124" i="188"/>
  <c r="L125" i="188"/>
  <c r="L126" i="188"/>
  <c r="L127" i="188"/>
  <c r="L128" i="188"/>
  <c r="L129" i="188"/>
  <c r="L130" i="188"/>
  <c r="L131" i="188"/>
  <c r="L132" i="188"/>
  <c r="L133" i="188"/>
  <c r="L134" i="188"/>
  <c r="L135" i="188"/>
  <c r="L136" i="188"/>
  <c r="L137" i="188"/>
  <c r="L138" i="188"/>
  <c r="L139" i="188"/>
  <c r="L140" i="188"/>
  <c r="L141" i="188"/>
  <c r="L142" i="188"/>
  <c r="L143" i="188"/>
  <c r="L144" i="188"/>
  <c r="L145" i="188"/>
  <c r="L146" i="188"/>
  <c r="L147" i="188"/>
  <c r="L106" i="188"/>
  <c r="L58" i="188"/>
  <c r="L59" i="188"/>
  <c r="L60" i="188"/>
  <c r="L61" i="188"/>
  <c r="L62" i="188"/>
  <c r="L63" i="188"/>
  <c r="L64" i="188"/>
  <c r="L65" i="188"/>
  <c r="L66" i="188"/>
  <c r="L67" i="188"/>
  <c r="L68" i="188"/>
  <c r="L69" i="188"/>
  <c r="L70" i="188"/>
  <c r="L71" i="188"/>
  <c r="L72" i="188"/>
  <c r="L73" i="188"/>
  <c r="L74" i="188"/>
  <c r="L75" i="188"/>
  <c r="L76" i="188"/>
  <c r="L77" i="188"/>
  <c r="L78" i="188"/>
  <c r="L79" i="188"/>
  <c r="L80" i="188"/>
  <c r="L81" i="188"/>
  <c r="L82" i="188"/>
  <c r="L83" i="188"/>
  <c r="L84" i="188"/>
  <c r="L85" i="188"/>
  <c r="L86" i="188"/>
  <c r="L87" i="188"/>
  <c r="L88" i="188"/>
  <c r="L89" i="188"/>
  <c r="L90" i="188"/>
  <c r="L91" i="188"/>
  <c r="L92" i="188"/>
  <c r="L93" i="188"/>
  <c r="L94" i="188"/>
  <c r="L95" i="188"/>
  <c r="L96" i="188"/>
  <c r="L97" i="188"/>
  <c r="L98" i="188"/>
  <c r="L99" i="188"/>
  <c r="L100" i="188"/>
  <c r="L57" i="188"/>
  <c r="L107" i="187"/>
  <c r="L108" i="187"/>
  <c r="L109" i="187"/>
  <c r="L110" i="187"/>
  <c r="L111" i="187"/>
  <c r="L112" i="187"/>
  <c r="L113" i="187"/>
  <c r="L114" i="187"/>
  <c r="L115" i="187"/>
  <c r="L116" i="187"/>
  <c r="L117" i="187"/>
  <c r="L118" i="187"/>
  <c r="L119" i="187"/>
  <c r="L120" i="187"/>
  <c r="L121" i="187"/>
  <c r="L122" i="187"/>
  <c r="L123" i="187"/>
  <c r="L124" i="187"/>
  <c r="L125" i="187"/>
  <c r="L126" i="187"/>
  <c r="L127" i="187"/>
  <c r="L128" i="187"/>
  <c r="L129" i="187"/>
  <c r="L130" i="187"/>
  <c r="L131" i="187"/>
  <c r="L132" i="187"/>
  <c r="L133" i="187"/>
  <c r="L134" i="187"/>
  <c r="L135" i="187"/>
  <c r="L136" i="187"/>
  <c r="L137" i="187"/>
  <c r="L138" i="187"/>
  <c r="L139" i="187"/>
  <c r="L140" i="187"/>
  <c r="L141" i="187"/>
  <c r="L142" i="187"/>
  <c r="L143" i="187"/>
  <c r="L144" i="187"/>
  <c r="L145" i="187"/>
  <c r="L146" i="187"/>
  <c r="L147" i="187"/>
  <c r="L148" i="187"/>
  <c r="L106" i="187"/>
  <c r="L58" i="187"/>
  <c r="L59" i="187"/>
  <c r="L60" i="187"/>
  <c r="L61" i="187"/>
  <c r="L62" i="187"/>
  <c r="L63" i="187"/>
  <c r="L64" i="187"/>
  <c r="L65" i="187"/>
  <c r="L66" i="187"/>
  <c r="L67" i="187"/>
  <c r="L68" i="187"/>
  <c r="L69" i="187"/>
  <c r="L70" i="187"/>
  <c r="L71" i="187"/>
  <c r="L72" i="187"/>
  <c r="L73" i="187"/>
  <c r="L74" i="187"/>
  <c r="L75" i="187"/>
  <c r="L76" i="187"/>
  <c r="L77" i="187"/>
  <c r="L78" i="187"/>
  <c r="L79" i="187"/>
  <c r="L80" i="187"/>
  <c r="L81" i="187"/>
  <c r="L82" i="187"/>
  <c r="L83" i="187"/>
  <c r="L84" i="187"/>
  <c r="L85" i="187"/>
  <c r="L86" i="187"/>
  <c r="L87" i="187"/>
  <c r="L88" i="187"/>
  <c r="L89" i="187"/>
  <c r="L90" i="187"/>
  <c r="L91" i="187"/>
  <c r="L92" i="187"/>
  <c r="L93" i="187"/>
  <c r="L94" i="187"/>
  <c r="L95" i="187"/>
  <c r="L96" i="187"/>
  <c r="L97" i="187"/>
  <c r="L98" i="187"/>
  <c r="L99" i="187"/>
  <c r="L100" i="187"/>
  <c r="L57" i="187"/>
  <c r="L107" i="186"/>
  <c r="L108" i="186"/>
  <c r="L109" i="186"/>
  <c r="L110" i="186"/>
  <c r="L111" i="186"/>
  <c r="L112" i="186"/>
  <c r="L113" i="186"/>
  <c r="L114" i="186"/>
  <c r="L115" i="186"/>
  <c r="L116" i="186"/>
  <c r="L117" i="186"/>
  <c r="L118" i="186"/>
  <c r="L119" i="186"/>
  <c r="L120" i="186"/>
  <c r="L121" i="186"/>
  <c r="L122" i="186"/>
  <c r="L123" i="186"/>
  <c r="L124" i="186"/>
  <c r="L125" i="186"/>
  <c r="L126" i="186"/>
  <c r="L127" i="186"/>
  <c r="L128" i="186"/>
  <c r="L129" i="186"/>
  <c r="L130" i="186"/>
  <c r="L131" i="186"/>
  <c r="L132" i="186"/>
  <c r="L133" i="186"/>
  <c r="L134" i="186"/>
  <c r="L135" i="186"/>
  <c r="L136" i="186"/>
  <c r="L137" i="186"/>
  <c r="L138" i="186"/>
  <c r="L139" i="186"/>
  <c r="L140" i="186"/>
  <c r="L141" i="186"/>
  <c r="L142" i="186"/>
  <c r="L143" i="186"/>
  <c r="L144" i="186"/>
  <c r="L145" i="186"/>
  <c r="L146" i="186"/>
  <c r="L147" i="186"/>
  <c r="L148" i="186"/>
  <c r="L106" i="186"/>
  <c r="L58" i="186"/>
  <c r="L59" i="186"/>
  <c r="L60" i="186"/>
  <c r="L61" i="186"/>
  <c r="L62" i="186"/>
  <c r="L63" i="186"/>
  <c r="L64" i="186"/>
  <c r="L65" i="186"/>
  <c r="L66" i="186"/>
  <c r="L67" i="186"/>
  <c r="L68" i="186"/>
  <c r="L69" i="186"/>
  <c r="L70" i="186"/>
  <c r="L71" i="186"/>
  <c r="L72" i="186"/>
  <c r="L73" i="186"/>
  <c r="L74" i="186"/>
  <c r="L75" i="186"/>
  <c r="L76" i="186"/>
  <c r="L77" i="186"/>
  <c r="L78" i="186"/>
  <c r="L79" i="186"/>
  <c r="L80" i="186"/>
  <c r="L81" i="186"/>
  <c r="L82" i="186"/>
  <c r="L83" i="186"/>
  <c r="L84" i="186"/>
  <c r="L85" i="186"/>
  <c r="L86" i="186"/>
  <c r="L87" i="186"/>
  <c r="L88" i="186"/>
  <c r="L89" i="186"/>
  <c r="L90" i="186"/>
  <c r="L91" i="186"/>
  <c r="L92" i="186"/>
  <c r="L93" i="186"/>
  <c r="L94" i="186"/>
  <c r="L95" i="186"/>
  <c r="L96" i="186"/>
  <c r="L97" i="186"/>
  <c r="L98" i="186"/>
  <c r="L99" i="186"/>
  <c r="L100" i="186"/>
  <c r="L57" i="186"/>
  <c r="L107" i="185"/>
  <c r="L108" i="185"/>
  <c r="L109" i="185"/>
  <c r="L110" i="185"/>
  <c r="L111" i="185"/>
  <c r="L112" i="185"/>
  <c r="L113" i="185"/>
  <c r="L114" i="185"/>
  <c r="L115" i="185"/>
  <c r="L116" i="185"/>
  <c r="L117" i="185"/>
  <c r="L118" i="185"/>
  <c r="L119" i="185"/>
  <c r="L120" i="185"/>
  <c r="L121" i="185"/>
  <c r="L122" i="185"/>
  <c r="L123" i="185"/>
  <c r="L124" i="185"/>
  <c r="L125" i="185"/>
  <c r="L126" i="185"/>
  <c r="L127" i="185"/>
  <c r="L128" i="185"/>
  <c r="L129" i="185"/>
  <c r="L130" i="185"/>
  <c r="L131" i="185"/>
  <c r="L132" i="185"/>
  <c r="L133" i="185"/>
  <c r="L134" i="185"/>
  <c r="L135" i="185"/>
  <c r="L136" i="185"/>
  <c r="L137" i="185"/>
  <c r="L138" i="185"/>
  <c r="L139" i="185"/>
  <c r="L140" i="185"/>
  <c r="L141" i="185"/>
  <c r="L142" i="185"/>
  <c r="L143" i="185"/>
  <c r="L144" i="185"/>
  <c r="L145" i="185"/>
  <c r="L146" i="185"/>
  <c r="L147" i="185"/>
  <c r="L148" i="185"/>
  <c r="L106" i="185"/>
  <c r="L58" i="185"/>
  <c r="L59" i="185"/>
  <c r="L60" i="185"/>
  <c r="L61" i="185"/>
  <c r="L62" i="185"/>
  <c r="L63" i="185"/>
  <c r="L64" i="185"/>
  <c r="L65" i="185"/>
  <c r="L66" i="185"/>
  <c r="L67" i="185"/>
  <c r="L68" i="185"/>
  <c r="L69" i="185"/>
  <c r="L70" i="185"/>
  <c r="L71" i="185"/>
  <c r="L72" i="185"/>
  <c r="L73" i="185"/>
  <c r="L74" i="185"/>
  <c r="L75" i="185"/>
  <c r="L76" i="185"/>
  <c r="L77" i="185"/>
  <c r="L78" i="185"/>
  <c r="L79" i="185"/>
  <c r="L80" i="185"/>
  <c r="L81" i="185"/>
  <c r="L82" i="185"/>
  <c r="L83" i="185"/>
  <c r="L84" i="185"/>
  <c r="L85" i="185"/>
  <c r="L86" i="185"/>
  <c r="L87" i="185"/>
  <c r="L88" i="185"/>
  <c r="L89" i="185"/>
  <c r="L90" i="185"/>
  <c r="L91" i="185"/>
  <c r="L92" i="185"/>
  <c r="L93" i="185"/>
  <c r="L94" i="185"/>
  <c r="L95" i="185"/>
  <c r="L96" i="185"/>
  <c r="L97" i="185"/>
  <c r="L98" i="185"/>
  <c r="L99" i="185"/>
  <c r="L100" i="185"/>
  <c r="L57" i="185"/>
  <c r="L107" i="184"/>
  <c r="L108" i="184"/>
  <c r="L109" i="184"/>
  <c r="L110" i="184"/>
  <c r="L111" i="184"/>
  <c r="L112" i="184"/>
  <c r="L113" i="184"/>
  <c r="L114" i="184"/>
  <c r="L115" i="184"/>
  <c r="L116" i="184"/>
  <c r="L117" i="184"/>
  <c r="L118" i="184"/>
  <c r="L119" i="184"/>
  <c r="L120" i="184"/>
  <c r="L121" i="184"/>
  <c r="L122" i="184"/>
  <c r="L123" i="184"/>
  <c r="L124" i="184"/>
  <c r="L125" i="184"/>
  <c r="L126" i="184"/>
  <c r="L127" i="184"/>
  <c r="L128" i="184"/>
  <c r="L129" i="184"/>
  <c r="L130" i="184"/>
  <c r="L131" i="184"/>
  <c r="L132" i="184"/>
  <c r="L133" i="184"/>
  <c r="L134" i="184"/>
  <c r="L135" i="184"/>
  <c r="L136" i="184"/>
  <c r="L137" i="184"/>
  <c r="L138" i="184"/>
  <c r="L139" i="184"/>
  <c r="L140" i="184"/>
  <c r="L141" i="184"/>
  <c r="L142" i="184"/>
  <c r="L143" i="184"/>
  <c r="L144" i="184"/>
  <c r="L145" i="184"/>
  <c r="L146" i="184"/>
  <c r="L147" i="184"/>
  <c r="L148" i="184"/>
  <c r="L106" i="184"/>
  <c r="L58" i="184"/>
  <c r="L59" i="184"/>
  <c r="L60" i="184"/>
  <c r="L61" i="184"/>
  <c r="L62" i="184"/>
  <c r="L63" i="184"/>
  <c r="L64" i="184"/>
  <c r="L65" i="184"/>
  <c r="L66" i="184"/>
  <c r="L67" i="184"/>
  <c r="L68" i="184"/>
  <c r="L69" i="184"/>
  <c r="L70" i="184"/>
  <c r="L71" i="184"/>
  <c r="L72" i="184"/>
  <c r="L73" i="184"/>
  <c r="L74" i="184"/>
  <c r="L75" i="184"/>
  <c r="L76" i="184"/>
  <c r="L77" i="184"/>
  <c r="L78" i="184"/>
  <c r="L79" i="184"/>
  <c r="L80" i="184"/>
  <c r="L81" i="184"/>
  <c r="L82" i="184"/>
  <c r="L83" i="184"/>
  <c r="L84" i="184"/>
  <c r="L85" i="184"/>
  <c r="L86" i="184"/>
  <c r="L87" i="184"/>
  <c r="L88" i="184"/>
  <c r="L89" i="184"/>
  <c r="L90" i="184"/>
  <c r="L91" i="184"/>
  <c r="L92" i="184"/>
  <c r="L93" i="184"/>
  <c r="L94" i="184"/>
  <c r="L95" i="184"/>
  <c r="L96" i="184"/>
  <c r="L97" i="184"/>
  <c r="L98" i="184"/>
  <c r="L99" i="184"/>
  <c r="L100" i="184"/>
  <c r="L57" i="184"/>
  <c r="L107" i="183"/>
  <c r="L108" i="183"/>
  <c r="L109" i="183"/>
  <c r="L110" i="183"/>
  <c r="L111" i="183"/>
  <c r="L112" i="183"/>
  <c r="L113" i="183"/>
  <c r="L114" i="183"/>
  <c r="L115" i="183"/>
  <c r="L116" i="183"/>
  <c r="L117" i="183"/>
  <c r="L118" i="183"/>
  <c r="L119" i="183"/>
  <c r="L120" i="183"/>
  <c r="L121" i="183"/>
  <c r="L122" i="183"/>
  <c r="L123" i="183"/>
  <c r="L124" i="183"/>
  <c r="L125" i="183"/>
  <c r="L126" i="183"/>
  <c r="L127" i="183"/>
  <c r="L128" i="183"/>
  <c r="L129" i="183"/>
  <c r="L130" i="183"/>
  <c r="L131" i="183"/>
  <c r="L132" i="183"/>
  <c r="L133" i="183"/>
  <c r="L134" i="183"/>
  <c r="L135" i="183"/>
  <c r="L136" i="183"/>
  <c r="L137" i="183"/>
  <c r="L138" i="183"/>
  <c r="L139" i="183"/>
  <c r="L140" i="183"/>
  <c r="L141" i="183"/>
  <c r="L142" i="183"/>
  <c r="L143" i="183"/>
  <c r="L144" i="183"/>
  <c r="L145" i="183"/>
  <c r="L146" i="183"/>
  <c r="L147" i="183"/>
  <c r="L148" i="183"/>
  <c r="L106" i="183"/>
  <c r="L58" i="183"/>
  <c r="L59" i="183"/>
  <c r="L60" i="183"/>
  <c r="L61" i="183"/>
  <c r="L62" i="183"/>
  <c r="L63" i="183"/>
  <c r="L64" i="183"/>
  <c r="L65" i="183"/>
  <c r="L66" i="183"/>
  <c r="L67" i="183"/>
  <c r="L68" i="183"/>
  <c r="L69" i="183"/>
  <c r="L70" i="183"/>
  <c r="L71" i="183"/>
  <c r="L72" i="183"/>
  <c r="L73" i="183"/>
  <c r="L74" i="183"/>
  <c r="L75" i="183"/>
  <c r="L76" i="183"/>
  <c r="L77" i="183"/>
  <c r="L78" i="183"/>
  <c r="L79" i="183"/>
  <c r="L80" i="183"/>
  <c r="L81" i="183"/>
  <c r="L82" i="183"/>
  <c r="L83" i="183"/>
  <c r="L84" i="183"/>
  <c r="L85" i="183"/>
  <c r="L86" i="183"/>
  <c r="L87" i="183"/>
  <c r="L88" i="183"/>
  <c r="L89" i="183"/>
  <c r="L90" i="183"/>
  <c r="L91" i="183"/>
  <c r="L92" i="183"/>
  <c r="L93" i="183"/>
  <c r="L94" i="183"/>
  <c r="L95" i="183"/>
  <c r="L96" i="183"/>
  <c r="L97" i="183"/>
  <c r="L98" i="183"/>
  <c r="L99" i="183"/>
  <c r="L100" i="183"/>
  <c r="L57" i="183"/>
  <c r="L107" i="182"/>
  <c r="L108" i="182"/>
  <c r="L109" i="182"/>
  <c r="L110" i="182"/>
  <c r="L111" i="182"/>
  <c r="L112" i="182"/>
  <c r="L113" i="182"/>
  <c r="L114" i="182"/>
  <c r="L115" i="182"/>
  <c r="L116" i="182"/>
  <c r="L117" i="182"/>
  <c r="L118" i="182"/>
  <c r="L119" i="182"/>
  <c r="L120" i="182"/>
  <c r="L121" i="182"/>
  <c r="L122" i="182"/>
  <c r="L123" i="182"/>
  <c r="L124" i="182"/>
  <c r="L125" i="182"/>
  <c r="L126" i="182"/>
  <c r="L127" i="182"/>
  <c r="L128" i="182"/>
  <c r="L129" i="182"/>
  <c r="L130" i="182"/>
  <c r="L131" i="182"/>
  <c r="L132" i="182"/>
  <c r="L133" i="182"/>
  <c r="L134" i="182"/>
  <c r="L135" i="182"/>
  <c r="L136" i="182"/>
  <c r="L137" i="182"/>
  <c r="L138" i="182"/>
  <c r="L139" i="182"/>
  <c r="L140" i="182"/>
  <c r="L141" i="182"/>
  <c r="L142" i="182"/>
  <c r="L143" i="182"/>
  <c r="L144" i="182"/>
  <c r="L145" i="182"/>
  <c r="L146" i="182"/>
  <c r="L147" i="182"/>
  <c r="L148" i="182"/>
  <c r="L106" i="182"/>
  <c r="L58" i="182"/>
  <c r="L59" i="182"/>
  <c r="L60" i="182"/>
  <c r="L61" i="182"/>
  <c r="L62" i="182"/>
  <c r="L63" i="182"/>
  <c r="L64" i="182"/>
  <c r="L65" i="182"/>
  <c r="L66" i="182"/>
  <c r="L67" i="182"/>
  <c r="L68" i="182"/>
  <c r="L69" i="182"/>
  <c r="L70" i="182"/>
  <c r="L71" i="182"/>
  <c r="L72" i="182"/>
  <c r="L73" i="182"/>
  <c r="L74" i="182"/>
  <c r="L75" i="182"/>
  <c r="L76" i="182"/>
  <c r="L77" i="182"/>
  <c r="L78" i="182"/>
  <c r="L79" i="182"/>
  <c r="L80" i="182"/>
  <c r="L81" i="182"/>
  <c r="L82" i="182"/>
  <c r="L83" i="182"/>
  <c r="L84" i="182"/>
  <c r="L85" i="182"/>
  <c r="L86" i="182"/>
  <c r="L87" i="182"/>
  <c r="L88" i="182"/>
  <c r="L89" i="182"/>
  <c r="L90" i="182"/>
  <c r="L91" i="182"/>
  <c r="L92" i="182"/>
  <c r="L93" i="182"/>
  <c r="L94" i="182"/>
  <c r="L95" i="182"/>
  <c r="L96" i="182"/>
  <c r="L97" i="182"/>
  <c r="L98" i="182"/>
  <c r="L99" i="182"/>
  <c r="L100" i="182"/>
  <c r="L57" i="182"/>
  <c r="L107" i="181"/>
  <c r="L108" i="181"/>
  <c r="L109" i="181"/>
  <c r="L110" i="181"/>
  <c r="L111" i="181"/>
  <c r="L112" i="181"/>
  <c r="L113" i="181"/>
  <c r="L114" i="181"/>
  <c r="L115" i="181"/>
  <c r="L116" i="181"/>
  <c r="L117" i="181"/>
  <c r="L118" i="181"/>
  <c r="L119" i="181"/>
  <c r="L120" i="181"/>
  <c r="L121" i="181"/>
  <c r="L122" i="181"/>
  <c r="L123" i="181"/>
  <c r="L124" i="181"/>
  <c r="L125" i="181"/>
  <c r="L126" i="181"/>
  <c r="L127" i="181"/>
  <c r="L128" i="181"/>
  <c r="L129" i="181"/>
  <c r="L130" i="181"/>
  <c r="L131" i="181"/>
  <c r="L132" i="181"/>
  <c r="L133" i="181"/>
  <c r="L134" i="181"/>
  <c r="L135" i="181"/>
  <c r="L136" i="181"/>
  <c r="L137" i="181"/>
  <c r="L138" i="181"/>
  <c r="L139" i="181"/>
  <c r="L140" i="181"/>
  <c r="L141" i="181"/>
  <c r="L142" i="181"/>
  <c r="L143" i="181"/>
  <c r="L144" i="181"/>
  <c r="L145" i="181"/>
  <c r="L146" i="181"/>
  <c r="L147" i="181"/>
  <c r="L148" i="181"/>
  <c r="L106" i="181"/>
  <c r="L58" i="181"/>
  <c r="L59" i="181"/>
  <c r="L60" i="181"/>
  <c r="L61" i="181"/>
  <c r="L62" i="181"/>
  <c r="L63" i="181"/>
  <c r="L64" i="181"/>
  <c r="L65" i="181"/>
  <c r="L66" i="181"/>
  <c r="L67" i="181"/>
  <c r="L68" i="181"/>
  <c r="L69" i="181"/>
  <c r="L70" i="181"/>
  <c r="L71" i="181"/>
  <c r="L72" i="181"/>
  <c r="L73" i="181"/>
  <c r="L74" i="181"/>
  <c r="L75" i="181"/>
  <c r="L76" i="181"/>
  <c r="L77" i="181"/>
  <c r="L78" i="181"/>
  <c r="L79" i="181"/>
  <c r="L80" i="181"/>
  <c r="L81" i="181"/>
  <c r="L82" i="181"/>
  <c r="L83" i="181"/>
  <c r="L84" i="181"/>
  <c r="L85" i="181"/>
  <c r="L86" i="181"/>
  <c r="L87" i="181"/>
  <c r="L88" i="181"/>
  <c r="L89" i="181"/>
  <c r="L90" i="181"/>
  <c r="L91" i="181"/>
  <c r="L92" i="181"/>
  <c r="L93" i="181"/>
  <c r="L94" i="181"/>
  <c r="L95" i="181"/>
  <c r="L96" i="181"/>
  <c r="L97" i="181"/>
  <c r="L98" i="181"/>
  <c r="L99" i="181"/>
  <c r="L100" i="181"/>
  <c r="L57" i="181"/>
  <c r="L107" i="180"/>
  <c r="L108" i="180"/>
  <c r="L109" i="180"/>
  <c r="L110" i="180"/>
  <c r="L111" i="180"/>
  <c r="L112" i="180"/>
  <c r="L113" i="180"/>
  <c r="L114" i="180"/>
  <c r="L115" i="180"/>
  <c r="L116" i="180"/>
  <c r="L117" i="180"/>
  <c r="L118" i="180"/>
  <c r="L119" i="180"/>
  <c r="L120" i="180"/>
  <c r="L121" i="180"/>
  <c r="L122" i="180"/>
  <c r="L123" i="180"/>
  <c r="L124" i="180"/>
  <c r="L125" i="180"/>
  <c r="L126" i="180"/>
  <c r="L127" i="180"/>
  <c r="L128" i="180"/>
  <c r="L129" i="180"/>
  <c r="L130" i="180"/>
  <c r="L131" i="180"/>
  <c r="L132" i="180"/>
  <c r="L133" i="180"/>
  <c r="L134" i="180"/>
  <c r="L135" i="180"/>
  <c r="L136" i="180"/>
  <c r="L137" i="180"/>
  <c r="L138" i="180"/>
  <c r="L139" i="180"/>
  <c r="L140" i="180"/>
  <c r="L141" i="180"/>
  <c r="L142" i="180"/>
  <c r="L143" i="180"/>
  <c r="L144" i="180"/>
  <c r="L145" i="180"/>
  <c r="L146" i="180"/>
  <c r="L147" i="180"/>
  <c r="L148" i="180"/>
  <c r="L106" i="180"/>
  <c r="L58" i="180"/>
  <c r="L59" i="180"/>
  <c r="L60" i="180"/>
  <c r="L61" i="180"/>
  <c r="L62" i="180"/>
  <c r="L63" i="180"/>
  <c r="L64" i="180"/>
  <c r="L65" i="180"/>
  <c r="L66" i="180"/>
  <c r="L67" i="180"/>
  <c r="L68" i="180"/>
  <c r="L69" i="180"/>
  <c r="L70" i="180"/>
  <c r="L71" i="180"/>
  <c r="L72" i="180"/>
  <c r="L73" i="180"/>
  <c r="L74" i="180"/>
  <c r="L75" i="180"/>
  <c r="L76" i="180"/>
  <c r="L77" i="180"/>
  <c r="L78" i="180"/>
  <c r="L79" i="180"/>
  <c r="L80" i="180"/>
  <c r="L81" i="180"/>
  <c r="L82" i="180"/>
  <c r="L83" i="180"/>
  <c r="L84" i="180"/>
  <c r="L85" i="180"/>
  <c r="L86" i="180"/>
  <c r="L87" i="180"/>
  <c r="L88" i="180"/>
  <c r="L89" i="180"/>
  <c r="L90" i="180"/>
  <c r="L91" i="180"/>
  <c r="L92" i="180"/>
  <c r="L93" i="180"/>
  <c r="L94" i="180"/>
  <c r="L95" i="180"/>
  <c r="L96" i="180"/>
  <c r="L97" i="180"/>
  <c r="L98" i="180"/>
  <c r="L99" i="180"/>
  <c r="L100" i="180"/>
  <c r="L57" i="180"/>
  <c r="D22" i="5"/>
  <c r="L108" i="115"/>
  <c r="C106" i="118" a="1"/>
  <c r="C106" i="118" s="1"/>
  <c r="B102" i="118" a="1"/>
  <c r="B102" i="118" s="1"/>
  <c r="H5" i="174"/>
  <c r="G5" i="174"/>
  <c r="G107" i="236" l="1"/>
  <c r="I107" i="236" s="1"/>
  <c r="G108" i="236"/>
  <c r="I108" i="236" s="1"/>
  <c r="G109" i="236"/>
  <c r="I109" i="236" s="1"/>
  <c r="G110" i="236"/>
  <c r="I110" i="236" s="1"/>
  <c r="G111" i="236"/>
  <c r="I111" i="236" s="1"/>
  <c r="G112" i="236"/>
  <c r="I112" i="236" s="1"/>
  <c r="G113" i="236"/>
  <c r="I113" i="236" s="1"/>
  <c r="G114" i="236"/>
  <c r="I114" i="236" s="1"/>
  <c r="G115" i="236"/>
  <c r="I115" i="236" s="1"/>
  <c r="G116" i="236"/>
  <c r="I116" i="236" s="1"/>
  <c r="G117" i="236"/>
  <c r="I117" i="236" s="1"/>
  <c r="G118" i="236"/>
  <c r="I118" i="236" s="1"/>
  <c r="G119" i="236"/>
  <c r="I119" i="236" s="1"/>
  <c r="G120" i="236"/>
  <c r="I120" i="236" s="1"/>
  <c r="G121" i="236"/>
  <c r="I121" i="236" s="1"/>
  <c r="G122" i="236"/>
  <c r="I122" i="236" s="1"/>
  <c r="G123" i="236"/>
  <c r="I123" i="236" s="1"/>
  <c r="G124" i="236"/>
  <c r="I124" i="236" s="1"/>
  <c r="G125" i="236"/>
  <c r="I125" i="236" s="1"/>
  <c r="G126" i="236"/>
  <c r="I126" i="236" s="1"/>
  <c r="G127" i="236"/>
  <c r="I127" i="236" s="1"/>
  <c r="G128" i="236"/>
  <c r="I128" i="236" s="1"/>
  <c r="G129" i="236"/>
  <c r="I129" i="236" s="1"/>
  <c r="G130" i="236"/>
  <c r="I130" i="236" s="1"/>
  <c r="G131" i="236"/>
  <c r="I131" i="236" s="1"/>
  <c r="G132" i="236"/>
  <c r="I132" i="236" s="1"/>
  <c r="G133" i="236"/>
  <c r="I133" i="236" s="1"/>
  <c r="G134" i="236"/>
  <c r="I134" i="236" s="1"/>
  <c r="G135" i="236"/>
  <c r="I135" i="236" s="1"/>
  <c r="G136" i="236"/>
  <c r="I136" i="236" s="1"/>
  <c r="G137" i="236"/>
  <c r="I137" i="236" s="1"/>
  <c r="G138" i="236"/>
  <c r="I138" i="236" s="1"/>
  <c r="G139" i="236"/>
  <c r="I139" i="236" s="1"/>
  <c r="G140" i="236"/>
  <c r="I140" i="236" s="1"/>
  <c r="G141" i="236"/>
  <c r="I141" i="236" s="1"/>
  <c r="G142" i="236"/>
  <c r="I142" i="236" s="1"/>
  <c r="G143" i="236"/>
  <c r="I143" i="236" s="1"/>
  <c r="G144" i="236"/>
  <c r="I144" i="236" s="1"/>
  <c r="G145" i="236"/>
  <c r="G146" i="236"/>
  <c r="I146" i="236" s="1"/>
  <c r="G147" i="236"/>
  <c r="I147" i="236" s="1"/>
  <c r="G148" i="236"/>
  <c r="I148" i="236" s="1"/>
  <c r="G106" i="236"/>
  <c r="I106" i="236" s="1"/>
  <c r="G58" i="236"/>
  <c r="I58" i="236" s="1"/>
  <c r="G59" i="236"/>
  <c r="I59" i="236" s="1"/>
  <c r="G60" i="236"/>
  <c r="I60" i="236" s="1"/>
  <c r="G61" i="236"/>
  <c r="I61" i="236" s="1"/>
  <c r="G62" i="236"/>
  <c r="I62" i="236" s="1"/>
  <c r="G63" i="236"/>
  <c r="I63" i="236" s="1"/>
  <c r="G64" i="236"/>
  <c r="I64" i="236" s="1"/>
  <c r="G65" i="236"/>
  <c r="I65" i="236" s="1"/>
  <c r="G66" i="236"/>
  <c r="I66" i="236" s="1"/>
  <c r="G67" i="236"/>
  <c r="I67" i="236" s="1"/>
  <c r="G68" i="236"/>
  <c r="I68" i="236" s="1"/>
  <c r="G69" i="236"/>
  <c r="I69" i="236" s="1"/>
  <c r="G70" i="236"/>
  <c r="I70" i="236" s="1"/>
  <c r="G71" i="236"/>
  <c r="I71" i="236" s="1"/>
  <c r="G72" i="236"/>
  <c r="I72" i="236" s="1"/>
  <c r="G73" i="236"/>
  <c r="I73" i="236" s="1"/>
  <c r="G74" i="236"/>
  <c r="I74" i="236" s="1"/>
  <c r="G75" i="236"/>
  <c r="I75" i="236" s="1"/>
  <c r="G76" i="236"/>
  <c r="I76" i="236" s="1"/>
  <c r="G77" i="236"/>
  <c r="I77" i="236" s="1"/>
  <c r="G78" i="236"/>
  <c r="I78" i="236" s="1"/>
  <c r="G79" i="236"/>
  <c r="I79" i="236" s="1"/>
  <c r="G80" i="236"/>
  <c r="I80" i="236" s="1"/>
  <c r="G81" i="236"/>
  <c r="I81" i="236" s="1"/>
  <c r="G82" i="236"/>
  <c r="I82" i="236" s="1"/>
  <c r="G83" i="236"/>
  <c r="I83" i="236" s="1"/>
  <c r="G84" i="236"/>
  <c r="I84" i="236" s="1"/>
  <c r="G85" i="236"/>
  <c r="I85" i="236" s="1"/>
  <c r="G86" i="236"/>
  <c r="I86" i="236" s="1"/>
  <c r="G87" i="236"/>
  <c r="I87" i="236" s="1"/>
  <c r="G88" i="236"/>
  <c r="I88" i="236" s="1"/>
  <c r="G89" i="236"/>
  <c r="I89" i="236" s="1"/>
  <c r="G90" i="236"/>
  <c r="I90" i="236" s="1"/>
  <c r="G91" i="236"/>
  <c r="I91" i="236" s="1"/>
  <c r="G92" i="236"/>
  <c r="I92" i="236" s="1"/>
  <c r="G93" i="236"/>
  <c r="I93" i="236" s="1"/>
  <c r="G94" i="236"/>
  <c r="I94" i="236" s="1"/>
  <c r="G95" i="236"/>
  <c r="I95" i="236" s="1"/>
  <c r="G96" i="236"/>
  <c r="I96" i="236" s="1"/>
  <c r="G97" i="236"/>
  <c r="I97" i="236" s="1"/>
  <c r="G98" i="236"/>
  <c r="I98" i="236" s="1"/>
  <c r="G99" i="236"/>
  <c r="I99" i="236" s="1"/>
  <c r="G100" i="236"/>
  <c r="I100" i="236" s="1"/>
  <c r="G57" i="236"/>
  <c r="M149" i="236"/>
  <c r="H149" i="236"/>
  <c r="L61" i="115" s="1"/>
  <c r="O148" i="236"/>
  <c r="D148" i="236"/>
  <c r="C148" i="236"/>
  <c r="B148" i="236"/>
  <c r="O147" i="236"/>
  <c r="D147" i="236"/>
  <c r="C147" i="236"/>
  <c r="B147" i="236"/>
  <c r="O146" i="236"/>
  <c r="D146" i="236"/>
  <c r="C146" i="236"/>
  <c r="B146" i="236"/>
  <c r="O145" i="236"/>
  <c r="I145" i="236"/>
  <c r="D145" i="236"/>
  <c r="C145" i="236"/>
  <c r="B145" i="236"/>
  <c r="O144" i="236"/>
  <c r="D144" i="236"/>
  <c r="C144" i="236"/>
  <c r="B144" i="236"/>
  <c r="O143" i="236"/>
  <c r="D143" i="236"/>
  <c r="C143" i="236"/>
  <c r="B143" i="236"/>
  <c r="O142" i="236"/>
  <c r="D142" i="236"/>
  <c r="C142" i="236"/>
  <c r="B142" i="236"/>
  <c r="O141" i="236"/>
  <c r="D141" i="236"/>
  <c r="C141" i="236"/>
  <c r="B141" i="236"/>
  <c r="O140" i="236"/>
  <c r="D140" i="236"/>
  <c r="C140" i="236"/>
  <c r="B140" i="236"/>
  <c r="O139" i="236"/>
  <c r="D139" i="236"/>
  <c r="C139" i="236"/>
  <c r="B139" i="236"/>
  <c r="O138" i="236"/>
  <c r="D138" i="236"/>
  <c r="C138" i="236"/>
  <c r="B138" i="236"/>
  <c r="O137" i="236"/>
  <c r="D137" i="236"/>
  <c r="C137" i="236"/>
  <c r="B137" i="236"/>
  <c r="O136" i="236"/>
  <c r="D136" i="236"/>
  <c r="C136" i="236"/>
  <c r="B136" i="236"/>
  <c r="O135" i="236"/>
  <c r="D135" i="236"/>
  <c r="C135" i="236"/>
  <c r="B135" i="236"/>
  <c r="O134" i="236"/>
  <c r="D134" i="236"/>
  <c r="C134" i="236"/>
  <c r="B134" i="236"/>
  <c r="O133" i="236"/>
  <c r="D133" i="236"/>
  <c r="C133" i="236"/>
  <c r="B133" i="236"/>
  <c r="O132" i="236"/>
  <c r="D132" i="236"/>
  <c r="C132" i="236"/>
  <c r="B132" i="236"/>
  <c r="O131" i="236"/>
  <c r="D131" i="236"/>
  <c r="C131" i="236"/>
  <c r="B131" i="236"/>
  <c r="O130" i="236"/>
  <c r="D130" i="236"/>
  <c r="C130" i="236"/>
  <c r="B130" i="236"/>
  <c r="O129" i="236"/>
  <c r="D129" i="236"/>
  <c r="C129" i="236"/>
  <c r="B129" i="236"/>
  <c r="O128" i="236"/>
  <c r="D128" i="236"/>
  <c r="C128" i="236"/>
  <c r="B128" i="236"/>
  <c r="O127" i="236"/>
  <c r="D127" i="236"/>
  <c r="C127" i="236"/>
  <c r="B127" i="236"/>
  <c r="O126" i="236"/>
  <c r="D126" i="236"/>
  <c r="C126" i="236"/>
  <c r="B126" i="236"/>
  <c r="O125" i="236"/>
  <c r="D125" i="236"/>
  <c r="C125" i="236"/>
  <c r="B125" i="236"/>
  <c r="O124" i="236"/>
  <c r="D124" i="236"/>
  <c r="C124" i="236"/>
  <c r="B124" i="236"/>
  <c r="O123" i="236"/>
  <c r="D123" i="236"/>
  <c r="C123" i="236"/>
  <c r="B123" i="236"/>
  <c r="O122" i="236"/>
  <c r="D122" i="236"/>
  <c r="C122" i="236"/>
  <c r="B122" i="236"/>
  <c r="O121" i="236"/>
  <c r="D121" i="236"/>
  <c r="C121" i="236"/>
  <c r="B121" i="236"/>
  <c r="O120" i="236"/>
  <c r="D120" i="236"/>
  <c r="C120" i="236"/>
  <c r="B120" i="236"/>
  <c r="O119" i="236"/>
  <c r="D119" i="236"/>
  <c r="C119" i="236"/>
  <c r="B119" i="236"/>
  <c r="O118" i="236"/>
  <c r="D118" i="236"/>
  <c r="C118" i="236"/>
  <c r="B118" i="236"/>
  <c r="O117" i="236"/>
  <c r="D117" i="236"/>
  <c r="C117" i="236"/>
  <c r="B117" i="236"/>
  <c r="O116" i="236"/>
  <c r="D116" i="236"/>
  <c r="C116" i="236"/>
  <c r="B116" i="236"/>
  <c r="O115" i="236"/>
  <c r="D115" i="236"/>
  <c r="C115" i="236"/>
  <c r="B115" i="236"/>
  <c r="O114" i="236"/>
  <c r="D114" i="236"/>
  <c r="C114" i="236"/>
  <c r="B114" i="236"/>
  <c r="O113" i="236"/>
  <c r="D113" i="236"/>
  <c r="C113" i="236"/>
  <c r="B113" i="236"/>
  <c r="O112" i="236"/>
  <c r="D112" i="236"/>
  <c r="C112" i="236"/>
  <c r="B112" i="236"/>
  <c r="O111" i="236"/>
  <c r="D111" i="236"/>
  <c r="C111" i="236"/>
  <c r="B111" i="236"/>
  <c r="O110" i="236"/>
  <c r="D110" i="236"/>
  <c r="C110" i="236"/>
  <c r="B110" i="236"/>
  <c r="O109" i="236"/>
  <c r="D109" i="236"/>
  <c r="C109" i="236"/>
  <c r="B109" i="236"/>
  <c r="O108" i="236"/>
  <c r="D108" i="236"/>
  <c r="C108" i="236"/>
  <c r="B108" i="236"/>
  <c r="O107" i="236"/>
  <c r="D107" i="236"/>
  <c r="C107" i="236"/>
  <c r="B107" i="236"/>
  <c r="A107" i="236"/>
  <c r="A108" i="236" s="1"/>
  <c r="A109" i="236" s="1"/>
  <c r="A110" i="236" s="1"/>
  <c r="A111" i="236" s="1"/>
  <c r="A112" i="236" s="1"/>
  <c r="A113" i="236" s="1"/>
  <c r="A114" i="236" s="1"/>
  <c r="A115" i="236" s="1"/>
  <c r="A116" i="236" s="1"/>
  <c r="A117" i="236" s="1"/>
  <c r="A118" i="236" s="1"/>
  <c r="A119" i="236" s="1"/>
  <c r="A120" i="236" s="1"/>
  <c r="A121" i="236" s="1"/>
  <c r="A122" i="236" s="1"/>
  <c r="A123" i="236" s="1"/>
  <c r="A124" i="236" s="1"/>
  <c r="A125" i="236" s="1"/>
  <c r="A126" i="236" s="1"/>
  <c r="A127" i="236" s="1"/>
  <c r="A128" i="236" s="1"/>
  <c r="A129" i="236" s="1"/>
  <c r="A130" i="236" s="1"/>
  <c r="A131" i="236" s="1"/>
  <c r="A132" i="236" s="1"/>
  <c r="A133" i="236" s="1"/>
  <c r="A134" i="236" s="1"/>
  <c r="A135" i="236" s="1"/>
  <c r="A136" i="236" s="1"/>
  <c r="A137" i="236" s="1"/>
  <c r="A138" i="236" s="1"/>
  <c r="A139" i="236" s="1"/>
  <c r="A140" i="236" s="1"/>
  <c r="A141" i="236" s="1"/>
  <c r="A142" i="236" s="1"/>
  <c r="A143" i="236" s="1"/>
  <c r="A144" i="236" s="1"/>
  <c r="A145" i="236" s="1"/>
  <c r="A146" i="236" s="1"/>
  <c r="A147" i="236" s="1"/>
  <c r="A148" i="236" s="1"/>
  <c r="O106" i="236"/>
  <c r="D106" i="236"/>
  <c r="C106" i="236"/>
  <c r="B106" i="236"/>
  <c r="A106" i="236"/>
  <c r="N103" i="236"/>
  <c r="J103" i="236"/>
  <c r="H103" i="236"/>
  <c r="J102" i="236"/>
  <c r="H102" i="236"/>
  <c r="J101" i="236"/>
  <c r="O100" i="236"/>
  <c r="D100" i="236"/>
  <c r="C100" i="236"/>
  <c r="B100" i="236"/>
  <c r="O99" i="236"/>
  <c r="D99" i="236"/>
  <c r="C99" i="236"/>
  <c r="B99" i="236"/>
  <c r="O98" i="236"/>
  <c r="D98" i="236"/>
  <c r="C98" i="236"/>
  <c r="B98" i="236"/>
  <c r="O97" i="236"/>
  <c r="D97" i="236"/>
  <c r="C97" i="236"/>
  <c r="B97" i="236"/>
  <c r="O96" i="236"/>
  <c r="D96" i="236"/>
  <c r="C96" i="236"/>
  <c r="B96" i="236"/>
  <c r="O95" i="236"/>
  <c r="D95" i="236"/>
  <c r="C95" i="236"/>
  <c r="B95" i="236"/>
  <c r="O94" i="236"/>
  <c r="D94" i="236"/>
  <c r="C94" i="236"/>
  <c r="B94" i="236"/>
  <c r="O93" i="236"/>
  <c r="D93" i="236"/>
  <c r="C93" i="236"/>
  <c r="B93" i="236"/>
  <c r="O92" i="236"/>
  <c r="D92" i="236"/>
  <c r="C92" i="236"/>
  <c r="B92" i="236"/>
  <c r="O91" i="236"/>
  <c r="D91" i="236"/>
  <c r="C91" i="236"/>
  <c r="B91" i="236"/>
  <c r="O90" i="236"/>
  <c r="D90" i="236"/>
  <c r="C90" i="236"/>
  <c r="B90" i="236"/>
  <c r="O89" i="236"/>
  <c r="D89" i="236"/>
  <c r="C89" i="236"/>
  <c r="B89" i="236"/>
  <c r="O88" i="236"/>
  <c r="D88" i="236"/>
  <c r="C88" i="236"/>
  <c r="B88" i="236"/>
  <c r="O87" i="236"/>
  <c r="D87" i="236"/>
  <c r="C87" i="236"/>
  <c r="B87" i="236"/>
  <c r="O86" i="236"/>
  <c r="D86" i="236"/>
  <c r="C86" i="236"/>
  <c r="B86" i="236"/>
  <c r="O85" i="236"/>
  <c r="D85" i="236"/>
  <c r="C85" i="236"/>
  <c r="B85" i="236"/>
  <c r="O84" i="236"/>
  <c r="D84" i="236"/>
  <c r="C84" i="236"/>
  <c r="B84" i="236"/>
  <c r="O83" i="236"/>
  <c r="D83" i="236"/>
  <c r="C83" i="236"/>
  <c r="B83" i="236"/>
  <c r="O82" i="236"/>
  <c r="D82" i="236"/>
  <c r="C82" i="236"/>
  <c r="B82" i="236"/>
  <c r="O81" i="236"/>
  <c r="D81" i="236"/>
  <c r="C81" i="236"/>
  <c r="B81" i="236"/>
  <c r="O80" i="236"/>
  <c r="D80" i="236"/>
  <c r="C80" i="236"/>
  <c r="B80" i="236"/>
  <c r="O79" i="236"/>
  <c r="D79" i="236"/>
  <c r="C79" i="236"/>
  <c r="B79" i="236"/>
  <c r="O78" i="236"/>
  <c r="D78" i="236"/>
  <c r="C78" i="236"/>
  <c r="B78" i="236"/>
  <c r="O77" i="236"/>
  <c r="D77" i="236"/>
  <c r="C77" i="236"/>
  <c r="B77" i="236"/>
  <c r="O76" i="236"/>
  <c r="D76" i="236"/>
  <c r="C76" i="236"/>
  <c r="B76" i="236"/>
  <c r="O75" i="236"/>
  <c r="D75" i="236"/>
  <c r="C75" i="236"/>
  <c r="B75" i="236"/>
  <c r="O74" i="236"/>
  <c r="D74" i="236"/>
  <c r="C74" i="236"/>
  <c r="B74" i="236"/>
  <c r="O73" i="236"/>
  <c r="D73" i="236"/>
  <c r="C73" i="236"/>
  <c r="B73" i="236"/>
  <c r="O72" i="236"/>
  <c r="D72" i="236"/>
  <c r="C72" i="236"/>
  <c r="B72" i="236"/>
  <c r="O71" i="236"/>
  <c r="D71" i="236"/>
  <c r="C71" i="236"/>
  <c r="B71" i="236"/>
  <c r="O70" i="236"/>
  <c r="D70" i="236"/>
  <c r="C70" i="236"/>
  <c r="B70" i="236"/>
  <c r="O69" i="236"/>
  <c r="D69" i="236"/>
  <c r="C69" i="236"/>
  <c r="B69" i="236"/>
  <c r="O68" i="236"/>
  <c r="D68" i="236"/>
  <c r="C68" i="236"/>
  <c r="B68" i="236"/>
  <c r="O67" i="236"/>
  <c r="D67" i="236"/>
  <c r="C67" i="236"/>
  <c r="B67" i="236"/>
  <c r="O66" i="236"/>
  <c r="D66" i="236"/>
  <c r="C66" i="236"/>
  <c r="B66" i="236"/>
  <c r="O65" i="236"/>
  <c r="D65" i="236"/>
  <c r="C65" i="236"/>
  <c r="B65" i="236"/>
  <c r="O64" i="236"/>
  <c r="D64" i="236"/>
  <c r="C64" i="236"/>
  <c r="B64" i="236"/>
  <c r="O63" i="236"/>
  <c r="D63" i="236"/>
  <c r="C63" i="236"/>
  <c r="B63" i="236"/>
  <c r="O62" i="236"/>
  <c r="D62" i="236"/>
  <c r="C62" i="236"/>
  <c r="B62" i="236"/>
  <c r="O61" i="236"/>
  <c r="D61" i="236"/>
  <c r="C61" i="236"/>
  <c r="B61" i="236"/>
  <c r="O60" i="236"/>
  <c r="D60" i="236"/>
  <c r="C60" i="236"/>
  <c r="B60" i="236"/>
  <c r="O59" i="236"/>
  <c r="D59" i="236"/>
  <c r="C59" i="236"/>
  <c r="B59" i="236"/>
  <c r="O58" i="236"/>
  <c r="D58" i="236"/>
  <c r="C58" i="236"/>
  <c r="B58" i="236"/>
  <c r="O57" i="236"/>
  <c r="D57" i="236"/>
  <c r="C57" i="236"/>
  <c r="B57" i="236"/>
  <c r="N54" i="236"/>
  <c r="J54" i="236"/>
  <c r="H54" i="236"/>
  <c r="J53" i="236"/>
  <c r="H53" i="236"/>
  <c r="J52" i="236"/>
  <c r="D21" i="236" a="1"/>
  <c r="D21" i="236" s="1"/>
  <c r="D20" i="236" a="1"/>
  <c r="D20" i="236" s="1"/>
  <c r="D19" i="236" a="1"/>
  <c r="D19" i="236" s="1"/>
  <c r="D14" i="236" a="1"/>
  <c r="D14" i="236" s="1"/>
  <c r="D54" i="236" s="1"/>
  <c r="D13" i="236" a="1"/>
  <c r="D13" i="236" s="1"/>
  <c r="D12" i="236" a="1"/>
  <c r="D12" i="236" s="1"/>
  <c r="D101" i="236" s="1"/>
  <c r="D10" i="236" a="1"/>
  <c r="D10" i="236" s="1"/>
  <c r="D8" i="236"/>
  <c r="D7" i="236"/>
  <c r="D6" i="236"/>
  <c r="D5" i="236"/>
  <c r="N3" i="236"/>
  <c r="N1" i="236"/>
  <c r="G107" i="235"/>
  <c r="I107" i="235" s="1"/>
  <c r="G108" i="235"/>
  <c r="I108" i="235" s="1"/>
  <c r="G109" i="235"/>
  <c r="I109" i="235" s="1"/>
  <c r="G110" i="235"/>
  <c r="I110" i="235" s="1"/>
  <c r="G111" i="235"/>
  <c r="I111" i="235" s="1"/>
  <c r="G112" i="235"/>
  <c r="I112" i="235" s="1"/>
  <c r="G113" i="235"/>
  <c r="I113" i="235" s="1"/>
  <c r="G114" i="235"/>
  <c r="I114" i="235" s="1"/>
  <c r="G115" i="235"/>
  <c r="I115" i="235" s="1"/>
  <c r="G116" i="235"/>
  <c r="I116" i="235" s="1"/>
  <c r="G117" i="235"/>
  <c r="I117" i="235" s="1"/>
  <c r="G118" i="235"/>
  <c r="I118" i="235" s="1"/>
  <c r="G119" i="235"/>
  <c r="I119" i="235" s="1"/>
  <c r="G120" i="235"/>
  <c r="I120" i="235" s="1"/>
  <c r="G121" i="235"/>
  <c r="I121" i="235" s="1"/>
  <c r="G122" i="235"/>
  <c r="I122" i="235" s="1"/>
  <c r="G123" i="235"/>
  <c r="I123" i="235" s="1"/>
  <c r="G124" i="235"/>
  <c r="I124" i="235" s="1"/>
  <c r="G125" i="235"/>
  <c r="I125" i="235" s="1"/>
  <c r="G126" i="235"/>
  <c r="I126" i="235" s="1"/>
  <c r="G127" i="235"/>
  <c r="I127" i="235" s="1"/>
  <c r="G128" i="235"/>
  <c r="I128" i="235" s="1"/>
  <c r="G129" i="235"/>
  <c r="I129" i="235" s="1"/>
  <c r="G130" i="235"/>
  <c r="I130" i="235" s="1"/>
  <c r="G131" i="235"/>
  <c r="I131" i="235" s="1"/>
  <c r="G132" i="235"/>
  <c r="I132" i="235" s="1"/>
  <c r="G133" i="235"/>
  <c r="I133" i="235" s="1"/>
  <c r="G134" i="235"/>
  <c r="I134" i="235" s="1"/>
  <c r="G135" i="235"/>
  <c r="I135" i="235" s="1"/>
  <c r="G136" i="235"/>
  <c r="I136" i="235" s="1"/>
  <c r="G137" i="235"/>
  <c r="I137" i="235" s="1"/>
  <c r="G138" i="235"/>
  <c r="I138" i="235" s="1"/>
  <c r="G139" i="235"/>
  <c r="I139" i="235" s="1"/>
  <c r="G140" i="235"/>
  <c r="I140" i="235" s="1"/>
  <c r="G141" i="235"/>
  <c r="I141" i="235" s="1"/>
  <c r="G142" i="235"/>
  <c r="G143" i="235"/>
  <c r="I143" i="235" s="1"/>
  <c r="G144" i="235"/>
  <c r="I144" i="235" s="1"/>
  <c r="G145" i="235"/>
  <c r="G146" i="235"/>
  <c r="I146" i="235" s="1"/>
  <c r="G147" i="235"/>
  <c r="I147" i="235" s="1"/>
  <c r="G148" i="235"/>
  <c r="I148" i="235" s="1"/>
  <c r="G106" i="235"/>
  <c r="I106" i="235" s="1"/>
  <c r="G58" i="235"/>
  <c r="I58" i="235" s="1"/>
  <c r="G59" i="235"/>
  <c r="I59" i="235" s="1"/>
  <c r="G60" i="235"/>
  <c r="I60" i="235" s="1"/>
  <c r="G61" i="235"/>
  <c r="I61" i="235" s="1"/>
  <c r="G62" i="235"/>
  <c r="I62" i="235" s="1"/>
  <c r="G63" i="235"/>
  <c r="I63" i="235" s="1"/>
  <c r="G64" i="235"/>
  <c r="I64" i="235" s="1"/>
  <c r="G65" i="235"/>
  <c r="I65" i="235" s="1"/>
  <c r="G66" i="235"/>
  <c r="I66" i="235" s="1"/>
  <c r="G67" i="235"/>
  <c r="I67" i="235" s="1"/>
  <c r="G68" i="235"/>
  <c r="I68" i="235" s="1"/>
  <c r="G69" i="235"/>
  <c r="I69" i="235" s="1"/>
  <c r="G70" i="235"/>
  <c r="I70" i="235" s="1"/>
  <c r="G71" i="235"/>
  <c r="I71" i="235" s="1"/>
  <c r="G72" i="235"/>
  <c r="I72" i="235" s="1"/>
  <c r="G73" i="235"/>
  <c r="I73" i="235" s="1"/>
  <c r="G74" i="235"/>
  <c r="I74" i="235" s="1"/>
  <c r="G75" i="235"/>
  <c r="I75" i="235" s="1"/>
  <c r="G76" i="235"/>
  <c r="I76" i="235" s="1"/>
  <c r="G77" i="235"/>
  <c r="I77" i="235" s="1"/>
  <c r="G78" i="235"/>
  <c r="I78" i="235" s="1"/>
  <c r="G79" i="235"/>
  <c r="I79" i="235" s="1"/>
  <c r="G80" i="235"/>
  <c r="I80" i="235" s="1"/>
  <c r="G81" i="235"/>
  <c r="I81" i="235" s="1"/>
  <c r="G82" i="235"/>
  <c r="I82" i="235" s="1"/>
  <c r="G83" i="235"/>
  <c r="I83" i="235" s="1"/>
  <c r="G84" i="235"/>
  <c r="I84" i="235" s="1"/>
  <c r="G85" i="235"/>
  <c r="I85" i="235" s="1"/>
  <c r="G86" i="235"/>
  <c r="I86" i="235" s="1"/>
  <c r="G87" i="235"/>
  <c r="I87" i="235" s="1"/>
  <c r="G88" i="235"/>
  <c r="I88" i="235" s="1"/>
  <c r="G89" i="235"/>
  <c r="I89" i="235" s="1"/>
  <c r="G90" i="235"/>
  <c r="I90" i="235" s="1"/>
  <c r="G91" i="235"/>
  <c r="I91" i="235" s="1"/>
  <c r="G92" i="235"/>
  <c r="I92" i="235" s="1"/>
  <c r="G93" i="235"/>
  <c r="I93" i="235" s="1"/>
  <c r="G94" i="235"/>
  <c r="I94" i="235" s="1"/>
  <c r="G95" i="235"/>
  <c r="I95" i="235" s="1"/>
  <c r="G96" i="235"/>
  <c r="I96" i="235" s="1"/>
  <c r="G97" i="235"/>
  <c r="I97" i="235" s="1"/>
  <c r="G98" i="235"/>
  <c r="I98" i="235" s="1"/>
  <c r="G99" i="235"/>
  <c r="I99" i="235" s="1"/>
  <c r="G100" i="235"/>
  <c r="I100" i="235" s="1"/>
  <c r="G57" i="235"/>
  <c r="M149" i="235"/>
  <c r="H149" i="235"/>
  <c r="L60" i="115" s="1"/>
  <c r="O148" i="235"/>
  <c r="D148" i="235"/>
  <c r="C148" i="235"/>
  <c r="B148" i="235"/>
  <c r="O147" i="235"/>
  <c r="D147" i="235"/>
  <c r="C147" i="235"/>
  <c r="B147" i="235"/>
  <c r="O146" i="235"/>
  <c r="D146" i="235"/>
  <c r="C146" i="235"/>
  <c r="B146" i="235"/>
  <c r="O145" i="235"/>
  <c r="I145" i="235"/>
  <c r="D145" i="235"/>
  <c r="C145" i="235"/>
  <c r="B145" i="235"/>
  <c r="O144" i="235"/>
  <c r="D144" i="235"/>
  <c r="C144" i="235"/>
  <c r="B144" i="235"/>
  <c r="O143" i="235"/>
  <c r="D143" i="235"/>
  <c r="C143" i="235"/>
  <c r="B143" i="235"/>
  <c r="O142" i="235"/>
  <c r="I142" i="235"/>
  <c r="D142" i="235"/>
  <c r="C142" i="235"/>
  <c r="B142" i="235"/>
  <c r="O141" i="235"/>
  <c r="D141" i="235"/>
  <c r="C141" i="235"/>
  <c r="B141" i="235"/>
  <c r="O140" i="235"/>
  <c r="D140" i="235"/>
  <c r="C140" i="235"/>
  <c r="B140" i="235"/>
  <c r="O139" i="235"/>
  <c r="D139" i="235"/>
  <c r="C139" i="235"/>
  <c r="B139" i="235"/>
  <c r="O138" i="235"/>
  <c r="D138" i="235"/>
  <c r="C138" i="235"/>
  <c r="B138" i="235"/>
  <c r="O137" i="235"/>
  <c r="D137" i="235"/>
  <c r="C137" i="235"/>
  <c r="B137" i="235"/>
  <c r="O136" i="235"/>
  <c r="D136" i="235"/>
  <c r="C136" i="235"/>
  <c r="B136" i="235"/>
  <c r="O135" i="235"/>
  <c r="D135" i="235"/>
  <c r="C135" i="235"/>
  <c r="B135" i="235"/>
  <c r="O134" i="235"/>
  <c r="D134" i="235"/>
  <c r="C134" i="235"/>
  <c r="B134" i="235"/>
  <c r="O133" i="235"/>
  <c r="D133" i="235"/>
  <c r="C133" i="235"/>
  <c r="B133" i="235"/>
  <c r="O132" i="235"/>
  <c r="D132" i="235"/>
  <c r="C132" i="235"/>
  <c r="B132" i="235"/>
  <c r="O131" i="235"/>
  <c r="D131" i="235"/>
  <c r="C131" i="235"/>
  <c r="B131" i="235"/>
  <c r="O130" i="235"/>
  <c r="D130" i="235"/>
  <c r="C130" i="235"/>
  <c r="B130" i="235"/>
  <c r="O129" i="235"/>
  <c r="D129" i="235"/>
  <c r="C129" i="235"/>
  <c r="B129" i="235"/>
  <c r="O128" i="235"/>
  <c r="D128" i="235"/>
  <c r="C128" i="235"/>
  <c r="B128" i="235"/>
  <c r="O127" i="235"/>
  <c r="D127" i="235"/>
  <c r="C127" i="235"/>
  <c r="B127" i="235"/>
  <c r="O126" i="235"/>
  <c r="D126" i="235"/>
  <c r="C126" i="235"/>
  <c r="B126" i="235"/>
  <c r="O125" i="235"/>
  <c r="D125" i="235"/>
  <c r="C125" i="235"/>
  <c r="B125" i="235"/>
  <c r="O124" i="235"/>
  <c r="D124" i="235"/>
  <c r="C124" i="235"/>
  <c r="B124" i="235"/>
  <c r="O123" i="235"/>
  <c r="D123" i="235"/>
  <c r="C123" i="235"/>
  <c r="B123" i="235"/>
  <c r="O122" i="235"/>
  <c r="D122" i="235"/>
  <c r="C122" i="235"/>
  <c r="B122" i="235"/>
  <c r="O121" i="235"/>
  <c r="D121" i="235"/>
  <c r="C121" i="235"/>
  <c r="B121" i="235"/>
  <c r="O120" i="235"/>
  <c r="D120" i="235"/>
  <c r="C120" i="235"/>
  <c r="B120" i="235"/>
  <c r="O119" i="235"/>
  <c r="D119" i="235"/>
  <c r="C119" i="235"/>
  <c r="B119" i="235"/>
  <c r="O118" i="235"/>
  <c r="D118" i="235"/>
  <c r="C118" i="235"/>
  <c r="B118" i="235"/>
  <c r="O117" i="235"/>
  <c r="D117" i="235"/>
  <c r="C117" i="235"/>
  <c r="B117" i="235"/>
  <c r="O116" i="235"/>
  <c r="D116" i="235"/>
  <c r="C116" i="235"/>
  <c r="B116" i="235"/>
  <c r="O115" i="235"/>
  <c r="D115" i="235"/>
  <c r="C115" i="235"/>
  <c r="B115" i="235"/>
  <c r="O114" i="235"/>
  <c r="D114" i="235"/>
  <c r="C114" i="235"/>
  <c r="B114" i="235"/>
  <c r="O113" i="235"/>
  <c r="D113" i="235"/>
  <c r="C113" i="235"/>
  <c r="B113" i="235"/>
  <c r="O112" i="235"/>
  <c r="D112" i="235"/>
  <c r="C112" i="235"/>
  <c r="B112" i="235"/>
  <c r="O111" i="235"/>
  <c r="D111" i="235"/>
  <c r="C111" i="235"/>
  <c r="B111" i="235"/>
  <c r="O110" i="235"/>
  <c r="D110" i="235"/>
  <c r="C110" i="235"/>
  <c r="B110" i="235"/>
  <c r="O109" i="235"/>
  <c r="D109" i="235"/>
  <c r="C109" i="235"/>
  <c r="B109" i="235"/>
  <c r="O108" i="235"/>
  <c r="D108" i="235"/>
  <c r="C108" i="235"/>
  <c r="B108" i="235"/>
  <c r="O107" i="235"/>
  <c r="D107" i="235"/>
  <c r="C107" i="235"/>
  <c r="B107" i="235"/>
  <c r="A107" i="235"/>
  <c r="A108" i="235" s="1"/>
  <c r="A109" i="235" s="1"/>
  <c r="A110" i="235" s="1"/>
  <c r="A111" i="235" s="1"/>
  <c r="A112" i="235" s="1"/>
  <c r="A113" i="235" s="1"/>
  <c r="A114" i="235" s="1"/>
  <c r="A115" i="235" s="1"/>
  <c r="A116" i="235" s="1"/>
  <c r="A117" i="235" s="1"/>
  <c r="A118" i="235" s="1"/>
  <c r="A119" i="235" s="1"/>
  <c r="A120" i="235" s="1"/>
  <c r="A121" i="235" s="1"/>
  <c r="A122" i="235" s="1"/>
  <c r="A123" i="235" s="1"/>
  <c r="A124" i="235" s="1"/>
  <c r="A125" i="235" s="1"/>
  <c r="A126" i="235" s="1"/>
  <c r="A127" i="235" s="1"/>
  <c r="A128" i="235" s="1"/>
  <c r="A129" i="235" s="1"/>
  <c r="A130" i="235" s="1"/>
  <c r="A131" i="235" s="1"/>
  <c r="A132" i="235" s="1"/>
  <c r="A133" i="235" s="1"/>
  <c r="A134" i="235" s="1"/>
  <c r="A135" i="235" s="1"/>
  <c r="A136" i="235" s="1"/>
  <c r="A137" i="235" s="1"/>
  <c r="A138" i="235" s="1"/>
  <c r="A139" i="235" s="1"/>
  <c r="A140" i="235" s="1"/>
  <c r="A141" i="235" s="1"/>
  <c r="A142" i="235" s="1"/>
  <c r="A143" i="235" s="1"/>
  <c r="A144" i="235" s="1"/>
  <c r="A145" i="235" s="1"/>
  <c r="A146" i="235" s="1"/>
  <c r="A147" i="235" s="1"/>
  <c r="A148" i="235" s="1"/>
  <c r="O106" i="235"/>
  <c r="D106" i="235"/>
  <c r="C106" i="235"/>
  <c r="B106" i="235"/>
  <c r="A106" i="235"/>
  <c r="N103" i="235"/>
  <c r="J103" i="235"/>
  <c r="H103" i="235"/>
  <c r="J102" i="235"/>
  <c r="H102" i="235"/>
  <c r="J101" i="235"/>
  <c r="O100" i="235"/>
  <c r="D100" i="235"/>
  <c r="C100" i="235"/>
  <c r="B100" i="235"/>
  <c r="O99" i="235"/>
  <c r="D99" i="235"/>
  <c r="C99" i="235"/>
  <c r="B99" i="235"/>
  <c r="O98" i="235"/>
  <c r="D98" i="235"/>
  <c r="C98" i="235"/>
  <c r="B98" i="235"/>
  <c r="O97" i="235"/>
  <c r="D97" i="235"/>
  <c r="C97" i="235"/>
  <c r="B97" i="235"/>
  <c r="O96" i="235"/>
  <c r="D96" i="235"/>
  <c r="C96" i="235"/>
  <c r="B96" i="235"/>
  <c r="O95" i="235"/>
  <c r="D95" i="235"/>
  <c r="C95" i="235"/>
  <c r="B95" i="235"/>
  <c r="O94" i="235"/>
  <c r="D94" i="235"/>
  <c r="C94" i="235"/>
  <c r="B94" i="235"/>
  <c r="O93" i="235"/>
  <c r="D93" i="235"/>
  <c r="C93" i="235"/>
  <c r="B93" i="235"/>
  <c r="O92" i="235"/>
  <c r="D92" i="235"/>
  <c r="C92" i="235"/>
  <c r="B92" i="235"/>
  <c r="O91" i="235"/>
  <c r="D91" i="235"/>
  <c r="C91" i="235"/>
  <c r="B91" i="235"/>
  <c r="O90" i="235"/>
  <c r="D90" i="235"/>
  <c r="C90" i="235"/>
  <c r="B90" i="235"/>
  <c r="O89" i="235"/>
  <c r="D89" i="235"/>
  <c r="C89" i="235"/>
  <c r="B89" i="235"/>
  <c r="O88" i="235"/>
  <c r="D88" i="235"/>
  <c r="C88" i="235"/>
  <c r="B88" i="235"/>
  <c r="O87" i="235"/>
  <c r="D87" i="235"/>
  <c r="C87" i="235"/>
  <c r="B87" i="235"/>
  <c r="O86" i="235"/>
  <c r="D86" i="235"/>
  <c r="C86" i="235"/>
  <c r="B86" i="235"/>
  <c r="O85" i="235"/>
  <c r="D85" i="235"/>
  <c r="C85" i="235"/>
  <c r="B85" i="235"/>
  <c r="O84" i="235"/>
  <c r="D84" i="235"/>
  <c r="C84" i="235"/>
  <c r="B84" i="235"/>
  <c r="O83" i="235"/>
  <c r="D83" i="235"/>
  <c r="C83" i="235"/>
  <c r="B83" i="235"/>
  <c r="O82" i="235"/>
  <c r="D82" i="235"/>
  <c r="C82" i="235"/>
  <c r="B82" i="235"/>
  <c r="O81" i="235"/>
  <c r="D81" i="235"/>
  <c r="C81" i="235"/>
  <c r="B81" i="235"/>
  <c r="O80" i="235"/>
  <c r="D80" i="235"/>
  <c r="C80" i="235"/>
  <c r="B80" i="235"/>
  <c r="O79" i="235"/>
  <c r="D79" i="235"/>
  <c r="C79" i="235"/>
  <c r="B79" i="235"/>
  <c r="O78" i="235"/>
  <c r="D78" i="235"/>
  <c r="C78" i="235"/>
  <c r="B78" i="235"/>
  <c r="O77" i="235"/>
  <c r="D77" i="235"/>
  <c r="C77" i="235"/>
  <c r="B77" i="235"/>
  <c r="O76" i="235"/>
  <c r="D76" i="235"/>
  <c r="C76" i="235"/>
  <c r="B76" i="235"/>
  <c r="O75" i="235"/>
  <c r="D75" i="235"/>
  <c r="C75" i="235"/>
  <c r="B75" i="235"/>
  <c r="O74" i="235"/>
  <c r="D74" i="235"/>
  <c r="C74" i="235"/>
  <c r="B74" i="235"/>
  <c r="O73" i="235"/>
  <c r="D73" i="235"/>
  <c r="C73" i="235"/>
  <c r="B73" i="235"/>
  <c r="O72" i="235"/>
  <c r="D72" i="235"/>
  <c r="C72" i="235"/>
  <c r="B72" i="235"/>
  <c r="O71" i="235"/>
  <c r="D71" i="235"/>
  <c r="C71" i="235"/>
  <c r="B71" i="235"/>
  <c r="O70" i="235"/>
  <c r="D70" i="235"/>
  <c r="C70" i="235"/>
  <c r="B70" i="235"/>
  <c r="O69" i="235"/>
  <c r="D69" i="235"/>
  <c r="C69" i="235"/>
  <c r="B69" i="235"/>
  <c r="O68" i="235"/>
  <c r="D68" i="235"/>
  <c r="C68" i="235"/>
  <c r="B68" i="235"/>
  <c r="O67" i="235"/>
  <c r="D67" i="235"/>
  <c r="C67" i="235"/>
  <c r="B67" i="235"/>
  <c r="O66" i="235"/>
  <c r="D66" i="235"/>
  <c r="C66" i="235"/>
  <c r="B66" i="235"/>
  <c r="O65" i="235"/>
  <c r="D65" i="235"/>
  <c r="C65" i="235"/>
  <c r="B65" i="235"/>
  <c r="O64" i="235"/>
  <c r="D64" i="235"/>
  <c r="C64" i="235"/>
  <c r="B64" i="235"/>
  <c r="O63" i="235"/>
  <c r="D63" i="235"/>
  <c r="C63" i="235"/>
  <c r="B63" i="235"/>
  <c r="O62" i="235"/>
  <c r="D62" i="235"/>
  <c r="C62" i="235"/>
  <c r="B62" i="235"/>
  <c r="O61" i="235"/>
  <c r="D61" i="235"/>
  <c r="C61" i="235"/>
  <c r="B61" i="235"/>
  <c r="O60" i="235"/>
  <c r="D60" i="235"/>
  <c r="C60" i="235"/>
  <c r="B60" i="235"/>
  <c r="O59" i="235"/>
  <c r="D59" i="235"/>
  <c r="C59" i="235"/>
  <c r="B59" i="235"/>
  <c r="O58" i="235"/>
  <c r="D58" i="235"/>
  <c r="C58" i="235"/>
  <c r="B58" i="235"/>
  <c r="O57" i="235"/>
  <c r="D57" i="235"/>
  <c r="C57" i="235"/>
  <c r="B57" i="235"/>
  <c r="N54" i="235"/>
  <c r="J54" i="235"/>
  <c r="H54" i="235"/>
  <c r="J53" i="235"/>
  <c r="H53" i="235"/>
  <c r="J52" i="235"/>
  <c r="H37" i="235"/>
  <c r="D21" i="235" a="1"/>
  <c r="D21" i="235" s="1"/>
  <c r="D20" i="235" a="1"/>
  <c r="D20" i="235" s="1"/>
  <c r="D19" i="235" a="1"/>
  <c r="D19" i="235" s="1"/>
  <c r="D14" i="235" a="1"/>
  <c r="D14" i="235" s="1"/>
  <c r="D54" i="235" s="1"/>
  <c r="D13" i="235" a="1"/>
  <c r="D13" i="235" s="1"/>
  <c r="D12" i="235" a="1"/>
  <c r="D12" i="235" s="1"/>
  <c r="D101" i="235" s="1"/>
  <c r="D10" i="235" a="1"/>
  <c r="D10" i="235" s="1"/>
  <c r="D8" i="235"/>
  <c r="D7" i="235"/>
  <c r="D6" i="235"/>
  <c r="D5" i="235"/>
  <c r="N3" i="235"/>
  <c r="N1" i="235"/>
  <c r="G107" i="234"/>
  <c r="I107" i="234" s="1"/>
  <c r="G108" i="234"/>
  <c r="I108" i="234" s="1"/>
  <c r="G109" i="234"/>
  <c r="I109" i="234" s="1"/>
  <c r="G110" i="234"/>
  <c r="I110" i="234" s="1"/>
  <c r="G111" i="234"/>
  <c r="I111" i="234" s="1"/>
  <c r="G112" i="234"/>
  <c r="I112" i="234" s="1"/>
  <c r="G113" i="234"/>
  <c r="I113" i="234" s="1"/>
  <c r="G114" i="234"/>
  <c r="I114" i="234" s="1"/>
  <c r="G115" i="234"/>
  <c r="I115" i="234" s="1"/>
  <c r="G116" i="234"/>
  <c r="I116" i="234" s="1"/>
  <c r="G117" i="234"/>
  <c r="I117" i="234" s="1"/>
  <c r="G118" i="234"/>
  <c r="I118" i="234" s="1"/>
  <c r="G119" i="234"/>
  <c r="I119" i="234" s="1"/>
  <c r="G120" i="234"/>
  <c r="I120" i="234" s="1"/>
  <c r="G121" i="234"/>
  <c r="I121" i="234" s="1"/>
  <c r="G122" i="234"/>
  <c r="I122" i="234" s="1"/>
  <c r="G123" i="234"/>
  <c r="I123" i="234" s="1"/>
  <c r="G124" i="234"/>
  <c r="I124" i="234" s="1"/>
  <c r="G125" i="234"/>
  <c r="I125" i="234" s="1"/>
  <c r="G126" i="234"/>
  <c r="I126" i="234" s="1"/>
  <c r="G127" i="234"/>
  <c r="I127" i="234" s="1"/>
  <c r="G128" i="234"/>
  <c r="I128" i="234" s="1"/>
  <c r="G129" i="234"/>
  <c r="I129" i="234" s="1"/>
  <c r="G130" i="234"/>
  <c r="I130" i="234" s="1"/>
  <c r="G131" i="234"/>
  <c r="I131" i="234" s="1"/>
  <c r="G132" i="234"/>
  <c r="I132" i="234" s="1"/>
  <c r="G133" i="234"/>
  <c r="I133" i="234" s="1"/>
  <c r="G134" i="234"/>
  <c r="I134" i="234" s="1"/>
  <c r="G135" i="234"/>
  <c r="I135" i="234" s="1"/>
  <c r="G136" i="234"/>
  <c r="I136" i="234" s="1"/>
  <c r="G137" i="234"/>
  <c r="I137" i="234" s="1"/>
  <c r="G138" i="234"/>
  <c r="I138" i="234" s="1"/>
  <c r="G139" i="234"/>
  <c r="I139" i="234" s="1"/>
  <c r="G140" i="234"/>
  <c r="I140" i="234" s="1"/>
  <c r="G141" i="234"/>
  <c r="I141" i="234" s="1"/>
  <c r="G142" i="234"/>
  <c r="I142" i="234" s="1"/>
  <c r="G143" i="234"/>
  <c r="I143" i="234" s="1"/>
  <c r="G144" i="234"/>
  <c r="I144" i="234" s="1"/>
  <c r="G145" i="234"/>
  <c r="I145" i="234" s="1"/>
  <c r="G146" i="234"/>
  <c r="I146" i="234" s="1"/>
  <c r="G147" i="234"/>
  <c r="I147" i="234" s="1"/>
  <c r="G148" i="234"/>
  <c r="I148" i="234" s="1"/>
  <c r="G106" i="234"/>
  <c r="I106" i="234" s="1"/>
  <c r="G58" i="234"/>
  <c r="I58" i="234" s="1"/>
  <c r="G59" i="234"/>
  <c r="I59" i="234" s="1"/>
  <c r="G60" i="234"/>
  <c r="I60" i="234" s="1"/>
  <c r="G61" i="234"/>
  <c r="I61" i="234" s="1"/>
  <c r="G62" i="234"/>
  <c r="I62" i="234" s="1"/>
  <c r="G63" i="234"/>
  <c r="I63" i="234" s="1"/>
  <c r="G64" i="234"/>
  <c r="I64" i="234" s="1"/>
  <c r="G65" i="234"/>
  <c r="I65" i="234" s="1"/>
  <c r="G66" i="234"/>
  <c r="I66" i="234" s="1"/>
  <c r="G67" i="234"/>
  <c r="I67" i="234" s="1"/>
  <c r="G68" i="234"/>
  <c r="I68" i="234" s="1"/>
  <c r="G69" i="234"/>
  <c r="I69" i="234" s="1"/>
  <c r="G70" i="234"/>
  <c r="I70" i="234" s="1"/>
  <c r="G71" i="234"/>
  <c r="I71" i="234" s="1"/>
  <c r="G72" i="234"/>
  <c r="I72" i="234" s="1"/>
  <c r="G73" i="234"/>
  <c r="I73" i="234" s="1"/>
  <c r="G74" i="234"/>
  <c r="I74" i="234" s="1"/>
  <c r="G75" i="234"/>
  <c r="I75" i="234" s="1"/>
  <c r="G76" i="234"/>
  <c r="I76" i="234" s="1"/>
  <c r="G77" i="234"/>
  <c r="I77" i="234" s="1"/>
  <c r="G78" i="234"/>
  <c r="I78" i="234" s="1"/>
  <c r="G79" i="234"/>
  <c r="I79" i="234" s="1"/>
  <c r="G80" i="234"/>
  <c r="I80" i="234" s="1"/>
  <c r="G81" i="234"/>
  <c r="I81" i="234" s="1"/>
  <c r="G82" i="234"/>
  <c r="I82" i="234" s="1"/>
  <c r="G83" i="234"/>
  <c r="I83" i="234" s="1"/>
  <c r="G84" i="234"/>
  <c r="I84" i="234" s="1"/>
  <c r="G85" i="234"/>
  <c r="I85" i="234" s="1"/>
  <c r="G86" i="234"/>
  <c r="I86" i="234" s="1"/>
  <c r="G87" i="234"/>
  <c r="I87" i="234" s="1"/>
  <c r="G88" i="234"/>
  <c r="I88" i="234" s="1"/>
  <c r="G89" i="234"/>
  <c r="I89" i="234" s="1"/>
  <c r="G90" i="234"/>
  <c r="I90" i="234" s="1"/>
  <c r="G91" i="234"/>
  <c r="I91" i="234" s="1"/>
  <c r="G92" i="234"/>
  <c r="I92" i="234" s="1"/>
  <c r="G93" i="234"/>
  <c r="I93" i="234" s="1"/>
  <c r="G94" i="234"/>
  <c r="I94" i="234" s="1"/>
  <c r="G95" i="234"/>
  <c r="I95" i="234" s="1"/>
  <c r="G96" i="234"/>
  <c r="I96" i="234" s="1"/>
  <c r="G97" i="234"/>
  <c r="I97" i="234" s="1"/>
  <c r="G98" i="234"/>
  <c r="I98" i="234" s="1"/>
  <c r="G99" i="234"/>
  <c r="I99" i="234" s="1"/>
  <c r="G100" i="234"/>
  <c r="I100" i="234" s="1"/>
  <c r="G57" i="234"/>
  <c r="M149" i="234"/>
  <c r="H149" i="234"/>
  <c r="L59" i="115" s="1"/>
  <c r="O148" i="234"/>
  <c r="D148" i="234"/>
  <c r="C148" i="234"/>
  <c r="B148" i="234"/>
  <c r="O147" i="234"/>
  <c r="D147" i="234"/>
  <c r="C147" i="234"/>
  <c r="B147" i="234"/>
  <c r="O146" i="234"/>
  <c r="D146" i="234"/>
  <c r="C146" i="234"/>
  <c r="B146" i="234"/>
  <c r="O145" i="234"/>
  <c r="D145" i="234"/>
  <c r="C145" i="234"/>
  <c r="B145" i="234"/>
  <c r="O144" i="234"/>
  <c r="D144" i="234"/>
  <c r="C144" i="234"/>
  <c r="B144" i="234"/>
  <c r="O143" i="234"/>
  <c r="D143" i="234"/>
  <c r="C143" i="234"/>
  <c r="B143" i="234"/>
  <c r="O142" i="234"/>
  <c r="D142" i="234"/>
  <c r="C142" i="234"/>
  <c r="B142" i="234"/>
  <c r="O141" i="234"/>
  <c r="D141" i="234"/>
  <c r="C141" i="234"/>
  <c r="B141" i="234"/>
  <c r="O140" i="234"/>
  <c r="D140" i="234"/>
  <c r="C140" i="234"/>
  <c r="B140" i="234"/>
  <c r="O139" i="234"/>
  <c r="D139" i="234"/>
  <c r="C139" i="234"/>
  <c r="B139" i="234"/>
  <c r="O138" i="234"/>
  <c r="D138" i="234"/>
  <c r="C138" i="234"/>
  <c r="B138" i="234"/>
  <c r="O137" i="234"/>
  <c r="D137" i="234"/>
  <c r="C137" i="234"/>
  <c r="B137" i="234"/>
  <c r="O136" i="234"/>
  <c r="D136" i="234"/>
  <c r="C136" i="234"/>
  <c r="B136" i="234"/>
  <c r="O135" i="234"/>
  <c r="D135" i="234"/>
  <c r="C135" i="234"/>
  <c r="B135" i="234"/>
  <c r="O134" i="234"/>
  <c r="D134" i="234"/>
  <c r="C134" i="234"/>
  <c r="B134" i="234"/>
  <c r="O133" i="234"/>
  <c r="D133" i="234"/>
  <c r="C133" i="234"/>
  <c r="B133" i="234"/>
  <c r="O132" i="234"/>
  <c r="D132" i="234"/>
  <c r="C132" i="234"/>
  <c r="B132" i="234"/>
  <c r="O131" i="234"/>
  <c r="D131" i="234"/>
  <c r="C131" i="234"/>
  <c r="B131" i="234"/>
  <c r="O130" i="234"/>
  <c r="D130" i="234"/>
  <c r="C130" i="234"/>
  <c r="B130" i="234"/>
  <c r="O129" i="234"/>
  <c r="D129" i="234"/>
  <c r="C129" i="234"/>
  <c r="B129" i="234"/>
  <c r="O128" i="234"/>
  <c r="D128" i="234"/>
  <c r="C128" i="234"/>
  <c r="B128" i="234"/>
  <c r="O127" i="234"/>
  <c r="D127" i="234"/>
  <c r="C127" i="234"/>
  <c r="B127" i="234"/>
  <c r="O126" i="234"/>
  <c r="D126" i="234"/>
  <c r="C126" i="234"/>
  <c r="B126" i="234"/>
  <c r="O125" i="234"/>
  <c r="D125" i="234"/>
  <c r="C125" i="234"/>
  <c r="B125" i="234"/>
  <c r="O124" i="234"/>
  <c r="D124" i="234"/>
  <c r="C124" i="234"/>
  <c r="B124" i="234"/>
  <c r="O123" i="234"/>
  <c r="D123" i="234"/>
  <c r="C123" i="234"/>
  <c r="B123" i="234"/>
  <c r="O122" i="234"/>
  <c r="D122" i="234"/>
  <c r="C122" i="234"/>
  <c r="B122" i="234"/>
  <c r="O121" i="234"/>
  <c r="D121" i="234"/>
  <c r="C121" i="234"/>
  <c r="B121" i="234"/>
  <c r="O120" i="234"/>
  <c r="D120" i="234"/>
  <c r="C120" i="234"/>
  <c r="B120" i="234"/>
  <c r="O119" i="234"/>
  <c r="D119" i="234"/>
  <c r="C119" i="234"/>
  <c r="B119" i="234"/>
  <c r="O118" i="234"/>
  <c r="D118" i="234"/>
  <c r="C118" i="234"/>
  <c r="B118" i="234"/>
  <c r="O117" i="234"/>
  <c r="D117" i="234"/>
  <c r="C117" i="234"/>
  <c r="B117" i="234"/>
  <c r="O116" i="234"/>
  <c r="D116" i="234"/>
  <c r="C116" i="234"/>
  <c r="B116" i="234"/>
  <c r="O115" i="234"/>
  <c r="D115" i="234"/>
  <c r="C115" i="234"/>
  <c r="B115" i="234"/>
  <c r="O114" i="234"/>
  <c r="D114" i="234"/>
  <c r="C114" i="234"/>
  <c r="B114" i="234"/>
  <c r="O113" i="234"/>
  <c r="D113" i="234"/>
  <c r="C113" i="234"/>
  <c r="B113" i="234"/>
  <c r="O112" i="234"/>
  <c r="D112" i="234"/>
  <c r="C112" i="234"/>
  <c r="B112" i="234"/>
  <c r="O111" i="234"/>
  <c r="D111" i="234"/>
  <c r="C111" i="234"/>
  <c r="B111" i="234"/>
  <c r="O110" i="234"/>
  <c r="D110" i="234"/>
  <c r="C110" i="234"/>
  <c r="B110" i="234"/>
  <c r="O109" i="234"/>
  <c r="D109" i="234"/>
  <c r="C109" i="234"/>
  <c r="B109" i="234"/>
  <c r="O108" i="234"/>
  <c r="D108" i="234"/>
  <c r="C108" i="234"/>
  <c r="B108" i="234"/>
  <c r="O107" i="234"/>
  <c r="D107" i="234"/>
  <c r="C107" i="234"/>
  <c r="B107" i="234"/>
  <c r="O106" i="234"/>
  <c r="D106" i="234"/>
  <c r="C106" i="234"/>
  <c r="B106" i="234"/>
  <c r="A106" i="234"/>
  <c r="A107" i="234" s="1"/>
  <c r="A108" i="234" s="1"/>
  <c r="A109" i="234" s="1"/>
  <c r="A110" i="234" s="1"/>
  <c r="A111" i="234" s="1"/>
  <c r="A112" i="234" s="1"/>
  <c r="A113" i="234" s="1"/>
  <c r="A114" i="234" s="1"/>
  <c r="A115" i="234" s="1"/>
  <c r="A116" i="234" s="1"/>
  <c r="A117" i="234" s="1"/>
  <c r="A118" i="234" s="1"/>
  <c r="A119" i="234" s="1"/>
  <c r="A120" i="234" s="1"/>
  <c r="A121" i="234" s="1"/>
  <c r="A122" i="234" s="1"/>
  <c r="A123" i="234" s="1"/>
  <c r="A124" i="234" s="1"/>
  <c r="A125" i="234" s="1"/>
  <c r="A126" i="234" s="1"/>
  <c r="A127" i="234" s="1"/>
  <c r="A128" i="234" s="1"/>
  <c r="A129" i="234" s="1"/>
  <c r="A130" i="234" s="1"/>
  <c r="A131" i="234" s="1"/>
  <c r="A132" i="234" s="1"/>
  <c r="A133" i="234" s="1"/>
  <c r="A134" i="234" s="1"/>
  <c r="A135" i="234" s="1"/>
  <c r="A136" i="234" s="1"/>
  <c r="A137" i="234" s="1"/>
  <c r="A138" i="234" s="1"/>
  <c r="A139" i="234" s="1"/>
  <c r="A140" i="234" s="1"/>
  <c r="A141" i="234" s="1"/>
  <c r="A142" i="234" s="1"/>
  <c r="A143" i="234" s="1"/>
  <c r="A144" i="234" s="1"/>
  <c r="A145" i="234" s="1"/>
  <c r="A146" i="234" s="1"/>
  <c r="A147" i="234" s="1"/>
  <c r="A148" i="234" s="1"/>
  <c r="N103" i="234"/>
  <c r="J103" i="234"/>
  <c r="H103" i="234"/>
  <c r="J102" i="234"/>
  <c r="H102" i="234"/>
  <c r="J101" i="234"/>
  <c r="O100" i="234"/>
  <c r="D100" i="234"/>
  <c r="C100" i="234"/>
  <c r="B100" i="234"/>
  <c r="O99" i="234"/>
  <c r="D99" i="234"/>
  <c r="C99" i="234"/>
  <c r="B99" i="234"/>
  <c r="O98" i="234"/>
  <c r="D98" i="234"/>
  <c r="C98" i="234"/>
  <c r="B98" i="234"/>
  <c r="O97" i="234"/>
  <c r="D97" i="234"/>
  <c r="C97" i="234"/>
  <c r="B97" i="234"/>
  <c r="O96" i="234"/>
  <c r="D96" i="234"/>
  <c r="C96" i="234"/>
  <c r="B96" i="234"/>
  <c r="O95" i="234"/>
  <c r="D95" i="234"/>
  <c r="C95" i="234"/>
  <c r="B95" i="234"/>
  <c r="O94" i="234"/>
  <c r="D94" i="234"/>
  <c r="C94" i="234"/>
  <c r="B94" i="234"/>
  <c r="O93" i="234"/>
  <c r="D93" i="234"/>
  <c r="C93" i="234"/>
  <c r="B93" i="234"/>
  <c r="O92" i="234"/>
  <c r="D92" i="234"/>
  <c r="C92" i="234"/>
  <c r="B92" i="234"/>
  <c r="O91" i="234"/>
  <c r="D91" i="234"/>
  <c r="C91" i="234"/>
  <c r="B91" i="234"/>
  <c r="O90" i="234"/>
  <c r="D90" i="234"/>
  <c r="C90" i="234"/>
  <c r="B90" i="234"/>
  <c r="O89" i="234"/>
  <c r="D89" i="234"/>
  <c r="C89" i="234"/>
  <c r="B89" i="234"/>
  <c r="O88" i="234"/>
  <c r="D88" i="234"/>
  <c r="C88" i="234"/>
  <c r="B88" i="234"/>
  <c r="O87" i="234"/>
  <c r="D87" i="234"/>
  <c r="C87" i="234"/>
  <c r="B87" i="234"/>
  <c r="O86" i="234"/>
  <c r="D86" i="234"/>
  <c r="C86" i="234"/>
  <c r="B86" i="234"/>
  <c r="O85" i="234"/>
  <c r="D85" i="234"/>
  <c r="C85" i="234"/>
  <c r="B85" i="234"/>
  <c r="O84" i="234"/>
  <c r="D84" i="234"/>
  <c r="C84" i="234"/>
  <c r="B84" i="234"/>
  <c r="O83" i="234"/>
  <c r="D83" i="234"/>
  <c r="C83" i="234"/>
  <c r="B83" i="234"/>
  <c r="O82" i="234"/>
  <c r="D82" i="234"/>
  <c r="C82" i="234"/>
  <c r="B82" i="234"/>
  <c r="O81" i="234"/>
  <c r="D81" i="234"/>
  <c r="C81" i="234"/>
  <c r="B81" i="234"/>
  <c r="O80" i="234"/>
  <c r="D80" i="234"/>
  <c r="C80" i="234"/>
  <c r="B80" i="234"/>
  <c r="O79" i="234"/>
  <c r="D79" i="234"/>
  <c r="C79" i="234"/>
  <c r="B79" i="234"/>
  <c r="O78" i="234"/>
  <c r="D78" i="234"/>
  <c r="C78" i="234"/>
  <c r="B78" i="234"/>
  <c r="O77" i="234"/>
  <c r="D77" i="234"/>
  <c r="C77" i="234"/>
  <c r="B77" i="234"/>
  <c r="O76" i="234"/>
  <c r="D76" i="234"/>
  <c r="C76" i="234"/>
  <c r="B76" i="234"/>
  <c r="O75" i="234"/>
  <c r="D75" i="234"/>
  <c r="C75" i="234"/>
  <c r="B75" i="234"/>
  <c r="O74" i="234"/>
  <c r="D74" i="234"/>
  <c r="C74" i="234"/>
  <c r="B74" i="234"/>
  <c r="O73" i="234"/>
  <c r="D73" i="234"/>
  <c r="C73" i="234"/>
  <c r="B73" i="234"/>
  <c r="O72" i="234"/>
  <c r="D72" i="234"/>
  <c r="C72" i="234"/>
  <c r="B72" i="234"/>
  <c r="O71" i="234"/>
  <c r="D71" i="234"/>
  <c r="C71" i="234"/>
  <c r="B71" i="234"/>
  <c r="O70" i="234"/>
  <c r="D70" i="234"/>
  <c r="C70" i="234"/>
  <c r="B70" i="234"/>
  <c r="O69" i="234"/>
  <c r="D69" i="234"/>
  <c r="C69" i="234"/>
  <c r="B69" i="234"/>
  <c r="O68" i="234"/>
  <c r="D68" i="234"/>
  <c r="C68" i="234"/>
  <c r="B68" i="234"/>
  <c r="O67" i="234"/>
  <c r="D67" i="234"/>
  <c r="C67" i="234"/>
  <c r="B67" i="234"/>
  <c r="O66" i="234"/>
  <c r="D66" i="234"/>
  <c r="C66" i="234"/>
  <c r="B66" i="234"/>
  <c r="O65" i="234"/>
  <c r="D65" i="234"/>
  <c r="C65" i="234"/>
  <c r="B65" i="234"/>
  <c r="O64" i="234"/>
  <c r="D64" i="234"/>
  <c r="C64" i="234"/>
  <c r="B64" i="234"/>
  <c r="O63" i="234"/>
  <c r="D63" i="234"/>
  <c r="C63" i="234"/>
  <c r="B63" i="234"/>
  <c r="O62" i="234"/>
  <c r="D62" i="234"/>
  <c r="C62" i="234"/>
  <c r="B62" i="234"/>
  <c r="O61" i="234"/>
  <c r="D61" i="234"/>
  <c r="C61" i="234"/>
  <c r="B61" i="234"/>
  <c r="O60" i="234"/>
  <c r="D60" i="234"/>
  <c r="C60" i="234"/>
  <c r="B60" i="234"/>
  <c r="O59" i="234"/>
  <c r="D59" i="234"/>
  <c r="C59" i="234"/>
  <c r="B59" i="234"/>
  <c r="O58" i="234"/>
  <c r="D58" i="234"/>
  <c r="C58" i="234"/>
  <c r="B58" i="234"/>
  <c r="O57" i="234"/>
  <c r="D57" i="234"/>
  <c r="C57" i="234"/>
  <c r="B57" i="234"/>
  <c r="N54" i="234"/>
  <c r="J54" i="234"/>
  <c r="H54" i="234"/>
  <c r="J53" i="234"/>
  <c r="H53" i="234"/>
  <c r="J52" i="234"/>
  <c r="D21" i="234" a="1"/>
  <c r="D21" i="234" s="1"/>
  <c r="D20" i="234" a="1"/>
  <c r="D20" i="234" s="1"/>
  <c r="D19" i="234" a="1"/>
  <c r="D19" i="234" s="1"/>
  <c r="D14" i="234" a="1"/>
  <c r="D14" i="234" s="1"/>
  <c r="D54" i="234" s="1"/>
  <c r="D13" i="234" a="1"/>
  <c r="D13" i="234" s="1"/>
  <c r="D12" i="234" a="1"/>
  <c r="D12" i="234" s="1"/>
  <c r="D101" i="234" s="1"/>
  <c r="D10" i="234" a="1"/>
  <c r="D10" i="234" s="1"/>
  <c r="D8" i="234"/>
  <c r="D7" i="234"/>
  <c r="D6" i="234"/>
  <c r="D5" i="234"/>
  <c r="N3" i="234"/>
  <c r="N1" i="234"/>
  <c r="G107" i="233"/>
  <c r="I107" i="233" s="1"/>
  <c r="G108" i="233"/>
  <c r="I108" i="233" s="1"/>
  <c r="G109" i="233"/>
  <c r="I109" i="233" s="1"/>
  <c r="G110" i="233"/>
  <c r="I110" i="233" s="1"/>
  <c r="G111" i="233"/>
  <c r="I111" i="233" s="1"/>
  <c r="G112" i="233"/>
  <c r="I112" i="233" s="1"/>
  <c r="G113" i="233"/>
  <c r="I113" i="233" s="1"/>
  <c r="G114" i="233"/>
  <c r="I114" i="233" s="1"/>
  <c r="G115" i="233"/>
  <c r="I115" i="233" s="1"/>
  <c r="G116" i="233"/>
  <c r="I116" i="233" s="1"/>
  <c r="G117" i="233"/>
  <c r="I117" i="233" s="1"/>
  <c r="G118" i="233"/>
  <c r="I118" i="233" s="1"/>
  <c r="G119" i="233"/>
  <c r="I119" i="233" s="1"/>
  <c r="G120" i="233"/>
  <c r="I120" i="233" s="1"/>
  <c r="G121" i="233"/>
  <c r="I121" i="233" s="1"/>
  <c r="G122" i="233"/>
  <c r="I122" i="233" s="1"/>
  <c r="G123" i="233"/>
  <c r="I123" i="233" s="1"/>
  <c r="G124" i="233"/>
  <c r="I124" i="233" s="1"/>
  <c r="G125" i="233"/>
  <c r="I125" i="233" s="1"/>
  <c r="G126" i="233"/>
  <c r="I126" i="233" s="1"/>
  <c r="G127" i="233"/>
  <c r="I127" i="233" s="1"/>
  <c r="G128" i="233"/>
  <c r="I128" i="233" s="1"/>
  <c r="G129" i="233"/>
  <c r="I129" i="233" s="1"/>
  <c r="G130" i="233"/>
  <c r="I130" i="233" s="1"/>
  <c r="G131" i="233"/>
  <c r="I131" i="233" s="1"/>
  <c r="G132" i="233"/>
  <c r="I132" i="233" s="1"/>
  <c r="G133" i="233"/>
  <c r="I133" i="233" s="1"/>
  <c r="G134" i="233"/>
  <c r="I134" i="233" s="1"/>
  <c r="G135" i="233"/>
  <c r="I135" i="233" s="1"/>
  <c r="G136" i="233"/>
  <c r="I136" i="233" s="1"/>
  <c r="G137" i="233"/>
  <c r="I137" i="233" s="1"/>
  <c r="G138" i="233"/>
  <c r="I138" i="233" s="1"/>
  <c r="G139" i="233"/>
  <c r="I139" i="233" s="1"/>
  <c r="G140" i="233"/>
  <c r="I140" i="233" s="1"/>
  <c r="G141" i="233"/>
  <c r="I141" i="233" s="1"/>
  <c r="G142" i="233"/>
  <c r="I142" i="233" s="1"/>
  <c r="G143" i="233"/>
  <c r="I143" i="233" s="1"/>
  <c r="G144" i="233"/>
  <c r="I144" i="233" s="1"/>
  <c r="G145" i="233"/>
  <c r="I145" i="233" s="1"/>
  <c r="G146" i="233"/>
  <c r="I146" i="233" s="1"/>
  <c r="G147" i="233"/>
  <c r="I147" i="233" s="1"/>
  <c r="G148" i="233"/>
  <c r="I148" i="233" s="1"/>
  <c r="G106" i="233"/>
  <c r="I106" i="233" s="1"/>
  <c r="G58" i="233"/>
  <c r="I58" i="233" s="1"/>
  <c r="G59" i="233"/>
  <c r="I59" i="233" s="1"/>
  <c r="G60" i="233"/>
  <c r="I60" i="233" s="1"/>
  <c r="G61" i="233"/>
  <c r="I61" i="233" s="1"/>
  <c r="G62" i="233"/>
  <c r="I62" i="233" s="1"/>
  <c r="G63" i="233"/>
  <c r="I63" i="233" s="1"/>
  <c r="G64" i="233"/>
  <c r="I64" i="233" s="1"/>
  <c r="G65" i="233"/>
  <c r="I65" i="233" s="1"/>
  <c r="G66" i="233"/>
  <c r="I66" i="233" s="1"/>
  <c r="G67" i="233"/>
  <c r="I67" i="233" s="1"/>
  <c r="G68" i="233"/>
  <c r="I68" i="233" s="1"/>
  <c r="G69" i="233"/>
  <c r="I69" i="233" s="1"/>
  <c r="G70" i="233"/>
  <c r="I70" i="233" s="1"/>
  <c r="G71" i="233"/>
  <c r="I71" i="233" s="1"/>
  <c r="G72" i="233"/>
  <c r="I72" i="233" s="1"/>
  <c r="G73" i="233"/>
  <c r="I73" i="233" s="1"/>
  <c r="G74" i="233"/>
  <c r="I74" i="233" s="1"/>
  <c r="G75" i="233"/>
  <c r="I75" i="233" s="1"/>
  <c r="G76" i="233"/>
  <c r="I76" i="233" s="1"/>
  <c r="G77" i="233"/>
  <c r="I77" i="233" s="1"/>
  <c r="G78" i="233"/>
  <c r="I78" i="233" s="1"/>
  <c r="G79" i="233"/>
  <c r="I79" i="233" s="1"/>
  <c r="G80" i="233"/>
  <c r="I80" i="233" s="1"/>
  <c r="G81" i="233"/>
  <c r="I81" i="233" s="1"/>
  <c r="G82" i="233"/>
  <c r="I82" i="233" s="1"/>
  <c r="G83" i="233"/>
  <c r="I83" i="233" s="1"/>
  <c r="G84" i="233"/>
  <c r="I84" i="233" s="1"/>
  <c r="G85" i="233"/>
  <c r="I85" i="233" s="1"/>
  <c r="G86" i="233"/>
  <c r="I86" i="233" s="1"/>
  <c r="G87" i="233"/>
  <c r="I87" i="233" s="1"/>
  <c r="G88" i="233"/>
  <c r="I88" i="233" s="1"/>
  <c r="G89" i="233"/>
  <c r="I89" i="233" s="1"/>
  <c r="G90" i="233"/>
  <c r="I90" i="233" s="1"/>
  <c r="G91" i="233"/>
  <c r="I91" i="233" s="1"/>
  <c r="G92" i="233"/>
  <c r="I92" i="233" s="1"/>
  <c r="G93" i="233"/>
  <c r="I93" i="233" s="1"/>
  <c r="G94" i="233"/>
  <c r="I94" i="233" s="1"/>
  <c r="G95" i="233"/>
  <c r="I95" i="233" s="1"/>
  <c r="G96" i="233"/>
  <c r="I96" i="233" s="1"/>
  <c r="G97" i="233"/>
  <c r="I97" i="233" s="1"/>
  <c r="G98" i="233"/>
  <c r="I98" i="233" s="1"/>
  <c r="G99" i="233"/>
  <c r="I99" i="233" s="1"/>
  <c r="G100" i="233"/>
  <c r="I100" i="233" s="1"/>
  <c r="G57" i="233"/>
  <c r="M149" i="233"/>
  <c r="H149" i="233"/>
  <c r="L58" i="115" s="1"/>
  <c r="O148" i="233"/>
  <c r="D148" i="233"/>
  <c r="C148" i="233"/>
  <c r="B148" i="233"/>
  <c r="O147" i="233"/>
  <c r="D147" i="233"/>
  <c r="C147" i="233"/>
  <c r="B147" i="233"/>
  <c r="O146" i="233"/>
  <c r="D146" i="233"/>
  <c r="C146" i="233"/>
  <c r="B146" i="233"/>
  <c r="O145" i="233"/>
  <c r="D145" i="233"/>
  <c r="C145" i="233"/>
  <c r="B145" i="233"/>
  <c r="O144" i="233"/>
  <c r="D144" i="233"/>
  <c r="C144" i="233"/>
  <c r="B144" i="233"/>
  <c r="O143" i="233"/>
  <c r="D143" i="233"/>
  <c r="C143" i="233"/>
  <c r="B143" i="233"/>
  <c r="O142" i="233"/>
  <c r="D142" i="233"/>
  <c r="C142" i="233"/>
  <c r="B142" i="233"/>
  <c r="O141" i="233"/>
  <c r="D141" i="233"/>
  <c r="C141" i="233"/>
  <c r="B141" i="233"/>
  <c r="O140" i="233"/>
  <c r="D140" i="233"/>
  <c r="C140" i="233"/>
  <c r="B140" i="233"/>
  <c r="O139" i="233"/>
  <c r="D139" i="233"/>
  <c r="C139" i="233"/>
  <c r="B139" i="233"/>
  <c r="O138" i="233"/>
  <c r="D138" i="233"/>
  <c r="C138" i="233"/>
  <c r="B138" i="233"/>
  <c r="O137" i="233"/>
  <c r="D137" i="233"/>
  <c r="C137" i="233"/>
  <c r="B137" i="233"/>
  <c r="O136" i="233"/>
  <c r="D136" i="233"/>
  <c r="C136" i="233"/>
  <c r="B136" i="233"/>
  <c r="O135" i="233"/>
  <c r="D135" i="233"/>
  <c r="C135" i="233"/>
  <c r="B135" i="233"/>
  <c r="O134" i="233"/>
  <c r="D134" i="233"/>
  <c r="C134" i="233"/>
  <c r="B134" i="233"/>
  <c r="O133" i="233"/>
  <c r="D133" i="233"/>
  <c r="C133" i="233"/>
  <c r="B133" i="233"/>
  <c r="O132" i="233"/>
  <c r="D132" i="233"/>
  <c r="C132" i="233"/>
  <c r="B132" i="233"/>
  <c r="O131" i="233"/>
  <c r="D131" i="233"/>
  <c r="C131" i="233"/>
  <c r="B131" i="233"/>
  <c r="O130" i="233"/>
  <c r="D130" i="233"/>
  <c r="C130" i="233"/>
  <c r="B130" i="233"/>
  <c r="O129" i="233"/>
  <c r="D129" i="233"/>
  <c r="C129" i="233"/>
  <c r="B129" i="233"/>
  <c r="O128" i="233"/>
  <c r="D128" i="233"/>
  <c r="C128" i="233"/>
  <c r="B128" i="233"/>
  <c r="O127" i="233"/>
  <c r="D127" i="233"/>
  <c r="C127" i="233"/>
  <c r="B127" i="233"/>
  <c r="O126" i="233"/>
  <c r="D126" i="233"/>
  <c r="C126" i="233"/>
  <c r="B126" i="233"/>
  <c r="O125" i="233"/>
  <c r="D125" i="233"/>
  <c r="C125" i="233"/>
  <c r="B125" i="233"/>
  <c r="O124" i="233"/>
  <c r="D124" i="233"/>
  <c r="C124" i="233"/>
  <c r="B124" i="233"/>
  <c r="O123" i="233"/>
  <c r="D123" i="233"/>
  <c r="C123" i="233"/>
  <c r="B123" i="233"/>
  <c r="O122" i="233"/>
  <c r="D122" i="233"/>
  <c r="C122" i="233"/>
  <c r="B122" i="233"/>
  <c r="O121" i="233"/>
  <c r="D121" i="233"/>
  <c r="C121" i="233"/>
  <c r="B121" i="233"/>
  <c r="O120" i="233"/>
  <c r="D120" i="233"/>
  <c r="C120" i="233"/>
  <c r="B120" i="233"/>
  <c r="O119" i="233"/>
  <c r="D119" i="233"/>
  <c r="C119" i="233"/>
  <c r="B119" i="233"/>
  <c r="O118" i="233"/>
  <c r="D118" i="233"/>
  <c r="C118" i="233"/>
  <c r="B118" i="233"/>
  <c r="O117" i="233"/>
  <c r="D117" i="233"/>
  <c r="C117" i="233"/>
  <c r="B117" i="233"/>
  <c r="O116" i="233"/>
  <c r="D116" i="233"/>
  <c r="C116" i="233"/>
  <c r="B116" i="233"/>
  <c r="O115" i="233"/>
  <c r="D115" i="233"/>
  <c r="C115" i="233"/>
  <c r="B115" i="233"/>
  <c r="O114" i="233"/>
  <c r="D114" i="233"/>
  <c r="C114" i="233"/>
  <c r="B114" i="233"/>
  <c r="O113" i="233"/>
  <c r="D113" i="233"/>
  <c r="C113" i="233"/>
  <c r="B113" i="233"/>
  <c r="O112" i="233"/>
  <c r="D112" i="233"/>
  <c r="C112" i="233"/>
  <c r="B112" i="233"/>
  <c r="O111" i="233"/>
  <c r="D111" i="233"/>
  <c r="C111" i="233"/>
  <c r="B111" i="233"/>
  <c r="O110" i="233"/>
  <c r="D110" i="233"/>
  <c r="C110" i="233"/>
  <c r="B110" i="233"/>
  <c r="O109" i="233"/>
  <c r="D109" i="233"/>
  <c r="C109" i="233"/>
  <c r="B109" i="233"/>
  <c r="O108" i="233"/>
  <c r="D108" i="233"/>
  <c r="C108" i="233"/>
  <c r="B108" i="233"/>
  <c r="O107" i="233"/>
  <c r="D107" i="233"/>
  <c r="C107" i="233"/>
  <c r="B107" i="233"/>
  <c r="O106" i="233"/>
  <c r="D106" i="233"/>
  <c r="C106" i="233"/>
  <c r="B106" i="233"/>
  <c r="A106" i="233"/>
  <c r="A107" i="233" s="1"/>
  <c r="A108" i="233" s="1"/>
  <c r="A109" i="233" s="1"/>
  <c r="A110" i="233" s="1"/>
  <c r="A111" i="233" s="1"/>
  <c r="A112" i="233" s="1"/>
  <c r="A113" i="233" s="1"/>
  <c r="A114" i="233" s="1"/>
  <c r="A115" i="233" s="1"/>
  <c r="A116" i="233" s="1"/>
  <c r="A117" i="233" s="1"/>
  <c r="A118" i="233" s="1"/>
  <c r="A119" i="233" s="1"/>
  <c r="A120" i="233" s="1"/>
  <c r="A121" i="233" s="1"/>
  <c r="A122" i="233" s="1"/>
  <c r="A123" i="233" s="1"/>
  <c r="A124" i="233" s="1"/>
  <c r="A125" i="233" s="1"/>
  <c r="A126" i="233" s="1"/>
  <c r="A127" i="233" s="1"/>
  <c r="A128" i="233" s="1"/>
  <c r="A129" i="233" s="1"/>
  <c r="A130" i="233" s="1"/>
  <c r="A131" i="233" s="1"/>
  <c r="A132" i="233" s="1"/>
  <c r="A133" i="233" s="1"/>
  <c r="A134" i="233" s="1"/>
  <c r="A135" i="233" s="1"/>
  <c r="A136" i="233" s="1"/>
  <c r="A137" i="233" s="1"/>
  <c r="A138" i="233" s="1"/>
  <c r="A139" i="233" s="1"/>
  <c r="A140" i="233" s="1"/>
  <c r="A141" i="233" s="1"/>
  <c r="A142" i="233" s="1"/>
  <c r="A143" i="233" s="1"/>
  <c r="A144" i="233" s="1"/>
  <c r="A145" i="233" s="1"/>
  <c r="A146" i="233" s="1"/>
  <c r="A147" i="233" s="1"/>
  <c r="A148" i="233" s="1"/>
  <c r="N103" i="233"/>
  <c r="J103" i="233"/>
  <c r="H103" i="233"/>
  <c r="J102" i="233"/>
  <c r="H102" i="233"/>
  <c r="J101" i="233"/>
  <c r="O100" i="233"/>
  <c r="D100" i="233"/>
  <c r="C100" i="233"/>
  <c r="B100" i="233"/>
  <c r="O99" i="233"/>
  <c r="D99" i="233"/>
  <c r="C99" i="233"/>
  <c r="B99" i="233"/>
  <c r="O98" i="233"/>
  <c r="D98" i="233"/>
  <c r="C98" i="233"/>
  <c r="B98" i="233"/>
  <c r="O97" i="233"/>
  <c r="D97" i="233"/>
  <c r="C97" i="233"/>
  <c r="B97" i="233"/>
  <c r="O96" i="233"/>
  <c r="D96" i="233"/>
  <c r="C96" i="233"/>
  <c r="B96" i="233"/>
  <c r="O95" i="233"/>
  <c r="D95" i="233"/>
  <c r="C95" i="233"/>
  <c r="B95" i="233"/>
  <c r="O94" i="233"/>
  <c r="D94" i="233"/>
  <c r="C94" i="233"/>
  <c r="B94" i="233"/>
  <c r="O93" i="233"/>
  <c r="D93" i="233"/>
  <c r="C93" i="233"/>
  <c r="B93" i="233"/>
  <c r="O92" i="233"/>
  <c r="D92" i="233"/>
  <c r="C92" i="233"/>
  <c r="B92" i="233"/>
  <c r="O91" i="233"/>
  <c r="D91" i="233"/>
  <c r="C91" i="233"/>
  <c r="B91" i="233"/>
  <c r="O90" i="233"/>
  <c r="D90" i="233"/>
  <c r="C90" i="233"/>
  <c r="B90" i="233"/>
  <c r="O89" i="233"/>
  <c r="D89" i="233"/>
  <c r="C89" i="233"/>
  <c r="B89" i="233"/>
  <c r="O88" i="233"/>
  <c r="D88" i="233"/>
  <c r="C88" i="233"/>
  <c r="B88" i="233"/>
  <c r="O87" i="233"/>
  <c r="D87" i="233"/>
  <c r="C87" i="233"/>
  <c r="B87" i="233"/>
  <c r="O86" i="233"/>
  <c r="D86" i="233"/>
  <c r="C86" i="233"/>
  <c r="B86" i="233"/>
  <c r="O85" i="233"/>
  <c r="D85" i="233"/>
  <c r="C85" i="233"/>
  <c r="B85" i="233"/>
  <c r="O84" i="233"/>
  <c r="D84" i="233"/>
  <c r="C84" i="233"/>
  <c r="B84" i="233"/>
  <c r="O83" i="233"/>
  <c r="D83" i="233"/>
  <c r="C83" i="233"/>
  <c r="B83" i="233"/>
  <c r="O82" i="233"/>
  <c r="D82" i="233"/>
  <c r="C82" i="233"/>
  <c r="B82" i="233"/>
  <c r="O81" i="233"/>
  <c r="D81" i="233"/>
  <c r="C81" i="233"/>
  <c r="B81" i="233"/>
  <c r="O80" i="233"/>
  <c r="D80" i="233"/>
  <c r="C80" i="233"/>
  <c r="B80" i="233"/>
  <c r="O79" i="233"/>
  <c r="D79" i="233"/>
  <c r="C79" i="233"/>
  <c r="B79" i="233"/>
  <c r="O78" i="233"/>
  <c r="D78" i="233"/>
  <c r="C78" i="233"/>
  <c r="B78" i="233"/>
  <c r="O77" i="233"/>
  <c r="D77" i="233"/>
  <c r="C77" i="233"/>
  <c r="B77" i="233"/>
  <c r="O76" i="233"/>
  <c r="D76" i="233"/>
  <c r="C76" i="233"/>
  <c r="B76" i="233"/>
  <c r="O75" i="233"/>
  <c r="D75" i="233"/>
  <c r="C75" i="233"/>
  <c r="B75" i="233"/>
  <c r="O74" i="233"/>
  <c r="D74" i="233"/>
  <c r="C74" i="233"/>
  <c r="B74" i="233"/>
  <c r="O73" i="233"/>
  <c r="D73" i="233"/>
  <c r="C73" i="233"/>
  <c r="B73" i="233"/>
  <c r="O72" i="233"/>
  <c r="D72" i="233"/>
  <c r="C72" i="233"/>
  <c r="B72" i="233"/>
  <c r="O71" i="233"/>
  <c r="D71" i="233"/>
  <c r="C71" i="233"/>
  <c r="B71" i="233"/>
  <c r="O70" i="233"/>
  <c r="D70" i="233"/>
  <c r="C70" i="233"/>
  <c r="B70" i="233"/>
  <c r="O69" i="233"/>
  <c r="D69" i="233"/>
  <c r="C69" i="233"/>
  <c r="B69" i="233"/>
  <c r="O68" i="233"/>
  <c r="D68" i="233"/>
  <c r="C68" i="233"/>
  <c r="B68" i="233"/>
  <c r="O67" i="233"/>
  <c r="D67" i="233"/>
  <c r="C67" i="233"/>
  <c r="B67" i="233"/>
  <c r="O66" i="233"/>
  <c r="D66" i="233"/>
  <c r="C66" i="233"/>
  <c r="B66" i="233"/>
  <c r="O65" i="233"/>
  <c r="D65" i="233"/>
  <c r="C65" i="233"/>
  <c r="B65" i="233"/>
  <c r="O64" i="233"/>
  <c r="D64" i="233"/>
  <c r="C64" i="233"/>
  <c r="B64" i="233"/>
  <c r="O63" i="233"/>
  <c r="D63" i="233"/>
  <c r="C63" i="233"/>
  <c r="B63" i="233"/>
  <c r="O62" i="233"/>
  <c r="D62" i="233"/>
  <c r="C62" i="233"/>
  <c r="B62" i="233"/>
  <c r="O61" i="233"/>
  <c r="D61" i="233"/>
  <c r="C61" i="233"/>
  <c r="B61" i="233"/>
  <c r="O60" i="233"/>
  <c r="D60" i="233"/>
  <c r="C60" i="233"/>
  <c r="B60" i="233"/>
  <c r="O59" i="233"/>
  <c r="D59" i="233"/>
  <c r="C59" i="233"/>
  <c r="B59" i="233"/>
  <c r="O58" i="233"/>
  <c r="D58" i="233"/>
  <c r="C58" i="233"/>
  <c r="B58" i="233"/>
  <c r="O57" i="233"/>
  <c r="D57" i="233"/>
  <c r="C57" i="233"/>
  <c r="B57" i="233"/>
  <c r="N54" i="233"/>
  <c r="J54" i="233"/>
  <c r="H54" i="233"/>
  <c r="J53" i="233"/>
  <c r="H53" i="233"/>
  <c r="J52" i="233"/>
  <c r="D21" i="233" a="1"/>
  <c r="D21" i="233" s="1"/>
  <c r="D20" i="233" a="1"/>
  <c r="D20" i="233" s="1"/>
  <c r="D19" i="233" a="1"/>
  <c r="D19" i="233" s="1"/>
  <c r="D14" i="233" a="1"/>
  <c r="D14" i="233" s="1"/>
  <c r="D54" i="233" s="1"/>
  <c r="D13" i="233" a="1"/>
  <c r="D13" i="233" s="1"/>
  <c r="D12" i="233" a="1"/>
  <c r="D12" i="233" s="1"/>
  <c r="D101" i="233" s="1"/>
  <c r="D10" i="233" a="1"/>
  <c r="D10" i="233" s="1"/>
  <c r="D8" i="233"/>
  <c r="D7" i="233"/>
  <c r="D6" i="233"/>
  <c r="D5" i="233"/>
  <c r="N3" i="233"/>
  <c r="N1" i="233"/>
  <c r="G107" i="232"/>
  <c r="I107" i="232" s="1"/>
  <c r="G108" i="232"/>
  <c r="I108" i="232" s="1"/>
  <c r="G109" i="232"/>
  <c r="I109" i="232" s="1"/>
  <c r="G110" i="232"/>
  <c r="I110" i="232" s="1"/>
  <c r="G111" i="232"/>
  <c r="I111" i="232" s="1"/>
  <c r="G112" i="232"/>
  <c r="I112" i="232" s="1"/>
  <c r="G113" i="232"/>
  <c r="G114" i="232"/>
  <c r="I114" i="232" s="1"/>
  <c r="G115" i="232"/>
  <c r="I115" i="232" s="1"/>
  <c r="G116" i="232"/>
  <c r="I116" i="232" s="1"/>
  <c r="G117" i="232"/>
  <c r="I117" i="232" s="1"/>
  <c r="G118" i="232"/>
  <c r="I118" i="232" s="1"/>
  <c r="G119" i="232"/>
  <c r="I119" i="232" s="1"/>
  <c r="G120" i="232"/>
  <c r="I120" i="232" s="1"/>
  <c r="G121" i="232"/>
  <c r="I121" i="232" s="1"/>
  <c r="G122" i="232"/>
  <c r="I122" i="232" s="1"/>
  <c r="G123" i="232"/>
  <c r="I123" i="232" s="1"/>
  <c r="G124" i="232"/>
  <c r="I124" i="232" s="1"/>
  <c r="G125" i="232"/>
  <c r="I125" i="232" s="1"/>
  <c r="G126" i="232"/>
  <c r="I126" i="232" s="1"/>
  <c r="G127" i="232"/>
  <c r="I127" i="232" s="1"/>
  <c r="G128" i="232"/>
  <c r="I128" i="232" s="1"/>
  <c r="G129" i="232"/>
  <c r="I129" i="232" s="1"/>
  <c r="G130" i="232"/>
  <c r="I130" i="232" s="1"/>
  <c r="G131" i="232"/>
  <c r="I131" i="232" s="1"/>
  <c r="G132" i="232"/>
  <c r="I132" i="232" s="1"/>
  <c r="G133" i="232"/>
  <c r="I133" i="232" s="1"/>
  <c r="G134" i="232"/>
  <c r="I134" i="232" s="1"/>
  <c r="G135" i="232"/>
  <c r="I135" i="232" s="1"/>
  <c r="G136" i="232"/>
  <c r="I136" i="232" s="1"/>
  <c r="G137" i="232"/>
  <c r="I137" i="232" s="1"/>
  <c r="G138" i="232"/>
  <c r="I138" i="232" s="1"/>
  <c r="G139" i="232"/>
  <c r="I139" i="232" s="1"/>
  <c r="G140" i="232"/>
  <c r="I140" i="232" s="1"/>
  <c r="G141" i="232"/>
  <c r="I141" i="232" s="1"/>
  <c r="G142" i="232"/>
  <c r="I142" i="232" s="1"/>
  <c r="G143" i="232"/>
  <c r="I143" i="232" s="1"/>
  <c r="G144" i="232"/>
  <c r="I144" i="232" s="1"/>
  <c r="G145" i="232"/>
  <c r="I145" i="232" s="1"/>
  <c r="G146" i="232"/>
  <c r="I146" i="232" s="1"/>
  <c r="G147" i="232"/>
  <c r="I147" i="232" s="1"/>
  <c r="G148" i="232"/>
  <c r="I148" i="232" s="1"/>
  <c r="G106" i="232"/>
  <c r="I106" i="232" s="1"/>
  <c r="G58" i="232"/>
  <c r="I58" i="232" s="1"/>
  <c r="G59" i="232"/>
  <c r="I59" i="232" s="1"/>
  <c r="G60" i="232"/>
  <c r="I60" i="232" s="1"/>
  <c r="G61" i="232"/>
  <c r="I61" i="232" s="1"/>
  <c r="G62" i="232"/>
  <c r="I62" i="232" s="1"/>
  <c r="G63" i="232"/>
  <c r="I63" i="232" s="1"/>
  <c r="G64" i="232"/>
  <c r="I64" i="232" s="1"/>
  <c r="G65" i="232"/>
  <c r="I65" i="232" s="1"/>
  <c r="G66" i="232"/>
  <c r="I66" i="232" s="1"/>
  <c r="G67" i="232"/>
  <c r="I67" i="232" s="1"/>
  <c r="G68" i="232"/>
  <c r="I68" i="232" s="1"/>
  <c r="G69" i="232"/>
  <c r="I69" i="232" s="1"/>
  <c r="G70" i="232"/>
  <c r="I70" i="232" s="1"/>
  <c r="G71" i="232"/>
  <c r="I71" i="232" s="1"/>
  <c r="G72" i="232"/>
  <c r="I72" i="232" s="1"/>
  <c r="G73" i="232"/>
  <c r="I73" i="232" s="1"/>
  <c r="G74" i="232"/>
  <c r="I74" i="232" s="1"/>
  <c r="G75" i="232"/>
  <c r="I75" i="232" s="1"/>
  <c r="G76" i="232"/>
  <c r="I76" i="232" s="1"/>
  <c r="G77" i="232"/>
  <c r="I77" i="232" s="1"/>
  <c r="G78" i="232"/>
  <c r="I78" i="232" s="1"/>
  <c r="G79" i="232"/>
  <c r="I79" i="232" s="1"/>
  <c r="G80" i="232"/>
  <c r="I80" i="232" s="1"/>
  <c r="G81" i="232"/>
  <c r="I81" i="232" s="1"/>
  <c r="G82" i="232"/>
  <c r="I82" i="232" s="1"/>
  <c r="G83" i="232"/>
  <c r="I83" i="232" s="1"/>
  <c r="G84" i="232"/>
  <c r="I84" i="232" s="1"/>
  <c r="G85" i="232"/>
  <c r="I85" i="232" s="1"/>
  <c r="G86" i="232"/>
  <c r="I86" i="232" s="1"/>
  <c r="G87" i="232"/>
  <c r="I87" i="232" s="1"/>
  <c r="G88" i="232"/>
  <c r="I88" i="232" s="1"/>
  <c r="G89" i="232"/>
  <c r="I89" i="232" s="1"/>
  <c r="G90" i="232"/>
  <c r="I90" i="232" s="1"/>
  <c r="G91" i="232"/>
  <c r="I91" i="232" s="1"/>
  <c r="G92" i="232"/>
  <c r="I92" i="232" s="1"/>
  <c r="G93" i="232"/>
  <c r="I93" i="232" s="1"/>
  <c r="G94" i="232"/>
  <c r="I94" i="232" s="1"/>
  <c r="G95" i="232"/>
  <c r="I95" i="232" s="1"/>
  <c r="G96" i="232"/>
  <c r="I96" i="232" s="1"/>
  <c r="G97" i="232"/>
  <c r="I97" i="232" s="1"/>
  <c r="G98" i="232"/>
  <c r="I98" i="232" s="1"/>
  <c r="G99" i="232"/>
  <c r="I99" i="232" s="1"/>
  <c r="G100" i="232"/>
  <c r="I100" i="232" s="1"/>
  <c r="G57" i="232"/>
  <c r="M149" i="232"/>
  <c r="H149" i="232"/>
  <c r="L57" i="115" s="1"/>
  <c r="O148" i="232"/>
  <c r="D148" i="232"/>
  <c r="C148" i="232"/>
  <c r="B148" i="232"/>
  <c r="O147" i="232"/>
  <c r="D147" i="232"/>
  <c r="C147" i="232"/>
  <c r="B147" i="232"/>
  <c r="O146" i="232"/>
  <c r="D146" i="232"/>
  <c r="C146" i="232"/>
  <c r="B146" i="232"/>
  <c r="O145" i="232"/>
  <c r="D145" i="232"/>
  <c r="C145" i="232"/>
  <c r="B145" i="232"/>
  <c r="O144" i="232"/>
  <c r="D144" i="232"/>
  <c r="C144" i="232"/>
  <c r="B144" i="232"/>
  <c r="O143" i="232"/>
  <c r="D143" i="232"/>
  <c r="C143" i="232"/>
  <c r="B143" i="232"/>
  <c r="O142" i="232"/>
  <c r="D142" i="232"/>
  <c r="C142" i="232"/>
  <c r="B142" i="232"/>
  <c r="O141" i="232"/>
  <c r="D141" i="232"/>
  <c r="C141" i="232"/>
  <c r="B141" i="232"/>
  <c r="O140" i="232"/>
  <c r="D140" i="232"/>
  <c r="C140" i="232"/>
  <c r="B140" i="232"/>
  <c r="O139" i="232"/>
  <c r="D139" i="232"/>
  <c r="C139" i="232"/>
  <c r="B139" i="232"/>
  <c r="O138" i="232"/>
  <c r="D138" i="232"/>
  <c r="C138" i="232"/>
  <c r="B138" i="232"/>
  <c r="O137" i="232"/>
  <c r="D137" i="232"/>
  <c r="C137" i="232"/>
  <c r="B137" i="232"/>
  <c r="O136" i="232"/>
  <c r="D136" i="232"/>
  <c r="C136" i="232"/>
  <c r="B136" i="232"/>
  <c r="O135" i="232"/>
  <c r="D135" i="232"/>
  <c r="C135" i="232"/>
  <c r="B135" i="232"/>
  <c r="O134" i="232"/>
  <c r="D134" i="232"/>
  <c r="C134" i="232"/>
  <c r="B134" i="232"/>
  <c r="O133" i="232"/>
  <c r="D133" i="232"/>
  <c r="C133" i="232"/>
  <c r="B133" i="232"/>
  <c r="O132" i="232"/>
  <c r="D132" i="232"/>
  <c r="C132" i="232"/>
  <c r="B132" i="232"/>
  <c r="O131" i="232"/>
  <c r="D131" i="232"/>
  <c r="C131" i="232"/>
  <c r="B131" i="232"/>
  <c r="O130" i="232"/>
  <c r="D130" i="232"/>
  <c r="C130" i="232"/>
  <c r="B130" i="232"/>
  <c r="O129" i="232"/>
  <c r="D129" i="232"/>
  <c r="C129" i="232"/>
  <c r="B129" i="232"/>
  <c r="O128" i="232"/>
  <c r="D128" i="232"/>
  <c r="C128" i="232"/>
  <c r="B128" i="232"/>
  <c r="O127" i="232"/>
  <c r="D127" i="232"/>
  <c r="C127" i="232"/>
  <c r="B127" i="232"/>
  <c r="O126" i="232"/>
  <c r="D126" i="232"/>
  <c r="C126" i="232"/>
  <c r="B126" i="232"/>
  <c r="O125" i="232"/>
  <c r="D125" i="232"/>
  <c r="C125" i="232"/>
  <c r="B125" i="232"/>
  <c r="O124" i="232"/>
  <c r="D124" i="232"/>
  <c r="C124" i="232"/>
  <c r="B124" i="232"/>
  <c r="O123" i="232"/>
  <c r="D123" i="232"/>
  <c r="C123" i="232"/>
  <c r="B123" i="232"/>
  <c r="O122" i="232"/>
  <c r="D122" i="232"/>
  <c r="C122" i="232"/>
  <c r="B122" i="232"/>
  <c r="O121" i="232"/>
  <c r="D121" i="232"/>
  <c r="C121" i="232"/>
  <c r="B121" i="232"/>
  <c r="O120" i="232"/>
  <c r="D120" i="232"/>
  <c r="C120" i="232"/>
  <c r="B120" i="232"/>
  <c r="O119" i="232"/>
  <c r="D119" i="232"/>
  <c r="C119" i="232"/>
  <c r="B119" i="232"/>
  <c r="O118" i="232"/>
  <c r="D118" i="232"/>
  <c r="C118" i="232"/>
  <c r="B118" i="232"/>
  <c r="O117" i="232"/>
  <c r="D117" i="232"/>
  <c r="C117" i="232"/>
  <c r="B117" i="232"/>
  <c r="O116" i="232"/>
  <c r="D116" i="232"/>
  <c r="C116" i="232"/>
  <c r="B116" i="232"/>
  <c r="O115" i="232"/>
  <c r="D115" i="232"/>
  <c r="C115" i="232"/>
  <c r="B115" i="232"/>
  <c r="O114" i="232"/>
  <c r="D114" i="232"/>
  <c r="C114" i="232"/>
  <c r="B114" i="232"/>
  <c r="O113" i="232"/>
  <c r="I113" i="232"/>
  <c r="D113" i="232"/>
  <c r="C113" i="232"/>
  <c r="B113" i="232"/>
  <c r="O112" i="232"/>
  <c r="D112" i="232"/>
  <c r="C112" i="232"/>
  <c r="B112" i="232"/>
  <c r="O111" i="232"/>
  <c r="D111" i="232"/>
  <c r="C111" i="232"/>
  <c r="B111" i="232"/>
  <c r="O110" i="232"/>
  <c r="D110" i="232"/>
  <c r="C110" i="232"/>
  <c r="B110" i="232"/>
  <c r="O109" i="232"/>
  <c r="D109" i="232"/>
  <c r="C109" i="232"/>
  <c r="B109" i="232"/>
  <c r="O108" i="232"/>
  <c r="D108" i="232"/>
  <c r="C108" i="232"/>
  <c r="B108" i="232"/>
  <c r="O107" i="232"/>
  <c r="D107" i="232"/>
  <c r="C107" i="232"/>
  <c r="B107" i="232"/>
  <c r="O106" i="232"/>
  <c r="D106" i="232"/>
  <c r="C106" i="232"/>
  <c r="B106" i="232"/>
  <c r="A106" i="232"/>
  <c r="A107" i="232" s="1"/>
  <c r="A108" i="232" s="1"/>
  <c r="A109" i="232" s="1"/>
  <c r="A110" i="232" s="1"/>
  <c r="A111" i="232" s="1"/>
  <c r="A112" i="232" s="1"/>
  <c r="A113" i="232" s="1"/>
  <c r="A114" i="232" s="1"/>
  <c r="A115" i="232" s="1"/>
  <c r="A116" i="232" s="1"/>
  <c r="A117" i="232" s="1"/>
  <c r="A118" i="232" s="1"/>
  <c r="A119" i="232" s="1"/>
  <c r="A120" i="232" s="1"/>
  <c r="A121" i="232" s="1"/>
  <c r="A122" i="232" s="1"/>
  <c r="A123" i="232" s="1"/>
  <c r="A124" i="232" s="1"/>
  <c r="A125" i="232" s="1"/>
  <c r="A126" i="232" s="1"/>
  <c r="A127" i="232" s="1"/>
  <c r="A128" i="232" s="1"/>
  <c r="A129" i="232" s="1"/>
  <c r="A130" i="232" s="1"/>
  <c r="A131" i="232" s="1"/>
  <c r="A132" i="232" s="1"/>
  <c r="A133" i="232" s="1"/>
  <c r="A134" i="232" s="1"/>
  <c r="A135" i="232" s="1"/>
  <c r="A136" i="232" s="1"/>
  <c r="A137" i="232" s="1"/>
  <c r="A138" i="232" s="1"/>
  <c r="A139" i="232" s="1"/>
  <c r="A140" i="232" s="1"/>
  <c r="A141" i="232" s="1"/>
  <c r="A142" i="232" s="1"/>
  <c r="A143" i="232" s="1"/>
  <c r="A144" i="232" s="1"/>
  <c r="A145" i="232" s="1"/>
  <c r="A146" i="232" s="1"/>
  <c r="A147" i="232" s="1"/>
  <c r="A148" i="232" s="1"/>
  <c r="N103" i="232"/>
  <c r="J103" i="232"/>
  <c r="H103" i="232"/>
  <c r="J102" i="232"/>
  <c r="H102" i="232"/>
  <c r="J101" i="232"/>
  <c r="O100" i="232"/>
  <c r="D100" i="232"/>
  <c r="C100" i="232"/>
  <c r="B100" i="232"/>
  <c r="O99" i="232"/>
  <c r="D99" i="232"/>
  <c r="C99" i="232"/>
  <c r="B99" i="232"/>
  <c r="O98" i="232"/>
  <c r="D98" i="232"/>
  <c r="C98" i="232"/>
  <c r="B98" i="232"/>
  <c r="O97" i="232"/>
  <c r="D97" i="232"/>
  <c r="C97" i="232"/>
  <c r="B97" i="232"/>
  <c r="O96" i="232"/>
  <c r="D96" i="232"/>
  <c r="C96" i="232"/>
  <c r="B96" i="232"/>
  <c r="O95" i="232"/>
  <c r="D95" i="232"/>
  <c r="C95" i="232"/>
  <c r="B95" i="232"/>
  <c r="O94" i="232"/>
  <c r="D94" i="232"/>
  <c r="C94" i="232"/>
  <c r="B94" i="232"/>
  <c r="O93" i="232"/>
  <c r="D93" i="232"/>
  <c r="C93" i="232"/>
  <c r="B93" i="232"/>
  <c r="O92" i="232"/>
  <c r="D92" i="232"/>
  <c r="C92" i="232"/>
  <c r="B92" i="232"/>
  <c r="O91" i="232"/>
  <c r="D91" i="232"/>
  <c r="C91" i="232"/>
  <c r="B91" i="232"/>
  <c r="O90" i="232"/>
  <c r="D90" i="232"/>
  <c r="C90" i="232"/>
  <c r="B90" i="232"/>
  <c r="O89" i="232"/>
  <c r="D89" i="232"/>
  <c r="C89" i="232"/>
  <c r="B89" i="232"/>
  <c r="O88" i="232"/>
  <c r="D88" i="232"/>
  <c r="C88" i="232"/>
  <c r="B88" i="232"/>
  <c r="O87" i="232"/>
  <c r="D87" i="232"/>
  <c r="C87" i="232"/>
  <c r="B87" i="232"/>
  <c r="O86" i="232"/>
  <c r="D86" i="232"/>
  <c r="C86" i="232"/>
  <c r="B86" i="232"/>
  <c r="O85" i="232"/>
  <c r="D85" i="232"/>
  <c r="C85" i="232"/>
  <c r="B85" i="232"/>
  <c r="O84" i="232"/>
  <c r="D84" i="232"/>
  <c r="C84" i="232"/>
  <c r="B84" i="232"/>
  <c r="O83" i="232"/>
  <c r="D83" i="232"/>
  <c r="C83" i="232"/>
  <c r="B83" i="232"/>
  <c r="O82" i="232"/>
  <c r="D82" i="232"/>
  <c r="C82" i="232"/>
  <c r="B82" i="232"/>
  <c r="O81" i="232"/>
  <c r="D81" i="232"/>
  <c r="C81" i="232"/>
  <c r="B81" i="232"/>
  <c r="O80" i="232"/>
  <c r="D80" i="232"/>
  <c r="C80" i="232"/>
  <c r="B80" i="232"/>
  <c r="O79" i="232"/>
  <c r="D79" i="232"/>
  <c r="C79" i="232"/>
  <c r="B79" i="232"/>
  <c r="O78" i="232"/>
  <c r="D78" i="232"/>
  <c r="C78" i="232"/>
  <c r="B78" i="232"/>
  <c r="O77" i="232"/>
  <c r="D77" i="232"/>
  <c r="C77" i="232"/>
  <c r="B77" i="232"/>
  <c r="O76" i="232"/>
  <c r="D76" i="232"/>
  <c r="C76" i="232"/>
  <c r="B76" i="232"/>
  <c r="O75" i="232"/>
  <c r="D75" i="232"/>
  <c r="C75" i="232"/>
  <c r="B75" i="232"/>
  <c r="O74" i="232"/>
  <c r="D74" i="232"/>
  <c r="C74" i="232"/>
  <c r="B74" i="232"/>
  <c r="O73" i="232"/>
  <c r="D73" i="232"/>
  <c r="C73" i="232"/>
  <c r="B73" i="232"/>
  <c r="O72" i="232"/>
  <c r="D72" i="232"/>
  <c r="C72" i="232"/>
  <c r="B72" i="232"/>
  <c r="O71" i="232"/>
  <c r="D71" i="232"/>
  <c r="C71" i="232"/>
  <c r="B71" i="232"/>
  <c r="O70" i="232"/>
  <c r="D70" i="232"/>
  <c r="C70" i="232"/>
  <c r="B70" i="232"/>
  <c r="O69" i="232"/>
  <c r="D69" i="232"/>
  <c r="C69" i="232"/>
  <c r="B69" i="232"/>
  <c r="O68" i="232"/>
  <c r="D68" i="232"/>
  <c r="C68" i="232"/>
  <c r="B68" i="232"/>
  <c r="O67" i="232"/>
  <c r="D67" i="232"/>
  <c r="C67" i="232"/>
  <c r="B67" i="232"/>
  <c r="O66" i="232"/>
  <c r="D66" i="232"/>
  <c r="C66" i="232"/>
  <c r="B66" i="232"/>
  <c r="O65" i="232"/>
  <c r="D65" i="232"/>
  <c r="C65" i="232"/>
  <c r="B65" i="232"/>
  <c r="O64" i="232"/>
  <c r="D64" i="232"/>
  <c r="C64" i="232"/>
  <c r="B64" i="232"/>
  <c r="O63" i="232"/>
  <c r="D63" i="232"/>
  <c r="C63" i="232"/>
  <c r="B63" i="232"/>
  <c r="O62" i="232"/>
  <c r="D62" i="232"/>
  <c r="C62" i="232"/>
  <c r="B62" i="232"/>
  <c r="O61" i="232"/>
  <c r="D61" i="232"/>
  <c r="C61" i="232"/>
  <c r="B61" i="232"/>
  <c r="O60" i="232"/>
  <c r="D60" i="232"/>
  <c r="C60" i="232"/>
  <c r="B60" i="232"/>
  <c r="O59" i="232"/>
  <c r="D59" i="232"/>
  <c r="C59" i="232"/>
  <c r="B59" i="232"/>
  <c r="O58" i="232"/>
  <c r="D58" i="232"/>
  <c r="C58" i="232"/>
  <c r="B58" i="232"/>
  <c r="O57" i="232"/>
  <c r="D57" i="232"/>
  <c r="C57" i="232"/>
  <c r="B57" i="232"/>
  <c r="N54" i="232"/>
  <c r="J54" i="232"/>
  <c r="H54" i="232"/>
  <c r="J53" i="232"/>
  <c r="H53" i="232"/>
  <c r="J52" i="232"/>
  <c r="D21" i="232" a="1"/>
  <c r="D21" i="232" s="1"/>
  <c r="D20" i="232" a="1"/>
  <c r="D20" i="232" s="1"/>
  <c r="D19" i="232" a="1"/>
  <c r="D19" i="232" s="1"/>
  <c r="D14" i="232" a="1"/>
  <c r="D14" i="232" s="1"/>
  <c r="D54" i="232" s="1"/>
  <c r="D13" i="232" a="1"/>
  <c r="D13" i="232" s="1"/>
  <c r="D12" i="232" a="1"/>
  <c r="D12" i="232" s="1"/>
  <c r="D101" i="232" s="1"/>
  <c r="D10" i="232" a="1"/>
  <c r="D10" i="232" s="1"/>
  <c r="D8" i="232"/>
  <c r="D7" i="232"/>
  <c r="D6" i="232"/>
  <c r="D5" i="232"/>
  <c r="N3" i="232"/>
  <c r="N1" i="232"/>
  <c r="G107" i="231"/>
  <c r="I107" i="231" s="1"/>
  <c r="G108" i="231"/>
  <c r="I108" i="231" s="1"/>
  <c r="G109" i="231"/>
  <c r="I109" i="231" s="1"/>
  <c r="G110" i="231"/>
  <c r="I110" i="231" s="1"/>
  <c r="G111" i="231"/>
  <c r="I111" i="231" s="1"/>
  <c r="G112" i="231"/>
  <c r="I112" i="231" s="1"/>
  <c r="G113" i="231"/>
  <c r="I113" i="231" s="1"/>
  <c r="G114" i="231"/>
  <c r="I114" i="231" s="1"/>
  <c r="G115" i="231"/>
  <c r="I115" i="231" s="1"/>
  <c r="G116" i="231"/>
  <c r="I116" i="231" s="1"/>
  <c r="G117" i="231"/>
  <c r="I117" i="231" s="1"/>
  <c r="G118" i="231"/>
  <c r="I118" i="231" s="1"/>
  <c r="G119" i="231"/>
  <c r="I119" i="231" s="1"/>
  <c r="G120" i="231"/>
  <c r="I120" i="231" s="1"/>
  <c r="G121" i="231"/>
  <c r="I121" i="231" s="1"/>
  <c r="G122" i="231"/>
  <c r="I122" i="231" s="1"/>
  <c r="G123" i="231"/>
  <c r="I123" i="231" s="1"/>
  <c r="G124" i="231"/>
  <c r="I124" i="231" s="1"/>
  <c r="G125" i="231"/>
  <c r="I125" i="231" s="1"/>
  <c r="G126" i="231"/>
  <c r="I126" i="231" s="1"/>
  <c r="G127" i="231"/>
  <c r="I127" i="231" s="1"/>
  <c r="G128" i="231"/>
  <c r="I128" i="231" s="1"/>
  <c r="G129" i="231"/>
  <c r="I129" i="231" s="1"/>
  <c r="G130" i="231"/>
  <c r="I130" i="231" s="1"/>
  <c r="G131" i="231"/>
  <c r="I131" i="231" s="1"/>
  <c r="G132" i="231"/>
  <c r="I132" i="231" s="1"/>
  <c r="G133" i="231"/>
  <c r="I133" i="231" s="1"/>
  <c r="G134" i="231"/>
  <c r="I134" i="231" s="1"/>
  <c r="G135" i="231"/>
  <c r="I135" i="231" s="1"/>
  <c r="G136" i="231"/>
  <c r="I136" i="231" s="1"/>
  <c r="G137" i="231"/>
  <c r="I137" i="231" s="1"/>
  <c r="G138" i="231"/>
  <c r="I138" i="231" s="1"/>
  <c r="G139" i="231"/>
  <c r="I139" i="231" s="1"/>
  <c r="G140" i="231"/>
  <c r="I140" i="231" s="1"/>
  <c r="G141" i="231"/>
  <c r="I141" i="231" s="1"/>
  <c r="G142" i="231"/>
  <c r="I142" i="231" s="1"/>
  <c r="G143" i="231"/>
  <c r="I143" i="231" s="1"/>
  <c r="G144" i="231"/>
  <c r="I144" i="231" s="1"/>
  <c r="G145" i="231"/>
  <c r="I145" i="231" s="1"/>
  <c r="G146" i="231"/>
  <c r="I146" i="231" s="1"/>
  <c r="G147" i="231"/>
  <c r="I147" i="231" s="1"/>
  <c r="G148" i="231"/>
  <c r="I148" i="231" s="1"/>
  <c r="G106" i="231"/>
  <c r="I106" i="231" s="1"/>
  <c r="G58" i="231"/>
  <c r="I58" i="231" s="1"/>
  <c r="G59" i="231"/>
  <c r="I59" i="231" s="1"/>
  <c r="G60" i="231"/>
  <c r="I60" i="231" s="1"/>
  <c r="G61" i="231"/>
  <c r="I61" i="231" s="1"/>
  <c r="G62" i="231"/>
  <c r="G63" i="231"/>
  <c r="I63" i="231" s="1"/>
  <c r="G64" i="231"/>
  <c r="I64" i="231" s="1"/>
  <c r="G65" i="231"/>
  <c r="I65" i="231" s="1"/>
  <c r="G66" i="231"/>
  <c r="I66" i="231" s="1"/>
  <c r="G67" i="231"/>
  <c r="I67" i="231" s="1"/>
  <c r="G68" i="231"/>
  <c r="I68" i="231" s="1"/>
  <c r="G69" i="231"/>
  <c r="I69" i="231" s="1"/>
  <c r="G70" i="231"/>
  <c r="I70" i="231" s="1"/>
  <c r="G71" i="231"/>
  <c r="I71" i="231" s="1"/>
  <c r="G72" i="231"/>
  <c r="I72" i="231" s="1"/>
  <c r="G73" i="231"/>
  <c r="I73" i="231" s="1"/>
  <c r="G74" i="231"/>
  <c r="I74" i="231" s="1"/>
  <c r="G75" i="231"/>
  <c r="I75" i="231" s="1"/>
  <c r="G76" i="231"/>
  <c r="I76" i="231" s="1"/>
  <c r="G77" i="231"/>
  <c r="I77" i="231" s="1"/>
  <c r="G78" i="231"/>
  <c r="I78" i="231" s="1"/>
  <c r="G79" i="231"/>
  <c r="I79" i="231" s="1"/>
  <c r="G80" i="231"/>
  <c r="I80" i="231" s="1"/>
  <c r="G81" i="231"/>
  <c r="I81" i="231" s="1"/>
  <c r="G82" i="231"/>
  <c r="I82" i="231" s="1"/>
  <c r="G83" i="231"/>
  <c r="I83" i="231" s="1"/>
  <c r="G84" i="231"/>
  <c r="I84" i="231" s="1"/>
  <c r="G85" i="231"/>
  <c r="I85" i="231" s="1"/>
  <c r="G86" i="231"/>
  <c r="I86" i="231" s="1"/>
  <c r="G87" i="231"/>
  <c r="I87" i="231" s="1"/>
  <c r="G88" i="231"/>
  <c r="I88" i="231" s="1"/>
  <c r="G89" i="231"/>
  <c r="I89" i="231" s="1"/>
  <c r="G90" i="231"/>
  <c r="I90" i="231" s="1"/>
  <c r="G91" i="231"/>
  <c r="I91" i="231" s="1"/>
  <c r="G92" i="231"/>
  <c r="I92" i="231" s="1"/>
  <c r="G93" i="231"/>
  <c r="I93" i="231" s="1"/>
  <c r="G94" i="231"/>
  <c r="I94" i="231" s="1"/>
  <c r="G95" i="231"/>
  <c r="I95" i="231" s="1"/>
  <c r="G96" i="231"/>
  <c r="I96" i="231" s="1"/>
  <c r="G97" i="231"/>
  <c r="I97" i="231" s="1"/>
  <c r="G98" i="231"/>
  <c r="I98" i="231" s="1"/>
  <c r="G99" i="231"/>
  <c r="I99" i="231" s="1"/>
  <c r="G100" i="231"/>
  <c r="I100" i="231" s="1"/>
  <c r="G57" i="231"/>
  <c r="M149" i="231"/>
  <c r="H149" i="231"/>
  <c r="L56" i="115" s="1"/>
  <c r="O148" i="231"/>
  <c r="D148" i="231"/>
  <c r="C148" i="231"/>
  <c r="B148" i="231"/>
  <c r="O147" i="231"/>
  <c r="D147" i="231"/>
  <c r="C147" i="231"/>
  <c r="B147" i="231"/>
  <c r="O146" i="231"/>
  <c r="D146" i="231"/>
  <c r="C146" i="231"/>
  <c r="B146" i="231"/>
  <c r="O145" i="231"/>
  <c r="D145" i="231"/>
  <c r="C145" i="231"/>
  <c r="B145" i="231"/>
  <c r="O144" i="231"/>
  <c r="D144" i="231"/>
  <c r="C144" i="231"/>
  <c r="B144" i="231"/>
  <c r="O143" i="231"/>
  <c r="D143" i="231"/>
  <c r="C143" i="231"/>
  <c r="B143" i="231"/>
  <c r="O142" i="231"/>
  <c r="D142" i="231"/>
  <c r="C142" i="231"/>
  <c r="B142" i="231"/>
  <c r="O141" i="231"/>
  <c r="D141" i="231"/>
  <c r="C141" i="231"/>
  <c r="B141" i="231"/>
  <c r="O140" i="231"/>
  <c r="D140" i="231"/>
  <c r="C140" i="231"/>
  <c r="B140" i="231"/>
  <c r="O139" i="231"/>
  <c r="D139" i="231"/>
  <c r="C139" i="231"/>
  <c r="B139" i="231"/>
  <c r="O138" i="231"/>
  <c r="D138" i="231"/>
  <c r="C138" i="231"/>
  <c r="B138" i="231"/>
  <c r="O137" i="231"/>
  <c r="D137" i="231"/>
  <c r="C137" i="231"/>
  <c r="B137" i="231"/>
  <c r="O136" i="231"/>
  <c r="D136" i="231"/>
  <c r="C136" i="231"/>
  <c r="B136" i="231"/>
  <c r="O135" i="231"/>
  <c r="D135" i="231"/>
  <c r="C135" i="231"/>
  <c r="B135" i="231"/>
  <c r="O134" i="231"/>
  <c r="D134" i="231"/>
  <c r="C134" i="231"/>
  <c r="B134" i="231"/>
  <c r="O133" i="231"/>
  <c r="D133" i="231"/>
  <c r="C133" i="231"/>
  <c r="B133" i="231"/>
  <c r="O132" i="231"/>
  <c r="D132" i="231"/>
  <c r="C132" i="231"/>
  <c r="B132" i="231"/>
  <c r="O131" i="231"/>
  <c r="D131" i="231"/>
  <c r="C131" i="231"/>
  <c r="B131" i="231"/>
  <c r="O130" i="231"/>
  <c r="D130" i="231"/>
  <c r="C130" i="231"/>
  <c r="B130" i="231"/>
  <c r="O129" i="231"/>
  <c r="D129" i="231"/>
  <c r="C129" i="231"/>
  <c r="B129" i="231"/>
  <c r="O128" i="231"/>
  <c r="D128" i="231"/>
  <c r="C128" i="231"/>
  <c r="B128" i="231"/>
  <c r="O127" i="231"/>
  <c r="D127" i="231"/>
  <c r="C127" i="231"/>
  <c r="B127" i="231"/>
  <c r="O126" i="231"/>
  <c r="D126" i="231"/>
  <c r="C126" i="231"/>
  <c r="B126" i="231"/>
  <c r="O125" i="231"/>
  <c r="D125" i="231"/>
  <c r="C125" i="231"/>
  <c r="B125" i="231"/>
  <c r="O124" i="231"/>
  <c r="D124" i="231"/>
  <c r="C124" i="231"/>
  <c r="B124" i="231"/>
  <c r="O123" i="231"/>
  <c r="D123" i="231"/>
  <c r="C123" i="231"/>
  <c r="B123" i="231"/>
  <c r="O122" i="231"/>
  <c r="D122" i="231"/>
  <c r="C122" i="231"/>
  <c r="B122" i="231"/>
  <c r="O121" i="231"/>
  <c r="D121" i="231"/>
  <c r="C121" i="231"/>
  <c r="B121" i="231"/>
  <c r="O120" i="231"/>
  <c r="D120" i="231"/>
  <c r="C120" i="231"/>
  <c r="B120" i="231"/>
  <c r="O119" i="231"/>
  <c r="D119" i="231"/>
  <c r="C119" i="231"/>
  <c r="B119" i="231"/>
  <c r="O118" i="231"/>
  <c r="D118" i="231"/>
  <c r="C118" i="231"/>
  <c r="B118" i="231"/>
  <c r="O117" i="231"/>
  <c r="D117" i="231"/>
  <c r="C117" i="231"/>
  <c r="B117" i="231"/>
  <c r="O116" i="231"/>
  <c r="D116" i="231"/>
  <c r="C116" i="231"/>
  <c r="B116" i="231"/>
  <c r="O115" i="231"/>
  <c r="D115" i="231"/>
  <c r="C115" i="231"/>
  <c r="B115" i="231"/>
  <c r="O114" i="231"/>
  <c r="D114" i="231"/>
  <c r="C114" i="231"/>
  <c r="B114" i="231"/>
  <c r="O113" i="231"/>
  <c r="D113" i="231"/>
  <c r="C113" i="231"/>
  <c r="B113" i="231"/>
  <c r="O112" i="231"/>
  <c r="D112" i="231"/>
  <c r="C112" i="231"/>
  <c r="B112" i="231"/>
  <c r="O111" i="231"/>
  <c r="D111" i="231"/>
  <c r="C111" i="231"/>
  <c r="B111" i="231"/>
  <c r="O110" i="231"/>
  <c r="D110" i="231"/>
  <c r="C110" i="231"/>
  <c r="B110" i="231"/>
  <c r="O109" i="231"/>
  <c r="D109" i="231"/>
  <c r="C109" i="231"/>
  <c r="B109" i="231"/>
  <c r="O108" i="231"/>
  <c r="D108" i="231"/>
  <c r="C108" i="231"/>
  <c r="B108" i="231"/>
  <c r="O107" i="231"/>
  <c r="D107" i="231"/>
  <c r="C107" i="231"/>
  <c r="B107" i="231"/>
  <c r="O106" i="231"/>
  <c r="D106" i="231"/>
  <c r="C106" i="231"/>
  <c r="B106" i="231"/>
  <c r="A106" i="231"/>
  <c r="A107" i="231" s="1"/>
  <c r="A108" i="231" s="1"/>
  <c r="A109" i="231" s="1"/>
  <c r="A110" i="231" s="1"/>
  <c r="A111" i="231" s="1"/>
  <c r="A112" i="231" s="1"/>
  <c r="A113" i="231" s="1"/>
  <c r="A114" i="231" s="1"/>
  <c r="A115" i="231" s="1"/>
  <c r="A116" i="231" s="1"/>
  <c r="A117" i="231" s="1"/>
  <c r="A118" i="231" s="1"/>
  <c r="A119" i="231" s="1"/>
  <c r="A120" i="231" s="1"/>
  <c r="A121" i="231" s="1"/>
  <c r="A122" i="231" s="1"/>
  <c r="A123" i="231" s="1"/>
  <c r="A124" i="231" s="1"/>
  <c r="A125" i="231" s="1"/>
  <c r="A126" i="231" s="1"/>
  <c r="A127" i="231" s="1"/>
  <c r="A128" i="231" s="1"/>
  <c r="A129" i="231" s="1"/>
  <c r="A130" i="231" s="1"/>
  <c r="A131" i="231" s="1"/>
  <c r="A132" i="231" s="1"/>
  <c r="A133" i="231" s="1"/>
  <c r="A134" i="231" s="1"/>
  <c r="A135" i="231" s="1"/>
  <c r="A136" i="231" s="1"/>
  <c r="A137" i="231" s="1"/>
  <c r="A138" i="231" s="1"/>
  <c r="A139" i="231" s="1"/>
  <c r="A140" i="231" s="1"/>
  <c r="A141" i="231" s="1"/>
  <c r="A142" i="231" s="1"/>
  <c r="A143" i="231" s="1"/>
  <c r="A144" i="231" s="1"/>
  <c r="A145" i="231" s="1"/>
  <c r="A146" i="231" s="1"/>
  <c r="A147" i="231" s="1"/>
  <c r="A148" i="231" s="1"/>
  <c r="N103" i="231"/>
  <c r="J103" i="231"/>
  <c r="H103" i="231"/>
  <c r="J102" i="231"/>
  <c r="H102" i="231"/>
  <c r="J101" i="231"/>
  <c r="O100" i="231"/>
  <c r="D100" i="231"/>
  <c r="C100" i="231"/>
  <c r="B100" i="231"/>
  <c r="O99" i="231"/>
  <c r="D99" i="231"/>
  <c r="C99" i="231"/>
  <c r="B99" i="231"/>
  <c r="O98" i="231"/>
  <c r="D98" i="231"/>
  <c r="C98" i="231"/>
  <c r="B98" i="231"/>
  <c r="O97" i="231"/>
  <c r="D97" i="231"/>
  <c r="C97" i="231"/>
  <c r="B97" i="231"/>
  <c r="O96" i="231"/>
  <c r="D96" i="231"/>
  <c r="C96" i="231"/>
  <c r="B96" i="231"/>
  <c r="O95" i="231"/>
  <c r="D95" i="231"/>
  <c r="C95" i="231"/>
  <c r="B95" i="231"/>
  <c r="O94" i="231"/>
  <c r="D94" i="231"/>
  <c r="C94" i="231"/>
  <c r="B94" i="231"/>
  <c r="O93" i="231"/>
  <c r="D93" i="231"/>
  <c r="C93" i="231"/>
  <c r="B93" i="231"/>
  <c r="O92" i="231"/>
  <c r="D92" i="231"/>
  <c r="C92" i="231"/>
  <c r="B92" i="231"/>
  <c r="O91" i="231"/>
  <c r="D91" i="231"/>
  <c r="C91" i="231"/>
  <c r="B91" i="231"/>
  <c r="O90" i="231"/>
  <c r="D90" i="231"/>
  <c r="C90" i="231"/>
  <c r="B90" i="231"/>
  <c r="O89" i="231"/>
  <c r="D89" i="231"/>
  <c r="C89" i="231"/>
  <c r="B89" i="231"/>
  <c r="O88" i="231"/>
  <c r="D88" i="231"/>
  <c r="C88" i="231"/>
  <c r="B88" i="231"/>
  <c r="O87" i="231"/>
  <c r="D87" i="231"/>
  <c r="C87" i="231"/>
  <c r="B87" i="231"/>
  <c r="O86" i="231"/>
  <c r="D86" i="231"/>
  <c r="C86" i="231"/>
  <c r="B86" i="231"/>
  <c r="O85" i="231"/>
  <c r="D85" i="231"/>
  <c r="C85" i="231"/>
  <c r="B85" i="231"/>
  <c r="O84" i="231"/>
  <c r="D84" i="231"/>
  <c r="C84" i="231"/>
  <c r="B84" i="231"/>
  <c r="O83" i="231"/>
  <c r="D83" i="231"/>
  <c r="C83" i="231"/>
  <c r="B83" i="231"/>
  <c r="O82" i="231"/>
  <c r="D82" i="231"/>
  <c r="C82" i="231"/>
  <c r="B82" i="231"/>
  <c r="O81" i="231"/>
  <c r="D81" i="231"/>
  <c r="C81" i="231"/>
  <c r="B81" i="231"/>
  <c r="O80" i="231"/>
  <c r="D80" i="231"/>
  <c r="C80" i="231"/>
  <c r="B80" i="231"/>
  <c r="O79" i="231"/>
  <c r="D79" i="231"/>
  <c r="C79" i="231"/>
  <c r="B79" i="231"/>
  <c r="O78" i="231"/>
  <c r="D78" i="231"/>
  <c r="C78" i="231"/>
  <c r="B78" i="231"/>
  <c r="O77" i="231"/>
  <c r="D77" i="231"/>
  <c r="C77" i="231"/>
  <c r="B77" i="231"/>
  <c r="O76" i="231"/>
  <c r="D76" i="231"/>
  <c r="C76" i="231"/>
  <c r="B76" i="231"/>
  <c r="O75" i="231"/>
  <c r="D75" i="231"/>
  <c r="C75" i="231"/>
  <c r="B75" i="231"/>
  <c r="O74" i="231"/>
  <c r="D74" i="231"/>
  <c r="C74" i="231"/>
  <c r="B74" i="231"/>
  <c r="O73" i="231"/>
  <c r="D73" i="231"/>
  <c r="C73" i="231"/>
  <c r="B73" i="231"/>
  <c r="O72" i="231"/>
  <c r="D72" i="231"/>
  <c r="C72" i="231"/>
  <c r="B72" i="231"/>
  <c r="O71" i="231"/>
  <c r="D71" i="231"/>
  <c r="C71" i="231"/>
  <c r="B71" i="231"/>
  <c r="O70" i="231"/>
  <c r="D70" i="231"/>
  <c r="C70" i="231"/>
  <c r="B70" i="231"/>
  <c r="O69" i="231"/>
  <c r="D69" i="231"/>
  <c r="C69" i="231"/>
  <c r="B69" i="231"/>
  <c r="O68" i="231"/>
  <c r="D68" i="231"/>
  <c r="C68" i="231"/>
  <c r="B68" i="231"/>
  <c r="O67" i="231"/>
  <c r="D67" i="231"/>
  <c r="C67" i="231"/>
  <c r="B67" i="231"/>
  <c r="O66" i="231"/>
  <c r="D66" i="231"/>
  <c r="C66" i="231"/>
  <c r="B66" i="231"/>
  <c r="O65" i="231"/>
  <c r="D65" i="231"/>
  <c r="C65" i="231"/>
  <c r="B65" i="231"/>
  <c r="O64" i="231"/>
  <c r="D64" i="231"/>
  <c r="C64" i="231"/>
  <c r="B64" i="231"/>
  <c r="O63" i="231"/>
  <c r="D63" i="231"/>
  <c r="C63" i="231"/>
  <c r="B63" i="231"/>
  <c r="O62" i="231"/>
  <c r="D62" i="231"/>
  <c r="C62" i="231"/>
  <c r="B62" i="231"/>
  <c r="O61" i="231"/>
  <c r="D61" i="231"/>
  <c r="C61" i="231"/>
  <c r="B61" i="231"/>
  <c r="O60" i="231"/>
  <c r="D60" i="231"/>
  <c r="C60" i="231"/>
  <c r="B60" i="231"/>
  <c r="O59" i="231"/>
  <c r="D59" i="231"/>
  <c r="C59" i="231"/>
  <c r="B59" i="231"/>
  <c r="O58" i="231"/>
  <c r="D58" i="231"/>
  <c r="C58" i="231"/>
  <c r="B58" i="231"/>
  <c r="O57" i="231"/>
  <c r="D57" i="231"/>
  <c r="C57" i="231"/>
  <c r="B57" i="231"/>
  <c r="N54" i="231"/>
  <c r="J54" i="231"/>
  <c r="H54" i="231"/>
  <c r="J53" i="231"/>
  <c r="H53" i="231"/>
  <c r="J52" i="231"/>
  <c r="D21" i="231" a="1"/>
  <c r="D21" i="231" s="1"/>
  <c r="D20" i="231" a="1"/>
  <c r="D20" i="231" s="1"/>
  <c r="D19" i="231" a="1"/>
  <c r="D19" i="231" s="1"/>
  <c r="D14" i="231" a="1"/>
  <c r="D14" i="231" s="1"/>
  <c r="D13" i="231" a="1"/>
  <c r="D13" i="231" s="1"/>
  <c r="D12" i="231" a="1"/>
  <c r="D12" i="231" s="1"/>
  <c r="D10" i="231" a="1"/>
  <c r="D10" i="231" s="1"/>
  <c r="D8" i="231"/>
  <c r="D7" i="231"/>
  <c r="D6" i="231"/>
  <c r="D5" i="231"/>
  <c r="N3" i="231"/>
  <c r="N1" i="231"/>
  <c r="G107" i="230"/>
  <c r="I107" i="230" s="1"/>
  <c r="G108" i="230"/>
  <c r="I108" i="230" s="1"/>
  <c r="G109" i="230"/>
  <c r="I109" i="230" s="1"/>
  <c r="G110" i="230"/>
  <c r="I110" i="230" s="1"/>
  <c r="G111" i="230"/>
  <c r="I111" i="230" s="1"/>
  <c r="G112" i="230"/>
  <c r="I112" i="230" s="1"/>
  <c r="G113" i="230"/>
  <c r="I113" i="230" s="1"/>
  <c r="G114" i="230"/>
  <c r="I114" i="230" s="1"/>
  <c r="G115" i="230"/>
  <c r="I115" i="230" s="1"/>
  <c r="G116" i="230"/>
  <c r="I116" i="230" s="1"/>
  <c r="G117" i="230"/>
  <c r="I117" i="230" s="1"/>
  <c r="G118" i="230"/>
  <c r="I118" i="230" s="1"/>
  <c r="G119" i="230"/>
  <c r="I119" i="230" s="1"/>
  <c r="G120" i="230"/>
  <c r="I120" i="230" s="1"/>
  <c r="G121" i="230"/>
  <c r="I121" i="230" s="1"/>
  <c r="G122" i="230"/>
  <c r="I122" i="230" s="1"/>
  <c r="G123" i="230"/>
  <c r="I123" i="230" s="1"/>
  <c r="G124" i="230"/>
  <c r="I124" i="230" s="1"/>
  <c r="G125" i="230"/>
  <c r="I125" i="230" s="1"/>
  <c r="G126" i="230"/>
  <c r="I126" i="230" s="1"/>
  <c r="G127" i="230"/>
  <c r="I127" i="230" s="1"/>
  <c r="G128" i="230"/>
  <c r="I128" i="230" s="1"/>
  <c r="G129" i="230"/>
  <c r="I129" i="230" s="1"/>
  <c r="G130" i="230"/>
  <c r="I130" i="230" s="1"/>
  <c r="G131" i="230"/>
  <c r="I131" i="230" s="1"/>
  <c r="G132" i="230"/>
  <c r="I132" i="230" s="1"/>
  <c r="G133" i="230"/>
  <c r="I133" i="230" s="1"/>
  <c r="G134" i="230"/>
  <c r="I134" i="230" s="1"/>
  <c r="G135" i="230"/>
  <c r="I135" i="230" s="1"/>
  <c r="G136" i="230"/>
  <c r="I136" i="230" s="1"/>
  <c r="G137" i="230"/>
  <c r="I137" i="230" s="1"/>
  <c r="G138" i="230"/>
  <c r="I138" i="230" s="1"/>
  <c r="G139" i="230"/>
  <c r="I139" i="230" s="1"/>
  <c r="G140" i="230"/>
  <c r="I140" i="230" s="1"/>
  <c r="G141" i="230"/>
  <c r="I141" i="230" s="1"/>
  <c r="G142" i="230"/>
  <c r="I142" i="230" s="1"/>
  <c r="G143" i="230"/>
  <c r="I143" i="230" s="1"/>
  <c r="G144" i="230"/>
  <c r="I144" i="230" s="1"/>
  <c r="G145" i="230"/>
  <c r="I145" i="230" s="1"/>
  <c r="G146" i="230"/>
  <c r="I146" i="230" s="1"/>
  <c r="G147" i="230"/>
  <c r="I147" i="230" s="1"/>
  <c r="G148" i="230"/>
  <c r="I148" i="230" s="1"/>
  <c r="G106" i="230"/>
  <c r="I106" i="230" s="1"/>
  <c r="G58" i="230"/>
  <c r="I58" i="230" s="1"/>
  <c r="G59" i="230"/>
  <c r="I59" i="230" s="1"/>
  <c r="G60" i="230"/>
  <c r="I60" i="230" s="1"/>
  <c r="G61" i="230"/>
  <c r="I61" i="230" s="1"/>
  <c r="G62" i="230"/>
  <c r="I62" i="230" s="1"/>
  <c r="G63" i="230"/>
  <c r="I63" i="230" s="1"/>
  <c r="G64" i="230"/>
  <c r="I64" i="230" s="1"/>
  <c r="G65" i="230"/>
  <c r="I65" i="230" s="1"/>
  <c r="G66" i="230"/>
  <c r="I66" i="230" s="1"/>
  <c r="G67" i="230"/>
  <c r="I67" i="230" s="1"/>
  <c r="G68" i="230"/>
  <c r="I68" i="230" s="1"/>
  <c r="G69" i="230"/>
  <c r="I69" i="230" s="1"/>
  <c r="G70" i="230"/>
  <c r="I70" i="230" s="1"/>
  <c r="G71" i="230"/>
  <c r="I71" i="230" s="1"/>
  <c r="G72" i="230"/>
  <c r="I72" i="230" s="1"/>
  <c r="G73" i="230"/>
  <c r="I73" i="230" s="1"/>
  <c r="G74" i="230"/>
  <c r="I74" i="230" s="1"/>
  <c r="G75" i="230"/>
  <c r="I75" i="230" s="1"/>
  <c r="G76" i="230"/>
  <c r="I76" i="230" s="1"/>
  <c r="G77" i="230"/>
  <c r="I77" i="230" s="1"/>
  <c r="G78" i="230"/>
  <c r="I78" i="230" s="1"/>
  <c r="G79" i="230"/>
  <c r="I79" i="230" s="1"/>
  <c r="G80" i="230"/>
  <c r="I80" i="230" s="1"/>
  <c r="G81" i="230"/>
  <c r="I81" i="230" s="1"/>
  <c r="G82" i="230"/>
  <c r="I82" i="230" s="1"/>
  <c r="G83" i="230"/>
  <c r="I83" i="230" s="1"/>
  <c r="G84" i="230"/>
  <c r="I84" i="230" s="1"/>
  <c r="G85" i="230"/>
  <c r="I85" i="230" s="1"/>
  <c r="G86" i="230"/>
  <c r="I86" i="230" s="1"/>
  <c r="G87" i="230"/>
  <c r="I87" i="230" s="1"/>
  <c r="G88" i="230"/>
  <c r="I88" i="230" s="1"/>
  <c r="G89" i="230"/>
  <c r="I89" i="230" s="1"/>
  <c r="G90" i="230"/>
  <c r="I90" i="230" s="1"/>
  <c r="G91" i="230"/>
  <c r="I91" i="230" s="1"/>
  <c r="G92" i="230"/>
  <c r="I92" i="230" s="1"/>
  <c r="G93" i="230"/>
  <c r="I93" i="230" s="1"/>
  <c r="G94" i="230"/>
  <c r="I94" i="230" s="1"/>
  <c r="G95" i="230"/>
  <c r="I95" i="230" s="1"/>
  <c r="G96" i="230"/>
  <c r="I96" i="230" s="1"/>
  <c r="G97" i="230"/>
  <c r="I97" i="230" s="1"/>
  <c r="G98" i="230"/>
  <c r="I98" i="230" s="1"/>
  <c r="G99" i="230"/>
  <c r="I99" i="230" s="1"/>
  <c r="G100" i="230"/>
  <c r="I100" i="230" s="1"/>
  <c r="G57" i="230"/>
  <c r="M149" i="230"/>
  <c r="H149" i="230"/>
  <c r="L55" i="115" s="1"/>
  <c r="O148" i="230"/>
  <c r="D148" i="230"/>
  <c r="C148" i="230"/>
  <c r="B148" i="230"/>
  <c r="O147" i="230"/>
  <c r="D147" i="230"/>
  <c r="C147" i="230"/>
  <c r="B147" i="230"/>
  <c r="O146" i="230"/>
  <c r="D146" i="230"/>
  <c r="C146" i="230"/>
  <c r="B146" i="230"/>
  <c r="O145" i="230"/>
  <c r="D145" i="230"/>
  <c r="C145" i="230"/>
  <c r="B145" i="230"/>
  <c r="O144" i="230"/>
  <c r="D144" i="230"/>
  <c r="C144" i="230"/>
  <c r="B144" i="230"/>
  <c r="O143" i="230"/>
  <c r="D143" i="230"/>
  <c r="C143" i="230"/>
  <c r="B143" i="230"/>
  <c r="O142" i="230"/>
  <c r="D142" i="230"/>
  <c r="C142" i="230"/>
  <c r="B142" i="230"/>
  <c r="O141" i="230"/>
  <c r="D141" i="230"/>
  <c r="C141" i="230"/>
  <c r="B141" i="230"/>
  <c r="O140" i="230"/>
  <c r="D140" i="230"/>
  <c r="C140" i="230"/>
  <c r="B140" i="230"/>
  <c r="O139" i="230"/>
  <c r="D139" i="230"/>
  <c r="C139" i="230"/>
  <c r="B139" i="230"/>
  <c r="O138" i="230"/>
  <c r="D138" i="230"/>
  <c r="C138" i="230"/>
  <c r="B138" i="230"/>
  <c r="O137" i="230"/>
  <c r="D137" i="230"/>
  <c r="C137" i="230"/>
  <c r="B137" i="230"/>
  <c r="O136" i="230"/>
  <c r="D136" i="230"/>
  <c r="C136" i="230"/>
  <c r="B136" i="230"/>
  <c r="O135" i="230"/>
  <c r="D135" i="230"/>
  <c r="C135" i="230"/>
  <c r="B135" i="230"/>
  <c r="O134" i="230"/>
  <c r="D134" i="230"/>
  <c r="C134" i="230"/>
  <c r="B134" i="230"/>
  <c r="O133" i="230"/>
  <c r="D133" i="230"/>
  <c r="C133" i="230"/>
  <c r="B133" i="230"/>
  <c r="O132" i="230"/>
  <c r="D132" i="230"/>
  <c r="C132" i="230"/>
  <c r="B132" i="230"/>
  <c r="O131" i="230"/>
  <c r="D131" i="230"/>
  <c r="C131" i="230"/>
  <c r="B131" i="230"/>
  <c r="O130" i="230"/>
  <c r="D130" i="230"/>
  <c r="C130" i="230"/>
  <c r="B130" i="230"/>
  <c r="O129" i="230"/>
  <c r="D129" i="230"/>
  <c r="C129" i="230"/>
  <c r="B129" i="230"/>
  <c r="O128" i="230"/>
  <c r="D128" i="230"/>
  <c r="C128" i="230"/>
  <c r="B128" i="230"/>
  <c r="O127" i="230"/>
  <c r="D127" i="230"/>
  <c r="C127" i="230"/>
  <c r="B127" i="230"/>
  <c r="O126" i="230"/>
  <c r="D126" i="230"/>
  <c r="C126" i="230"/>
  <c r="B126" i="230"/>
  <c r="O125" i="230"/>
  <c r="D125" i="230"/>
  <c r="C125" i="230"/>
  <c r="B125" i="230"/>
  <c r="O124" i="230"/>
  <c r="D124" i="230"/>
  <c r="C124" i="230"/>
  <c r="B124" i="230"/>
  <c r="O123" i="230"/>
  <c r="D123" i="230"/>
  <c r="C123" i="230"/>
  <c r="B123" i="230"/>
  <c r="O122" i="230"/>
  <c r="D122" i="230"/>
  <c r="C122" i="230"/>
  <c r="B122" i="230"/>
  <c r="O121" i="230"/>
  <c r="D121" i="230"/>
  <c r="C121" i="230"/>
  <c r="B121" i="230"/>
  <c r="O120" i="230"/>
  <c r="D120" i="230"/>
  <c r="C120" i="230"/>
  <c r="B120" i="230"/>
  <c r="O119" i="230"/>
  <c r="D119" i="230"/>
  <c r="C119" i="230"/>
  <c r="B119" i="230"/>
  <c r="O118" i="230"/>
  <c r="D118" i="230"/>
  <c r="C118" i="230"/>
  <c r="B118" i="230"/>
  <c r="O117" i="230"/>
  <c r="D117" i="230"/>
  <c r="C117" i="230"/>
  <c r="B117" i="230"/>
  <c r="O116" i="230"/>
  <c r="D116" i="230"/>
  <c r="C116" i="230"/>
  <c r="B116" i="230"/>
  <c r="O115" i="230"/>
  <c r="D115" i="230"/>
  <c r="C115" i="230"/>
  <c r="B115" i="230"/>
  <c r="O114" i="230"/>
  <c r="D114" i="230"/>
  <c r="C114" i="230"/>
  <c r="B114" i="230"/>
  <c r="O113" i="230"/>
  <c r="D113" i="230"/>
  <c r="C113" i="230"/>
  <c r="B113" i="230"/>
  <c r="O112" i="230"/>
  <c r="D112" i="230"/>
  <c r="C112" i="230"/>
  <c r="B112" i="230"/>
  <c r="O111" i="230"/>
  <c r="D111" i="230"/>
  <c r="C111" i="230"/>
  <c r="B111" i="230"/>
  <c r="O110" i="230"/>
  <c r="D110" i="230"/>
  <c r="C110" i="230"/>
  <c r="B110" i="230"/>
  <c r="O109" i="230"/>
  <c r="D109" i="230"/>
  <c r="C109" i="230"/>
  <c r="B109" i="230"/>
  <c r="O108" i="230"/>
  <c r="D108" i="230"/>
  <c r="C108" i="230"/>
  <c r="B108" i="230"/>
  <c r="O107" i="230"/>
  <c r="D107" i="230"/>
  <c r="C107" i="230"/>
  <c r="B107" i="230"/>
  <c r="O106" i="230"/>
  <c r="D106" i="230"/>
  <c r="C106" i="230"/>
  <c r="B106" i="230"/>
  <c r="A106" i="230"/>
  <c r="A107" i="230" s="1"/>
  <c r="A108" i="230" s="1"/>
  <c r="A109" i="230" s="1"/>
  <c r="A110" i="230" s="1"/>
  <c r="A111" i="230" s="1"/>
  <c r="A112" i="230" s="1"/>
  <c r="A113" i="230" s="1"/>
  <c r="A114" i="230" s="1"/>
  <c r="A115" i="230" s="1"/>
  <c r="A116" i="230" s="1"/>
  <c r="A117" i="230" s="1"/>
  <c r="A118" i="230" s="1"/>
  <c r="A119" i="230" s="1"/>
  <c r="A120" i="230" s="1"/>
  <c r="A121" i="230" s="1"/>
  <c r="A122" i="230" s="1"/>
  <c r="A123" i="230" s="1"/>
  <c r="A124" i="230" s="1"/>
  <c r="A125" i="230" s="1"/>
  <c r="A126" i="230" s="1"/>
  <c r="A127" i="230" s="1"/>
  <c r="A128" i="230" s="1"/>
  <c r="A129" i="230" s="1"/>
  <c r="A130" i="230" s="1"/>
  <c r="A131" i="230" s="1"/>
  <c r="A132" i="230" s="1"/>
  <c r="A133" i="230" s="1"/>
  <c r="A134" i="230" s="1"/>
  <c r="A135" i="230" s="1"/>
  <c r="A136" i="230" s="1"/>
  <c r="A137" i="230" s="1"/>
  <c r="A138" i="230" s="1"/>
  <c r="A139" i="230" s="1"/>
  <c r="A140" i="230" s="1"/>
  <c r="A141" i="230" s="1"/>
  <c r="A142" i="230" s="1"/>
  <c r="A143" i="230" s="1"/>
  <c r="A144" i="230" s="1"/>
  <c r="A145" i="230" s="1"/>
  <c r="A146" i="230" s="1"/>
  <c r="A147" i="230" s="1"/>
  <c r="A148" i="230" s="1"/>
  <c r="N103" i="230"/>
  <c r="J103" i="230"/>
  <c r="H103" i="230"/>
  <c r="J102" i="230"/>
  <c r="H102" i="230"/>
  <c r="J101" i="230"/>
  <c r="O100" i="230"/>
  <c r="D100" i="230"/>
  <c r="C100" i="230"/>
  <c r="B100" i="230"/>
  <c r="O99" i="230"/>
  <c r="D99" i="230"/>
  <c r="C99" i="230"/>
  <c r="B99" i="230"/>
  <c r="O98" i="230"/>
  <c r="D98" i="230"/>
  <c r="C98" i="230"/>
  <c r="B98" i="230"/>
  <c r="O97" i="230"/>
  <c r="D97" i="230"/>
  <c r="C97" i="230"/>
  <c r="B97" i="230"/>
  <c r="O96" i="230"/>
  <c r="D96" i="230"/>
  <c r="C96" i="230"/>
  <c r="B96" i="230"/>
  <c r="O95" i="230"/>
  <c r="D95" i="230"/>
  <c r="C95" i="230"/>
  <c r="B95" i="230"/>
  <c r="O94" i="230"/>
  <c r="D94" i="230"/>
  <c r="C94" i="230"/>
  <c r="B94" i="230"/>
  <c r="O93" i="230"/>
  <c r="D93" i="230"/>
  <c r="C93" i="230"/>
  <c r="B93" i="230"/>
  <c r="O92" i="230"/>
  <c r="D92" i="230"/>
  <c r="C92" i="230"/>
  <c r="B92" i="230"/>
  <c r="O91" i="230"/>
  <c r="D91" i="230"/>
  <c r="C91" i="230"/>
  <c r="B91" i="230"/>
  <c r="O90" i="230"/>
  <c r="D90" i="230"/>
  <c r="C90" i="230"/>
  <c r="B90" i="230"/>
  <c r="O89" i="230"/>
  <c r="D89" i="230"/>
  <c r="C89" i="230"/>
  <c r="B89" i="230"/>
  <c r="O88" i="230"/>
  <c r="D88" i="230"/>
  <c r="C88" i="230"/>
  <c r="B88" i="230"/>
  <c r="O87" i="230"/>
  <c r="D87" i="230"/>
  <c r="C87" i="230"/>
  <c r="B87" i="230"/>
  <c r="O86" i="230"/>
  <c r="D86" i="230"/>
  <c r="C86" i="230"/>
  <c r="B86" i="230"/>
  <c r="O85" i="230"/>
  <c r="D85" i="230"/>
  <c r="C85" i="230"/>
  <c r="B85" i="230"/>
  <c r="O84" i="230"/>
  <c r="D84" i="230"/>
  <c r="C84" i="230"/>
  <c r="B84" i="230"/>
  <c r="O83" i="230"/>
  <c r="D83" i="230"/>
  <c r="C83" i="230"/>
  <c r="B83" i="230"/>
  <c r="O82" i="230"/>
  <c r="D82" i="230"/>
  <c r="C82" i="230"/>
  <c r="B82" i="230"/>
  <c r="O81" i="230"/>
  <c r="D81" i="230"/>
  <c r="C81" i="230"/>
  <c r="B81" i="230"/>
  <c r="O80" i="230"/>
  <c r="D80" i="230"/>
  <c r="C80" i="230"/>
  <c r="B80" i="230"/>
  <c r="O79" i="230"/>
  <c r="D79" i="230"/>
  <c r="C79" i="230"/>
  <c r="B79" i="230"/>
  <c r="O78" i="230"/>
  <c r="D78" i="230"/>
  <c r="C78" i="230"/>
  <c r="B78" i="230"/>
  <c r="O77" i="230"/>
  <c r="D77" i="230"/>
  <c r="C77" i="230"/>
  <c r="B77" i="230"/>
  <c r="O76" i="230"/>
  <c r="D76" i="230"/>
  <c r="C76" i="230"/>
  <c r="B76" i="230"/>
  <c r="O75" i="230"/>
  <c r="D75" i="230"/>
  <c r="C75" i="230"/>
  <c r="B75" i="230"/>
  <c r="O74" i="230"/>
  <c r="D74" i="230"/>
  <c r="C74" i="230"/>
  <c r="B74" i="230"/>
  <c r="O73" i="230"/>
  <c r="D73" i="230"/>
  <c r="C73" i="230"/>
  <c r="B73" i="230"/>
  <c r="O72" i="230"/>
  <c r="D72" i="230"/>
  <c r="C72" i="230"/>
  <c r="B72" i="230"/>
  <c r="O71" i="230"/>
  <c r="D71" i="230"/>
  <c r="C71" i="230"/>
  <c r="B71" i="230"/>
  <c r="O70" i="230"/>
  <c r="D70" i="230"/>
  <c r="C70" i="230"/>
  <c r="B70" i="230"/>
  <c r="O69" i="230"/>
  <c r="D69" i="230"/>
  <c r="C69" i="230"/>
  <c r="B69" i="230"/>
  <c r="O68" i="230"/>
  <c r="D68" i="230"/>
  <c r="C68" i="230"/>
  <c r="B68" i="230"/>
  <c r="O67" i="230"/>
  <c r="D67" i="230"/>
  <c r="C67" i="230"/>
  <c r="B67" i="230"/>
  <c r="O66" i="230"/>
  <c r="D66" i="230"/>
  <c r="C66" i="230"/>
  <c r="B66" i="230"/>
  <c r="O65" i="230"/>
  <c r="D65" i="230"/>
  <c r="C65" i="230"/>
  <c r="B65" i="230"/>
  <c r="O64" i="230"/>
  <c r="D64" i="230"/>
  <c r="C64" i="230"/>
  <c r="B64" i="230"/>
  <c r="O63" i="230"/>
  <c r="D63" i="230"/>
  <c r="C63" i="230"/>
  <c r="B63" i="230"/>
  <c r="O62" i="230"/>
  <c r="D62" i="230"/>
  <c r="C62" i="230"/>
  <c r="B62" i="230"/>
  <c r="O61" i="230"/>
  <c r="D61" i="230"/>
  <c r="C61" i="230"/>
  <c r="B61" i="230"/>
  <c r="O60" i="230"/>
  <c r="D60" i="230"/>
  <c r="C60" i="230"/>
  <c r="B60" i="230"/>
  <c r="O59" i="230"/>
  <c r="D59" i="230"/>
  <c r="C59" i="230"/>
  <c r="B59" i="230"/>
  <c r="O58" i="230"/>
  <c r="D58" i="230"/>
  <c r="C58" i="230"/>
  <c r="B58" i="230"/>
  <c r="O57" i="230"/>
  <c r="D57" i="230"/>
  <c r="C57" i="230"/>
  <c r="B57" i="230"/>
  <c r="N54" i="230"/>
  <c r="J54" i="230"/>
  <c r="H54" i="230"/>
  <c r="J53" i="230"/>
  <c r="H53" i="230"/>
  <c r="J52" i="230"/>
  <c r="D21" i="230" a="1"/>
  <c r="D21" i="230" s="1"/>
  <c r="D20" i="230" a="1"/>
  <c r="D20" i="230" s="1"/>
  <c r="D19" i="230" a="1"/>
  <c r="D19" i="230" s="1"/>
  <c r="D14" i="230" a="1"/>
  <c r="D14" i="230" s="1"/>
  <c r="D54" i="230" s="1"/>
  <c r="D13" i="230" a="1"/>
  <c r="D13" i="230" s="1"/>
  <c r="D12" i="230" a="1"/>
  <c r="D12" i="230" s="1"/>
  <c r="D101" i="230" s="1"/>
  <c r="D10" i="230" a="1"/>
  <c r="D10" i="230" s="1"/>
  <c r="D8" i="230"/>
  <c r="D7" i="230"/>
  <c r="D6" i="230"/>
  <c r="D5" i="230"/>
  <c r="N3" i="230"/>
  <c r="N1" i="230"/>
  <c r="G107" i="229"/>
  <c r="I107" i="229" s="1"/>
  <c r="G108" i="229"/>
  <c r="I108" i="229" s="1"/>
  <c r="G109" i="229"/>
  <c r="I109" i="229" s="1"/>
  <c r="G110" i="229"/>
  <c r="I110" i="229" s="1"/>
  <c r="G111" i="229"/>
  <c r="I111" i="229" s="1"/>
  <c r="G112" i="229"/>
  <c r="I112" i="229" s="1"/>
  <c r="G113" i="229"/>
  <c r="I113" i="229" s="1"/>
  <c r="G114" i="229"/>
  <c r="I114" i="229" s="1"/>
  <c r="G115" i="229"/>
  <c r="I115" i="229" s="1"/>
  <c r="G116" i="229"/>
  <c r="I116" i="229" s="1"/>
  <c r="G117" i="229"/>
  <c r="I117" i="229" s="1"/>
  <c r="G118" i="229"/>
  <c r="I118" i="229" s="1"/>
  <c r="G119" i="229"/>
  <c r="I119" i="229" s="1"/>
  <c r="G120" i="229"/>
  <c r="I120" i="229" s="1"/>
  <c r="G121" i="229"/>
  <c r="I121" i="229" s="1"/>
  <c r="G122" i="229"/>
  <c r="I122" i="229" s="1"/>
  <c r="G123" i="229"/>
  <c r="I123" i="229" s="1"/>
  <c r="G124" i="229"/>
  <c r="I124" i="229" s="1"/>
  <c r="G125" i="229"/>
  <c r="I125" i="229" s="1"/>
  <c r="G126" i="229"/>
  <c r="I126" i="229" s="1"/>
  <c r="G127" i="229"/>
  <c r="I127" i="229" s="1"/>
  <c r="G128" i="229"/>
  <c r="I128" i="229" s="1"/>
  <c r="G129" i="229"/>
  <c r="I129" i="229" s="1"/>
  <c r="G130" i="229"/>
  <c r="I130" i="229" s="1"/>
  <c r="G131" i="229"/>
  <c r="I131" i="229" s="1"/>
  <c r="G132" i="229"/>
  <c r="I132" i="229" s="1"/>
  <c r="G133" i="229"/>
  <c r="I133" i="229" s="1"/>
  <c r="G134" i="229"/>
  <c r="I134" i="229" s="1"/>
  <c r="G135" i="229"/>
  <c r="I135" i="229" s="1"/>
  <c r="G136" i="229"/>
  <c r="I136" i="229" s="1"/>
  <c r="G137" i="229"/>
  <c r="I137" i="229" s="1"/>
  <c r="G138" i="229"/>
  <c r="I138" i="229" s="1"/>
  <c r="G139" i="229"/>
  <c r="I139" i="229" s="1"/>
  <c r="G140" i="229"/>
  <c r="I140" i="229" s="1"/>
  <c r="G141" i="229"/>
  <c r="I141" i="229" s="1"/>
  <c r="G142" i="229"/>
  <c r="I142" i="229" s="1"/>
  <c r="G143" i="229"/>
  <c r="I143" i="229" s="1"/>
  <c r="G144" i="229"/>
  <c r="I144" i="229" s="1"/>
  <c r="G145" i="229"/>
  <c r="I145" i="229" s="1"/>
  <c r="G146" i="229"/>
  <c r="I146" i="229" s="1"/>
  <c r="G147" i="229"/>
  <c r="I147" i="229" s="1"/>
  <c r="G148" i="229"/>
  <c r="I148" i="229" s="1"/>
  <c r="G106" i="229"/>
  <c r="I106" i="229" s="1"/>
  <c r="G80" i="229"/>
  <c r="I80" i="229" s="1"/>
  <c r="G81" i="229"/>
  <c r="I81" i="229" s="1"/>
  <c r="G82" i="229"/>
  <c r="I82" i="229" s="1"/>
  <c r="G83" i="229"/>
  <c r="I83" i="229" s="1"/>
  <c r="G84" i="229"/>
  <c r="I84" i="229" s="1"/>
  <c r="G85" i="229"/>
  <c r="I85" i="229" s="1"/>
  <c r="G86" i="229"/>
  <c r="I86" i="229" s="1"/>
  <c r="G87" i="229"/>
  <c r="I87" i="229" s="1"/>
  <c r="G88" i="229"/>
  <c r="I88" i="229" s="1"/>
  <c r="G89" i="229"/>
  <c r="I89" i="229" s="1"/>
  <c r="G90" i="229"/>
  <c r="I90" i="229" s="1"/>
  <c r="G91" i="229"/>
  <c r="I91" i="229" s="1"/>
  <c r="G92" i="229"/>
  <c r="I92" i="229" s="1"/>
  <c r="G93" i="229"/>
  <c r="I93" i="229" s="1"/>
  <c r="G94" i="229"/>
  <c r="I94" i="229" s="1"/>
  <c r="G95" i="229"/>
  <c r="I95" i="229" s="1"/>
  <c r="G96" i="229"/>
  <c r="I96" i="229" s="1"/>
  <c r="G97" i="229"/>
  <c r="I97" i="229" s="1"/>
  <c r="G98" i="229"/>
  <c r="I98" i="229" s="1"/>
  <c r="G99" i="229"/>
  <c r="I99" i="229" s="1"/>
  <c r="G100" i="229"/>
  <c r="I100" i="229" s="1"/>
  <c r="G58" i="229"/>
  <c r="I58" i="229" s="1"/>
  <c r="G59" i="229"/>
  <c r="I59" i="229" s="1"/>
  <c r="G60" i="229"/>
  <c r="I60" i="229" s="1"/>
  <c r="G61" i="229"/>
  <c r="I61" i="229" s="1"/>
  <c r="G62" i="229"/>
  <c r="I62" i="229" s="1"/>
  <c r="G63" i="229"/>
  <c r="I63" i="229" s="1"/>
  <c r="G64" i="229"/>
  <c r="I64" i="229" s="1"/>
  <c r="G65" i="229"/>
  <c r="I65" i="229" s="1"/>
  <c r="G66" i="229"/>
  <c r="I66" i="229" s="1"/>
  <c r="G67" i="229"/>
  <c r="I67" i="229" s="1"/>
  <c r="G68" i="229"/>
  <c r="I68" i="229" s="1"/>
  <c r="G69" i="229"/>
  <c r="I69" i="229" s="1"/>
  <c r="G70" i="229"/>
  <c r="I70" i="229" s="1"/>
  <c r="G71" i="229"/>
  <c r="I71" i="229" s="1"/>
  <c r="G72" i="229"/>
  <c r="I72" i="229" s="1"/>
  <c r="G73" i="229"/>
  <c r="I73" i="229" s="1"/>
  <c r="G74" i="229"/>
  <c r="I74" i="229" s="1"/>
  <c r="G75" i="229"/>
  <c r="I75" i="229" s="1"/>
  <c r="G76" i="229"/>
  <c r="I76" i="229" s="1"/>
  <c r="G77" i="229"/>
  <c r="I77" i="229" s="1"/>
  <c r="G78" i="229"/>
  <c r="I78" i="229" s="1"/>
  <c r="G79" i="229"/>
  <c r="I79" i="229" s="1"/>
  <c r="G57" i="229"/>
  <c r="M149" i="229"/>
  <c r="H149" i="229"/>
  <c r="L54" i="115" s="1"/>
  <c r="O148" i="229"/>
  <c r="D148" i="229"/>
  <c r="C148" i="229"/>
  <c r="B148" i="229"/>
  <c r="O147" i="229"/>
  <c r="D147" i="229"/>
  <c r="C147" i="229"/>
  <c r="B147" i="229"/>
  <c r="O146" i="229"/>
  <c r="D146" i="229"/>
  <c r="C146" i="229"/>
  <c r="B146" i="229"/>
  <c r="O145" i="229"/>
  <c r="D145" i="229"/>
  <c r="C145" i="229"/>
  <c r="B145" i="229"/>
  <c r="O144" i="229"/>
  <c r="D144" i="229"/>
  <c r="C144" i="229"/>
  <c r="B144" i="229"/>
  <c r="O143" i="229"/>
  <c r="D143" i="229"/>
  <c r="C143" i="229"/>
  <c r="B143" i="229"/>
  <c r="O142" i="229"/>
  <c r="D142" i="229"/>
  <c r="C142" i="229"/>
  <c r="B142" i="229"/>
  <c r="O141" i="229"/>
  <c r="D141" i="229"/>
  <c r="C141" i="229"/>
  <c r="B141" i="229"/>
  <c r="O140" i="229"/>
  <c r="D140" i="229"/>
  <c r="C140" i="229"/>
  <c r="B140" i="229"/>
  <c r="O139" i="229"/>
  <c r="D139" i="229"/>
  <c r="C139" i="229"/>
  <c r="B139" i="229"/>
  <c r="O138" i="229"/>
  <c r="D138" i="229"/>
  <c r="C138" i="229"/>
  <c r="B138" i="229"/>
  <c r="O137" i="229"/>
  <c r="D137" i="229"/>
  <c r="C137" i="229"/>
  <c r="B137" i="229"/>
  <c r="O136" i="229"/>
  <c r="D136" i="229"/>
  <c r="C136" i="229"/>
  <c r="B136" i="229"/>
  <c r="O135" i="229"/>
  <c r="D135" i="229"/>
  <c r="C135" i="229"/>
  <c r="B135" i="229"/>
  <c r="O134" i="229"/>
  <c r="D134" i="229"/>
  <c r="C134" i="229"/>
  <c r="B134" i="229"/>
  <c r="O133" i="229"/>
  <c r="D133" i="229"/>
  <c r="C133" i="229"/>
  <c r="B133" i="229"/>
  <c r="O132" i="229"/>
  <c r="D132" i="229"/>
  <c r="C132" i="229"/>
  <c r="B132" i="229"/>
  <c r="O131" i="229"/>
  <c r="D131" i="229"/>
  <c r="C131" i="229"/>
  <c r="B131" i="229"/>
  <c r="O130" i="229"/>
  <c r="D130" i="229"/>
  <c r="C130" i="229"/>
  <c r="B130" i="229"/>
  <c r="O129" i="229"/>
  <c r="D129" i="229"/>
  <c r="C129" i="229"/>
  <c r="B129" i="229"/>
  <c r="O128" i="229"/>
  <c r="D128" i="229"/>
  <c r="C128" i="229"/>
  <c r="B128" i="229"/>
  <c r="O127" i="229"/>
  <c r="D127" i="229"/>
  <c r="C127" i="229"/>
  <c r="B127" i="229"/>
  <c r="O126" i="229"/>
  <c r="D126" i="229"/>
  <c r="C126" i="229"/>
  <c r="B126" i="229"/>
  <c r="O125" i="229"/>
  <c r="D125" i="229"/>
  <c r="C125" i="229"/>
  <c r="B125" i="229"/>
  <c r="O124" i="229"/>
  <c r="D124" i="229"/>
  <c r="C124" i="229"/>
  <c r="B124" i="229"/>
  <c r="O123" i="229"/>
  <c r="D123" i="229"/>
  <c r="C123" i="229"/>
  <c r="B123" i="229"/>
  <c r="O122" i="229"/>
  <c r="D122" i="229"/>
  <c r="C122" i="229"/>
  <c r="B122" i="229"/>
  <c r="O121" i="229"/>
  <c r="D121" i="229"/>
  <c r="C121" i="229"/>
  <c r="B121" i="229"/>
  <c r="O120" i="229"/>
  <c r="D120" i="229"/>
  <c r="C120" i="229"/>
  <c r="B120" i="229"/>
  <c r="O119" i="229"/>
  <c r="D119" i="229"/>
  <c r="C119" i="229"/>
  <c r="B119" i="229"/>
  <c r="O118" i="229"/>
  <c r="D118" i="229"/>
  <c r="C118" i="229"/>
  <c r="B118" i="229"/>
  <c r="O117" i="229"/>
  <c r="D117" i="229"/>
  <c r="C117" i="229"/>
  <c r="B117" i="229"/>
  <c r="O116" i="229"/>
  <c r="D116" i="229"/>
  <c r="C116" i="229"/>
  <c r="B116" i="229"/>
  <c r="O115" i="229"/>
  <c r="D115" i="229"/>
  <c r="C115" i="229"/>
  <c r="B115" i="229"/>
  <c r="O114" i="229"/>
  <c r="D114" i="229"/>
  <c r="C114" i="229"/>
  <c r="B114" i="229"/>
  <c r="O113" i="229"/>
  <c r="D113" i="229"/>
  <c r="C113" i="229"/>
  <c r="B113" i="229"/>
  <c r="O112" i="229"/>
  <c r="D112" i="229"/>
  <c r="C112" i="229"/>
  <c r="B112" i="229"/>
  <c r="O111" i="229"/>
  <c r="D111" i="229"/>
  <c r="C111" i="229"/>
  <c r="B111" i="229"/>
  <c r="O110" i="229"/>
  <c r="D110" i="229"/>
  <c r="C110" i="229"/>
  <c r="B110" i="229"/>
  <c r="O109" i="229"/>
  <c r="D109" i="229"/>
  <c r="C109" i="229"/>
  <c r="B109" i="229"/>
  <c r="O108" i="229"/>
  <c r="D108" i="229"/>
  <c r="C108" i="229"/>
  <c r="B108" i="229"/>
  <c r="O107" i="229"/>
  <c r="D107" i="229"/>
  <c r="C107" i="229"/>
  <c r="B107" i="229"/>
  <c r="O106" i="229"/>
  <c r="D106" i="229"/>
  <c r="C106" i="229"/>
  <c r="B106" i="229"/>
  <c r="A106" i="229"/>
  <c r="A107" i="229" s="1"/>
  <c r="A108" i="229" s="1"/>
  <c r="A109" i="229" s="1"/>
  <c r="A110" i="229" s="1"/>
  <c r="A111" i="229" s="1"/>
  <c r="A112" i="229" s="1"/>
  <c r="A113" i="229" s="1"/>
  <c r="A114" i="229" s="1"/>
  <c r="A115" i="229" s="1"/>
  <c r="A116" i="229" s="1"/>
  <c r="A117" i="229" s="1"/>
  <c r="A118" i="229" s="1"/>
  <c r="A119" i="229" s="1"/>
  <c r="A120" i="229" s="1"/>
  <c r="A121" i="229" s="1"/>
  <c r="A122" i="229" s="1"/>
  <c r="A123" i="229" s="1"/>
  <c r="A124" i="229" s="1"/>
  <c r="A125" i="229" s="1"/>
  <c r="A126" i="229" s="1"/>
  <c r="A127" i="229" s="1"/>
  <c r="A128" i="229" s="1"/>
  <c r="A129" i="229" s="1"/>
  <c r="A130" i="229" s="1"/>
  <c r="A131" i="229" s="1"/>
  <c r="A132" i="229" s="1"/>
  <c r="A133" i="229" s="1"/>
  <c r="A134" i="229" s="1"/>
  <c r="A135" i="229" s="1"/>
  <c r="A136" i="229" s="1"/>
  <c r="A137" i="229" s="1"/>
  <c r="A138" i="229" s="1"/>
  <c r="A139" i="229" s="1"/>
  <c r="A140" i="229" s="1"/>
  <c r="A141" i="229" s="1"/>
  <c r="A142" i="229" s="1"/>
  <c r="A143" i="229" s="1"/>
  <c r="A144" i="229" s="1"/>
  <c r="A145" i="229" s="1"/>
  <c r="A146" i="229" s="1"/>
  <c r="A147" i="229" s="1"/>
  <c r="A148" i="229" s="1"/>
  <c r="N103" i="229"/>
  <c r="J103" i="229"/>
  <c r="H103" i="229"/>
  <c r="J102" i="229"/>
  <c r="H102" i="229"/>
  <c r="J101" i="229"/>
  <c r="O100" i="229"/>
  <c r="D100" i="229"/>
  <c r="C100" i="229"/>
  <c r="B100" i="229"/>
  <c r="O99" i="229"/>
  <c r="D99" i="229"/>
  <c r="C99" i="229"/>
  <c r="B99" i="229"/>
  <c r="O98" i="229"/>
  <c r="D98" i="229"/>
  <c r="C98" i="229"/>
  <c r="B98" i="229"/>
  <c r="O97" i="229"/>
  <c r="D97" i="229"/>
  <c r="C97" i="229"/>
  <c r="B97" i="229"/>
  <c r="O96" i="229"/>
  <c r="D96" i="229"/>
  <c r="C96" i="229"/>
  <c r="B96" i="229"/>
  <c r="O95" i="229"/>
  <c r="D95" i="229"/>
  <c r="C95" i="229"/>
  <c r="B95" i="229"/>
  <c r="O94" i="229"/>
  <c r="D94" i="229"/>
  <c r="C94" i="229"/>
  <c r="B94" i="229"/>
  <c r="O93" i="229"/>
  <c r="D93" i="229"/>
  <c r="C93" i="229"/>
  <c r="B93" i="229"/>
  <c r="O92" i="229"/>
  <c r="D92" i="229"/>
  <c r="C92" i="229"/>
  <c r="B92" i="229"/>
  <c r="O91" i="229"/>
  <c r="D91" i="229"/>
  <c r="C91" i="229"/>
  <c r="B91" i="229"/>
  <c r="O90" i="229"/>
  <c r="D90" i="229"/>
  <c r="C90" i="229"/>
  <c r="B90" i="229"/>
  <c r="O89" i="229"/>
  <c r="D89" i="229"/>
  <c r="C89" i="229"/>
  <c r="B89" i="229"/>
  <c r="O88" i="229"/>
  <c r="D88" i="229"/>
  <c r="C88" i="229"/>
  <c r="B88" i="229"/>
  <c r="O87" i="229"/>
  <c r="D87" i="229"/>
  <c r="C87" i="229"/>
  <c r="B87" i="229"/>
  <c r="O86" i="229"/>
  <c r="D86" i="229"/>
  <c r="C86" i="229"/>
  <c r="B86" i="229"/>
  <c r="O85" i="229"/>
  <c r="D85" i="229"/>
  <c r="C85" i="229"/>
  <c r="B85" i="229"/>
  <c r="O84" i="229"/>
  <c r="D84" i="229"/>
  <c r="C84" i="229"/>
  <c r="B84" i="229"/>
  <c r="O83" i="229"/>
  <c r="D83" i="229"/>
  <c r="C83" i="229"/>
  <c r="B83" i="229"/>
  <c r="O82" i="229"/>
  <c r="D82" i="229"/>
  <c r="C82" i="229"/>
  <c r="B82" i="229"/>
  <c r="O81" i="229"/>
  <c r="D81" i="229"/>
  <c r="C81" i="229"/>
  <c r="B81" i="229"/>
  <c r="O80" i="229"/>
  <c r="D80" i="229"/>
  <c r="C80" i="229"/>
  <c r="B80" i="229"/>
  <c r="O79" i="229"/>
  <c r="D79" i="229"/>
  <c r="C79" i="229"/>
  <c r="B79" i="229"/>
  <c r="O78" i="229"/>
  <c r="D78" i="229"/>
  <c r="C78" i="229"/>
  <c r="B78" i="229"/>
  <c r="O77" i="229"/>
  <c r="D77" i="229"/>
  <c r="C77" i="229"/>
  <c r="B77" i="229"/>
  <c r="O76" i="229"/>
  <c r="D76" i="229"/>
  <c r="C76" i="229"/>
  <c r="B76" i="229"/>
  <c r="O75" i="229"/>
  <c r="D75" i="229"/>
  <c r="C75" i="229"/>
  <c r="B75" i="229"/>
  <c r="O74" i="229"/>
  <c r="D74" i="229"/>
  <c r="C74" i="229"/>
  <c r="B74" i="229"/>
  <c r="O73" i="229"/>
  <c r="D73" i="229"/>
  <c r="C73" i="229"/>
  <c r="B73" i="229"/>
  <c r="O72" i="229"/>
  <c r="D72" i="229"/>
  <c r="C72" i="229"/>
  <c r="B72" i="229"/>
  <c r="O71" i="229"/>
  <c r="D71" i="229"/>
  <c r="C71" i="229"/>
  <c r="B71" i="229"/>
  <c r="O70" i="229"/>
  <c r="D70" i="229"/>
  <c r="C70" i="229"/>
  <c r="B70" i="229"/>
  <c r="O69" i="229"/>
  <c r="D69" i="229"/>
  <c r="C69" i="229"/>
  <c r="B69" i="229"/>
  <c r="O68" i="229"/>
  <c r="D68" i="229"/>
  <c r="C68" i="229"/>
  <c r="B68" i="229"/>
  <c r="O67" i="229"/>
  <c r="D67" i="229"/>
  <c r="C67" i="229"/>
  <c r="B67" i="229"/>
  <c r="O66" i="229"/>
  <c r="D66" i="229"/>
  <c r="C66" i="229"/>
  <c r="B66" i="229"/>
  <c r="O65" i="229"/>
  <c r="D65" i="229"/>
  <c r="C65" i="229"/>
  <c r="B65" i="229"/>
  <c r="O64" i="229"/>
  <c r="D64" i="229"/>
  <c r="C64" i="229"/>
  <c r="B64" i="229"/>
  <c r="O63" i="229"/>
  <c r="D63" i="229"/>
  <c r="C63" i="229"/>
  <c r="B63" i="229"/>
  <c r="O62" i="229"/>
  <c r="D62" i="229"/>
  <c r="C62" i="229"/>
  <c r="B62" i="229"/>
  <c r="O61" i="229"/>
  <c r="D61" i="229"/>
  <c r="C61" i="229"/>
  <c r="B61" i="229"/>
  <c r="O60" i="229"/>
  <c r="D60" i="229"/>
  <c r="C60" i="229"/>
  <c r="B60" i="229"/>
  <c r="O59" i="229"/>
  <c r="D59" i="229"/>
  <c r="C59" i="229"/>
  <c r="B59" i="229"/>
  <c r="O58" i="229"/>
  <c r="D58" i="229"/>
  <c r="C58" i="229"/>
  <c r="B58" i="229"/>
  <c r="O57" i="229"/>
  <c r="D57" i="229"/>
  <c r="C57" i="229"/>
  <c r="B57" i="229"/>
  <c r="N54" i="229"/>
  <c r="J54" i="229"/>
  <c r="H54" i="229"/>
  <c r="J53" i="229"/>
  <c r="H53" i="229"/>
  <c r="J52" i="229"/>
  <c r="D21" i="229" a="1"/>
  <c r="D21" i="229" s="1"/>
  <c r="D20" i="229" a="1"/>
  <c r="D20" i="229" s="1"/>
  <c r="D19" i="229" a="1"/>
  <c r="D19" i="229" s="1"/>
  <c r="D14" i="229" a="1"/>
  <c r="D14" i="229" s="1"/>
  <c r="D54" i="229" s="1"/>
  <c r="D13" i="229" a="1"/>
  <c r="D13" i="229" s="1"/>
  <c r="D12" i="229" a="1"/>
  <c r="D12" i="229" s="1"/>
  <c r="D101" i="229" s="1"/>
  <c r="D10" i="229" a="1"/>
  <c r="D10" i="229" s="1"/>
  <c r="D8" i="229"/>
  <c r="D7" i="229"/>
  <c r="D6" i="229"/>
  <c r="D5" i="229"/>
  <c r="N3" i="229"/>
  <c r="N1" i="229"/>
  <c r="G107" i="228"/>
  <c r="I107" i="228" s="1"/>
  <c r="G108" i="228"/>
  <c r="I108" i="228" s="1"/>
  <c r="G109" i="228"/>
  <c r="I109" i="228" s="1"/>
  <c r="G110" i="228"/>
  <c r="I110" i="228" s="1"/>
  <c r="G111" i="228"/>
  <c r="I111" i="228" s="1"/>
  <c r="G112" i="228"/>
  <c r="I112" i="228" s="1"/>
  <c r="G113" i="228"/>
  <c r="I113" i="228" s="1"/>
  <c r="G114" i="228"/>
  <c r="I114" i="228" s="1"/>
  <c r="G115" i="228"/>
  <c r="I115" i="228" s="1"/>
  <c r="G116" i="228"/>
  <c r="I116" i="228" s="1"/>
  <c r="G117" i="228"/>
  <c r="I117" i="228" s="1"/>
  <c r="G118" i="228"/>
  <c r="I118" i="228" s="1"/>
  <c r="G119" i="228"/>
  <c r="I119" i="228" s="1"/>
  <c r="G120" i="228"/>
  <c r="I120" i="228" s="1"/>
  <c r="G121" i="228"/>
  <c r="I121" i="228" s="1"/>
  <c r="G122" i="228"/>
  <c r="I122" i="228" s="1"/>
  <c r="G123" i="228"/>
  <c r="I123" i="228" s="1"/>
  <c r="G124" i="228"/>
  <c r="I124" i="228" s="1"/>
  <c r="G125" i="228"/>
  <c r="I125" i="228" s="1"/>
  <c r="G126" i="228"/>
  <c r="I126" i="228" s="1"/>
  <c r="G127" i="228"/>
  <c r="I127" i="228" s="1"/>
  <c r="G128" i="228"/>
  <c r="I128" i="228" s="1"/>
  <c r="G129" i="228"/>
  <c r="I129" i="228" s="1"/>
  <c r="G130" i="228"/>
  <c r="I130" i="228" s="1"/>
  <c r="G131" i="228"/>
  <c r="I131" i="228" s="1"/>
  <c r="G132" i="228"/>
  <c r="I132" i="228" s="1"/>
  <c r="G133" i="228"/>
  <c r="I133" i="228" s="1"/>
  <c r="G134" i="228"/>
  <c r="I134" i="228" s="1"/>
  <c r="G135" i="228"/>
  <c r="I135" i="228" s="1"/>
  <c r="G136" i="228"/>
  <c r="I136" i="228" s="1"/>
  <c r="G137" i="228"/>
  <c r="I137" i="228" s="1"/>
  <c r="G138" i="228"/>
  <c r="I138" i="228" s="1"/>
  <c r="G139" i="228"/>
  <c r="I139" i="228" s="1"/>
  <c r="G140" i="228"/>
  <c r="I140" i="228" s="1"/>
  <c r="G141" i="228"/>
  <c r="I141" i="228" s="1"/>
  <c r="G142" i="228"/>
  <c r="I142" i="228" s="1"/>
  <c r="G143" i="228"/>
  <c r="I143" i="228" s="1"/>
  <c r="G144" i="228"/>
  <c r="I144" i="228" s="1"/>
  <c r="G145" i="228"/>
  <c r="I145" i="228" s="1"/>
  <c r="G146" i="228"/>
  <c r="I146" i="228" s="1"/>
  <c r="G147" i="228"/>
  <c r="I147" i="228" s="1"/>
  <c r="G148" i="228"/>
  <c r="I148" i="228" s="1"/>
  <c r="G106" i="228"/>
  <c r="I106" i="228" s="1"/>
  <c r="G80" i="228"/>
  <c r="I80" i="228" s="1"/>
  <c r="G81" i="228"/>
  <c r="I81" i="228" s="1"/>
  <c r="G82" i="228"/>
  <c r="I82" i="228" s="1"/>
  <c r="G83" i="228"/>
  <c r="I83" i="228" s="1"/>
  <c r="G84" i="228"/>
  <c r="I84" i="228" s="1"/>
  <c r="G85" i="228"/>
  <c r="I85" i="228" s="1"/>
  <c r="G86" i="228"/>
  <c r="I86" i="228" s="1"/>
  <c r="G87" i="228"/>
  <c r="I87" i="228" s="1"/>
  <c r="G88" i="228"/>
  <c r="I88" i="228" s="1"/>
  <c r="G89" i="228"/>
  <c r="I89" i="228" s="1"/>
  <c r="G90" i="228"/>
  <c r="I90" i="228" s="1"/>
  <c r="G91" i="228"/>
  <c r="I91" i="228" s="1"/>
  <c r="G92" i="228"/>
  <c r="I92" i="228" s="1"/>
  <c r="G93" i="228"/>
  <c r="I93" i="228" s="1"/>
  <c r="G94" i="228"/>
  <c r="I94" i="228" s="1"/>
  <c r="G95" i="228"/>
  <c r="I95" i="228" s="1"/>
  <c r="G96" i="228"/>
  <c r="I96" i="228" s="1"/>
  <c r="G97" i="228"/>
  <c r="I97" i="228" s="1"/>
  <c r="G98" i="228"/>
  <c r="I98" i="228" s="1"/>
  <c r="G99" i="228"/>
  <c r="I99" i="228" s="1"/>
  <c r="G100" i="228"/>
  <c r="I100" i="228" s="1"/>
  <c r="G58" i="228"/>
  <c r="I58" i="228" s="1"/>
  <c r="G59" i="228"/>
  <c r="I59" i="228" s="1"/>
  <c r="G60" i="228"/>
  <c r="I60" i="228" s="1"/>
  <c r="G61" i="228"/>
  <c r="I61" i="228" s="1"/>
  <c r="G62" i="228"/>
  <c r="I62" i="228" s="1"/>
  <c r="G63" i="228"/>
  <c r="I63" i="228" s="1"/>
  <c r="G64" i="228"/>
  <c r="I64" i="228" s="1"/>
  <c r="G65" i="228"/>
  <c r="I65" i="228" s="1"/>
  <c r="G66" i="228"/>
  <c r="I66" i="228" s="1"/>
  <c r="G67" i="228"/>
  <c r="I67" i="228" s="1"/>
  <c r="G68" i="228"/>
  <c r="I68" i="228" s="1"/>
  <c r="G69" i="228"/>
  <c r="I69" i="228" s="1"/>
  <c r="G70" i="228"/>
  <c r="I70" i="228" s="1"/>
  <c r="G71" i="228"/>
  <c r="I71" i="228" s="1"/>
  <c r="G72" i="228"/>
  <c r="I72" i="228" s="1"/>
  <c r="G73" i="228"/>
  <c r="I73" i="228" s="1"/>
  <c r="G74" i="228"/>
  <c r="I74" i="228" s="1"/>
  <c r="G75" i="228"/>
  <c r="I75" i="228" s="1"/>
  <c r="G76" i="228"/>
  <c r="I76" i="228" s="1"/>
  <c r="G77" i="228"/>
  <c r="I77" i="228" s="1"/>
  <c r="G78" i="228"/>
  <c r="I78" i="228" s="1"/>
  <c r="G79" i="228"/>
  <c r="I79" i="228" s="1"/>
  <c r="G57" i="228"/>
  <c r="M149" i="228"/>
  <c r="H149" i="228"/>
  <c r="L53" i="115" s="1"/>
  <c r="O148" i="228"/>
  <c r="D148" i="228"/>
  <c r="C148" i="228"/>
  <c r="B148" i="228"/>
  <c r="O147" i="228"/>
  <c r="D147" i="228"/>
  <c r="C147" i="228"/>
  <c r="B147" i="228"/>
  <c r="O146" i="228"/>
  <c r="D146" i="228"/>
  <c r="C146" i="228"/>
  <c r="B146" i="228"/>
  <c r="O145" i="228"/>
  <c r="D145" i="228"/>
  <c r="C145" i="228"/>
  <c r="B145" i="228"/>
  <c r="O144" i="228"/>
  <c r="D144" i="228"/>
  <c r="C144" i="228"/>
  <c r="B144" i="228"/>
  <c r="O143" i="228"/>
  <c r="D143" i="228"/>
  <c r="C143" i="228"/>
  <c r="B143" i="228"/>
  <c r="O142" i="228"/>
  <c r="D142" i="228"/>
  <c r="C142" i="228"/>
  <c r="B142" i="228"/>
  <c r="O141" i="228"/>
  <c r="D141" i="228"/>
  <c r="C141" i="228"/>
  <c r="B141" i="228"/>
  <c r="O140" i="228"/>
  <c r="D140" i="228"/>
  <c r="C140" i="228"/>
  <c r="B140" i="228"/>
  <c r="O139" i="228"/>
  <c r="D139" i="228"/>
  <c r="C139" i="228"/>
  <c r="B139" i="228"/>
  <c r="O138" i="228"/>
  <c r="D138" i="228"/>
  <c r="C138" i="228"/>
  <c r="B138" i="228"/>
  <c r="O137" i="228"/>
  <c r="D137" i="228"/>
  <c r="C137" i="228"/>
  <c r="B137" i="228"/>
  <c r="O136" i="228"/>
  <c r="D136" i="228"/>
  <c r="C136" i="228"/>
  <c r="B136" i="228"/>
  <c r="O135" i="228"/>
  <c r="D135" i="228"/>
  <c r="C135" i="228"/>
  <c r="B135" i="228"/>
  <c r="O134" i="228"/>
  <c r="D134" i="228"/>
  <c r="C134" i="228"/>
  <c r="B134" i="228"/>
  <c r="O133" i="228"/>
  <c r="D133" i="228"/>
  <c r="C133" i="228"/>
  <c r="B133" i="228"/>
  <c r="O132" i="228"/>
  <c r="D132" i="228"/>
  <c r="C132" i="228"/>
  <c r="B132" i="228"/>
  <c r="O131" i="228"/>
  <c r="D131" i="228"/>
  <c r="C131" i="228"/>
  <c r="B131" i="228"/>
  <c r="O130" i="228"/>
  <c r="D130" i="228"/>
  <c r="C130" i="228"/>
  <c r="B130" i="228"/>
  <c r="O129" i="228"/>
  <c r="D129" i="228"/>
  <c r="C129" i="228"/>
  <c r="B129" i="228"/>
  <c r="O128" i="228"/>
  <c r="D128" i="228"/>
  <c r="C128" i="228"/>
  <c r="B128" i="228"/>
  <c r="O127" i="228"/>
  <c r="D127" i="228"/>
  <c r="C127" i="228"/>
  <c r="B127" i="228"/>
  <c r="O126" i="228"/>
  <c r="D126" i="228"/>
  <c r="C126" i="228"/>
  <c r="B126" i="228"/>
  <c r="O125" i="228"/>
  <c r="D125" i="228"/>
  <c r="C125" i="228"/>
  <c r="B125" i="228"/>
  <c r="O124" i="228"/>
  <c r="D124" i="228"/>
  <c r="C124" i="228"/>
  <c r="B124" i="228"/>
  <c r="O123" i="228"/>
  <c r="D123" i="228"/>
  <c r="C123" i="228"/>
  <c r="B123" i="228"/>
  <c r="O122" i="228"/>
  <c r="D122" i="228"/>
  <c r="C122" i="228"/>
  <c r="B122" i="228"/>
  <c r="O121" i="228"/>
  <c r="D121" i="228"/>
  <c r="C121" i="228"/>
  <c r="B121" i="228"/>
  <c r="O120" i="228"/>
  <c r="D120" i="228"/>
  <c r="C120" i="228"/>
  <c r="B120" i="228"/>
  <c r="O119" i="228"/>
  <c r="D119" i="228"/>
  <c r="C119" i="228"/>
  <c r="B119" i="228"/>
  <c r="O118" i="228"/>
  <c r="D118" i="228"/>
  <c r="C118" i="228"/>
  <c r="B118" i="228"/>
  <c r="O117" i="228"/>
  <c r="D117" i="228"/>
  <c r="C117" i="228"/>
  <c r="B117" i="228"/>
  <c r="O116" i="228"/>
  <c r="D116" i="228"/>
  <c r="C116" i="228"/>
  <c r="B116" i="228"/>
  <c r="O115" i="228"/>
  <c r="D115" i="228"/>
  <c r="C115" i="228"/>
  <c r="B115" i="228"/>
  <c r="O114" i="228"/>
  <c r="D114" i="228"/>
  <c r="C114" i="228"/>
  <c r="B114" i="228"/>
  <c r="O113" i="228"/>
  <c r="D113" i="228"/>
  <c r="C113" i="228"/>
  <c r="B113" i="228"/>
  <c r="O112" i="228"/>
  <c r="D112" i="228"/>
  <c r="C112" i="228"/>
  <c r="B112" i="228"/>
  <c r="O111" i="228"/>
  <c r="D111" i="228"/>
  <c r="C111" i="228"/>
  <c r="B111" i="228"/>
  <c r="O110" i="228"/>
  <c r="D110" i="228"/>
  <c r="C110" i="228"/>
  <c r="B110" i="228"/>
  <c r="O109" i="228"/>
  <c r="D109" i="228"/>
  <c r="C109" i="228"/>
  <c r="B109" i="228"/>
  <c r="O108" i="228"/>
  <c r="D108" i="228"/>
  <c r="C108" i="228"/>
  <c r="B108" i="228"/>
  <c r="O107" i="228"/>
  <c r="D107" i="228"/>
  <c r="C107" i="228"/>
  <c r="B107" i="228"/>
  <c r="A107" i="228"/>
  <c r="A108" i="228" s="1"/>
  <c r="A109" i="228" s="1"/>
  <c r="A110" i="228" s="1"/>
  <c r="A111" i="228" s="1"/>
  <c r="A112" i="228" s="1"/>
  <c r="A113" i="228" s="1"/>
  <c r="A114" i="228" s="1"/>
  <c r="A115" i="228" s="1"/>
  <c r="A116" i="228" s="1"/>
  <c r="A117" i="228" s="1"/>
  <c r="A118" i="228" s="1"/>
  <c r="A119" i="228" s="1"/>
  <c r="A120" i="228" s="1"/>
  <c r="A121" i="228" s="1"/>
  <c r="A122" i="228" s="1"/>
  <c r="A123" i="228" s="1"/>
  <c r="A124" i="228" s="1"/>
  <c r="A125" i="228" s="1"/>
  <c r="A126" i="228" s="1"/>
  <c r="A127" i="228" s="1"/>
  <c r="A128" i="228" s="1"/>
  <c r="A129" i="228" s="1"/>
  <c r="A130" i="228" s="1"/>
  <c r="A131" i="228" s="1"/>
  <c r="A132" i="228" s="1"/>
  <c r="A133" i="228" s="1"/>
  <c r="A134" i="228" s="1"/>
  <c r="A135" i="228" s="1"/>
  <c r="A136" i="228" s="1"/>
  <c r="A137" i="228" s="1"/>
  <c r="A138" i="228" s="1"/>
  <c r="A139" i="228" s="1"/>
  <c r="A140" i="228" s="1"/>
  <c r="A141" i="228" s="1"/>
  <c r="A142" i="228" s="1"/>
  <c r="A143" i="228" s="1"/>
  <c r="A144" i="228" s="1"/>
  <c r="A145" i="228" s="1"/>
  <c r="A146" i="228" s="1"/>
  <c r="A147" i="228" s="1"/>
  <c r="A148" i="228" s="1"/>
  <c r="O106" i="228"/>
  <c r="D106" i="228"/>
  <c r="C106" i="228"/>
  <c r="B106" i="228"/>
  <c r="A106" i="228"/>
  <c r="N103" i="228"/>
  <c r="J103" i="228"/>
  <c r="H103" i="228"/>
  <c r="J102" i="228"/>
  <c r="H102" i="228"/>
  <c r="J101" i="228"/>
  <c r="O100" i="228"/>
  <c r="D100" i="228"/>
  <c r="C100" i="228"/>
  <c r="B100" i="228"/>
  <c r="O99" i="228"/>
  <c r="D99" i="228"/>
  <c r="C99" i="228"/>
  <c r="B99" i="228"/>
  <c r="O98" i="228"/>
  <c r="D98" i="228"/>
  <c r="C98" i="228"/>
  <c r="B98" i="228"/>
  <c r="O97" i="228"/>
  <c r="D97" i="228"/>
  <c r="C97" i="228"/>
  <c r="B97" i="228"/>
  <c r="O96" i="228"/>
  <c r="D96" i="228"/>
  <c r="C96" i="228"/>
  <c r="B96" i="228"/>
  <c r="O95" i="228"/>
  <c r="D95" i="228"/>
  <c r="C95" i="228"/>
  <c r="B95" i="228"/>
  <c r="O94" i="228"/>
  <c r="D94" i="228"/>
  <c r="C94" i="228"/>
  <c r="B94" i="228"/>
  <c r="O93" i="228"/>
  <c r="D93" i="228"/>
  <c r="C93" i="228"/>
  <c r="B93" i="228"/>
  <c r="O92" i="228"/>
  <c r="D92" i="228"/>
  <c r="C92" i="228"/>
  <c r="B92" i="228"/>
  <c r="O91" i="228"/>
  <c r="D91" i="228"/>
  <c r="C91" i="228"/>
  <c r="B91" i="228"/>
  <c r="O90" i="228"/>
  <c r="D90" i="228"/>
  <c r="C90" i="228"/>
  <c r="B90" i="228"/>
  <c r="O89" i="228"/>
  <c r="D89" i="228"/>
  <c r="C89" i="228"/>
  <c r="B89" i="228"/>
  <c r="O88" i="228"/>
  <c r="D88" i="228"/>
  <c r="C88" i="228"/>
  <c r="B88" i="228"/>
  <c r="O87" i="228"/>
  <c r="D87" i="228"/>
  <c r="C87" i="228"/>
  <c r="B87" i="228"/>
  <c r="O86" i="228"/>
  <c r="D86" i="228"/>
  <c r="C86" i="228"/>
  <c r="B86" i="228"/>
  <c r="O85" i="228"/>
  <c r="D85" i="228"/>
  <c r="C85" i="228"/>
  <c r="B85" i="228"/>
  <c r="O84" i="228"/>
  <c r="D84" i="228"/>
  <c r="C84" i="228"/>
  <c r="B84" i="228"/>
  <c r="O83" i="228"/>
  <c r="D83" i="228"/>
  <c r="C83" i="228"/>
  <c r="B83" i="228"/>
  <c r="O82" i="228"/>
  <c r="D82" i="228"/>
  <c r="C82" i="228"/>
  <c r="B82" i="228"/>
  <c r="O81" i="228"/>
  <c r="D81" i="228"/>
  <c r="C81" i="228"/>
  <c r="B81" i="228"/>
  <c r="O80" i="228"/>
  <c r="D80" i="228"/>
  <c r="C80" i="228"/>
  <c r="B80" i="228"/>
  <c r="O79" i="228"/>
  <c r="D79" i="228"/>
  <c r="C79" i="228"/>
  <c r="B79" i="228"/>
  <c r="O78" i="228"/>
  <c r="D78" i="228"/>
  <c r="C78" i="228"/>
  <c r="B78" i="228"/>
  <c r="O77" i="228"/>
  <c r="D77" i="228"/>
  <c r="C77" i="228"/>
  <c r="B77" i="228"/>
  <c r="O76" i="228"/>
  <c r="D76" i="228"/>
  <c r="C76" i="228"/>
  <c r="B76" i="228"/>
  <c r="O75" i="228"/>
  <c r="D75" i="228"/>
  <c r="C75" i="228"/>
  <c r="B75" i="228"/>
  <c r="O74" i="228"/>
  <c r="D74" i="228"/>
  <c r="C74" i="228"/>
  <c r="B74" i="228"/>
  <c r="O73" i="228"/>
  <c r="D73" i="228"/>
  <c r="C73" i="228"/>
  <c r="B73" i="228"/>
  <c r="O72" i="228"/>
  <c r="D72" i="228"/>
  <c r="C72" i="228"/>
  <c r="B72" i="228"/>
  <c r="O71" i="228"/>
  <c r="D71" i="228"/>
  <c r="C71" i="228"/>
  <c r="B71" i="228"/>
  <c r="O70" i="228"/>
  <c r="D70" i="228"/>
  <c r="C70" i="228"/>
  <c r="B70" i="228"/>
  <c r="O69" i="228"/>
  <c r="D69" i="228"/>
  <c r="C69" i="228"/>
  <c r="B69" i="228"/>
  <c r="O68" i="228"/>
  <c r="D68" i="228"/>
  <c r="C68" i="228"/>
  <c r="B68" i="228"/>
  <c r="O67" i="228"/>
  <c r="D67" i="228"/>
  <c r="C67" i="228"/>
  <c r="B67" i="228"/>
  <c r="O66" i="228"/>
  <c r="D66" i="228"/>
  <c r="C66" i="228"/>
  <c r="B66" i="228"/>
  <c r="O65" i="228"/>
  <c r="D65" i="228"/>
  <c r="C65" i="228"/>
  <c r="B65" i="228"/>
  <c r="O64" i="228"/>
  <c r="D64" i="228"/>
  <c r="C64" i="228"/>
  <c r="B64" i="228"/>
  <c r="O63" i="228"/>
  <c r="D63" i="228"/>
  <c r="C63" i="228"/>
  <c r="B63" i="228"/>
  <c r="O62" i="228"/>
  <c r="D62" i="228"/>
  <c r="C62" i="228"/>
  <c r="B62" i="228"/>
  <c r="O61" i="228"/>
  <c r="D61" i="228"/>
  <c r="C61" i="228"/>
  <c r="B61" i="228"/>
  <c r="O60" i="228"/>
  <c r="D60" i="228"/>
  <c r="C60" i="228"/>
  <c r="B60" i="228"/>
  <c r="O59" i="228"/>
  <c r="D59" i="228"/>
  <c r="C59" i="228"/>
  <c r="B59" i="228"/>
  <c r="O58" i="228"/>
  <c r="D58" i="228"/>
  <c r="C58" i="228"/>
  <c r="B58" i="228"/>
  <c r="O57" i="228"/>
  <c r="D57" i="228"/>
  <c r="C57" i="228"/>
  <c r="B57" i="228"/>
  <c r="N54" i="228"/>
  <c r="J54" i="228"/>
  <c r="H54" i="228"/>
  <c r="J53" i="228"/>
  <c r="H53" i="228"/>
  <c r="J52" i="228"/>
  <c r="D21" i="228" a="1"/>
  <c r="D21" i="228" s="1"/>
  <c r="D20" i="228" a="1"/>
  <c r="D20" i="228" s="1"/>
  <c r="D19" i="228" a="1"/>
  <c r="D19" i="228" s="1"/>
  <c r="D14" i="228" a="1"/>
  <c r="D14" i="228" s="1"/>
  <c r="D54" i="228" s="1"/>
  <c r="D13" i="228" a="1"/>
  <c r="D13" i="228" s="1"/>
  <c r="D12" i="228" a="1"/>
  <c r="D12" i="228" s="1"/>
  <c r="D101" i="228" s="1"/>
  <c r="D10" i="228" a="1"/>
  <c r="D10" i="228" s="1"/>
  <c r="D8" i="228"/>
  <c r="D7" i="228"/>
  <c r="D6" i="228"/>
  <c r="D5" i="228"/>
  <c r="N3" i="228"/>
  <c r="N1" i="228"/>
  <c r="G107" i="227"/>
  <c r="I107" i="227" s="1"/>
  <c r="G108" i="227"/>
  <c r="I108" i="227" s="1"/>
  <c r="G109" i="227"/>
  <c r="I109" i="227" s="1"/>
  <c r="G110" i="227"/>
  <c r="I110" i="227" s="1"/>
  <c r="G111" i="227"/>
  <c r="I111" i="227" s="1"/>
  <c r="G112" i="227"/>
  <c r="I112" i="227" s="1"/>
  <c r="G113" i="227"/>
  <c r="I113" i="227" s="1"/>
  <c r="G114" i="227"/>
  <c r="I114" i="227" s="1"/>
  <c r="G115" i="227"/>
  <c r="I115" i="227" s="1"/>
  <c r="G116" i="227"/>
  <c r="I116" i="227" s="1"/>
  <c r="G117" i="227"/>
  <c r="I117" i="227" s="1"/>
  <c r="G118" i="227"/>
  <c r="I118" i="227" s="1"/>
  <c r="G119" i="227"/>
  <c r="I119" i="227" s="1"/>
  <c r="G120" i="227"/>
  <c r="I120" i="227" s="1"/>
  <c r="G121" i="227"/>
  <c r="I121" i="227" s="1"/>
  <c r="G122" i="227"/>
  <c r="I122" i="227" s="1"/>
  <c r="G123" i="227"/>
  <c r="I123" i="227" s="1"/>
  <c r="G124" i="227"/>
  <c r="I124" i="227" s="1"/>
  <c r="G125" i="227"/>
  <c r="I125" i="227" s="1"/>
  <c r="G126" i="227"/>
  <c r="I126" i="227" s="1"/>
  <c r="G127" i="227"/>
  <c r="I127" i="227" s="1"/>
  <c r="G128" i="227"/>
  <c r="I128" i="227" s="1"/>
  <c r="G129" i="227"/>
  <c r="I129" i="227" s="1"/>
  <c r="G130" i="227"/>
  <c r="I130" i="227" s="1"/>
  <c r="G131" i="227"/>
  <c r="I131" i="227" s="1"/>
  <c r="G132" i="227"/>
  <c r="I132" i="227" s="1"/>
  <c r="G133" i="227"/>
  <c r="I133" i="227" s="1"/>
  <c r="G134" i="227"/>
  <c r="I134" i="227" s="1"/>
  <c r="G135" i="227"/>
  <c r="I135" i="227" s="1"/>
  <c r="G136" i="227"/>
  <c r="I136" i="227" s="1"/>
  <c r="G137" i="227"/>
  <c r="I137" i="227" s="1"/>
  <c r="G138" i="227"/>
  <c r="I138" i="227" s="1"/>
  <c r="G139" i="227"/>
  <c r="I139" i="227" s="1"/>
  <c r="G140" i="227"/>
  <c r="I140" i="227" s="1"/>
  <c r="G141" i="227"/>
  <c r="I141" i="227" s="1"/>
  <c r="G142" i="227"/>
  <c r="I142" i="227" s="1"/>
  <c r="G143" i="227"/>
  <c r="I143" i="227" s="1"/>
  <c r="G144" i="227"/>
  <c r="I144" i="227" s="1"/>
  <c r="G145" i="227"/>
  <c r="I145" i="227" s="1"/>
  <c r="G146" i="227"/>
  <c r="I146" i="227" s="1"/>
  <c r="G147" i="227"/>
  <c r="I147" i="227" s="1"/>
  <c r="G148" i="227"/>
  <c r="I148" i="227" s="1"/>
  <c r="G106" i="227"/>
  <c r="I106" i="227" s="1"/>
  <c r="G58" i="227"/>
  <c r="I58" i="227" s="1"/>
  <c r="G59" i="227"/>
  <c r="I59" i="227" s="1"/>
  <c r="G60" i="227"/>
  <c r="I60" i="227" s="1"/>
  <c r="G61" i="227"/>
  <c r="I61" i="227" s="1"/>
  <c r="G62" i="227"/>
  <c r="G63" i="227"/>
  <c r="I63" i="227" s="1"/>
  <c r="G64" i="227"/>
  <c r="I64" i="227" s="1"/>
  <c r="G65" i="227"/>
  <c r="I65" i="227" s="1"/>
  <c r="G66" i="227"/>
  <c r="I66" i="227" s="1"/>
  <c r="G67" i="227"/>
  <c r="I67" i="227" s="1"/>
  <c r="G68" i="227"/>
  <c r="I68" i="227" s="1"/>
  <c r="G69" i="227"/>
  <c r="I69" i="227" s="1"/>
  <c r="G70" i="227"/>
  <c r="I70" i="227" s="1"/>
  <c r="G71" i="227"/>
  <c r="I71" i="227" s="1"/>
  <c r="G72" i="227"/>
  <c r="I72" i="227" s="1"/>
  <c r="G73" i="227"/>
  <c r="I73" i="227" s="1"/>
  <c r="G74" i="227"/>
  <c r="I74" i="227" s="1"/>
  <c r="G75" i="227"/>
  <c r="I75" i="227" s="1"/>
  <c r="G76" i="227"/>
  <c r="I76" i="227" s="1"/>
  <c r="G77" i="227"/>
  <c r="I77" i="227" s="1"/>
  <c r="G78" i="227"/>
  <c r="I78" i="227" s="1"/>
  <c r="G79" i="227"/>
  <c r="I79" i="227" s="1"/>
  <c r="G80" i="227"/>
  <c r="I80" i="227" s="1"/>
  <c r="G81" i="227"/>
  <c r="I81" i="227" s="1"/>
  <c r="G82" i="227"/>
  <c r="I82" i="227" s="1"/>
  <c r="G83" i="227"/>
  <c r="I83" i="227" s="1"/>
  <c r="G84" i="227"/>
  <c r="I84" i="227" s="1"/>
  <c r="G85" i="227"/>
  <c r="I85" i="227" s="1"/>
  <c r="G86" i="227"/>
  <c r="I86" i="227" s="1"/>
  <c r="G87" i="227"/>
  <c r="I87" i="227" s="1"/>
  <c r="G88" i="227"/>
  <c r="I88" i="227" s="1"/>
  <c r="G89" i="227"/>
  <c r="I89" i="227" s="1"/>
  <c r="G90" i="227"/>
  <c r="I90" i="227" s="1"/>
  <c r="G91" i="227"/>
  <c r="I91" i="227" s="1"/>
  <c r="G92" i="227"/>
  <c r="I92" i="227" s="1"/>
  <c r="G93" i="227"/>
  <c r="I93" i="227" s="1"/>
  <c r="G94" i="227"/>
  <c r="I94" i="227" s="1"/>
  <c r="G95" i="227"/>
  <c r="I95" i="227" s="1"/>
  <c r="G96" i="227"/>
  <c r="I96" i="227" s="1"/>
  <c r="G97" i="227"/>
  <c r="I97" i="227" s="1"/>
  <c r="G98" i="227"/>
  <c r="I98" i="227" s="1"/>
  <c r="G99" i="227"/>
  <c r="I99" i="227" s="1"/>
  <c r="G100" i="227"/>
  <c r="I100" i="227" s="1"/>
  <c r="G57" i="227"/>
  <c r="M149" i="227"/>
  <c r="H149" i="227"/>
  <c r="L52" i="115" s="1"/>
  <c r="O148" i="227"/>
  <c r="D148" i="227"/>
  <c r="C148" i="227"/>
  <c r="B148" i="227"/>
  <c r="O147" i="227"/>
  <c r="D147" i="227"/>
  <c r="C147" i="227"/>
  <c r="B147" i="227"/>
  <c r="O146" i="227"/>
  <c r="D146" i="227"/>
  <c r="C146" i="227"/>
  <c r="B146" i="227"/>
  <c r="O145" i="227"/>
  <c r="D145" i="227"/>
  <c r="C145" i="227"/>
  <c r="B145" i="227"/>
  <c r="O144" i="227"/>
  <c r="D144" i="227"/>
  <c r="C144" i="227"/>
  <c r="B144" i="227"/>
  <c r="O143" i="227"/>
  <c r="D143" i="227"/>
  <c r="C143" i="227"/>
  <c r="B143" i="227"/>
  <c r="O142" i="227"/>
  <c r="D142" i="227"/>
  <c r="C142" i="227"/>
  <c r="B142" i="227"/>
  <c r="O141" i="227"/>
  <c r="D141" i="227"/>
  <c r="C141" i="227"/>
  <c r="B141" i="227"/>
  <c r="O140" i="227"/>
  <c r="D140" i="227"/>
  <c r="C140" i="227"/>
  <c r="B140" i="227"/>
  <c r="O139" i="227"/>
  <c r="D139" i="227"/>
  <c r="C139" i="227"/>
  <c r="B139" i="227"/>
  <c r="O138" i="227"/>
  <c r="D138" i="227"/>
  <c r="C138" i="227"/>
  <c r="B138" i="227"/>
  <c r="O137" i="227"/>
  <c r="D137" i="227"/>
  <c r="C137" i="227"/>
  <c r="B137" i="227"/>
  <c r="O136" i="227"/>
  <c r="D136" i="227"/>
  <c r="C136" i="227"/>
  <c r="B136" i="227"/>
  <c r="O135" i="227"/>
  <c r="D135" i="227"/>
  <c r="C135" i="227"/>
  <c r="B135" i="227"/>
  <c r="O134" i="227"/>
  <c r="D134" i="227"/>
  <c r="C134" i="227"/>
  <c r="B134" i="227"/>
  <c r="O133" i="227"/>
  <c r="D133" i="227"/>
  <c r="C133" i="227"/>
  <c r="B133" i="227"/>
  <c r="O132" i="227"/>
  <c r="D132" i="227"/>
  <c r="C132" i="227"/>
  <c r="B132" i="227"/>
  <c r="O131" i="227"/>
  <c r="D131" i="227"/>
  <c r="C131" i="227"/>
  <c r="B131" i="227"/>
  <c r="O130" i="227"/>
  <c r="D130" i="227"/>
  <c r="C130" i="227"/>
  <c r="B130" i="227"/>
  <c r="O129" i="227"/>
  <c r="D129" i="227"/>
  <c r="C129" i="227"/>
  <c r="B129" i="227"/>
  <c r="O128" i="227"/>
  <c r="D128" i="227"/>
  <c r="C128" i="227"/>
  <c r="B128" i="227"/>
  <c r="O127" i="227"/>
  <c r="D127" i="227"/>
  <c r="C127" i="227"/>
  <c r="B127" i="227"/>
  <c r="O126" i="227"/>
  <c r="D126" i="227"/>
  <c r="C126" i="227"/>
  <c r="B126" i="227"/>
  <c r="O125" i="227"/>
  <c r="D125" i="227"/>
  <c r="C125" i="227"/>
  <c r="B125" i="227"/>
  <c r="O124" i="227"/>
  <c r="D124" i="227"/>
  <c r="C124" i="227"/>
  <c r="B124" i="227"/>
  <c r="O123" i="227"/>
  <c r="D123" i="227"/>
  <c r="C123" i="227"/>
  <c r="B123" i="227"/>
  <c r="O122" i="227"/>
  <c r="D122" i="227"/>
  <c r="C122" i="227"/>
  <c r="B122" i="227"/>
  <c r="O121" i="227"/>
  <c r="D121" i="227"/>
  <c r="C121" i="227"/>
  <c r="B121" i="227"/>
  <c r="O120" i="227"/>
  <c r="D120" i="227"/>
  <c r="C120" i="227"/>
  <c r="B120" i="227"/>
  <c r="O119" i="227"/>
  <c r="D119" i="227"/>
  <c r="C119" i="227"/>
  <c r="B119" i="227"/>
  <c r="O118" i="227"/>
  <c r="D118" i="227"/>
  <c r="C118" i="227"/>
  <c r="B118" i="227"/>
  <c r="O117" i="227"/>
  <c r="D117" i="227"/>
  <c r="C117" i="227"/>
  <c r="B117" i="227"/>
  <c r="O116" i="227"/>
  <c r="D116" i="227"/>
  <c r="C116" i="227"/>
  <c r="B116" i="227"/>
  <c r="O115" i="227"/>
  <c r="D115" i="227"/>
  <c r="C115" i="227"/>
  <c r="B115" i="227"/>
  <c r="O114" i="227"/>
  <c r="D114" i="227"/>
  <c r="C114" i="227"/>
  <c r="B114" i="227"/>
  <c r="O113" i="227"/>
  <c r="D113" i="227"/>
  <c r="C113" i="227"/>
  <c r="B113" i="227"/>
  <c r="O112" i="227"/>
  <c r="D112" i="227"/>
  <c r="C112" i="227"/>
  <c r="B112" i="227"/>
  <c r="O111" i="227"/>
  <c r="D111" i="227"/>
  <c r="C111" i="227"/>
  <c r="B111" i="227"/>
  <c r="O110" i="227"/>
  <c r="D110" i="227"/>
  <c r="C110" i="227"/>
  <c r="B110" i="227"/>
  <c r="O109" i="227"/>
  <c r="D109" i="227"/>
  <c r="C109" i="227"/>
  <c r="B109" i="227"/>
  <c r="O108" i="227"/>
  <c r="D108" i="227"/>
  <c r="C108" i="227"/>
  <c r="B108" i="227"/>
  <c r="O107" i="227"/>
  <c r="D107" i="227"/>
  <c r="C107" i="227"/>
  <c r="B107" i="227"/>
  <c r="O106" i="227"/>
  <c r="D106" i="227"/>
  <c r="C106" i="227"/>
  <c r="B106" i="227"/>
  <c r="A106" i="227"/>
  <c r="A107" i="227" s="1"/>
  <c r="A108" i="227" s="1"/>
  <c r="A109" i="227" s="1"/>
  <c r="A110" i="227" s="1"/>
  <c r="A111" i="227" s="1"/>
  <c r="A112" i="227" s="1"/>
  <c r="A113" i="227" s="1"/>
  <c r="A114" i="227" s="1"/>
  <c r="A115" i="227" s="1"/>
  <c r="A116" i="227" s="1"/>
  <c r="A117" i="227" s="1"/>
  <c r="A118" i="227" s="1"/>
  <c r="A119" i="227" s="1"/>
  <c r="A120" i="227" s="1"/>
  <c r="A121" i="227" s="1"/>
  <c r="A122" i="227" s="1"/>
  <c r="A123" i="227" s="1"/>
  <c r="A124" i="227" s="1"/>
  <c r="A125" i="227" s="1"/>
  <c r="A126" i="227" s="1"/>
  <c r="A127" i="227" s="1"/>
  <c r="A128" i="227" s="1"/>
  <c r="A129" i="227" s="1"/>
  <c r="A130" i="227" s="1"/>
  <c r="A131" i="227" s="1"/>
  <c r="A132" i="227" s="1"/>
  <c r="A133" i="227" s="1"/>
  <c r="A134" i="227" s="1"/>
  <c r="A135" i="227" s="1"/>
  <c r="A136" i="227" s="1"/>
  <c r="A137" i="227" s="1"/>
  <c r="A138" i="227" s="1"/>
  <c r="A139" i="227" s="1"/>
  <c r="A140" i="227" s="1"/>
  <c r="A141" i="227" s="1"/>
  <c r="A142" i="227" s="1"/>
  <c r="A143" i="227" s="1"/>
  <c r="A144" i="227" s="1"/>
  <c r="A145" i="227" s="1"/>
  <c r="A146" i="227" s="1"/>
  <c r="A147" i="227" s="1"/>
  <c r="A148" i="227" s="1"/>
  <c r="N103" i="227"/>
  <c r="J103" i="227"/>
  <c r="H103" i="227"/>
  <c r="J102" i="227"/>
  <c r="H102" i="227"/>
  <c r="J101" i="227"/>
  <c r="O100" i="227"/>
  <c r="D100" i="227"/>
  <c r="C100" i="227"/>
  <c r="B100" i="227"/>
  <c r="O99" i="227"/>
  <c r="D99" i="227"/>
  <c r="C99" i="227"/>
  <c r="B99" i="227"/>
  <c r="O98" i="227"/>
  <c r="D98" i="227"/>
  <c r="C98" i="227"/>
  <c r="B98" i="227"/>
  <c r="O97" i="227"/>
  <c r="D97" i="227"/>
  <c r="C97" i="227"/>
  <c r="B97" i="227"/>
  <c r="O96" i="227"/>
  <c r="D96" i="227"/>
  <c r="C96" i="227"/>
  <c r="B96" i="227"/>
  <c r="O95" i="227"/>
  <c r="D95" i="227"/>
  <c r="C95" i="227"/>
  <c r="B95" i="227"/>
  <c r="O94" i="227"/>
  <c r="D94" i="227"/>
  <c r="C94" i="227"/>
  <c r="B94" i="227"/>
  <c r="O93" i="227"/>
  <c r="D93" i="227"/>
  <c r="C93" i="227"/>
  <c r="B93" i="227"/>
  <c r="O92" i="227"/>
  <c r="D92" i="227"/>
  <c r="C92" i="227"/>
  <c r="B92" i="227"/>
  <c r="O91" i="227"/>
  <c r="D91" i="227"/>
  <c r="C91" i="227"/>
  <c r="B91" i="227"/>
  <c r="O90" i="227"/>
  <c r="D90" i="227"/>
  <c r="C90" i="227"/>
  <c r="B90" i="227"/>
  <c r="O89" i="227"/>
  <c r="D89" i="227"/>
  <c r="C89" i="227"/>
  <c r="B89" i="227"/>
  <c r="O88" i="227"/>
  <c r="D88" i="227"/>
  <c r="C88" i="227"/>
  <c r="B88" i="227"/>
  <c r="O87" i="227"/>
  <c r="D87" i="227"/>
  <c r="C87" i="227"/>
  <c r="B87" i="227"/>
  <c r="O86" i="227"/>
  <c r="D86" i="227"/>
  <c r="C86" i="227"/>
  <c r="B86" i="227"/>
  <c r="O85" i="227"/>
  <c r="D85" i="227"/>
  <c r="C85" i="227"/>
  <c r="B85" i="227"/>
  <c r="O84" i="227"/>
  <c r="D84" i="227"/>
  <c r="C84" i="227"/>
  <c r="B84" i="227"/>
  <c r="O83" i="227"/>
  <c r="D83" i="227"/>
  <c r="C83" i="227"/>
  <c r="B83" i="227"/>
  <c r="O82" i="227"/>
  <c r="D82" i="227"/>
  <c r="C82" i="227"/>
  <c r="B82" i="227"/>
  <c r="O81" i="227"/>
  <c r="D81" i="227"/>
  <c r="C81" i="227"/>
  <c r="B81" i="227"/>
  <c r="O80" i="227"/>
  <c r="D80" i="227"/>
  <c r="C80" i="227"/>
  <c r="B80" i="227"/>
  <c r="O79" i="227"/>
  <c r="D79" i="227"/>
  <c r="C79" i="227"/>
  <c r="B79" i="227"/>
  <c r="O78" i="227"/>
  <c r="D78" i="227"/>
  <c r="C78" i="227"/>
  <c r="B78" i="227"/>
  <c r="O77" i="227"/>
  <c r="D77" i="227"/>
  <c r="C77" i="227"/>
  <c r="B77" i="227"/>
  <c r="O76" i="227"/>
  <c r="D76" i="227"/>
  <c r="C76" i="227"/>
  <c r="B76" i="227"/>
  <c r="O75" i="227"/>
  <c r="D75" i="227"/>
  <c r="C75" i="227"/>
  <c r="B75" i="227"/>
  <c r="O74" i="227"/>
  <c r="D74" i="227"/>
  <c r="C74" i="227"/>
  <c r="B74" i="227"/>
  <c r="O73" i="227"/>
  <c r="D73" i="227"/>
  <c r="C73" i="227"/>
  <c r="B73" i="227"/>
  <c r="O72" i="227"/>
  <c r="D72" i="227"/>
  <c r="C72" i="227"/>
  <c r="B72" i="227"/>
  <c r="O71" i="227"/>
  <c r="D71" i="227"/>
  <c r="C71" i="227"/>
  <c r="B71" i="227"/>
  <c r="O70" i="227"/>
  <c r="D70" i="227"/>
  <c r="C70" i="227"/>
  <c r="B70" i="227"/>
  <c r="O69" i="227"/>
  <c r="D69" i="227"/>
  <c r="C69" i="227"/>
  <c r="B69" i="227"/>
  <c r="O68" i="227"/>
  <c r="D68" i="227"/>
  <c r="C68" i="227"/>
  <c r="B68" i="227"/>
  <c r="O67" i="227"/>
  <c r="D67" i="227"/>
  <c r="C67" i="227"/>
  <c r="B67" i="227"/>
  <c r="O66" i="227"/>
  <c r="D66" i="227"/>
  <c r="C66" i="227"/>
  <c r="B66" i="227"/>
  <c r="O65" i="227"/>
  <c r="D65" i="227"/>
  <c r="C65" i="227"/>
  <c r="B65" i="227"/>
  <c r="O64" i="227"/>
  <c r="D64" i="227"/>
  <c r="C64" i="227"/>
  <c r="B64" i="227"/>
  <c r="O63" i="227"/>
  <c r="D63" i="227"/>
  <c r="C63" i="227"/>
  <c r="B63" i="227"/>
  <c r="O62" i="227"/>
  <c r="D62" i="227"/>
  <c r="C62" i="227"/>
  <c r="B62" i="227"/>
  <c r="O61" i="227"/>
  <c r="D61" i="227"/>
  <c r="C61" i="227"/>
  <c r="B61" i="227"/>
  <c r="O60" i="227"/>
  <c r="D60" i="227"/>
  <c r="C60" i="227"/>
  <c r="B60" i="227"/>
  <c r="O59" i="227"/>
  <c r="D59" i="227"/>
  <c r="C59" i="227"/>
  <c r="B59" i="227"/>
  <c r="O58" i="227"/>
  <c r="D58" i="227"/>
  <c r="C58" i="227"/>
  <c r="B58" i="227"/>
  <c r="O57" i="227"/>
  <c r="D57" i="227"/>
  <c r="C57" i="227"/>
  <c r="B57" i="227"/>
  <c r="N54" i="227"/>
  <c r="J54" i="227"/>
  <c r="H54" i="227"/>
  <c r="J53" i="227"/>
  <c r="H53" i="227"/>
  <c r="J52" i="227"/>
  <c r="D21" i="227" a="1"/>
  <c r="D21" i="227" s="1"/>
  <c r="D20" i="227" a="1"/>
  <c r="D20" i="227" s="1"/>
  <c r="D19" i="227" a="1"/>
  <c r="D19" i="227" s="1"/>
  <c r="D14" i="227" a="1"/>
  <c r="D14" i="227" s="1"/>
  <c r="D54" i="227" s="1"/>
  <c r="D13" i="227" a="1"/>
  <c r="D13" i="227" s="1"/>
  <c r="D12" i="227" a="1"/>
  <c r="D12" i="227" s="1"/>
  <c r="D101" i="227" s="1"/>
  <c r="D10" i="227" a="1"/>
  <c r="D10" i="227" s="1"/>
  <c r="D8" i="227"/>
  <c r="D7" i="227"/>
  <c r="D6" i="227"/>
  <c r="D5" i="227"/>
  <c r="N3" i="227"/>
  <c r="N1" i="227"/>
  <c r="G129" i="226"/>
  <c r="I129" i="226" s="1"/>
  <c r="G130" i="226"/>
  <c r="I130" i="226" s="1"/>
  <c r="G131" i="226"/>
  <c r="I131" i="226" s="1"/>
  <c r="G132" i="226"/>
  <c r="I132" i="226" s="1"/>
  <c r="G133" i="226"/>
  <c r="I133" i="226" s="1"/>
  <c r="G134" i="226"/>
  <c r="I134" i="226" s="1"/>
  <c r="G135" i="226"/>
  <c r="I135" i="226" s="1"/>
  <c r="G136" i="226"/>
  <c r="I136" i="226" s="1"/>
  <c r="G137" i="226"/>
  <c r="I137" i="226" s="1"/>
  <c r="G138" i="226"/>
  <c r="I138" i="226" s="1"/>
  <c r="G139" i="226"/>
  <c r="I139" i="226" s="1"/>
  <c r="G140" i="226"/>
  <c r="I140" i="226" s="1"/>
  <c r="G141" i="226"/>
  <c r="I141" i="226" s="1"/>
  <c r="G142" i="226"/>
  <c r="I142" i="226" s="1"/>
  <c r="G143" i="226"/>
  <c r="I143" i="226" s="1"/>
  <c r="G144" i="226"/>
  <c r="I144" i="226" s="1"/>
  <c r="G145" i="226"/>
  <c r="I145" i="226" s="1"/>
  <c r="G146" i="226"/>
  <c r="I146" i="226" s="1"/>
  <c r="G147" i="226"/>
  <c r="I147" i="226" s="1"/>
  <c r="G148" i="226"/>
  <c r="I148" i="226" s="1"/>
  <c r="G107" i="226"/>
  <c r="I107" i="226" s="1"/>
  <c r="G108" i="226"/>
  <c r="I108" i="226" s="1"/>
  <c r="G109" i="226"/>
  <c r="I109" i="226" s="1"/>
  <c r="G110" i="226"/>
  <c r="I110" i="226" s="1"/>
  <c r="G111" i="226"/>
  <c r="I111" i="226" s="1"/>
  <c r="G112" i="226"/>
  <c r="I112" i="226" s="1"/>
  <c r="G113" i="226"/>
  <c r="I113" i="226" s="1"/>
  <c r="G114" i="226"/>
  <c r="I114" i="226" s="1"/>
  <c r="G115" i="226"/>
  <c r="I115" i="226" s="1"/>
  <c r="G116" i="226"/>
  <c r="I116" i="226" s="1"/>
  <c r="G117" i="226"/>
  <c r="I117" i="226" s="1"/>
  <c r="G118" i="226"/>
  <c r="I118" i="226" s="1"/>
  <c r="G119" i="226"/>
  <c r="I119" i="226" s="1"/>
  <c r="G120" i="226"/>
  <c r="I120" i="226" s="1"/>
  <c r="G121" i="226"/>
  <c r="I121" i="226" s="1"/>
  <c r="G122" i="226"/>
  <c r="I122" i="226" s="1"/>
  <c r="G123" i="226"/>
  <c r="I123" i="226" s="1"/>
  <c r="G124" i="226"/>
  <c r="I124" i="226" s="1"/>
  <c r="G125" i="226"/>
  <c r="I125" i="226" s="1"/>
  <c r="G126" i="226"/>
  <c r="I126" i="226" s="1"/>
  <c r="G127" i="226"/>
  <c r="I127" i="226" s="1"/>
  <c r="G128" i="226"/>
  <c r="I128" i="226" s="1"/>
  <c r="G106" i="226"/>
  <c r="I106" i="226" s="1"/>
  <c r="G82" i="226"/>
  <c r="I82" i="226" s="1"/>
  <c r="G83" i="226"/>
  <c r="I83" i="226" s="1"/>
  <c r="G84" i="226"/>
  <c r="I84" i="226" s="1"/>
  <c r="G85" i="226"/>
  <c r="I85" i="226" s="1"/>
  <c r="G86" i="226"/>
  <c r="I86" i="226" s="1"/>
  <c r="G87" i="226"/>
  <c r="I87" i="226" s="1"/>
  <c r="G88" i="226"/>
  <c r="I88" i="226" s="1"/>
  <c r="G89" i="226"/>
  <c r="I89" i="226" s="1"/>
  <c r="G90" i="226"/>
  <c r="I90" i="226" s="1"/>
  <c r="G91" i="226"/>
  <c r="I91" i="226" s="1"/>
  <c r="G92" i="226"/>
  <c r="I92" i="226" s="1"/>
  <c r="G93" i="226"/>
  <c r="I93" i="226" s="1"/>
  <c r="G94" i="226"/>
  <c r="I94" i="226" s="1"/>
  <c r="G95" i="226"/>
  <c r="I95" i="226" s="1"/>
  <c r="G96" i="226"/>
  <c r="I96" i="226" s="1"/>
  <c r="G97" i="226"/>
  <c r="I97" i="226" s="1"/>
  <c r="G98" i="226"/>
  <c r="I98" i="226" s="1"/>
  <c r="G99" i="226"/>
  <c r="I99" i="226" s="1"/>
  <c r="G100" i="226"/>
  <c r="I100" i="226" s="1"/>
  <c r="G58" i="226"/>
  <c r="I58" i="226" s="1"/>
  <c r="G59" i="226"/>
  <c r="I59" i="226" s="1"/>
  <c r="G60" i="226"/>
  <c r="I60" i="226" s="1"/>
  <c r="G61" i="226"/>
  <c r="I61" i="226" s="1"/>
  <c r="G62" i="226"/>
  <c r="I62" i="226" s="1"/>
  <c r="G63" i="226"/>
  <c r="I63" i="226" s="1"/>
  <c r="G64" i="226"/>
  <c r="I64" i="226" s="1"/>
  <c r="G65" i="226"/>
  <c r="I65" i="226" s="1"/>
  <c r="G66" i="226"/>
  <c r="I66" i="226" s="1"/>
  <c r="G67" i="226"/>
  <c r="I67" i="226" s="1"/>
  <c r="G68" i="226"/>
  <c r="I68" i="226" s="1"/>
  <c r="G69" i="226"/>
  <c r="I69" i="226" s="1"/>
  <c r="G70" i="226"/>
  <c r="I70" i="226" s="1"/>
  <c r="G71" i="226"/>
  <c r="I71" i="226" s="1"/>
  <c r="G72" i="226"/>
  <c r="I72" i="226" s="1"/>
  <c r="G73" i="226"/>
  <c r="I73" i="226" s="1"/>
  <c r="G74" i="226"/>
  <c r="I74" i="226" s="1"/>
  <c r="G75" i="226"/>
  <c r="I75" i="226" s="1"/>
  <c r="G76" i="226"/>
  <c r="I76" i="226" s="1"/>
  <c r="G77" i="226"/>
  <c r="I77" i="226" s="1"/>
  <c r="G78" i="226"/>
  <c r="I78" i="226" s="1"/>
  <c r="G79" i="226"/>
  <c r="I79" i="226" s="1"/>
  <c r="G80" i="226"/>
  <c r="I80" i="226" s="1"/>
  <c r="G81" i="226"/>
  <c r="I81" i="226" s="1"/>
  <c r="G57" i="226"/>
  <c r="M149" i="226"/>
  <c r="H149" i="226"/>
  <c r="L51" i="115" s="1"/>
  <c r="O148" i="226"/>
  <c r="D148" i="226"/>
  <c r="C148" i="226"/>
  <c r="B148" i="226"/>
  <c r="O147" i="226"/>
  <c r="D147" i="226"/>
  <c r="C147" i="226"/>
  <c r="B147" i="226"/>
  <c r="O146" i="226"/>
  <c r="D146" i="226"/>
  <c r="C146" i="226"/>
  <c r="B146" i="226"/>
  <c r="O145" i="226"/>
  <c r="D145" i="226"/>
  <c r="C145" i="226"/>
  <c r="B145" i="226"/>
  <c r="O144" i="226"/>
  <c r="D144" i="226"/>
  <c r="C144" i="226"/>
  <c r="B144" i="226"/>
  <c r="O143" i="226"/>
  <c r="D143" i="226"/>
  <c r="C143" i="226"/>
  <c r="B143" i="226"/>
  <c r="O142" i="226"/>
  <c r="D142" i="226"/>
  <c r="C142" i="226"/>
  <c r="B142" i="226"/>
  <c r="O141" i="226"/>
  <c r="D141" i="226"/>
  <c r="C141" i="226"/>
  <c r="B141" i="226"/>
  <c r="O140" i="226"/>
  <c r="D140" i="226"/>
  <c r="C140" i="226"/>
  <c r="B140" i="226"/>
  <c r="O139" i="226"/>
  <c r="D139" i="226"/>
  <c r="C139" i="226"/>
  <c r="B139" i="226"/>
  <c r="O138" i="226"/>
  <c r="D138" i="226"/>
  <c r="C138" i="226"/>
  <c r="B138" i="226"/>
  <c r="O137" i="226"/>
  <c r="D137" i="226"/>
  <c r="C137" i="226"/>
  <c r="B137" i="226"/>
  <c r="O136" i="226"/>
  <c r="D136" i="226"/>
  <c r="C136" i="226"/>
  <c r="B136" i="226"/>
  <c r="O135" i="226"/>
  <c r="D135" i="226"/>
  <c r="C135" i="226"/>
  <c r="B135" i="226"/>
  <c r="O134" i="226"/>
  <c r="D134" i="226"/>
  <c r="C134" i="226"/>
  <c r="B134" i="226"/>
  <c r="O133" i="226"/>
  <c r="D133" i="226"/>
  <c r="C133" i="226"/>
  <c r="B133" i="226"/>
  <c r="O132" i="226"/>
  <c r="D132" i="226"/>
  <c r="C132" i="226"/>
  <c r="B132" i="226"/>
  <c r="O131" i="226"/>
  <c r="D131" i="226"/>
  <c r="C131" i="226"/>
  <c r="B131" i="226"/>
  <c r="O130" i="226"/>
  <c r="D130" i="226"/>
  <c r="C130" i="226"/>
  <c r="B130" i="226"/>
  <c r="O129" i="226"/>
  <c r="D129" i="226"/>
  <c r="C129" i="226"/>
  <c r="B129" i="226"/>
  <c r="O128" i="226"/>
  <c r="D128" i="226"/>
  <c r="C128" i="226"/>
  <c r="B128" i="226"/>
  <c r="O127" i="226"/>
  <c r="D127" i="226"/>
  <c r="C127" i="226"/>
  <c r="B127" i="226"/>
  <c r="O126" i="226"/>
  <c r="D126" i="226"/>
  <c r="C126" i="226"/>
  <c r="B126" i="226"/>
  <c r="O125" i="226"/>
  <c r="D125" i="226"/>
  <c r="C125" i="226"/>
  <c r="B125" i="226"/>
  <c r="O124" i="226"/>
  <c r="D124" i="226"/>
  <c r="C124" i="226"/>
  <c r="B124" i="226"/>
  <c r="O123" i="226"/>
  <c r="D123" i="226"/>
  <c r="C123" i="226"/>
  <c r="B123" i="226"/>
  <c r="O122" i="226"/>
  <c r="D122" i="226"/>
  <c r="C122" i="226"/>
  <c r="B122" i="226"/>
  <c r="O121" i="226"/>
  <c r="D121" i="226"/>
  <c r="C121" i="226"/>
  <c r="B121" i="226"/>
  <c r="O120" i="226"/>
  <c r="D120" i="226"/>
  <c r="C120" i="226"/>
  <c r="B120" i="226"/>
  <c r="O119" i="226"/>
  <c r="D119" i="226"/>
  <c r="C119" i="226"/>
  <c r="B119" i="226"/>
  <c r="O118" i="226"/>
  <c r="D118" i="226"/>
  <c r="C118" i="226"/>
  <c r="B118" i="226"/>
  <c r="O117" i="226"/>
  <c r="D117" i="226"/>
  <c r="C117" i="226"/>
  <c r="B117" i="226"/>
  <c r="O116" i="226"/>
  <c r="D116" i="226"/>
  <c r="C116" i="226"/>
  <c r="B116" i="226"/>
  <c r="O115" i="226"/>
  <c r="D115" i="226"/>
  <c r="C115" i="226"/>
  <c r="B115" i="226"/>
  <c r="O114" i="226"/>
  <c r="D114" i="226"/>
  <c r="C114" i="226"/>
  <c r="B114" i="226"/>
  <c r="O113" i="226"/>
  <c r="D113" i="226"/>
  <c r="C113" i="226"/>
  <c r="B113" i="226"/>
  <c r="O112" i="226"/>
  <c r="D112" i="226"/>
  <c r="C112" i="226"/>
  <c r="B112" i="226"/>
  <c r="O111" i="226"/>
  <c r="D111" i="226"/>
  <c r="C111" i="226"/>
  <c r="B111" i="226"/>
  <c r="O110" i="226"/>
  <c r="D110" i="226"/>
  <c r="C110" i="226"/>
  <c r="B110" i="226"/>
  <c r="O109" i="226"/>
  <c r="D109" i="226"/>
  <c r="C109" i="226"/>
  <c r="B109" i="226"/>
  <c r="O108" i="226"/>
  <c r="D108" i="226"/>
  <c r="C108" i="226"/>
  <c r="B108" i="226"/>
  <c r="O107" i="226"/>
  <c r="D107" i="226"/>
  <c r="C107" i="226"/>
  <c r="B107" i="226"/>
  <c r="O106" i="226"/>
  <c r="D106" i="226"/>
  <c r="C106" i="226"/>
  <c r="B106" i="226"/>
  <c r="A106" i="226"/>
  <c r="A107" i="226" s="1"/>
  <c r="A108" i="226" s="1"/>
  <c r="A109" i="226" s="1"/>
  <c r="A110" i="226" s="1"/>
  <c r="A111" i="226" s="1"/>
  <c r="A112" i="226" s="1"/>
  <c r="A113" i="226" s="1"/>
  <c r="A114" i="226" s="1"/>
  <c r="A115" i="226" s="1"/>
  <c r="A116" i="226" s="1"/>
  <c r="A117" i="226" s="1"/>
  <c r="A118" i="226" s="1"/>
  <c r="A119" i="226" s="1"/>
  <c r="A120" i="226" s="1"/>
  <c r="A121" i="226" s="1"/>
  <c r="A122" i="226" s="1"/>
  <c r="A123" i="226" s="1"/>
  <c r="A124" i="226" s="1"/>
  <c r="A125" i="226" s="1"/>
  <c r="A126" i="226" s="1"/>
  <c r="A127" i="226" s="1"/>
  <c r="A128" i="226" s="1"/>
  <c r="A129" i="226" s="1"/>
  <c r="A130" i="226" s="1"/>
  <c r="A131" i="226" s="1"/>
  <c r="A132" i="226" s="1"/>
  <c r="A133" i="226" s="1"/>
  <c r="A134" i="226" s="1"/>
  <c r="A135" i="226" s="1"/>
  <c r="A136" i="226" s="1"/>
  <c r="A137" i="226" s="1"/>
  <c r="A138" i="226" s="1"/>
  <c r="A139" i="226" s="1"/>
  <c r="A140" i="226" s="1"/>
  <c r="A141" i="226" s="1"/>
  <c r="A142" i="226" s="1"/>
  <c r="A143" i="226" s="1"/>
  <c r="A144" i="226" s="1"/>
  <c r="A145" i="226" s="1"/>
  <c r="A146" i="226" s="1"/>
  <c r="A147" i="226" s="1"/>
  <c r="A148" i="226" s="1"/>
  <c r="N103" i="226"/>
  <c r="J103" i="226"/>
  <c r="H103" i="226"/>
  <c r="J102" i="226"/>
  <c r="H102" i="226"/>
  <c r="J101" i="226"/>
  <c r="O100" i="226"/>
  <c r="D100" i="226"/>
  <c r="C100" i="226"/>
  <c r="B100" i="226"/>
  <c r="O99" i="226"/>
  <c r="D99" i="226"/>
  <c r="C99" i="226"/>
  <c r="B99" i="226"/>
  <c r="O98" i="226"/>
  <c r="D98" i="226"/>
  <c r="C98" i="226"/>
  <c r="B98" i="226"/>
  <c r="O97" i="226"/>
  <c r="D97" i="226"/>
  <c r="C97" i="226"/>
  <c r="B97" i="226"/>
  <c r="O96" i="226"/>
  <c r="D96" i="226"/>
  <c r="C96" i="226"/>
  <c r="B96" i="226"/>
  <c r="O95" i="226"/>
  <c r="D95" i="226"/>
  <c r="C95" i="226"/>
  <c r="B95" i="226"/>
  <c r="O94" i="226"/>
  <c r="D94" i="226"/>
  <c r="C94" i="226"/>
  <c r="B94" i="226"/>
  <c r="O93" i="226"/>
  <c r="D93" i="226"/>
  <c r="C93" i="226"/>
  <c r="B93" i="226"/>
  <c r="O92" i="226"/>
  <c r="D92" i="226"/>
  <c r="C92" i="226"/>
  <c r="B92" i="226"/>
  <c r="O91" i="226"/>
  <c r="D91" i="226"/>
  <c r="C91" i="226"/>
  <c r="B91" i="226"/>
  <c r="O90" i="226"/>
  <c r="D90" i="226"/>
  <c r="C90" i="226"/>
  <c r="B90" i="226"/>
  <c r="O89" i="226"/>
  <c r="D89" i="226"/>
  <c r="C89" i="226"/>
  <c r="B89" i="226"/>
  <c r="O88" i="226"/>
  <c r="D88" i="226"/>
  <c r="C88" i="226"/>
  <c r="B88" i="226"/>
  <c r="O87" i="226"/>
  <c r="D87" i="226"/>
  <c r="C87" i="226"/>
  <c r="B87" i="226"/>
  <c r="O86" i="226"/>
  <c r="D86" i="226"/>
  <c r="C86" i="226"/>
  <c r="B86" i="226"/>
  <c r="O85" i="226"/>
  <c r="D85" i="226"/>
  <c r="C85" i="226"/>
  <c r="B85" i="226"/>
  <c r="O84" i="226"/>
  <c r="D84" i="226"/>
  <c r="C84" i="226"/>
  <c r="B84" i="226"/>
  <c r="O83" i="226"/>
  <c r="D83" i="226"/>
  <c r="C83" i="226"/>
  <c r="B83" i="226"/>
  <c r="O82" i="226"/>
  <c r="D82" i="226"/>
  <c r="C82" i="226"/>
  <c r="B82" i="226"/>
  <c r="O81" i="226"/>
  <c r="D81" i="226"/>
  <c r="C81" i="226"/>
  <c r="B81" i="226"/>
  <c r="O80" i="226"/>
  <c r="D80" i="226"/>
  <c r="C80" i="226"/>
  <c r="B80" i="226"/>
  <c r="O79" i="226"/>
  <c r="D79" i="226"/>
  <c r="C79" i="226"/>
  <c r="B79" i="226"/>
  <c r="O78" i="226"/>
  <c r="D78" i="226"/>
  <c r="C78" i="226"/>
  <c r="B78" i="226"/>
  <c r="O77" i="226"/>
  <c r="D77" i="226"/>
  <c r="C77" i="226"/>
  <c r="B77" i="226"/>
  <c r="O76" i="226"/>
  <c r="D76" i="226"/>
  <c r="C76" i="226"/>
  <c r="B76" i="226"/>
  <c r="O75" i="226"/>
  <c r="D75" i="226"/>
  <c r="C75" i="226"/>
  <c r="B75" i="226"/>
  <c r="O74" i="226"/>
  <c r="D74" i="226"/>
  <c r="C74" i="226"/>
  <c r="B74" i="226"/>
  <c r="O73" i="226"/>
  <c r="D73" i="226"/>
  <c r="C73" i="226"/>
  <c r="B73" i="226"/>
  <c r="O72" i="226"/>
  <c r="D72" i="226"/>
  <c r="C72" i="226"/>
  <c r="B72" i="226"/>
  <c r="O71" i="226"/>
  <c r="D71" i="226"/>
  <c r="C71" i="226"/>
  <c r="B71" i="226"/>
  <c r="O70" i="226"/>
  <c r="D70" i="226"/>
  <c r="C70" i="226"/>
  <c r="B70" i="226"/>
  <c r="O69" i="226"/>
  <c r="D69" i="226"/>
  <c r="C69" i="226"/>
  <c r="B69" i="226"/>
  <c r="O68" i="226"/>
  <c r="D68" i="226"/>
  <c r="C68" i="226"/>
  <c r="B68" i="226"/>
  <c r="O67" i="226"/>
  <c r="D67" i="226"/>
  <c r="C67" i="226"/>
  <c r="B67" i="226"/>
  <c r="O66" i="226"/>
  <c r="D66" i="226"/>
  <c r="C66" i="226"/>
  <c r="B66" i="226"/>
  <c r="O65" i="226"/>
  <c r="D65" i="226"/>
  <c r="C65" i="226"/>
  <c r="B65" i="226"/>
  <c r="O64" i="226"/>
  <c r="D64" i="226"/>
  <c r="C64" i="226"/>
  <c r="B64" i="226"/>
  <c r="O63" i="226"/>
  <c r="D63" i="226"/>
  <c r="C63" i="226"/>
  <c r="B63" i="226"/>
  <c r="O62" i="226"/>
  <c r="D62" i="226"/>
  <c r="C62" i="226"/>
  <c r="B62" i="226"/>
  <c r="O61" i="226"/>
  <c r="D61" i="226"/>
  <c r="C61" i="226"/>
  <c r="B61" i="226"/>
  <c r="O60" i="226"/>
  <c r="D60" i="226"/>
  <c r="C60" i="226"/>
  <c r="B60" i="226"/>
  <c r="O59" i="226"/>
  <c r="D59" i="226"/>
  <c r="C59" i="226"/>
  <c r="B59" i="226"/>
  <c r="O58" i="226"/>
  <c r="D58" i="226"/>
  <c r="C58" i="226"/>
  <c r="B58" i="226"/>
  <c r="O57" i="226"/>
  <c r="D57" i="226"/>
  <c r="C57" i="226"/>
  <c r="B57" i="226"/>
  <c r="N54" i="226"/>
  <c r="J54" i="226"/>
  <c r="H54" i="226"/>
  <c r="J53" i="226"/>
  <c r="H53" i="226"/>
  <c r="J52" i="226"/>
  <c r="D21" i="226" a="1"/>
  <c r="D21" i="226" s="1"/>
  <c r="D20" i="226" a="1"/>
  <c r="D20" i="226" s="1"/>
  <c r="D19" i="226" a="1"/>
  <c r="D19" i="226" s="1"/>
  <c r="D14" i="226" a="1"/>
  <c r="D14" i="226" s="1"/>
  <c r="D103" i="226" s="1"/>
  <c r="D13" i="226" a="1"/>
  <c r="D13" i="226" s="1"/>
  <c r="D12" i="226" a="1"/>
  <c r="D12" i="226" s="1"/>
  <c r="D10" i="226" a="1"/>
  <c r="D10" i="226" s="1"/>
  <c r="D8" i="226"/>
  <c r="D7" i="226"/>
  <c r="D6" i="226"/>
  <c r="D5" i="226"/>
  <c r="N3" i="226"/>
  <c r="N1" i="226"/>
  <c r="G107" i="225"/>
  <c r="I107" i="225" s="1"/>
  <c r="G108" i="225"/>
  <c r="I108" i="225" s="1"/>
  <c r="G109" i="225"/>
  <c r="I109" i="225" s="1"/>
  <c r="G110" i="225"/>
  <c r="I110" i="225" s="1"/>
  <c r="G111" i="225"/>
  <c r="I111" i="225" s="1"/>
  <c r="G112" i="225"/>
  <c r="I112" i="225" s="1"/>
  <c r="G113" i="225"/>
  <c r="I113" i="225" s="1"/>
  <c r="G114" i="225"/>
  <c r="I114" i="225" s="1"/>
  <c r="G115" i="225"/>
  <c r="I115" i="225" s="1"/>
  <c r="G116" i="225"/>
  <c r="I116" i="225" s="1"/>
  <c r="G117" i="225"/>
  <c r="I117" i="225" s="1"/>
  <c r="G118" i="225"/>
  <c r="I118" i="225" s="1"/>
  <c r="G119" i="225"/>
  <c r="I119" i="225" s="1"/>
  <c r="G120" i="225"/>
  <c r="I120" i="225" s="1"/>
  <c r="G121" i="225"/>
  <c r="I121" i="225" s="1"/>
  <c r="G122" i="225"/>
  <c r="I122" i="225" s="1"/>
  <c r="G123" i="225"/>
  <c r="I123" i="225" s="1"/>
  <c r="G124" i="225"/>
  <c r="I124" i="225" s="1"/>
  <c r="G125" i="225"/>
  <c r="I125" i="225" s="1"/>
  <c r="G126" i="225"/>
  <c r="I126" i="225" s="1"/>
  <c r="G127" i="225"/>
  <c r="I127" i="225" s="1"/>
  <c r="G128" i="225"/>
  <c r="I128" i="225" s="1"/>
  <c r="G129" i="225"/>
  <c r="I129" i="225" s="1"/>
  <c r="G130" i="225"/>
  <c r="I130" i="225" s="1"/>
  <c r="G131" i="225"/>
  <c r="I131" i="225" s="1"/>
  <c r="G132" i="225"/>
  <c r="I132" i="225" s="1"/>
  <c r="G133" i="225"/>
  <c r="I133" i="225" s="1"/>
  <c r="G134" i="225"/>
  <c r="I134" i="225" s="1"/>
  <c r="G135" i="225"/>
  <c r="I135" i="225" s="1"/>
  <c r="G136" i="225"/>
  <c r="I136" i="225" s="1"/>
  <c r="G137" i="225"/>
  <c r="I137" i="225" s="1"/>
  <c r="G138" i="225"/>
  <c r="I138" i="225" s="1"/>
  <c r="G139" i="225"/>
  <c r="I139" i="225" s="1"/>
  <c r="G140" i="225"/>
  <c r="I140" i="225" s="1"/>
  <c r="G141" i="225"/>
  <c r="I141" i="225" s="1"/>
  <c r="G142" i="225"/>
  <c r="I142" i="225" s="1"/>
  <c r="G143" i="225"/>
  <c r="I143" i="225" s="1"/>
  <c r="G144" i="225"/>
  <c r="I144" i="225" s="1"/>
  <c r="G145" i="225"/>
  <c r="I145" i="225" s="1"/>
  <c r="G146" i="225"/>
  <c r="I146" i="225" s="1"/>
  <c r="G147" i="225"/>
  <c r="I147" i="225" s="1"/>
  <c r="G148" i="225"/>
  <c r="I148" i="225" s="1"/>
  <c r="G106" i="225"/>
  <c r="I106" i="225" s="1"/>
  <c r="G58" i="225"/>
  <c r="I58" i="225" s="1"/>
  <c r="G59" i="225"/>
  <c r="I59" i="225" s="1"/>
  <c r="G60" i="225"/>
  <c r="I60" i="225" s="1"/>
  <c r="G61" i="225"/>
  <c r="I61" i="225" s="1"/>
  <c r="G62" i="225"/>
  <c r="G63" i="225"/>
  <c r="I63" i="225" s="1"/>
  <c r="G64" i="225"/>
  <c r="I64" i="225" s="1"/>
  <c r="G65" i="225"/>
  <c r="I65" i="225" s="1"/>
  <c r="G66" i="225"/>
  <c r="I66" i="225" s="1"/>
  <c r="G67" i="225"/>
  <c r="I67" i="225" s="1"/>
  <c r="G68" i="225"/>
  <c r="I68" i="225" s="1"/>
  <c r="G69" i="225"/>
  <c r="I69" i="225" s="1"/>
  <c r="G70" i="225"/>
  <c r="I70" i="225" s="1"/>
  <c r="G71" i="225"/>
  <c r="I71" i="225" s="1"/>
  <c r="G72" i="225"/>
  <c r="I72" i="225" s="1"/>
  <c r="G73" i="225"/>
  <c r="I73" i="225" s="1"/>
  <c r="G74" i="225"/>
  <c r="I74" i="225" s="1"/>
  <c r="G75" i="225"/>
  <c r="I75" i="225" s="1"/>
  <c r="G76" i="225"/>
  <c r="I76" i="225" s="1"/>
  <c r="G77" i="225"/>
  <c r="I77" i="225" s="1"/>
  <c r="G78" i="225"/>
  <c r="I78" i="225" s="1"/>
  <c r="G79" i="225"/>
  <c r="I79" i="225" s="1"/>
  <c r="G80" i="225"/>
  <c r="I80" i="225" s="1"/>
  <c r="G81" i="225"/>
  <c r="I81" i="225" s="1"/>
  <c r="G82" i="225"/>
  <c r="I82" i="225" s="1"/>
  <c r="G83" i="225"/>
  <c r="I83" i="225" s="1"/>
  <c r="G84" i="225"/>
  <c r="I84" i="225" s="1"/>
  <c r="G85" i="225"/>
  <c r="I85" i="225" s="1"/>
  <c r="G86" i="225"/>
  <c r="I86" i="225" s="1"/>
  <c r="G87" i="225"/>
  <c r="I87" i="225" s="1"/>
  <c r="G88" i="225"/>
  <c r="I88" i="225" s="1"/>
  <c r="G89" i="225"/>
  <c r="I89" i="225" s="1"/>
  <c r="G90" i="225"/>
  <c r="I90" i="225" s="1"/>
  <c r="G91" i="225"/>
  <c r="I91" i="225" s="1"/>
  <c r="G92" i="225"/>
  <c r="I92" i="225" s="1"/>
  <c r="G93" i="225"/>
  <c r="I93" i="225" s="1"/>
  <c r="G94" i="225"/>
  <c r="I94" i="225" s="1"/>
  <c r="G95" i="225"/>
  <c r="I95" i="225" s="1"/>
  <c r="G96" i="225"/>
  <c r="I96" i="225" s="1"/>
  <c r="G97" i="225"/>
  <c r="I97" i="225" s="1"/>
  <c r="G98" i="225"/>
  <c r="I98" i="225" s="1"/>
  <c r="G99" i="225"/>
  <c r="I99" i="225" s="1"/>
  <c r="G100" i="225"/>
  <c r="I100" i="225" s="1"/>
  <c r="G57" i="225"/>
  <c r="M149" i="225"/>
  <c r="H149" i="225"/>
  <c r="L50" i="115" s="1"/>
  <c r="O148" i="225"/>
  <c r="D148" i="225"/>
  <c r="C148" i="225"/>
  <c r="B148" i="225"/>
  <c r="O147" i="225"/>
  <c r="D147" i="225"/>
  <c r="C147" i="225"/>
  <c r="B147" i="225"/>
  <c r="O146" i="225"/>
  <c r="D146" i="225"/>
  <c r="C146" i="225"/>
  <c r="B146" i="225"/>
  <c r="O145" i="225"/>
  <c r="D145" i="225"/>
  <c r="C145" i="225"/>
  <c r="B145" i="225"/>
  <c r="O144" i="225"/>
  <c r="D144" i="225"/>
  <c r="C144" i="225"/>
  <c r="B144" i="225"/>
  <c r="O143" i="225"/>
  <c r="D143" i="225"/>
  <c r="C143" i="225"/>
  <c r="B143" i="225"/>
  <c r="O142" i="225"/>
  <c r="D142" i="225"/>
  <c r="C142" i="225"/>
  <c r="B142" i="225"/>
  <c r="O141" i="225"/>
  <c r="D141" i="225"/>
  <c r="C141" i="225"/>
  <c r="B141" i="225"/>
  <c r="O140" i="225"/>
  <c r="D140" i="225"/>
  <c r="C140" i="225"/>
  <c r="B140" i="225"/>
  <c r="O139" i="225"/>
  <c r="D139" i="225"/>
  <c r="C139" i="225"/>
  <c r="B139" i="225"/>
  <c r="O138" i="225"/>
  <c r="D138" i="225"/>
  <c r="C138" i="225"/>
  <c r="B138" i="225"/>
  <c r="O137" i="225"/>
  <c r="D137" i="225"/>
  <c r="C137" i="225"/>
  <c r="B137" i="225"/>
  <c r="O136" i="225"/>
  <c r="D136" i="225"/>
  <c r="C136" i="225"/>
  <c r="B136" i="225"/>
  <c r="O135" i="225"/>
  <c r="D135" i="225"/>
  <c r="C135" i="225"/>
  <c r="B135" i="225"/>
  <c r="O134" i="225"/>
  <c r="D134" i="225"/>
  <c r="C134" i="225"/>
  <c r="B134" i="225"/>
  <c r="O133" i="225"/>
  <c r="D133" i="225"/>
  <c r="C133" i="225"/>
  <c r="B133" i="225"/>
  <c r="O132" i="225"/>
  <c r="D132" i="225"/>
  <c r="C132" i="225"/>
  <c r="B132" i="225"/>
  <c r="O131" i="225"/>
  <c r="D131" i="225"/>
  <c r="C131" i="225"/>
  <c r="B131" i="225"/>
  <c r="O130" i="225"/>
  <c r="D130" i="225"/>
  <c r="C130" i="225"/>
  <c r="B130" i="225"/>
  <c r="O129" i="225"/>
  <c r="D129" i="225"/>
  <c r="C129" i="225"/>
  <c r="B129" i="225"/>
  <c r="O128" i="225"/>
  <c r="D128" i="225"/>
  <c r="C128" i="225"/>
  <c r="B128" i="225"/>
  <c r="O127" i="225"/>
  <c r="D127" i="225"/>
  <c r="C127" i="225"/>
  <c r="B127" i="225"/>
  <c r="O126" i="225"/>
  <c r="D126" i="225"/>
  <c r="C126" i="225"/>
  <c r="B126" i="225"/>
  <c r="O125" i="225"/>
  <c r="D125" i="225"/>
  <c r="C125" i="225"/>
  <c r="B125" i="225"/>
  <c r="O124" i="225"/>
  <c r="D124" i="225"/>
  <c r="C124" i="225"/>
  <c r="B124" i="225"/>
  <c r="O123" i="225"/>
  <c r="D123" i="225"/>
  <c r="C123" i="225"/>
  <c r="B123" i="225"/>
  <c r="O122" i="225"/>
  <c r="D122" i="225"/>
  <c r="C122" i="225"/>
  <c r="B122" i="225"/>
  <c r="O121" i="225"/>
  <c r="D121" i="225"/>
  <c r="C121" i="225"/>
  <c r="B121" i="225"/>
  <c r="O120" i="225"/>
  <c r="D120" i="225"/>
  <c r="C120" i="225"/>
  <c r="B120" i="225"/>
  <c r="O119" i="225"/>
  <c r="D119" i="225"/>
  <c r="C119" i="225"/>
  <c r="B119" i="225"/>
  <c r="O118" i="225"/>
  <c r="D118" i="225"/>
  <c r="C118" i="225"/>
  <c r="B118" i="225"/>
  <c r="O117" i="225"/>
  <c r="D117" i="225"/>
  <c r="C117" i="225"/>
  <c r="B117" i="225"/>
  <c r="O116" i="225"/>
  <c r="D116" i="225"/>
  <c r="C116" i="225"/>
  <c r="B116" i="225"/>
  <c r="O115" i="225"/>
  <c r="D115" i="225"/>
  <c r="C115" i="225"/>
  <c r="B115" i="225"/>
  <c r="O114" i="225"/>
  <c r="D114" i="225"/>
  <c r="C114" i="225"/>
  <c r="B114" i="225"/>
  <c r="O113" i="225"/>
  <c r="D113" i="225"/>
  <c r="C113" i="225"/>
  <c r="B113" i="225"/>
  <c r="O112" i="225"/>
  <c r="D112" i="225"/>
  <c r="C112" i="225"/>
  <c r="B112" i="225"/>
  <c r="O111" i="225"/>
  <c r="D111" i="225"/>
  <c r="C111" i="225"/>
  <c r="B111" i="225"/>
  <c r="O110" i="225"/>
  <c r="D110" i="225"/>
  <c r="C110" i="225"/>
  <c r="B110" i="225"/>
  <c r="O109" i="225"/>
  <c r="D109" i="225"/>
  <c r="C109" i="225"/>
  <c r="B109" i="225"/>
  <c r="O108" i="225"/>
  <c r="D108" i="225"/>
  <c r="C108" i="225"/>
  <c r="B108" i="225"/>
  <c r="O107" i="225"/>
  <c r="D107" i="225"/>
  <c r="C107" i="225"/>
  <c r="B107" i="225"/>
  <c r="O106" i="225"/>
  <c r="D106" i="225"/>
  <c r="C106" i="225"/>
  <c r="B106" i="225"/>
  <c r="A106" i="225"/>
  <c r="A107" i="225" s="1"/>
  <c r="A108" i="225" s="1"/>
  <c r="A109" i="225" s="1"/>
  <c r="A110" i="225" s="1"/>
  <c r="A111" i="225" s="1"/>
  <c r="A112" i="225" s="1"/>
  <c r="A113" i="225" s="1"/>
  <c r="A114" i="225" s="1"/>
  <c r="A115" i="225" s="1"/>
  <c r="A116" i="225" s="1"/>
  <c r="A117" i="225" s="1"/>
  <c r="A118" i="225" s="1"/>
  <c r="A119" i="225" s="1"/>
  <c r="A120" i="225" s="1"/>
  <c r="A121" i="225" s="1"/>
  <c r="A122" i="225" s="1"/>
  <c r="A123" i="225" s="1"/>
  <c r="A124" i="225" s="1"/>
  <c r="A125" i="225" s="1"/>
  <c r="A126" i="225" s="1"/>
  <c r="A127" i="225" s="1"/>
  <c r="A128" i="225" s="1"/>
  <c r="A129" i="225" s="1"/>
  <c r="A130" i="225" s="1"/>
  <c r="A131" i="225" s="1"/>
  <c r="A132" i="225" s="1"/>
  <c r="A133" i="225" s="1"/>
  <c r="A134" i="225" s="1"/>
  <c r="A135" i="225" s="1"/>
  <c r="A136" i="225" s="1"/>
  <c r="A137" i="225" s="1"/>
  <c r="A138" i="225" s="1"/>
  <c r="A139" i="225" s="1"/>
  <c r="A140" i="225" s="1"/>
  <c r="A141" i="225" s="1"/>
  <c r="A142" i="225" s="1"/>
  <c r="A143" i="225" s="1"/>
  <c r="A144" i="225" s="1"/>
  <c r="A145" i="225" s="1"/>
  <c r="A146" i="225" s="1"/>
  <c r="A147" i="225" s="1"/>
  <c r="A148" i="225" s="1"/>
  <c r="N103" i="225"/>
  <c r="J103" i="225"/>
  <c r="H103" i="225"/>
  <c r="J102" i="225"/>
  <c r="H102" i="225"/>
  <c r="J101" i="225"/>
  <c r="O100" i="225"/>
  <c r="D100" i="225"/>
  <c r="C100" i="225"/>
  <c r="B100" i="225"/>
  <c r="O99" i="225"/>
  <c r="D99" i="225"/>
  <c r="C99" i="225"/>
  <c r="B99" i="225"/>
  <c r="O98" i="225"/>
  <c r="D98" i="225"/>
  <c r="C98" i="225"/>
  <c r="B98" i="225"/>
  <c r="O97" i="225"/>
  <c r="D97" i="225"/>
  <c r="C97" i="225"/>
  <c r="B97" i="225"/>
  <c r="O96" i="225"/>
  <c r="D96" i="225"/>
  <c r="C96" i="225"/>
  <c r="B96" i="225"/>
  <c r="O95" i="225"/>
  <c r="D95" i="225"/>
  <c r="C95" i="225"/>
  <c r="B95" i="225"/>
  <c r="O94" i="225"/>
  <c r="D94" i="225"/>
  <c r="C94" i="225"/>
  <c r="B94" i="225"/>
  <c r="O93" i="225"/>
  <c r="D93" i="225"/>
  <c r="C93" i="225"/>
  <c r="B93" i="225"/>
  <c r="O92" i="225"/>
  <c r="D92" i="225"/>
  <c r="C92" i="225"/>
  <c r="B92" i="225"/>
  <c r="O91" i="225"/>
  <c r="D91" i="225"/>
  <c r="C91" i="225"/>
  <c r="B91" i="225"/>
  <c r="O90" i="225"/>
  <c r="D90" i="225"/>
  <c r="C90" i="225"/>
  <c r="B90" i="225"/>
  <c r="O89" i="225"/>
  <c r="D89" i="225"/>
  <c r="C89" i="225"/>
  <c r="B89" i="225"/>
  <c r="O88" i="225"/>
  <c r="D88" i="225"/>
  <c r="C88" i="225"/>
  <c r="B88" i="225"/>
  <c r="O87" i="225"/>
  <c r="D87" i="225"/>
  <c r="C87" i="225"/>
  <c r="B87" i="225"/>
  <c r="O86" i="225"/>
  <c r="D86" i="225"/>
  <c r="C86" i="225"/>
  <c r="B86" i="225"/>
  <c r="O85" i="225"/>
  <c r="D85" i="225"/>
  <c r="C85" i="225"/>
  <c r="B85" i="225"/>
  <c r="O84" i="225"/>
  <c r="D84" i="225"/>
  <c r="C84" i="225"/>
  <c r="B84" i="225"/>
  <c r="O83" i="225"/>
  <c r="D83" i="225"/>
  <c r="C83" i="225"/>
  <c r="B83" i="225"/>
  <c r="O82" i="225"/>
  <c r="D82" i="225"/>
  <c r="C82" i="225"/>
  <c r="B82" i="225"/>
  <c r="O81" i="225"/>
  <c r="D81" i="225"/>
  <c r="C81" i="225"/>
  <c r="B81" i="225"/>
  <c r="O80" i="225"/>
  <c r="D80" i="225"/>
  <c r="C80" i="225"/>
  <c r="B80" i="225"/>
  <c r="O79" i="225"/>
  <c r="D79" i="225"/>
  <c r="C79" i="225"/>
  <c r="B79" i="225"/>
  <c r="O78" i="225"/>
  <c r="D78" i="225"/>
  <c r="C78" i="225"/>
  <c r="B78" i="225"/>
  <c r="O77" i="225"/>
  <c r="D77" i="225"/>
  <c r="C77" i="225"/>
  <c r="B77" i="225"/>
  <c r="O76" i="225"/>
  <c r="D76" i="225"/>
  <c r="C76" i="225"/>
  <c r="B76" i="225"/>
  <c r="O75" i="225"/>
  <c r="D75" i="225"/>
  <c r="C75" i="225"/>
  <c r="B75" i="225"/>
  <c r="O74" i="225"/>
  <c r="D74" i="225"/>
  <c r="C74" i="225"/>
  <c r="B74" i="225"/>
  <c r="O73" i="225"/>
  <c r="D73" i="225"/>
  <c r="C73" i="225"/>
  <c r="B73" i="225"/>
  <c r="O72" i="225"/>
  <c r="D72" i="225"/>
  <c r="C72" i="225"/>
  <c r="B72" i="225"/>
  <c r="O71" i="225"/>
  <c r="D71" i="225"/>
  <c r="C71" i="225"/>
  <c r="B71" i="225"/>
  <c r="O70" i="225"/>
  <c r="D70" i="225"/>
  <c r="C70" i="225"/>
  <c r="B70" i="225"/>
  <c r="O69" i="225"/>
  <c r="D69" i="225"/>
  <c r="C69" i="225"/>
  <c r="B69" i="225"/>
  <c r="O68" i="225"/>
  <c r="D68" i="225"/>
  <c r="C68" i="225"/>
  <c r="B68" i="225"/>
  <c r="O67" i="225"/>
  <c r="D67" i="225"/>
  <c r="C67" i="225"/>
  <c r="B67" i="225"/>
  <c r="O66" i="225"/>
  <c r="D66" i="225"/>
  <c r="C66" i="225"/>
  <c r="B66" i="225"/>
  <c r="O65" i="225"/>
  <c r="D65" i="225"/>
  <c r="C65" i="225"/>
  <c r="B65" i="225"/>
  <c r="O64" i="225"/>
  <c r="D64" i="225"/>
  <c r="C64" i="225"/>
  <c r="B64" i="225"/>
  <c r="O63" i="225"/>
  <c r="D63" i="225"/>
  <c r="C63" i="225"/>
  <c r="B63" i="225"/>
  <c r="O62" i="225"/>
  <c r="D62" i="225"/>
  <c r="C62" i="225"/>
  <c r="B62" i="225"/>
  <c r="O61" i="225"/>
  <c r="D61" i="225"/>
  <c r="C61" i="225"/>
  <c r="B61" i="225"/>
  <c r="O60" i="225"/>
  <c r="D60" i="225"/>
  <c r="C60" i="225"/>
  <c r="B60" i="225"/>
  <c r="O59" i="225"/>
  <c r="D59" i="225"/>
  <c r="C59" i="225"/>
  <c r="B59" i="225"/>
  <c r="O58" i="225"/>
  <c r="D58" i="225"/>
  <c r="C58" i="225"/>
  <c r="B58" i="225"/>
  <c r="O57" i="225"/>
  <c r="D57" i="225"/>
  <c r="C57" i="225"/>
  <c r="B57" i="225"/>
  <c r="N54" i="225"/>
  <c r="J54" i="225"/>
  <c r="H54" i="225"/>
  <c r="J53" i="225"/>
  <c r="H53" i="225"/>
  <c r="J52" i="225"/>
  <c r="D21" i="225" a="1"/>
  <c r="D21" i="225" s="1"/>
  <c r="D20" i="225" a="1"/>
  <c r="D20" i="225" s="1"/>
  <c r="D19" i="225" a="1"/>
  <c r="D19" i="225" s="1"/>
  <c r="D14" i="225" a="1"/>
  <c r="D14" i="225" s="1"/>
  <c r="D54" i="225" s="1"/>
  <c r="D13" i="225" a="1"/>
  <c r="D13" i="225" s="1"/>
  <c r="D12" i="225" a="1"/>
  <c r="D12" i="225" s="1"/>
  <c r="D101" i="225" s="1"/>
  <c r="D10" i="225" a="1"/>
  <c r="D10" i="225" s="1"/>
  <c r="D8" i="225"/>
  <c r="D7" i="225"/>
  <c r="D6" i="225"/>
  <c r="D5" i="225"/>
  <c r="N3" i="225"/>
  <c r="N1" i="225"/>
  <c r="G107" i="224"/>
  <c r="I107" i="224" s="1"/>
  <c r="G108" i="224"/>
  <c r="I108" i="224" s="1"/>
  <c r="G109" i="224"/>
  <c r="I109" i="224" s="1"/>
  <c r="G110" i="224"/>
  <c r="I110" i="224" s="1"/>
  <c r="G111" i="224"/>
  <c r="I111" i="224" s="1"/>
  <c r="G112" i="224"/>
  <c r="I112" i="224" s="1"/>
  <c r="G113" i="224"/>
  <c r="I113" i="224" s="1"/>
  <c r="G114" i="224"/>
  <c r="I114" i="224" s="1"/>
  <c r="G115" i="224"/>
  <c r="I115" i="224" s="1"/>
  <c r="G116" i="224"/>
  <c r="I116" i="224" s="1"/>
  <c r="G117" i="224"/>
  <c r="I117" i="224" s="1"/>
  <c r="G118" i="224"/>
  <c r="I118" i="224" s="1"/>
  <c r="G119" i="224"/>
  <c r="I119" i="224" s="1"/>
  <c r="G120" i="224"/>
  <c r="I120" i="224" s="1"/>
  <c r="G121" i="224"/>
  <c r="I121" i="224" s="1"/>
  <c r="G122" i="224"/>
  <c r="I122" i="224" s="1"/>
  <c r="G123" i="224"/>
  <c r="I123" i="224" s="1"/>
  <c r="G124" i="224"/>
  <c r="I124" i="224" s="1"/>
  <c r="G125" i="224"/>
  <c r="I125" i="224" s="1"/>
  <c r="G126" i="224"/>
  <c r="I126" i="224" s="1"/>
  <c r="G127" i="224"/>
  <c r="I127" i="224" s="1"/>
  <c r="G128" i="224"/>
  <c r="I128" i="224" s="1"/>
  <c r="G129" i="224"/>
  <c r="I129" i="224" s="1"/>
  <c r="G130" i="224"/>
  <c r="I130" i="224" s="1"/>
  <c r="G131" i="224"/>
  <c r="I131" i="224" s="1"/>
  <c r="G132" i="224"/>
  <c r="I132" i="224" s="1"/>
  <c r="G133" i="224"/>
  <c r="I133" i="224" s="1"/>
  <c r="G134" i="224"/>
  <c r="I134" i="224" s="1"/>
  <c r="G135" i="224"/>
  <c r="I135" i="224" s="1"/>
  <c r="G136" i="224"/>
  <c r="I136" i="224" s="1"/>
  <c r="G137" i="224"/>
  <c r="I137" i="224" s="1"/>
  <c r="G138" i="224"/>
  <c r="I138" i="224" s="1"/>
  <c r="G139" i="224"/>
  <c r="I139" i="224" s="1"/>
  <c r="G140" i="224"/>
  <c r="I140" i="224" s="1"/>
  <c r="G141" i="224"/>
  <c r="I141" i="224" s="1"/>
  <c r="G142" i="224"/>
  <c r="I142" i="224" s="1"/>
  <c r="G143" i="224"/>
  <c r="I143" i="224" s="1"/>
  <c r="G144" i="224"/>
  <c r="I144" i="224" s="1"/>
  <c r="G145" i="224"/>
  <c r="I145" i="224" s="1"/>
  <c r="G146" i="224"/>
  <c r="I146" i="224" s="1"/>
  <c r="G147" i="224"/>
  <c r="I147" i="224" s="1"/>
  <c r="G148" i="224"/>
  <c r="I148" i="224" s="1"/>
  <c r="G106" i="224"/>
  <c r="I106" i="224" s="1"/>
  <c r="G58" i="224"/>
  <c r="I58" i="224" s="1"/>
  <c r="G59" i="224"/>
  <c r="I59" i="224" s="1"/>
  <c r="G60" i="224"/>
  <c r="I60" i="224" s="1"/>
  <c r="G61" i="224"/>
  <c r="I61" i="224" s="1"/>
  <c r="G62" i="224"/>
  <c r="I62" i="224" s="1"/>
  <c r="G63" i="224"/>
  <c r="I63" i="224" s="1"/>
  <c r="G64" i="224"/>
  <c r="I64" i="224" s="1"/>
  <c r="G65" i="224"/>
  <c r="I65" i="224" s="1"/>
  <c r="G66" i="224"/>
  <c r="I66" i="224" s="1"/>
  <c r="G67" i="224"/>
  <c r="I67" i="224" s="1"/>
  <c r="G68" i="224"/>
  <c r="I68" i="224" s="1"/>
  <c r="G69" i="224"/>
  <c r="I69" i="224" s="1"/>
  <c r="G70" i="224"/>
  <c r="I70" i="224" s="1"/>
  <c r="G71" i="224"/>
  <c r="I71" i="224" s="1"/>
  <c r="G72" i="224"/>
  <c r="I72" i="224" s="1"/>
  <c r="G73" i="224"/>
  <c r="I73" i="224" s="1"/>
  <c r="G74" i="224"/>
  <c r="I74" i="224" s="1"/>
  <c r="G75" i="224"/>
  <c r="I75" i="224" s="1"/>
  <c r="G76" i="224"/>
  <c r="I76" i="224" s="1"/>
  <c r="G77" i="224"/>
  <c r="I77" i="224" s="1"/>
  <c r="G78" i="224"/>
  <c r="I78" i="224" s="1"/>
  <c r="G79" i="224"/>
  <c r="I79" i="224" s="1"/>
  <c r="G80" i="224"/>
  <c r="I80" i="224" s="1"/>
  <c r="G81" i="224"/>
  <c r="I81" i="224" s="1"/>
  <c r="G82" i="224"/>
  <c r="I82" i="224" s="1"/>
  <c r="G83" i="224"/>
  <c r="I83" i="224" s="1"/>
  <c r="G84" i="224"/>
  <c r="I84" i="224" s="1"/>
  <c r="G85" i="224"/>
  <c r="I85" i="224" s="1"/>
  <c r="G86" i="224"/>
  <c r="I86" i="224" s="1"/>
  <c r="G87" i="224"/>
  <c r="I87" i="224" s="1"/>
  <c r="G88" i="224"/>
  <c r="I88" i="224" s="1"/>
  <c r="G89" i="224"/>
  <c r="I89" i="224" s="1"/>
  <c r="G90" i="224"/>
  <c r="I90" i="224" s="1"/>
  <c r="G91" i="224"/>
  <c r="I91" i="224" s="1"/>
  <c r="G92" i="224"/>
  <c r="I92" i="224" s="1"/>
  <c r="G93" i="224"/>
  <c r="I93" i="224" s="1"/>
  <c r="G94" i="224"/>
  <c r="I94" i="224" s="1"/>
  <c r="G95" i="224"/>
  <c r="I95" i="224" s="1"/>
  <c r="G96" i="224"/>
  <c r="I96" i="224" s="1"/>
  <c r="G97" i="224"/>
  <c r="I97" i="224" s="1"/>
  <c r="G98" i="224"/>
  <c r="I98" i="224" s="1"/>
  <c r="G99" i="224"/>
  <c r="I99" i="224" s="1"/>
  <c r="G100" i="224"/>
  <c r="I100" i="224" s="1"/>
  <c r="G57" i="224"/>
  <c r="M149" i="224"/>
  <c r="H149" i="224"/>
  <c r="L49" i="115" s="1"/>
  <c r="O148" i="224"/>
  <c r="D148" i="224"/>
  <c r="C148" i="224"/>
  <c r="B148" i="224"/>
  <c r="O147" i="224"/>
  <c r="D147" i="224"/>
  <c r="C147" i="224"/>
  <c r="B147" i="224"/>
  <c r="O146" i="224"/>
  <c r="D146" i="224"/>
  <c r="C146" i="224"/>
  <c r="B146" i="224"/>
  <c r="O145" i="224"/>
  <c r="D145" i="224"/>
  <c r="C145" i="224"/>
  <c r="B145" i="224"/>
  <c r="O144" i="224"/>
  <c r="D144" i="224"/>
  <c r="C144" i="224"/>
  <c r="B144" i="224"/>
  <c r="O143" i="224"/>
  <c r="D143" i="224"/>
  <c r="C143" i="224"/>
  <c r="B143" i="224"/>
  <c r="O142" i="224"/>
  <c r="D142" i="224"/>
  <c r="C142" i="224"/>
  <c r="B142" i="224"/>
  <c r="O141" i="224"/>
  <c r="D141" i="224"/>
  <c r="C141" i="224"/>
  <c r="B141" i="224"/>
  <c r="O140" i="224"/>
  <c r="D140" i="224"/>
  <c r="C140" i="224"/>
  <c r="B140" i="224"/>
  <c r="O139" i="224"/>
  <c r="D139" i="224"/>
  <c r="C139" i="224"/>
  <c r="B139" i="224"/>
  <c r="O138" i="224"/>
  <c r="D138" i="224"/>
  <c r="C138" i="224"/>
  <c r="B138" i="224"/>
  <c r="O137" i="224"/>
  <c r="D137" i="224"/>
  <c r="C137" i="224"/>
  <c r="B137" i="224"/>
  <c r="O136" i="224"/>
  <c r="D136" i="224"/>
  <c r="C136" i="224"/>
  <c r="B136" i="224"/>
  <c r="O135" i="224"/>
  <c r="D135" i="224"/>
  <c r="C135" i="224"/>
  <c r="B135" i="224"/>
  <c r="O134" i="224"/>
  <c r="D134" i="224"/>
  <c r="C134" i="224"/>
  <c r="B134" i="224"/>
  <c r="O133" i="224"/>
  <c r="D133" i="224"/>
  <c r="C133" i="224"/>
  <c r="B133" i="224"/>
  <c r="O132" i="224"/>
  <c r="D132" i="224"/>
  <c r="C132" i="224"/>
  <c r="B132" i="224"/>
  <c r="O131" i="224"/>
  <c r="D131" i="224"/>
  <c r="C131" i="224"/>
  <c r="B131" i="224"/>
  <c r="O130" i="224"/>
  <c r="D130" i="224"/>
  <c r="C130" i="224"/>
  <c r="B130" i="224"/>
  <c r="O129" i="224"/>
  <c r="D129" i="224"/>
  <c r="C129" i="224"/>
  <c r="B129" i="224"/>
  <c r="O128" i="224"/>
  <c r="D128" i="224"/>
  <c r="C128" i="224"/>
  <c r="B128" i="224"/>
  <c r="O127" i="224"/>
  <c r="D127" i="224"/>
  <c r="C127" i="224"/>
  <c r="B127" i="224"/>
  <c r="O126" i="224"/>
  <c r="D126" i="224"/>
  <c r="C126" i="224"/>
  <c r="B126" i="224"/>
  <c r="O125" i="224"/>
  <c r="D125" i="224"/>
  <c r="C125" i="224"/>
  <c r="B125" i="224"/>
  <c r="O124" i="224"/>
  <c r="D124" i="224"/>
  <c r="C124" i="224"/>
  <c r="B124" i="224"/>
  <c r="O123" i="224"/>
  <c r="D123" i="224"/>
  <c r="C123" i="224"/>
  <c r="B123" i="224"/>
  <c r="O122" i="224"/>
  <c r="D122" i="224"/>
  <c r="C122" i="224"/>
  <c r="B122" i="224"/>
  <c r="O121" i="224"/>
  <c r="D121" i="224"/>
  <c r="C121" i="224"/>
  <c r="B121" i="224"/>
  <c r="O120" i="224"/>
  <c r="D120" i="224"/>
  <c r="C120" i="224"/>
  <c r="B120" i="224"/>
  <c r="O119" i="224"/>
  <c r="D119" i="224"/>
  <c r="C119" i="224"/>
  <c r="B119" i="224"/>
  <c r="O118" i="224"/>
  <c r="D118" i="224"/>
  <c r="C118" i="224"/>
  <c r="B118" i="224"/>
  <c r="O117" i="224"/>
  <c r="D117" i="224"/>
  <c r="C117" i="224"/>
  <c r="B117" i="224"/>
  <c r="O116" i="224"/>
  <c r="D116" i="224"/>
  <c r="C116" i="224"/>
  <c r="B116" i="224"/>
  <c r="O115" i="224"/>
  <c r="D115" i="224"/>
  <c r="C115" i="224"/>
  <c r="B115" i="224"/>
  <c r="O114" i="224"/>
  <c r="D114" i="224"/>
  <c r="C114" i="224"/>
  <c r="B114" i="224"/>
  <c r="O113" i="224"/>
  <c r="D113" i="224"/>
  <c r="C113" i="224"/>
  <c r="B113" i="224"/>
  <c r="O112" i="224"/>
  <c r="D112" i="224"/>
  <c r="C112" i="224"/>
  <c r="B112" i="224"/>
  <c r="O111" i="224"/>
  <c r="D111" i="224"/>
  <c r="C111" i="224"/>
  <c r="B111" i="224"/>
  <c r="O110" i="224"/>
  <c r="D110" i="224"/>
  <c r="C110" i="224"/>
  <c r="B110" i="224"/>
  <c r="O109" i="224"/>
  <c r="D109" i="224"/>
  <c r="C109" i="224"/>
  <c r="B109" i="224"/>
  <c r="O108" i="224"/>
  <c r="D108" i="224"/>
  <c r="C108" i="224"/>
  <c r="B108" i="224"/>
  <c r="O107" i="224"/>
  <c r="D107" i="224"/>
  <c r="C107" i="224"/>
  <c r="B107" i="224"/>
  <c r="O106" i="224"/>
  <c r="D106" i="224"/>
  <c r="C106" i="224"/>
  <c r="B106" i="224"/>
  <c r="A106" i="224"/>
  <c r="A107" i="224" s="1"/>
  <c r="A108" i="224" s="1"/>
  <c r="A109" i="224" s="1"/>
  <c r="A110" i="224" s="1"/>
  <c r="A111" i="224" s="1"/>
  <c r="A112" i="224" s="1"/>
  <c r="A113" i="224" s="1"/>
  <c r="A114" i="224" s="1"/>
  <c r="A115" i="224" s="1"/>
  <c r="A116" i="224" s="1"/>
  <c r="A117" i="224" s="1"/>
  <c r="A118" i="224" s="1"/>
  <c r="A119" i="224" s="1"/>
  <c r="A120" i="224" s="1"/>
  <c r="A121" i="224" s="1"/>
  <c r="A122" i="224" s="1"/>
  <c r="A123" i="224" s="1"/>
  <c r="A124" i="224" s="1"/>
  <c r="A125" i="224" s="1"/>
  <c r="A126" i="224" s="1"/>
  <c r="A127" i="224" s="1"/>
  <c r="A128" i="224" s="1"/>
  <c r="A129" i="224" s="1"/>
  <c r="A130" i="224" s="1"/>
  <c r="A131" i="224" s="1"/>
  <c r="A132" i="224" s="1"/>
  <c r="A133" i="224" s="1"/>
  <c r="A134" i="224" s="1"/>
  <c r="A135" i="224" s="1"/>
  <c r="A136" i="224" s="1"/>
  <c r="A137" i="224" s="1"/>
  <c r="A138" i="224" s="1"/>
  <c r="A139" i="224" s="1"/>
  <c r="A140" i="224" s="1"/>
  <c r="A141" i="224" s="1"/>
  <c r="A142" i="224" s="1"/>
  <c r="A143" i="224" s="1"/>
  <c r="A144" i="224" s="1"/>
  <c r="A145" i="224" s="1"/>
  <c r="A146" i="224" s="1"/>
  <c r="A147" i="224" s="1"/>
  <c r="A148" i="224" s="1"/>
  <c r="N103" i="224"/>
  <c r="J103" i="224"/>
  <c r="H103" i="224"/>
  <c r="J102" i="224"/>
  <c r="H102" i="224"/>
  <c r="J101" i="224"/>
  <c r="O100" i="224"/>
  <c r="D100" i="224"/>
  <c r="C100" i="224"/>
  <c r="B100" i="224"/>
  <c r="O99" i="224"/>
  <c r="D99" i="224"/>
  <c r="C99" i="224"/>
  <c r="B99" i="224"/>
  <c r="O98" i="224"/>
  <c r="D98" i="224"/>
  <c r="C98" i="224"/>
  <c r="B98" i="224"/>
  <c r="O97" i="224"/>
  <c r="D97" i="224"/>
  <c r="C97" i="224"/>
  <c r="B97" i="224"/>
  <c r="O96" i="224"/>
  <c r="D96" i="224"/>
  <c r="C96" i="224"/>
  <c r="B96" i="224"/>
  <c r="O95" i="224"/>
  <c r="D95" i="224"/>
  <c r="C95" i="224"/>
  <c r="B95" i="224"/>
  <c r="O94" i="224"/>
  <c r="D94" i="224"/>
  <c r="C94" i="224"/>
  <c r="B94" i="224"/>
  <c r="O93" i="224"/>
  <c r="D93" i="224"/>
  <c r="C93" i="224"/>
  <c r="B93" i="224"/>
  <c r="O92" i="224"/>
  <c r="D92" i="224"/>
  <c r="C92" i="224"/>
  <c r="B92" i="224"/>
  <c r="O91" i="224"/>
  <c r="D91" i="224"/>
  <c r="C91" i="224"/>
  <c r="B91" i="224"/>
  <c r="O90" i="224"/>
  <c r="D90" i="224"/>
  <c r="C90" i="224"/>
  <c r="B90" i="224"/>
  <c r="O89" i="224"/>
  <c r="D89" i="224"/>
  <c r="C89" i="224"/>
  <c r="B89" i="224"/>
  <c r="O88" i="224"/>
  <c r="D88" i="224"/>
  <c r="C88" i="224"/>
  <c r="B88" i="224"/>
  <c r="O87" i="224"/>
  <c r="D87" i="224"/>
  <c r="C87" i="224"/>
  <c r="B87" i="224"/>
  <c r="O86" i="224"/>
  <c r="D86" i="224"/>
  <c r="C86" i="224"/>
  <c r="B86" i="224"/>
  <c r="O85" i="224"/>
  <c r="D85" i="224"/>
  <c r="C85" i="224"/>
  <c r="B85" i="224"/>
  <c r="O84" i="224"/>
  <c r="D84" i="224"/>
  <c r="C84" i="224"/>
  <c r="B84" i="224"/>
  <c r="O83" i="224"/>
  <c r="D83" i="224"/>
  <c r="C83" i="224"/>
  <c r="B83" i="224"/>
  <c r="O82" i="224"/>
  <c r="D82" i="224"/>
  <c r="C82" i="224"/>
  <c r="B82" i="224"/>
  <c r="O81" i="224"/>
  <c r="D81" i="224"/>
  <c r="C81" i="224"/>
  <c r="B81" i="224"/>
  <c r="O80" i="224"/>
  <c r="D80" i="224"/>
  <c r="C80" i="224"/>
  <c r="B80" i="224"/>
  <c r="O79" i="224"/>
  <c r="D79" i="224"/>
  <c r="C79" i="224"/>
  <c r="B79" i="224"/>
  <c r="O78" i="224"/>
  <c r="D78" i="224"/>
  <c r="C78" i="224"/>
  <c r="B78" i="224"/>
  <c r="O77" i="224"/>
  <c r="D77" i="224"/>
  <c r="C77" i="224"/>
  <c r="B77" i="224"/>
  <c r="O76" i="224"/>
  <c r="D76" i="224"/>
  <c r="C76" i="224"/>
  <c r="B76" i="224"/>
  <c r="O75" i="224"/>
  <c r="D75" i="224"/>
  <c r="C75" i="224"/>
  <c r="B75" i="224"/>
  <c r="O74" i="224"/>
  <c r="D74" i="224"/>
  <c r="C74" i="224"/>
  <c r="B74" i="224"/>
  <c r="O73" i="224"/>
  <c r="D73" i="224"/>
  <c r="C73" i="224"/>
  <c r="B73" i="224"/>
  <c r="O72" i="224"/>
  <c r="D72" i="224"/>
  <c r="C72" i="224"/>
  <c r="B72" i="224"/>
  <c r="O71" i="224"/>
  <c r="D71" i="224"/>
  <c r="C71" i="224"/>
  <c r="B71" i="224"/>
  <c r="O70" i="224"/>
  <c r="D70" i="224"/>
  <c r="C70" i="224"/>
  <c r="B70" i="224"/>
  <c r="O69" i="224"/>
  <c r="D69" i="224"/>
  <c r="C69" i="224"/>
  <c r="B69" i="224"/>
  <c r="O68" i="224"/>
  <c r="D68" i="224"/>
  <c r="C68" i="224"/>
  <c r="B68" i="224"/>
  <c r="O67" i="224"/>
  <c r="D67" i="224"/>
  <c r="C67" i="224"/>
  <c r="B67" i="224"/>
  <c r="O66" i="224"/>
  <c r="D66" i="224"/>
  <c r="C66" i="224"/>
  <c r="B66" i="224"/>
  <c r="O65" i="224"/>
  <c r="D65" i="224"/>
  <c r="C65" i="224"/>
  <c r="B65" i="224"/>
  <c r="O64" i="224"/>
  <c r="D64" i="224"/>
  <c r="C64" i="224"/>
  <c r="B64" i="224"/>
  <c r="O63" i="224"/>
  <c r="D63" i="224"/>
  <c r="C63" i="224"/>
  <c r="B63" i="224"/>
  <c r="O62" i="224"/>
  <c r="D62" i="224"/>
  <c r="C62" i="224"/>
  <c r="B62" i="224"/>
  <c r="O61" i="224"/>
  <c r="D61" i="224"/>
  <c r="C61" i="224"/>
  <c r="B61" i="224"/>
  <c r="O60" i="224"/>
  <c r="D60" i="224"/>
  <c r="C60" i="224"/>
  <c r="B60" i="224"/>
  <c r="O59" i="224"/>
  <c r="D59" i="224"/>
  <c r="C59" i="224"/>
  <c r="B59" i="224"/>
  <c r="O58" i="224"/>
  <c r="D58" i="224"/>
  <c r="C58" i="224"/>
  <c r="B58" i="224"/>
  <c r="O57" i="224"/>
  <c r="D57" i="224"/>
  <c r="C57" i="224"/>
  <c r="B57" i="224"/>
  <c r="N54" i="224"/>
  <c r="J54" i="224"/>
  <c r="H54" i="224"/>
  <c r="J53" i="224"/>
  <c r="H53" i="224"/>
  <c r="J52" i="224"/>
  <c r="D21" i="224" a="1"/>
  <c r="D21" i="224" s="1"/>
  <c r="D20" i="224" a="1"/>
  <c r="D20" i="224" s="1"/>
  <c r="D19" i="224" a="1"/>
  <c r="D19" i="224" s="1"/>
  <c r="D14" i="224" a="1"/>
  <c r="D14" i="224" s="1"/>
  <c r="D54" i="224" s="1"/>
  <c r="D13" i="224" a="1"/>
  <c r="D13" i="224" s="1"/>
  <c r="D12" i="224" a="1"/>
  <c r="D12" i="224" s="1"/>
  <c r="D10" i="224" a="1"/>
  <c r="D10" i="224" s="1"/>
  <c r="D8" i="224"/>
  <c r="D7" i="224"/>
  <c r="D6" i="224"/>
  <c r="D5" i="224"/>
  <c r="N3" i="224"/>
  <c r="N1" i="224"/>
  <c r="G107" i="223"/>
  <c r="I107" i="223" s="1"/>
  <c r="G108" i="223"/>
  <c r="I108" i="223" s="1"/>
  <c r="G109" i="223"/>
  <c r="I109" i="223" s="1"/>
  <c r="G110" i="223"/>
  <c r="I110" i="223" s="1"/>
  <c r="G111" i="223"/>
  <c r="I111" i="223" s="1"/>
  <c r="G112" i="223"/>
  <c r="I112" i="223" s="1"/>
  <c r="G113" i="223"/>
  <c r="I113" i="223" s="1"/>
  <c r="G114" i="223"/>
  <c r="I114" i="223" s="1"/>
  <c r="G115" i="223"/>
  <c r="I115" i="223" s="1"/>
  <c r="G116" i="223"/>
  <c r="I116" i="223" s="1"/>
  <c r="G117" i="223"/>
  <c r="I117" i="223" s="1"/>
  <c r="G118" i="223"/>
  <c r="I118" i="223" s="1"/>
  <c r="G119" i="223"/>
  <c r="I119" i="223" s="1"/>
  <c r="G120" i="223"/>
  <c r="I120" i="223" s="1"/>
  <c r="G121" i="223"/>
  <c r="I121" i="223" s="1"/>
  <c r="G122" i="223"/>
  <c r="I122" i="223" s="1"/>
  <c r="G123" i="223"/>
  <c r="I123" i="223" s="1"/>
  <c r="G124" i="223"/>
  <c r="I124" i="223" s="1"/>
  <c r="G125" i="223"/>
  <c r="I125" i="223" s="1"/>
  <c r="G126" i="223"/>
  <c r="I126" i="223" s="1"/>
  <c r="G127" i="223"/>
  <c r="I127" i="223" s="1"/>
  <c r="G128" i="223"/>
  <c r="I128" i="223" s="1"/>
  <c r="G129" i="223"/>
  <c r="I129" i="223" s="1"/>
  <c r="G130" i="223"/>
  <c r="I130" i="223" s="1"/>
  <c r="G131" i="223"/>
  <c r="I131" i="223" s="1"/>
  <c r="G132" i="223"/>
  <c r="I132" i="223" s="1"/>
  <c r="G133" i="223"/>
  <c r="I133" i="223" s="1"/>
  <c r="G134" i="223"/>
  <c r="I134" i="223" s="1"/>
  <c r="G135" i="223"/>
  <c r="I135" i="223" s="1"/>
  <c r="G136" i="223"/>
  <c r="I136" i="223" s="1"/>
  <c r="G137" i="223"/>
  <c r="I137" i="223" s="1"/>
  <c r="G138" i="223"/>
  <c r="I138" i="223" s="1"/>
  <c r="G139" i="223"/>
  <c r="I139" i="223" s="1"/>
  <c r="G140" i="223"/>
  <c r="I140" i="223" s="1"/>
  <c r="G141" i="223"/>
  <c r="I141" i="223" s="1"/>
  <c r="G142" i="223"/>
  <c r="I142" i="223" s="1"/>
  <c r="G143" i="223"/>
  <c r="I143" i="223" s="1"/>
  <c r="G144" i="223"/>
  <c r="I144" i="223" s="1"/>
  <c r="G145" i="223"/>
  <c r="I145" i="223" s="1"/>
  <c r="G146" i="223"/>
  <c r="I146" i="223" s="1"/>
  <c r="G147" i="223"/>
  <c r="I147" i="223" s="1"/>
  <c r="G148" i="223"/>
  <c r="I148" i="223" s="1"/>
  <c r="G106" i="223"/>
  <c r="I106" i="223" s="1"/>
  <c r="G58" i="223"/>
  <c r="I58" i="223" s="1"/>
  <c r="G59" i="223"/>
  <c r="I59" i="223" s="1"/>
  <c r="G60" i="223"/>
  <c r="I60" i="223" s="1"/>
  <c r="G61" i="223"/>
  <c r="I61" i="223" s="1"/>
  <c r="G62" i="223"/>
  <c r="G63" i="223"/>
  <c r="I63" i="223" s="1"/>
  <c r="G64" i="223"/>
  <c r="I64" i="223" s="1"/>
  <c r="G65" i="223"/>
  <c r="I65" i="223" s="1"/>
  <c r="G66" i="223"/>
  <c r="I66" i="223" s="1"/>
  <c r="G67" i="223"/>
  <c r="I67" i="223" s="1"/>
  <c r="G68" i="223"/>
  <c r="I68" i="223" s="1"/>
  <c r="G69" i="223"/>
  <c r="I69" i="223" s="1"/>
  <c r="G70" i="223"/>
  <c r="I70" i="223" s="1"/>
  <c r="G71" i="223"/>
  <c r="I71" i="223" s="1"/>
  <c r="G72" i="223"/>
  <c r="I72" i="223" s="1"/>
  <c r="G73" i="223"/>
  <c r="I73" i="223" s="1"/>
  <c r="G74" i="223"/>
  <c r="I74" i="223" s="1"/>
  <c r="G75" i="223"/>
  <c r="I75" i="223" s="1"/>
  <c r="G76" i="223"/>
  <c r="I76" i="223" s="1"/>
  <c r="G77" i="223"/>
  <c r="I77" i="223" s="1"/>
  <c r="G78" i="223"/>
  <c r="I78" i="223" s="1"/>
  <c r="G79" i="223"/>
  <c r="I79" i="223" s="1"/>
  <c r="G80" i="223"/>
  <c r="I80" i="223" s="1"/>
  <c r="G81" i="223"/>
  <c r="I81" i="223" s="1"/>
  <c r="G82" i="223"/>
  <c r="I82" i="223" s="1"/>
  <c r="G83" i="223"/>
  <c r="I83" i="223" s="1"/>
  <c r="G84" i="223"/>
  <c r="I84" i="223" s="1"/>
  <c r="G85" i="223"/>
  <c r="I85" i="223" s="1"/>
  <c r="G86" i="223"/>
  <c r="I86" i="223" s="1"/>
  <c r="G87" i="223"/>
  <c r="I87" i="223" s="1"/>
  <c r="G88" i="223"/>
  <c r="I88" i="223" s="1"/>
  <c r="G89" i="223"/>
  <c r="I89" i="223" s="1"/>
  <c r="G90" i="223"/>
  <c r="I90" i="223" s="1"/>
  <c r="G91" i="223"/>
  <c r="I91" i="223" s="1"/>
  <c r="G92" i="223"/>
  <c r="I92" i="223" s="1"/>
  <c r="G93" i="223"/>
  <c r="I93" i="223" s="1"/>
  <c r="G94" i="223"/>
  <c r="I94" i="223" s="1"/>
  <c r="G95" i="223"/>
  <c r="I95" i="223" s="1"/>
  <c r="G96" i="223"/>
  <c r="I96" i="223" s="1"/>
  <c r="G97" i="223"/>
  <c r="I97" i="223" s="1"/>
  <c r="G98" i="223"/>
  <c r="I98" i="223" s="1"/>
  <c r="G99" i="223"/>
  <c r="I99" i="223" s="1"/>
  <c r="G100" i="223"/>
  <c r="I100" i="223" s="1"/>
  <c r="G57" i="223"/>
  <c r="M149" i="223"/>
  <c r="H149" i="223"/>
  <c r="L48" i="115" s="1"/>
  <c r="O148" i="223"/>
  <c r="D148" i="223"/>
  <c r="C148" i="223"/>
  <c r="B148" i="223"/>
  <c r="O147" i="223"/>
  <c r="D147" i="223"/>
  <c r="C147" i="223"/>
  <c r="B147" i="223"/>
  <c r="O146" i="223"/>
  <c r="D146" i="223"/>
  <c r="C146" i="223"/>
  <c r="B146" i="223"/>
  <c r="O145" i="223"/>
  <c r="D145" i="223"/>
  <c r="C145" i="223"/>
  <c r="B145" i="223"/>
  <c r="O144" i="223"/>
  <c r="D144" i="223"/>
  <c r="C144" i="223"/>
  <c r="B144" i="223"/>
  <c r="O143" i="223"/>
  <c r="D143" i="223"/>
  <c r="C143" i="223"/>
  <c r="B143" i="223"/>
  <c r="O142" i="223"/>
  <c r="D142" i="223"/>
  <c r="C142" i="223"/>
  <c r="B142" i="223"/>
  <c r="O141" i="223"/>
  <c r="D141" i="223"/>
  <c r="C141" i="223"/>
  <c r="B141" i="223"/>
  <c r="O140" i="223"/>
  <c r="D140" i="223"/>
  <c r="C140" i="223"/>
  <c r="B140" i="223"/>
  <c r="O139" i="223"/>
  <c r="D139" i="223"/>
  <c r="C139" i="223"/>
  <c r="B139" i="223"/>
  <c r="O138" i="223"/>
  <c r="D138" i="223"/>
  <c r="C138" i="223"/>
  <c r="B138" i="223"/>
  <c r="O137" i="223"/>
  <c r="D137" i="223"/>
  <c r="C137" i="223"/>
  <c r="B137" i="223"/>
  <c r="O136" i="223"/>
  <c r="D136" i="223"/>
  <c r="C136" i="223"/>
  <c r="B136" i="223"/>
  <c r="O135" i="223"/>
  <c r="D135" i="223"/>
  <c r="C135" i="223"/>
  <c r="B135" i="223"/>
  <c r="O134" i="223"/>
  <c r="D134" i="223"/>
  <c r="C134" i="223"/>
  <c r="B134" i="223"/>
  <c r="O133" i="223"/>
  <c r="D133" i="223"/>
  <c r="C133" i="223"/>
  <c r="B133" i="223"/>
  <c r="O132" i="223"/>
  <c r="D132" i="223"/>
  <c r="C132" i="223"/>
  <c r="B132" i="223"/>
  <c r="O131" i="223"/>
  <c r="D131" i="223"/>
  <c r="C131" i="223"/>
  <c r="B131" i="223"/>
  <c r="O130" i="223"/>
  <c r="D130" i="223"/>
  <c r="C130" i="223"/>
  <c r="B130" i="223"/>
  <c r="O129" i="223"/>
  <c r="D129" i="223"/>
  <c r="C129" i="223"/>
  <c r="B129" i="223"/>
  <c r="O128" i="223"/>
  <c r="D128" i="223"/>
  <c r="C128" i="223"/>
  <c r="B128" i="223"/>
  <c r="O127" i="223"/>
  <c r="D127" i="223"/>
  <c r="C127" i="223"/>
  <c r="B127" i="223"/>
  <c r="O126" i="223"/>
  <c r="D126" i="223"/>
  <c r="C126" i="223"/>
  <c r="B126" i="223"/>
  <c r="O125" i="223"/>
  <c r="D125" i="223"/>
  <c r="C125" i="223"/>
  <c r="B125" i="223"/>
  <c r="O124" i="223"/>
  <c r="D124" i="223"/>
  <c r="C124" i="223"/>
  <c r="B124" i="223"/>
  <c r="O123" i="223"/>
  <c r="D123" i="223"/>
  <c r="C123" i="223"/>
  <c r="B123" i="223"/>
  <c r="O122" i="223"/>
  <c r="D122" i="223"/>
  <c r="C122" i="223"/>
  <c r="B122" i="223"/>
  <c r="O121" i="223"/>
  <c r="D121" i="223"/>
  <c r="C121" i="223"/>
  <c r="B121" i="223"/>
  <c r="O120" i="223"/>
  <c r="D120" i="223"/>
  <c r="C120" i="223"/>
  <c r="B120" i="223"/>
  <c r="O119" i="223"/>
  <c r="D119" i="223"/>
  <c r="C119" i="223"/>
  <c r="B119" i="223"/>
  <c r="O118" i="223"/>
  <c r="D118" i="223"/>
  <c r="C118" i="223"/>
  <c r="B118" i="223"/>
  <c r="O117" i="223"/>
  <c r="D117" i="223"/>
  <c r="C117" i="223"/>
  <c r="B117" i="223"/>
  <c r="O116" i="223"/>
  <c r="D116" i="223"/>
  <c r="C116" i="223"/>
  <c r="B116" i="223"/>
  <c r="O115" i="223"/>
  <c r="D115" i="223"/>
  <c r="C115" i="223"/>
  <c r="B115" i="223"/>
  <c r="O114" i="223"/>
  <c r="D114" i="223"/>
  <c r="C114" i="223"/>
  <c r="B114" i="223"/>
  <c r="O113" i="223"/>
  <c r="D113" i="223"/>
  <c r="C113" i="223"/>
  <c r="B113" i="223"/>
  <c r="O112" i="223"/>
  <c r="D112" i="223"/>
  <c r="C112" i="223"/>
  <c r="B112" i="223"/>
  <c r="O111" i="223"/>
  <c r="D111" i="223"/>
  <c r="C111" i="223"/>
  <c r="B111" i="223"/>
  <c r="O110" i="223"/>
  <c r="D110" i="223"/>
  <c r="C110" i="223"/>
  <c r="B110" i="223"/>
  <c r="O109" i="223"/>
  <c r="D109" i="223"/>
  <c r="C109" i="223"/>
  <c r="B109" i="223"/>
  <c r="O108" i="223"/>
  <c r="D108" i="223"/>
  <c r="C108" i="223"/>
  <c r="B108" i="223"/>
  <c r="O107" i="223"/>
  <c r="D107" i="223"/>
  <c r="C107" i="223"/>
  <c r="B107" i="223"/>
  <c r="O106" i="223"/>
  <c r="D106" i="223"/>
  <c r="C106" i="223"/>
  <c r="B106" i="223"/>
  <c r="A106" i="223"/>
  <c r="A107" i="223" s="1"/>
  <c r="A108" i="223" s="1"/>
  <c r="A109" i="223" s="1"/>
  <c r="A110" i="223" s="1"/>
  <c r="A111" i="223" s="1"/>
  <c r="A112" i="223" s="1"/>
  <c r="A113" i="223" s="1"/>
  <c r="A114" i="223" s="1"/>
  <c r="A115" i="223" s="1"/>
  <c r="A116" i="223" s="1"/>
  <c r="A117" i="223" s="1"/>
  <c r="A118" i="223" s="1"/>
  <c r="A119" i="223" s="1"/>
  <c r="A120" i="223" s="1"/>
  <c r="A121" i="223" s="1"/>
  <c r="A122" i="223" s="1"/>
  <c r="A123" i="223" s="1"/>
  <c r="A124" i="223" s="1"/>
  <c r="A125" i="223" s="1"/>
  <c r="A126" i="223" s="1"/>
  <c r="A127" i="223" s="1"/>
  <c r="A128" i="223" s="1"/>
  <c r="A129" i="223" s="1"/>
  <c r="A130" i="223" s="1"/>
  <c r="A131" i="223" s="1"/>
  <c r="A132" i="223" s="1"/>
  <c r="A133" i="223" s="1"/>
  <c r="A134" i="223" s="1"/>
  <c r="A135" i="223" s="1"/>
  <c r="A136" i="223" s="1"/>
  <c r="A137" i="223" s="1"/>
  <c r="A138" i="223" s="1"/>
  <c r="A139" i="223" s="1"/>
  <c r="A140" i="223" s="1"/>
  <c r="A141" i="223" s="1"/>
  <c r="A142" i="223" s="1"/>
  <c r="A143" i="223" s="1"/>
  <c r="A144" i="223" s="1"/>
  <c r="A145" i="223" s="1"/>
  <c r="A146" i="223" s="1"/>
  <c r="A147" i="223" s="1"/>
  <c r="A148" i="223" s="1"/>
  <c r="N103" i="223"/>
  <c r="J103" i="223"/>
  <c r="H103" i="223"/>
  <c r="J102" i="223"/>
  <c r="H102" i="223"/>
  <c r="J101" i="223"/>
  <c r="O100" i="223"/>
  <c r="D100" i="223"/>
  <c r="C100" i="223"/>
  <c r="B100" i="223"/>
  <c r="O99" i="223"/>
  <c r="D99" i="223"/>
  <c r="C99" i="223"/>
  <c r="B99" i="223"/>
  <c r="O98" i="223"/>
  <c r="D98" i="223"/>
  <c r="C98" i="223"/>
  <c r="B98" i="223"/>
  <c r="O97" i="223"/>
  <c r="D97" i="223"/>
  <c r="C97" i="223"/>
  <c r="B97" i="223"/>
  <c r="O96" i="223"/>
  <c r="D96" i="223"/>
  <c r="C96" i="223"/>
  <c r="B96" i="223"/>
  <c r="O95" i="223"/>
  <c r="D95" i="223"/>
  <c r="C95" i="223"/>
  <c r="B95" i="223"/>
  <c r="O94" i="223"/>
  <c r="D94" i="223"/>
  <c r="C94" i="223"/>
  <c r="B94" i="223"/>
  <c r="O93" i="223"/>
  <c r="D93" i="223"/>
  <c r="C93" i="223"/>
  <c r="B93" i="223"/>
  <c r="O92" i="223"/>
  <c r="D92" i="223"/>
  <c r="C92" i="223"/>
  <c r="B92" i="223"/>
  <c r="O91" i="223"/>
  <c r="D91" i="223"/>
  <c r="C91" i="223"/>
  <c r="B91" i="223"/>
  <c r="O90" i="223"/>
  <c r="D90" i="223"/>
  <c r="C90" i="223"/>
  <c r="B90" i="223"/>
  <c r="O89" i="223"/>
  <c r="D89" i="223"/>
  <c r="C89" i="223"/>
  <c r="B89" i="223"/>
  <c r="O88" i="223"/>
  <c r="D88" i="223"/>
  <c r="C88" i="223"/>
  <c r="B88" i="223"/>
  <c r="O87" i="223"/>
  <c r="D87" i="223"/>
  <c r="C87" i="223"/>
  <c r="B87" i="223"/>
  <c r="O86" i="223"/>
  <c r="D86" i="223"/>
  <c r="C86" i="223"/>
  <c r="B86" i="223"/>
  <c r="O85" i="223"/>
  <c r="D85" i="223"/>
  <c r="C85" i="223"/>
  <c r="B85" i="223"/>
  <c r="O84" i="223"/>
  <c r="D84" i="223"/>
  <c r="C84" i="223"/>
  <c r="B84" i="223"/>
  <c r="O83" i="223"/>
  <c r="D83" i="223"/>
  <c r="C83" i="223"/>
  <c r="B83" i="223"/>
  <c r="O82" i="223"/>
  <c r="D82" i="223"/>
  <c r="C82" i="223"/>
  <c r="B82" i="223"/>
  <c r="O81" i="223"/>
  <c r="D81" i="223"/>
  <c r="C81" i="223"/>
  <c r="B81" i="223"/>
  <c r="O80" i="223"/>
  <c r="D80" i="223"/>
  <c r="C80" i="223"/>
  <c r="B80" i="223"/>
  <c r="O79" i="223"/>
  <c r="D79" i="223"/>
  <c r="C79" i="223"/>
  <c r="B79" i="223"/>
  <c r="O78" i="223"/>
  <c r="D78" i="223"/>
  <c r="C78" i="223"/>
  <c r="B78" i="223"/>
  <c r="O77" i="223"/>
  <c r="D77" i="223"/>
  <c r="C77" i="223"/>
  <c r="B77" i="223"/>
  <c r="O76" i="223"/>
  <c r="D76" i="223"/>
  <c r="C76" i="223"/>
  <c r="B76" i="223"/>
  <c r="O75" i="223"/>
  <c r="D75" i="223"/>
  <c r="C75" i="223"/>
  <c r="B75" i="223"/>
  <c r="O74" i="223"/>
  <c r="D74" i="223"/>
  <c r="C74" i="223"/>
  <c r="B74" i="223"/>
  <c r="O73" i="223"/>
  <c r="D73" i="223"/>
  <c r="C73" i="223"/>
  <c r="B73" i="223"/>
  <c r="O72" i="223"/>
  <c r="D72" i="223"/>
  <c r="C72" i="223"/>
  <c r="B72" i="223"/>
  <c r="O71" i="223"/>
  <c r="D71" i="223"/>
  <c r="C71" i="223"/>
  <c r="B71" i="223"/>
  <c r="O70" i="223"/>
  <c r="D70" i="223"/>
  <c r="C70" i="223"/>
  <c r="B70" i="223"/>
  <c r="O69" i="223"/>
  <c r="D69" i="223"/>
  <c r="C69" i="223"/>
  <c r="B69" i="223"/>
  <c r="O68" i="223"/>
  <c r="D68" i="223"/>
  <c r="C68" i="223"/>
  <c r="B68" i="223"/>
  <c r="O67" i="223"/>
  <c r="D67" i="223"/>
  <c r="C67" i="223"/>
  <c r="B67" i="223"/>
  <c r="O66" i="223"/>
  <c r="D66" i="223"/>
  <c r="C66" i="223"/>
  <c r="B66" i="223"/>
  <c r="O65" i="223"/>
  <c r="D65" i="223"/>
  <c r="C65" i="223"/>
  <c r="B65" i="223"/>
  <c r="O64" i="223"/>
  <c r="D64" i="223"/>
  <c r="C64" i="223"/>
  <c r="B64" i="223"/>
  <c r="O63" i="223"/>
  <c r="D63" i="223"/>
  <c r="C63" i="223"/>
  <c r="B63" i="223"/>
  <c r="O62" i="223"/>
  <c r="D62" i="223"/>
  <c r="C62" i="223"/>
  <c r="B62" i="223"/>
  <c r="O61" i="223"/>
  <c r="D61" i="223"/>
  <c r="C61" i="223"/>
  <c r="B61" i="223"/>
  <c r="O60" i="223"/>
  <c r="D60" i="223"/>
  <c r="C60" i="223"/>
  <c r="B60" i="223"/>
  <c r="O59" i="223"/>
  <c r="D59" i="223"/>
  <c r="C59" i="223"/>
  <c r="B59" i="223"/>
  <c r="O58" i="223"/>
  <c r="D58" i="223"/>
  <c r="C58" i="223"/>
  <c r="B58" i="223"/>
  <c r="O57" i="223"/>
  <c r="D57" i="223"/>
  <c r="C57" i="223"/>
  <c r="B57" i="223"/>
  <c r="N54" i="223"/>
  <c r="J54" i="223"/>
  <c r="H54" i="223"/>
  <c r="J53" i="223"/>
  <c r="H53" i="223"/>
  <c r="J52" i="223"/>
  <c r="D21" i="223" a="1"/>
  <c r="D21" i="223" s="1"/>
  <c r="D20" i="223" a="1"/>
  <c r="D20" i="223" s="1"/>
  <c r="D19" i="223" a="1"/>
  <c r="D19" i="223" s="1"/>
  <c r="D14" i="223" a="1"/>
  <c r="D14" i="223" s="1"/>
  <c r="D54" i="223" s="1"/>
  <c r="D13" i="223" a="1"/>
  <c r="D13" i="223" s="1"/>
  <c r="D12" i="223" a="1"/>
  <c r="D12" i="223" s="1"/>
  <c r="D10" i="223" a="1"/>
  <c r="D10" i="223" s="1"/>
  <c r="D8" i="223"/>
  <c r="D7" i="223"/>
  <c r="D6" i="223"/>
  <c r="D5" i="223"/>
  <c r="N3" i="223"/>
  <c r="N1" i="223"/>
  <c r="G107" i="222"/>
  <c r="I107" i="222" s="1"/>
  <c r="G108" i="222"/>
  <c r="I108" i="222" s="1"/>
  <c r="G109" i="222"/>
  <c r="I109" i="222" s="1"/>
  <c r="G110" i="222"/>
  <c r="I110" i="222" s="1"/>
  <c r="G111" i="222"/>
  <c r="I111" i="222" s="1"/>
  <c r="G112" i="222"/>
  <c r="I112" i="222" s="1"/>
  <c r="G113" i="222"/>
  <c r="I113" i="222" s="1"/>
  <c r="G114" i="222"/>
  <c r="I114" i="222" s="1"/>
  <c r="G115" i="222"/>
  <c r="I115" i="222" s="1"/>
  <c r="G116" i="222"/>
  <c r="I116" i="222" s="1"/>
  <c r="G117" i="222"/>
  <c r="I117" i="222" s="1"/>
  <c r="G118" i="222"/>
  <c r="I118" i="222" s="1"/>
  <c r="G119" i="222"/>
  <c r="I119" i="222" s="1"/>
  <c r="G120" i="222"/>
  <c r="I120" i="222" s="1"/>
  <c r="G121" i="222"/>
  <c r="I121" i="222" s="1"/>
  <c r="G122" i="222"/>
  <c r="I122" i="222" s="1"/>
  <c r="G123" i="222"/>
  <c r="I123" i="222" s="1"/>
  <c r="G124" i="222"/>
  <c r="I124" i="222" s="1"/>
  <c r="G125" i="222"/>
  <c r="I125" i="222" s="1"/>
  <c r="G126" i="222"/>
  <c r="I126" i="222" s="1"/>
  <c r="G127" i="222"/>
  <c r="I127" i="222" s="1"/>
  <c r="G128" i="222"/>
  <c r="I128" i="222" s="1"/>
  <c r="G129" i="222"/>
  <c r="I129" i="222" s="1"/>
  <c r="G130" i="222"/>
  <c r="I130" i="222" s="1"/>
  <c r="G131" i="222"/>
  <c r="I131" i="222" s="1"/>
  <c r="G132" i="222"/>
  <c r="I132" i="222" s="1"/>
  <c r="G133" i="222"/>
  <c r="I133" i="222" s="1"/>
  <c r="G134" i="222"/>
  <c r="I134" i="222" s="1"/>
  <c r="G135" i="222"/>
  <c r="I135" i="222" s="1"/>
  <c r="G136" i="222"/>
  <c r="I136" i="222" s="1"/>
  <c r="G137" i="222"/>
  <c r="I137" i="222" s="1"/>
  <c r="G138" i="222"/>
  <c r="I138" i="222" s="1"/>
  <c r="G139" i="222"/>
  <c r="I139" i="222" s="1"/>
  <c r="G140" i="222"/>
  <c r="I140" i="222" s="1"/>
  <c r="G141" i="222"/>
  <c r="I141" i="222" s="1"/>
  <c r="G142" i="222"/>
  <c r="I142" i="222" s="1"/>
  <c r="G143" i="222"/>
  <c r="I143" i="222" s="1"/>
  <c r="G144" i="222"/>
  <c r="I144" i="222" s="1"/>
  <c r="G145" i="222"/>
  <c r="I145" i="222" s="1"/>
  <c r="G146" i="222"/>
  <c r="I146" i="222" s="1"/>
  <c r="G147" i="222"/>
  <c r="I147" i="222" s="1"/>
  <c r="G148" i="222"/>
  <c r="I148" i="222" s="1"/>
  <c r="G106" i="222"/>
  <c r="I106" i="222" s="1"/>
  <c r="G58" i="222"/>
  <c r="I58" i="222" s="1"/>
  <c r="G59" i="222"/>
  <c r="I59" i="222" s="1"/>
  <c r="G60" i="222"/>
  <c r="I60" i="222" s="1"/>
  <c r="G61" i="222"/>
  <c r="I61" i="222" s="1"/>
  <c r="G62" i="222"/>
  <c r="I62" i="222" s="1"/>
  <c r="G63" i="222"/>
  <c r="I63" i="222" s="1"/>
  <c r="G64" i="222"/>
  <c r="I64" i="222" s="1"/>
  <c r="G65" i="222"/>
  <c r="I65" i="222" s="1"/>
  <c r="G66" i="222"/>
  <c r="I66" i="222" s="1"/>
  <c r="G67" i="222"/>
  <c r="I67" i="222" s="1"/>
  <c r="G68" i="222"/>
  <c r="I68" i="222" s="1"/>
  <c r="G69" i="222"/>
  <c r="I69" i="222" s="1"/>
  <c r="G70" i="222"/>
  <c r="I70" i="222" s="1"/>
  <c r="G71" i="222"/>
  <c r="I71" i="222" s="1"/>
  <c r="G72" i="222"/>
  <c r="I72" i="222" s="1"/>
  <c r="G73" i="222"/>
  <c r="G74" i="222"/>
  <c r="I74" i="222" s="1"/>
  <c r="G75" i="222"/>
  <c r="I75" i="222" s="1"/>
  <c r="G76" i="222"/>
  <c r="I76" i="222" s="1"/>
  <c r="G77" i="222"/>
  <c r="I77" i="222" s="1"/>
  <c r="G78" i="222"/>
  <c r="I78" i="222" s="1"/>
  <c r="G79" i="222"/>
  <c r="I79" i="222" s="1"/>
  <c r="G80" i="222"/>
  <c r="I80" i="222" s="1"/>
  <c r="G81" i="222"/>
  <c r="I81" i="222" s="1"/>
  <c r="G82" i="222"/>
  <c r="I82" i="222" s="1"/>
  <c r="G83" i="222"/>
  <c r="I83" i="222" s="1"/>
  <c r="G84" i="222"/>
  <c r="I84" i="222" s="1"/>
  <c r="G85" i="222"/>
  <c r="I85" i="222" s="1"/>
  <c r="G86" i="222"/>
  <c r="I86" i="222" s="1"/>
  <c r="G87" i="222"/>
  <c r="I87" i="222" s="1"/>
  <c r="G88" i="222"/>
  <c r="I88" i="222" s="1"/>
  <c r="G89" i="222"/>
  <c r="I89" i="222" s="1"/>
  <c r="G90" i="222"/>
  <c r="I90" i="222" s="1"/>
  <c r="G91" i="222"/>
  <c r="I91" i="222" s="1"/>
  <c r="G92" i="222"/>
  <c r="I92" i="222" s="1"/>
  <c r="G93" i="222"/>
  <c r="I93" i="222" s="1"/>
  <c r="G94" i="222"/>
  <c r="I94" i="222" s="1"/>
  <c r="G95" i="222"/>
  <c r="I95" i="222" s="1"/>
  <c r="G96" i="222"/>
  <c r="I96" i="222" s="1"/>
  <c r="G97" i="222"/>
  <c r="I97" i="222" s="1"/>
  <c r="G98" i="222"/>
  <c r="I98" i="222" s="1"/>
  <c r="G99" i="222"/>
  <c r="I99" i="222" s="1"/>
  <c r="G100" i="222"/>
  <c r="I100" i="222" s="1"/>
  <c r="G57" i="222"/>
  <c r="M149" i="222"/>
  <c r="H149" i="222"/>
  <c r="L47" i="115" s="1"/>
  <c r="O148" i="222"/>
  <c r="D148" i="222"/>
  <c r="C148" i="222"/>
  <c r="B148" i="222"/>
  <c r="O147" i="222"/>
  <c r="D147" i="222"/>
  <c r="C147" i="222"/>
  <c r="B147" i="222"/>
  <c r="O146" i="222"/>
  <c r="D146" i="222"/>
  <c r="C146" i="222"/>
  <c r="B146" i="222"/>
  <c r="O145" i="222"/>
  <c r="D145" i="222"/>
  <c r="C145" i="222"/>
  <c r="B145" i="222"/>
  <c r="O144" i="222"/>
  <c r="D144" i="222"/>
  <c r="C144" i="222"/>
  <c r="B144" i="222"/>
  <c r="O143" i="222"/>
  <c r="D143" i="222"/>
  <c r="C143" i="222"/>
  <c r="B143" i="222"/>
  <c r="O142" i="222"/>
  <c r="D142" i="222"/>
  <c r="C142" i="222"/>
  <c r="B142" i="222"/>
  <c r="O141" i="222"/>
  <c r="D141" i="222"/>
  <c r="C141" i="222"/>
  <c r="B141" i="222"/>
  <c r="O140" i="222"/>
  <c r="D140" i="222"/>
  <c r="C140" i="222"/>
  <c r="B140" i="222"/>
  <c r="O139" i="222"/>
  <c r="D139" i="222"/>
  <c r="C139" i="222"/>
  <c r="B139" i="222"/>
  <c r="O138" i="222"/>
  <c r="D138" i="222"/>
  <c r="C138" i="222"/>
  <c r="B138" i="222"/>
  <c r="O137" i="222"/>
  <c r="D137" i="222"/>
  <c r="C137" i="222"/>
  <c r="B137" i="222"/>
  <c r="O136" i="222"/>
  <c r="D136" i="222"/>
  <c r="C136" i="222"/>
  <c r="B136" i="222"/>
  <c r="O135" i="222"/>
  <c r="D135" i="222"/>
  <c r="C135" i="222"/>
  <c r="B135" i="222"/>
  <c r="O134" i="222"/>
  <c r="D134" i="222"/>
  <c r="C134" i="222"/>
  <c r="B134" i="222"/>
  <c r="O133" i="222"/>
  <c r="D133" i="222"/>
  <c r="C133" i="222"/>
  <c r="B133" i="222"/>
  <c r="O132" i="222"/>
  <c r="D132" i="222"/>
  <c r="C132" i="222"/>
  <c r="B132" i="222"/>
  <c r="O131" i="222"/>
  <c r="D131" i="222"/>
  <c r="C131" i="222"/>
  <c r="B131" i="222"/>
  <c r="O130" i="222"/>
  <c r="D130" i="222"/>
  <c r="C130" i="222"/>
  <c r="B130" i="222"/>
  <c r="O129" i="222"/>
  <c r="D129" i="222"/>
  <c r="C129" i="222"/>
  <c r="B129" i="222"/>
  <c r="O128" i="222"/>
  <c r="D128" i="222"/>
  <c r="C128" i="222"/>
  <c r="B128" i="222"/>
  <c r="O127" i="222"/>
  <c r="D127" i="222"/>
  <c r="C127" i="222"/>
  <c r="B127" i="222"/>
  <c r="O126" i="222"/>
  <c r="D126" i="222"/>
  <c r="C126" i="222"/>
  <c r="B126" i="222"/>
  <c r="O125" i="222"/>
  <c r="D125" i="222"/>
  <c r="C125" i="222"/>
  <c r="B125" i="222"/>
  <c r="O124" i="222"/>
  <c r="D124" i="222"/>
  <c r="C124" i="222"/>
  <c r="B124" i="222"/>
  <c r="O123" i="222"/>
  <c r="D123" i="222"/>
  <c r="C123" i="222"/>
  <c r="B123" i="222"/>
  <c r="O122" i="222"/>
  <c r="D122" i="222"/>
  <c r="C122" i="222"/>
  <c r="B122" i="222"/>
  <c r="O121" i="222"/>
  <c r="D121" i="222"/>
  <c r="C121" i="222"/>
  <c r="B121" i="222"/>
  <c r="O120" i="222"/>
  <c r="D120" i="222"/>
  <c r="C120" i="222"/>
  <c r="B120" i="222"/>
  <c r="O119" i="222"/>
  <c r="D119" i="222"/>
  <c r="C119" i="222"/>
  <c r="B119" i="222"/>
  <c r="O118" i="222"/>
  <c r="D118" i="222"/>
  <c r="C118" i="222"/>
  <c r="B118" i="222"/>
  <c r="O117" i="222"/>
  <c r="D117" i="222"/>
  <c r="C117" i="222"/>
  <c r="B117" i="222"/>
  <c r="O116" i="222"/>
  <c r="D116" i="222"/>
  <c r="C116" i="222"/>
  <c r="B116" i="222"/>
  <c r="O115" i="222"/>
  <c r="D115" i="222"/>
  <c r="C115" i="222"/>
  <c r="B115" i="222"/>
  <c r="O114" i="222"/>
  <c r="D114" i="222"/>
  <c r="C114" i="222"/>
  <c r="B114" i="222"/>
  <c r="O113" i="222"/>
  <c r="D113" i="222"/>
  <c r="C113" i="222"/>
  <c r="B113" i="222"/>
  <c r="O112" i="222"/>
  <c r="D112" i="222"/>
  <c r="C112" i="222"/>
  <c r="B112" i="222"/>
  <c r="O111" i="222"/>
  <c r="D111" i="222"/>
  <c r="C111" i="222"/>
  <c r="B111" i="222"/>
  <c r="O110" i="222"/>
  <c r="D110" i="222"/>
  <c r="C110" i="222"/>
  <c r="B110" i="222"/>
  <c r="O109" i="222"/>
  <c r="D109" i="222"/>
  <c r="C109" i="222"/>
  <c r="B109" i="222"/>
  <c r="O108" i="222"/>
  <c r="D108" i="222"/>
  <c r="C108" i="222"/>
  <c r="B108" i="222"/>
  <c r="O107" i="222"/>
  <c r="D107" i="222"/>
  <c r="C107" i="222"/>
  <c r="B107" i="222"/>
  <c r="O106" i="222"/>
  <c r="D106" i="222"/>
  <c r="C106" i="222"/>
  <c r="B106" i="222"/>
  <c r="A106" i="222"/>
  <c r="A107" i="222" s="1"/>
  <c r="A108" i="222" s="1"/>
  <c r="A109" i="222" s="1"/>
  <c r="A110" i="222" s="1"/>
  <c r="A111" i="222" s="1"/>
  <c r="A112" i="222" s="1"/>
  <c r="A113" i="222" s="1"/>
  <c r="A114" i="222" s="1"/>
  <c r="A115" i="222" s="1"/>
  <c r="A116" i="222" s="1"/>
  <c r="A117" i="222" s="1"/>
  <c r="A118" i="222" s="1"/>
  <c r="A119" i="222" s="1"/>
  <c r="A120" i="222" s="1"/>
  <c r="A121" i="222" s="1"/>
  <c r="A122" i="222" s="1"/>
  <c r="A123" i="222" s="1"/>
  <c r="A124" i="222" s="1"/>
  <c r="A125" i="222" s="1"/>
  <c r="A126" i="222" s="1"/>
  <c r="A127" i="222" s="1"/>
  <c r="A128" i="222" s="1"/>
  <c r="A129" i="222" s="1"/>
  <c r="A130" i="222" s="1"/>
  <c r="A131" i="222" s="1"/>
  <c r="A132" i="222" s="1"/>
  <c r="A133" i="222" s="1"/>
  <c r="A134" i="222" s="1"/>
  <c r="A135" i="222" s="1"/>
  <c r="A136" i="222" s="1"/>
  <c r="A137" i="222" s="1"/>
  <c r="A138" i="222" s="1"/>
  <c r="A139" i="222" s="1"/>
  <c r="A140" i="222" s="1"/>
  <c r="A141" i="222" s="1"/>
  <c r="A142" i="222" s="1"/>
  <c r="A143" i="222" s="1"/>
  <c r="A144" i="222" s="1"/>
  <c r="A145" i="222" s="1"/>
  <c r="A146" i="222" s="1"/>
  <c r="A147" i="222" s="1"/>
  <c r="A148" i="222" s="1"/>
  <c r="N103" i="222"/>
  <c r="J103" i="222"/>
  <c r="H103" i="222"/>
  <c r="J102" i="222"/>
  <c r="H102" i="222"/>
  <c r="J101" i="222"/>
  <c r="O100" i="222"/>
  <c r="D100" i="222"/>
  <c r="C100" i="222"/>
  <c r="B100" i="222"/>
  <c r="O99" i="222"/>
  <c r="D99" i="222"/>
  <c r="C99" i="222"/>
  <c r="B99" i="222"/>
  <c r="O98" i="222"/>
  <c r="D98" i="222"/>
  <c r="C98" i="222"/>
  <c r="B98" i="222"/>
  <c r="O97" i="222"/>
  <c r="D97" i="222"/>
  <c r="C97" i="222"/>
  <c r="B97" i="222"/>
  <c r="O96" i="222"/>
  <c r="D96" i="222"/>
  <c r="C96" i="222"/>
  <c r="B96" i="222"/>
  <c r="O95" i="222"/>
  <c r="D95" i="222"/>
  <c r="C95" i="222"/>
  <c r="B95" i="222"/>
  <c r="O94" i="222"/>
  <c r="D94" i="222"/>
  <c r="C94" i="222"/>
  <c r="B94" i="222"/>
  <c r="O93" i="222"/>
  <c r="D93" i="222"/>
  <c r="C93" i="222"/>
  <c r="B93" i="222"/>
  <c r="O92" i="222"/>
  <c r="D92" i="222"/>
  <c r="C92" i="222"/>
  <c r="B92" i="222"/>
  <c r="O91" i="222"/>
  <c r="D91" i="222"/>
  <c r="C91" i="222"/>
  <c r="B91" i="222"/>
  <c r="O90" i="222"/>
  <c r="D90" i="222"/>
  <c r="C90" i="222"/>
  <c r="B90" i="222"/>
  <c r="O89" i="222"/>
  <c r="D89" i="222"/>
  <c r="C89" i="222"/>
  <c r="B89" i="222"/>
  <c r="O88" i="222"/>
  <c r="D88" i="222"/>
  <c r="C88" i="222"/>
  <c r="B88" i="222"/>
  <c r="O87" i="222"/>
  <c r="D87" i="222"/>
  <c r="C87" i="222"/>
  <c r="B87" i="222"/>
  <c r="O86" i="222"/>
  <c r="D86" i="222"/>
  <c r="C86" i="222"/>
  <c r="B86" i="222"/>
  <c r="O85" i="222"/>
  <c r="D85" i="222"/>
  <c r="C85" i="222"/>
  <c r="B85" i="222"/>
  <c r="O84" i="222"/>
  <c r="D84" i="222"/>
  <c r="C84" i="222"/>
  <c r="B84" i="222"/>
  <c r="O83" i="222"/>
  <c r="D83" i="222"/>
  <c r="C83" i="222"/>
  <c r="B83" i="222"/>
  <c r="O82" i="222"/>
  <c r="D82" i="222"/>
  <c r="C82" i="222"/>
  <c r="B82" i="222"/>
  <c r="O81" i="222"/>
  <c r="D81" i="222"/>
  <c r="C81" i="222"/>
  <c r="B81" i="222"/>
  <c r="O80" i="222"/>
  <c r="D80" i="222"/>
  <c r="C80" i="222"/>
  <c r="B80" i="222"/>
  <c r="O79" i="222"/>
  <c r="D79" i="222"/>
  <c r="C79" i="222"/>
  <c r="B79" i="222"/>
  <c r="O78" i="222"/>
  <c r="D78" i="222"/>
  <c r="C78" i="222"/>
  <c r="B78" i="222"/>
  <c r="O77" i="222"/>
  <c r="D77" i="222"/>
  <c r="C77" i="222"/>
  <c r="B77" i="222"/>
  <c r="O76" i="222"/>
  <c r="D76" i="222"/>
  <c r="C76" i="222"/>
  <c r="B76" i="222"/>
  <c r="O75" i="222"/>
  <c r="D75" i="222"/>
  <c r="C75" i="222"/>
  <c r="B75" i="222"/>
  <c r="O74" i="222"/>
  <c r="D74" i="222"/>
  <c r="C74" i="222"/>
  <c r="B74" i="222"/>
  <c r="O73" i="222"/>
  <c r="D73" i="222"/>
  <c r="C73" i="222"/>
  <c r="B73" i="222"/>
  <c r="O72" i="222"/>
  <c r="D72" i="222"/>
  <c r="C72" i="222"/>
  <c r="B72" i="222"/>
  <c r="O71" i="222"/>
  <c r="D71" i="222"/>
  <c r="C71" i="222"/>
  <c r="B71" i="222"/>
  <c r="O70" i="222"/>
  <c r="D70" i="222"/>
  <c r="C70" i="222"/>
  <c r="B70" i="222"/>
  <c r="O69" i="222"/>
  <c r="D69" i="222"/>
  <c r="C69" i="222"/>
  <c r="B69" i="222"/>
  <c r="O68" i="222"/>
  <c r="D68" i="222"/>
  <c r="C68" i="222"/>
  <c r="B68" i="222"/>
  <c r="O67" i="222"/>
  <c r="D67" i="222"/>
  <c r="C67" i="222"/>
  <c r="B67" i="222"/>
  <c r="O66" i="222"/>
  <c r="D66" i="222"/>
  <c r="C66" i="222"/>
  <c r="B66" i="222"/>
  <c r="O65" i="222"/>
  <c r="D65" i="222"/>
  <c r="C65" i="222"/>
  <c r="B65" i="222"/>
  <c r="O64" i="222"/>
  <c r="D64" i="222"/>
  <c r="C64" i="222"/>
  <c r="B64" i="222"/>
  <c r="O63" i="222"/>
  <c r="D63" i="222"/>
  <c r="C63" i="222"/>
  <c r="B63" i="222"/>
  <c r="O62" i="222"/>
  <c r="D62" i="222"/>
  <c r="C62" i="222"/>
  <c r="B62" i="222"/>
  <c r="O61" i="222"/>
  <c r="D61" i="222"/>
  <c r="C61" i="222"/>
  <c r="B61" i="222"/>
  <c r="O60" i="222"/>
  <c r="D60" i="222"/>
  <c r="C60" i="222"/>
  <c r="B60" i="222"/>
  <c r="O59" i="222"/>
  <c r="D59" i="222"/>
  <c r="C59" i="222"/>
  <c r="B59" i="222"/>
  <c r="O58" i="222"/>
  <c r="D58" i="222"/>
  <c r="C58" i="222"/>
  <c r="B58" i="222"/>
  <c r="O57" i="222"/>
  <c r="D57" i="222"/>
  <c r="C57" i="222"/>
  <c r="B57" i="222"/>
  <c r="N54" i="222"/>
  <c r="J54" i="222"/>
  <c r="H54" i="222"/>
  <c r="J53" i="222"/>
  <c r="H53" i="222"/>
  <c r="J52" i="222"/>
  <c r="D21" i="222" a="1"/>
  <c r="D21" i="222" s="1"/>
  <c r="D20" i="222" a="1"/>
  <c r="D20" i="222" s="1"/>
  <c r="D19" i="222" a="1"/>
  <c r="D19" i="222" s="1"/>
  <c r="D14" i="222" a="1"/>
  <c r="D14" i="222" s="1"/>
  <c r="D103" i="222" s="1"/>
  <c r="D13" i="222" a="1"/>
  <c r="D13" i="222" s="1"/>
  <c r="D12" i="222" a="1"/>
  <c r="D12" i="222" s="1"/>
  <c r="D101" i="222" s="1"/>
  <c r="D10" i="222" a="1"/>
  <c r="D10" i="222" s="1"/>
  <c r="D8" i="222"/>
  <c r="D7" i="222"/>
  <c r="D6" i="222"/>
  <c r="D5" i="222"/>
  <c r="N3" i="222"/>
  <c r="N1" i="222"/>
  <c r="G107" i="221"/>
  <c r="I107" i="221" s="1"/>
  <c r="G108" i="221"/>
  <c r="I108" i="221" s="1"/>
  <c r="G109" i="221"/>
  <c r="I109" i="221" s="1"/>
  <c r="G110" i="221"/>
  <c r="I110" i="221" s="1"/>
  <c r="G111" i="221"/>
  <c r="I111" i="221" s="1"/>
  <c r="G112" i="221"/>
  <c r="I112" i="221" s="1"/>
  <c r="G113" i="221"/>
  <c r="I113" i="221" s="1"/>
  <c r="G114" i="221"/>
  <c r="I114" i="221" s="1"/>
  <c r="G115" i="221"/>
  <c r="I115" i="221" s="1"/>
  <c r="G116" i="221"/>
  <c r="I116" i="221" s="1"/>
  <c r="G117" i="221"/>
  <c r="I117" i="221" s="1"/>
  <c r="G118" i="221"/>
  <c r="I118" i="221" s="1"/>
  <c r="G119" i="221"/>
  <c r="I119" i="221" s="1"/>
  <c r="G120" i="221"/>
  <c r="I120" i="221" s="1"/>
  <c r="G121" i="221"/>
  <c r="I121" i="221" s="1"/>
  <c r="G122" i="221"/>
  <c r="I122" i="221" s="1"/>
  <c r="G123" i="221"/>
  <c r="I123" i="221" s="1"/>
  <c r="G124" i="221"/>
  <c r="I124" i="221" s="1"/>
  <c r="G125" i="221"/>
  <c r="I125" i="221" s="1"/>
  <c r="G126" i="221"/>
  <c r="I126" i="221" s="1"/>
  <c r="G127" i="221"/>
  <c r="I127" i="221" s="1"/>
  <c r="G128" i="221"/>
  <c r="I128" i="221" s="1"/>
  <c r="G129" i="221"/>
  <c r="I129" i="221" s="1"/>
  <c r="G130" i="221"/>
  <c r="I130" i="221" s="1"/>
  <c r="G131" i="221"/>
  <c r="I131" i="221" s="1"/>
  <c r="G132" i="221"/>
  <c r="I132" i="221" s="1"/>
  <c r="G133" i="221"/>
  <c r="I133" i="221" s="1"/>
  <c r="G134" i="221"/>
  <c r="I134" i="221" s="1"/>
  <c r="G135" i="221"/>
  <c r="I135" i="221" s="1"/>
  <c r="G136" i="221"/>
  <c r="I136" i="221" s="1"/>
  <c r="G137" i="221"/>
  <c r="I137" i="221" s="1"/>
  <c r="G138" i="221"/>
  <c r="I138" i="221" s="1"/>
  <c r="G139" i="221"/>
  <c r="I139" i="221" s="1"/>
  <c r="G140" i="221"/>
  <c r="I140" i="221" s="1"/>
  <c r="G141" i="221"/>
  <c r="I141" i="221" s="1"/>
  <c r="G142" i="221"/>
  <c r="I142" i="221" s="1"/>
  <c r="G143" i="221"/>
  <c r="I143" i="221" s="1"/>
  <c r="G144" i="221"/>
  <c r="I144" i="221" s="1"/>
  <c r="G145" i="221"/>
  <c r="I145" i="221" s="1"/>
  <c r="G146" i="221"/>
  <c r="I146" i="221" s="1"/>
  <c r="G147" i="221"/>
  <c r="I147" i="221" s="1"/>
  <c r="G148" i="221"/>
  <c r="I148" i="221" s="1"/>
  <c r="G106" i="221"/>
  <c r="I106" i="221" s="1"/>
  <c r="G80" i="221"/>
  <c r="I80" i="221" s="1"/>
  <c r="G81" i="221"/>
  <c r="I81" i="221" s="1"/>
  <c r="G82" i="221"/>
  <c r="I82" i="221" s="1"/>
  <c r="G83" i="221"/>
  <c r="I83" i="221" s="1"/>
  <c r="G84" i="221"/>
  <c r="I84" i="221" s="1"/>
  <c r="G85" i="221"/>
  <c r="I85" i="221" s="1"/>
  <c r="G86" i="221"/>
  <c r="I86" i="221" s="1"/>
  <c r="G87" i="221"/>
  <c r="I87" i="221" s="1"/>
  <c r="G88" i="221"/>
  <c r="I88" i="221" s="1"/>
  <c r="G89" i="221"/>
  <c r="I89" i="221" s="1"/>
  <c r="G90" i="221"/>
  <c r="I90" i="221" s="1"/>
  <c r="G91" i="221"/>
  <c r="I91" i="221" s="1"/>
  <c r="G92" i="221"/>
  <c r="I92" i="221" s="1"/>
  <c r="G93" i="221"/>
  <c r="I93" i="221" s="1"/>
  <c r="G94" i="221"/>
  <c r="I94" i="221" s="1"/>
  <c r="G95" i="221"/>
  <c r="I95" i="221" s="1"/>
  <c r="G96" i="221"/>
  <c r="I96" i="221" s="1"/>
  <c r="G97" i="221"/>
  <c r="I97" i="221" s="1"/>
  <c r="G98" i="221"/>
  <c r="I98" i="221" s="1"/>
  <c r="G99" i="221"/>
  <c r="I99" i="221" s="1"/>
  <c r="G100" i="221"/>
  <c r="I100" i="221" s="1"/>
  <c r="G58" i="221"/>
  <c r="I58" i="221" s="1"/>
  <c r="G59" i="221"/>
  <c r="I59" i="221" s="1"/>
  <c r="G60" i="221"/>
  <c r="I60" i="221" s="1"/>
  <c r="G61" i="221"/>
  <c r="I61" i="221" s="1"/>
  <c r="G62" i="221"/>
  <c r="I62" i="221" s="1"/>
  <c r="G63" i="221"/>
  <c r="I63" i="221" s="1"/>
  <c r="G64" i="221"/>
  <c r="I64" i="221" s="1"/>
  <c r="G65" i="221"/>
  <c r="I65" i="221" s="1"/>
  <c r="G66" i="221"/>
  <c r="I66" i="221" s="1"/>
  <c r="G67" i="221"/>
  <c r="I67" i="221" s="1"/>
  <c r="G68" i="221"/>
  <c r="I68" i="221" s="1"/>
  <c r="G69" i="221"/>
  <c r="I69" i="221" s="1"/>
  <c r="G70" i="221"/>
  <c r="I70" i="221" s="1"/>
  <c r="G71" i="221"/>
  <c r="I71" i="221" s="1"/>
  <c r="G72" i="221"/>
  <c r="I72" i="221" s="1"/>
  <c r="G73" i="221"/>
  <c r="I73" i="221" s="1"/>
  <c r="G74" i="221"/>
  <c r="I74" i="221" s="1"/>
  <c r="G75" i="221"/>
  <c r="I75" i="221" s="1"/>
  <c r="G76" i="221"/>
  <c r="I76" i="221" s="1"/>
  <c r="G77" i="221"/>
  <c r="I77" i="221" s="1"/>
  <c r="G78" i="221"/>
  <c r="I78" i="221" s="1"/>
  <c r="G79" i="221"/>
  <c r="I79" i="221" s="1"/>
  <c r="G57" i="221"/>
  <c r="M149" i="221"/>
  <c r="H149" i="221"/>
  <c r="L46" i="115" s="1"/>
  <c r="O148" i="221"/>
  <c r="D148" i="221"/>
  <c r="C148" i="221"/>
  <c r="B148" i="221"/>
  <c r="O147" i="221"/>
  <c r="D147" i="221"/>
  <c r="C147" i="221"/>
  <c r="B147" i="221"/>
  <c r="O146" i="221"/>
  <c r="D146" i="221"/>
  <c r="C146" i="221"/>
  <c r="B146" i="221"/>
  <c r="O145" i="221"/>
  <c r="D145" i="221"/>
  <c r="C145" i="221"/>
  <c r="B145" i="221"/>
  <c r="O144" i="221"/>
  <c r="D144" i="221"/>
  <c r="C144" i="221"/>
  <c r="B144" i="221"/>
  <c r="O143" i="221"/>
  <c r="D143" i="221"/>
  <c r="C143" i="221"/>
  <c r="B143" i="221"/>
  <c r="O142" i="221"/>
  <c r="D142" i="221"/>
  <c r="C142" i="221"/>
  <c r="B142" i="221"/>
  <c r="O141" i="221"/>
  <c r="D141" i="221"/>
  <c r="C141" i="221"/>
  <c r="B141" i="221"/>
  <c r="O140" i="221"/>
  <c r="D140" i="221"/>
  <c r="C140" i="221"/>
  <c r="B140" i="221"/>
  <c r="O139" i="221"/>
  <c r="D139" i="221"/>
  <c r="C139" i="221"/>
  <c r="B139" i="221"/>
  <c r="O138" i="221"/>
  <c r="D138" i="221"/>
  <c r="C138" i="221"/>
  <c r="B138" i="221"/>
  <c r="O137" i="221"/>
  <c r="D137" i="221"/>
  <c r="C137" i="221"/>
  <c r="B137" i="221"/>
  <c r="O136" i="221"/>
  <c r="D136" i="221"/>
  <c r="C136" i="221"/>
  <c r="B136" i="221"/>
  <c r="O135" i="221"/>
  <c r="D135" i="221"/>
  <c r="C135" i="221"/>
  <c r="B135" i="221"/>
  <c r="O134" i="221"/>
  <c r="D134" i="221"/>
  <c r="C134" i="221"/>
  <c r="B134" i="221"/>
  <c r="O133" i="221"/>
  <c r="D133" i="221"/>
  <c r="C133" i="221"/>
  <c r="B133" i="221"/>
  <c r="O132" i="221"/>
  <c r="D132" i="221"/>
  <c r="C132" i="221"/>
  <c r="B132" i="221"/>
  <c r="O131" i="221"/>
  <c r="D131" i="221"/>
  <c r="C131" i="221"/>
  <c r="B131" i="221"/>
  <c r="O130" i="221"/>
  <c r="D130" i="221"/>
  <c r="C130" i="221"/>
  <c r="B130" i="221"/>
  <c r="O129" i="221"/>
  <c r="D129" i="221"/>
  <c r="C129" i="221"/>
  <c r="B129" i="221"/>
  <c r="O128" i="221"/>
  <c r="D128" i="221"/>
  <c r="C128" i="221"/>
  <c r="B128" i="221"/>
  <c r="O127" i="221"/>
  <c r="D127" i="221"/>
  <c r="C127" i="221"/>
  <c r="B127" i="221"/>
  <c r="O126" i="221"/>
  <c r="D126" i="221"/>
  <c r="C126" i="221"/>
  <c r="B126" i="221"/>
  <c r="O125" i="221"/>
  <c r="D125" i="221"/>
  <c r="C125" i="221"/>
  <c r="B125" i="221"/>
  <c r="O124" i="221"/>
  <c r="D124" i="221"/>
  <c r="C124" i="221"/>
  <c r="B124" i="221"/>
  <c r="O123" i="221"/>
  <c r="D123" i="221"/>
  <c r="C123" i="221"/>
  <c r="B123" i="221"/>
  <c r="O122" i="221"/>
  <c r="D122" i="221"/>
  <c r="C122" i="221"/>
  <c r="B122" i="221"/>
  <c r="O121" i="221"/>
  <c r="D121" i="221"/>
  <c r="C121" i="221"/>
  <c r="B121" i="221"/>
  <c r="O120" i="221"/>
  <c r="D120" i="221"/>
  <c r="C120" i="221"/>
  <c r="B120" i="221"/>
  <c r="O119" i="221"/>
  <c r="D119" i="221"/>
  <c r="C119" i="221"/>
  <c r="B119" i="221"/>
  <c r="O118" i="221"/>
  <c r="D118" i="221"/>
  <c r="C118" i="221"/>
  <c r="B118" i="221"/>
  <c r="O117" i="221"/>
  <c r="D117" i="221"/>
  <c r="C117" i="221"/>
  <c r="B117" i="221"/>
  <c r="O116" i="221"/>
  <c r="D116" i="221"/>
  <c r="C116" i="221"/>
  <c r="B116" i="221"/>
  <c r="O115" i="221"/>
  <c r="D115" i="221"/>
  <c r="C115" i="221"/>
  <c r="B115" i="221"/>
  <c r="O114" i="221"/>
  <c r="D114" i="221"/>
  <c r="C114" i="221"/>
  <c r="B114" i="221"/>
  <c r="O113" i="221"/>
  <c r="D113" i="221"/>
  <c r="C113" i="221"/>
  <c r="B113" i="221"/>
  <c r="O112" i="221"/>
  <c r="D112" i="221"/>
  <c r="C112" i="221"/>
  <c r="B112" i="221"/>
  <c r="O111" i="221"/>
  <c r="D111" i="221"/>
  <c r="C111" i="221"/>
  <c r="B111" i="221"/>
  <c r="O110" i="221"/>
  <c r="D110" i="221"/>
  <c r="C110" i="221"/>
  <c r="B110" i="221"/>
  <c r="O109" i="221"/>
  <c r="D109" i="221"/>
  <c r="C109" i="221"/>
  <c r="B109" i="221"/>
  <c r="O108" i="221"/>
  <c r="D108" i="221"/>
  <c r="C108" i="221"/>
  <c r="B108" i="221"/>
  <c r="O107" i="221"/>
  <c r="D107" i="221"/>
  <c r="C107" i="221"/>
  <c r="B107" i="221"/>
  <c r="A107" i="221"/>
  <c r="A108" i="221" s="1"/>
  <c r="A109" i="221" s="1"/>
  <c r="A110" i="221" s="1"/>
  <c r="A111" i="221" s="1"/>
  <c r="A112" i="221" s="1"/>
  <c r="A113" i="221" s="1"/>
  <c r="A114" i="221" s="1"/>
  <c r="A115" i="221" s="1"/>
  <c r="A116" i="221" s="1"/>
  <c r="A117" i="221" s="1"/>
  <c r="A118" i="221" s="1"/>
  <c r="A119" i="221" s="1"/>
  <c r="A120" i="221" s="1"/>
  <c r="A121" i="221" s="1"/>
  <c r="A122" i="221" s="1"/>
  <c r="A123" i="221" s="1"/>
  <c r="A124" i="221" s="1"/>
  <c r="A125" i="221" s="1"/>
  <c r="A126" i="221" s="1"/>
  <c r="A127" i="221" s="1"/>
  <c r="A128" i="221" s="1"/>
  <c r="A129" i="221" s="1"/>
  <c r="A130" i="221" s="1"/>
  <c r="A131" i="221" s="1"/>
  <c r="A132" i="221" s="1"/>
  <c r="A133" i="221" s="1"/>
  <c r="A134" i="221" s="1"/>
  <c r="A135" i="221" s="1"/>
  <c r="A136" i="221" s="1"/>
  <c r="A137" i="221" s="1"/>
  <c r="A138" i="221" s="1"/>
  <c r="A139" i="221" s="1"/>
  <c r="A140" i="221" s="1"/>
  <c r="A141" i="221" s="1"/>
  <c r="A142" i="221" s="1"/>
  <c r="A143" i="221" s="1"/>
  <c r="A144" i="221" s="1"/>
  <c r="A145" i="221" s="1"/>
  <c r="A146" i="221" s="1"/>
  <c r="A147" i="221" s="1"/>
  <c r="A148" i="221" s="1"/>
  <c r="O106" i="221"/>
  <c r="D106" i="221"/>
  <c r="C106" i="221"/>
  <c r="B106" i="221"/>
  <c r="A106" i="221"/>
  <c r="N103" i="221"/>
  <c r="J103" i="221"/>
  <c r="H103" i="221"/>
  <c r="J102" i="221"/>
  <c r="H102" i="221"/>
  <c r="J101" i="221"/>
  <c r="O100" i="221"/>
  <c r="D100" i="221"/>
  <c r="C100" i="221"/>
  <c r="B100" i="221"/>
  <c r="O99" i="221"/>
  <c r="D99" i="221"/>
  <c r="C99" i="221"/>
  <c r="B99" i="221"/>
  <c r="O98" i="221"/>
  <c r="D98" i="221"/>
  <c r="C98" i="221"/>
  <c r="B98" i="221"/>
  <c r="O97" i="221"/>
  <c r="D97" i="221"/>
  <c r="C97" i="221"/>
  <c r="B97" i="221"/>
  <c r="O96" i="221"/>
  <c r="D96" i="221"/>
  <c r="C96" i="221"/>
  <c r="B96" i="221"/>
  <c r="O95" i="221"/>
  <c r="D95" i="221"/>
  <c r="C95" i="221"/>
  <c r="B95" i="221"/>
  <c r="O94" i="221"/>
  <c r="D94" i="221"/>
  <c r="C94" i="221"/>
  <c r="B94" i="221"/>
  <c r="O93" i="221"/>
  <c r="D93" i="221"/>
  <c r="C93" i="221"/>
  <c r="B93" i="221"/>
  <c r="O92" i="221"/>
  <c r="D92" i="221"/>
  <c r="C92" i="221"/>
  <c r="B92" i="221"/>
  <c r="O91" i="221"/>
  <c r="D91" i="221"/>
  <c r="C91" i="221"/>
  <c r="B91" i="221"/>
  <c r="O90" i="221"/>
  <c r="D90" i="221"/>
  <c r="C90" i="221"/>
  <c r="B90" i="221"/>
  <c r="O89" i="221"/>
  <c r="D89" i="221"/>
  <c r="C89" i="221"/>
  <c r="B89" i="221"/>
  <c r="O88" i="221"/>
  <c r="D88" i="221"/>
  <c r="C88" i="221"/>
  <c r="B88" i="221"/>
  <c r="O87" i="221"/>
  <c r="D87" i="221"/>
  <c r="C87" i="221"/>
  <c r="B87" i="221"/>
  <c r="O86" i="221"/>
  <c r="D86" i="221"/>
  <c r="C86" i="221"/>
  <c r="B86" i="221"/>
  <c r="O85" i="221"/>
  <c r="D85" i="221"/>
  <c r="C85" i="221"/>
  <c r="B85" i="221"/>
  <c r="O84" i="221"/>
  <c r="D84" i="221"/>
  <c r="C84" i="221"/>
  <c r="B84" i="221"/>
  <c r="O83" i="221"/>
  <c r="D83" i="221"/>
  <c r="C83" i="221"/>
  <c r="B83" i="221"/>
  <c r="O82" i="221"/>
  <c r="D82" i="221"/>
  <c r="C82" i="221"/>
  <c r="B82" i="221"/>
  <c r="O81" i="221"/>
  <c r="D81" i="221"/>
  <c r="C81" i="221"/>
  <c r="B81" i="221"/>
  <c r="O80" i="221"/>
  <c r="D80" i="221"/>
  <c r="C80" i="221"/>
  <c r="B80" i="221"/>
  <c r="O79" i="221"/>
  <c r="D79" i="221"/>
  <c r="C79" i="221"/>
  <c r="B79" i="221"/>
  <c r="O78" i="221"/>
  <c r="D78" i="221"/>
  <c r="C78" i="221"/>
  <c r="B78" i="221"/>
  <c r="O77" i="221"/>
  <c r="D77" i="221"/>
  <c r="C77" i="221"/>
  <c r="B77" i="221"/>
  <c r="O76" i="221"/>
  <c r="D76" i="221"/>
  <c r="C76" i="221"/>
  <c r="B76" i="221"/>
  <c r="O75" i="221"/>
  <c r="D75" i="221"/>
  <c r="C75" i="221"/>
  <c r="B75" i="221"/>
  <c r="O74" i="221"/>
  <c r="D74" i="221"/>
  <c r="C74" i="221"/>
  <c r="B74" i="221"/>
  <c r="O73" i="221"/>
  <c r="D73" i="221"/>
  <c r="C73" i="221"/>
  <c r="B73" i="221"/>
  <c r="O72" i="221"/>
  <c r="D72" i="221"/>
  <c r="C72" i="221"/>
  <c r="B72" i="221"/>
  <c r="O71" i="221"/>
  <c r="D71" i="221"/>
  <c r="C71" i="221"/>
  <c r="B71" i="221"/>
  <c r="O70" i="221"/>
  <c r="D70" i="221"/>
  <c r="C70" i="221"/>
  <c r="B70" i="221"/>
  <c r="O69" i="221"/>
  <c r="D69" i="221"/>
  <c r="C69" i="221"/>
  <c r="B69" i="221"/>
  <c r="O68" i="221"/>
  <c r="D68" i="221"/>
  <c r="C68" i="221"/>
  <c r="B68" i="221"/>
  <c r="O67" i="221"/>
  <c r="D67" i="221"/>
  <c r="C67" i="221"/>
  <c r="B67" i="221"/>
  <c r="O66" i="221"/>
  <c r="D66" i="221"/>
  <c r="C66" i="221"/>
  <c r="B66" i="221"/>
  <c r="O65" i="221"/>
  <c r="D65" i="221"/>
  <c r="C65" i="221"/>
  <c r="B65" i="221"/>
  <c r="O64" i="221"/>
  <c r="D64" i="221"/>
  <c r="C64" i="221"/>
  <c r="B64" i="221"/>
  <c r="O63" i="221"/>
  <c r="D63" i="221"/>
  <c r="C63" i="221"/>
  <c r="B63" i="221"/>
  <c r="O62" i="221"/>
  <c r="D62" i="221"/>
  <c r="C62" i="221"/>
  <c r="B62" i="221"/>
  <c r="O61" i="221"/>
  <c r="D61" i="221"/>
  <c r="C61" i="221"/>
  <c r="B61" i="221"/>
  <c r="O60" i="221"/>
  <c r="D60" i="221"/>
  <c r="C60" i="221"/>
  <c r="B60" i="221"/>
  <c r="O59" i="221"/>
  <c r="D59" i="221"/>
  <c r="C59" i="221"/>
  <c r="B59" i="221"/>
  <c r="O58" i="221"/>
  <c r="D58" i="221"/>
  <c r="C58" i="221"/>
  <c r="B58" i="221"/>
  <c r="O57" i="221"/>
  <c r="D57" i="221"/>
  <c r="C57" i="221"/>
  <c r="B57" i="221"/>
  <c r="N54" i="221"/>
  <c r="J54" i="221"/>
  <c r="H54" i="221"/>
  <c r="J53" i="221"/>
  <c r="H53" i="221"/>
  <c r="J52" i="221"/>
  <c r="D21" i="221" a="1"/>
  <c r="D21" i="221" s="1"/>
  <c r="D20" i="221" a="1"/>
  <c r="D20" i="221" s="1"/>
  <c r="D19" i="221" a="1"/>
  <c r="D19" i="221" s="1"/>
  <c r="D14" i="221" a="1"/>
  <c r="D14" i="221" s="1"/>
  <c r="D54" i="221" s="1"/>
  <c r="D13" i="221" a="1"/>
  <c r="D13" i="221" s="1"/>
  <c r="D12" i="221" a="1"/>
  <c r="D12" i="221" s="1"/>
  <c r="D10" i="221" a="1"/>
  <c r="D10" i="221" s="1"/>
  <c r="D8" i="221"/>
  <c r="D7" i="221"/>
  <c r="D6" i="221"/>
  <c r="D5" i="221"/>
  <c r="N3" i="221"/>
  <c r="N1" i="221"/>
  <c r="G107" i="220"/>
  <c r="I107" i="220" s="1"/>
  <c r="G108" i="220"/>
  <c r="I108" i="220" s="1"/>
  <c r="G109" i="220"/>
  <c r="I109" i="220" s="1"/>
  <c r="G110" i="220"/>
  <c r="I110" i="220" s="1"/>
  <c r="G111" i="220"/>
  <c r="I111" i="220" s="1"/>
  <c r="G112" i="220"/>
  <c r="I112" i="220" s="1"/>
  <c r="G113" i="220"/>
  <c r="I113" i="220" s="1"/>
  <c r="G114" i="220"/>
  <c r="I114" i="220" s="1"/>
  <c r="G115" i="220"/>
  <c r="I115" i="220" s="1"/>
  <c r="G116" i="220"/>
  <c r="I116" i="220" s="1"/>
  <c r="G117" i="220"/>
  <c r="I117" i="220" s="1"/>
  <c r="G118" i="220"/>
  <c r="I118" i="220" s="1"/>
  <c r="G119" i="220"/>
  <c r="I119" i="220" s="1"/>
  <c r="G120" i="220"/>
  <c r="I120" i="220" s="1"/>
  <c r="G121" i="220"/>
  <c r="I121" i="220" s="1"/>
  <c r="G122" i="220"/>
  <c r="I122" i="220" s="1"/>
  <c r="G123" i="220"/>
  <c r="I123" i="220" s="1"/>
  <c r="G124" i="220"/>
  <c r="I124" i="220" s="1"/>
  <c r="G125" i="220"/>
  <c r="I125" i="220" s="1"/>
  <c r="G126" i="220"/>
  <c r="I126" i="220" s="1"/>
  <c r="G127" i="220"/>
  <c r="I127" i="220" s="1"/>
  <c r="G128" i="220"/>
  <c r="I128" i="220" s="1"/>
  <c r="G129" i="220"/>
  <c r="I129" i="220" s="1"/>
  <c r="G130" i="220"/>
  <c r="I130" i="220" s="1"/>
  <c r="G131" i="220"/>
  <c r="I131" i="220" s="1"/>
  <c r="G132" i="220"/>
  <c r="I132" i="220" s="1"/>
  <c r="G133" i="220"/>
  <c r="I133" i="220" s="1"/>
  <c r="G134" i="220"/>
  <c r="I134" i="220" s="1"/>
  <c r="G135" i="220"/>
  <c r="I135" i="220" s="1"/>
  <c r="G136" i="220"/>
  <c r="I136" i="220" s="1"/>
  <c r="G137" i="220"/>
  <c r="I137" i="220" s="1"/>
  <c r="G138" i="220"/>
  <c r="I138" i="220" s="1"/>
  <c r="G139" i="220"/>
  <c r="I139" i="220" s="1"/>
  <c r="G140" i="220"/>
  <c r="I140" i="220" s="1"/>
  <c r="G141" i="220"/>
  <c r="I141" i="220" s="1"/>
  <c r="G142" i="220"/>
  <c r="I142" i="220" s="1"/>
  <c r="G143" i="220"/>
  <c r="I143" i="220" s="1"/>
  <c r="G144" i="220"/>
  <c r="I144" i="220" s="1"/>
  <c r="G145" i="220"/>
  <c r="I145" i="220" s="1"/>
  <c r="G146" i="220"/>
  <c r="I146" i="220" s="1"/>
  <c r="G147" i="220"/>
  <c r="I147" i="220" s="1"/>
  <c r="G148" i="220"/>
  <c r="I148" i="220" s="1"/>
  <c r="G106" i="220"/>
  <c r="I106" i="220" s="1"/>
  <c r="G58" i="220"/>
  <c r="I58" i="220" s="1"/>
  <c r="G59" i="220"/>
  <c r="I59" i="220" s="1"/>
  <c r="G60" i="220"/>
  <c r="I60" i="220" s="1"/>
  <c r="G61" i="220"/>
  <c r="I61" i="220" s="1"/>
  <c r="G62" i="220"/>
  <c r="I62" i="220" s="1"/>
  <c r="G63" i="220"/>
  <c r="I63" i="220" s="1"/>
  <c r="G64" i="220"/>
  <c r="I64" i="220" s="1"/>
  <c r="G65" i="220"/>
  <c r="I65" i="220" s="1"/>
  <c r="G66" i="220"/>
  <c r="I66" i="220" s="1"/>
  <c r="G67" i="220"/>
  <c r="I67" i="220" s="1"/>
  <c r="G68" i="220"/>
  <c r="I68" i="220" s="1"/>
  <c r="G69" i="220"/>
  <c r="I69" i="220" s="1"/>
  <c r="G70" i="220"/>
  <c r="I70" i="220" s="1"/>
  <c r="G71" i="220"/>
  <c r="I71" i="220" s="1"/>
  <c r="G72" i="220"/>
  <c r="I72" i="220" s="1"/>
  <c r="G73" i="220"/>
  <c r="I73" i="220" s="1"/>
  <c r="G74" i="220"/>
  <c r="I74" i="220" s="1"/>
  <c r="G75" i="220"/>
  <c r="I75" i="220" s="1"/>
  <c r="G76" i="220"/>
  <c r="I76" i="220" s="1"/>
  <c r="G77" i="220"/>
  <c r="I77" i="220" s="1"/>
  <c r="G78" i="220"/>
  <c r="I78" i="220" s="1"/>
  <c r="G79" i="220"/>
  <c r="I79" i="220" s="1"/>
  <c r="G80" i="220"/>
  <c r="I80" i="220" s="1"/>
  <c r="G81" i="220"/>
  <c r="I81" i="220" s="1"/>
  <c r="G82" i="220"/>
  <c r="I82" i="220" s="1"/>
  <c r="G83" i="220"/>
  <c r="I83" i="220" s="1"/>
  <c r="G84" i="220"/>
  <c r="I84" i="220" s="1"/>
  <c r="G85" i="220"/>
  <c r="I85" i="220" s="1"/>
  <c r="G86" i="220"/>
  <c r="I86" i="220" s="1"/>
  <c r="G87" i="220"/>
  <c r="I87" i="220" s="1"/>
  <c r="G88" i="220"/>
  <c r="I88" i="220" s="1"/>
  <c r="G89" i="220"/>
  <c r="I89" i="220" s="1"/>
  <c r="G90" i="220"/>
  <c r="I90" i="220" s="1"/>
  <c r="G91" i="220"/>
  <c r="I91" i="220" s="1"/>
  <c r="G92" i="220"/>
  <c r="I92" i="220" s="1"/>
  <c r="G93" i="220"/>
  <c r="I93" i="220" s="1"/>
  <c r="G94" i="220"/>
  <c r="I94" i="220" s="1"/>
  <c r="G95" i="220"/>
  <c r="I95" i="220" s="1"/>
  <c r="G96" i="220"/>
  <c r="I96" i="220" s="1"/>
  <c r="G97" i="220"/>
  <c r="I97" i="220" s="1"/>
  <c r="G98" i="220"/>
  <c r="I98" i="220" s="1"/>
  <c r="G99" i="220"/>
  <c r="I99" i="220" s="1"/>
  <c r="G100" i="220"/>
  <c r="I100" i="220" s="1"/>
  <c r="G57" i="220"/>
  <c r="M149" i="220"/>
  <c r="H149" i="220"/>
  <c r="L45" i="115" s="1"/>
  <c r="O148" i="220"/>
  <c r="D148" i="220"/>
  <c r="C148" i="220"/>
  <c r="B148" i="220"/>
  <c r="O147" i="220"/>
  <c r="D147" i="220"/>
  <c r="C147" i="220"/>
  <c r="B147" i="220"/>
  <c r="O146" i="220"/>
  <c r="D146" i="220"/>
  <c r="C146" i="220"/>
  <c r="B146" i="220"/>
  <c r="O145" i="220"/>
  <c r="D145" i="220"/>
  <c r="C145" i="220"/>
  <c r="B145" i="220"/>
  <c r="O144" i="220"/>
  <c r="D144" i="220"/>
  <c r="C144" i="220"/>
  <c r="B144" i="220"/>
  <c r="O143" i="220"/>
  <c r="D143" i="220"/>
  <c r="C143" i="220"/>
  <c r="B143" i="220"/>
  <c r="O142" i="220"/>
  <c r="D142" i="220"/>
  <c r="C142" i="220"/>
  <c r="B142" i="220"/>
  <c r="O141" i="220"/>
  <c r="D141" i="220"/>
  <c r="C141" i="220"/>
  <c r="B141" i="220"/>
  <c r="O140" i="220"/>
  <c r="D140" i="220"/>
  <c r="C140" i="220"/>
  <c r="B140" i="220"/>
  <c r="O139" i="220"/>
  <c r="D139" i="220"/>
  <c r="C139" i="220"/>
  <c r="B139" i="220"/>
  <c r="O138" i="220"/>
  <c r="D138" i="220"/>
  <c r="C138" i="220"/>
  <c r="B138" i="220"/>
  <c r="O137" i="220"/>
  <c r="D137" i="220"/>
  <c r="C137" i="220"/>
  <c r="B137" i="220"/>
  <c r="O136" i="220"/>
  <c r="D136" i="220"/>
  <c r="C136" i="220"/>
  <c r="B136" i="220"/>
  <c r="O135" i="220"/>
  <c r="D135" i="220"/>
  <c r="C135" i="220"/>
  <c r="B135" i="220"/>
  <c r="O134" i="220"/>
  <c r="D134" i="220"/>
  <c r="C134" i="220"/>
  <c r="B134" i="220"/>
  <c r="O133" i="220"/>
  <c r="D133" i="220"/>
  <c r="C133" i="220"/>
  <c r="B133" i="220"/>
  <c r="O132" i="220"/>
  <c r="D132" i="220"/>
  <c r="C132" i="220"/>
  <c r="B132" i="220"/>
  <c r="O131" i="220"/>
  <c r="D131" i="220"/>
  <c r="C131" i="220"/>
  <c r="B131" i="220"/>
  <c r="O130" i="220"/>
  <c r="D130" i="220"/>
  <c r="C130" i="220"/>
  <c r="B130" i="220"/>
  <c r="O129" i="220"/>
  <c r="D129" i="220"/>
  <c r="C129" i="220"/>
  <c r="B129" i="220"/>
  <c r="O128" i="220"/>
  <c r="D128" i="220"/>
  <c r="C128" i="220"/>
  <c r="B128" i="220"/>
  <c r="O127" i="220"/>
  <c r="D127" i="220"/>
  <c r="C127" i="220"/>
  <c r="B127" i="220"/>
  <c r="O126" i="220"/>
  <c r="D126" i="220"/>
  <c r="C126" i="220"/>
  <c r="B126" i="220"/>
  <c r="O125" i="220"/>
  <c r="D125" i="220"/>
  <c r="C125" i="220"/>
  <c r="B125" i="220"/>
  <c r="O124" i="220"/>
  <c r="D124" i="220"/>
  <c r="C124" i="220"/>
  <c r="B124" i="220"/>
  <c r="O123" i="220"/>
  <c r="D123" i="220"/>
  <c r="C123" i="220"/>
  <c r="B123" i="220"/>
  <c r="O122" i="220"/>
  <c r="D122" i="220"/>
  <c r="C122" i="220"/>
  <c r="B122" i="220"/>
  <c r="O121" i="220"/>
  <c r="D121" i="220"/>
  <c r="C121" i="220"/>
  <c r="B121" i="220"/>
  <c r="O120" i="220"/>
  <c r="D120" i="220"/>
  <c r="C120" i="220"/>
  <c r="B120" i="220"/>
  <c r="O119" i="220"/>
  <c r="D119" i="220"/>
  <c r="C119" i="220"/>
  <c r="B119" i="220"/>
  <c r="O118" i="220"/>
  <c r="D118" i="220"/>
  <c r="C118" i="220"/>
  <c r="B118" i="220"/>
  <c r="O117" i="220"/>
  <c r="D117" i="220"/>
  <c r="C117" i="220"/>
  <c r="B117" i="220"/>
  <c r="O116" i="220"/>
  <c r="D116" i="220"/>
  <c r="C116" i="220"/>
  <c r="B116" i="220"/>
  <c r="O115" i="220"/>
  <c r="D115" i="220"/>
  <c r="C115" i="220"/>
  <c r="B115" i="220"/>
  <c r="O114" i="220"/>
  <c r="D114" i="220"/>
  <c r="C114" i="220"/>
  <c r="B114" i="220"/>
  <c r="O113" i="220"/>
  <c r="D113" i="220"/>
  <c r="C113" i="220"/>
  <c r="B113" i="220"/>
  <c r="O112" i="220"/>
  <c r="D112" i="220"/>
  <c r="C112" i="220"/>
  <c r="B112" i="220"/>
  <c r="O111" i="220"/>
  <c r="D111" i="220"/>
  <c r="C111" i="220"/>
  <c r="B111" i="220"/>
  <c r="O110" i="220"/>
  <c r="D110" i="220"/>
  <c r="C110" i="220"/>
  <c r="B110" i="220"/>
  <c r="O109" i="220"/>
  <c r="D109" i="220"/>
  <c r="C109" i="220"/>
  <c r="B109" i="220"/>
  <c r="O108" i="220"/>
  <c r="D108" i="220"/>
  <c r="C108" i="220"/>
  <c r="B108" i="220"/>
  <c r="O107" i="220"/>
  <c r="D107" i="220"/>
  <c r="C107" i="220"/>
  <c r="B107" i="220"/>
  <c r="O106" i="220"/>
  <c r="D106" i="220"/>
  <c r="C106" i="220"/>
  <c r="B106" i="220"/>
  <c r="A106" i="220"/>
  <c r="A107" i="220" s="1"/>
  <c r="A108" i="220" s="1"/>
  <c r="A109" i="220" s="1"/>
  <c r="A110" i="220" s="1"/>
  <c r="A111" i="220" s="1"/>
  <c r="A112" i="220" s="1"/>
  <c r="A113" i="220" s="1"/>
  <c r="A114" i="220" s="1"/>
  <c r="A115" i="220" s="1"/>
  <c r="A116" i="220" s="1"/>
  <c r="A117" i="220" s="1"/>
  <c r="A118" i="220" s="1"/>
  <c r="A119" i="220" s="1"/>
  <c r="A120" i="220" s="1"/>
  <c r="A121" i="220" s="1"/>
  <c r="A122" i="220" s="1"/>
  <c r="A123" i="220" s="1"/>
  <c r="A124" i="220" s="1"/>
  <c r="A125" i="220" s="1"/>
  <c r="A126" i="220" s="1"/>
  <c r="A127" i="220" s="1"/>
  <c r="A128" i="220" s="1"/>
  <c r="A129" i="220" s="1"/>
  <c r="A130" i="220" s="1"/>
  <c r="A131" i="220" s="1"/>
  <c r="A132" i="220" s="1"/>
  <c r="A133" i="220" s="1"/>
  <c r="A134" i="220" s="1"/>
  <c r="A135" i="220" s="1"/>
  <c r="A136" i="220" s="1"/>
  <c r="A137" i="220" s="1"/>
  <c r="A138" i="220" s="1"/>
  <c r="A139" i="220" s="1"/>
  <c r="A140" i="220" s="1"/>
  <c r="A141" i="220" s="1"/>
  <c r="A142" i="220" s="1"/>
  <c r="A143" i="220" s="1"/>
  <c r="A144" i="220" s="1"/>
  <c r="A145" i="220" s="1"/>
  <c r="A146" i="220" s="1"/>
  <c r="A147" i="220" s="1"/>
  <c r="A148" i="220" s="1"/>
  <c r="N103" i="220"/>
  <c r="J103" i="220"/>
  <c r="H103" i="220"/>
  <c r="J102" i="220"/>
  <c r="H102" i="220"/>
  <c r="J101" i="220"/>
  <c r="O100" i="220"/>
  <c r="D100" i="220"/>
  <c r="C100" i="220"/>
  <c r="B100" i="220"/>
  <c r="O99" i="220"/>
  <c r="D99" i="220"/>
  <c r="C99" i="220"/>
  <c r="B99" i="220"/>
  <c r="O98" i="220"/>
  <c r="D98" i="220"/>
  <c r="C98" i="220"/>
  <c r="B98" i="220"/>
  <c r="O97" i="220"/>
  <c r="D97" i="220"/>
  <c r="C97" i="220"/>
  <c r="B97" i="220"/>
  <c r="O96" i="220"/>
  <c r="D96" i="220"/>
  <c r="C96" i="220"/>
  <c r="B96" i="220"/>
  <c r="O95" i="220"/>
  <c r="D95" i="220"/>
  <c r="C95" i="220"/>
  <c r="B95" i="220"/>
  <c r="O94" i="220"/>
  <c r="D94" i="220"/>
  <c r="C94" i="220"/>
  <c r="B94" i="220"/>
  <c r="O93" i="220"/>
  <c r="D93" i="220"/>
  <c r="C93" i="220"/>
  <c r="B93" i="220"/>
  <c r="O92" i="220"/>
  <c r="D92" i="220"/>
  <c r="C92" i="220"/>
  <c r="B92" i="220"/>
  <c r="O91" i="220"/>
  <c r="D91" i="220"/>
  <c r="C91" i="220"/>
  <c r="B91" i="220"/>
  <c r="O90" i="220"/>
  <c r="D90" i="220"/>
  <c r="C90" i="220"/>
  <c r="B90" i="220"/>
  <c r="O89" i="220"/>
  <c r="D89" i="220"/>
  <c r="C89" i="220"/>
  <c r="B89" i="220"/>
  <c r="O88" i="220"/>
  <c r="D88" i="220"/>
  <c r="C88" i="220"/>
  <c r="B88" i="220"/>
  <c r="O87" i="220"/>
  <c r="D87" i="220"/>
  <c r="C87" i="220"/>
  <c r="B87" i="220"/>
  <c r="O86" i="220"/>
  <c r="D86" i="220"/>
  <c r="C86" i="220"/>
  <c r="B86" i="220"/>
  <c r="O85" i="220"/>
  <c r="D85" i="220"/>
  <c r="C85" i="220"/>
  <c r="B85" i="220"/>
  <c r="O84" i="220"/>
  <c r="D84" i="220"/>
  <c r="C84" i="220"/>
  <c r="B84" i="220"/>
  <c r="O83" i="220"/>
  <c r="D83" i="220"/>
  <c r="C83" i="220"/>
  <c r="B83" i="220"/>
  <c r="O82" i="220"/>
  <c r="D82" i="220"/>
  <c r="C82" i="220"/>
  <c r="B82" i="220"/>
  <c r="O81" i="220"/>
  <c r="D81" i="220"/>
  <c r="C81" i="220"/>
  <c r="B81" i="220"/>
  <c r="O80" i="220"/>
  <c r="D80" i="220"/>
  <c r="C80" i="220"/>
  <c r="B80" i="220"/>
  <c r="O79" i="220"/>
  <c r="D79" i="220"/>
  <c r="C79" i="220"/>
  <c r="B79" i="220"/>
  <c r="O78" i="220"/>
  <c r="D78" i="220"/>
  <c r="C78" i="220"/>
  <c r="B78" i="220"/>
  <c r="O77" i="220"/>
  <c r="D77" i="220"/>
  <c r="C77" i="220"/>
  <c r="B77" i="220"/>
  <c r="O76" i="220"/>
  <c r="D76" i="220"/>
  <c r="C76" i="220"/>
  <c r="B76" i="220"/>
  <c r="O75" i="220"/>
  <c r="D75" i="220"/>
  <c r="C75" i="220"/>
  <c r="B75" i="220"/>
  <c r="O74" i="220"/>
  <c r="D74" i="220"/>
  <c r="C74" i="220"/>
  <c r="B74" i="220"/>
  <c r="O73" i="220"/>
  <c r="D73" i="220"/>
  <c r="C73" i="220"/>
  <c r="B73" i="220"/>
  <c r="O72" i="220"/>
  <c r="D72" i="220"/>
  <c r="C72" i="220"/>
  <c r="B72" i="220"/>
  <c r="O71" i="220"/>
  <c r="D71" i="220"/>
  <c r="C71" i="220"/>
  <c r="B71" i="220"/>
  <c r="O70" i="220"/>
  <c r="D70" i="220"/>
  <c r="C70" i="220"/>
  <c r="B70" i="220"/>
  <c r="O69" i="220"/>
  <c r="D69" i="220"/>
  <c r="C69" i="220"/>
  <c r="B69" i="220"/>
  <c r="O68" i="220"/>
  <c r="D68" i="220"/>
  <c r="C68" i="220"/>
  <c r="B68" i="220"/>
  <c r="O67" i="220"/>
  <c r="D67" i="220"/>
  <c r="C67" i="220"/>
  <c r="B67" i="220"/>
  <c r="O66" i="220"/>
  <c r="D66" i="220"/>
  <c r="C66" i="220"/>
  <c r="B66" i="220"/>
  <c r="O65" i="220"/>
  <c r="D65" i="220"/>
  <c r="C65" i="220"/>
  <c r="B65" i="220"/>
  <c r="O64" i="220"/>
  <c r="D64" i="220"/>
  <c r="C64" i="220"/>
  <c r="B64" i="220"/>
  <c r="O63" i="220"/>
  <c r="D63" i="220"/>
  <c r="C63" i="220"/>
  <c r="B63" i="220"/>
  <c r="O62" i="220"/>
  <c r="D62" i="220"/>
  <c r="C62" i="220"/>
  <c r="B62" i="220"/>
  <c r="O61" i="220"/>
  <c r="D61" i="220"/>
  <c r="C61" i="220"/>
  <c r="B61" i="220"/>
  <c r="O60" i="220"/>
  <c r="D60" i="220"/>
  <c r="C60" i="220"/>
  <c r="B60" i="220"/>
  <c r="O59" i="220"/>
  <c r="D59" i="220"/>
  <c r="C59" i="220"/>
  <c r="B59" i="220"/>
  <c r="O58" i="220"/>
  <c r="D58" i="220"/>
  <c r="C58" i="220"/>
  <c r="B58" i="220"/>
  <c r="O57" i="220"/>
  <c r="D57" i="220"/>
  <c r="C57" i="220"/>
  <c r="B57" i="220"/>
  <c r="N54" i="220"/>
  <c r="J54" i="220"/>
  <c r="H54" i="220"/>
  <c r="J53" i="220"/>
  <c r="H53" i="220"/>
  <c r="J52" i="220"/>
  <c r="D21" i="220" a="1"/>
  <c r="D21" i="220" s="1"/>
  <c r="D20" i="220" a="1"/>
  <c r="D20" i="220" s="1"/>
  <c r="D19" i="220" a="1"/>
  <c r="D19" i="220" s="1"/>
  <c r="D14" i="220" a="1"/>
  <c r="D14" i="220" s="1"/>
  <c r="D54" i="220" s="1"/>
  <c r="D13" i="220" a="1"/>
  <c r="D13" i="220" s="1"/>
  <c r="D12" i="220" a="1"/>
  <c r="D12" i="220" s="1"/>
  <c r="D101" i="220" s="1"/>
  <c r="D10" i="220" a="1"/>
  <c r="D10" i="220" s="1"/>
  <c r="D8" i="220"/>
  <c r="D7" i="220"/>
  <c r="D6" i="220"/>
  <c r="D5" i="220"/>
  <c r="N3" i="220"/>
  <c r="N1" i="220"/>
  <c r="G107" i="219"/>
  <c r="I107" i="219" s="1"/>
  <c r="G108" i="219"/>
  <c r="I108" i="219" s="1"/>
  <c r="G109" i="219"/>
  <c r="I109" i="219" s="1"/>
  <c r="G110" i="219"/>
  <c r="I110" i="219" s="1"/>
  <c r="G111" i="219"/>
  <c r="I111" i="219" s="1"/>
  <c r="G112" i="219"/>
  <c r="I112" i="219" s="1"/>
  <c r="G113" i="219"/>
  <c r="I113" i="219" s="1"/>
  <c r="G114" i="219"/>
  <c r="I114" i="219" s="1"/>
  <c r="G115" i="219"/>
  <c r="I115" i="219" s="1"/>
  <c r="G116" i="219"/>
  <c r="I116" i="219" s="1"/>
  <c r="G117" i="219"/>
  <c r="I117" i="219" s="1"/>
  <c r="G118" i="219"/>
  <c r="I118" i="219" s="1"/>
  <c r="G119" i="219"/>
  <c r="I119" i="219" s="1"/>
  <c r="G120" i="219"/>
  <c r="I120" i="219" s="1"/>
  <c r="G121" i="219"/>
  <c r="I121" i="219" s="1"/>
  <c r="G122" i="219"/>
  <c r="I122" i="219" s="1"/>
  <c r="G123" i="219"/>
  <c r="I123" i="219" s="1"/>
  <c r="G124" i="219"/>
  <c r="I124" i="219" s="1"/>
  <c r="G125" i="219"/>
  <c r="I125" i="219" s="1"/>
  <c r="G126" i="219"/>
  <c r="I126" i="219" s="1"/>
  <c r="G127" i="219"/>
  <c r="I127" i="219" s="1"/>
  <c r="G128" i="219"/>
  <c r="I128" i="219" s="1"/>
  <c r="G129" i="219"/>
  <c r="I129" i="219" s="1"/>
  <c r="G130" i="219"/>
  <c r="I130" i="219" s="1"/>
  <c r="G131" i="219"/>
  <c r="I131" i="219" s="1"/>
  <c r="G132" i="219"/>
  <c r="I132" i="219" s="1"/>
  <c r="G133" i="219"/>
  <c r="I133" i="219" s="1"/>
  <c r="G134" i="219"/>
  <c r="I134" i="219" s="1"/>
  <c r="G135" i="219"/>
  <c r="I135" i="219" s="1"/>
  <c r="G136" i="219"/>
  <c r="I136" i="219" s="1"/>
  <c r="G137" i="219"/>
  <c r="I137" i="219" s="1"/>
  <c r="G138" i="219"/>
  <c r="I138" i="219" s="1"/>
  <c r="G139" i="219"/>
  <c r="I139" i="219" s="1"/>
  <c r="G140" i="219"/>
  <c r="I140" i="219" s="1"/>
  <c r="G141" i="219"/>
  <c r="I141" i="219" s="1"/>
  <c r="G142" i="219"/>
  <c r="I142" i="219" s="1"/>
  <c r="G143" i="219"/>
  <c r="I143" i="219" s="1"/>
  <c r="G144" i="219"/>
  <c r="I144" i="219" s="1"/>
  <c r="G145" i="219"/>
  <c r="I145" i="219" s="1"/>
  <c r="G146" i="219"/>
  <c r="I146" i="219" s="1"/>
  <c r="G147" i="219"/>
  <c r="I147" i="219" s="1"/>
  <c r="G148" i="219"/>
  <c r="I148" i="219" s="1"/>
  <c r="G106" i="219"/>
  <c r="I106" i="219" s="1"/>
  <c r="G58" i="219"/>
  <c r="I58" i="219" s="1"/>
  <c r="G59" i="219"/>
  <c r="I59" i="219" s="1"/>
  <c r="G60" i="219"/>
  <c r="I60" i="219" s="1"/>
  <c r="G61" i="219"/>
  <c r="I61" i="219" s="1"/>
  <c r="G62" i="219"/>
  <c r="I62" i="219" s="1"/>
  <c r="G63" i="219"/>
  <c r="I63" i="219" s="1"/>
  <c r="G64" i="219"/>
  <c r="I64" i="219" s="1"/>
  <c r="G65" i="219"/>
  <c r="I65" i="219" s="1"/>
  <c r="G66" i="219"/>
  <c r="I66" i="219" s="1"/>
  <c r="G67" i="219"/>
  <c r="I67" i="219" s="1"/>
  <c r="G68" i="219"/>
  <c r="I68" i="219" s="1"/>
  <c r="G69" i="219"/>
  <c r="I69" i="219" s="1"/>
  <c r="G70" i="219"/>
  <c r="I70" i="219" s="1"/>
  <c r="G71" i="219"/>
  <c r="I71" i="219" s="1"/>
  <c r="G72" i="219"/>
  <c r="I72" i="219" s="1"/>
  <c r="G73" i="219"/>
  <c r="I73" i="219" s="1"/>
  <c r="G74" i="219"/>
  <c r="I74" i="219" s="1"/>
  <c r="G75" i="219"/>
  <c r="I75" i="219" s="1"/>
  <c r="G76" i="219"/>
  <c r="I76" i="219" s="1"/>
  <c r="G77" i="219"/>
  <c r="I77" i="219" s="1"/>
  <c r="G78" i="219"/>
  <c r="I78" i="219" s="1"/>
  <c r="G79" i="219"/>
  <c r="I79" i="219" s="1"/>
  <c r="G80" i="219"/>
  <c r="I80" i="219" s="1"/>
  <c r="G81" i="219"/>
  <c r="I81" i="219" s="1"/>
  <c r="G82" i="219"/>
  <c r="I82" i="219" s="1"/>
  <c r="G83" i="219"/>
  <c r="I83" i="219" s="1"/>
  <c r="G84" i="219"/>
  <c r="I84" i="219" s="1"/>
  <c r="G85" i="219"/>
  <c r="I85" i="219" s="1"/>
  <c r="G86" i="219"/>
  <c r="I86" i="219" s="1"/>
  <c r="G87" i="219"/>
  <c r="I87" i="219" s="1"/>
  <c r="G88" i="219"/>
  <c r="I88" i="219" s="1"/>
  <c r="G89" i="219"/>
  <c r="I89" i="219" s="1"/>
  <c r="G90" i="219"/>
  <c r="I90" i="219" s="1"/>
  <c r="G91" i="219"/>
  <c r="I91" i="219" s="1"/>
  <c r="G92" i="219"/>
  <c r="I92" i="219" s="1"/>
  <c r="G93" i="219"/>
  <c r="I93" i="219" s="1"/>
  <c r="G94" i="219"/>
  <c r="I94" i="219" s="1"/>
  <c r="G95" i="219"/>
  <c r="I95" i="219" s="1"/>
  <c r="G96" i="219"/>
  <c r="I96" i="219" s="1"/>
  <c r="G97" i="219"/>
  <c r="I97" i="219" s="1"/>
  <c r="G98" i="219"/>
  <c r="I98" i="219" s="1"/>
  <c r="G99" i="219"/>
  <c r="I99" i="219" s="1"/>
  <c r="G100" i="219"/>
  <c r="I100" i="219" s="1"/>
  <c r="G57" i="219"/>
  <c r="M149" i="219"/>
  <c r="H149" i="219"/>
  <c r="L44" i="115" s="1"/>
  <c r="O148" i="219"/>
  <c r="D148" i="219"/>
  <c r="C148" i="219"/>
  <c r="B148" i="219"/>
  <c r="O147" i="219"/>
  <c r="D147" i="219"/>
  <c r="C147" i="219"/>
  <c r="B147" i="219"/>
  <c r="O146" i="219"/>
  <c r="D146" i="219"/>
  <c r="C146" i="219"/>
  <c r="B146" i="219"/>
  <c r="O145" i="219"/>
  <c r="D145" i="219"/>
  <c r="C145" i="219"/>
  <c r="B145" i="219"/>
  <c r="O144" i="219"/>
  <c r="D144" i="219"/>
  <c r="C144" i="219"/>
  <c r="B144" i="219"/>
  <c r="O143" i="219"/>
  <c r="D143" i="219"/>
  <c r="C143" i="219"/>
  <c r="B143" i="219"/>
  <c r="O142" i="219"/>
  <c r="D142" i="219"/>
  <c r="C142" i="219"/>
  <c r="B142" i="219"/>
  <c r="O141" i="219"/>
  <c r="D141" i="219"/>
  <c r="C141" i="219"/>
  <c r="B141" i="219"/>
  <c r="O140" i="219"/>
  <c r="D140" i="219"/>
  <c r="C140" i="219"/>
  <c r="B140" i="219"/>
  <c r="O139" i="219"/>
  <c r="D139" i="219"/>
  <c r="C139" i="219"/>
  <c r="B139" i="219"/>
  <c r="O138" i="219"/>
  <c r="D138" i="219"/>
  <c r="C138" i="219"/>
  <c r="B138" i="219"/>
  <c r="O137" i="219"/>
  <c r="D137" i="219"/>
  <c r="C137" i="219"/>
  <c r="B137" i="219"/>
  <c r="O136" i="219"/>
  <c r="D136" i="219"/>
  <c r="C136" i="219"/>
  <c r="B136" i="219"/>
  <c r="O135" i="219"/>
  <c r="D135" i="219"/>
  <c r="C135" i="219"/>
  <c r="B135" i="219"/>
  <c r="O134" i="219"/>
  <c r="D134" i="219"/>
  <c r="C134" i="219"/>
  <c r="B134" i="219"/>
  <c r="O133" i="219"/>
  <c r="D133" i="219"/>
  <c r="C133" i="219"/>
  <c r="B133" i="219"/>
  <c r="O132" i="219"/>
  <c r="D132" i="219"/>
  <c r="C132" i="219"/>
  <c r="B132" i="219"/>
  <c r="O131" i="219"/>
  <c r="D131" i="219"/>
  <c r="C131" i="219"/>
  <c r="B131" i="219"/>
  <c r="O130" i="219"/>
  <c r="D130" i="219"/>
  <c r="C130" i="219"/>
  <c r="B130" i="219"/>
  <c r="O129" i="219"/>
  <c r="D129" i="219"/>
  <c r="C129" i="219"/>
  <c r="B129" i="219"/>
  <c r="O128" i="219"/>
  <c r="D128" i="219"/>
  <c r="C128" i="219"/>
  <c r="B128" i="219"/>
  <c r="O127" i="219"/>
  <c r="D127" i="219"/>
  <c r="C127" i="219"/>
  <c r="B127" i="219"/>
  <c r="O126" i="219"/>
  <c r="D126" i="219"/>
  <c r="C126" i="219"/>
  <c r="B126" i="219"/>
  <c r="O125" i="219"/>
  <c r="D125" i="219"/>
  <c r="C125" i="219"/>
  <c r="B125" i="219"/>
  <c r="O124" i="219"/>
  <c r="D124" i="219"/>
  <c r="C124" i="219"/>
  <c r="B124" i="219"/>
  <c r="O123" i="219"/>
  <c r="D123" i="219"/>
  <c r="C123" i="219"/>
  <c r="B123" i="219"/>
  <c r="O122" i="219"/>
  <c r="D122" i="219"/>
  <c r="C122" i="219"/>
  <c r="B122" i="219"/>
  <c r="O121" i="219"/>
  <c r="D121" i="219"/>
  <c r="C121" i="219"/>
  <c r="B121" i="219"/>
  <c r="O120" i="219"/>
  <c r="D120" i="219"/>
  <c r="C120" i="219"/>
  <c r="B120" i="219"/>
  <c r="O119" i="219"/>
  <c r="D119" i="219"/>
  <c r="C119" i="219"/>
  <c r="B119" i="219"/>
  <c r="O118" i="219"/>
  <c r="D118" i="219"/>
  <c r="C118" i="219"/>
  <c r="B118" i="219"/>
  <c r="O117" i="219"/>
  <c r="D117" i="219"/>
  <c r="C117" i="219"/>
  <c r="B117" i="219"/>
  <c r="O116" i="219"/>
  <c r="D116" i="219"/>
  <c r="C116" i="219"/>
  <c r="B116" i="219"/>
  <c r="O115" i="219"/>
  <c r="D115" i="219"/>
  <c r="C115" i="219"/>
  <c r="B115" i="219"/>
  <c r="O114" i="219"/>
  <c r="D114" i="219"/>
  <c r="C114" i="219"/>
  <c r="B114" i="219"/>
  <c r="O113" i="219"/>
  <c r="D113" i="219"/>
  <c r="C113" i="219"/>
  <c r="B113" i="219"/>
  <c r="O112" i="219"/>
  <c r="D112" i="219"/>
  <c r="C112" i="219"/>
  <c r="B112" i="219"/>
  <c r="O111" i="219"/>
  <c r="D111" i="219"/>
  <c r="C111" i="219"/>
  <c r="B111" i="219"/>
  <c r="O110" i="219"/>
  <c r="D110" i="219"/>
  <c r="C110" i="219"/>
  <c r="B110" i="219"/>
  <c r="O109" i="219"/>
  <c r="D109" i="219"/>
  <c r="C109" i="219"/>
  <c r="B109" i="219"/>
  <c r="O108" i="219"/>
  <c r="D108" i="219"/>
  <c r="C108" i="219"/>
  <c r="B108" i="219"/>
  <c r="O107" i="219"/>
  <c r="D107" i="219"/>
  <c r="C107" i="219"/>
  <c r="B107" i="219"/>
  <c r="A107" i="219"/>
  <c r="A108" i="219" s="1"/>
  <c r="A109" i="219" s="1"/>
  <c r="A110" i="219" s="1"/>
  <c r="A111" i="219" s="1"/>
  <c r="A112" i="219" s="1"/>
  <c r="A113" i="219" s="1"/>
  <c r="A114" i="219" s="1"/>
  <c r="A115" i="219" s="1"/>
  <c r="A116" i="219" s="1"/>
  <c r="A117" i="219" s="1"/>
  <c r="A118" i="219" s="1"/>
  <c r="A119" i="219" s="1"/>
  <c r="A120" i="219" s="1"/>
  <c r="A121" i="219" s="1"/>
  <c r="A122" i="219" s="1"/>
  <c r="A123" i="219" s="1"/>
  <c r="A124" i="219" s="1"/>
  <c r="A125" i="219" s="1"/>
  <c r="A126" i="219" s="1"/>
  <c r="A127" i="219" s="1"/>
  <c r="A128" i="219" s="1"/>
  <c r="A129" i="219" s="1"/>
  <c r="A130" i="219" s="1"/>
  <c r="A131" i="219" s="1"/>
  <c r="A132" i="219" s="1"/>
  <c r="A133" i="219" s="1"/>
  <c r="A134" i="219" s="1"/>
  <c r="A135" i="219" s="1"/>
  <c r="A136" i="219" s="1"/>
  <c r="A137" i="219" s="1"/>
  <c r="A138" i="219" s="1"/>
  <c r="A139" i="219" s="1"/>
  <c r="A140" i="219" s="1"/>
  <c r="A141" i="219" s="1"/>
  <c r="A142" i="219" s="1"/>
  <c r="A143" i="219" s="1"/>
  <c r="A144" i="219" s="1"/>
  <c r="A145" i="219" s="1"/>
  <c r="A146" i="219" s="1"/>
  <c r="A147" i="219" s="1"/>
  <c r="A148" i="219" s="1"/>
  <c r="O106" i="219"/>
  <c r="D106" i="219"/>
  <c r="C106" i="219"/>
  <c r="B106" i="219"/>
  <c r="A106" i="219"/>
  <c r="N103" i="219"/>
  <c r="J103" i="219"/>
  <c r="H103" i="219"/>
  <c r="J102" i="219"/>
  <c r="H102" i="219"/>
  <c r="J101" i="219"/>
  <c r="O100" i="219"/>
  <c r="D100" i="219"/>
  <c r="C100" i="219"/>
  <c r="B100" i="219"/>
  <c r="O99" i="219"/>
  <c r="D99" i="219"/>
  <c r="C99" i="219"/>
  <c r="B99" i="219"/>
  <c r="O98" i="219"/>
  <c r="D98" i="219"/>
  <c r="C98" i="219"/>
  <c r="B98" i="219"/>
  <c r="O97" i="219"/>
  <c r="D97" i="219"/>
  <c r="C97" i="219"/>
  <c r="B97" i="219"/>
  <c r="O96" i="219"/>
  <c r="D96" i="219"/>
  <c r="C96" i="219"/>
  <c r="B96" i="219"/>
  <c r="O95" i="219"/>
  <c r="D95" i="219"/>
  <c r="C95" i="219"/>
  <c r="B95" i="219"/>
  <c r="O94" i="219"/>
  <c r="D94" i="219"/>
  <c r="C94" i="219"/>
  <c r="B94" i="219"/>
  <c r="O93" i="219"/>
  <c r="D93" i="219"/>
  <c r="C93" i="219"/>
  <c r="B93" i="219"/>
  <c r="O92" i="219"/>
  <c r="D92" i="219"/>
  <c r="C92" i="219"/>
  <c r="B92" i="219"/>
  <c r="O91" i="219"/>
  <c r="D91" i="219"/>
  <c r="C91" i="219"/>
  <c r="B91" i="219"/>
  <c r="O90" i="219"/>
  <c r="D90" i="219"/>
  <c r="C90" i="219"/>
  <c r="B90" i="219"/>
  <c r="O89" i="219"/>
  <c r="D89" i="219"/>
  <c r="C89" i="219"/>
  <c r="B89" i="219"/>
  <c r="O88" i="219"/>
  <c r="D88" i="219"/>
  <c r="C88" i="219"/>
  <c r="B88" i="219"/>
  <c r="O87" i="219"/>
  <c r="D87" i="219"/>
  <c r="C87" i="219"/>
  <c r="B87" i="219"/>
  <c r="O86" i="219"/>
  <c r="D86" i="219"/>
  <c r="C86" i="219"/>
  <c r="B86" i="219"/>
  <c r="O85" i="219"/>
  <c r="D85" i="219"/>
  <c r="C85" i="219"/>
  <c r="B85" i="219"/>
  <c r="O84" i="219"/>
  <c r="D84" i="219"/>
  <c r="C84" i="219"/>
  <c r="B84" i="219"/>
  <c r="O83" i="219"/>
  <c r="D83" i="219"/>
  <c r="C83" i="219"/>
  <c r="B83" i="219"/>
  <c r="O82" i="219"/>
  <c r="D82" i="219"/>
  <c r="C82" i="219"/>
  <c r="B82" i="219"/>
  <c r="O81" i="219"/>
  <c r="D81" i="219"/>
  <c r="C81" i="219"/>
  <c r="B81" i="219"/>
  <c r="O80" i="219"/>
  <c r="D80" i="219"/>
  <c r="C80" i="219"/>
  <c r="B80" i="219"/>
  <c r="O79" i="219"/>
  <c r="D79" i="219"/>
  <c r="C79" i="219"/>
  <c r="B79" i="219"/>
  <c r="O78" i="219"/>
  <c r="D78" i="219"/>
  <c r="C78" i="219"/>
  <c r="B78" i="219"/>
  <c r="O77" i="219"/>
  <c r="D77" i="219"/>
  <c r="C77" i="219"/>
  <c r="B77" i="219"/>
  <c r="O76" i="219"/>
  <c r="D76" i="219"/>
  <c r="C76" i="219"/>
  <c r="B76" i="219"/>
  <c r="O75" i="219"/>
  <c r="D75" i="219"/>
  <c r="C75" i="219"/>
  <c r="B75" i="219"/>
  <c r="O74" i="219"/>
  <c r="D74" i="219"/>
  <c r="C74" i="219"/>
  <c r="B74" i="219"/>
  <c r="O73" i="219"/>
  <c r="D73" i="219"/>
  <c r="C73" i="219"/>
  <c r="B73" i="219"/>
  <c r="O72" i="219"/>
  <c r="D72" i="219"/>
  <c r="C72" i="219"/>
  <c r="B72" i="219"/>
  <c r="O71" i="219"/>
  <c r="D71" i="219"/>
  <c r="C71" i="219"/>
  <c r="B71" i="219"/>
  <c r="O70" i="219"/>
  <c r="D70" i="219"/>
  <c r="C70" i="219"/>
  <c r="B70" i="219"/>
  <c r="O69" i="219"/>
  <c r="D69" i="219"/>
  <c r="C69" i="219"/>
  <c r="B69" i="219"/>
  <c r="O68" i="219"/>
  <c r="D68" i="219"/>
  <c r="C68" i="219"/>
  <c r="B68" i="219"/>
  <c r="O67" i="219"/>
  <c r="D67" i="219"/>
  <c r="C67" i="219"/>
  <c r="B67" i="219"/>
  <c r="O66" i="219"/>
  <c r="D66" i="219"/>
  <c r="C66" i="219"/>
  <c r="B66" i="219"/>
  <c r="O65" i="219"/>
  <c r="D65" i="219"/>
  <c r="C65" i="219"/>
  <c r="B65" i="219"/>
  <c r="O64" i="219"/>
  <c r="D64" i="219"/>
  <c r="C64" i="219"/>
  <c r="B64" i="219"/>
  <c r="O63" i="219"/>
  <c r="D63" i="219"/>
  <c r="C63" i="219"/>
  <c r="B63" i="219"/>
  <c r="O62" i="219"/>
  <c r="D62" i="219"/>
  <c r="C62" i="219"/>
  <c r="B62" i="219"/>
  <c r="O61" i="219"/>
  <c r="D61" i="219"/>
  <c r="C61" i="219"/>
  <c r="B61" i="219"/>
  <c r="O60" i="219"/>
  <c r="D60" i="219"/>
  <c r="C60" i="219"/>
  <c r="B60" i="219"/>
  <c r="O59" i="219"/>
  <c r="D59" i="219"/>
  <c r="C59" i="219"/>
  <c r="B59" i="219"/>
  <c r="O58" i="219"/>
  <c r="D58" i="219"/>
  <c r="C58" i="219"/>
  <c r="B58" i="219"/>
  <c r="O57" i="219"/>
  <c r="D57" i="219"/>
  <c r="C57" i="219"/>
  <c r="B57" i="219"/>
  <c r="N54" i="219"/>
  <c r="J54" i="219"/>
  <c r="H54" i="219"/>
  <c r="J53" i="219"/>
  <c r="H53" i="219"/>
  <c r="J52" i="219"/>
  <c r="H37" i="219"/>
  <c r="D21" i="219" a="1"/>
  <c r="D21" i="219" s="1"/>
  <c r="D20" i="219" a="1"/>
  <c r="D20" i="219" s="1"/>
  <c r="D19" i="219" a="1"/>
  <c r="D19" i="219" s="1"/>
  <c r="D14" i="219" a="1"/>
  <c r="D14" i="219" s="1"/>
  <c r="D103" i="219" s="1"/>
  <c r="D13" i="219" a="1"/>
  <c r="D13" i="219" s="1"/>
  <c r="D12" i="219" a="1"/>
  <c r="D12" i="219" s="1"/>
  <c r="D101" i="219" s="1"/>
  <c r="D10" i="219" a="1"/>
  <c r="D10" i="219" s="1"/>
  <c r="D8" i="219"/>
  <c r="D7" i="219"/>
  <c r="D6" i="219"/>
  <c r="D5" i="219"/>
  <c r="N3" i="219"/>
  <c r="N1" i="219"/>
  <c r="G107" i="218"/>
  <c r="I107" i="218" s="1"/>
  <c r="G108" i="218"/>
  <c r="I108" i="218" s="1"/>
  <c r="G109" i="218"/>
  <c r="I109" i="218" s="1"/>
  <c r="G110" i="218"/>
  <c r="I110" i="218" s="1"/>
  <c r="G111" i="218"/>
  <c r="I111" i="218" s="1"/>
  <c r="G112" i="218"/>
  <c r="I112" i="218" s="1"/>
  <c r="G113" i="218"/>
  <c r="I113" i="218" s="1"/>
  <c r="G114" i="218"/>
  <c r="I114" i="218" s="1"/>
  <c r="G115" i="218"/>
  <c r="I115" i="218" s="1"/>
  <c r="G116" i="218"/>
  <c r="I116" i="218" s="1"/>
  <c r="G117" i="218"/>
  <c r="I117" i="218" s="1"/>
  <c r="G118" i="218"/>
  <c r="I118" i="218" s="1"/>
  <c r="G119" i="218"/>
  <c r="I119" i="218" s="1"/>
  <c r="G120" i="218"/>
  <c r="I120" i="218" s="1"/>
  <c r="G121" i="218"/>
  <c r="I121" i="218" s="1"/>
  <c r="G122" i="218"/>
  <c r="I122" i="218" s="1"/>
  <c r="G123" i="218"/>
  <c r="I123" i="218" s="1"/>
  <c r="G124" i="218"/>
  <c r="I124" i="218" s="1"/>
  <c r="G125" i="218"/>
  <c r="I125" i="218" s="1"/>
  <c r="G126" i="218"/>
  <c r="I126" i="218" s="1"/>
  <c r="G127" i="218"/>
  <c r="I127" i="218" s="1"/>
  <c r="G128" i="218"/>
  <c r="I128" i="218" s="1"/>
  <c r="G129" i="218"/>
  <c r="I129" i="218" s="1"/>
  <c r="G130" i="218"/>
  <c r="I130" i="218" s="1"/>
  <c r="G131" i="218"/>
  <c r="I131" i="218" s="1"/>
  <c r="G132" i="218"/>
  <c r="I132" i="218" s="1"/>
  <c r="G133" i="218"/>
  <c r="I133" i="218" s="1"/>
  <c r="G134" i="218"/>
  <c r="I134" i="218" s="1"/>
  <c r="G135" i="218"/>
  <c r="I135" i="218" s="1"/>
  <c r="G136" i="218"/>
  <c r="I136" i="218" s="1"/>
  <c r="G137" i="218"/>
  <c r="I137" i="218" s="1"/>
  <c r="G138" i="218"/>
  <c r="I138" i="218" s="1"/>
  <c r="G139" i="218"/>
  <c r="I139" i="218" s="1"/>
  <c r="G140" i="218"/>
  <c r="I140" i="218" s="1"/>
  <c r="G141" i="218"/>
  <c r="I141" i="218" s="1"/>
  <c r="G142" i="218"/>
  <c r="I142" i="218" s="1"/>
  <c r="G143" i="218"/>
  <c r="I143" i="218" s="1"/>
  <c r="G144" i="218"/>
  <c r="I144" i="218" s="1"/>
  <c r="G145" i="218"/>
  <c r="I145" i="218" s="1"/>
  <c r="G146" i="218"/>
  <c r="I146" i="218" s="1"/>
  <c r="G147" i="218"/>
  <c r="I147" i="218" s="1"/>
  <c r="G148" i="218"/>
  <c r="I148" i="218" s="1"/>
  <c r="G106" i="218"/>
  <c r="I106" i="218" s="1"/>
  <c r="G58" i="218"/>
  <c r="I58" i="218" s="1"/>
  <c r="G59" i="218"/>
  <c r="I59" i="218" s="1"/>
  <c r="G60" i="218"/>
  <c r="I60" i="218" s="1"/>
  <c r="G61" i="218"/>
  <c r="I61" i="218" s="1"/>
  <c r="G62" i="218"/>
  <c r="I62" i="218" s="1"/>
  <c r="G63" i="218"/>
  <c r="I63" i="218" s="1"/>
  <c r="G64" i="218"/>
  <c r="I64" i="218" s="1"/>
  <c r="G65" i="218"/>
  <c r="I65" i="218" s="1"/>
  <c r="G66" i="218"/>
  <c r="I66" i="218" s="1"/>
  <c r="G67" i="218"/>
  <c r="I67" i="218" s="1"/>
  <c r="G68" i="218"/>
  <c r="I68" i="218" s="1"/>
  <c r="G69" i="218"/>
  <c r="I69" i="218" s="1"/>
  <c r="G70" i="218"/>
  <c r="I70" i="218" s="1"/>
  <c r="G71" i="218"/>
  <c r="I71" i="218" s="1"/>
  <c r="G72" i="218"/>
  <c r="I72" i="218" s="1"/>
  <c r="G73" i="218"/>
  <c r="I73" i="218" s="1"/>
  <c r="G74" i="218"/>
  <c r="I74" i="218" s="1"/>
  <c r="G75" i="218"/>
  <c r="I75" i="218" s="1"/>
  <c r="G76" i="218"/>
  <c r="I76" i="218" s="1"/>
  <c r="G77" i="218"/>
  <c r="I77" i="218" s="1"/>
  <c r="G78" i="218"/>
  <c r="I78" i="218" s="1"/>
  <c r="G79" i="218"/>
  <c r="I79" i="218" s="1"/>
  <c r="G80" i="218"/>
  <c r="I80" i="218" s="1"/>
  <c r="G81" i="218"/>
  <c r="I81" i="218" s="1"/>
  <c r="G82" i="218"/>
  <c r="I82" i="218" s="1"/>
  <c r="G83" i="218"/>
  <c r="I83" i="218" s="1"/>
  <c r="G84" i="218"/>
  <c r="I84" i="218" s="1"/>
  <c r="G85" i="218"/>
  <c r="I85" i="218" s="1"/>
  <c r="G86" i="218"/>
  <c r="I86" i="218" s="1"/>
  <c r="G87" i="218"/>
  <c r="I87" i="218" s="1"/>
  <c r="G88" i="218"/>
  <c r="I88" i="218" s="1"/>
  <c r="G89" i="218"/>
  <c r="I89" i="218" s="1"/>
  <c r="G90" i="218"/>
  <c r="I90" i="218" s="1"/>
  <c r="G91" i="218"/>
  <c r="I91" i="218" s="1"/>
  <c r="G92" i="218"/>
  <c r="I92" i="218" s="1"/>
  <c r="G93" i="218"/>
  <c r="I93" i="218" s="1"/>
  <c r="G94" i="218"/>
  <c r="I94" i="218" s="1"/>
  <c r="G95" i="218"/>
  <c r="I95" i="218" s="1"/>
  <c r="G96" i="218"/>
  <c r="I96" i="218" s="1"/>
  <c r="G97" i="218"/>
  <c r="I97" i="218" s="1"/>
  <c r="G98" i="218"/>
  <c r="I98" i="218" s="1"/>
  <c r="G99" i="218"/>
  <c r="I99" i="218" s="1"/>
  <c r="G100" i="218"/>
  <c r="I100" i="218" s="1"/>
  <c r="G57" i="218"/>
  <c r="M149" i="218"/>
  <c r="H149" i="218"/>
  <c r="L43" i="115" s="1"/>
  <c r="O148" i="218"/>
  <c r="D148" i="218"/>
  <c r="C148" i="218"/>
  <c r="B148" i="218"/>
  <c r="O147" i="218"/>
  <c r="D147" i="218"/>
  <c r="C147" i="218"/>
  <c r="B147" i="218"/>
  <c r="O146" i="218"/>
  <c r="D146" i="218"/>
  <c r="C146" i="218"/>
  <c r="B146" i="218"/>
  <c r="O145" i="218"/>
  <c r="D145" i="218"/>
  <c r="C145" i="218"/>
  <c r="B145" i="218"/>
  <c r="O144" i="218"/>
  <c r="D144" i="218"/>
  <c r="C144" i="218"/>
  <c r="B144" i="218"/>
  <c r="O143" i="218"/>
  <c r="D143" i="218"/>
  <c r="C143" i="218"/>
  <c r="B143" i="218"/>
  <c r="O142" i="218"/>
  <c r="D142" i="218"/>
  <c r="C142" i="218"/>
  <c r="B142" i="218"/>
  <c r="O141" i="218"/>
  <c r="D141" i="218"/>
  <c r="C141" i="218"/>
  <c r="B141" i="218"/>
  <c r="O140" i="218"/>
  <c r="D140" i="218"/>
  <c r="C140" i="218"/>
  <c r="B140" i="218"/>
  <c r="O139" i="218"/>
  <c r="D139" i="218"/>
  <c r="C139" i="218"/>
  <c r="B139" i="218"/>
  <c r="O138" i="218"/>
  <c r="D138" i="218"/>
  <c r="C138" i="218"/>
  <c r="B138" i="218"/>
  <c r="O137" i="218"/>
  <c r="D137" i="218"/>
  <c r="C137" i="218"/>
  <c r="B137" i="218"/>
  <c r="O136" i="218"/>
  <c r="D136" i="218"/>
  <c r="C136" i="218"/>
  <c r="B136" i="218"/>
  <c r="O135" i="218"/>
  <c r="D135" i="218"/>
  <c r="C135" i="218"/>
  <c r="B135" i="218"/>
  <c r="O134" i="218"/>
  <c r="D134" i="218"/>
  <c r="C134" i="218"/>
  <c r="B134" i="218"/>
  <c r="O133" i="218"/>
  <c r="D133" i="218"/>
  <c r="C133" i="218"/>
  <c r="B133" i="218"/>
  <c r="O132" i="218"/>
  <c r="D132" i="218"/>
  <c r="C132" i="218"/>
  <c r="B132" i="218"/>
  <c r="O131" i="218"/>
  <c r="D131" i="218"/>
  <c r="C131" i="218"/>
  <c r="B131" i="218"/>
  <c r="O130" i="218"/>
  <c r="D130" i="218"/>
  <c r="C130" i="218"/>
  <c r="B130" i="218"/>
  <c r="O129" i="218"/>
  <c r="D129" i="218"/>
  <c r="C129" i="218"/>
  <c r="B129" i="218"/>
  <c r="O128" i="218"/>
  <c r="D128" i="218"/>
  <c r="C128" i="218"/>
  <c r="B128" i="218"/>
  <c r="O127" i="218"/>
  <c r="D127" i="218"/>
  <c r="C127" i="218"/>
  <c r="B127" i="218"/>
  <c r="O126" i="218"/>
  <c r="D126" i="218"/>
  <c r="C126" i="218"/>
  <c r="B126" i="218"/>
  <c r="O125" i="218"/>
  <c r="D125" i="218"/>
  <c r="C125" i="218"/>
  <c r="B125" i="218"/>
  <c r="O124" i="218"/>
  <c r="D124" i="218"/>
  <c r="C124" i="218"/>
  <c r="B124" i="218"/>
  <c r="O123" i="218"/>
  <c r="D123" i="218"/>
  <c r="C123" i="218"/>
  <c r="B123" i="218"/>
  <c r="O122" i="218"/>
  <c r="D122" i="218"/>
  <c r="C122" i="218"/>
  <c r="B122" i="218"/>
  <c r="O121" i="218"/>
  <c r="D121" i="218"/>
  <c r="C121" i="218"/>
  <c r="B121" i="218"/>
  <c r="O120" i="218"/>
  <c r="D120" i="218"/>
  <c r="C120" i="218"/>
  <c r="B120" i="218"/>
  <c r="O119" i="218"/>
  <c r="D119" i="218"/>
  <c r="C119" i="218"/>
  <c r="B119" i="218"/>
  <c r="O118" i="218"/>
  <c r="D118" i="218"/>
  <c r="C118" i="218"/>
  <c r="B118" i="218"/>
  <c r="O117" i="218"/>
  <c r="D117" i="218"/>
  <c r="C117" i="218"/>
  <c r="B117" i="218"/>
  <c r="O116" i="218"/>
  <c r="D116" i="218"/>
  <c r="C116" i="218"/>
  <c r="B116" i="218"/>
  <c r="O115" i="218"/>
  <c r="D115" i="218"/>
  <c r="C115" i="218"/>
  <c r="B115" i="218"/>
  <c r="O114" i="218"/>
  <c r="D114" i="218"/>
  <c r="C114" i="218"/>
  <c r="B114" i="218"/>
  <c r="O113" i="218"/>
  <c r="D113" i="218"/>
  <c r="C113" i="218"/>
  <c r="B113" i="218"/>
  <c r="O112" i="218"/>
  <c r="D112" i="218"/>
  <c r="C112" i="218"/>
  <c r="B112" i="218"/>
  <c r="O111" i="218"/>
  <c r="D111" i="218"/>
  <c r="C111" i="218"/>
  <c r="B111" i="218"/>
  <c r="O110" i="218"/>
  <c r="D110" i="218"/>
  <c r="C110" i="218"/>
  <c r="B110" i="218"/>
  <c r="O109" i="218"/>
  <c r="D109" i="218"/>
  <c r="C109" i="218"/>
  <c r="B109" i="218"/>
  <c r="O108" i="218"/>
  <c r="D108" i="218"/>
  <c r="C108" i="218"/>
  <c r="B108" i="218"/>
  <c r="O107" i="218"/>
  <c r="D107" i="218"/>
  <c r="C107" i="218"/>
  <c r="B107" i="218"/>
  <c r="O106" i="218"/>
  <c r="D106" i="218"/>
  <c r="C106" i="218"/>
  <c r="B106" i="218"/>
  <c r="A106" i="218"/>
  <c r="A107" i="218" s="1"/>
  <c r="A108" i="218" s="1"/>
  <c r="A109" i="218" s="1"/>
  <c r="A110" i="218" s="1"/>
  <c r="A111" i="218" s="1"/>
  <c r="A112" i="218" s="1"/>
  <c r="A113" i="218" s="1"/>
  <c r="A114" i="218" s="1"/>
  <c r="A115" i="218" s="1"/>
  <c r="A116" i="218" s="1"/>
  <c r="A117" i="218" s="1"/>
  <c r="A118" i="218" s="1"/>
  <c r="A119" i="218" s="1"/>
  <c r="A120" i="218" s="1"/>
  <c r="A121" i="218" s="1"/>
  <c r="A122" i="218" s="1"/>
  <c r="A123" i="218" s="1"/>
  <c r="A124" i="218" s="1"/>
  <c r="A125" i="218" s="1"/>
  <c r="A126" i="218" s="1"/>
  <c r="A127" i="218" s="1"/>
  <c r="A128" i="218" s="1"/>
  <c r="A129" i="218" s="1"/>
  <c r="A130" i="218" s="1"/>
  <c r="A131" i="218" s="1"/>
  <c r="A132" i="218" s="1"/>
  <c r="A133" i="218" s="1"/>
  <c r="A134" i="218" s="1"/>
  <c r="A135" i="218" s="1"/>
  <c r="A136" i="218" s="1"/>
  <c r="A137" i="218" s="1"/>
  <c r="A138" i="218" s="1"/>
  <c r="A139" i="218" s="1"/>
  <c r="A140" i="218" s="1"/>
  <c r="A141" i="218" s="1"/>
  <c r="A142" i="218" s="1"/>
  <c r="A143" i="218" s="1"/>
  <c r="A144" i="218" s="1"/>
  <c r="A145" i="218" s="1"/>
  <c r="A146" i="218" s="1"/>
  <c r="A147" i="218" s="1"/>
  <c r="A148" i="218" s="1"/>
  <c r="N103" i="218"/>
  <c r="J103" i="218"/>
  <c r="H103" i="218"/>
  <c r="J102" i="218"/>
  <c r="H102" i="218"/>
  <c r="J101" i="218"/>
  <c r="O100" i="218"/>
  <c r="D100" i="218"/>
  <c r="C100" i="218"/>
  <c r="B100" i="218"/>
  <c r="O99" i="218"/>
  <c r="D99" i="218"/>
  <c r="C99" i="218"/>
  <c r="B99" i="218"/>
  <c r="O98" i="218"/>
  <c r="D98" i="218"/>
  <c r="C98" i="218"/>
  <c r="B98" i="218"/>
  <c r="O97" i="218"/>
  <c r="D97" i="218"/>
  <c r="C97" i="218"/>
  <c r="B97" i="218"/>
  <c r="O96" i="218"/>
  <c r="D96" i="218"/>
  <c r="C96" i="218"/>
  <c r="B96" i="218"/>
  <c r="O95" i="218"/>
  <c r="D95" i="218"/>
  <c r="C95" i="218"/>
  <c r="B95" i="218"/>
  <c r="O94" i="218"/>
  <c r="D94" i="218"/>
  <c r="C94" i="218"/>
  <c r="B94" i="218"/>
  <c r="O93" i="218"/>
  <c r="D93" i="218"/>
  <c r="C93" i="218"/>
  <c r="B93" i="218"/>
  <c r="O92" i="218"/>
  <c r="D92" i="218"/>
  <c r="C92" i="218"/>
  <c r="B92" i="218"/>
  <c r="O91" i="218"/>
  <c r="D91" i="218"/>
  <c r="C91" i="218"/>
  <c r="B91" i="218"/>
  <c r="O90" i="218"/>
  <c r="D90" i="218"/>
  <c r="C90" i="218"/>
  <c r="B90" i="218"/>
  <c r="O89" i="218"/>
  <c r="D89" i="218"/>
  <c r="C89" i="218"/>
  <c r="B89" i="218"/>
  <c r="O88" i="218"/>
  <c r="D88" i="218"/>
  <c r="C88" i="218"/>
  <c r="B88" i="218"/>
  <c r="O87" i="218"/>
  <c r="D87" i="218"/>
  <c r="C87" i="218"/>
  <c r="B87" i="218"/>
  <c r="O86" i="218"/>
  <c r="D86" i="218"/>
  <c r="C86" i="218"/>
  <c r="B86" i="218"/>
  <c r="O85" i="218"/>
  <c r="D85" i="218"/>
  <c r="C85" i="218"/>
  <c r="B85" i="218"/>
  <c r="O84" i="218"/>
  <c r="D84" i="218"/>
  <c r="C84" i="218"/>
  <c r="B84" i="218"/>
  <c r="O83" i="218"/>
  <c r="D83" i="218"/>
  <c r="C83" i="218"/>
  <c r="B83" i="218"/>
  <c r="O82" i="218"/>
  <c r="D82" i="218"/>
  <c r="C82" i="218"/>
  <c r="B82" i="218"/>
  <c r="O81" i="218"/>
  <c r="D81" i="218"/>
  <c r="C81" i="218"/>
  <c r="B81" i="218"/>
  <c r="O80" i="218"/>
  <c r="D80" i="218"/>
  <c r="C80" i="218"/>
  <c r="B80" i="218"/>
  <c r="O79" i="218"/>
  <c r="D79" i="218"/>
  <c r="C79" i="218"/>
  <c r="B79" i="218"/>
  <c r="O78" i="218"/>
  <c r="D78" i="218"/>
  <c r="C78" i="218"/>
  <c r="B78" i="218"/>
  <c r="O77" i="218"/>
  <c r="D77" i="218"/>
  <c r="C77" i="218"/>
  <c r="B77" i="218"/>
  <c r="O76" i="218"/>
  <c r="D76" i="218"/>
  <c r="C76" i="218"/>
  <c r="B76" i="218"/>
  <c r="O75" i="218"/>
  <c r="D75" i="218"/>
  <c r="C75" i="218"/>
  <c r="B75" i="218"/>
  <c r="O74" i="218"/>
  <c r="D74" i="218"/>
  <c r="C74" i="218"/>
  <c r="B74" i="218"/>
  <c r="O73" i="218"/>
  <c r="D73" i="218"/>
  <c r="C73" i="218"/>
  <c r="B73" i="218"/>
  <c r="O72" i="218"/>
  <c r="D72" i="218"/>
  <c r="C72" i="218"/>
  <c r="B72" i="218"/>
  <c r="O71" i="218"/>
  <c r="D71" i="218"/>
  <c r="C71" i="218"/>
  <c r="B71" i="218"/>
  <c r="O70" i="218"/>
  <c r="D70" i="218"/>
  <c r="C70" i="218"/>
  <c r="B70" i="218"/>
  <c r="O69" i="218"/>
  <c r="D69" i="218"/>
  <c r="C69" i="218"/>
  <c r="B69" i="218"/>
  <c r="O68" i="218"/>
  <c r="D68" i="218"/>
  <c r="C68" i="218"/>
  <c r="B68" i="218"/>
  <c r="O67" i="218"/>
  <c r="D67" i="218"/>
  <c r="C67" i="218"/>
  <c r="B67" i="218"/>
  <c r="O66" i="218"/>
  <c r="D66" i="218"/>
  <c r="C66" i="218"/>
  <c r="B66" i="218"/>
  <c r="O65" i="218"/>
  <c r="D65" i="218"/>
  <c r="C65" i="218"/>
  <c r="B65" i="218"/>
  <c r="O64" i="218"/>
  <c r="D64" i="218"/>
  <c r="C64" i="218"/>
  <c r="B64" i="218"/>
  <c r="O63" i="218"/>
  <c r="D63" i="218"/>
  <c r="C63" i="218"/>
  <c r="B63" i="218"/>
  <c r="O62" i="218"/>
  <c r="D62" i="218"/>
  <c r="C62" i="218"/>
  <c r="B62" i="218"/>
  <c r="O61" i="218"/>
  <c r="D61" i="218"/>
  <c r="C61" i="218"/>
  <c r="B61" i="218"/>
  <c r="O60" i="218"/>
  <c r="D60" i="218"/>
  <c r="C60" i="218"/>
  <c r="B60" i="218"/>
  <c r="O59" i="218"/>
  <c r="D59" i="218"/>
  <c r="C59" i="218"/>
  <c r="B59" i="218"/>
  <c r="O58" i="218"/>
  <c r="D58" i="218"/>
  <c r="C58" i="218"/>
  <c r="B58" i="218"/>
  <c r="O57" i="218"/>
  <c r="D57" i="218"/>
  <c r="C57" i="218"/>
  <c r="B57" i="218"/>
  <c r="N54" i="218"/>
  <c r="J54" i="218"/>
  <c r="H54" i="218"/>
  <c r="J53" i="218"/>
  <c r="H53" i="218"/>
  <c r="J52" i="218"/>
  <c r="H37" i="218"/>
  <c r="D21" i="218" a="1"/>
  <c r="D21" i="218" s="1"/>
  <c r="D20" i="218" a="1"/>
  <c r="D20" i="218" s="1"/>
  <c r="D19" i="218" a="1"/>
  <c r="D19" i="218" s="1"/>
  <c r="D14" i="218" a="1"/>
  <c r="D14" i="218" s="1"/>
  <c r="D54" i="218" s="1"/>
  <c r="D13" i="218" a="1"/>
  <c r="D13" i="218" s="1"/>
  <c r="D12" i="218" a="1"/>
  <c r="D12" i="218" s="1"/>
  <c r="D10" i="218" a="1"/>
  <c r="D10" i="218" s="1"/>
  <c r="D8" i="218"/>
  <c r="D7" i="218"/>
  <c r="D6" i="218"/>
  <c r="D5" i="218"/>
  <c r="N3" i="218"/>
  <c r="N1" i="218"/>
  <c r="G107" i="217"/>
  <c r="I107" i="217" s="1"/>
  <c r="G108" i="217"/>
  <c r="I108" i="217" s="1"/>
  <c r="G109" i="217"/>
  <c r="I109" i="217" s="1"/>
  <c r="G110" i="217"/>
  <c r="I110" i="217" s="1"/>
  <c r="G111" i="217"/>
  <c r="I111" i="217" s="1"/>
  <c r="G112" i="217"/>
  <c r="I112" i="217" s="1"/>
  <c r="G113" i="217"/>
  <c r="I113" i="217" s="1"/>
  <c r="G114" i="217"/>
  <c r="I114" i="217" s="1"/>
  <c r="G115" i="217"/>
  <c r="I115" i="217" s="1"/>
  <c r="G116" i="217"/>
  <c r="I116" i="217" s="1"/>
  <c r="G117" i="217"/>
  <c r="I117" i="217" s="1"/>
  <c r="G118" i="217"/>
  <c r="I118" i="217" s="1"/>
  <c r="G119" i="217"/>
  <c r="I119" i="217" s="1"/>
  <c r="G120" i="217"/>
  <c r="I120" i="217" s="1"/>
  <c r="G121" i="217"/>
  <c r="I121" i="217" s="1"/>
  <c r="G122" i="217"/>
  <c r="I122" i="217" s="1"/>
  <c r="G123" i="217"/>
  <c r="I123" i="217" s="1"/>
  <c r="G124" i="217"/>
  <c r="I124" i="217" s="1"/>
  <c r="G125" i="217"/>
  <c r="I125" i="217" s="1"/>
  <c r="G126" i="217"/>
  <c r="I126" i="217" s="1"/>
  <c r="G127" i="217"/>
  <c r="I127" i="217" s="1"/>
  <c r="G128" i="217"/>
  <c r="I128" i="217" s="1"/>
  <c r="G129" i="217"/>
  <c r="I129" i="217" s="1"/>
  <c r="G130" i="217"/>
  <c r="I130" i="217" s="1"/>
  <c r="G131" i="217"/>
  <c r="I131" i="217" s="1"/>
  <c r="G132" i="217"/>
  <c r="I132" i="217" s="1"/>
  <c r="G133" i="217"/>
  <c r="I133" i="217" s="1"/>
  <c r="G134" i="217"/>
  <c r="I134" i="217" s="1"/>
  <c r="G135" i="217"/>
  <c r="I135" i="217" s="1"/>
  <c r="G136" i="217"/>
  <c r="I136" i="217" s="1"/>
  <c r="G137" i="217"/>
  <c r="I137" i="217" s="1"/>
  <c r="G138" i="217"/>
  <c r="I138" i="217" s="1"/>
  <c r="G139" i="217"/>
  <c r="I139" i="217" s="1"/>
  <c r="G140" i="217"/>
  <c r="I140" i="217" s="1"/>
  <c r="G141" i="217"/>
  <c r="I141" i="217" s="1"/>
  <c r="G142" i="217"/>
  <c r="I142" i="217" s="1"/>
  <c r="G143" i="217"/>
  <c r="I143" i="217" s="1"/>
  <c r="G144" i="217"/>
  <c r="I144" i="217" s="1"/>
  <c r="G145" i="217"/>
  <c r="I145" i="217" s="1"/>
  <c r="G146" i="217"/>
  <c r="I146" i="217" s="1"/>
  <c r="G147" i="217"/>
  <c r="I147" i="217" s="1"/>
  <c r="G148" i="217"/>
  <c r="I148" i="217" s="1"/>
  <c r="G106" i="217"/>
  <c r="I106" i="217" s="1"/>
  <c r="G58" i="217"/>
  <c r="I58" i="217" s="1"/>
  <c r="G59" i="217"/>
  <c r="I59" i="217" s="1"/>
  <c r="G60" i="217"/>
  <c r="I60" i="217" s="1"/>
  <c r="G61" i="217"/>
  <c r="I61" i="217" s="1"/>
  <c r="G62" i="217"/>
  <c r="I62" i="217" s="1"/>
  <c r="G63" i="217"/>
  <c r="I63" i="217" s="1"/>
  <c r="G64" i="217"/>
  <c r="I64" i="217" s="1"/>
  <c r="G65" i="217"/>
  <c r="I65" i="217" s="1"/>
  <c r="G66" i="217"/>
  <c r="I66" i="217" s="1"/>
  <c r="G67" i="217"/>
  <c r="I67" i="217" s="1"/>
  <c r="G68" i="217"/>
  <c r="I68" i="217" s="1"/>
  <c r="G69" i="217"/>
  <c r="I69" i="217" s="1"/>
  <c r="G70" i="217"/>
  <c r="I70" i="217" s="1"/>
  <c r="G71" i="217"/>
  <c r="I71" i="217" s="1"/>
  <c r="G72" i="217"/>
  <c r="I72" i="217" s="1"/>
  <c r="G73" i="217"/>
  <c r="I73" i="217" s="1"/>
  <c r="G74" i="217"/>
  <c r="I74" i="217" s="1"/>
  <c r="G75" i="217"/>
  <c r="I75" i="217" s="1"/>
  <c r="G76" i="217"/>
  <c r="I76" i="217" s="1"/>
  <c r="G77" i="217"/>
  <c r="I77" i="217" s="1"/>
  <c r="G78" i="217"/>
  <c r="I78" i="217" s="1"/>
  <c r="G79" i="217"/>
  <c r="I79" i="217" s="1"/>
  <c r="G80" i="217"/>
  <c r="I80" i="217" s="1"/>
  <c r="G81" i="217"/>
  <c r="I81" i="217" s="1"/>
  <c r="G82" i="217"/>
  <c r="I82" i="217" s="1"/>
  <c r="G83" i="217"/>
  <c r="I83" i="217" s="1"/>
  <c r="G84" i="217"/>
  <c r="I84" i="217" s="1"/>
  <c r="G85" i="217"/>
  <c r="I85" i="217" s="1"/>
  <c r="G86" i="217"/>
  <c r="I86" i="217" s="1"/>
  <c r="G87" i="217"/>
  <c r="I87" i="217" s="1"/>
  <c r="G88" i="217"/>
  <c r="I88" i="217" s="1"/>
  <c r="G89" i="217"/>
  <c r="I89" i="217" s="1"/>
  <c r="G90" i="217"/>
  <c r="I90" i="217" s="1"/>
  <c r="G91" i="217"/>
  <c r="I91" i="217" s="1"/>
  <c r="G92" i="217"/>
  <c r="I92" i="217" s="1"/>
  <c r="G93" i="217"/>
  <c r="I93" i="217" s="1"/>
  <c r="G94" i="217"/>
  <c r="I94" i="217" s="1"/>
  <c r="G95" i="217"/>
  <c r="I95" i="217" s="1"/>
  <c r="G96" i="217"/>
  <c r="I96" i="217" s="1"/>
  <c r="G97" i="217"/>
  <c r="I97" i="217" s="1"/>
  <c r="G98" i="217"/>
  <c r="I98" i="217" s="1"/>
  <c r="G99" i="217"/>
  <c r="I99" i="217" s="1"/>
  <c r="G100" i="217"/>
  <c r="I100" i="217" s="1"/>
  <c r="G57" i="217"/>
  <c r="M149" i="217"/>
  <c r="H149" i="217"/>
  <c r="L42" i="115" s="1"/>
  <c r="O148" i="217"/>
  <c r="D148" i="217"/>
  <c r="C148" i="217"/>
  <c r="B148" i="217"/>
  <c r="O147" i="217"/>
  <c r="D147" i="217"/>
  <c r="C147" i="217"/>
  <c r="B147" i="217"/>
  <c r="O146" i="217"/>
  <c r="D146" i="217"/>
  <c r="C146" i="217"/>
  <c r="B146" i="217"/>
  <c r="O145" i="217"/>
  <c r="D145" i="217"/>
  <c r="C145" i="217"/>
  <c r="B145" i="217"/>
  <c r="O144" i="217"/>
  <c r="D144" i="217"/>
  <c r="C144" i="217"/>
  <c r="B144" i="217"/>
  <c r="O143" i="217"/>
  <c r="D143" i="217"/>
  <c r="C143" i="217"/>
  <c r="B143" i="217"/>
  <c r="O142" i="217"/>
  <c r="D142" i="217"/>
  <c r="C142" i="217"/>
  <c r="B142" i="217"/>
  <c r="O141" i="217"/>
  <c r="D141" i="217"/>
  <c r="C141" i="217"/>
  <c r="B141" i="217"/>
  <c r="O140" i="217"/>
  <c r="D140" i="217"/>
  <c r="C140" i="217"/>
  <c r="B140" i="217"/>
  <c r="O139" i="217"/>
  <c r="D139" i="217"/>
  <c r="C139" i="217"/>
  <c r="B139" i="217"/>
  <c r="O138" i="217"/>
  <c r="D138" i="217"/>
  <c r="C138" i="217"/>
  <c r="B138" i="217"/>
  <c r="O137" i="217"/>
  <c r="D137" i="217"/>
  <c r="C137" i="217"/>
  <c r="B137" i="217"/>
  <c r="O136" i="217"/>
  <c r="D136" i="217"/>
  <c r="C136" i="217"/>
  <c r="B136" i="217"/>
  <c r="O135" i="217"/>
  <c r="D135" i="217"/>
  <c r="C135" i="217"/>
  <c r="B135" i="217"/>
  <c r="O134" i="217"/>
  <c r="D134" i="217"/>
  <c r="C134" i="217"/>
  <c r="B134" i="217"/>
  <c r="O133" i="217"/>
  <c r="D133" i="217"/>
  <c r="C133" i="217"/>
  <c r="B133" i="217"/>
  <c r="O132" i="217"/>
  <c r="D132" i="217"/>
  <c r="C132" i="217"/>
  <c r="B132" i="217"/>
  <c r="O131" i="217"/>
  <c r="D131" i="217"/>
  <c r="C131" i="217"/>
  <c r="B131" i="217"/>
  <c r="O130" i="217"/>
  <c r="D130" i="217"/>
  <c r="C130" i="217"/>
  <c r="B130" i="217"/>
  <c r="O129" i="217"/>
  <c r="D129" i="217"/>
  <c r="C129" i="217"/>
  <c r="B129" i="217"/>
  <c r="O128" i="217"/>
  <c r="D128" i="217"/>
  <c r="C128" i="217"/>
  <c r="B128" i="217"/>
  <c r="O127" i="217"/>
  <c r="D127" i="217"/>
  <c r="C127" i="217"/>
  <c r="B127" i="217"/>
  <c r="O126" i="217"/>
  <c r="D126" i="217"/>
  <c r="C126" i="217"/>
  <c r="B126" i="217"/>
  <c r="O125" i="217"/>
  <c r="D125" i="217"/>
  <c r="C125" i="217"/>
  <c r="B125" i="217"/>
  <c r="O124" i="217"/>
  <c r="D124" i="217"/>
  <c r="C124" i="217"/>
  <c r="B124" i="217"/>
  <c r="O123" i="217"/>
  <c r="D123" i="217"/>
  <c r="C123" i="217"/>
  <c r="B123" i="217"/>
  <c r="O122" i="217"/>
  <c r="D122" i="217"/>
  <c r="C122" i="217"/>
  <c r="B122" i="217"/>
  <c r="O121" i="217"/>
  <c r="D121" i="217"/>
  <c r="C121" i="217"/>
  <c r="B121" i="217"/>
  <c r="O120" i="217"/>
  <c r="D120" i="217"/>
  <c r="C120" i="217"/>
  <c r="B120" i="217"/>
  <c r="O119" i="217"/>
  <c r="D119" i="217"/>
  <c r="C119" i="217"/>
  <c r="B119" i="217"/>
  <c r="O118" i="217"/>
  <c r="D118" i="217"/>
  <c r="C118" i="217"/>
  <c r="B118" i="217"/>
  <c r="O117" i="217"/>
  <c r="D117" i="217"/>
  <c r="C117" i="217"/>
  <c r="B117" i="217"/>
  <c r="O116" i="217"/>
  <c r="D116" i="217"/>
  <c r="C116" i="217"/>
  <c r="B116" i="217"/>
  <c r="O115" i="217"/>
  <c r="D115" i="217"/>
  <c r="C115" i="217"/>
  <c r="B115" i="217"/>
  <c r="O114" i="217"/>
  <c r="D114" i="217"/>
  <c r="C114" i="217"/>
  <c r="B114" i="217"/>
  <c r="O113" i="217"/>
  <c r="D113" i="217"/>
  <c r="C113" i="217"/>
  <c r="B113" i="217"/>
  <c r="O112" i="217"/>
  <c r="D112" i="217"/>
  <c r="C112" i="217"/>
  <c r="B112" i="217"/>
  <c r="O111" i="217"/>
  <c r="D111" i="217"/>
  <c r="C111" i="217"/>
  <c r="B111" i="217"/>
  <c r="O110" i="217"/>
  <c r="D110" i="217"/>
  <c r="C110" i="217"/>
  <c r="B110" i="217"/>
  <c r="O109" i="217"/>
  <c r="D109" i="217"/>
  <c r="C109" i="217"/>
  <c r="B109" i="217"/>
  <c r="O108" i="217"/>
  <c r="D108" i="217"/>
  <c r="C108" i="217"/>
  <c r="B108" i="217"/>
  <c r="O107" i="217"/>
  <c r="D107" i="217"/>
  <c r="C107" i="217"/>
  <c r="B107" i="217"/>
  <c r="A107" i="217"/>
  <c r="A108" i="217" s="1"/>
  <c r="A109" i="217" s="1"/>
  <c r="A110" i="217" s="1"/>
  <c r="A111" i="217" s="1"/>
  <c r="A112" i="217" s="1"/>
  <c r="A113" i="217" s="1"/>
  <c r="A114" i="217" s="1"/>
  <c r="A115" i="217" s="1"/>
  <c r="A116" i="217" s="1"/>
  <c r="A117" i="217" s="1"/>
  <c r="A118" i="217" s="1"/>
  <c r="A119" i="217" s="1"/>
  <c r="A120" i="217" s="1"/>
  <c r="A121" i="217" s="1"/>
  <c r="A122" i="217" s="1"/>
  <c r="A123" i="217" s="1"/>
  <c r="A124" i="217" s="1"/>
  <c r="A125" i="217" s="1"/>
  <c r="A126" i="217" s="1"/>
  <c r="A127" i="217" s="1"/>
  <c r="A128" i="217" s="1"/>
  <c r="A129" i="217" s="1"/>
  <c r="A130" i="217" s="1"/>
  <c r="A131" i="217" s="1"/>
  <c r="A132" i="217" s="1"/>
  <c r="A133" i="217" s="1"/>
  <c r="A134" i="217" s="1"/>
  <c r="A135" i="217" s="1"/>
  <c r="A136" i="217" s="1"/>
  <c r="A137" i="217" s="1"/>
  <c r="A138" i="217" s="1"/>
  <c r="A139" i="217" s="1"/>
  <c r="A140" i="217" s="1"/>
  <c r="A141" i="217" s="1"/>
  <c r="A142" i="217" s="1"/>
  <c r="A143" i="217" s="1"/>
  <c r="A144" i="217" s="1"/>
  <c r="A145" i="217" s="1"/>
  <c r="A146" i="217" s="1"/>
  <c r="A147" i="217" s="1"/>
  <c r="A148" i="217" s="1"/>
  <c r="O106" i="217"/>
  <c r="D106" i="217"/>
  <c r="C106" i="217"/>
  <c r="B106" i="217"/>
  <c r="A106" i="217"/>
  <c r="N103" i="217"/>
  <c r="J103" i="217"/>
  <c r="H103" i="217"/>
  <c r="J102" i="217"/>
  <c r="H102" i="217"/>
  <c r="J101" i="217"/>
  <c r="O100" i="217"/>
  <c r="D100" i="217"/>
  <c r="C100" i="217"/>
  <c r="B100" i="217"/>
  <c r="O99" i="217"/>
  <c r="D99" i="217"/>
  <c r="C99" i="217"/>
  <c r="B99" i="217"/>
  <c r="O98" i="217"/>
  <c r="D98" i="217"/>
  <c r="C98" i="217"/>
  <c r="B98" i="217"/>
  <c r="O97" i="217"/>
  <c r="D97" i="217"/>
  <c r="C97" i="217"/>
  <c r="B97" i="217"/>
  <c r="O96" i="217"/>
  <c r="D96" i="217"/>
  <c r="C96" i="217"/>
  <c r="B96" i="217"/>
  <c r="O95" i="217"/>
  <c r="D95" i="217"/>
  <c r="C95" i="217"/>
  <c r="B95" i="217"/>
  <c r="O94" i="217"/>
  <c r="D94" i="217"/>
  <c r="C94" i="217"/>
  <c r="B94" i="217"/>
  <c r="O93" i="217"/>
  <c r="D93" i="217"/>
  <c r="C93" i="217"/>
  <c r="B93" i="217"/>
  <c r="O92" i="217"/>
  <c r="D92" i="217"/>
  <c r="C92" i="217"/>
  <c r="B92" i="217"/>
  <c r="O91" i="217"/>
  <c r="D91" i="217"/>
  <c r="C91" i="217"/>
  <c r="B91" i="217"/>
  <c r="O90" i="217"/>
  <c r="D90" i="217"/>
  <c r="C90" i="217"/>
  <c r="B90" i="217"/>
  <c r="O89" i="217"/>
  <c r="D89" i="217"/>
  <c r="C89" i="217"/>
  <c r="B89" i="217"/>
  <c r="O88" i="217"/>
  <c r="D88" i="217"/>
  <c r="C88" i="217"/>
  <c r="B88" i="217"/>
  <c r="O87" i="217"/>
  <c r="D87" i="217"/>
  <c r="C87" i="217"/>
  <c r="B87" i="217"/>
  <c r="O86" i="217"/>
  <c r="D86" i="217"/>
  <c r="C86" i="217"/>
  <c r="B86" i="217"/>
  <c r="O85" i="217"/>
  <c r="D85" i="217"/>
  <c r="C85" i="217"/>
  <c r="B85" i="217"/>
  <c r="O84" i="217"/>
  <c r="D84" i="217"/>
  <c r="C84" i="217"/>
  <c r="B84" i="217"/>
  <c r="O83" i="217"/>
  <c r="D83" i="217"/>
  <c r="C83" i="217"/>
  <c r="B83" i="217"/>
  <c r="O82" i="217"/>
  <c r="D82" i="217"/>
  <c r="C82" i="217"/>
  <c r="B82" i="217"/>
  <c r="O81" i="217"/>
  <c r="D81" i="217"/>
  <c r="C81" i="217"/>
  <c r="B81" i="217"/>
  <c r="O80" i="217"/>
  <c r="D80" i="217"/>
  <c r="C80" i="217"/>
  <c r="B80" i="217"/>
  <c r="O79" i="217"/>
  <c r="D79" i="217"/>
  <c r="C79" i="217"/>
  <c r="B79" i="217"/>
  <c r="O78" i="217"/>
  <c r="D78" i="217"/>
  <c r="C78" i="217"/>
  <c r="B78" i="217"/>
  <c r="O77" i="217"/>
  <c r="D77" i="217"/>
  <c r="C77" i="217"/>
  <c r="B77" i="217"/>
  <c r="O76" i="217"/>
  <c r="D76" i="217"/>
  <c r="C76" i="217"/>
  <c r="B76" i="217"/>
  <c r="O75" i="217"/>
  <c r="D75" i="217"/>
  <c r="C75" i="217"/>
  <c r="B75" i="217"/>
  <c r="O74" i="217"/>
  <c r="D74" i="217"/>
  <c r="C74" i="217"/>
  <c r="B74" i="217"/>
  <c r="O73" i="217"/>
  <c r="D73" i="217"/>
  <c r="C73" i="217"/>
  <c r="B73" i="217"/>
  <c r="O72" i="217"/>
  <c r="D72" i="217"/>
  <c r="C72" i="217"/>
  <c r="B72" i="217"/>
  <c r="O71" i="217"/>
  <c r="D71" i="217"/>
  <c r="C71" i="217"/>
  <c r="B71" i="217"/>
  <c r="O70" i="217"/>
  <c r="D70" i="217"/>
  <c r="C70" i="217"/>
  <c r="B70" i="217"/>
  <c r="O69" i="217"/>
  <c r="D69" i="217"/>
  <c r="C69" i="217"/>
  <c r="B69" i="217"/>
  <c r="O68" i="217"/>
  <c r="D68" i="217"/>
  <c r="C68" i="217"/>
  <c r="B68" i="217"/>
  <c r="O67" i="217"/>
  <c r="D67" i="217"/>
  <c r="C67" i="217"/>
  <c r="B67" i="217"/>
  <c r="O66" i="217"/>
  <c r="D66" i="217"/>
  <c r="C66" i="217"/>
  <c r="B66" i="217"/>
  <c r="O65" i="217"/>
  <c r="D65" i="217"/>
  <c r="C65" i="217"/>
  <c r="B65" i="217"/>
  <c r="O64" i="217"/>
  <c r="D64" i="217"/>
  <c r="C64" i="217"/>
  <c r="B64" i="217"/>
  <c r="O63" i="217"/>
  <c r="D63" i="217"/>
  <c r="C63" i="217"/>
  <c r="B63" i="217"/>
  <c r="O62" i="217"/>
  <c r="D62" i="217"/>
  <c r="C62" i="217"/>
  <c r="B62" i="217"/>
  <c r="O61" i="217"/>
  <c r="D61" i="217"/>
  <c r="C61" i="217"/>
  <c r="B61" i="217"/>
  <c r="O60" i="217"/>
  <c r="D60" i="217"/>
  <c r="C60" i="217"/>
  <c r="B60" i="217"/>
  <c r="O59" i="217"/>
  <c r="D59" i="217"/>
  <c r="C59" i="217"/>
  <c r="B59" i="217"/>
  <c r="O58" i="217"/>
  <c r="D58" i="217"/>
  <c r="C58" i="217"/>
  <c r="B58" i="217"/>
  <c r="O57" i="217"/>
  <c r="D57" i="217"/>
  <c r="C57" i="217"/>
  <c r="B57" i="217"/>
  <c r="N54" i="217"/>
  <c r="J54" i="217"/>
  <c r="H54" i="217"/>
  <c r="J53" i="217"/>
  <c r="H53" i="217"/>
  <c r="J52" i="217"/>
  <c r="D21" i="217" a="1"/>
  <c r="D21" i="217" s="1"/>
  <c r="D20" i="217" a="1"/>
  <c r="D20" i="217" s="1"/>
  <c r="D19" i="217" a="1"/>
  <c r="D19" i="217" s="1"/>
  <c r="D14" i="217" a="1"/>
  <c r="D14" i="217" s="1"/>
  <c r="D54" i="217" s="1"/>
  <c r="D13" i="217" a="1"/>
  <c r="D13" i="217" s="1"/>
  <c r="D12" i="217" a="1"/>
  <c r="D12" i="217" s="1"/>
  <c r="D10" i="217" a="1"/>
  <c r="D10" i="217" s="1"/>
  <c r="D8" i="217"/>
  <c r="D7" i="217"/>
  <c r="D6" i="217"/>
  <c r="D5" i="217"/>
  <c r="N3" i="217"/>
  <c r="N1" i="217"/>
  <c r="G107" i="216"/>
  <c r="I107" i="216" s="1"/>
  <c r="G108" i="216"/>
  <c r="I108" i="216" s="1"/>
  <c r="G109" i="216"/>
  <c r="I109" i="216" s="1"/>
  <c r="G110" i="216"/>
  <c r="I110" i="216" s="1"/>
  <c r="G111" i="216"/>
  <c r="I111" i="216" s="1"/>
  <c r="G112" i="216"/>
  <c r="I112" i="216" s="1"/>
  <c r="G113" i="216"/>
  <c r="I113" i="216" s="1"/>
  <c r="G114" i="216"/>
  <c r="I114" i="216" s="1"/>
  <c r="G115" i="216"/>
  <c r="I115" i="216" s="1"/>
  <c r="G116" i="216"/>
  <c r="I116" i="216" s="1"/>
  <c r="G117" i="216"/>
  <c r="I117" i="216" s="1"/>
  <c r="G118" i="216"/>
  <c r="I118" i="216" s="1"/>
  <c r="G119" i="216"/>
  <c r="I119" i="216" s="1"/>
  <c r="G120" i="216"/>
  <c r="I120" i="216" s="1"/>
  <c r="G121" i="216"/>
  <c r="I121" i="216" s="1"/>
  <c r="G122" i="216"/>
  <c r="I122" i="216" s="1"/>
  <c r="G123" i="216"/>
  <c r="I123" i="216" s="1"/>
  <c r="G124" i="216"/>
  <c r="I124" i="216" s="1"/>
  <c r="G125" i="216"/>
  <c r="I125" i="216" s="1"/>
  <c r="G126" i="216"/>
  <c r="I126" i="216" s="1"/>
  <c r="G127" i="216"/>
  <c r="I127" i="216" s="1"/>
  <c r="G128" i="216"/>
  <c r="I128" i="216" s="1"/>
  <c r="G129" i="216"/>
  <c r="I129" i="216" s="1"/>
  <c r="G130" i="216"/>
  <c r="I130" i="216" s="1"/>
  <c r="G131" i="216"/>
  <c r="I131" i="216" s="1"/>
  <c r="G132" i="216"/>
  <c r="I132" i="216" s="1"/>
  <c r="G133" i="216"/>
  <c r="I133" i="216" s="1"/>
  <c r="G134" i="216"/>
  <c r="I134" i="216" s="1"/>
  <c r="G135" i="216"/>
  <c r="I135" i="216" s="1"/>
  <c r="G136" i="216"/>
  <c r="I136" i="216" s="1"/>
  <c r="G137" i="216"/>
  <c r="I137" i="216" s="1"/>
  <c r="G138" i="216"/>
  <c r="I138" i="216" s="1"/>
  <c r="G139" i="216"/>
  <c r="I139" i="216" s="1"/>
  <c r="G140" i="216"/>
  <c r="I140" i="216" s="1"/>
  <c r="G141" i="216"/>
  <c r="I141" i="216" s="1"/>
  <c r="G142" i="216"/>
  <c r="I142" i="216" s="1"/>
  <c r="G143" i="216"/>
  <c r="I143" i="216" s="1"/>
  <c r="G144" i="216"/>
  <c r="I144" i="216" s="1"/>
  <c r="G145" i="216"/>
  <c r="I145" i="216" s="1"/>
  <c r="G146" i="216"/>
  <c r="I146" i="216" s="1"/>
  <c r="G147" i="216"/>
  <c r="I147" i="216" s="1"/>
  <c r="G148" i="216"/>
  <c r="I148" i="216" s="1"/>
  <c r="G106" i="216"/>
  <c r="I106" i="216" s="1"/>
  <c r="G83" i="216"/>
  <c r="I83" i="216" s="1"/>
  <c r="G84" i="216"/>
  <c r="I84" i="216" s="1"/>
  <c r="G85" i="216"/>
  <c r="I85" i="216" s="1"/>
  <c r="G86" i="216"/>
  <c r="I86" i="216" s="1"/>
  <c r="G87" i="216"/>
  <c r="I87" i="216" s="1"/>
  <c r="G88" i="216"/>
  <c r="I88" i="216" s="1"/>
  <c r="G89" i="216"/>
  <c r="I89" i="216" s="1"/>
  <c r="G90" i="216"/>
  <c r="I90" i="216" s="1"/>
  <c r="G91" i="216"/>
  <c r="I91" i="216" s="1"/>
  <c r="G92" i="216"/>
  <c r="I92" i="216" s="1"/>
  <c r="G93" i="216"/>
  <c r="I93" i="216" s="1"/>
  <c r="G94" i="216"/>
  <c r="I94" i="216" s="1"/>
  <c r="G95" i="216"/>
  <c r="I95" i="216" s="1"/>
  <c r="G96" i="216"/>
  <c r="I96" i="216" s="1"/>
  <c r="G97" i="216"/>
  <c r="I97" i="216" s="1"/>
  <c r="G98" i="216"/>
  <c r="I98" i="216" s="1"/>
  <c r="G99" i="216"/>
  <c r="I99" i="216" s="1"/>
  <c r="G100" i="216"/>
  <c r="I100" i="216" s="1"/>
  <c r="G58" i="216"/>
  <c r="I58" i="216" s="1"/>
  <c r="G59" i="216"/>
  <c r="I59" i="216" s="1"/>
  <c r="G60" i="216"/>
  <c r="I60" i="216" s="1"/>
  <c r="G61" i="216"/>
  <c r="I61" i="216" s="1"/>
  <c r="G62" i="216"/>
  <c r="I62" i="216" s="1"/>
  <c r="G63" i="216"/>
  <c r="I63" i="216" s="1"/>
  <c r="G64" i="216"/>
  <c r="I64" i="216" s="1"/>
  <c r="G65" i="216"/>
  <c r="I65" i="216" s="1"/>
  <c r="G66" i="216"/>
  <c r="I66" i="216" s="1"/>
  <c r="G67" i="216"/>
  <c r="I67" i="216" s="1"/>
  <c r="G68" i="216"/>
  <c r="I68" i="216" s="1"/>
  <c r="G69" i="216"/>
  <c r="I69" i="216" s="1"/>
  <c r="G70" i="216"/>
  <c r="I70" i="216" s="1"/>
  <c r="G71" i="216"/>
  <c r="I71" i="216" s="1"/>
  <c r="G72" i="216"/>
  <c r="I72" i="216" s="1"/>
  <c r="G73" i="216"/>
  <c r="I73" i="216" s="1"/>
  <c r="G74" i="216"/>
  <c r="I74" i="216" s="1"/>
  <c r="G75" i="216"/>
  <c r="I75" i="216" s="1"/>
  <c r="G76" i="216"/>
  <c r="I76" i="216" s="1"/>
  <c r="G77" i="216"/>
  <c r="I77" i="216" s="1"/>
  <c r="G78" i="216"/>
  <c r="I78" i="216" s="1"/>
  <c r="G79" i="216"/>
  <c r="I79" i="216" s="1"/>
  <c r="G80" i="216"/>
  <c r="I80" i="216" s="1"/>
  <c r="G81" i="216"/>
  <c r="I81" i="216" s="1"/>
  <c r="G82" i="216"/>
  <c r="I82" i="216" s="1"/>
  <c r="G57" i="216"/>
  <c r="M149" i="216"/>
  <c r="H149" i="216"/>
  <c r="L41" i="115" s="1"/>
  <c r="O148" i="216"/>
  <c r="D148" i="216"/>
  <c r="C148" i="216"/>
  <c r="B148" i="216"/>
  <c r="O147" i="216"/>
  <c r="D147" i="216"/>
  <c r="C147" i="216"/>
  <c r="B147" i="216"/>
  <c r="O146" i="216"/>
  <c r="D146" i="216"/>
  <c r="C146" i="216"/>
  <c r="B146" i="216"/>
  <c r="O145" i="216"/>
  <c r="D145" i="216"/>
  <c r="C145" i="216"/>
  <c r="B145" i="216"/>
  <c r="O144" i="216"/>
  <c r="D144" i="216"/>
  <c r="C144" i="216"/>
  <c r="B144" i="216"/>
  <c r="O143" i="216"/>
  <c r="D143" i="216"/>
  <c r="C143" i="216"/>
  <c r="B143" i="216"/>
  <c r="O142" i="216"/>
  <c r="D142" i="216"/>
  <c r="C142" i="216"/>
  <c r="B142" i="216"/>
  <c r="O141" i="216"/>
  <c r="D141" i="216"/>
  <c r="C141" i="216"/>
  <c r="B141" i="216"/>
  <c r="O140" i="216"/>
  <c r="D140" i="216"/>
  <c r="C140" i="216"/>
  <c r="B140" i="216"/>
  <c r="O139" i="216"/>
  <c r="D139" i="216"/>
  <c r="C139" i="216"/>
  <c r="B139" i="216"/>
  <c r="O138" i="216"/>
  <c r="D138" i="216"/>
  <c r="C138" i="216"/>
  <c r="B138" i="216"/>
  <c r="O137" i="216"/>
  <c r="D137" i="216"/>
  <c r="C137" i="216"/>
  <c r="B137" i="216"/>
  <c r="O136" i="216"/>
  <c r="D136" i="216"/>
  <c r="C136" i="216"/>
  <c r="B136" i="216"/>
  <c r="O135" i="216"/>
  <c r="D135" i="216"/>
  <c r="C135" i="216"/>
  <c r="B135" i="216"/>
  <c r="O134" i="216"/>
  <c r="D134" i="216"/>
  <c r="C134" i="216"/>
  <c r="B134" i="216"/>
  <c r="O133" i="216"/>
  <c r="D133" i="216"/>
  <c r="C133" i="216"/>
  <c r="B133" i="216"/>
  <c r="O132" i="216"/>
  <c r="D132" i="216"/>
  <c r="C132" i="216"/>
  <c r="B132" i="216"/>
  <c r="O131" i="216"/>
  <c r="D131" i="216"/>
  <c r="C131" i="216"/>
  <c r="B131" i="216"/>
  <c r="O130" i="216"/>
  <c r="D130" i="216"/>
  <c r="C130" i="216"/>
  <c r="B130" i="216"/>
  <c r="O129" i="216"/>
  <c r="D129" i="216"/>
  <c r="C129" i="216"/>
  <c r="B129" i="216"/>
  <c r="O128" i="216"/>
  <c r="D128" i="216"/>
  <c r="C128" i="216"/>
  <c r="B128" i="216"/>
  <c r="O127" i="216"/>
  <c r="D127" i="216"/>
  <c r="C127" i="216"/>
  <c r="B127" i="216"/>
  <c r="O126" i="216"/>
  <c r="D126" i="216"/>
  <c r="C126" i="216"/>
  <c r="B126" i="216"/>
  <c r="O125" i="216"/>
  <c r="D125" i="216"/>
  <c r="C125" i="216"/>
  <c r="B125" i="216"/>
  <c r="O124" i="216"/>
  <c r="D124" i="216"/>
  <c r="C124" i="216"/>
  <c r="B124" i="216"/>
  <c r="O123" i="216"/>
  <c r="D123" i="216"/>
  <c r="C123" i="216"/>
  <c r="B123" i="216"/>
  <c r="O122" i="216"/>
  <c r="D122" i="216"/>
  <c r="C122" i="216"/>
  <c r="B122" i="216"/>
  <c r="O121" i="216"/>
  <c r="D121" i="216"/>
  <c r="C121" i="216"/>
  <c r="B121" i="216"/>
  <c r="O120" i="216"/>
  <c r="D120" i="216"/>
  <c r="C120" i="216"/>
  <c r="B120" i="216"/>
  <c r="O119" i="216"/>
  <c r="D119" i="216"/>
  <c r="C119" i="216"/>
  <c r="B119" i="216"/>
  <c r="O118" i="216"/>
  <c r="D118" i="216"/>
  <c r="C118" i="216"/>
  <c r="B118" i="216"/>
  <c r="O117" i="216"/>
  <c r="D117" i="216"/>
  <c r="C117" i="216"/>
  <c r="B117" i="216"/>
  <c r="O116" i="216"/>
  <c r="D116" i="216"/>
  <c r="C116" i="216"/>
  <c r="B116" i="216"/>
  <c r="O115" i="216"/>
  <c r="D115" i="216"/>
  <c r="C115" i="216"/>
  <c r="B115" i="216"/>
  <c r="O114" i="216"/>
  <c r="D114" i="216"/>
  <c r="C114" i="216"/>
  <c r="B114" i="216"/>
  <c r="O113" i="216"/>
  <c r="D113" i="216"/>
  <c r="C113" i="216"/>
  <c r="B113" i="216"/>
  <c r="O112" i="216"/>
  <c r="D112" i="216"/>
  <c r="C112" i="216"/>
  <c r="B112" i="216"/>
  <c r="O111" i="216"/>
  <c r="D111" i="216"/>
  <c r="C111" i="216"/>
  <c r="B111" i="216"/>
  <c r="O110" i="216"/>
  <c r="D110" i="216"/>
  <c r="C110" i="216"/>
  <c r="B110" i="216"/>
  <c r="O109" i="216"/>
  <c r="D109" i="216"/>
  <c r="C109" i="216"/>
  <c r="B109" i="216"/>
  <c r="O108" i="216"/>
  <c r="D108" i="216"/>
  <c r="C108" i="216"/>
  <c r="B108" i="216"/>
  <c r="O107" i="216"/>
  <c r="D107" i="216"/>
  <c r="C107" i="216"/>
  <c r="B107" i="216"/>
  <c r="O106" i="216"/>
  <c r="D106" i="216"/>
  <c r="C106" i="216"/>
  <c r="B106" i="216"/>
  <c r="A106" i="216"/>
  <c r="A107" i="216" s="1"/>
  <c r="A108" i="216" s="1"/>
  <c r="A109" i="216" s="1"/>
  <c r="A110" i="216" s="1"/>
  <c r="A111" i="216" s="1"/>
  <c r="A112" i="216" s="1"/>
  <c r="A113" i="216" s="1"/>
  <c r="A114" i="216" s="1"/>
  <c r="A115" i="216" s="1"/>
  <c r="A116" i="216" s="1"/>
  <c r="A117" i="216" s="1"/>
  <c r="A118" i="216" s="1"/>
  <c r="A119" i="216" s="1"/>
  <c r="A120" i="216" s="1"/>
  <c r="A121" i="216" s="1"/>
  <c r="A122" i="216" s="1"/>
  <c r="A123" i="216" s="1"/>
  <c r="A124" i="216" s="1"/>
  <c r="A125" i="216" s="1"/>
  <c r="A126" i="216" s="1"/>
  <c r="A127" i="216" s="1"/>
  <c r="A128" i="216" s="1"/>
  <c r="A129" i="216" s="1"/>
  <c r="A130" i="216" s="1"/>
  <c r="A131" i="216" s="1"/>
  <c r="A132" i="216" s="1"/>
  <c r="A133" i="216" s="1"/>
  <c r="A134" i="216" s="1"/>
  <c r="A135" i="216" s="1"/>
  <c r="A136" i="216" s="1"/>
  <c r="A137" i="216" s="1"/>
  <c r="A138" i="216" s="1"/>
  <c r="A139" i="216" s="1"/>
  <c r="A140" i="216" s="1"/>
  <c r="A141" i="216" s="1"/>
  <c r="A142" i="216" s="1"/>
  <c r="A143" i="216" s="1"/>
  <c r="A144" i="216" s="1"/>
  <c r="A145" i="216" s="1"/>
  <c r="A146" i="216" s="1"/>
  <c r="A147" i="216" s="1"/>
  <c r="A148" i="216" s="1"/>
  <c r="N103" i="216"/>
  <c r="J103" i="216"/>
  <c r="H103" i="216"/>
  <c r="J102" i="216"/>
  <c r="H102" i="216"/>
  <c r="J101" i="216"/>
  <c r="O100" i="216"/>
  <c r="D100" i="216"/>
  <c r="C100" i="216"/>
  <c r="B100" i="216"/>
  <c r="O99" i="216"/>
  <c r="D99" i="216"/>
  <c r="C99" i="216"/>
  <c r="B99" i="216"/>
  <c r="O98" i="216"/>
  <c r="D98" i="216"/>
  <c r="C98" i="216"/>
  <c r="B98" i="216"/>
  <c r="O97" i="216"/>
  <c r="D97" i="216"/>
  <c r="C97" i="216"/>
  <c r="B97" i="216"/>
  <c r="O96" i="216"/>
  <c r="D96" i="216"/>
  <c r="C96" i="216"/>
  <c r="B96" i="216"/>
  <c r="O95" i="216"/>
  <c r="D95" i="216"/>
  <c r="C95" i="216"/>
  <c r="B95" i="216"/>
  <c r="O94" i="216"/>
  <c r="D94" i="216"/>
  <c r="C94" i="216"/>
  <c r="B94" i="216"/>
  <c r="O93" i="216"/>
  <c r="D93" i="216"/>
  <c r="C93" i="216"/>
  <c r="B93" i="216"/>
  <c r="O92" i="216"/>
  <c r="D92" i="216"/>
  <c r="C92" i="216"/>
  <c r="B92" i="216"/>
  <c r="O91" i="216"/>
  <c r="D91" i="216"/>
  <c r="C91" i="216"/>
  <c r="B91" i="216"/>
  <c r="O90" i="216"/>
  <c r="D90" i="216"/>
  <c r="C90" i="216"/>
  <c r="B90" i="216"/>
  <c r="O89" i="216"/>
  <c r="D89" i="216"/>
  <c r="C89" i="216"/>
  <c r="B89" i="216"/>
  <c r="O88" i="216"/>
  <c r="D88" i="216"/>
  <c r="C88" i="216"/>
  <c r="B88" i="216"/>
  <c r="O87" i="216"/>
  <c r="D87" i="216"/>
  <c r="C87" i="216"/>
  <c r="B87" i="216"/>
  <c r="O86" i="216"/>
  <c r="D86" i="216"/>
  <c r="C86" i="216"/>
  <c r="B86" i="216"/>
  <c r="O85" i="216"/>
  <c r="D85" i="216"/>
  <c r="C85" i="216"/>
  <c r="B85" i="216"/>
  <c r="O84" i="216"/>
  <c r="D84" i="216"/>
  <c r="C84" i="216"/>
  <c r="B84" i="216"/>
  <c r="O83" i="216"/>
  <c r="D83" i="216"/>
  <c r="C83" i="216"/>
  <c r="B83" i="216"/>
  <c r="O82" i="216"/>
  <c r="D82" i="216"/>
  <c r="C82" i="216"/>
  <c r="B82" i="216"/>
  <c r="O81" i="216"/>
  <c r="D81" i="216"/>
  <c r="C81" i="216"/>
  <c r="B81" i="216"/>
  <c r="O80" i="216"/>
  <c r="D80" i="216"/>
  <c r="C80" i="216"/>
  <c r="B80" i="216"/>
  <c r="O79" i="216"/>
  <c r="D79" i="216"/>
  <c r="C79" i="216"/>
  <c r="B79" i="216"/>
  <c r="O78" i="216"/>
  <c r="D78" i="216"/>
  <c r="C78" i="216"/>
  <c r="B78" i="216"/>
  <c r="O77" i="216"/>
  <c r="D77" i="216"/>
  <c r="C77" i="216"/>
  <c r="B77" i="216"/>
  <c r="O76" i="216"/>
  <c r="D76" i="216"/>
  <c r="C76" i="216"/>
  <c r="B76" i="216"/>
  <c r="O75" i="216"/>
  <c r="D75" i="216"/>
  <c r="C75" i="216"/>
  <c r="B75" i="216"/>
  <c r="O74" i="216"/>
  <c r="D74" i="216"/>
  <c r="C74" i="216"/>
  <c r="B74" i="216"/>
  <c r="O73" i="216"/>
  <c r="D73" i="216"/>
  <c r="C73" i="216"/>
  <c r="B73" i="216"/>
  <c r="O72" i="216"/>
  <c r="D72" i="216"/>
  <c r="C72" i="216"/>
  <c r="B72" i="216"/>
  <c r="O71" i="216"/>
  <c r="D71" i="216"/>
  <c r="C71" i="216"/>
  <c r="B71" i="216"/>
  <c r="O70" i="216"/>
  <c r="D70" i="216"/>
  <c r="C70" i="216"/>
  <c r="B70" i="216"/>
  <c r="O69" i="216"/>
  <c r="D69" i="216"/>
  <c r="C69" i="216"/>
  <c r="B69" i="216"/>
  <c r="O68" i="216"/>
  <c r="D68" i="216"/>
  <c r="C68" i="216"/>
  <c r="B68" i="216"/>
  <c r="O67" i="216"/>
  <c r="D67" i="216"/>
  <c r="C67" i="216"/>
  <c r="B67" i="216"/>
  <c r="O66" i="216"/>
  <c r="D66" i="216"/>
  <c r="C66" i="216"/>
  <c r="B66" i="216"/>
  <c r="O65" i="216"/>
  <c r="D65" i="216"/>
  <c r="C65" i="216"/>
  <c r="B65" i="216"/>
  <c r="O64" i="216"/>
  <c r="D64" i="216"/>
  <c r="C64" i="216"/>
  <c r="B64" i="216"/>
  <c r="O63" i="216"/>
  <c r="D63" i="216"/>
  <c r="C63" i="216"/>
  <c r="B63" i="216"/>
  <c r="O62" i="216"/>
  <c r="D62" i="216"/>
  <c r="C62" i="216"/>
  <c r="B62" i="216"/>
  <c r="O61" i="216"/>
  <c r="D61" i="216"/>
  <c r="C61" i="216"/>
  <c r="B61" i="216"/>
  <c r="O60" i="216"/>
  <c r="D60" i="216"/>
  <c r="C60" i="216"/>
  <c r="B60" i="216"/>
  <c r="O59" i="216"/>
  <c r="D59" i="216"/>
  <c r="C59" i="216"/>
  <c r="B59" i="216"/>
  <c r="O58" i="216"/>
  <c r="D58" i="216"/>
  <c r="C58" i="216"/>
  <c r="B58" i="216"/>
  <c r="O57" i="216"/>
  <c r="D57" i="216"/>
  <c r="C57" i="216"/>
  <c r="B57" i="216"/>
  <c r="N54" i="216"/>
  <c r="J54" i="216"/>
  <c r="H54" i="216"/>
  <c r="J53" i="216"/>
  <c r="H53" i="216"/>
  <c r="J52" i="216"/>
  <c r="D21" i="216" a="1"/>
  <c r="D21" i="216" s="1"/>
  <c r="D20" i="216" a="1"/>
  <c r="D20" i="216" s="1"/>
  <c r="D19" i="216" a="1"/>
  <c r="D19" i="216" s="1"/>
  <c r="D14" i="216" a="1"/>
  <c r="D14" i="216" s="1"/>
  <c r="D54" i="216" s="1"/>
  <c r="D13" i="216" a="1"/>
  <c r="D13" i="216" s="1"/>
  <c r="D12" i="216" a="1"/>
  <c r="D12" i="216" s="1"/>
  <c r="D101" i="216" s="1"/>
  <c r="D10" i="216" a="1"/>
  <c r="D10" i="216" s="1"/>
  <c r="D8" i="216"/>
  <c r="D7" i="216"/>
  <c r="D6" i="216"/>
  <c r="D5" i="216"/>
  <c r="N3" i="216"/>
  <c r="N1" i="216"/>
  <c r="G107" i="215"/>
  <c r="I107" i="215" s="1"/>
  <c r="G108" i="215"/>
  <c r="I108" i="215" s="1"/>
  <c r="G109" i="215"/>
  <c r="I109" i="215" s="1"/>
  <c r="G110" i="215"/>
  <c r="I110" i="215" s="1"/>
  <c r="G111" i="215"/>
  <c r="I111" i="215" s="1"/>
  <c r="G112" i="215"/>
  <c r="I112" i="215" s="1"/>
  <c r="G113" i="215"/>
  <c r="I113" i="215" s="1"/>
  <c r="G114" i="215"/>
  <c r="I114" i="215" s="1"/>
  <c r="G115" i="215"/>
  <c r="I115" i="215" s="1"/>
  <c r="G116" i="215"/>
  <c r="I116" i="215" s="1"/>
  <c r="G117" i="215"/>
  <c r="I117" i="215" s="1"/>
  <c r="G118" i="215"/>
  <c r="I118" i="215" s="1"/>
  <c r="G119" i="215"/>
  <c r="I119" i="215" s="1"/>
  <c r="G120" i="215"/>
  <c r="I120" i="215" s="1"/>
  <c r="G121" i="215"/>
  <c r="I121" i="215" s="1"/>
  <c r="G122" i="215"/>
  <c r="I122" i="215" s="1"/>
  <c r="G123" i="215"/>
  <c r="I123" i="215" s="1"/>
  <c r="G124" i="215"/>
  <c r="I124" i="215" s="1"/>
  <c r="G125" i="215"/>
  <c r="I125" i="215" s="1"/>
  <c r="G126" i="215"/>
  <c r="I126" i="215" s="1"/>
  <c r="G127" i="215"/>
  <c r="I127" i="215" s="1"/>
  <c r="G128" i="215"/>
  <c r="I128" i="215" s="1"/>
  <c r="G129" i="215"/>
  <c r="I129" i="215" s="1"/>
  <c r="G130" i="215"/>
  <c r="I130" i="215" s="1"/>
  <c r="G131" i="215"/>
  <c r="I131" i="215" s="1"/>
  <c r="G132" i="215"/>
  <c r="I132" i="215" s="1"/>
  <c r="G133" i="215"/>
  <c r="I133" i="215" s="1"/>
  <c r="G134" i="215"/>
  <c r="I134" i="215" s="1"/>
  <c r="G135" i="215"/>
  <c r="I135" i="215" s="1"/>
  <c r="G136" i="215"/>
  <c r="I136" i="215" s="1"/>
  <c r="G137" i="215"/>
  <c r="I137" i="215" s="1"/>
  <c r="G138" i="215"/>
  <c r="I138" i="215" s="1"/>
  <c r="G139" i="215"/>
  <c r="I139" i="215" s="1"/>
  <c r="G140" i="215"/>
  <c r="I140" i="215" s="1"/>
  <c r="G141" i="215"/>
  <c r="I141" i="215" s="1"/>
  <c r="G142" i="215"/>
  <c r="I142" i="215" s="1"/>
  <c r="G143" i="215"/>
  <c r="I143" i="215" s="1"/>
  <c r="G144" i="215"/>
  <c r="I144" i="215" s="1"/>
  <c r="G145" i="215"/>
  <c r="I145" i="215" s="1"/>
  <c r="G146" i="215"/>
  <c r="I146" i="215" s="1"/>
  <c r="G147" i="215"/>
  <c r="I147" i="215" s="1"/>
  <c r="G148" i="215"/>
  <c r="I148" i="215" s="1"/>
  <c r="G106" i="215"/>
  <c r="I106" i="215" s="1"/>
  <c r="G58" i="215"/>
  <c r="I58" i="215" s="1"/>
  <c r="G59" i="215"/>
  <c r="I59" i="215" s="1"/>
  <c r="G60" i="215"/>
  <c r="I60" i="215" s="1"/>
  <c r="G61" i="215"/>
  <c r="I61" i="215" s="1"/>
  <c r="G62" i="215"/>
  <c r="G63" i="215"/>
  <c r="I63" i="215" s="1"/>
  <c r="G64" i="215"/>
  <c r="I64" i="215" s="1"/>
  <c r="G65" i="215"/>
  <c r="I65" i="215" s="1"/>
  <c r="G66" i="215"/>
  <c r="I66" i="215" s="1"/>
  <c r="G67" i="215"/>
  <c r="I67" i="215" s="1"/>
  <c r="G68" i="215"/>
  <c r="I68" i="215" s="1"/>
  <c r="G69" i="215"/>
  <c r="I69" i="215" s="1"/>
  <c r="G70" i="215"/>
  <c r="I70" i="215" s="1"/>
  <c r="G71" i="215"/>
  <c r="I71" i="215" s="1"/>
  <c r="G72" i="215"/>
  <c r="I72" i="215" s="1"/>
  <c r="G73" i="215"/>
  <c r="I73" i="215" s="1"/>
  <c r="G74" i="215"/>
  <c r="I74" i="215" s="1"/>
  <c r="G75" i="215"/>
  <c r="I75" i="215" s="1"/>
  <c r="G76" i="215"/>
  <c r="I76" i="215" s="1"/>
  <c r="G77" i="215"/>
  <c r="I77" i="215" s="1"/>
  <c r="G78" i="215"/>
  <c r="I78" i="215" s="1"/>
  <c r="G79" i="215"/>
  <c r="I79" i="215" s="1"/>
  <c r="G80" i="215"/>
  <c r="I80" i="215" s="1"/>
  <c r="G81" i="215"/>
  <c r="I81" i="215" s="1"/>
  <c r="G82" i="215"/>
  <c r="I82" i="215" s="1"/>
  <c r="G83" i="215"/>
  <c r="I83" i="215" s="1"/>
  <c r="G84" i="215"/>
  <c r="I84" i="215" s="1"/>
  <c r="G85" i="215"/>
  <c r="I85" i="215" s="1"/>
  <c r="G86" i="215"/>
  <c r="I86" i="215" s="1"/>
  <c r="G87" i="215"/>
  <c r="I87" i="215" s="1"/>
  <c r="G88" i="215"/>
  <c r="I88" i="215" s="1"/>
  <c r="G89" i="215"/>
  <c r="I89" i="215" s="1"/>
  <c r="G90" i="215"/>
  <c r="I90" i="215" s="1"/>
  <c r="G91" i="215"/>
  <c r="I91" i="215" s="1"/>
  <c r="G92" i="215"/>
  <c r="I92" i="215" s="1"/>
  <c r="G93" i="215"/>
  <c r="I93" i="215" s="1"/>
  <c r="G94" i="215"/>
  <c r="I94" i="215" s="1"/>
  <c r="G95" i="215"/>
  <c r="I95" i="215" s="1"/>
  <c r="G96" i="215"/>
  <c r="I96" i="215" s="1"/>
  <c r="G97" i="215"/>
  <c r="I97" i="215" s="1"/>
  <c r="G98" i="215"/>
  <c r="I98" i="215" s="1"/>
  <c r="G99" i="215"/>
  <c r="I99" i="215" s="1"/>
  <c r="G100" i="215"/>
  <c r="I100" i="215" s="1"/>
  <c r="G57" i="215"/>
  <c r="M149" i="215"/>
  <c r="H149" i="215"/>
  <c r="L40" i="115" s="1"/>
  <c r="O148" i="215"/>
  <c r="D148" i="215"/>
  <c r="C148" i="215"/>
  <c r="B148" i="215"/>
  <c r="O147" i="215"/>
  <c r="D147" i="215"/>
  <c r="C147" i="215"/>
  <c r="B147" i="215"/>
  <c r="O146" i="215"/>
  <c r="D146" i="215"/>
  <c r="C146" i="215"/>
  <c r="B146" i="215"/>
  <c r="O145" i="215"/>
  <c r="D145" i="215"/>
  <c r="C145" i="215"/>
  <c r="B145" i="215"/>
  <c r="O144" i="215"/>
  <c r="D144" i="215"/>
  <c r="C144" i="215"/>
  <c r="B144" i="215"/>
  <c r="O143" i="215"/>
  <c r="D143" i="215"/>
  <c r="C143" i="215"/>
  <c r="B143" i="215"/>
  <c r="O142" i="215"/>
  <c r="D142" i="215"/>
  <c r="C142" i="215"/>
  <c r="B142" i="215"/>
  <c r="O141" i="215"/>
  <c r="D141" i="215"/>
  <c r="C141" i="215"/>
  <c r="B141" i="215"/>
  <c r="O140" i="215"/>
  <c r="D140" i="215"/>
  <c r="C140" i="215"/>
  <c r="B140" i="215"/>
  <c r="O139" i="215"/>
  <c r="D139" i="215"/>
  <c r="C139" i="215"/>
  <c r="B139" i="215"/>
  <c r="O138" i="215"/>
  <c r="D138" i="215"/>
  <c r="C138" i="215"/>
  <c r="B138" i="215"/>
  <c r="O137" i="215"/>
  <c r="D137" i="215"/>
  <c r="C137" i="215"/>
  <c r="B137" i="215"/>
  <c r="O136" i="215"/>
  <c r="D136" i="215"/>
  <c r="C136" i="215"/>
  <c r="B136" i="215"/>
  <c r="O135" i="215"/>
  <c r="D135" i="215"/>
  <c r="C135" i="215"/>
  <c r="B135" i="215"/>
  <c r="O134" i="215"/>
  <c r="D134" i="215"/>
  <c r="C134" i="215"/>
  <c r="B134" i="215"/>
  <c r="O133" i="215"/>
  <c r="D133" i="215"/>
  <c r="C133" i="215"/>
  <c r="B133" i="215"/>
  <c r="O132" i="215"/>
  <c r="D132" i="215"/>
  <c r="C132" i="215"/>
  <c r="B132" i="215"/>
  <c r="O131" i="215"/>
  <c r="D131" i="215"/>
  <c r="C131" i="215"/>
  <c r="B131" i="215"/>
  <c r="O130" i="215"/>
  <c r="D130" i="215"/>
  <c r="C130" i="215"/>
  <c r="B130" i="215"/>
  <c r="O129" i="215"/>
  <c r="D129" i="215"/>
  <c r="C129" i="215"/>
  <c r="B129" i="215"/>
  <c r="O128" i="215"/>
  <c r="D128" i="215"/>
  <c r="C128" i="215"/>
  <c r="B128" i="215"/>
  <c r="O127" i="215"/>
  <c r="D127" i="215"/>
  <c r="C127" i="215"/>
  <c r="B127" i="215"/>
  <c r="O126" i="215"/>
  <c r="D126" i="215"/>
  <c r="C126" i="215"/>
  <c r="B126" i="215"/>
  <c r="O125" i="215"/>
  <c r="D125" i="215"/>
  <c r="C125" i="215"/>
  <c r="B125" i="215"/>
  <c r="O124" i="215"/>
  <c r="D124" i="215"/>
  <c r="C124" i="215"/>
  <c r="B124" i="215"/>
  <c r="O123" i="215"/>
  <c r="D123" i="215"/>
  <c r="C123" i="215"/>
  <c r="B123" i="215"/>
  <c r="O122" i="215"/>
  <c r="D122" i="215"/>
  <c r="C122" i="215"/>
  <c r="B122" i="215"/>
  <c r="O121" i="215"/>
  <c r="D121" i="215"/>
  <c r="C121" i="215"/>
  <c r="B121" i="215"/>
  <c r="O120" i="215"/>
  <c r="D120" i="215"/>
  <c r="C120" i="215"/>
  <c r="B120" i="215"/>
  <c r="O119" i="215"/>
  <c r="D119" i="215"/>
  <c r="C119" i="215"/>
  <c r="B119" i="215"/>
  <c r="O118" i="215"/>
  <c r="D118" i="215"/>
  <c r="C118" i="215"/>
  <c r="B118" i="215"/>
  <c r="O117" i="215"/>
  <c r="D117" i="215"/>
  <c r="C117" i="215"/>
  <c r="B117" i="215"/>
  <c r="O116" i="215"/>
  <c r="D116" i="215"/>
  <c r="C116" i="215"/>
  <c r="B116" i="215"/>
  <c r="O115" i="215"/>
  <c r="D115" i="215"/>
  <c r="C115" i="215"/>
  <c r="B115" i="215"/>
  <c r="O114" i="215"/>
  <c r="D114" i="215"/>
  <c r="C114" i="215"/>
  <c r="B114" i="215"/>
  <c r="O113" i="215"/>
  <c r="D113" i="215"/>
  <c r="C113" i="215"/>
  <c r="B113" i="215"/>
  <c r="O112" i="215"/>
  <c r="D112" i="215"/>
  <c r="C112" i="215"/>
  <c r="B112" i="215"/>
  <c r="O111" i="215"/>
  <c r="D111" i="215"/>
  <c r="C111" i="215"/>
  <c r="B111" i="215"/>
  <c r="O110" i="215"/>
  <c r="D110" i="215"/>
  <c r="C110" i="215"/>
  <c r="B110" i="215"/>
  <c r="O109" i="215"/>
  <c r="D109" i="215"/>
  <c r="C109" i="215"/>
  <c r="B109" i="215"/>
  <c r="O108" i="215"/>
  <c r="D108" i="215"/>
  <c r="C108" i="215"/>
  <c r="B108" i="215"/>
  <c r="O107" i="215"/>
  <c r="D107" i="215"/>
  <c r="C107" i="215"/>
  <c r="B107" i="215"/>
  <c r="A107" i="215"/>
  <c r="A108" i="215" s="1"/>
  <c r="A109" i="215" s="1"/>
  <c r="A110" i="215" s="1"/>
  <c r="A111" i="215" s="1"/>
  <c r="A112" i="215" s="1"/>
  <c r="A113" i="215" s="1"/>
  <c r="A114" i="215" s="1"/>
  <c r="A115" i="215" s="1"/>
  <c r="A116" i="215" s="1"/>
  <c r="A117" i="215" s="1"/>
  <c r="A118" i="215" s="1"/>
  <c r="A119" i="215" s="1"/>
  <c r="A120" i="215" s="1"/>
  <c r="A121" i="215" s="1"/>
  <c r="A122" i="215" s="1"/>
  <c r="A123" i="215" s="1"/>
  <c r="A124" i="215" s="1"/>
  <c r="A125" i="215" s="1"/>
  <c r="A126" i="215" s="1"/>
  <c r="A127" i="215" s="1"/>
  <c r="A128" i="215" s="1"/>
  <c r="A129" i="215" s="1"/>
  <c r="A130" i="215" s="1"/>
  <c r="A131" i="215" s="1"/>
  <c r="A132" i="215" s="1"/>
  <c r="A133" i="215" s="1"/>
  <c r="A134" i="215" s="1"/>
  <c r="A135" i="215" s="1"/>
  <c r="A136" i="215" s="1"/>
  <c r="A137" i="215" s="1"/>
  <c r="A138" i="215" s="1"/>
  <c r="A139" i="215" s="1"/>
  <c r="A140" i="215" s="1"/>
  <c r="A141" i="215" s="1"/>
  <c r="A142" i="215" s="1"/>
  <c r="A143" i="215" s="1"/>
  <c r="A144" i="215" s="1"/>
  <c r="A145" i="215" s="1"/>
  <c r="A146" i="215" s="1"/>
  <c r="A147" i="215" s="1"/>
  <c r="A148" i="215" s="1"/>
  <c r="O106" i="215"/>
  <c r="D106" i="215"/>
  <c r="C106" i="215"/>
  <c r="B106" i="215"/>
  <c r="A106" i="215"/>
  <c r="N103" i="215"/>
  <c r="J103" i="215"/>
  <c r="H103" i="215"/>
  <c r="J102" i="215"/>
  <c r="H102" i="215"/>
  <c r="J101" i="215"/>
  <c r="O100" i="215"/>
  <c r="D100" i="215"/>
  <c r="C100" i="215"/>
  <c r="B100" i="215"/>
  <c r="O99" i="215"/>
  <c r="D99" i="215"/>
  <c r="C99" i="215"/>
  <c r="B99" i="215"/>
  <c r="O98" i="215"/>
  <c r="D98" i="215"/>
  <c r="C98" i="215"/>
  <c r="B98" i="215"/>
  <c r="O97" i="215"/>
  <c r="D97" i="215"/>
  <c r="C97" i="215"/>
  <c r="B97" i="215"/>
  <c r="O96" i="215"/>
  <c r="D96" i="215"/>
  <c r="C96" i="215"/>
  <c r="B96" i="215"/>
  <c r="O95" i="215"/>
  <c r="D95" i="215"/>
  <c r="C95" i="215"/>
  <c r="B95" i="215"/>
  <c r="O94" i="215"/>
  <c r="D94" i="215"/>
  <c r="C94" i="215"/>
  <c r="B94" i="215"/>
  <c r="O93" i="215"/>
  <c r="D93" i="215"/>
  <c r="C93" i="215"/>
  <c r="B93" i="215"/>
  <c r="O92" i="215"/>
  <c r="D92" i="215"/>
  <c r="C92" i="215"/>
  <c r="B92" i="215"/>
  <c r="O91" i="215"/>
  <c r="D91" i="215"/>
  <c r="C91" i="215"/>
  <c r="B91" i="215"/>
  <c r="O90" i="215"/>
  <c r="D90" i="215"/>
  <c r="C90" i="215"/>
  <c r="B90" i="215"/>
  <c r="O89" i="215"/>
  <c r="D89" i="215"/>
  <c r="C89" i="215"/>
  <c r="B89" i="215"/>
  <c r="O88" i="215"/>
  <c r="D88" i="215"/>
  <c r="C88" i="215"/>
  <c r="B88" i="215"/>
  <c r="O87" i="215"/>
  <c r="D87" i="215"/>
  <c r="C87" i="215"/>
  <c r="B87" i="215"/>
  <c r="O86" i="215"/>
  <c r="D86" i="215"/>
  <c r="C86" i="215"/>
  <c r="B86" i="215"/>
  <c r="O85" i="215"/>
  <c r="D85" i="215"/>
  <c r="C85" i="215"/>
  <c r="B85" i="215"/>
  <c r="O84" i="215"/>
  <c r="D84" i="215"/>
  <c r="C84" i="215"/>
  <c r="B84" i="215"/>
  <c r="O83" i="215"/>
  <c r="D83" i="215"/>
  <c r="C83" i="215"/>
  <c r="B83" i="215"/>
  <c r="O82" i="215"/>
  <c r="D82" i="215"/>
  <c r="C82" i="215"/>
  <c r="B82" i="215"/>
  <c r="O81" i="215"/>
  <c r="D81" i="215"/>
  <c r="C81" i="215"/>
  <c r="B81" i="215"/>
  <c r="O80" i="215"/>
  <c r="D80" i="215"/>
  <c r="C80" i="215"/>
  <c r="B80" i="215"/>
  <c r="O79" i="215"/>
  <c r="D79" i="215"/>
  <c r="C79" i="215"/>
  <c r="B79" i="215"/>
  <c r="O78" i="215"/>
  <c r="D78" i="215"/>
  <c r="C78" i="215"/>
  <c r="B78" i="215"/>
  <c r="O77" i="215"/>
  <c r="D77" i="215"/>
  <c r="C77" i="215"/>
  <c r="B77" i="215"/>
  <c r="O76" i="215"/>
  <c r="D76" i="215"/>
  <c r="C76" i="215"/>
  <c r="B76" i="215"/>
  <c r="O75" i="215"/>
  <c r="D75" i="215"/>
  <c r="C75" i="215"/>
  <c r="B75" i="215"/>
  <c r="O74" i="215"/>
  <c r="D74" i="215"/>
  <c r="C74" i="215"/>
  <c r="B74" i="215"/>
  <c r="O73" i="215"/>
  <c r="D73" i="215"/>
  <c r="C73" i="215"/>
  <c r="B73" i="215"/>
  <c r="O72" i="215"/>
  <c r="D72" i="215"/>
  <c r="C72" i="215"/>
  <c r="B72" i="215"/>
  <c r="O71" i="215"/>
  <c r="D71" i="215"/>
  <c r="C71" i="215"/>
  <c r="B71" i="215"/>
  <c r="O70" i="215"/>
  <c r="D70" i="215"/>
  <c r="C70" i="215"/>
  <c r="B70" i="215"/>
  <c r="O69" i="215"/>
  <c r="D69" i="215"/>
  <c r="C69" i="215"/>
  <c r="B69" i="215"/>
  <c r="O68" i="215"/>
  <c r="D68" i="215"/>
  <c r="C68" i="215"/>
  <c r="B68" i="215"/>
  <c r="O67" i="215"/>
  <c r="D67" i="215"/>
  <c r="C67" i="215"/>
  <c r="B67" i="215"/>
  <c r="O66" i="215"/>
  <c r="D66" i="215"/>
  <c r="C66" i="215"/>
  <c r="B66" i="215"/>
  <c r="O65" i="215"/>
  <c r="D65" i="215"/>
  <c r="C65" i="215"/>
  <c r="B65" i="215"/>
  <c r="O64" i="215"/>
  <c r="D64" i="215"/>
  <c r="C64" i="215"/>
  <c r="B64" i="215"/>
  <c r="O63" i="215"/>
  <c r="D63" i="215"/>
  <c r="C63" i="215"/>
  <c r="B63" i="215"/>
  <c r="O62" i="215"/>
  <c r="D62" i="215"/>
  <c r="C62" i="215"/>
  <c r="B62" i="215"/>
  <c r="O61" i="215"/>
  <c r="D61" i="215"/>
  <c r="C61" i="215"/>
  <c r="B61" i="215"/>
  <c r="O60" i="215"/>
  <c r="D60" i="215"/>
  <c r="C60" i="215"/>
  <c r="B60" i="215"/>
  <c r="O59" i="215"/>
  <c r="D59" i="215"/>
  <c r="C59" i="215"/>
  <c r="B59" i="215"/>
  <c r="O58" i="215"/>
  <c r="D58" i="215"/>
  <c r="C58" i="215"/>
  <c r="B58" i="215"/>
  <c r="O57" i="215"/>
  <c r="D57" i="215"/>
  <c r="C57" i="215"/>
  <c r="B57" i="215"/>
  <c r="N54" i="215"/>
  <c r="J54" i="215"/>
  <c r="H54" i="215"/>
  <c r="J53" i="215"/>
  <c r="H53" i="215"/>
  <c r="J52" i="215"/>
  <c r="D21" i="215" a="1"/>
  <c r="D21" i="215" s="1"/>
  <c r="D20" i="215" a="1"/>
  <c r="D20" i="215" s="1"/>
  <c r="D19" i="215" a="1"/>
  <c r="D19" i="215" s="1"/>
  <c r="D14" i="215" a="1"/>
  <c r="D14" i="215" s="1"/>
  <c r="D54" i="215" s="1"/>
  <c r="D13" i="215" a="1"/>
  <c r="D13" i="215" s="1"/>
  <c r="D12" i="215" a="1"/>
  <c r="D12" i="215" s="1"/>
  <c r="D10" i="215" a="1"/>
  <c r="D10" i="215" s="1"/>
  <c r="D8" i="215"/>
  <c r="D7" i="215"/>
  <c r="D6" i="215"/>
  <c r="D5" i="215"/>
  <c r="N3" i="215"/>
  <c r="N1" i="215"/>
  <c r="G107" i="214"/>
  <c r="I107" i="214" s="1"/>
  <c r="G108" i="214"/>
  <c r="I108" i="214" s="1"/>
  <c r="G109" i="214"/>
  <c r="I109" i="214" s="1"/>
  <c r="G110" i="214"/>
  <c r="I110" i="214" s="1"/>
  <c r="G111" i="214"/>
  <c r="I111" i="214" s="1"/>
  <c r="G112" i="214"/>
  <c r="I112" i="214" s="1"/>
  <c r="G113" i="214"/>
  <c r="I113" i="214" s="1"/>
  <c r="G114" i="214"/>
  <c r="I114" i="214" s="1"/>
  <c r="G115" i="214"/>
  <c r="I115" i="214" s="1"/>
  <c r="G116" i="214"/>
  <c r="I116" i="214" s="1"/>
  <c r="G117" i="214"/>
  <c r="I117" i="214" s="1"/>
  <c r="G118" i="214"/>
  <c r="I118" i="214" s="1"/>
  <c r="G119" i="214"/>
  <c r="I119" i="214" s="1"/>
  <c r="G120" i="214"/>
  <c r="I120" i="214" s="1"/>
  <c r="G121" i="214"/>
  <c r="I121" i="214" s="1"/>
  <c r="G122" i="214"/>
  <c r="I122" i="214" s="1"/>
  <c r="G123" i="214"/>
  <c r="I123" i="214" s="1"/>
  <c r="G124" i="214"/>
  <c r="I124" i="214" s="1"/>
  <c r="G125" i="214"/>
  <c r="I125" i="214" s="1"/>
  <c r="G126" i="214"/>
  <c r="I126" i="214" s="1"/>
  <c r="G127" i="214"/>
  <c r="I127" i="214" s="1"/>
  <c r="G128" i="214"/>
  <c r="I128" i="214" s="1"/>
  <c r="G129" i="214"/>
  <c r="I129" i="214" s="1"/>
  <c r="G130" i="214"/>
  <c r="I130" i="214" s="1"/>
  <c r="G131" i="214"/>
  <c r="I131" i="214" s="1"/>
  <c r="G132" i="214"/>
  <c r="I132" i="214" s="1"/>
  <c r="G133" i="214"/>
  <c r="I133" i="214" s="1"/>
  <c r="G134" i="214"/>
  <c r="I134" i="214" s="1"/>
  <c r="G135" i="214"/>
  <c r="I135" i="214" s="1"/>
  <c r="G136" i="214"/>
  <c r="I136" i="214" s="1"/>
  <c r="G137" i="214"/>
  <c r="I137" i="214" s="1"/>
  <c r="G138" i="214"/>
  <c r="I138" i="214" s="1"/>
  <c r="G139" i="214"/>
  <c r="I139" i="214" s="1"/>
  <c r="G140" i="214"/>
  <c r="I140" i="214" s="1"/>
  <c r="G141" i="214"/>
  <c r="I141" i="214" s="1"/>
  <c r="G142" i="214"/>
  <c r="I142" i="214" s="1"/>
  <c r="G143" i="214"/>
  <c r="I143" i="214" s="1"/>
  <c r="G144" i="214"/>
  <c r="I144" i="214" s="1"/>
  <c r="G145" i="214"/>
  <c r="I145" i="214" s="1"/>
  <c r="G146" i="214"/>
  <c r="I146" i="214" s="1"/>
  <c r="G147" i="214"/>
  <c r="I147" i="214" s="1"/>
  <c r="G148" i="214"/>
  <c r="I148" i="214" s="1"/>
  <c r="G106" i="214"/>
  <c r="I106" i="214" s="1"/>
  <c r="G81" i="214"/>
  <c r="I81" i="214" s="1"/>
  <c r="G82" i="214"/>
  <c r="I82" i="214" s="1"/>
  <c r="G83" i="214"/>
  <c r="I83" i="214" s="1"/>
  <c r="G84" i="214"/>
  <c r="I84" i="214" s="1"/>
  <c r="G85" i="214"/>
  <c r="I85" i="214" s="1"/>
  <c r="G86" i="214"/>
  <c r="I86" i="214" s="1"/>
  <c r="G87" i="214"/>
  <c r="I87" i="214" s="1"/>
  <c r="G88" i="214"/>
  <c r="I88" i="214" s="1"/>
  <c r="G89" i="214"/>
  <c r="I89" i="214" s="1"/>
  <c r="G90" i="214"/>
  <c r="I90" i="214" s="1"/>
  <c r="G91" i="214"/>
  <c r="I91" i="214" s="1"/>
  <c r="G92" i="214"/>
  <c r="I92" i="214" s="1"/>
  <c r="G93" i="214"/>
  <c r="I93" i="214" s="1"/>
  <c r="G94" i="214"/>
  <c r="I94" i="214" s="1"/>
  <c r="G95" i="214"/>
  <c r="I95" i="214" s="1"/>
  <c r="G96" i="214"/>
  <c r="I96" i="214" s="1"/>
  <c r="G97" i="214"/>
  <c r="I97" i="214" s="1"/>
  <c r="G98" i="214"/>
  <c r="I98" i="214" s="1"/>
  <c r="G99" i="214"/>
  <c r="I99" i="214" s="1"/>
  <c r="G100" i="214"/>
  <c r="I100" i="214" s="1"/>
  <c r="G58" i="214"/>
  <c r="I58" i="214" s="1"/>
  <c r="G59" i="214"/>
  <c r="I59" i="214" s="1"/>
  <c r="G60" i="214"/>
  <c r="I60" i="214" s="1"/>
  <c r="G61" i="214"/>
  <c r="I61" i="214" s="1"/>
  <c r="G62" i="214"/>
  <c r="I62" i="214" s="1"/>
  <c r="G63" i="214"/>
  <c r="I63" i="214" s="1"/>
  <c r="G64" i="214"/>
  <c r="I64" i="214" s="1"/>
  <c r="G65" i="214"/>
  <c r="I65" i="214" s="1"/>
  <c r="G66" i="214"/>
  <c r="I66" i="214" s="1"/>
  <c r="G67" i="214"/>
  <c r="I67" i="214" s="1"/>
  <c r="G68" i="214"/>
  <c r="I68" i="214" s="1"/>
  <c r="G69" i="214"/>
  <c r="I69" i="214" s="1"/>
  <c r="G70" i="214"/>
  <c r="I70" i="214" s="1"/>
  <c r="G71" i="214"/>
  <c r="I71" i="214" s="1"/>
  <c r="G72" i="214"/>
  <c r="I72" i="214" s="1"/>
  <c r="G73" i="214"/>
  <c r="I73" i="214" s="1"/>
  <c r="G74" i="214"/>
  <c r="I74" i="214" s="1"/>
  <c r="G75" i="214"/>
  <c r="I75" i="214" s="1"/>
  <c r="G76" i="214"/>
  <c r="I76" i="214" s="1"/>
  <c r="G77" i="214"/>
  <c r="I77" i="214" s="1"/>
  <c r="G78" i="214"/>
  <c r="I78" i="214" s="1"/>
  <c r="G79" i="214"/>
  <c r="I79" i="214" s="1"/>
  <c r="G80" i="214"/>
  <c r="I80" i="214" s="1"/>
  <c r="G57" i="214"/>
  <c r="M149" i="214"/>
  <c r="H149" i="214"/>
  <c r="L39" i="115" s="1"/>
  <c r="O148" i="214"/>
  <c r="D148" i="214"/>
  <c r="C148" i="214"/>
  <c r="B148" i="214"/>
  <c r="O147" i="214"/>
  <c r="D147" i="214"/>
  <c r="C147" i="214"/>
  <c r="B147" i="214"/>
  <c r="O146" i="214"/>
  <c r="D146" i="214"/>
  <c r="C146" i="214"/>
  <c r="B146" i="214"/>
  <c r="O145" i="214"/>
  <c r="D145" i="214"/>
  <c r="C145" i="214"/>
  <c r="B145" i="214"/>
  <c r="O144" i="214"/>
  <c r="D144" i="214"/>
  <c r="C144" i="214"/>
  <c r="B144" i="214"/>
  <c r="O143" i="214"/>
  <c r="D143" i="214"/>
  <c r="C143" i="214"/>
  <c r="B143" i="214"/>
  <c r="O142" i="214"/>
  <c r="D142" i="214"/>
  <c r="C142" i="214"/>
  <c r="B142" i="214"/>
  <c r="O141" i="214"/>
  <c r="D141" i="214"/>
  <c r="C141" i="214"/>
  <c r="B141" i="214"/>
  <c r="O140" i="214"/>
  <c r="D140" i="214"/>
  <c r="C140" i="214"/>
  <c r="B140" i="214"/>
  <c r="O139" i="214"/>
  <c r="D139" i="214"/>
  <c r="C139" i="214"/>
  <c r="B139" i="214"/>
  <c r="O138" i="214"/>
  <c r="D138" i="214"/>
  <c r="C138" i="214"/>
  <c r="B138" i="214"/>
  <c r="O137" i="214"/>
  <c r="D137" i="214"/>
  <c r="C137" i="214"/>
  <c r="B137" i="214"/>
  <c r="O136" i="214"/>
  <c r="D136" i="214"/>
  <c r="C136" i="214"/>
  <c r="B136" i="214"/>
  <c r="O135" i="214"/>
  <c r="D135" i="214"/>
  <c r="C135" i="214"/>
  <c r="B135" i="214"/>
  <c r="O134" i="214"/>
  <c r="D134" i="214"/>
  <c r="C134" i="214"/>
  <c r="B134" i="214"/>
  <c r="O133" i="214"/>
  <c r="D133" i="214"/>
  <c r="C133" i="214"/>
  <c r="B133" i="214"/>
  <c r="O132" i="214"/>
  <c r="D132" i="214"/>
  <c r="C132" i="214"/>
  <c r="B132" i="214"/>
  <c r="O131" i="214"/>
  <c r="D131" i="214"/>
  <c r="C131" i="214"/>
  <c r="B131" i="214"/>
  <c r="O130" i="214"/>
  <c r="D130" i="214"/>
  <c r="C130" i="214"/>
  <c r="B130" i="214"/>
  <c r="O129" i="214"/>
  <c r="D129" i="214"/>
  <c r="C129" i="214"/>
  <c r="B129" i="214"/>
  <c r="O128" i="214"/>
  <c r="D128" i="214"/>
  <c r="C128" i="214"/>
  <c r="B128" i="214"/>
  <c r="O127" i="214"/>
  <c r="D127" i="214"/>
  <c r="C127" i="214"/>
  <c r="B127" i="214"/>
  <c r="O126" i="214"/>
  <c r="D126" i="214"/>
  <c r="C126" i="214"/>
  <c r="B126" i="214"/>
  <c r="O125" i="214"/>
  <c r="D125" i="214"/>
  <c r="C125" i="214"/>
  <c r="B125" i="214"/>
  <c r="O124" i="214"/>
  <c r="D124" i="214"/>
  <c r="C124" i="214"/>
  <c r="B124" i="214"/>
  <c r="O123" i="214"/>
  <c r="D123" i="214"/>
  <c r="C123" i="214"/>
  <c r="B123" i="214"/>
  <c r="O122" i="214"/>
  <c r="D122" i="214"/>
  <c r="C122" i="214"/>
  <c r="B122" i="214"/>
  <c r="O121" i="214"/>
  <c r="D121" i="214"/>
  <c r="C121" i="214"/>
  <c r="B121" i="214"/>
  <c r="O120" i="214"/>
  <c r="D120" i="214"/>
  <c r="C120" i="214"/>
  <c r="B120" i="214"/>
  <c r="O119" i="214"/>
  <c r="D119" i="214"/>
  <c r="C119" i="214"/>
  <c r="B119" i="214"/>
  <c r="O118" i="214"/>
  <c r="D118" i="214"/>
  <c r="C118" i="214"/>
  <c r="B118" i="214"/>
  <c r="O117" i="214"/>
  <c r="D117" i="214"/>
  <c r="C117" i="214"/>
  <c r="B117" i="214"/>
  <c r="O116" i="214"/>
  <c r="D116" i="214"/>
  <c r="C116" i="214"/>
  <c r="B116" i="214"/>
  <c r="O115" i="214"/>
  <c r="D115" i="214"/>
  <c r="C115" i="214"/>
  <c r="B115" i="214"/>
  <c r="O114" i="214"/>
  <c r="D114" i="214"/>
  <c r="C114" i="214"/>
  <c r="B114" i="214"/>
  <c r="O113" i="214"/>
  <c r="D113" i="214"/>
  <c r="C113" i="214"/>
  <c r="B113" i="214"/>
  <c r="O112" i="214"/>
  <c r="D112" i="214"/>
  <c r="C112" i="214"/>
  <c r="B112" i="214"/>
  <c r="O111" i="214"/>
  <c r="D111" i="214"/>
  <c r="C111" i="214"/>
  <c r="B111" i="214"/>
  <c r="O110" i="214"/>
  <c r="D110" i="214"/>
  <c r="C110" i="214"/>
  <c r="B110" i="214"/>
  <c r="O109" i="214"/>
  <c r="D109" i="214"/>
  <c r="C109" i="214"/>
  <c r="B109" i="214"/>
  <c r="O108" i="214"/>
  <c r="D108" i="214"/>
  <c r="C108" i="214"/>
  <c r="B108" i="214"/>
  <c r="O107" i="214"/>
  <c r="D107" i="214"/>
  <c r="C107" i="214"/>
  <c r="B107" i="214"/>
  <c r="A107" i="214"/>
  <c r="A108" i="214" s="1"/>
  <c r="A109" i="214" s="1"/>
  <c r="A110" i="214" s="1"/>
  <c r="A111" i="214" s="1"/>
  <c r="A112" i="214" s="1"/>
  <c r="A113" i="214" s="1"/>
  <c r="A114" i="214" s="1"/>
  <c r="A115" i="214" s="1"/>
  <c r="A116" i="214" s="1"/>
  <c r="A117" i="214" s="1"/>
  <c r="A118" i="214" s="1"/>
  <c r="A119" i="214" s="1"/>
  <c r="A120" i="214" s="1"/>
  <c r="A121" i="214" s="1"/>
  <c r="A122" i="214" s="1"/>
  <c r="A123" i="214" s="1"/>
  <c r="A124" i="214" s="1"/>
  <c r="A125" i="214" s="1"/>
  <c r="A126" i="214" s="1"/>
  <c r="A127" i="214" s="1"/>
  <c r="A128" i="214" s="1"/>
  <c r="A129" i="214" s="1"/>
  <c r="A130" i="214" s="1"/>
  <c r="A131" i="214" s="1"/>
  <c r="A132" i="214" s="1"/>
  <c r="A133" i="214" s="1"/>
  <c r="A134" i="214" s="1"/>
  <c r="A135" i="214" s="1"/>
  <c r="A136" i="214" s="1"/>
  <c r="A137" i="214" s="1"/>
  <c r="A138" i="214" s="1"/>
  <c r="A139" i="214" s="1"/>
  <c r="A140" i="214" s="1"/>
  <c r="A141" i="214" s="1"/>
  <c r="A142" i="214" s="1"/>
  <c r="A143" i="214" s="1"/>
  <c r="A144" i="214" s="1"/>
  <c r="A145" i="214" s="1"/>
  <c r="A146" i="214" s="1"/>
  <c r="A147" i="214" s="1"/>
  <c r="A148" i="214" s="1"/>
  <c r="O106" i="214"/>
  <c r="D106" i="214"/>
  <c r="C106" i="214"/>
  <c r="B106" i="214"/>
  <c r="A106" i="214"/>
  <c r="N103" i="214"/>
  <c r="J103" i="214"/>
  <c r="H103" i="214"/>
  <c r="J102" i="214"/>
  <c r="H102" i="214"/>
  <c r="J101" i="214"/>
  <c r="O100" i="214"/>
  <c r="D100" i="214"/>
  <c r="C100" i="214"/>
  <c r="B100" i="214"/>
  <c r="O99" i="214"/>
  <c r="D99" i="214"/>
  <c r="C99" i="214"/>
  <c r="B99" i="214"/>
  <c r="O98" i="214"/>
  <c r="D98" i="214"/>
  <c r="C98" i="214"/>
  <c r="B98" i="214"/>
  <c r="O97" i="214"/>
  <c r="D97" i="214"/>
  <c r="C97" i="214"/>
  <c r="B97" i="214"/>
  <c r="O96" i="214"/>
  <c r="D96" i="214"/>
  <c r="C96" i="214"/>
  <c r="B96" i="214"/>
  <c r="O95" i="214"/>
  <c r="D95" i="214"/>
  <c r="C95" i="214"/>
  <c r="B95" i="214"/>
  <c r="O94" i="214"/>
  <c r="D94" i="214"/>
  <c r="C94" i="214"/>
  <c r="B94" i="214"/>
  <c r="O93" i="214"/>
  <c r="D93" i="214"/>
  <c r="C93" i="214"/>
  <c r="B93" i="214"/>
  <c r="O92" i="214"/>
  <c r="D92" i="214"/>
  <c r="C92" i="214"/>
  <c r="B92" i="214"/>
  <c r="O91" i="214"/>
  <c r="D91" i="214"/>
  <c r="C91" i="214"/>
  <c r="B91" i="214"/>
  <c r="O90" i="214"/>
  <c r="D90" i="214"/>
  <c r="C90" i="214"/>
  <c r="B90" i="214"/>
  <c r="O89" i="214"/>
  <c r="D89" i="214"/>
  <c r="C89" i="214"/>
  <c r="B89" i="214"/>
  <c r="O88" i="214"/>
  <c r="D88" i="214"/>
  <c r="C88" i="214"/>
  <c r="B88" i="214"/>
  <c r="O87" i="214"/>
  <c r="D87" i="214"/>
  <c r="C87" i="214"/>
  <c r="B87" i="214"/>
  <c r="O86" i="214"/>
  <c r="D86" i="214"/>
  <c r="C86" i="214"/>
  <c r="B86" i="214"/>
  <c r="O85" i="214"/>
  <c r="D85" i="214"/>
  <c r="C85" i="214"/>
  <c r="B85" i="214"/>
  <c r="O84" i="214"/>
  <c r="D84" i="214"/>
  <c r="C84" i="214"/>
  <c r="B84" i="214"/>
  <c r="O83" i="214"/>
  <c r="D83" i="214"/>
  <c r="C83" i="214"/>
  <c r="B83" i="214"/>
  <c r="O82" i="214"/>
  <c r="D82" i="214"/>
  <c r="C82" i="214"/>
  <c r="B82" i="214"/>
  <c r="O81" i="214"/>
  <c r="D81" i="214"/>
  <c r="C81" i="214"/>
  <c r="B81" i="214"/>
  <c r="O80" i="214"/>
  <c r="D80" i="214"/>
  <c r="C80" i="214"/>
  <c r="B80" i="214"/>
  <c r="O79" i="214"/>
  <c r="D79" i="214"/>
  <c r="C79" i="214"/>
  <c r="B79" i="214"/>
  <c r="O78" i="214"/>
  <c r="D78" i="214"/>
  <c r="C78" i="214"/>
  <c r="B78" i="214"/>
  <c r="O77" i="214"/>
  <c r="D77" i="214"/>
  <c r="C77" i="214"/>
  <c r="B77" i="214"/>
  <c r="O76" i="214"/>
  <c r="D76" i="214"/>
  <c r="C76" i="214"/>
  <c r="B76" i="214"/>
  <c r="O75" i="214"/>
  <c r="D75" i="214"/>
  <c r="C75" i="214"/>
  <c r="B75" i="214"/>
  <c r="O74" i="214"/>
  <c r="D74" i="214"/>
  <c r="C74" i="214"/>
  <c r="B74" i="214"/>
  <c r="O73" i="214"/>
  <c r="D73" i="214"/>
  <c r="C73" i="214"/>
  <c r="B73" i="214"/>
  <c r="O72" i="214"/>
  <c r="D72" i="214"/>
  <c r="C72" i="214"/>
  <c r="B72" i="214"/>
  <c r="O71" i="214"/>
  <c r="D71" i="214"/>
  <c r="C71" i="214"/>
  <c r="B71" i="214"/>
  <c r="O70" i="214"/>
  <c r="D70" i="214"/>
  <c r="C70" i="214"/>
  <c r="B70" i="214"/>
  <c r="O69" i="214"/>
  <c r="D69" i="214"/>
  <c r="C69" i="214"/>
  <c r="B69" i="214"/>
  <c r="O68" i="214"/>
  <c r="D68" i="214"/>
  <c r="C68" i="214"/>
  <c r="B68" i="214"/>
  <c r="O67" i="214"/>
  <c r="D67" i="214"/>
  <c r="C67" i="214"/>
  <c r="B67" i="214"/>
  <c r="O66" i="214"/>
  <c r="D66" i="214"/>
  <c r="C66" i="214"/>
  <c r="B66" i="214"/>
  <c r="O65" i="214"/>
  <c r="D65" i="214"/>
  <c r="C65" i="214"/>
  <c r="B65" i="214"/>
  <c r="O64" i="214"/>
  <c r="D64" i="214"/>
  <c r="C64" i="214"/>
  <c r="B64" i="214"/>
  <c r="O63" i="214"/>
  <c r="D63" i="214"/>
  <c r="C63" i="214"/>
  <c r="B63" i="214"/>
  <c r="O62" i="214"/>
  <c r="D62" i="214"/>
  <c r="C62" i="214"/>
  <c r="B62" i="214"/>
  <c r="O61" i="214"/>
  <c r="D61" i="214"/>
  <c r="C61" i="214"/>
  <c r="B61" i="214"/>
  <c r="O60" i="214"/>
  <c r="D60" i="214"/>
  <c r="C60" i="214"/>
  <c r="B60" i="214"/>
  <c r="O59" i="214"/>
  <c r="D59" i="214"/>
  <c r="C59" i="214"/>
  <c r="B59" i="214"/>
  <c r="O58" i="214"/>
  <c r="D58" i="214"/>
  <c r="C58" i="214"/>
  <c r="B58" i="214"/>
  <c r="O57" i="214"/>
  <c r="D57" i="214"/>
  <c r="C57" i="214"/>
  <c r="B57" i="214"/>
  <c r="N54" i="214"/>
  <c r="J54" i="214"/>
  <c r="H54" i="214"/>
  <c r="J53" i="214"/>
  <c r="H53" i="214"/>
  <c r="J52" i="214"/>
  <c r="D21" i="214" a="1"/>
  <c r="D21" i="214" s="1"/>
  <c r="D20" i="214" a="1"/>
  <c r="D20" i="214" s="1"/>
  <c r="D19" i="214" a="1"/>
  <c r="D19" i="214" s="1"/>
  <c r="D14" i="214" a="1"/>
  <c r="D14" i="214" s="1"/>
  <c r="D103" i="214" s="1"/>
  <c r="D13" i="214" a="1"/>
  <c r="D13" i="214" s="1"/>
  <c r="D12" i="214" a="1"/>
  <c r="D12" i="214" s="1"/>
  <c r="D101" i="214" s="1"/>
  <c r="D10" i="214" a="1"/>
  <c r="D10" i="214" s="1"/>
  <c r="D8" i="214"/>
  <c r="D7" i="214"/>
  <c r="D6" i="214"/>
  <c r="D5" i="214"/>
  <c r="N3" i="214"/>
  <c r="N1" i="214"/>
  <c r="G107" i="213"/>
  <c r="I107" i="213" s="1"/>
  <c r="G108" i="213"/>
  <c r="I108" i="213" s="1"/>
  <c r="G109" i="213"/>
  <c r="I109" i="213" s="1"/>
  <c r="G110" i="213"/>
  <c r="I110" i="213" s="1"/>
  <c r="G111" i="213"/>
  <c r="I111" i="213" s="1"/>
  <c r="G112" i="213"/>
  <c r="I112" i="213" s="1"/>
  <c r="G113" i="213"/>
  <c r="I113" i="213" s="1"/>
  <c r="G114" i="213"/>
  <c r="I114" i="213" s="1"/>
  <c r="G115" i="213"/>
  <c r="I115" i="213" s="1"/>
  <c r="G116" i="213"/>
  <c r="I116" i="213" s="1"/>
  <c r="G117" i="213"/>
  <c r="I117" i="213" s="1"/>
  <c r="G118" i="213"/>
  <c r="I118" i="213" s="1"/>
  <c r="G119" i="213"/>
  <c r="I119" i="213" s="1"/>
  <c r="G120" i="213"/>
  <c r="I120" i="213" s="1"/>
  <c r="G121" i="213"/>
  <c r="I121" i="213" s="1"/>
  <c r="G122" i="213"/>
  <c r="I122" i="213" s="1"/>
  <c r="G123" i="213"/>
  <c r="I123" i="213" s="1"/>
  <c r="G124" i="213"/>
  <c r="I124" i="213" s="1"/>
  <c r="G125" i="213"/>
  <c r="I125" i="213" s="1"/>
  <c r="G126" i="213"/>
  <c r="I126" i="213" s="1"/>
  <c r="G127" i="213"/>
  <c r="I127" i="213" s="1"/>
  <c r="G128" i="213"/>
  <c r="I128" i="213" s="1"/>
  <c r="G129" i="213"/>
  <c r="I129" i="213" s="1"/>
  <c r="G130" i="213"/>
  <c r="I130" i="213" s="1"/>
  <c r="G131" i="213"/>
  <c r="I131" i="213" s="1"/>
  <c r="G132" i="213"/>
  <c r="I132" i="213" s="1"/>
  <c r="G133" i="213"/>
  <c r="I133" i="213" s="1"/>
  <c r="G134" i="213"/>
  <c r="I134" i="213" s="1"/>
  <c r="G135" i="213"/>
  <c r="I135" i="213" s="1"/>
  <c r="G136" i="213"/>
  <c r="I136" i="213" s="1"/>
  <c r="G137" i="213"/>
  <c r="I137" i="213" s="1"/>
  <c r="G138" i="213"/>
  <c r="I138" i="213" s="1"/>
  <c r="G139" i="213"/>
  <c r="I139" i="213" s="1"/>
  <c r="G140" i="213"/>
  <c r="I140" i="213" s="1"/>
  <c r="G141" i="213"/>
  <c r="I141" i="213" s="1"/>
  <c r="G142" i="213"/>
  <c r="I142" i="213" s="1"/>
  <c r="G143" i="213"/>
  <c r="I143" i="213" s="1"/>
  <c r="G144" i="213"/>
  <c r="I144" i="213" s="1"/>
  <c r="G145" i="213"/>
  <c r="I145" i="213" s="1"/>
  <c r="G146" i="213"/>
  <c r="I146" i="213" s="1"/>
  <c r="G147" i="213"/>
  <c r="I147" i="213" s="1"/>
  <c r="G148" i="213"/>
  <c r="I148" i="213" s="1"/>
  <c r="G106" i="213"/>
  <c r="I106" i="213" s="1"/>
  <c r="G58" i="213"/>
  <c r="I58" i="213" s="1"/>
  <c r="G59" i="213"/>
  <c r="I59" i="213" s="1"/>
  <c r="G60" i="213"/>
  <c r="I60" i="213" s="1"/>
  <c r="G61" i="213"/>
  <c r="I61" i="213" s="1"/>
  <c r="G62" i="213"/>
  <c r="I62" i="213" s="1"/>
  <c r="G63" i="213"/>
  <c r="I63" i="213" s="1"/>
  <c r="G64" i="213"/>
  <c r="I64" i="213" s="1"/>
  <c r="G65" i="213"/>
  <c r="I65" i="213" s="1"/>
  <c r="G66" i="213"/>
  <c r="I66" i="213" s="1"/>
  <c r="G67" i="213"/>
  <c r="I67" i="213" s="1"/>
  <c r="G68" i="213"/>
  <c r="I68" i="213" s="1"/>
  <c r="G69" i="213"/>
  <c r="I69" i="213" s="1"/>
  <c r="G70" i="213"/>
  <c r="I70" i="213" s="1"/>
  <c r="G71" i="213"/>
  <c r="I71" i="213" s="1"/>
  <c r="G72" i="213"/>
  <c r="I72" i="213" s="1"/>
  <c r="G73" i="213"/>
  <c r="I73" i="213" s="1"/>
  <c r="G74" i="213"/>
  <c r="I74" i="213" s="1"/>
  <c r="G75" i="213"/>
  <c r="I75" i="213" s="1"/>
  <c r="G76" i="213"/>
  <c r="I76" i="213" s="1"/>
  <c r="G77" i="213"/>
  <c r="I77" i="213" s="1"/>
  <c r="G78" i="213"/>
  <c r="I78" i="213" s="1"/>
  <c r="G79" i="213"/>
  <c r="I79" i="213" s="1"/>
  <c r="G80" i="213"/>
  <c r="I80" i="213" s="1"/>
  <c r="G81" i="213"/>
  <c r="I81" i="213" s="1"/>
  <c r="G82" i="213"/>
  <c r="I82" i="213" s="1"/>
  <c r="G83" i="213"/>
  <c r="I83" i="213" s="1"/>
  <c r="G84" i="213"/>
  <c r="I84" i="213" s="1"/>
  <c r="G85" i="213"/>
  <c r="I85" i="213" s="1"/>
  <c r="G86" i="213"/>
  <c r="I86" i="213" s="1"/>
  <c r="G87" i="213"/>
  <c r="I87" i="213" s="1"/>
  <c r="G88" i="213"/>
  <c r="I88" i="213" s="1"/>
  <c r="G89" i="213"/>
  <c r="I89" i="213" s="1"/>
  <c r="G90" i="213"/>
  <c r="I90" i="213" s="1"/>
  <c r="G91" i="213"/>
  <c r="I91" i="213" s="1"/>
  <c r="G92" i="213"/>
  <c r="I92" i="213" s="1"/>
  <c r="G93" i="213"/>
  <c r="I93" i="213" s="1"/>
  <c r="G94" i="213"/>
  <c r="I94" i="213" s="1"/>
  <c r="G95" i="213"/>
  <c r="I95" i="213" s="1"/>
  <c r="G96" i="213"/>
  <c r="I96" i="213" s="1"/>
  <c r="G97" i="213"/>
  <c r="I97" i="213" s="1"/>
  <c r="G98" i="213"/>
  <c r="I98" i="213" s="1"/>
  <c r="G99" i="213"/>
  <c r="I99" i="213" s="1"/>
  <c r="G100" i="213"/>
  <c r="I100" i="213" s="1"/>
  <c r="G57" i="213"/>
  <c r="M149" i="213"/>
  <c r="H149" i="213"/>
  <c r="L38" i="115" s="1"/>
  <c r="O148" i="213"/>
  <c r="D148" i="213"/>
  <c r="C148" i="213"/>
  <c r="B148" i="213"/>
  <c r="O147" i="213"/>
  <c r="D147" i="213"/>
  <c r="C147" i="213"/>
  <c r="B147" i="213"/>
  <c r="O146" i="213"/>
  <c r="D146" i="213"/>
  <c r="C146" i="213"/>
  <c r="B146" i="213"/>
  <c r="O145" i="213"/>
  <c r="D145" i="213"/>
  <c r="C145" i="213"/>
  <c r="B145" i="213"/>
  <c r="O144" i="213"/>
  <c r="D144" i="213"/>
  <c r="C144" i="213"/>
  <c r="B144" i="213"/>
  <c r="O143" i="213"/>
  <c r="D143" i="213"/>
  <c r="C143" i="213"/>
  <c r="B143" i="213"/>
  <c r="O142" i="213"/>
  <c r="D142" i="213"/>
  <c r="C142" i="213"/>
  <c r="B142" i="213"/>
  <c r="O141" i="213"/>
  <c r="D141" i="213"/>
  <c r="C141" i="213"/>
  <c r="B141" i="213"/>
  <c r="O140" i="213"/>
  <c r="D140" i="213"/>
  <c r="C140" i="213"/>
  <c r="B140" i="213"/>
  <c r="O139" i="213"/>
  <c r="D139" i="213"/>
  <c r="C139" i="213"/>
  <c r="B139" i="213"/>
  <c r="O138" i="213"/>
  <c r="D138" i="213"/>
  <c r="C138" i="213"/>
  <c r="B138" i="213"/>
  <c r="O137" i="213"/>
  <c r="D137" i="213"/>
  <c r="C137" i="213"/>
  <c r="B137" i="213"/>
  <c r="O136" i="213"/>
  <c r="D136" i="213"/>
  <c r="C136" i="213"/>
  <c r="B136" i="213"/>
  <c r="O135" i="213"/>
  <c r="D135" i="213"/>
  <c r="C135" i="213"/>
  <c r="B135" i="213"/>
  <c r="O134" i="213"/>
  <c r="D134" i="213"/>
  <c r="C134" i="213"/>
  <c r="B134" i="213"/>
  <c r="O133" i="213"/>
  <c r="D133" i="213"/>
  <c r="C133" i="213"/>
  <c r="B133" i="213"/>
  <c r="O132" i="213"/>
  <c r="D132" i="213"/>
  <c r="C132" i="213"/>
  <c r="B132" i="213"/>
  <c r="O131" i="213"/>
  <c r="D131" i="213"/>
  <c r="C131" i="213"/>
  <c r="B131" i="213"/>
  <c r="O130" i="213"/>
  <c r="D130" i="213"/>
  <c r="C130" i="213"/>
  <c r="B130" i="213"/>
  <c r="O129" i="213"/>
  <c r="D129" i="213"/>
  <c r="C129" i="213"/>
  <c r="B129" i="213"/>
  <c r="O128" i="213"/>
  <c r="D128" i="213"/>
  <c r="C128" i="213"/>
  <c r="B128" i="213"/>
  <c r="O127" i="213"/>
  <c r="D127" i="213"/>
  <c r="C127" i="213"/>
  <c r="B127" i="213"/>
  <c r="O126" i="213"/>
  <c r="D126" i="213"/>
  <c r="C126" i="213"/>
  <c r="B126" i="213"/>
  <c r="O125" i="213"/>
  <c r="D125" i="213"/>
  <c r="C125" i="213"/>
  <c r="B125" i="213"/>
  <c r="O124" i="213"/>
  <c r="D124" i="213"/>
  <c r="C124" i="213"/>
  <c r="B124" i="213"/>
  <c r="O123" i="213"/>
  <c r="D123" i="213"/>
  <c r="C123" i="213"/>
  <c r="B123" i="213"/>
  <c r="O122" i="213"/>
  <c r="D122" i="213"/>
  <c r="C122" i="213"/>
  <c r="B122" i="213"/>
  <c r="O121" i="213"/>
  <c r="D121" i="213"/>
  <c r="C121" i="213"/>
  <c r="B121" i="213"/>
  <c r="O120" i="213"/>
  <c r="D120" i="213"/>
  <c r="C120" i="213"/>
  <c r="B120" i="213"/>
  <c r="O119" i="213"/>
  <c r="D119" i="213"/>
  <c r="C119" i="213"/>
  <c r="B119" i="213"/>
  <c r="O118" i="213"/>
  <c r="D118" i="213"/>
  <c r="C118" i="213"/>
  <c r="B118" i="213"/>
  <c r="O117" i="213"/>
  <c r="D117" i="213"/>
  <c r="C117" i="213"/>
  <c r="B117" i="213"/>
  <c r="O116" i="213"/>
  <c r="D116" i="213"/>
  <c r="C116" i="213"/>
  <c r="B116" i="213"/>
  <c r="O115" i="213"/>
  <c r="D115" i="213"/>
  <c r="C115" i="213"/>
  <c r="B115" i="213"/>
  <c r="O114" i="213"/>
  <c r="D114" i="213"/>
  <c r="C114" i="213"/>
  <c r="B114" i="213"/>
  <c r="O113" i="213"/>
  <c r="D113" i="213"/>
  <c r="C113" i="213"/>
  <c r="B113" i="213"/>
  <c r="O112" i="213"/>
  <c r="D112" i="213"/>
  <c r="C112" i="213"/>
  <c r="B112" i="213"/>
  <c r="O111" i="213"/>
  <c r="D111" i="213"/>
  <c r="C111" i="213"/>
  <c r="B111" i="213"/>
  <c r="O110" i="213"/>
  <c r="D110" i="213"/>
  <c r="C110" i="213"/>
  <c r="B110" i="213"/>
  <c r="O109" i="213"/>
  <c r="D109" i="213"/>
  <c r="C109" i="213"/>
  <c r="B109" i="213"/>
  <c r="O108" i="213"/>
  <c r="D108" i="213"/>
  <c r="C108" i="213"/>
  <c r="B108" i="213"/>
  <c r="O107" i="213"/>
  <c r="D107" i="213"/>
  <c r="C107" i="213"/>
  <c r="B107" i="213"/>
  <c r="O106" i="213"/>
  <c r="D106" i="213"/>
  <c r="C106" i="213"/>
  <c r="B106" i="213"/>
  <c r="A106" i="213"/>
  <c r="A107" i="213" s="1"/>
  <c r="A108" i="213" s="1"/>
  <c r="A109" i="213" s="1"/>
  <c r="A110" i="213" s="1"/>
  <c r="A111" i="213" s="1"/>
  <c r="A112" i="213" s="1"/>
  <c r="A113" i="213" s="1"/>
  <c r="A114" i="213" s="1"/>
  <c r="A115" i="213" s="1"/>
  <c r="A116" i="213" s="1"/>
  <c r="A117" i="213" s="1"/>
  <c r="A118" i="213" s="1"/>
  <c r="A119" i="213" s="1"/>
  <c r="A120" i="213" s="1"/>
  <c r="A121" i="213" s="1"/>
  <c r="A122" i="213" s="1"/>
  <c r="A123" i="213" s="1"/>
  <c r="A124" i="213" s="1"/>
  <c r="A125" i="213" s="1"/>
  <c r="A126" i="213" s="1"/>
  <c r="A127" i="213" s="1"/>
  <c r="A128" i="213" s="1"/>
  <c r="A129" i="213" s="1"/>
  <c r="A130" i="213" s="1"/>
  <c r="A131" i="213" s="1"/>
  <c r="A132" i="213" s="1"/>
  <c r="A133" i="213" s="1"/>
  <c r="A134" i="213" s="1"/>
  <c r="A135" i="213" s="1"/>
  <c r="A136" i="213" s="1"/>
  <c r="A137" i="213" s="1"/>
  <c r="A138" i="213" s="1"/>
  <c r="A139" i="213" s="1"/>
  <c r="A140" i="213" s="1"/>
  <c r="A141" i="213" s="1"/>
  <c r="A142" i="213" s="1"/>
  <c r="A143" i="213" s="1"/>
  <c r="A144" i="213" s="1"/>
  <c r="A145" i="213" s="1"/>
  <c r="A146" i="213" s="1"/>
  <c r="A147" i="213" s="1"/>
  <c r="A148" i="213" s="1"/>
  <c r="N103" i="213"/>
  <c r="J103" i="213"/>
  <c r="H103" i="213"/>
  <c r="J102" i="213"/>
  <c r="H102" i="213"/>
  <c r="J101" i="213"/>
  <c r="O100" i="213"/>
  <c r="D100" i="213"/>
  <c r="C100" i="213"/>
  <c r="B100" i="213"/>
  <c r="O99" i="213"/>
  <c r="D99" i="213"/>
  <c r="C99" i="213"/>
  <c r="B99" i="213"/>
  <c r="O98" i="213"/>
  <c r="D98" i="213"/>
  <c r="C98" i="213"/>
  <c r="B98" i="213"/>
  <c r="O97" i="213"/>
  <c r="D97" i="213"/>
  <c r="C97" i="213"/>
  <c r="B97" i="213"/>
  <c r="O96" i="213"/>
  <c r="D96" i="213"/>
  <c r="C96" i="213"/>
  <c r="B96" i="213"/>
  <c r="O95" i="213"/>
  <c r="D95" i="213"/>
  <c r="C95" i="213"/>
  <c r="B95" i="213"/>
  <c r="O94" i="213"/>
  <c r="D94" i="213"/>
  <c r="C94" i="213"/>
  <c r="B94" i="213"/>
  <c r="O93" i="213"/>
  <c r="D93" i="213"/>
  <c r="C93" i="213"/>
  <c r="B93" i="213"/>
  <c r="O92" i="213"/>
  <c r="D92" i="213"/>
  <c r="C92" i="213"/>
  <c r="B92" i="213"/>
  <c r="O91" i="213"/>
  <c r="D91" i="213"/>
  <c r="C91" i="213"/>
  <c r="B91" i="213"/>
  <c r="O90" i="213"/>
  <c r="D90" i="213"/>
  <c r="C90" i="213"/>
  <c r="B90" i="213"/>
  <c r="O89" i="213"/>
  <c r="D89" i="213"/>
  <c r="C89" i="213"/>
  <c r="B89" i="213"/>
  <c r="O88" i="213"/>
  <c r="D88" i="213"/>
  <c r="C88" i="213"/>
  <c r="B88" i="213"/>
  <c r="O87" i="213"/>
  <c r="D87" i="213"/>
  <c r="C87" i="213"/>
  <c r="B87" i="213"/>
  <c r="O86" i="213"/>
  <c r="D86" i="213"/>
  <c r="C86" i="213"/>
  <c r="B86" i="213"/>
  <c r="O85" i="213"/>
  <c r="D85" i="213"/>
  <c r="C85" i="213"/>
  <c r="B85" i="213"/>
  <c r="O84" i="213"/>
  <c r="D84" i="213"/>
  <c r="C84" i="213"/>
  <c r="B84" i="213"/>
  <c r="O83" i="213"/>
  <c r="D83" i="213"/>
  <c r="C83" i="213"/>
  <c r="B83" i="213"/>
  <c r="O82" i="213"/>
  <c r="D82" i="213"/>
  <c r="C82" i="213"/>
  <c r="B82" i="213"/>
  <c r="O81" i="213"/>
  <c r="D81" i="213"/>
  <c r="C81" i="213"/>
  <c r="B81" i="213"/>
  <c r="O80" i="213"/>
  <c r="D80" i="213"/>
  <c r="C80" i="213"/>
  <c r="B80" i="213"/>
  <c r="O79" i="213"/>
  <c r="D79" i="213"/>
  <c r="C79" i="213"/>
  <c r="B79" i="213"/>
  <c r="O78" i="213"/>
  <c r="D78" i="213"/>
  <c r="C78" i="213"/>
  <c r="B78" i="213"/>
  <c r="O77" i="213"/>
  <c r="D77" i="213"/>
  <c r="C77" i="213"/>
  <c r="B77" i="213"/>
  <c r="O76" i="213"/>
  <c r="D76" i="213"/>
  <c r="C76" i="213"/>
  <c r="B76" i="213"/>
  <c r="O75" i="213"/>
  <c r="D75" i="213"/>
  <c r="C75" i="213"/>
  <c r="B75" i="213"/>
  <c r="O74" i="213"/>
  <c r="D74" i="213"/>
  <c r="C74" i="213"/>
  <c r="B74" i="213"/>
  <c r="O73" i="213"/>
  <c r="D73" i="213"/>
  <c r="C73" i="213"/>
  <c r="B73" i="213"/>
  <c r="O72" i="213"/>
  <c r="D72" i="213"/>
  <c r="C72" i="213"/>
  <c r="B72" i="213"/>
  <c r="O71" i="213"/>
  <c r="D71" i="213"/>
  <c r="C71" i="213"/>
  <c r="B71" i="213"/>
  <c r="O70" i="213"/>
  <c r="D70" i="213"/>
  <c r="C70" i="213"/>
  <c r="B70" i="213"/>
  <c r="O69" i="213"/>
  <c r="D69" i="213"/>
  <c r="C69" i="213"/>
  <c r="B69" i="213"/>
  <c r="O68" i="213"/>
  <c r="D68" i="213"/>
  <c r="C68" i="213"/>
  <c r="B68" i="213"/>
  <c r="O67" i="213"/>
  <c r="D67" i="213"/>
  <c r="C67" i="213"/>
  <c r="B67" i="213"/>
  <c r="O66" i="213"/>
  <c r="D66" i="213"/>
  <c r="C66" i="213"/>
  <c r="B66" i="213"/>
  <c r="O65" i="213"/>
  <c r="D65" i="213"/>
  <c r="C65" i="213"/>
  <c r="B65" i="213"/>
  <c r="O64" i="213"/>
  <c r="D64" i="213"/>
  <c r="C64" i="213"/>
  <c r="B64" i="213"/>
  <c r="O63" i="213"/>
  <c r="D63" i="213"/>
  <c r="C63" i="213"/>
  <c r="B63" i="213"/>
  <c r="O62" i="213"/>
  <c r="D62" i="213"/>
  <c r="C62" i="213"/>
  <c r="B62" i="213"/>
  <c r="O61" i="213"/>
  <c r="D61" i="213"/>
  <c r="C61" i="213"/>
  <c r="B61" i="213"/>
  <c r="O60" i="213"/>
  <c r="D60" i="213"/>
  <c r="C60" i="213"/>
  <c r="B60" i="213"/>
  <c r="O59" i="213"/>
  <c r="D59" i="213"/>
  <c r="C59" i="213"/>
  <c r="B59" i="213"/>
  <c r="O58" i="213"/>
  <c r="D58" i="213"/>
  <c r="C58" i="213"/>
  <c r="B58" i="213"/>
  <c r="O57" i="213"/>
  <c r="D57" i="213"/>
  <c r="C57" i="213"/>
  <c r="B57" i="213"/>
  <c r="N54" i="213"/>
  <c r="J54" i="213"/>
  <c r="H54" i="213"/>
  <c r="J53" i="213"/>
  <c r="H53" i="213"/>
  <c r="J52" i="213"/>
  <c r="D21" i="213" a="1"/>
  <c r="D21" i="213" s="1"/>
  <c r="D20" i="213" a="1"/>
  <c r="D20" i="213" s="1"/>
  <c r="D19" i="213" a="1"/>
  <c r="D19" i="213" s="1"/>
  <c r="D14" i="213" a="1"/>
  <c r="D14" i="213" s="1"/>
  <c r="D54" i="213" s="1"/>
  <c r="D13" i="213" a="1"/>
  <c r="D13" i="213" s="1"/>
  <c r="D12" i="213" a="1"/>
  <c r="D12" i="213" s="1"/>
  <c r="D10" i="213" a="1"/>
  <c r="D10" i="213" s="1"/>
  <c r="D8" i="213"/>
  <c r="D7" i="213"/>
  <c r="D6" i="213"/>
  <c r="D5" i="213"/>
  <c r="N3" i="213"/>
  <c r="N1" i="213"/>
  <c r="G107" i="212"/>
  <c r="I107" i="212" s="1"/>
  <c r="G108" i="212"/>
  <c r="I108" i="212" s="1"/>
  <c r="G109" i="212"/>
  <c r="I109" i="212" s="1"/>
  <c r="G110" i="212"/>
  <c r="I110" i="212" s="1"/>
  <c r="G111" i="212"/>
  <c r="I111" i="212" s="1"/>
  <c r="G112" i="212"/>
  <c r="I112" i="212" s="1"/>
  <c r="G113" i="212"/>
  <c r="I113" i="212" s="1"/>
  <c r="G114" i="212"/>
  <c r="I114" i="212" s="1"/>
  <c r="G115" i="212"/>
  <c r="I115" i="212" s="1"/>
  <c r="G116" i="212"/>
  <c r="I116" i="212" s="1"/>
  <c r="G117" i="212"/>
  <c r="I117" i="212" s="1"/>
  <c r="G118" i="212"/>
  <c r="I118" i="212" s="1"/>
  <c r="G119" i="212"/>
  <c r="I119" i="212" s="1"/>
  <c r="G120" i="212"/>
  <c r="I120" i="212" s="1"/>
  <c r="G121" i="212"/>
  <c r="I121" i="212" s="1"/>
  <c r="G122" i="212"/>
  <c r="I122" i="212" s="1"/>
  <c r="G123" i="212"/>
  <c r="I123" i="212" s="1"/>
  <c r="G124" i="212"/>
  <c r="I124" i="212" s="1"/>
  <c r="G125" i="212"/>
  <c r="I125" i="212" s="1"/>
  <c r="G126" i="212"/>
  <c r="I126" i="212" s="1"/>
  <c r="G127" i="212"/>
  <c r="I127" i="212" s="1"/>
  <c r="G128" i="212"/>
  <c r="I128" i="212" s="1"/>
  <c r="G129" i="212"/>
  <c r="I129" i="212" s="1"/>
  <c r="G130" i="212"/>
  <c r="I130" i="212" s="1"/>
  <c r="G131" i="212"/>
  <c r="I131" i="212" s="1"/>
  <c r="G132" i="212"/>
  <c r="I132" i="212" s="1"/>
  <c r="G133" i="212"/>
  <c r="I133" i="212" s="1"/>
  <c r="G134" i="212"/>
  <c r="I134" i="212" s="1"/>
  <c r="G135" i="212"/>
  <c r="I135" i="212" s="1"/>
  <c r="G136" i="212"/>
  <c r="I136" i="212" s="1"/>
  <c r="G137" i="212"/>
  <c r="I137" i="212" s="1"/>
  <c r="G138" i="212"/>
  <c r="I138" i="212" s="1"/>
  <c r="G139" i="212"/>
  <c r="I139" i="212" s="1"/>
  <c r="G140" i="212"/>
  <c r="I140" i="212" s="1"/>
  <c r="G141" i="212"/>
  <c r="I141" i="212" s="1"/>
  <c r="G142" i="212"/>
  <c r="I142" i="212" s="1"/>
  <c r="G143" i="212"/>
  <c r="I143" i="212" s="1"/>
  <c r="G144" i="212"/>
  <c r="I144" i="212" s="1"/>
  <c r="G145" i="212"/>
  <c r="I145" i="212" s="1"/>
  <c r="G146" i="212"/>
  <c r="I146" i="212" s="1"/>
  <c r="G147" i="212"/>
  <c r="I147" i="212" s="1"/>
  <c r="G148" i="212"/>
  <c r="I148" i="212" s="1"/>
  <c r="G106" i="212"/>
  <c r="I106" i="212" s="1"/>
  <c r="G58" i="212"/>
  <c r="I58" i="212" s="1"/>
  <c r="G59" i="212"/>
  <c r="I59" i="212" s="1"/>
  <c r="G60" i="212"/>
  <c r="I60" i="212" s="1"/>
  <c r="G61" i="212"/>
  <c r="I61" i="212" s="1"/>
  <c r="G62" i="212"/>
  <c r="I62" i="212" s="1"/>
  <c r="G63" i="212"/>
  <c r="I63" i="212" s="1"/>
  <c r="G64" i="212"/>
  <c r="I64" i="212" s="1"/>
  <c r="G65" i="212"/>
  <c r="I65" i="212" s="1"/>
  <c r="G66" i="212"/>
  <c r="I66" i="212" s="1"/>
  <c r="G67" i="212"/>
  <c r="I67" i="212" s="1"/>
  <c r="G68" i="212"/>
  <c r="I68" i="212" s="1"/>
  <c r="G69" i="212"/>
  <c r="I69" i="212" s="1"/>
  <c r="G70" i="212"/>
  <c r="I70" i="212" s="1"/>
  <c r="G71" i="212"/>
  <c r="I71" i="212" s="1"/>
  <c r="G72" i="212"/>
  <c r="I72" i="212" s="1"/>
  <c r="G73" i="212"/>
  <c r="I73" i="212" s="1"/>
  <c r="G74" i="212"/>
  <c r="I74" i="212" s="1"/>
  <c r="G75" i="212"/>
  <c r="I75" i="212" s="1"/>
  <c r="G76" i="212"/>
  <c r="I76" i="212" s="1"/>
  <c r="G77" i="212"/>
  <c r="I77" i="212" s="1"/>
  <c r="G78" i="212"/>
  <c r="I78" i="212" s="1"/>
  <c r="G79" i="212"/>
  <c r="I79" i="212" s="1"/>
  <c r="G80" i="212"/>
  <c r="I80" i="212" s="1"/>
  <c r="G81" i="212"/>
  <c r="I81" i="212" s="1"/>
  <c r="G82" i="212"/>
  <c r="I82" i="212" s="1"/>
  <c r="G83" i="212"/>
  <c r="I83" i="212" s="1"/>
  <c r="G84" i="212"/>
  <c r="I84" i="212" s="1"/>
  <c r="G85" i="212"/>
  <c r="I85" i="212" s="1"/>
  <c r="G86" i="212"/>
  <c r="I86" i="212" s="1"/>
  <c r="G87" i="212"/>
  <c r="I87" i="212" s="1"/>
  <c r="G88" i="212"/>
  <c r="I88" i="212" s="1"/>
  <c r="G89" i="212"/>
  <c r="I89" i="212" s="1"/>
  <c r="G90" i="212"/>
  <c r="I90" i="212" s="1"/>
  <c r="G91" i="212"/>
  <c r="I91" i="212" s="1"/>
  <c r="G92" i="212"/>
  <c r="I92" i="212" s="1"/>
  <c r="G93" i="212"/>
  <c r="I93" i="212" s="1"/>
  <c r="G94" i="212"/>
  <c r="I94" i="212" s="1"/>
  <c r="G95" i="212"/>
  <c r="I95" i="212" s="1"/>
  <c r="G96" i="212"/>
  <c r="I96" i="212" s="1"/>
  <c r="G97" i="212"/>
  <c r="I97" i="212" s="1"/>
  <c r="G98" i="212"/>
  <c r="I98" i="212" s="1"/>
  <c r="G99" i="212"/>
  <c r="I99" i="212" s="1"/>
  <c r="G100" i="212"/>
  <c r="I100" i="212" s="1"/>
  <c r="G57" i="212"/>
  <c r="M149" i="212"/>
  <c r="H149" i="212"/>
  <c r="L37" i="115" s="1"/>
  <c r="O148" i="212"/>
  <c r="D148" i="212"/>
  <c r="C148" i="212"/>
  <c r="B148" i="212"/>
  <c r="O147" i="212"/>
  <c r="D147" i="212"/>
  <c r="C147" i="212"/>
  <c r="B147" i="212"/>
  <c r="O146" i="212"/>
  <c r="D146" i="212"/>
  <c r="C146" i="212"/>
  <c r="B146" i="212"/>
  <c r="O145" i="212"/>
  <c r="D145" i="212"/>
  <c r="C145" i="212"/>
  <c r="B145" i="212"/>
  <c r="O144" i="212"/>
  <c r="D144" i="212"/>
  <c r="C144" i="212"/>
  <c r="B144" i="212"/>
  <c r="O143" i="212"/>
  <c r="D143" i="212"/>
  <c r="C143" i="212"/>
  <c r="B143" i="212"/>
  <c r="O142" i="212"/>
  <c r="D142" i="212"/>
  <c r="C142" i="212"/>
  <c r="B142" i="212"/>
  <c r="O141" i="212"/>
  <c r="D141" i="212"/>
  <c r="C141" i="212"/>
  <c r="B141" i="212"/>
  <c r="O140" i="212"/>
  <c r="D140" i="212"/>
  <c r="C140" i="212"/>
  <c r="B140" i="212"/>
  <c r="O139" i="212"/>
  <c r="D139" i="212"/>
  <c r="C139" i="212"/>
  <c r="B139" i="212"/>
  <c r="O138" i="212"/>
  <c r="D138" i="212"/>
  <c r="C138" i="212"/>
  <c r="B138" i="212"/>
  <c r="O137" i="212"/>
  <c r="D137" i="212"/>
  <c r="C137" i="212"/>
  <c r="B137" i="212"/>
  <c r="O136" i="212"/>
  <c r="D136" i="212"/>
  <c r="C136" i="212"/>
  <c r="B136" i="212"/>
  <c r="O135" i="212"/>
  <c r="D135" i="212"/>
  <c r="C135" i="212"/>
  <c r="B135" i="212"/>
  <c r="O134" i="212"/>
  <c r="D134" i="212"/>
  <c r="C134" i="212"/>
  <c r="B134" i="212"/>
  <c r="O133" i="212"/>
  <c r="D133" i="212"/>
  <c r="C133" i="212"/>
  <c r="B133" i="212"/>
  <c r="O132" i="212"/>
  <c r="D132" i="212"/>
  <c r="C132" i="212"/>
  <c r="B132" i="212"/>
  <c r="O131" i="212"/>
  <c r="D131" i="212"/>
  <c r="C131" i="212"/>
  <c r="B131" i="212"/>
  <c r="O130" i="212"/>
  <c r="D130" i="212"/>
  <c r="C130" i="212"/>
  <c r="B130" i="212"/>
  <c r="O129" i="212"/>
  <c r="D129" i="212"/>
  <c r="C129" i="212"/>
  <c r="B129" i="212"/>
  <c r="O128" i="212"/>
  <c r="D128" i="212"/>
  <c r="C128" i="212"/>
  <c r="B128" i="212"/>
  <c r="O127" i="212"/>
  <c r="D127" i="212"/>
  <c r="C127" i="212"/>
  <c r="B127" i="212"/>
  <c r="O126" i="212"/>
  <c r="D126" i="212"/>
  <c r="C126" i="212"/>
  <c r="B126" i="212"/>
  <c r="O125" i="212"/>
  <c r="D125" i="212"/>
  <c r="C125" i="212"/>
  <c r="B125" i="212"/>
  <c r="O124" i="212"/>
  <c r="D124" i="212"/>
  <c r="C124" i="212"/>
  <c r="B124" i="212"/>
  <c r="O123" i="212"/>
  <c r="D123" i="212"/>
  <c r="C123" i="212"/>
  <c r="B123" i="212"/>
  <c r="O122" i="212"/>
  <c r="D122" i="212"/>
  <c r="C122" i="212"/>
  <c r="B122" i="212"/>
  <c r="O121" i="212"/>
  <c r="D121" i="212"/>
  <c r="C121" i="212"/>
  <c r="B121" i="212"/>
  <c r="O120" i="212"/>
  <c r="D120" i="212"/>
  <c r="C120" i="212"/>
  <c r="B120" i="212"/>
  <c r="O119" i="212"/>
  <c r="D119" i="212"/>
  <c r="C119" i="212"/>
  <c r="B119" i="212"/>
  <c r="O118" i="212"/>
  <c r="D118" i="212"/>
  <c r="C118" i="212"/>
  <c r="B118" i="212"/>
  <c r="O117" i="212"/>
  <c r="D117" i="212"/>
  <c r="C117" i="212"/>
  <c r="B117" i="212"/>
  <c r="O116" i="212"/>
  <c r="D116" i="212"/>
  <c r="C116" i="212"/>
  <c r="B116" i="212"/>
  <c r="O115" i="212"/>
  <c r="D115" i="212"/>
  <c r="C115" i="212"/>
  <c r="B115" i="212"/>
  <c r="O114" i="212"/>
  <c r="D114" i="212"/>
  <c r="C114" i="212"/>
  <c r="B114" i="212"/>
  <c r="O113" i="212"/>
  <c r="D113" i="212"/>
  <c r="C113" i="212"/>
  <c r="B113" i="212"/>
  <c r="O112" i="212"/>
  <c r="D112" i="212"/>
  <c r="C112" i="212"/>
  <c r="B112" i="212"/>
  <c r="O111" i="212"/>
  <c r="D111" i="212"/>
  <c r="C111" i="212"/>
  <c r="B111" i="212"/>
  <c r="O110" i="212"/>
  <c r="D110" i="212"/>
  <c r="C110" i="212"/>
  <c r="B110" i="212"/>
  <c r="O109" i="212"/>
  <c r="D109" i="212"/>
  <c r="C109" i="212"/>
  <c r="B109" i="212"/>
  <c r="O108" i="212"/>
  <c r="D108" i="212"/>
  <c r="C108" i="212"/>
  <c r="B108" i="212"/>
  <c r="O107" i="212"/>
  <c r="D107" i="212"/>
  <c r="C107" i="212"/>
  <c r="B107" i="212"/>
  <c r="O106" i="212"/>
  <c r="D106" i="212"/>
  <c r="C106" i="212"/>
  <c r="B106" i="212"/>
  <c r="A106" i="212"/>
  <c r="A107" i="212" s="1"/>
  <c r="A108" i="212" s="1"/>
  <c r="A109" i="212" s="1"/>
  <c r="A110" i="212" s="1"/>
  <c r="A111" i="212" s="1"/>
  <c r="A112" i="212" s="1"/>
  <c r="A113" i="212" s="1"/>
  <c r="A114" i="212" s="1"/>
  <c r="A115" i="212" s="1"/>
  <c r="A116" i="212" s="1"/>
  <c r="A117" i="212" s="1"/>
  <c r="A118" i="212" s="1"/>
  <c r="A119" i="212" s="1"/>
  <c r="A120" i="212" s="1"/>
  <c r="A121" i="212" s="1"/>
  <c r="A122" i="212" s="1"/>
  <c r="A123" i="212" s="1"/>
  <c r="A124" i="212" s="1"/>
  <c r="A125" i="212" s="1"/>
  <c r="A126" i="212" s="1"/>
  <c r="A127" i="212" s="1"/>
  <c r="A128" i="212" s="1"/>
  <c r="A129" i="212" s="1"/>
  <c r="A130" i="212" s="1"/>
  <c r="A131" i="212" s="1"/>
  <c r="A132" i="212" s="1"/>
  <c r="A133" i="212" s="1"/>
  <c r="A134" i="212" s="1"/>
  <c r="A135" i="212" s="1"/>
  <c r="A136" i="212" s="1"/>
  <c r="A137" i="212" s="1"/>
  <c r="A138" i="212" s="1"/>
  <c r="A139" i="212" s="1"/>
  <c r="A140" i="212" s="1"/>
  <c r="A141" i="212" s="1"/>
  <c r="A142" i="212" s="1"/>
  <c r="A143" i="212" s="1"/>
  <c r="A144" i="212" s="1"/>
  <c r="A145" i="212" s="1"/>
  <c r="A146" i="212" s="1"/>
  <c r="A147" i="212" s="1"/>
  <c r="A148" i="212" s="1"/>
  <c r="N103" i="212"/>
  <c r="J103" i="212"/>
  <c r="H103" i="212"/>
  <c r="J102" i="212"/>
  <c r="H102" i="212"/>
  <c r="J101" i="212"/>
  <c r="O100" i="212"/>
  <c r="D100" i="212"/>
  <c r="C100" i="212"/>
  <c r="B100" i="212"/>
  <c r="O99" i="212"/>
  <c r="D99" i="212"/>
  <c r="C99" i="212"/>
  <c r="B99" i="212"/>
  <c r="O98" i="212"/>
  <c r="D98" i="212"/>
  <c r="C98" i="212"/>
  <c r="B98" i="212"/>
  <c r="O97" i="212"/>
  <c r="D97" i="212"/>
  <c r="C97" i="212"/>
  <c r="B97" i="212"/>
  <c r="O96" i="212"/>
  <c r="D96" i="212"/>
  <c r="C96" i="212"/>
  <c r="B96" i="212"/>
  <c r="O95" i="212"/>
  <c r="D95" i="212"/>
  <c r="C95" i="212"/>
  <c r="B95" i="212"/>
  <c r="O94" i="212"/>
  <c r="D94" i="212"/>
  <c r="C94" i="212"/>
  <c r="B94" i="212"/>
  <c r="O93" i="212"/>
  <c r="D93" i="212"/>
  <c r="C93" i="212"/>
  <c r="B93" i="212"/>
  <c r="O92" i="212"/>
  <c r="D92" i="212"/>
  <c r="C92" i="212"/>
  <c r="B92" i="212"/>
  <c r="O91" i="212"/>
  <c r="D91" i="212"/>
  <c r="C91" i="212"/>
  <c r="B91" i="212"/>
  <c r="O90" i="212"/>
  <c r="D90" i="212"/>
  <c r="C90" i="212"/>
  <c r="B90" i="212"/>
  <c r="O89" i="212"/>
  <c r="D89" i="212"/>
  <c r="C89" i="212"/>
  <c r="B89" i="212"/>
  <c r="O88" i="212"/>
  <c r="D88" i="212"/>
  <c r="C88" i="212"/>
  <c r="B88" i="212"/>
  <c r="O87" i="212"/>
  <c r="D87" i="212"/>
  <c r="C87" i="212"/>
  <c r="B87" i="212"/>
  <c r="O86" i="212"/>
  <c r="D86" i="212"/>
  <c r="C86" i="212"/>
  <c r="B86" i="212"/>
  <c r="O85" i="212"/>
  <c r="D85" i="212"/>
  <c r="C85" i="212"/>
  <c r="B85" i="212"/>
  <c r="O84" i="212"/>
  <c r="D84" i="212"/>
  <c r="C84" i="212"/>
  <c r="B84" i="212"/>
  <c r="O83" i="212"/>
  <c r="D83" i="212"/>
  <c r="C83" i="212"/>
  <c r="B83" i="212"/>
  <c r="O82" i="212"/>
  <c r="D82" i="212"/>
  <c r="C82" i="212"/>
  <c r="B82" i="212"/>
  <c r="O81" i="212"/>
  <c r="D81" i="212"/>
  <c r="C81" i="212"/>
  <c r="B81" i="212"/>
  <c r="O80" i="212"/>
  <c r="D80" i="212"/>
  <c r="C80" i="212"/>
  <c r="B80" i="212"/>
  <c r="O79" i="212"/>
  <c r="D79" i="212"/>
  <c r="C79" i="212"/>
  <c r="B79" i="212"/>
  <c r="O78" i="212"/>
  <c r="D78" i="212"/>
  <c r="C78" i="212"/>
  <c r="B78" i="212"/>
  <c r="O77" i="212"/>
  <c r="D77" i="212"/>
  <c r="C77" i="212"/>
  <c r="B77" i="212"/>
  <c r="O76" i="212"/>
  <c r="D76" i="212"/>
  <c r="C76" i="212"/>
  <c r="B76" i="212"/>
  <c r="O75" i="212"/>
  <c r="D75" i="212"/>
  <c r="C75" i="212"/>
  <c r="B75" i="212"/>
  <c r="O74" i="212"/>
  <c r="D74" i="212"/>
  <c r="C74" i="212"/>
  <c r="B74" i="212"/>
  <c r="O73" i="212"/>
  <c r="D73" i="212"/>
  <c r="C73" i="212"/>
  <c r="B73" i="212"/>
  <c r="O72" i="212"/>
  <c r="D72" i="212"/>
  <c r="C72" i="212"/>
  <c r="B72" i="212"/>
  <c r="O71" i="212"/>
  <c r="D71" i="212"/>
  <c r="C71" i="212"/>
  <c r="B71" i="212"/>
  <c r="O70" i="212"/>
  <c r="D70" i="212"/>
  <c r="C70" i="212"/>
  <c r="B70" i="212"/>
  <c r="O69" i="212"/>
  <c r="D69" i="212"/>
  <c r="C69" i="212"/>
  <c r="B69" i="212"/>
  <c r="O68" i="212"/>
  <c r="D68" i="212"/>
  <c r="C68" i="212"/>
  <c r="B68" i="212"/>
  <c r="O67" i="212"/>
  <c r="D67" i="212"/>
  <c r="C67" i="212"/>
  <c r="B67" i="212"/>
  <c r="O66" i="212"/>
  <c r="D66" i="212"/>
  <c r="C66" i="212"/>
  <c r="B66" i="212"/>
  <c r="O65" i="212"/>
  <c r="D65" i="212"/>
  <c r="C65" i="212"/>
  <c r="B65" i="212"/>
  <c r="O64" i="212"/>
  <c r="D64" i="212"/>
  <c r="C64" i="212"/>
  <c r="B64" i="212"/>
  <c r="O63" i="212"/>
  <c r="D63" i="212"/>
  <c r="C63" i="212"/>
  <c r="B63" i="212"/>
  <c r="O62" i="212"/>
  <c r="D62" i="212"/>
  <c r="C62" i="212"/>
  <c r="B62" i="212"/>
  <c r="O61" i="212"/>
  <c r="D61" i="212"/>
  <c r="C61" i="212"/>
  <c r="B61" i="212"/>
  <c r="O60" i="212"/>
  <c r="D60" i="212"/>
  <c r="C60" i="212"/>
  <c r="B60" i="212"/>
  <c r="O59" i="212"/>
  <c r="D59" i="212"/>
  <c r="C59" i="212"/>
  <c r="B59" i="212"/>
  <c r="O58" i="212"/>
  <c r="D58" i="212"/>
  <c r="C58" i="212"/>
  <c r="B58" i="212"/>
  <c r="O57" i="212"/>
  <c r="D57" i="212"/>
  <c r="C57" i="212"/>
  <c r="B57" i="212"/>
  <c r="N54" i="212"/>
  <c r="J54" i="212"/>
  <c r="H54" i="212"/>
  <c r="J53" i="212"/>
  <c r="H53" i="212"/>
  <c r="J52" i="212"/>
  <c r="D21" i="212" a="1"/>
  <c r="D21" i="212" s="1"/>
  <c r="D20" i="212" a="1"/>
  <c r="D20" i="212" s="1"/>
  <c r="D19" i="212" a="1"/>
  <c r="D19" i="212" s="1"/>
  <c r="D14" i="212" a="1"/>
  <c r="D14" i="212" s="1"/>
  <c r="D54" i="212" s="1"/>
  <c r="D13" i="212" a="1"/>
  <c r="D13" i="212" s="1"/>
  <c r="D12" i="212" a="1"/>
  <c r="D12" i="212" s="1"/>
  <c r="D10" i="212" a="1"/>
  <c r="D10" i="212" s="1"/>
  <c r="D8" i="212"/>
  <c r="D7" i="212"/>
  <c r="D6" i="212"/>
  <c r="D5" i="212"/>
  <c r="N3" i="212"/>
  <c r="N1" i="212"/>
  <c r="G107" i="211"/>
  <c r="I107" i="211" s="1"/>
  <c r="G108" i="211"/>
  <c r="I108" i="211" s="1"/>
  <c r="G109" i="211"/>
  <c r="I109" i="211" s="1"/>
  <c r="G110" i="211"/>
  <c r="I110" i="211" s="1"/>
  <c r="G111" i="211"/>
  <c r="I111" i="211" s="1"/>
  <c r="G112" i="211"/>
  <c r="I112" i="211" s="1"/>
  <c r="G113" i="211"/>
  <c r="I113" i="211" s="1"/>
  <c r="G114" i="211"/>
  <c r="I114" i="211" s="1"/>
  <c r="G115" i="211"/>
  <c r="I115" i="211" s="1"/>
  <c r="G116" i="211"/>
  <c r="I116" i="211" s="1"/>
  <c r="G117" i="211"/>
  <c r="I117" i="211" s="1"/>
  <c r="G118" i="211"/>
  <c r="I118" i="211" s="1"/>
  <c r="G119" i="211"/>
  <c r="I119" i="211" s="1"/>
  <c r="G120" i="211"/>
  <c r="I120" i="211" s="1"/>
  <c r="G121" i="211"/>
  <c r="I121" i="211" s="1"/>
  <c r="G122" i="211"/>
  <c r="I122" i="211" s="1"/>
  <c r="G123" i="211"/>
  <c r="I123" i="211" s="1"/>
  <c r="G124" i="211"/>
  <c r="I124" i="211" s="1"/>
  <c r="G125" i="211"/>
  <c r="I125" i="211" s="1"/>
  <c r="G126" i="211"/>
  <c r="I126" i="211" s="1"/>
  <c r="G127" i="211"/>
  <c r="I127" i="211" s="1"/>
  <c r="G128" i="211"/>
  <c r="I128" i="211" s="1"/>
  <c r="G129" i="211"/>
  <c r="I129" i="211" s="1"/>
  <c r="G130" i="211"/>
  <c r="I130" i="211" s="1"/>
  <c r="G131" i="211"/>
  <c r="I131" i="211" s="1"/>
  <c r="G132" i="211"/>
  <c r="I132" i="211" s="1"/>
  <c r="G133" i="211"/>
  <c r="I133" i="211" s="1"/>
  <c r="G134" i="211"/>
  <c r="I134" i="211" s="1"/>
  <c r="G135" i="211"/>
  <c r="I135" i="211" s="1"/>
  <c r="G136" i="211"/>
  <c r="I136" i="211" s="1"/>
  <c r="G137" i="211"/>
  <c r="I137" i="211" s="1"/>
  <c r="G138" i="211"/>
  <c r="I138" i="211" s="1"/>
  <c r="G139" i="211"/>
  <c r="I139" i="211" s="1"/>
  <c r="G140" i="211"/>
  <c r="I140" i="211" s="1"/>
  <c r="G141" i="211"/>
  <c r="I141" i="211" s="1"/>
  <c r="G142" i="211"/>
  <c r="I142" i="211" s="1"/>
  <c r="G143" i="211"/>
  <c r="I143" i="211" s="1"/>
  <c r="G144" i="211"/>
  <c r="I144" i="211" s="1"/>
  <c r="G145" i="211"/>
  <c r="I145" i="211" s="1"/>
  <c r="G146" i="211"/>
  <c r="I146" i="211" s="1"/>
  <c r="G147" i="211"/>
  <c r="I147" i="211" s="1"/>
  <c r="G148" i="211"/>
  <c r="I148" i="211" s="1"/>
  <c r="G106" i="211"/>
  <c r="I106" i="211" s="1"/>
  <c r="G58" i="211"/>
  <c r="I58" i="211" s="1"/>
  <c r="G59" i="211"/>
  <c r="I59" i="211" s="1"/>
  <c r="G60" i="211"/>
  <c r="I60" i="211" s="1"/>
  <c r="G61" i="211"/>
  <c r="I61" i="211" s="1"/>
  <c r="G62" i="211"/>
  <c r="I62" i="211" s="1"/>
  <c r="G63" i="211"/>
  <c r="I63" i="211" s="1"/>
  <c r="G64" i="211"/>
  <c r="I64" i="211" s="1"/>
  <c r="G65" i="211"/>
  <c r="I65" i="211" s="1"/>
  <c r="G66" i="211"/>
  <c r="I66" i="211" s="1"/>
  <c r="G67" i="211"/>
  <c r="I67" i="211" s="1"/>
  <c r="G68" i="211"/>
  <c r="I68" i="211" s="1"/>
  <c r="G69" i="211"/>
  <c r="I69" i="211" s="1"/>
  <c r="G70" i="211"/>
  <c r="I70" i="211" s="1"/>
  <c r="G71" i="211"/>
  <c r="I71" i="211" s="1"/>
  <c r="G72" i="211"/>
  <c r="I72" i="211" s="1"/>
  <c r="G73" i="211"/>
  <c r="I73" i="211" s="1"/>
  <c r="G74" i="211"/>
  <c r="I74" i="211" s="1"/>
  <c r="G75" i="211"/>
  <c r="I75" i="211" s="1"/>
  <c r="G76" i="211"/>
  <c r="I76" i="211" s="1"/>
  <c r="G77" i="211"/>
  <c r="I77" i="211" s="1"/>
  <c r="G78" i="211"/>
  <c r="I78" i="211" s="1"/>
  <c r="G79" i="211"/>
  <c r="I79" i="211" s="1"/>
  <c r="G80" i="211"/>
  <c r="I80" i="211" s="1"/>
  <c r="G81" i="211"/>
  <c r="I81" i="211" s="1"/>
  <c r="G82" i="211"/>
  <c r="I82" i="211" s="1"/>
  <c r="G83" i="211"/>
  <c r="I83" i="211" s="1"/>
  <c r="G84" i="211"/>
  <c r="I84" i="211" s="1"/>
  <c r="G85" i="211"/>
  <c r="I85" i="211" s="1"/>
  <c r="G86" i="211"/>
  <c r="I86" i="211" s="1"/>
  <c r="G87" i="211"/>
  <c r="I87" i="211" s="1"/>
  <c r="G88" i="211"/>
  <c r="I88" i="211" s="1"/>
  <c r="G89" i="211"/>
  <c r="I89" i="211" s="1"/>
  <c r="G90" i="211"/>
  <c r="I90" i="211" s="1"/>
  <c r="G91" i="211"/>
  <c r="I91" i="211" s="1"/>
  <c r="G92" i="211"/>
  <c r="I92" i="211" s="1"/>
  <c r="G93" i="211"/>
  <c r="I93" i="211" s="1"/>
  <c r="G94" i="211"/>
  <c r="I94" i="211" s="1"/>
  <c r="G95" i="211"/>
  <c r="I95" i="211" s="1"/>
  <c r="G96" i="211"/>
  <c r="I96" i="211" s="1"/>
  <c r="G97" i="211"/>
  <c r="I97" i="211" s="1"/>
  <c r="G98" i="211"/>
  <c r="I98" i="211" s="1"/>
  <c r="G99" i="211"/>
  <c r="I99" i="211" s="1"/>
  <c r="G100" i="211"/>
  <c r="I100" i="211" s="1"/>
  <c r="G57" i="211"/>
  <c r="I57" i="211" s="1"/>
  <c r="M149" i="211"/>
  <c r="H149" i="211"/>
  <c r="L36" i="115" s="1"/>
  <c r="O148" i="211"/>
  <c r="D148" i="211"/>
  <c r="C148" i="211"/>
  <c r="B148" i="211"/>
  <c r="O147" i="211"/>
  <c r="D147" i="211"/>
  <c r="C147" i="211"/>
  <c r="B147" i="211"/>
  <c r="O146" i="211"/>
  <c r="D146" i="211"/>
  <c r="C146" i="211"/>
  <c r="B146" i="211"/>
  <c r="O145" i="211"/>
  <c r="D145" i="211"/>
  <c r="C145" i="211"/>
  <c r="B145" i="211"/>
  <c r="O144" i="211"/>
  <c r="D144" i="211"/>
  <c r="C144" i="211"/>
  <c r="B144" i="211"/>
  <c r="O143" i="211"/>
  <c r="D143" i="211"/>
  <c r="C143" i="211"/>
  <c r="B143" i="211"/>
  <c r="O142" i="211"/>
  <c r="D142" i="211"/>
  <c r="C142" i="211"/>
  <c r="B142" i="211"/>
  <c r="O141" i="211"/>
  <c r="D141" i="211"/>
  <c r="C141" i="211"/>
  <c r="B141" i="211"/>
  <c r="O140" i="211"/>
  <c r="D140" i="211"/>
  <c r="C140" i="211"/>
  <c r="B140" i="211"/>
  <c r="O139" i="211"/>
  <c r="D139" i="211"/>
  <c r="C139" i="211"/>
  <c r="B139" i="211"/>
  <c r="O138" i="211"/>
  <c r="D138" i="211"/>
  <c r="C138" i="211"/>
  <c r="B138" i="211"/>
  <c r="O137" i="211"/>
  <c r="D137" i="211"/>
  <c r="C137" i="211"/>
  <c r="B137" i="211"/>
  <c r="O136" i="211"/>
  <c r="D136" i="211"/>
  <c r="C136" i="211"/>
  <c r="B136" i="211"/>
  <c r="O135" i="211"/>
  <c r="D135" i="211"/>
  <c r="C135" i="211"/>
  <c r="B135" i="211"/>
  <c r="O134" i="211"/>
  <c r="D134" i="211"/>
  <c r="C134" i="211"/>
  <c r="B134" i="211"/>
  <c r="O133" i="211"/>
  <c r="D133" i="211"/>
  <c r="C133" i="211"/>
  <c r="B133" i="211"/>
  <c r="O132" i="211"/>
  <c r="D132" i="211"/>
  <c r="C132" i="211"/>
  <c r="B132" i="211"/>
  <c r="O131" i="211"/>
  <c r="D131" i="211"/>
  <c r="C131" i="211"/>
  <c r="B131" i="211"/>
  <c r="O130" i="211"/>
  <c r="D130" i="211"/>
  <c r="C130" i="211"/>
  <c r="B130" i="211"/>
  <c r="O129" i="211"/>
  <c r="D129" i="211"/>
  <c r="C129" i="211"/>
  <c r="B129" i="211"/>
  <c r="O128" i="211"/>
  <c r="D128" i="211"/>
  <c r="C128" i="211"/>
  <c r="B128" i="211"/>
  <c r="O127" i="211"/>
  <c r="D127" i="211"/>
  <c r="C127" i="211"/>
  <c r="B127" i="211"/>
  <c r="O126" i="211"/>
  <c r="D126" i="211"/>
  <c r="C126" i="211"/>
  <c r="B126" i="211"/>
  <c r="O125" i="211"/>
  <c r="D125" i="211"/>
  <c r="C125" i="211"/>
  <c r="B125" i="211"/>
  <c r="O124" i="211"/>
  <c r="D124" i="211"/>
  <c r="C124" i="211"/>
  <c r="B124" i="211"/>
  <c r="O123" i="211"/>
  <c r="D123" i="211"/>
  <c r="C123" i="211"/>
  <c r="B123" i="211"/>
  <c r="O122" i="211"/>
  <c r="D122" i="211"/>
  <c r="C122" i="211"/>
  <c r="B122" i="211"/>
  <c r="O121" i="211"/>
  <c r="D121" i="211"/>
  <c r="C121" i="211"/>
  <c r="B121" i="211"/>
  <c r="O120" i="211"/>
  <c r="D120" i="211"/>
  <c r="C120" i="211"/>
  <c r="B120" i="211"/>
  <c r="O119" i="211"/>
  <c r="D119" i="211"/>
  <c r="C119" i="211"/>
  <c r="B119" i="211"/>
  <c r="O118" i="211"/>
  <c r="D118" i="211"/>
  <c r="C118" i="211"/>
  <c r="B118" i="211"/>
  <c r="O117" i="211"/>
  <c r="D117" i="211"/>
  <c r="C117" i="211"/>
  <c r="B117" i="211"/>
  <c r="O116" i="211"/>
  <c r="D116" i="211"/>
  <c r="C116" i="211"/>
  <c r="B116" i="211"/>
  <c r="O115" i="211"/>
  <c r="D115" i="211"/>
  <c r="C115" i="211"/>
  <c r="B115" i="211"/>
  <c r="O114" i="211"/>
  <c r="D114" i="211"/>
  <c r="C114" i="211"/>
  <c r="B114" i="211"/>
  <c r="O113" i="211"/>
  <c r="D113" i="211"/>
  <c r="C113" i="211"/>
  <c r="B113" i="211"/>
  <c r="O112" i="211"/>
  <c r="D112" i="211"/>
  <c r="C112" i="211"/>
  <c r="B112" i="211"/>
  <c r="O111" i="211"/>
  <c r="D111" i="211"/>
  <c r="C111" i="211"/>
  <c r="B111" i="211"/>
  <c r="O110" i="211"/>
  <c r="D110" i="211"/>
  <c r="C110" i="211"/>
  <c r="B110" i="211"/>
  <c r="O109" i="211"/>
  <c r="D109" i="211"/>
  <c r="C109" i="211"/>
  <c r="B109" i="211"/>
  <c r="O108" i="211"/>
  <c r="D108" i="211"/>
  <c r="C108" i="211"/>
  <c r="B108" i="211"/>
  <c r="O107" i="211"/>
  <c r="D107" i="211"/>
  <c r="C107" i="211"/>
  <c r="B107" i="211"/>
  <c r="A107" i="211"/>
  <c r="A108" i="211" s="1"/>
  <c r="A109" i="211" s="1"/>
  <c r="A110" i="211" s="1"/>
  <c r="A111" i="211" s="1"/>
  <c r="A112" i="211" s="1"/>
  <c r="A113" i="211" s="1"/>
  <c r="A114" i="211" s="1"/>
  <c r="A115" i="211" s="1"/>
  <c r="A116" i="211" s="1"/>
  <c r="A117" i="211" s="1"/>
  <c r="A118" i="211" s="1"/>
  <c r="A119" i="211" s="1"/>
  <c r="A120" i="211" s="1"/>
  <c r="A121" i="211" s="1"/>
  <c r="A122" i="211" s="1"/>
  <c r="A123" i="211" s="1"/>
  <c r="A124" i="211" s="1"/>
  <c r="A125" i="211" s="1"/>
  <c r="A126" i="211" s="1"/>
  <c r="A127" i="211" s="1"/>
  <c r="A128" i="211" s="1"/>
  <c r="A129" i="211" s="1"/>
  <c r="A130" i="211" s="1"/>
  <c r="A131" i="211" s="1"/>
  <c r="A132" i="211" s="1"/>
  <c r="A133" i="211" s="1"/>
  <c r="A134" i="211" s="1"/>
  <c r="A135" i="211" s="1"/>
  <c r="A136" i="211" s="1"/>
  <c r="A137" i="211" s="1"/>
  <c r="A138" i="211" s="1"/>
  <c r="A139" i="211" s="1"/>
  <c r="A140" i="211" s="1"/>
  <c r="A141" i="211" s="1"/>
  <c r="A142" i="211" s="1"/>
  <c r="A143" i="211" s="1"/>
  <c r="A144" i="211" s="1"/>
  <c r="A145" i="211" s="1"/>
  <c r="A146" i="211" s="1"/>
  <c r="A147" i="211" s="1"/>
  <c r="A148" i="211" s="1"/>
  <c r="O106" i="211"/>
  <c r="D106" i="211"/>
  <c r="C106" i="211"/>
  <c r="B106" i="211"/>
  <c r="A106" i="211"/>
  <c r="N103" i="211"/>
  <c r="J103" i="211"/>
  <c r="H103" i="211"/>
  <c r="J102" i="211"/>
  <c r="H102" i="211"/>
  <c r="J101" i="211"/>
  <c r="O100" i="211"/>
  <c r="D100" i="211"/>
  <c r="C100" i="211"/>
  <c r="B100" i="211"/>
  <c r="O99" i="211"/>
  <c r="D99" i="211"/>
  <c r="C99" i="211"/>
  <c r="B99" i="211"/>
  <c r="O98" i="211"/>
  <c r="D98" i="211"/>
  <c r="C98" i="211"/>
  <c r="B98" i="211"/>
  <c r="O97" i="211"/>
  <c r="D97" i="211"/>
  <c r="C97" i="211"/>
  <c r="B97" i="211"/>
  <c r="O96" i="211"/>
  <c r="D96" i="211"/>
  <c r="C96" i="211"/>
  <c r="B96" i="211"/>
  <c r="O95" i="211"/>
  <c r="D95" i="211"/>
  <c r="C95" i="211"/>
  <c r="B95" i="211"/>
  <c r="O94" i="211"/>
  <c r="D94" i="211"/>
  <c r="C94" i="211"/>
  <c r="B94" i="211"/>
  <c r="O93" i="211"/>
  <c r="D93" i="211"/>
  <c r="C93" i="211"/>
  <c r="B93" i="211"/>
  <c r="O92" i="211"/>
  <c r="D92" i="211"/>
  <c r="C92" i="211"/>
  <c r="B92" i="211"/>
  <c r="O91" i="211"/>
  <c r="D91" i="211"/>
  <c r="C91" i="211"/>
  <c r="B91" i="211"/>
  <c r="O90" i="211"/>
  <c r="D90" i="211"/>
  <c r="C90" i="211"/>
  <c r="B90" i="211"/>
  <c r="O89" i="211"/>
  <c r="D89" i="211"/>
  <c r="C89" i="211"/>
  <c r="B89" i="211"/>
  <c r="O88" i="211"/>
  <c r="D88" i="211"/>
  <c r="C88" i="211"/>
  <c r="B88" i="211"/>
  <c r="O87" i="211"/>
  <c r="D87" i="211"/>
  <c r="C87" i="211"/>
  <c r="B87" i="211"/>
  <c r="O86" i="211"/>
  <c r="D86" i="211"/>
  <c r="C86" i="211"/>
  <c r="B86" i="211"/>
  <c r="O85" i="211"/>
  <c r="D85" i="211"/>
  <c r="C85" i="211"/>
  <c r="B85" i="211"/>
  <c r="O84" i="211"/>
  <c r="D84" i="211"/>
  <c r="C84" i="211"/>
  <c r="B84" i="211"/>
  <c r="O83" i="211"/>
  <c r="D83" i="211"/>
  <c r="C83" i="211"/>
  <c r="B83" i="211"/>
  <c r="O82" i="211"/>
  <c r="D82" i="211"/>
  <c r="C82" i="211"/>
  <c r="B82" i="211"/>
  <c r="O81" i="211"/>
  <c r="D81" i="211"/>
  <c r="C81" i="211"/>
  <c r="B81" i="211"/>
  <c r="O80" i="211"/>
  <c r="D80" i="211"/>
  <c r="C80" i="211"/>
  <c r="B80" i="211"/>
  <c r="O79" i="211"/>
  <c r="D79" i="211"/>
  <c r="C79" i="211"/>
  <c r="B79" i="211"/>
  <c r="O78" i="211"/>
  <c r="D78" i="211"/>
  <c r="C78" i="211"/>
  <c r="B78" i="211"/>
  <c r="O77" i="211"/>
  <c r="D77" i="211"/>
  <c r="C77" i="211"/>
  <c r="B77" i="211"/>
  <c r="O76" i="211"/>
  <c r="D76" i="211"/>
  <c r="C76" i="211"/>
  <c r="B76" i="211"/>
  <c r="O75" i="211"/>
  <c r="D75" i="211"/>
  <c r="C75" i="211"/>
  <c r="B75" i="211"/>
  <c r="O74" i="211"/>
  <c r="D74" i="211"/>
  <c r="C74" i="211"/>
  <c r="B74" i="211"/>
  <c r="O73" i="211"/>
  <c r="D73" i="211"/>
  <c r="C73" i="211"/>
  <c r="B73" i="211"/>
  <c r="O72" i="211"/>
  <c r="D72" i="211"/>
  <c r="C72" i="211"/>
  <c r="B72" i="211"/>
  <c r="O71" i="211"/>
  <c r="D71" i="211"/>
  <c r="C71" i="211"/>
  <c r="B71" i="211"/>
  <c r="O70" i="211"/>
  <c r="D70" i="211"/>
  <c r="C70" i="211"/>
  <c r="B70" i="211"/>
  <c r="O69" i="211"/>
  <c r="D69" i="211"/>
  <c r="C69" i="211"/>
  <c r="B69" i="211"/>
  <c r="O68" i="211"/>
  <c r="D68" i="211"/>
  <c r="C68" i="211"/>
  <c r="B68" i="211"/>
  <c r="O67" i="211"/>
  <c r="D67" i="211"/>
  <c r="C67" i="211"/>
  <c r="B67" i="211"/>
  <c r="O66" i="211"/>
  <c r="D66" i="211"/>
  <c r="C66" i="211"/>
  <c r="B66" i="211"/>
  <c r="O65" i="211"/>
  <c r="D65" i="211"/>
  <c r="C65" i="211"/>
  <c r="B65" i="211"/>
  <c r="O64" i="211"/>
  <c r="D64" i="211"/>
  <c r="C64" i="211"/>
  <c r="B64" i="211"/>
  <c r="O63" i="211"/>
  <c r="D63" i="211"/>
  <c r="C63" i="211"/>
  <c r="B63" i="211"/>
  <c r="O62" i="211"/>
  <c r="D62" i="211"/>
  <c r="C62" i="211"/>
  <c r="B62" i="211"/>
  <c r="O61" i="211"/>
  <c r="D61" i="211"/>
  <c r="C61" i="211"/>
  <c r="B61" i="211"/>
  <c r="O60" i="211"/>
  <c r="D60" i="211"/>
  <c r="C60" i="211"/>
  <c r="B60" i="211"/>
  <c r="O59" i="211"/>
  <c r="D59" i="211"/>
  <c r="C59" i="211"/>
  <c r="B59" i="211"/>
  <c r="O58" i="211"/>
  <c r="D58" i="211"/>
  <c r="C58" i="211"/>
  <c r="B58" i="211"/>
  <c r="O57" i="211"/>
  <c r="D57" i="211"/>
  <c r="C57" i="211"/>
  <c r="B57" i="211"/>
  <c r="N54" i="211"/>
  <c r="J54" i="211"/>
  <c r="H54" i="211"/>
  <c r="J53" i="211"/>
  <c r="H53" i="211"/>
  <c r="J52" i="211"/>
  <c r="D21" i="211" a="1"/>
  <c r="D21" i="211" s="1"/>
  <c r="D20" i="211" a="1"/>
  <c r="D20" i="211" s="1"/>
  <c r="D19" i="211" a="1"/>
  <c r="D19" i="211" s="1"/>
  <c r="D14" i="211" a="1"/>
  <c r="D14" i="211" s="1"/>
  <c r="D54" i="211" s="1"/>
  <c r="D13" i="211" a="1"/>
  <c r="D13" i="211" s="1"/>
  <c r="D12" i="211" a="1"/>
  <c r="D12" i="211" s="1"/>
  <c r="D10" i="211" a="1"/>
  <c r="D10" i="211" s="1"/>
  <c r="D8" i="211"/>
  <c r="D7" i="211"/>
  <c r="D6" i="211"/>
  <c r="D5" i="211"/>
  <c r="N3" i="211"/>
  <c r="N1" i="211"/>
  <c r="G107" i="210"/>
  <c r="I107" i="210" s="1"/>
  <c r="G108" i="210"/>
  <c r="I108" i="210" s="1"/>
  <c r="G109" i="210"/>
  <c r="I109" i="210" s="1"/>
  <c r="G110" i="210"/>
  <c r="I110" i="210" s="1"/>
  <c r="G111" i="210"/>
  <c r="I111" i="210" s="1"/>
  <c r="G112" i="210"/>
  <c r="I112" i="210" s="1"/>
  <c r="G113" i="210"/>
  <c r="I113" i="210" s="1"/>
  <c r="G114" i="210"/>
  <c r="I114" i="210" s="1"/>
  <c r="G115" i="210"/>
  <c r="I115" i="210" s="1"/>
  <c r="G116" i="210"/>
  <c r="I116" i="210" s="1"/>
  <c r="G117" i="210"/>
  <c r="I117" i="210" s="1"/>
  <c r="G118" i="210"/>
  <c r="I118" i="210" s="1"/>
  <c r="G119" i="210"/>
  <c r="I119" i="210" s="1"/>
  <c r="G120" i="210"/>
  <c r="I120" i="210" s="1"/>
  <c r="G121" i="210"/>
  <c r="I121" i="210" s="1"/>
  <c r="G122" i="210"/>
  <c r="I122" i="210" s="1"/>
  <c r="G123" i="210"/>
  <c r="I123" i="210" s="1"/>
  <c r="G124" i="210"/>
  <c r="I124" i="210" s="1"/>
  <c r="G125" i="210"/>
  <c r="I125" i="210" s="1"/>
  <c r="G126" i="210"/>
  <c r="I126" i="210" s="1"/>
  <c r="G127" i="210"/>
  <c r="I127" i="210" s="1"/>
  <c r="G128" i="210"/>
  <c r="I128" i="210" s="1"/>
  <c r="G129" i="210"/>
  <c r="I129" i="210" s="1"/>
  <c r="G130" i="210"/>
  <c r="I130" i="210" s="1"/>
  <c r="G131" i="210"/>
  <c r="I131" i="210" s="1"/>
  <c r="G132" i="210"/>
  <c r="I132" i="210" s="1"/>
  <c r="G133" i="210"/>
  <c r="I133" i="210" s="1"/>
  <c r="G134" i="210"/>
  <c r="I134" i="210" s="1"/>
  <c r="G135" i="210"/>
  <c r="I135" i="210" s="1"/>
  <c r="G136" i="210"/>
  <c r="I136" i="210" s="1"/>
  <c r="G137" i="210"/>
  <c r="I137" i="210" s="1"/>
  <c r="G138" i="210"/>
  <c r="I138" i="210" s="1"/>
  <c r="G139" i="210"/>
  <c r="I139" i="210" s="1"/>
  <c r="G140" i="210"/>
  <c r="I140" i="210" s="1"/>
  <c r="G141" i="210"/>
  <c r="I141" i="210" s="1"/>
  <c r="G142" i="210"/>
  <c r="I142" i="210" s="1"/>
  <c r="G143" i="210"/>
  <c r="I143" i="210" s="1"/>
  <c r="G144" i="210"/>
  <c r="I144" i="210" s="1"/>
  <c r="G145" i="210"/>
  <c r="I145" i="210" s="1"/>
  <c r="G146" i="210"/>
  <c r="I146" i="210" s="1"/>
  <c r="G147" i="210"/>
  <c r="I147" i="210" s="1"/>
  <c r="G148" i="210"/>
  <c r="I148" i="210" s="1"/>
  <c r="G106" i="210"/>
  <c r="I106" i="210" s="1"/>
  <c r="G58" i="210"/>
  <c r="I58" i="210" s="1"/>
  <c r="G59" i="210"/>
  <c r="I59" i="210" s="1"/>
  <c r="G60" i="210"/>
  <c r="I60" i="210" s="1"/>
  <c r="G61" i="210"/>
  <c r="I61" i="210" s="1"/>
  <c r="G62" i="210"/>
  <c r="I62" i="210" s="1"/>
  <c r="G63" i="210"/>
  <c r="I63" i="210" s="1"/>
  <c r="G64" i="210"/>
  <c r="I64" i="210" s="1"/>
  <c r="G65" i="210"/>
  <c r="I65" i="210" s="1"/>
  <c r="G66" i="210"/>
  <c r="I66" i="210" s="1"/>
  <c r="G67" i="210"/>
  <c r="I67" i="210" s="1"/>
  <c r="G68" i="210"/>
  <c r="I68" i="210" s="1"/>
  <c r="G69" i="210"/>
  <c r="I69" i="210" s="1"/>
  <c r="G70" i="210"/>
  <c r="I70" i="210" s="1"/>
  <c r="G71" i="210"/>
  <c r="I71" i="210" s="1"/>
  <c r="G72" i="210"/>
  <c r="I72" i="210" s="1"/>
  <c r="G73" i="210"/>
  <c r="I73" i="210" s="1"/>
  <c r="G74" i="210"/>
  <c r="I74" i="210" s="1"/>
  <c r="G75" i="210"/>
  <c r="I75" i="210" s="1"/>
  <c r="G76" i="210"/>
  <c r="I76" i="210" s="1"/>
  <c r="G77" i="210"/>
  <c r="I77" i="210" s="1"/>
  <c r="G78" i="210"/>
  <c r="I78" i="210" s="1"/>
  <c r="G79" i="210"/>
  <c r="I79" i="210" s="1"/>
  <c r="G80" i="210"/>
  <c r="I80" i="210" s="1"/>
  <c r="G81" i="210"/>
  <c r="I81" i="210" s="1"/>
  <c r="G82" i="210"/>
  <c r="I82" i="210" s="1"/>
  <c r="G83" i="210"/>
  <c r="I83" i="210" s="1"/>
  <c r="G84" i="210"/>
  <c r="I84" i="210" s="1"/>
  <c r="G85" i="210"/>
  <c r="I85" i="210" s="1"/>
  <c r="G86" i="210"/>
  <c r="I86" i="210" s="1"/>
  <c r="G87" i="210"/>
  <c r="I87" i="210" s="1"/>
  <c r="G88" i="210"/>
  <c r="I88" i="210" s="1"/>
  <c r="G89" i="210"/>
  <c r="I89" i="210" s="1"/>
  <c r="G90" i="210"/>
  <c r="I90" i="210" s="1"/>
  <c r="G91" i="210"/>
  <c r="I91" i="210" s="1"/>
  <c r="G92" i="210"/>
  <c r="I92" i="210" s="1"/>
  <c r="G93" i="210"/>
  <c r="I93" i="210" s="1"/>
  <c r="G94" i="210"/>
  <c r="I94" i="210" s="1"/>
  <c r="G95" i="210"/>
  <c r="I95" i="210" s="1"/>
  <c r="G96" i="210"/>
  <c r="I96" i="210" s="1"/>
  <c r="G97" i="210"/>
  <c r="I97" i="210" s="1"/>
  <c r="G98" i="210"/>
  <c r="I98" i="210" s="1"/>
  <c r="G99" i="210"/>
  <c r="I99" i="210" s="1"/>
  <c r="G100" i="210"/>
  <c r="I100" i="210" s="1"/>
  <c r="G57" i="210"/>
  <c r="M149" i="210"/>
  <c r="H149" i="210"/>
  <c r="O148" i="210"/>
  <c r="D148" i="210"/>
  <c r="C148" i="210"/>
  <c r="B148" i="210"/>
  <c r="O147" i="210"/>
  <c r="D147" i="210"/>
  <c r="C147" i="210"/>
  <c r="B147" i="210"/>
  <c r="O146" i="210"/>
  <c r="D146" i="210"/>
  <c r="C146" i="210"/>
  <c r="B146" i="210"/>
  <c r="O145" i="210"/>
  <c r="D145" i="210"/>
  <c r="C145" i="210"/>
  <c r="B145" i="210"/>
  <c r="O144" i="210"/>
  <c r="D144" i="210"/>
  <c r="C144" i="210"/>
  <c r="B144" i="210"/>
  <c r="O143" i="210"/>
  <c r="D143" i="210"/>
  <c r="C143" i="210"/>
  <c r="B143" i="210"/>
  <c r="O142" i="210"/>
  <c r="D142" i="210"/>
  <c r="C142" i="210"/>
  <c r="B142" i="210"/>
  <c r="O141" i="210"/>
  <c r="D141" i="210"/>
  <c r="C141" i="210"/>
  <c r="B141" i="210"/>
  <c r="O140" i="210"/>
  <c r="D140" i="210"/>
  <c r="C140" i="210"/>
  <c r="B140" i="210"/>
  <c r="O139" i="210"/>
  <c r="D139" i="210"/>
  <c r="C139" i="210"/>
  <c r="B139" i="210"/>
  <c r="O138" i="210"/>
  <c r="D138" i="210"/>
  <c r="C138" i="210"/>
  <c r="B138" i="210"/>
  <c r="O137" i="210"/>
  <c r="D137" i="210"/>
  <c r="C137" i="210"/>
  <c r="B137" i="210"/>
  <c r="O136" i="210"/>
  <c r="D136" i="210"/>
  <c r="C136" i="210"/>
  <c r="B136" i="210"/>
  <c r="O135" i="210"/>
  <c r="D135" i="210"/>
  <c r="C135" i="210"/>
  <c r="B135" i="210"/>
  <c r="O134" i="210"/>
  <c r="D134" i="210"/>
  <c r="C134" i="210"/>
  <c r="B134" i="210"/>
  <c r="O133" i="210"/>
  <c r="D133" i="210"/>
  <c r="C133" i="210"/>
  <c r="B133" i="210"/>
  <c r="O132" i="210"/>
  <c r="D132" i="210"/>
  <c r="C132" i="210"/>
  <c r="B132" i="210"/>
  <c r="O131" i="210"/>
  <c r="D131" i="210"/>
  <c r="C131" i="210"/>
  <c r="B131" i="210"/>
  <c r="O130" i="210"/>
  <c r="D130" i="210"/>
  <c r="C130" i="210"/>
  <c r="B130" i="210"/>
  <c r="O129" i="210"/>
  <c r="D129" i="210"/>
  <c r="C129" i="210"/>
  <c r="B129" i="210"/>
  <c r="O128" i="210"/>
  <c r="D128" i="210"/>
  <c r="C128" i="210"/>
  <c r="B128" i="210"/>
  <c r="O127" i="210"/>
  <c r="D127" i="210"/>
  <c r="C127" i="210"/>
  <c r="B127" i="210"/>
  <c r="O126" i="210"/>
  <c r="D126" i="210"/>
  <c r="C126" i="210"/>
  <c r="B126" i="210"/>
  <c r="O125" i="210"/>
  <c r="D125" i="210"/>
  <c r="C125" i="210"/>
  <c r="B125" i="210"/>
  <c r="O124" i="210"/>
  <c r="D124" i="210"/>
  <c r="C124" i="210"/>
  <c r="B124" i="210"/>
  <c r="O123" i="210"/>
  <c r="D123" i="210"/>
  <c r="C123" i="210"/>
  <c r="B123" i="210"/>
  <c r="O122" i="210"/>
  <c r="D122" i="210"/>
  <c r="C122" i="210"/>
  <c r="B122" i="210"/>
  <c r="O121" i="210"/>
  <c r="D121" i="210"/>
  <c r="C121" i="210"/>
  <c r="B121" i="210"/>
  <c r="O120" i="210"/>
  <c r="D120" i="210"/>
  <c r="C120" i="210"/>
  <c r="B120" i="210"/>
  <c r="O119" i="210"/>
  <c r="D119" i="210"/>
  <c r="C119" i="210"/>
  <c r="B119" i="210"/>
  <c r="O118" i="210"/>
  <c r="D118" i="210"/>
  <c r="C118" i="210"/>
  <c r="B118" i="210"/>
  <c r="O117" i="210"/>
  <c r="D117" i="210"/>
  <c r="C117" i="210"/>
  <c r="B117" i="210"/>
  <c r="O116" i="210"/>
  <c r="D116" i="210"/>
  <c r="C116" i="210"/>
  <c r="B116" i="210"/>
  <c r="O115" i="210"/>
  <c r="D115" i="210"/>
  <c r="C115" i="210"/>
  <c r="B115" i="210"/>
  <c r="O114" i="210"/>
  <c r="D114" i="210"/>
  <c r="C114" i="210"/>
  <c r="B114" i="210"/>
  <c r="O113" i="210"/>
  <c r="D113" i="210"/>
  <c r="C113" i="210"/>
  <c r="B113" i="210"/>
  <c r="O112" i="210"/>
  <c r="D112" i="210"/>
  <c r="C112" i="210"/>
  <c r="B112" i="210"/>
  <c r="O111" i="210"/>
  <c r="D111" i="210"/>
  <c r="C111" i="210"/>
  <c r="B111" i="210"/>
  <c r="O110" i="210"/>
  <c r="D110" i="210"/>
  <c r="C110" i="210"/>
  <c r="B110" i="210"/>
  <c r="O109" i="210"/>
  <c r="D109" i="210"/>
  <c r="C109" i="210"/>
  <c r="B109" i="210"/>
  <c r="O108" i="210"/>
  <c r="D108" i="210"/>
  <c r="C108" i="210"/>
  <c r="B108" i="210"/>
  <c r="O107" i="210"/>
  <c r="D107" i="210"/>
  <c r="C107" i="210"/>
  <c r="B107" i="210"/>
  <c r="O106" i="210"/>
  <c r="D106" i="210"/>
  <c r="C106" i="210"/>
  <c r="B106" i="210"/>
  <c r="A106" i="210"/>
  <c r="A107" i="210" s="1"/>
  <c r="A108" i="210" s="1"/>
  <c r="A109" i="210" s="1"/>
  <c r="A110" i="210" s="1"/>
  <c r="A111" i="210" s="1"/>
  <c r="A112" i="210" s="1"/>
  <c r="A113" i="210" s="1"/>
  <c r="A114" i="210" s="1"/>
  <c r="A115" i="210" s="1"/>
  <c r="A116" i="210" s="1"/>
  <c r="A117" i="210" s="1"/>
  <c r="A118" i="210" s="1"/>
  <c r="A119" i="210" s="1"/>
  <c r="A120" i="210" s="1"/>
  <c r="A121" i="210" s="1"/>
  <c r="A122" i="210" s="1"/>
  <c r="A123" i="210" s="1"/>
  <c r="A124" i="210" s="1"/>
  <c r="A125" i="210" s="1"/>
  <c r="A126" i="210" s="1"/>
  <c r="A127" i="210" s="1"/>
  <c r="A128" i="210" s="1"/>
  <c r="A129" i="210" s="1"/>
  <c r="A130" i="210" s="1"/>
  <c r="A131" i="210" s="1"/>
  <c r="A132" i="210" s="1"/>
  <c r="A133" i="210" s="1"/>
  <c r="A134" i="210" s="1"/>
  <c r="A135" i="210" s="1"/>
  <c r="A136" i="210" s="1"/>
  <c r="A137" i="210" s="1"/>
  <c r="A138" i="210" s="1"/>
  <c r="A139" i="210" s="1"/>
  <c r="A140" i="210" s="1"/>
  <c r="A141" i="210" s="1"/>
  <c r="A142" i="210" s="1"/>
  <c r="A143" i="210" s="1"/>
  <c r="A144" i="210" s="1"/>
  <c r="A145" i="210" s="1"/>
  <c r="A146" i="210" s="1"/>
  <c r="A147" i="210" s="1"/>
  <c r="A148" i="210" s="1"/>
  <c r="N103" i="210"/>
  <c r="J103" i="210"/>
  <c r="H103" i="210"/>
  <c r="J102" i="210"/>
  <c r="H102" i="210"/>
  <c r="J101" i="210"/>
  <c r="O100" i="210"/>
  <c r="D100" i="210"/>
  <c r="C100" i="210"/>
  <c r="B100" i="210"/>
  <c r="O99" i="210"/>
  <c r="D99" i="210"/>
  <c r="C99" i="210"/>
  <c r="B99" i="210"/>
  <c r="O98" i="210"/>
  <c r="D98" i="210"/>
  <c r="C98" i="210"/>
  <c r="B98" i="210"/>
  <c r="O97" i="210"/>
  <c r="D97" i="210"/>
  <c r="C97" i="210"/>
  <c r="B97" i="210"/>
  <c r="O96" i="210"/>
  <c r="D96" i="210"/>
  <c r="C96" i="210"/>
  <c r="B96" i="210"/>
  <c r="O95" i="210"/>
  <c r="D95" i="210"/>
  <c r="C95" i="210"/>
  <c r="B95" i="210"/>
  <c r="O94" i="210"/>
  <c r="D94" i="210"/>
  <c r="C94" i="210"/>
  <c r="B94" i="210"/>
  <c r="O93" i="210"/>
  <c r="D93" i="210"/>
  <c r="C93" i="210"/>
  <c r="B93" i="210"/>
  <c r="O92" i="210"/>
  <c r="D92" i="210"/>
  <c r="C92" i="210"/>
  <c r="B92" i="210"/>
  <c r="O91" i="210"/>
  <c r="D91" i="210"/>
  <c r="C91" i="210"/>
  <c r="B91" i="210"/>
  <c r="O90" i="210"/>
  <c r="D90" i="210"/>
  <c r="C90" i="210"/>
  <c r="B90" i="210"/>
  <c r="O89" i="210"/>
  <c r="D89" i="210"/>
  <c r="C89" i="210"/>
  <c r="B89" i="210"/>
  <c r="O88" i="210"/>
  <c r="D88" i="210"/>
  <c r="C88" i="210"/>
  <c r="B88" i="210"/>
  <c r="O87" i="210"/>
  <c r="D87" i="210"/>
  <c r="C87" i="210"/>
  <c r="B87" i="210"/>
  <c r="O86" i="210"/>
  <c r="D86" i="210"/>
  <c r="C86" i="210"/>
  <c r="B86" i="210"/>
  <c r="O85" i="210"/>
  <c r="D85" i="210"/>
  <c r="C85" i="210"/>
  <c r="B85" i="210"/>
  <c r="O84" i="210"/>
  <c r="D84" i="210"/>
  <c r="C84" i="210"/>
  <c r="B84" i="210"/>
  <c r="O83" i="210"/>
  <c r="D83" i="210"/>
  <c r="C83" i="210"/>
  <c r="B83" i="210"/>
  <c r="O82" i="210"/>
  <c r="D82" i="210"/>
  <c r="C82" i="210"/>
  <c r="B82" i="210"/>
  <c r="O81" i="210"/>
  <c r="D81" i="210"/>
  <c r="C81" i="210"/>
  <c r="B81" i="210"/>
  <c r="O80" i="210"/>
  <c r="D80" i="210"/>
  <c r="C80" i="210"/>
  <c r="B80" i="210"/>
  <c r="O79" i="210"/>
  <c r="D79" i="210"/>
  <c r="C79" i="210"/>
  <c r="B79" i="210"/>
  <c r="O78" i="210"/>
  <c r="D78" i="210"/>
  <c r="C78" i="210"/>
  <c r="B78" i="210"/>
  <c r="O77" i="210"/>
  <c r="D77" i="210"/>
  <c r="C77" i="210"/>
  <c r="B77" i="210"/>
  <c r="O76" i="210"/>
  <c r="D76" i="210"/>
  <c r="C76" i="210"/>
  <c r="B76" i="210"/>
  <c r="O75" i="210"/>
  <c r="D75" i="210"/>
  <c r="C75" i="210"/>
  <c r="B75" i="210"/>
  <c r="O74" i="210"/>
  <c r="D74" i="210"/>
  <c r="C74" i="210"/>
  <c r="B74" i="210"/>
  <c r="O73" i="210"/>
  <c r="D73" i="210"/>
  <c r="C73" i="210"/>
  <c r="B73" i="210"/>
  <c r="O72" i="210"/>
  <c r="D72" i="210"/>
  <c r="C72" i="210"/>
  <c r="B72" i="210"/>
  <c r="O71" i="210"/>
  <c r="D71" i="210"/>
  <c r="C71" i="210"/>
  <c r="B71" i="210"/>
  <c r="O70" i="210"/>
  <c r="D70" i="210"/>
  <c r="C70" i="210"/>
  <c r="B70" i="210"/>
  <c r="O69" i="210"/>
  <c r="D69" i="210"/>
  <c r="C69" i="210"/>
  <c r="B69" i="210"/>
  <c r="O68" i="210"/>
  <c r="D68" i="210"/>
  <c r="C68" i="210"/>
  <c r="B68" i="210"/>
  <c r="O67" i="210"/>
  <c r="D67" i="210"/>
  <c r="C67" i="210"/>
  <c r="B67" i="210"/>
  <c r="O66" i="210"/>
  <c r="D66" i="210"/>
  <c r="C66" i="210"/>
  <c r="B66" i="210"/>
  <c r="O65" i="210"/>
  <c r="D65" i="210"/>
  <c r="C65" i="210"/>
  <c r="B65" i="210"/>
  <c r="O64" i="210"/>
  <c r="D64" i="210"/>
  <c r="C64" i="210"/>
  <c r="B64" i="210"/>
  <c r="O63" i="210"/>
  <c r="D63" i="210"/>
  <c r="C63" i="210"/>
  <c r="B63" i="210"/>
  <c r="O62" i="210"/>
  <c r="D62" i="210"/>
  <c r="C62" i="210"/>
  <c r="B62" i="210"/>
  <c r="O61" i="210"/>
  <c r="D61" i="210"/>
  <c r="C61" i="210"/>
  <c r="B61" i="210"/>
  <c r="O60" i="210"/>
  <c r="D60" i="210"/>
  <c r="C60" i="210"/>
  <c r="B60" i="210"/>
  <c r="O59" i="210"/>
  <c r="D59" i="210"/>
  <c r="C59" i="210"/>
  <c r="B59" i="210"/>
  <c r="O58" i="210"/>
  <c r="D58" i="210"/>
  <c r="C58" i="210"/>
  <c r="B58" i="210"/>
  <c r="O57" i="210"/>
  <c r="D57" i="210"/>
  <c r="C57" i="210"/>
  <c r="B57" i="210"/>
  <c r="N54" i="210"/>
  <c r="J54" i="210"/>
  <c r="H54" i="210"/>
  <c r="J53" i="210"/>
  <c r="H53" i="210"/>
  <c r="J52" i="210"/>
  <c r="D21" i="210" a="1"/>
  <c r="D21" i="210" s="1"/>
  <c r="D20" i="210" a="1"/>
  <c r="D20" i="210" s="1"/>
  <c r="D19" i="210" a="1"/>
  <c r="D19" i="210" s="1"/>
  <c r="D14" i="210" a="1"/>
  <c r="D14" i="210" s="1"/>
  <c r="D54" i="210" s="1"/>
  <c r="D13" i="210" a="1"/>
  <c r="D13" i="210" s="1"/>
  <c r="D12" i="210" a="1"/>
  <c r="D12" i="210" s="1"/>
  <c r="D10" i="210" a="1"/>
  <c r="D10" i="210" s="1"/>
  <c r="D8" i="210"/>
  <c r="D7" i="210"/>
  <c r="D6" i="210"/>
  <c r="D5" i="210"/>
  <c r="N3" i="210"/>
  <c r="N1" i="210"/>
  <c r="G107" i="209"/>
  <c r="I107" i="209" s="1"/>
  <c r="G108" i="209"/>
  <c r="I108" i="209" s="1"/>
  <c r="G109" i="209"/>
  <c r="I109" i="209" s="1"/>
  <c r="G110" i="209"/>
  <c r="I110" i="209" s="1"/>
  <c r="G111" i="209"/>
  <c r="I111" i="209" s="1"/>
  <c r="G112" i="209"/>
  <c r="I112" i="209" s="1"/>
  <c r="G113" i="209"/>
  <c r="I113" i="209" s="1"/>
  <c r="G114" i="209"/>
  <c r="I114" i="209" s="1"/>
  <c r="G115" i="209"/>
  <c r="I115" i="209" s="1"/>
  <c r="G116" i="209"/>
  <c r="I116" i="209" s="1"/>
  <c r="G117" i="209"/>
  <c r="I117" i="209" s="1"/>
  <c r="G118" i="209"/>
  <c r="I118" i="209" s="1"/>
  <c r="G119" i="209"/>
  <c r="I119" i="209" s="1"/>
  <c r="G120" i="209"/>
  <c r="I120" i="209" s="1"/>
  <c r="G121" i="209"/>
  <c r="I121" i="209" s="1"/>
  <c r="G122" i="209"/>
  <c r="I122" i="209" s="1"/>
  <c r="G123" i="209"/>
  <c r="I123" i="209" s="1"/>
  <c r="G124" i="209"/>
  <c r="I124" i="209" s="1"/>
  <c r="G125" i="209"/>
  <c r="I125" i="209" s="1"/>
  <c r="G126" i="209"/>
  <c r="I126" i="209" s="1"/>
  <c r="G127" i="209"/>
  <c r="I127" i="209" s="1"/>
  <c r="G128" i="209"/>
  <c r="I128" i="209" s="1"/>
  <c r="G129" i="209"/>
  <c r="I129" i="209" s="1"/>
  <c r="G130" i="209"/>
  <c r="I130" i="209" s="1"/>
  <c r="G131" i="209"/>
  <c r="I131" i="209" s="1"/>
  <c r="G132" i="209"/>
  <c r="I132" i="209" s="1"/>
  <c r="G133" i="209"/>
  <c r="I133" i="209" s="1"/>
  <c r="G134" i="209"/>
  <c r="I134" i="209" s="1"/>
  <c r="G135" i="209"/>
  <c r="I135" i="209" s="1"/>
  <c r="G136" i="209"/>
  <c r="I136" i="209" s="1"/>
  <c r="G137" i="209"/>
  <c r="I137" i="209" s="1"/>
  <c r="G138" i="209"/>
  <c r="I138" i="209" s="1"/>
  <c r="G139" i="209"/>
  <c r="I139" i="209" s="1"/>
  <c r="G140" i="209"/>
  <c r="I140" i="209" s="1"/>
  <c r="G141" i="209"/>
  <c r="I141" i="209" s="1"/>
  <c r="G142" i="209"/>
  <c r="I142" i="209" s="1"/>
  <c r="G143" i="209"/>
  <c r="I143" i="209" s="1"/>
  <c r="G144" i="209"/>
  <c r="I144" i="209" s="1"/>
  <c r="G145" i="209"/>
  <c r="I145" i="209" s="1"/>
  <c r="G146" i="209"/>
  <c r="I146" i="209" s="1"/>
  <c r="G147" i="209"/>
  <c r="I147" i="209" s="1"/>
  <c r="G148" i="209"/>
  <c r="I148" i="209" s="1"/>
  <c r="G106" i="209"/>
  <c r="I106" i="209" s="1"/>
  <c r="G58" i="209"/>
  <c r="I58" i="209" s="1"/>
  <c r="G59" i="209"/>
  <c r="I59" i="209" s="1"/>
  <c r="G60" i="209"/>
  <c r="I60" i="209" s="1"/>
  <c r="G61" i="209"/>
  <c r="I61" i="209" s="1"/>
  <c r="G62" i="209"/>
  <c r="I62" i="209" s="1"/>
  <c r="G63" i="209"/>
  <c r="I63" i="209" s="1"/>
  <c r="G64" i="209"/>
  <c r="I64" i="209" s="1"/>
  <c r="G65" i="209"/>
  <c r="I65" i="209" s="1"/>
  <c r="G66" i="209"/>
  <c r="I66" i="209" s="1"/>
  <c r="G67" i="209"/>
  <c r="I67" i="209" s="1"/>
  <c r="G68" i="209"/>
  <c r="I68" i="209" s="1"/>
  <c r="G69" i="209"/>
  <c r="I69" i="209" s="1"/>
  <c r="G70" i="209"/>
  <c r="I70" i="209" s="1"/>
  <c r="G71" i="209"/>
  <c r="I71" i="209" s="1"/>
  <c r="G72" i="209"/>
  <c r="I72" i="209" s="1"/>
  <c r="G73" i="209"/>
  <c r="G74" i="209"/>
  <c r="I74" i="209" s="1"/>
  <c r="G75" i="209"/>
  <c r="I75" i="209" s="1"/>
  <c r="G76" i="209"/>
  <c r="I76" i="209" s="1"/>
  <c r="G77" i="209"/>
  <c r="I77" i="209" s="1"/>
  <c r="G78" i="209"/>
  <c r="I78" i="209" s="1"/>
  <c r="G79" i="209"/>
  <c r="I79" i="209" s="1"/>
  <c r="G80" i="209"/>
  <c r="I80" i="209" s="1"/>
  <c r="G81" i="209"/>
  <c r="I81" i="209" s="1"/>
  <c r="G82" i="209"/>
  <c r="I82" i="209" s="1"/>
  <c r="G83" i="209"/>
  <c r="I83" i="209" s="1"/>
  <c r="G84" i="209"/>
  <c r="I84" i="209" s="1"/>
  <c r="G85" i="209"/>
  <c r="I85" i="209" s="1"/>
  <c r="G86" i="209"/>
  <c r="I86" i="209" s="1"/>
  <c r="G87" i="209"/>
  <c r="I87" i="209" s="1"/>
  <c r="G88" i="209"/>
  <c r="I88" i="209" s="1"/>
  <c r="G89" i="209"/>
  <c r="I89" i="209" s="1"/>
  <c r="G90" i="209"/>
  <c r="I90" i="209" s="1"/>
  <c r="G91" i="209"/>
  <c r="I91" i="209" s="1"/>
  <c r="G92" i="209"/>
  <c r="I92" i="209" s="1"/>
  <c r="G93" i="209"/>
  <c r="I93" i="209" s="1"/>
  <c r="G94" i="209"/>
  <c r="I94" i="209" s="1"/>
  <c r="G95" i="209"/>
  <c r="I95" i="209" s="1"/>
  <c r="G96" i="209"/>
  <c r="I96" i="209" s="1"/>
  <c r="G97" i="209"/>
  <c r="I97" i="209" s="1"/>
  <c r="G98" i="209"/>
  <c r="I98" i="209" s="1"/>
  <c r="G99" i="209"/>
  <c r="I99" i="209" s="1"/>
  <c r="G100" i="209"/>
  <c r="I100" i="209" s="1"/>
  <c r="G57" i="209"/>
  <c r="M149" i="209"/>
  <c r="H149" i="209"/>
  <c r="L34" i="115" s="1"/>
  <c r="O148" i="209"/>
  <c r="D148" i="209"/>
  <c r="C148" i="209"/>
  <c r="B148" i="209"/>
  <c r="O147" i="209"/>
  <c r="D147" i="209"/>
  <c r="C147" i="209"/>
  <c r="B147" i="209"/>
  <c r="O146" i="209"/>
  <c r="D146" i="209"/>
  <c r="C146" i="209"/>
  <c r="B146" i="209"/>
  <c r="O145" i="209"/>
  <c r="D145" i="209"/>
  <c r="C145" i="209"/>
  <c r="B145" i="209"/>
  <c r="O144" i="209"/>
  <c r="D144" i="209"/>
  <c r="C144" i="209"/>
  <c r="B144" i="209"/>
  <c r="O143" i="209"/>
  <c r="D143" i="209"/>
  <c r="C143" i="209"/>
  <c r="B143" i="209"/>
  <c r="O142" i="209"/>
  <c r="D142" i="209"/>
  <c r="C142" i="209"/>
  <c r="B142" i="209"/>
  <c r="O141" i="209"/>
  <c r="D141" i="209"/>
  <c r="C141" i="209"/>
  <c r="B141" i="209"/>
  <c r="O140" i="209"/>
  <c r="D140" i="209"/>
  <c r="C140" i="209"/>
  <c r="B140" i="209"/>
  <c r="O139" i="209"/>
  <c r="D139" i="209"/>
  <c r="C139" i="209"/>
  <c r="B139" i="209"/>
  <c r="O138" i="209"/>
  <c r="D138" i="209"/>
  <c r="C138" i="209"/>
  <c r="B138" i="209"/>
  <c r="O137" i="209"/>
  <c r="D137" i="209"/>
  <c r="C137" i="209"/>
  <c r="B137" i="209"/>
  <c r="O136" i="209"/>
  <c r="D136" i="209"/>
  <c r="C136" i="209"/>
  <c r="B136" i="209"/>
  <c r="O135" i="209"/>
  <c r="D135" i="209"/>
  <c r="C135" i="209"/>
  <c r="B135" i="209"/>
  <c r="O134" i="209"/>
  <c r="D134" i="209"/>
  <c r="C134" i="209"/>
  <c r="B134" i="209"/>
  <c r="O133" i="209"/>
  <c r="D133" i="209"/>
  <c r="C133" i="209"/>
  <c r="B133" i="209"/>
  <c r="O132" i="209"/>
  <c r="D132" i="209"/>
  <c r="C132" i="209"/>
  <c r="B132" i="209"/>
  <c r="O131" i="209"/>
  <c r="D131" i="209"/>
  <c r="C131" i="209"/>
  <c r="B131" i="209"/>
  <c r="O130" i="209"/>
  <c r="D130" i="209"/>
  <c r="C130" i="209"/>
  <c r="B130" i="209"/>
  <c r="O129" i="209"/>
  <c r="D129" i="209"/>
  <c r="C129" i="209"/>
  <c r="B129" i="209"/>
  <c r="O128" i="209"/>
  <c r="D128" i="209"/>
  <c r="C128" i="209"/>
  <c r="B128" i="209"/>
  <c r="O127" i="209"/>
  <c r="D127" i="209"/>
  <c r="C127" i="209"/>
  <c r="B127" i="209"/>
  <c r="O126" i="209"/>
  <c r="D126" i="209"/>
  <c r="C126" i="209"/>
  <c r="B126" i="209"/>
  <c r="O125" i="209"/>
  <c r="D125" i="209"/>
  <c r="C125" i="209"/>
  <c r="B125" i="209"/>
  <c r="O124" i="209"/>
  <c r="D124" i="209"/>
  <c r="C124" i="209"/>
  <c r="B124" i="209"/>
  <c r="O123" i="209"/>
  <c r="D123" i="209"/>
  <c r="C123" i="209"/>
  <c r="B123" i="209"/>
  <c r="O122" i="209"/>
  <c r="D122" i="209"/>
  <c r="C122" i="209"/>
  <c r="B122" i="209"/>
  <c r="O121" i="209"/>
  <c r="D121" i="209"/>
  <c r="C121" i="209"/>
  <c r="B121" i="209"/>
  <c r="O120" i="209"/>
  <c r="D120" i="209"/>
  <c r="C120" i="209"/>
  <c r="B120" i="209"/>
  <c r="O119" i="209"/>
  <c r="D119" i="209"/>
  <c r="C119" i="209"/>
  <c r="B119" i="209"/>
  <c r="O118" i="209"/>
  <c r="D118" i="209"/>
  <c r="C118" i="209"/>
  <c r="B118" i="209"/>
  <c r="O117" i="209"/>
  <c r="D117" i="209"/>
  <c r="C117" i="209"/>
  <c r="B117" i="209"/>
  <c r="O116" i="209"/>
  <c r="D116" i="209"/>
  <c r="C116" i="209"/>
  <c r="B116" i="209"/>
  <c r="O115" i="209"/>
  <c r="D115" i="209"/>
  <c r="C115" i="209"/>
  <c r="B115" i="209"/>
  <c r="O114" i="209"/>
  <c r="D114" i="209"/>
  <c r="C114" i="209"/>
  <c r="B114" i="209"/>
  <c r="O113" i="209"/>
  <c r="D113" i="209"/>
  <c r="C113" i="209"/>
  <c r="B113" i="209"/>
  <c r="O112" i="209"/>
  <c r="D112" i="209"/>
  <c r="C112" i="209"/>
  <c r="B112" i="209"/>
  <c r="O111" i="209"/>
  <c r="D111" i="209"/>
  <c r="C111" i="209"/>
  <c r="B111" i="209"/>
  <c r="O110" i="209"/>
  <c r="D110" i="209"/>
  <c r="C110" i="209"/>
  <c r="B110" i="209"/>
  <c r="O109" i="209"/>
  <c r="D109" i="209"/>
  <c r="C109" i="209"/>
  <c r="B109" i="209"/>
  <c r="O108" i="209"/>
  <c r="D108" i="209"/>
  <c r="C108" i="209"/>
  <c r="B108" i="209"/>
  <c r="O107" i="209"/>
  <c r="D107" i="209"/>
  <c r="C107" i="209"/>
  <c r="B107" i="209"/>
  <c r="O106" i="209"/>
  <c r="D106" i="209"/>
  <c r="C106" i="209"/>
  <c r="B106" i="209"/>
  <c r="A106" i="209"/>
  <c r="A107" i="209" s="1"/>
  <c r="A108" i="209" s="1"/>
  <c r="A109" i="209" s="1"/>
  <c r="A110" i="209" s="1"/>
  <c r="A111" i="209" s="1"/>
  <c r="A112" i="209" s="1"/>
  <c r="A113" i="209" s="1"/>
  <c r="A114" i="209" s="1"/>
  <c r="A115" i="209" s="1"/>
  <c r="A116" i="209" s="1"/>
  <c r="A117" i="209" s="1"/>
  <c r="A118" i="209" s="1"/>
  <c r="A119" i="209" s="1"/>
  <c r="A120" i="209" s="1"/>
  <c r="A121" i="209" s="1"/>
  <c r="A122" i="209" s="1"/>
  <c r="A123" i="209" s="1"/>
  <c r="A124" i="209" s="1"/>
  <c r="A125" i="209" s="1"/>
  <c r="A126" i="209" s="1"/>
  <c r="A127" i="209" s="1"/>
  <c r="A128" i="209" s="1"/>
  <c r="A129" i="209" s="1"/>
  <c r="A130" i="209" s="1"/>
  <c r="A131" i="209" s="1"/>
  <c r="A132" i="209" s="1"/>
  <c r="A133" i="209" s="1"/>
  <c r="A134" i="209" s="1"/>
  <c r="A135" i="209" s="1"/>
  <c r="A136" i="209" s="1"/>
  <c r="A137" i="209" s="1"/>
  <c r="A138" i="209" s="1"/>
  <c r="A139" i="209" s="1"/>
  <c r="A140" i="209" s="1"/>
  <c r="A141" i="209" s="1"/>
  <c r="A142" i="209" s="1"/>
  <c r="A143" i="209" s="1"/>
  <c r="A144" i="209" s="1"/>
  <c r="A145" i="209" s="1"/>
  <c r="A146" i="209" s="1"/>
  <c r="A147" i="209" s="1"/>
  <c r="A148" i="209" s="1"/>
  <c r="N103" i="209"/>
  <c r="J103" i="209"/>
  <c r="H103" i="209"/>
  <c r="J102" i="209"/>
  <c r="H102" i="209"/>
  <c r="J101" i="209"/>
  <c r="O100" i="209"/>
  <c r="D100" i="209"/>
  <c r="C100" i="209"/>
  <c r="B100" i="209"/>
  <c r="O99" i="209"/>
  <c r="D99" i="209"/>
  <c r="C99" i="209"/>
  <c r="B99" i="209"/>
  <c r="O98" i="209"/>
  <c r="D98" i="209"/>
  <c r="C98" i="209"/>
  <c r="B98" i="209"/>
  <c r="O97" i="209"/>
  <c r="D97" i="209"/>
  <c r="C97" i="209"/>
  <c r="B97" i="209"/>
  <c r="O96" i="209"/>
  <c r="D96" i="209"/>
  <c r="C96" i="209"/>
  <c r="B96" i="209"/>
  <c r="O95" i="209"/>
  <c r="D95" i="209"/>
  <c r="C95" i="209"/>
  <c r="B95" i="209"/>
  <c r="O94" i="209"/>
  <c r="D94" i="209"/>
  <c r="C94" i="209"/>
  <c r="B94" i="209"/>
  <c r="O93" i="209"/>
  <c r="D93" i="209"/>
  <c r="C93" i="209"/>
  <c r="B93" i="209"/>
  <c r="O92" i="209"/>
  <c r="D92" i="209"/>
  <c r="C92" i="209"/>
  <c r="B92" i="209"/>
  <c r="O91" i="209"/>
  <c r="D91" i="209"/>
  <c r="C91" i="209"/>
  <c r="B91" i="209"/>
  <c r="O90" i="209"/>
  <c r="D90" i="209"/>
  <c r="C90" i="209"/>
  <c r="B90" i="209"/>
  <c r="O89" i="209"/>
  <c r="D89" i="209"/>
  <c r="C89" i="209"/>
  <c r="B89" i="209"/>
  <c r="O88" i="209"/>
  <c r="D88" i="209"/>
  <c r="C88" i="209"/>
  <c r="B88" i="209"/>
  <c r="O87" i="209"/>
  <c r="D87" i="209"/>
  <c r="C87" i="209"/>
  <c r="B87" i="209"/>
  <c r="O86" i="209"/>
  <c r="D86" i="209"/>
  <c r="C86" i="209"/>
  <c r="B86" i="209"/>
  <c r="O85" i="209"/>
  <c r="D85" i="209"/>
  <c r="C85" i="209"/>
  <c r="B85" i="209"/>
  <c r="O84" i="209"/>
  <c r="D84" i="209"/>
  <c r="C84" i="209"/>
  <c r="B84" i="209"/>
  <c r="O83" i="209"/>
  <c r="D83" i="209"/>
  <c r="C83" i="209"/>
  <c r="B83" i="209"/>
  <c r="O82" i="209"/>
  <c r="D82" i="209"/>
  <c r="C82" i="209"/>
  <c r="B82" i="209"/>
  <c r="O81" i="209"/>
  <c r="D81" i="209"/>
  <c r="C81" i="209"/>
  <c r="B81" i="209"/>
  <c r="O80" i="209"/>
  <c r="D80" i="209"/>
  <c r="C80" i="209"/>
  <c r="B80" i="209"/>
  <c r="O79" i="209"/>
  <c r="D79" i="209"/>
  <c r="C79" i="209"/>
  <c r="B79" i="209"/>
  <c r="O78" i="209"/>
  <c r="D78" i="209"/>
  <c r="C78" i="209"/>
  <c r="B78" i="209"/>
  <c r="O77" i="209"/>
  <c r="D77" i="209"/>
  <c r="C77" i="209"/>
  <c r="B77" i="209"/>
  <c r="O76" i="209"/>
  <c r="D76" i="209"/>
  <c r="C76" i="209"/>
  <c r="B76" i="209"/>
  <c r="O75" i="209"/>
  <c r="D75" i="209"/>
  <c r="C75" i="209"/>
  <c r="B75" i="209"/>
  <c r="O74" i="209"/>
  <c r="D74" i="209"/>
  <c r="C74" i="209"/>
  <c r="B74" i="209"/>
  <c r="O73" i="209"/>
  <c r="D73" i="209"/>
  <c r="C73" i="209"/>
  <c r="B73" i="209"/>
  <c r="O72" i="209"/>
  <c r="D72" i="209"/>
  <c r="C72" i="209"/>
  <c r="B72" i="209"/>
  <c r="O71" i="209"/>
  <c r="D71" i="209"/>
  <c r="C71" i="209"/>
  <c r="B71" i="209"/>
  <c r="O70" i="209"/>
  <c r="D70" i="209"/>
  <c r="C70" i="209"/>
  <c r="B70" i="209"/>
  <c r="O69" i="209"/>
  <c r="D69" i="209"/>
  <c r="C69" i="209"/>
  <c r="B69" i="209"/>
  <c r="O68" i="209"/>
  <c r="D68" i="209"/>
  <c r="C68" i="209"/>
  <c r="B68" i="209"/>
  <c r="O67" i="209"/>
  <c r="D67" i="209"/>
  <c r="C67" i="209"/>
  <c r="B67" i="209"/>
  <c r="O66" i="209"/>
  <c r="D66" i="209"/>
  <c r="C66" i="209"/>
  <c r="B66" i="209"/>
  <c r="O65" i="209"/>
  <c r="D65" i="209"/>
  <c r="C65" i="209"/>
  <c r="B65" i="209"/>
  <c r="O64" i="209"/>
  <c r="D64" i="209"/>
  <c r="C64" i="209"/>
  <c r="B64" i="209"/>
  <c r="O63" i="209"/>
  <c r="D63" i="209"/>
  <c r="C63" i="209"/>
  <c r="B63" i="209"/>
  <c r="O62" i="209"/>
  <c r="D62" i="209"/>
  <c r="C62" i="209"/>
  <c r="B62" i="209"/>
  <c r="O61" i="209"/>
  <c r="D61" i="209"/>
  <c r="C61" i="209"/>
  <c r="B61" i="209"/>
  <c r="O60" i="209"/>
  <c r="D60" i="209"/>
  <c r="C60" i="209"/>
  <c r="B60" i="209"/>
  <c r="O59" i="209"/>
  <c r="D59" i="209"/>
  <c r="C59" i="209"/>
  <c r="B59" i="209"/>
  <c r="O58" i="209"/>
  <c r="D58" i="209"/>
  <c r="C58" i="209"/>
  <c r="B58" i="209"/>
  <c r="O57" i="209"/>
  <c r="D57" i="209"/>
  <c r="C57" i="209"/>
  <c r="B57" i="209"/>
  <c r="N54" i="209"/>
  <c r="J54" i="209"/>
  <c r="H54" i="209"/>
  <c r="J53" i="209"/>
  <c r="H53" i="209"/>
  <c r="J52" i="209"/>
  <c r="D21" i="209" a="1"/>
  <c r="D21" i="209" s="1"/>
  <c r="D20" i="209" a="1"/>
  <c r="D20" i="209" s="1"/>
  <c r="D19" i="209" a="1"/>
  <c r="D19" i="209" s="1"/>
  <c r="D14" i="209" a="1"/>
  <c r="D14" i="209" s="1"/>
  <c r="D54" i="209" s="1"/>
  <c r="D13" i="209" a="1"/>
  <c r="D13" i="209" s="1"/>
  <c r="D12" i="209" a="1"/>
  <c r="D12" i="209" s="1"/>
  <c r="D10" i="209" a="1"/>
  <c r="D10" i="209" s="1"/>
  <c r="D8" i="209"/>
  <c r="D7" i="209"/>
  <c r="D6" i="209"/>
  <c r="D5" i="209"/>
  <c r="N3" i="209"/>
  <c r="N1" i="209"/>
  <c r="G107" i="208"/>
  <c r="I107" i="208" s="1"/>
  <c r="G108" i="208"/>
  <c r="I108" i="208" s="1"/>
  <c r="G109" i="208"/>
  <c r="I109" i="208" s="1"/>
  <c r="G110" i="208"/>
  <c r="I110" i="208" s="1"/>
  <c r="G111" i="208"/>
  <c r="I111" i="208" s="1"/>
  <c r="G112" i="208"/>
  <c r="I112" i="208" s="1"/>
  <c r="G113" i="208"/>
  <c r="I113" i="208" s="1"/>
  <c r="G114" i="208"/>
  <c r="I114" i="208" s="1"/>
  <c r="G115" i="208"/>
  <c r="I115" i="208" s="1"/>
  <c r="G116" i="208"/>
  <c r="I116" i="208" s="1"/>
  <c r="G117" i="208"/>
  <c r="I117" i="208" s="1"/>
  <c r="G118" i="208"/>
  <c r="I118" i="208" s="1"/>
  <c r="G119" i="208"/>
  <c r="I119" i="208" s="1"/>
  <c r="G120" i="208"/>
  <c r="I120" i="208" s="1"/>
  <c r="G121" i="208"/>
  <c r="I121" i="208" s="1"/>
  <c r="G122" i="208"/>
  <c r="I122" i="208" s="1"/>
  <c r="G123" i="208"/>
  <c r="I123" i="208" s="1"/>
  <c r="G124" i="208"/>
  <c r="I124" i="208" s="1"/>
  <c r="G125" i="208"/>
  <c r="I125" i="208" s="1"/>
  <c r="G126" i="208"/>
  <c r="I126" i="208" s="1"/>
  <c r="G127" i="208"/>
  <c r="I127" i="208" s="1"/>
  <c r="G128" i="208"/>
  <c r="I128" i="208" s="1"/>
  <c r="G129" i="208"/>
  <c r="I129" i="208" s="1"/>
  <c r="G130" i="208"/>
  <c r="I130" i="208" s="1"/>
  <c r="G131" i="208"/>
  <c r="I131" i="208" s="1"/>
  <c r="G132" i="208"/>
  <c r="I132" i="208" s="1"/>
  <c r="G133" i="208"/>
  <c r="I133" i="208" s="1"/>
  <c r="G134" i="208"/>
  <c r="I134" i="208" s="1"/>
  <c r="G135" i="208"/>
  <c r="I135" i="208" s="1"/>
  <c r="G136" i="208"/>
  <c r="I136" i="208" s="1"/>
  <c r="G137" i="208"/>
  <c r="I137" i="208" s="1"/>
  <c r="G138" i="208"/>
  <c r="I138" i="208" s="1"/>
  <c r="G139" i="208"/>
  <c r="I139" i="208" s="1"/>
  <c r="G140" i="208"/>
  <c r="I140" i="208" s="1"/>
  <c r="G141" i="208"/>
  <c r="I141" i="208" s="1"/>
  <c r="G142" i="208"/>
  <c r="I142" i="208" s="1"/>
  <c r="G143" i="208"/>
  <c r="I143" i="208" s="1"/>
  <c r="G144" i="208"/>
  <c r="I144" i="208" s="1"/>
  <c r="G145" i="208"/>
  <c r="I145" i="208" s="1"/>
  <c r="G146" i="208"/>
  <c r="I146" i="208" s="1"/>
  <c r="G147" i="208"/>
  <c r="I147" i="208" s="1"/>
  <c r="G148" i="208"/>
  <c r="I148" i="208" s="1"/>
  <c r="G106" i="208"/>
  <c r="I106" i="208" s="1"/>
  <c r="G81" i="208"/>
  <c r="I81" i="208" s="1"/>
  <c r="G82" i="208"/>
  <c r="I82" i="208" s="1"/>
  <c r="G83" i="208"/>
  <c r="I83" i="208" s="1"/>
  <c r="G84" i="208"/>
  <c r="I84" i="208" s="1"/>
  <c r="G85" i="208"/>
  <c r="I85" i="208" s="1"/>
  <c r="G86" i="208"/>
  <c r="I86" i="208" s="1"/>
  <c r="G87" i="208"/>
  <c r="I87" i="208" s="1"/>
  <c r="G88" i="208"/>
  <c r="I88" i="208" s="1"/>
  <c r="G89" i="208"/>
  <c r="I89" i="208" s="1"/>
  <c r="G90" i="208"/>
  <c r="I90" i="208" s="1"/>
  <c r="G91" i="208"/>
  <c r="I91" i="208" s="1"/>
  <c r="G92" i="208"/>
  <c r="I92" i="208" s="1"/>
  <c r="G93" i="208"/>
  <c r="I93" i="208" s="1"/>
  <c r="G94" i="208"/>
  <c r="I94" i="208" s="1"/>
  <c r="G95" i="208"/>
  <c r="I95" i="208" s="1"/>
  <c r="G96" i="208"/>
  <c r="I96" i="208" s="1"/>
  <c r="G97" i="208"/>
  <c r="I97" i="208" s="1"/>
  <c r="G98" i="208"/>
  <c r="I98" i="208" s="1"/>
  <c r="G99" i="208"/>
  <c r="I99" i="208" s="1"/>
  <c r="G100" i="208"/>
  <c r="I100" i="208" s="1"/>
  <c r="G58" i="208"/>
  <c r="I58" i="208" s="1"/>
  <c r="G59" i="208"/>
  <c r="I59" i="208" s="1"/>
  <c r="G60" i="208"/>
  <c r="I60" i="208" s="1"/>
  <c r="G61" i="208"/>
  <c r="I61" i="208" s="1"/>
  <c r="G62" i="208"/>
  <c r="I62" i="208" s="1"/>
  <c r="G63" i="208"/>
  <c r="I63" i="208" s="1"/>
  <c r="G64" i="208"/>
  <c r="I64" i="208" s="1"/>
  <c r="G65" i="208"/>
  <c r="I65" i="208" s="1"/>
  <c r="G66" i="208"/>
  <c r="I66" i="208" s="1"/>
  <c r="G67" i="208"/>
  <c r="I67" i="208" s="1"/>
  <c r="G68" i="208"/>
  <c r="I68" i="208" s="1"/>
  <c r="G69" i="208"/>
  <c r="I69" i="208" s="1"/>
  <c r="G70" i="208"/>
  <c r="I70" i="208" s="1"/>
  <c r="G71" i="208"/>
  <c r="I71" i="208" s="1"/>
  <c r="G72" i="208"/>
  <c r="I72" i="208" s="1"/>
  <c r="G73" i="208"/>
  <c r="I73" i="208" s="1"/>
  <c r="G74" i="208"/>
  <c r="I74" i="208" s="1"/>
  <c r="G75" i="208"/>
  <c r="I75" i="208" s="1"/>
  <c r="G76" i="208"/>
  <c r="I76" i="208" s="1"/>
  <c r="G77" i="208"/>
  <c r="I77" i="208" s="1"/>
  <c r="G78" i="208"/>
  <c r="I78" i="208" s="1"/>
  <c r="G79" i="208"/>
  <c r="I79" i="208" s="1"/>
  <c r="G80" i="208"/>
  <c r="I80" i="208" s="1"/>
  <c r="G57" i="208"/>
  <c r="M149" i="208"/>
  <c r="H149" i="208"/>
  <c r="L33" i="115" s="1"/>
  <c r="O148" i="208"/>
  <c r="D148" i="208"/>
  <c r="C148" i="208"/>
  <c r="B148" i="208"/>
  <c r="O147" i="208"/>
  <c r="D147" i="208"/>
  <c r="C147" i="208"/>
  <c r="B147" i="208"/>
  <c r="O146" i="208"/>
  <c r="D146" i="208"/>
  <c r="C146" i="208"/>
  <c r="B146" i="208"/>
  <c r="O145" i="208"/>
  <c r="D145" i="208"/>
  <c r="C145" i="208"/>
  <c r="B145" i="208"/>
  <c r="O144" i="208"/>
  <c r="D144" i="208"/>
  <c r="C144" i="208"/>
  <c r="B144" i="208"/>
  <c r="O143" i="208"/>
  <c r="D143" i="208"/>
  <c r="C143" i="208"/>
  <c r="B143" i="208"/>
  <c r="O142" i="208"/>
  <c r="D142" i="208"/>
  <c r="C142" i="208"/>
  <c r="B142" i="208"/>
  <c r="O141" i="208"/>
  <c r="D141" i="208"/>
  <c r="C141" i="208"/>
  <c r="B141" i="208"/>
  <c r="O140" i="208"/>
  <c r="D140" i="208"/>
  <c r="C140" i="208"/>
  <c r="B140" i="208"/>
  <c r="O139" i="208"/>
  <c r="D139" i="208"/>
  <c r="C139" i="208"/>
  <c r="B139" i="208"/>
  <c r="O138" i="208"/>
  <c r="D138" i="208"/>
  <c r="C138" i="208"/>
  <c r="B138" i="208"/>
  <c r="O137" i="208"/>
  <c r="D137" i="208"/>
  <c r="C137" i="208"/>
  <c r="B137" i="208"/>
  <c r="O136" i="208"/>
  <c r="D136" i="208"/>
  <c r="C136" i="208"/>
  <c r="B136" i="208"/>
  <c r="O135" i="208"/>
  <c r="D135" i="208"/>
  <c r="C135" i="208"/>
  <c r="B135" i="208"/>
  <c r="O134" i="208"/>
  <c r="D134" i="208"/>
  <c r="C134" i="208"/>
  <c r="B134" i="208"/>
  <c r="O133" i="208"/>
  <c r="D133" i="208"/>
  <c r="C133" i="208"/>
  <c r="B133" i="208"/>
  <c r="O132" i="208"/>
  <c r="D132" i="208"/>
  <c r="C132" i="208"/>
  <c r="B132" i="208"/>
  <c r="O131" i="208"/>
  <c r="D131" i="208"/>
  <c r="C131" i="208"/>
  <c r="B131" i="208"/>
  <c r="O130" i="208"/>
  <c r="D130" i="208"/>
  <c r="C130" i="208"/>
  <c r="B130" i="208"/>
  <c r="O129" i="208"/>
  <c r="D129" i="208"/>
  <c r="C129" i="208"/>
  <c r="B129" i="208"/>
  <c r="O128" i="208"/>
  <c r="D128" i="208"/>
  <c r="C128" i="208"/>
  <c r="B128" i="208"/>
  <c r="O127" i="208"/>
  <c r="D127" i="208"/>
  <c r="C127" i="208"/>
  <c r="B127" i="208"/>
  <c r="O126" i="208"/>
  <c r="D126" i="208"/>
  <c r="C126" i="208"/>
  <c r="B126" i="208"/>
  <c r="O125" i="208"/>
  <c r="D125" i="208"/>
  <c r="C125" i="208"/>
  <c r="B125" i="208"/>
  <c r="O124" i="208"/>
  <c r="D124" i="208"/>
  <c r="C124" i="208"/>
  <c r="B124" i="208"/>
  <c r="O123" i="208"/>
  <c r="D123" i="208"/>
  <c r="C123" i="208"/>
  <c r="B123" i="208"/>
  <c r="O122" i="208"/>
  <c r="D122" i="208"/>
  <c r="C122" i="208"/>
  <c r="B122" i="208"/>
  <c r="O121" i="208"/>
  <c r="D121" i="208"/>
  <c r="C121" i="208"/>
  <c r="B121" i="208"/>
  <c r="O120" i="208"/>
  <c r="D120" i="208"/>
  <c r="C120" i="208"/>
  <c r="B120" i="208"/>
  <c r="O119" i="208"/>
  <c r="D119" i="208"/>
  <c r="C119" i="208"/>
  <c r="B119" i="208"/>
  <c r="O118" i="208"/>
  <c r="D118" i="208"/>
  <c r="C118" i="208"/>
  <c r="B118" i="208"/>
  <c r="O117" i="208"/>
  <c r="D117" i="208"/>
  <c r="C117" i="208"/>
  <c r="B117" i="208"/>
  <c r="O116" i="208"/>
  <c r="D116" i="208"/>
  <c r="C116" i="208"/>
  <c r="B116" i="208"/>
  <c r="O115" i="208"/>
  <c r="D115" i="208"/>
  <c r="C115" i="208"/>
  <c r="B115" i="208"/>
  <c r="O114" i="208"/>
  <c r="D114" i="208"/>
  <c r="C114" i="208"/>
  <c r="B114" i="208"/>
  <c r="O113" i="208"/>
  <c r="D113" i="208"/>
  <c r="C113" i="208"/>
  <c r="B113" i="208"/>
  <c r="O112" i="208"/>
  <c r="D112" i="208"/>
  <c r="C112" i="208"/>
  <c r="B112" i="208"/>
  <c r="O111" i="208"/>
  <c r="D111" i="208"/>
  <c r="C111" i="208"/>
  <c r="B111" i="208"/>
  <c r="O110" i="208"/>
  <c r="D110" i="208"/>
  <c r="C110" i="208"/>
  <c r="B110" i="208"/>
  <c r="O109" i="208"/>
  <c r="D109" i="208"/>
  <c r="C109" i="208"/>
  <c r="B109" i="208"/>
  <c r="O108" i="208"/>
  <c r="D108" i="208"/>
  <c r="C108" i="208"/>
  <c r="B108" i="208"/>
  <c r="O107" i="208"/>
  <c r="D107" i="208"/>
  <c r="C107" i="208"/>
  <c r="B107" i="208"/>
  <c r="O106" i="208"/>
  <c r="D106" i="208"/>
  <c r="C106" i="208"/>
  <c r="B106" i="208"/>
  <c r="A106" i="208"/>
  <c r="A107" i="208" s="1"/>
  <c r="A108" i="208" s="1"/>
  <c r="A109" i="208" s="1"/>
  <c r="A110" i="208" s="1"/>
  <c r="A111" i="208" s="1"/>
  <c r="A112" i="208" s="1"/>
  <c r="A113" i="208" s="1"/>
  <c r="A114" i="208" s="1"/>
  <c r="A115" i="208" s="1"/>
  <c r="A116" i="208" s="1"/>
  <c r="A117" i="208" s="1"/>
  <c r="A118" i="208" s="1"/>
  <c r="A119" i="208" s="1"/>
  <c r="A120" i="208" s="1"/>
  <c r="A121" i="208" s="1"/>
  <c r="A122" i="208" s="1"/>
  <c r="A123" i="208" s="1"/>
  <c r="A124" i="208" s="1"/>
  <c r="A125" i="208" s="1"/>
  <c r="A126" i="208" s="1"/>
  <c r="A127" i="208" s="1"/>
  <c r="A128" i="208" s="1"/>
  <c r="A129" i="208" s="1"/>
  <c r="A130" i="208" s="1"/>
  <c r="A131" i="208" s="1"/>
  <c r="A132" i="208" s="1"/>
  <c r="A133" i="208" s="1"/>
  <c r="A134" i="208" s="1"/>
  <c r="A135" i="208" s="1"/>
  <c r="A136" i="208" s="1"/>
  <c r="A137" i="208" s="1"/>
  <c r="A138" i="208" s="1"/>
  <c r="A139" i="208" s="1"/>
  <c r="A140" i="208" s="1"/>
  <c r="A141" i="208" s="1"/>
  <c r="A142" i="208" s="1"/>
  <c r="A143" i="208" s="1"/>
  <c r="A144" i="208" s="1"/>
  <c r="A145" i="208" s="1"/>
  <c r="A146" i="208" s="1"/>
  <c r="A147" i="208" s="1"/>
  <c r="A148" i="208" s="1"/>
  <c r="N103" i="208"/>
  <c r="J103" i="208"/>
  <c r="H103" i="208"/>
  <c r="J102" i="208"/>
  <c r="H102" i="208"/>
  <c r="J101" i="208"/>
  <c r="O100" i="208"/>
  <c r="D100" i="208"/>
  <c r="C100" i="208"/>
  <c r="B100" i="208"/>
  <c r="O99" i="208"/>
  <c r="D99" i="208"/>
  <c r="C99" i="208"/>
  <c r="B99" i="208"/>
  <c r="O98" i="208"/>
  <c r="D98" i="208"/>
  <c r="C98" i="208"/>
  <c r="B98" i="208"/>
  <c r="O97" i="208"/>
  <c r="D97" i="208"/>
  <c r="C97" i="208"/>
  <c r="B97" i="208"/>
  <c r="O96" i="208"/>
  <c r="D96" i="208"/>
  <c r="C96" i="208"/>
  <c r="B96" i="208"/>
  <c r="O95" i="208"/>
  <c r="D95" i="208"/>
  <c r="C95" i="208"/>
  <c r="B95" i="208"/>
  <c r="O94" i="208"/>
  <c r="D94" i="208"/>
  <c r="C94" i="208"/>
  <c r="B94" i="208"/>
  <c r="O93" i="208"/>
  <c r="D93" i="208"/>
  <c r="C93" i="208"/>
  <c r="B93" i="208"/>
  <c r="O92" i="208"/>
  <c r="D92" i="208"/>
  <c r="C92" i="208"/>
  <c r="B92" i="208"/>
  <c r="O91" i="208"/>
  <c r="D91" i="208"/>
  <c r="C91" i="208"/>
  <c r="B91" i="208"/>
  <c r="O90" i="208"/>
  <c r="D90" i="208"/>
  <c r="C90" i="208"/>
  <c r="B90" i="208"/>
  <c r="O89" i="208"/>
  <c r="D89" i="208"/>
  <c r="C89" i="208"/>
  <c r="B89" i="208"/>
  <c r="O88" i="208"/>
  <c r="D88" i="208"/>
  <c r="C88" i="208"/>
  <c r="B88" i="208"/>
  <c r="O87" i="208"/>
  <c r="D87" i="208"/>
  <c r="C87" i="208"/>
  <c r="B87" i="208"/>
  <c r="O86" i="208"/>
  <c r="D86" i="208"/>
  <c r="C86" i="208"/>
  <c r="B86" i="208"/>
  <c r="O85" i="208"/>
  <c r="D85" i="208"/>
  <c r="C85" i="208"/>
  <c r="B85" i="208"/>
  <c r="O84" i="208"/>
  <c r="D84" i="208"/>
  <c r="C84" i="208"/>
  <c r="B84" i="208"/>
  <c r="O83" i="208"/>
  <c r="D83" i="208"/>
  <c r="C83" i="208"/>
  <c r="B83" i="208"/>
  <c r="O82" i="208"/>
  <c r="D82" i="208"/>
  <c r="C82" i="208"/>
  <c r="B82" i="208"/>
  <c r="O81" i="208"/>
  <c r="D81" i="208"/>
  <c r="C81" i="208"/>
  <c r="B81" i="208"/>
  <c r="O80" i="208"/>
  <c r="D80" i="208"/>
  <c r="C80" i="208"/>
  <c r="B80" i="208"/>
  <c r="O79" i="208"/>
  <c r="D79" i="208"/>
  <c r="C79" i="208"/>
  <c r="B79" i="208"/>
  <c r="O78" i="208"/>
  <c r="D78" i="208"/>
  <c r="C78" i="208"/>
  <c r="B78" i="208"/>
  <c r="O77" i="208"/>
  <c r="D77" i="208"/>
  <c r="C77" i="208"/>
  <c r="B77" i="208"/>
  <c r="O76" i="208"/>
  <c r="D76" i="208"/>
  <c r="C76" i="208"/>
  <c r="B76" i="208"/>
  <c r="O75" i="208"/>
  <c r="D75" i="208"/>
  <c r="C75" i="208"/>
  <c r="B75" i="208"/>
  <c r="O74" i="208"/>
  <c r="D74" i="208"/>
  <c r="C74" i="208"/>
  <c r="B74" i="208"/>
  <c r="O73" i="208"/>
  <c r="D73" i="208"/>
  <c r="C73" i="208"/>
  <c r="B73" i="208"/>
  <c r="O72" i="208"/>
  <c r="D72" i="208"/>
  <c r="C72" i="208"/>
  <c r="B72" i="208"/>
  <c r="O71" i="208"/>
  <c r="D71" i="208"/>
  <c r="C71" i="208"/>
  <c r="B71" i="208"/>
  <c r="O70" i="208"/>
  <c r="D70" i="208"/>
  <c r="C70" i="208"/>
  <c r="B70" i="208"/>
  <c r="O69" i="208"/>
  <c r="D69" i="208"/>
  <c r="C69" i="208"/>
  <c r="B69" i="208"/>
  <c r="O68" i="208"/>
  <c r="D68" i="208"/>
  <c r="C68" i="208"/>
  <c r="B68" i="208"/>
  <c r="O67" i="208"/>
  <c r="D67" i="208"/>
  <c r="C67" i="208"/>
  <c r="B67" i="208"/>
  <c r="O66" i="208"/>
  <c r="D66" i="208"/>
  <c r="C66" i="208"/>
  <c r="B66" i="208"/>
  <c r="O65" i="208"/>
  <c r="D65" i="208"/>
  <c r="C65" i="208"/>
  <c r="B65" i="208"/>
  <c r="O64" i="208"/>
  <c r="D64" i="208"/>
  <c r="C64" i="208"/>
  <c r="B64" i="208"/>
  <c r="O63" i="208"/>
  <c r="D63" i="208"/>
  <c r="C63" i="208"/>
  <c r="B63" i="208"/>
  <c r="O62" i="208"/>
  <c r="D62" i="208"/>
  <c r="C62" i="208"/>
  <c r="B62" i="208"/>
  <c r="O61" i="208"/>
  <c r="D61" i="208"/>
  <c r="C61" i="208"/>
  <c r="B61" i="208"/>
  <c r="O60" i="208"/>
  <c r="D60" i="208"/>
  <c r="C60" i="208"/>
  <c r="B60" i="208"/>
  <c r="O59" i="208"/>
  <c r="D59" i="208"/>
  <c r="C59" i="208"/>
  <c r="B59" i="208"/>
  <c r="O58" i="208"/>
  <c r="D58" i="208"/>
  <c r="C58" i="208"/>
  <c r="B58" i="208"/>
  <c r="O57" i="208"/>
  <c r="D57" i="208"/>
  <c r="C57" i="208"/>
  <c r="B57" i="208"/>
  <c r="N54" i="208"/>
  <c r="J54" i="208"/>
  <c r="H54" i="208"/>
  <c r="J53" i="208"/>
  <c r="H53" i="208"/>
  <c r="J52" i="208"/>
  <c r="D21" i="208" a="1"/>
  <c r="D21" i="208" s="1"/>
  <c r="D20" i="208" a="1"/>
  <c r="D20" i="208" s="1"/>
  <c r="D19" i="208" a="1"/>
  <c r="D19" i="208" s="1"/>
  <c r="D14" i="208" a="1"/>
  <c r="D14" i="208" s="1"/>
  <c r="D54" i="208" s="1"/>
  <c r="D13" i="208" a="1"/>
  <c r="D13" i="208" s="1"/>
  <c r="D12" i="208" a="1"/>
  <c r="D12" i="208" s="1"/>
  <c r="D101" i="208" s="1"/>
  <c r="D10" i="208" a="1"/>
  <c r="D10" i="208" s="1"/>
  <c r="D8" i="208"/>
  <c r="D7" i="208"/>
  <c r="D6" i="208"/>
  <c r="D5" i="208"/>
  <c r="N3" i="208"/>
  <c r="N1" i="208"/>
  <c r="G130" i="207"/>
  <c r="I130" i="207" s="1"/>
  <c r="G131" i="207"/>
  <c r="I131" i="207" s="1"/>
  <c r="G132" i="207"/>
  <c r="I132" i="207" s="1"/>
  <c r="G133" i="207"/>
  <c r="I133" i="207" s="1"/>
  <c r="G134" i="207"/>
  <c r="I134" i="207" s="1"/>
  <c r="G135" i="207"/>
  <c r="I135" i="207" s="1"/>
  <c r="G136" i="207"/>
  <c r="I136" i="207" s="1"/>
  <c r="G137" i="207"/>
  <c r="I137" i="207" s="1"/>
  <c r="G138" i="207"/>
  <c r="I138" i="207" s="1"/>
  <c r="G139" i="207"/>
  <c r="I139" i="207" s="1"/>
  <c r="G140" i="207"/>
  <c r="I140" i="207" s="1"/>
  <c r="G141" i="207"/>
  <c r="I141" i="207" s="1"/>
  <c r="G142" i="207"/>
  <c r="I142" i="207" s="1"/>
  <c r="G143" i="207"/>
  <c r="I143" i="207" s="1"/>
  <c r="G144" i="207"/>
  <c r="I144" i="207" s="1"/>
  <c r="G145" i="207"/>
  <c r="I145" i="207" s="1"/>
  <c r="G146" i="207"/>
  <c r="I146" i="207" s="1"/>
  <c r="G147" i="207"/>
  <c r="I147" i="207" s="1"/>
  <c r="G148" i="207"/>
  <c r="I148" i="207" s="1"/>
  <c r="G107" i="207"/>
  <c r="I107" i="207" s="1"/>
  <c r="G108" i="207"/>
  <c r="I108" i="207" s="1"/>
  <c r="G109" i="207"/>
  <c r="I109" i="207" s="1"/>
  <c r="G110" i="207"/>
  <c r="I110" i="207" s="1"/>
  <c r="G111" i="207"/>
  <c r="I111" i="207" s="1"/>
  <c r="G112" i="207"/>
  <c r="I112" i="207" s="1"/>
  <c r="G113" i="207"/>
  <c r="I113" i="207" s="1"/>
  <c r="G114" i="207"/>
  <c r="I114" i="207" s="1"/>
  <c r="G115" i="207"/>
  <c r="I115" i="207" s="1"/>
  <c r="G116" i="207"/>
  <c r="I116" i="207" s="1"/>
  <c r="G117" i="207"/>
  <c r="I117" i="207" s="1"/>
  <c r="G118" i="207"/>
  <c r="I118" i="207" s="1"/>
  <c r="G119" i="207"/>
  <c r="I119" i="207" s="1"/>
  <c r="G120" i="207"/>
  <c r="I120" i="207" s="1"/>
  <c r="G121" i="207"/>
  <c r="I121" i="207" s="1"/>
  <c r="G122" i="207"/>
  <c r="I122" i="207" s="1"/>
  <c r="G123" i="207"/>
  <c r="I123" i="207" s="1"/>
  <c r="G124" i="207"/>
  <c r="I124" i="207" s="1"/>
  <c r="G125" i="207"/>
  <c r="I125" i="207" s="1"/>
  <c r="G126" i="207"/>
  <c r="I126" i="207" s="1"/>
  <c r="G127" i="207"/>
  <c r="I127" i="207" s="1"/>
  <c r="G128" i="207"/>
  <c r="I128" i="207" s="1"/>
  <c r="G129" i="207"/>
  <c r="I129" i="207" s="1"/>
  <c r="G106" i="207"/>
  <c r="I106" i="207" s="1"/>
  <c r="G85" i="207"/>
  <c r="I85" i="207" s="1"/>
  <c r="G86" i="207"/>
  <c r="I86" i="207" s="1"/>
  <c r="G87" i="207"/>
  <c r="I87" i="207" s="1"/>
  <c r="G88" i="207"/>
  <c r="I88" i="207" s="1"/>
  <c r="G89" i="207"/>
  <c r="I89" i="207" s="1"/>
  <c r="G90" i="207"/>
  <c r="I90" i="207" s="1"/>
  <c r="G91" i="207"/>
  <c r="I91" i="207" s="1"/>
  <c r="G92" i="207"/>
  <c r="I92" i="207" s="1"/>
  <c r="G93" i="207"/>
  <c r="I93" i="207" s="1"/>
  <c r="G94" i="207"/>
  <c r="I94" i="207" s="1"/>
  <c r="G95" i="207"/>
  <c r="I95" i="207" s="1"/>
  <c r="G96" i="207"/>
  <c r="I96" i="207" s="1"/>
  <c r="G97" i="207"/>
  <c r="I97" i="207" s="1"/>
  <c r="G98" i="207"/>
  <c r="I98" i="207" s="1"/>
  <c r="G99" i="207"/>
  <c r="I99" i="207" s="1"/>
  <c r="G100" i="207"/>
  <c r="I100" i="207" s="1"/>
  <c r="G58" i="207"/>
  <c r="I58" i="207" s="1"/>
  <c r="G59" i="207"/>
  <c r="I59" i="207" s="1"/>
  <c r="G60" i="207"/>
  <c r="I60" i="207" s="1"/>
  <c r="G61" i="207"/>
  <c r="I61" i="207" s="1"/>
  <c r="G62" i="207"/>
  <c r="I62" i="207" s="1"/>
  <c r="G63" i="207"/>
  <c r="I63" i="207" s="1"/>
  <c r="G64" i="207"/>
  <c r="I64" i="207" s="1"/>
  <c r="G65" i="207"/>
  <c r="I65" i="207" s="1"/>
  <c r="G66" i="207"/>
  <c r="I66" i="207" s="1"/>
  <c r="G67" i="207"/>
  <c r="I67" i="207" s="1"/>
  <c r="G68" i="207"/>
  <c r="I68" i="207" s="1"/>
  <c r="G69" i="207"/>
  <c r="I69" i="207" s="1"/>
  <c r="G70" i="207"/>
  <c r="I70" i="207" s="1"/>
  <c r="G71" i="207"/>
  <c r="I71" i="207" s="1"/>
  <c r="G72" i="207"/>
  <c r="I72" i="207" s="1"/>
  <c r="G73" i="207"/>
  <c r="I73" i="207" s="1"/>
  <c r="G74" i="207"/>
  <c r="I74" i="207" s="1"/>
  <c r="G75" i="207"/>
  <c r="I75" i="207" s="1"/>
  <c r="G76" i="207"/>
  <c r="I76" i="207" s="1"/>
  <c r="G77" i="207"/>
  <c r="I77" i="207" s="1"/>
  <c r="G78" i="207"/>
  <c r="I78" i="207" s="1"/>
  <c r="G79" i="207"/>
  <c r="I79" i="207" s="1"/>
  <c r="G80" i="207"/>
  <c r="I80" i="207" s="1"/>
  <c r="G81" i="207"/>
  <c r="I81" i="207" s="1"/>
  <c r="G82" i="207"/>
  <c r="I82" i="207" s="1"/>
  <c r="G83" i="207"/>
  <c r="I83" i="207" s="1"/>
  <c r="G84" i="207"/>
  <c r="I84" i="207" s="1"/>
  <c r="G57" i="207"/>
  <c r="N1" i="207"/>
  <c r="M149" i="207"/>
  <c r="H149" i="207"/>
  <c r="L32" i="115" s="1"/>
  <c r="O148" i="207"/>
  <c r="D148" i="207"/>
  <c r="C148" i="207"/>
  <c r="B148" i="207"/>
  <c r="O147" i="207"/>
  <c r="D147" i="207"/>
  <c r="C147" i="207"/>
  <c r="B147" i="207"/>
  <c r="O146" i="207"/>
  <c r="D146" i="207"/>
  <c r="C146" i="207"/>
  <c r="B146" i="207"/>
  <c r="O145" i="207"/>
  <c r="D145" i="207"/>
  <c r="C145" i="207"/>
  <c r="B145" i="207"/>
  <c r="O144" i="207"/>
  <c r="D144" i="207"/>
  <c r="C144" i="207"/>
  <c r="B144" i="207"/>
  <c r="O143" i="207"/>
  <c r="D143" i="207"/>
  <c r="C143" i="207"/>
  <c r="B143" i="207"/>
  <c r="O142" i="207"/>
  <c r="D142" i="207"/>
  <c r="C142" i="207"/>
  <c r="B142" i="207"/>
  <c r="O141" i="207"/>
  <c r="D141" i="207"/>
  <c r="C141" i="207"/>
  <c r="B141" i="207"/>
  <c r="O140" i="207"/>
  <c r="D140" i="207"/>
  <c r="C140" i="207"/>
  <c r="B140" i="207"/>
  <c r="O139" i="207"/>
  <c r="D139" i="207"/>
  <c r="C139" i="207"/>
  <c r="B139" i="207"/>
  <c r="O138" i="207"/>
  <c r="D138" i="207"/>
  <c r="C138" i="207"/>
  <c r="B138" i="207"/>
  <c r="O137" i="207"/>
  <c r="D137" i="207"/>
  <c r="C137" i="207"/>
  <c r="B137" i="207"/>
  <c r="O136" i="207"/>
  <c r="D136" i="207"/>
  <c r="C136" i="207"/>
  <c r="B136" i="207"/>
  <c r="O135" i="207"/>
  <c r="D135" i="207"/>
  <c r="C135" i="207"/>
  <c r="B135" i="207"/>
  <c r="O134" i="207"/>
  <c r="D134" i="207"/>
  <c r="C134" i="207"/>
  <c r="B134" i="207"/>
  <c r="O133" i="207"/>
  <c r="D133" i="207"/>
  <c r="C133" i="207"/>
  <c r="B133" i="207"/>
  <c r="O132" i="207"/>
  <c r="D132" i="207"/>
  <c r="C132" i="207"/>
  <c r="B132" i="207"/>
  <c r="O131" i="207"/>
  <c r="D131" i="207"/>
  <c r="C131" i="207"/>
  <c r="B131" i="207"/>
  <c r="O130" i="207"/>
  <c r="D130" i="207"/>
  <c r="C130" i="207"/>
  <c r="B130" i="207"/>
  <c r="O129" i="207"/>
  <c r="D129" i="207"/>
  <c r="C129" i="207"/>
  <c r="B129" i="207"/>
  <c r="O128" i="207"/>
  <c r="D128" i="207"/>
  <c r="C128" i="207"/>
  <c r="B128" i="207"/>
  <c r="O127" i="207"/>
  <c r="D127" i="207"/>
  <c r="C127" i="207"/>
  <c r="B127" i="207"/>
  <c r="O126" i="207"/>
  <c r="D126" i="207"/>
  <c r="C126" i="207"/>
  <c r="B126" i="207"/>
  <c r="O125" i="207"/>
  <c r="D125" i="207"/>
  <c r="C125" i="207"/>
  <c r="B125" i="207"/>
  <c r="O124" i="207"/>
  <c r="D124" i="207"/>
  <c r="C124" i="207"/>
  <c r="B124" i="207"/>
  <c r="O123" i="207"/>
  <c r="D123" i="207"/>
  <c r="C123" i="207"/>
  <c r="B123" i="207"/>
  <c r="O122" i="207"/>
  <c r="D122" i="207"/>
  <c r="C122" i="207"/>
  <c r="B122" i="207"/>
  <c r="O121" i="207"/>
  <c r="D121" i="207"/>
  <c r="C121" i="207"/>
  <c r="B121" i="207"/>
  <c r="O120" i="207"/>
  <c r="D120" i="207"/>
  <c r="C120" i="207"/>
  <c r="B120" i="207"/>
  <c r="O119" i="207"/>
  <c r="D119" i="207"/>
  <c r="C119" i="207"/>
  <c r="B119" i="207"/>
  <c r="O118" i="207"/>
  <c r="D118" i="207"/>
  <c r="C118" i="207"/>
  <c r="B118" i="207"/>
  <c r="O117" i="207"/>
  <c r="D117" i="207"/>
  <c r="C117" i="207"/>
  <c r="B117" i="207"/>
  <c r="O116" i="207"/>
  <c r="D116" i="207"/>
  <c r="C116" i="207"/>
  <c r="B116" i="207"/>
  <c r="O115" i="207"/>
  <c r="D115" i="207"/>
  <c r="C115" i="207"/>
  <c r="B115" i="207"/>
  <c r="O114" i="207"/>
  <c r="D114" i="207"/>
  <c r="C114" i="207"/>
  <c r="B114" i="207"/>
  <c r="O113" i="207"/>
  <c r="D113" i="207"/>
  <c r="C113" i="207"/>
  <c r="B113" i="207"/>
  <c r="O112" i="207"/>
  <c r="D112" i="207"/>
  <c r="C112" i="207"/>
  <c r="B112" i="207"/>
  <c r="O111" i="207"/>
  <c r="D111" i="207"/>
  <c r="C111" i="207"/>
  <c r="B111" i="207"/>
  <c r="O110" i="207"/>
  <c r="D110" i="207"/>
  <c r="C110" i="207"/>
  <c r="B110" i="207"/>
  <c r="O109" i="207"/>
  <c r="D109" i="207"/>
  <c r="C109" i="207"/>
  <c r="B109" i="207"/>
  <c r="O108" i="207"/>
  <c r="D108" i="207"/>
  <c r="C108" i="207"/>
  <c r="B108" i="207"/>
  <c r="O107" i="207"/>
  <c r="D107" i="207"/>
  <c r="C107" i="207"/>
  <c r="B107" i="207"/>
  <c r="O106" i="207"/>
  <c r="D106" i="207"/>
  <c r="C106" i="207"/>
  <c r="B106" i="207"/>
  <c r="A106" i="207"/>
  <c r="A107" i="207" s="1"/>
  <c r="A108" i="207" s="1"/>
  <c r="A109" i="207" s="1"/>
  <c r="A110" i="207" s="1"/>
  <c r="A111" i="207" s="1"/>
  <c r="A112" i="207" s="1"/>
  <c r="A113" i="207" s="1"/>
  <c r="A114" i="207" s="1"/>
  <c r="A115" i="207" s="1"/>
  <c r="A116" i="207" s="1"/>
  <c r="A117" i="207" s="1"/>
  <c r="A118" i="207" s="1"/>
  <c r="A119" i="207" s="1"/>
  <c r="A120" i="207" s="1"/>
  <c r="A121" i="207" s="1"/>
  <c r="A122" i="207" s="1"/>
  <c r="A123" i="207" s="1"/>
  <c r="A124" i="207" s="1"/>
  <c r="A125" i="207" s="1"/>
  <c r="A126" i="207" s="1"/>
  <c r="A127" i="207" s="1"/>
  <c r="A128" i="207" s="1"/>
  <c r="A129" i="207" s="1"/>
  <c r="A130" i="207" s="1"/>
  <c r="A131" i="207" s="1"/>
  <c r="A132" i="207" s="1"/>
  <c r="A133" i="207" s="1"/>
  <c r="A134" i="207" s="1"/>
  <c r="A135" i="207" s="1"/>
  <c r="A136" i="207" s="1"/>
  <c r="A137" i="207" s="1"/>
  <c r="A138" i="207" s="1"/>
  <c r="A139" i="207" s="1"/>
  <c r="A140" i="207" s="1"/>
  <c r="A141" i="207" s="1"/>
  <c r="A142" i="207" s="1"/>
  <c r="A143" i="207" s="1"/>
  <c r="A144" i="207" s="1"/>
  <c r="A145" i="207" s="1"/>
  <c r="A146" i="207" s="1"/>
  <c r="A147" i="207" s="1"/>
  <c r="A148" i="207" s="1"/>
  <c r="N103" i="207"/>
  <c r="J103" i="207"/>
  <c r="H103" i="207"/>
  <c r="J102" i="207"/>
  <c r="H102" i="207"/>
  <c r="J101" i="207"/>
  <c r="O100" i="207"/>
  <c r="D100" i="207"/>
  <c r="C100" i="207"/>
  <c r="B100" i="207"/>
  <c r="O99" i="207"/>
  <c r="D99" i="207"/>
  <c r="C99" i="207"/>
  <c r="B99" i="207"/>
  <c r="O98" i="207"/>
  <c r="D98" i="207"/>
  <c r="C98" i="207"/>
  <c r="B98" i="207"/>
  <c r="O97" i="207"/>
  <c r="D97" i="207"/>
  <c r="C97" i="207"/>
  <c r="B97" i="207"/>
  <c r="O96" i="207"/>
  <c r="D96" i="207"/>
  <c r="C96" i="207"/>
  <c r="B96" i="207"/>
  <c r="O95" i="207"/>
  <c r="D95" i="207"/>
  <c r="C95" i="207"/>
  <c r="B95" i="207"/>
  <c r="O94" i="207"/>
  <c r="D94" i="207"/>
  <c r="C94" i="207"/>
  <c r="B94" i="207"/>
  <c r="O93" i="207"/>
  <c r="D93" i="207"/>
  <c r="C93" i="207"/>
  <c r="B93" i="207"/>
  <c r="O92" i="207"/>
  <c r="D92" i="207"/>
  <c r="C92" i="207"/>
  <c r="B92" i="207"/>
  <c r="O91" i="207"/>
  <c r="D91" i="207"/>
  <c r="C91" i="207"/>
  <c r="B91" i="207"/>
  <c r="O90" i="207"/>
  <c r="D90" i="207"/>
  <c r="C90" i="207"/>
  <c r="B90" i="207"/>
  <c r="O89" i="207"/>
  <c r="D89" i="207"/>
  <c r="C89" i="207"/>
  <c r="B89" i="207"/>
  <c r="O88" i="207"/>
  <c r="D88" i="207"/>
  <c r="C88" i="207"/>
  <c r="B88" i="207"/>
  <c r="O87" i="207"/>
  <c r="D87" i="207"/>
  <c r="C87" i="207"/>
  <c r="B87" i="207"/>
  <c r="O86" i="207"/>
  <c r="D86" i="207"/>
  <c r="C86" i="207"/>
  <c r="B86" i="207"/>
  <c r="O85" i="207"/>
  <c r="D85" i="207"/>
  <c r="C85" i="207"/>
  <c r="B85" i="207"/>
  <c r="O84" i="207"/>
  <c r="D84" i="207"/>
  <c r="C84" i="207"/>
  <c r="B84" i="207"/>
  <c r="O83" i="207"/>
  <c r="D83" i="207"/>
  <c r="C83" i="207"/>
  <c r="B83" i="207"/>
  <c r="O82" i="207"/>
  <c r="D82" i="207"/>
  <c r="C82" i="207"/>
  <c r="B82" i="207"/>
  <c r="O81" i="207"/>
  <c r="D81" i="207"/>
  <c r="C81" i="207"/>
  <c r="B81" i="207"/>
  <c r="O80" i="207"/>
  <c r="D80" i="207"/>
  <c r="C80" i="207"/>
  <c r="B80" i="207"/>
  <c r="O79" i="207"/>
  <c r="D79" i="207"/>
  <c r="C79" i="207"/>
  <c r="B79" i="207"/>
  <c r="O78" i="207"/>
  <c r="D78" i="207"/>
  <c r="C78" i="207"/>
  <c r="B78" i="207"/>
  <c r="O77" i="207"/>
  <c r="D77" i="207"/>
  <c r="C77" i="207"/>
  <c r="B77" i="207"/>
  <c r="O76" i="207"/>
  <c r="D76" i="207"/>
  <c r="C76" i="207"/>
  <c r="B76" i="207"/>
  <c r="O75" i="207"/>
  <c r="D75" i="207"/>
  <c r="C75" i="207"/>
  <c r="B75" i="207"/>
  <c r="O74" i="207"/>
  <c r="D74" i="207"/>
  <c r="C74" i="207"/>
  <c r="B74" i="207"/>
  <c r="O73" i="207"/>
  <c r="D73" i="207"/>
  <c r="C73" i="207"/>
  <c r="B73" i="207"/>
  <c r="O72" i="207"/>
  <c r="D72" i="207"/>
  <c r="C72" i="207"/>
  <c r="B72" i="207"/>
  <c r="O71" i="207"/>
  <c r="D71" i="207"/>
  <c r="C71" i="207"/>
  <c r="B71" i="207"/>
  <c r="O70" i="207"/>
  <c r="D70" i="207"/>
  <c r="C70" i="207"/>
  <c r="B70" i="207"/>
  <c r="O69" i="207"/>
  <c r="D69" i="207"/>
  <c r="C69" i="207"/>
  <c r="B69" i="207"/>
  <c r="O68" i="207"/>
  <c r="D68" i="207"/>
  <c r="C68" i="207"/>
  <c r="B68" i="207"/>
  <c r="O67" i="207"/>
  <c r="D67" i="207"/>
  <c r="C67" i="207"/>
  <c r="B67" i="207"/>
  <c r="O66" i="207"/>
  <c r="D66" i="207"/>
  <c r="C66" i="207"/>
  <c r="B66" i="207"/>
  <c r="O65" i="207"/>
  <c r="D65" i="207"/>
  <c r="C65" i="207"/>
  <c r="B65" i="207"/>
  <c r="O64" i="207"/>
  <c r="D64" i="207"/>
  <c r="C64" i="207"/>
  <c r="B64" i="207"/>
  <c r="O63" i="207"/>
  <c r="D63" i="207"/>
  <c r="C63" i="207"/>
  <c r="B63" i="207"/>
  <c r="O62" i="207"/>
  <c r="D62" i="207"/>
  <c r="C62" i="207"/>
  <c r="B62" i="207"/>
  <c r="O61" i="207"/>
  <c r="D61" i="207"/>
  <c r="C61" i="207"/>
  <c r="B61" i="207"/>
  <c r="O60" i="207"/>
  <c r="D60" i="207"/>
  <c r="C60" i="207"/>
  <c r="B60" i="207"/>
  <c r="O59" i="207"/>
  <c r="D59" i="207"/>
  <c r="C59" i="207"/>
  <c r="B59" i="207"/>
  <c r="O58" i="207"/>
  <c r="D58" i="207"/>
  <c r="C58" i="207"/>
  <c r="B58" i="207"/>
  <c r="O57" i="207"/>
  <c r="D57" i="207"/>
  <c r="C57" i="207"/>
  <c r="B57" i="207"/>
  <c r="N54" i="207"/>
  <c r="J54" i="207"/>
  <c r="H54" i="207"/>
  <c r="J53" i="207"/>
  <c r="H53" i="207"/>
  <c r="J52" i="207"/>
  <c r="D21" i="207" a="1"/>
  <c r="D21" i="207" s="1"/>
  <c r="D20" i="207" a="1"/>
  <c r="D20" i="207" s="1"/>
  <c r="D19" i="207" a="1"/>
  <c r="D19" i="207" s="1"/>
  <c r="D14" i="207" a="1"/>
  <c r="D14" i="207" s="1"/>
  <c r="D54" i="207" s="1"/>
  <c r="D13" i="207" a="1"/>
  <c r="D13" i="207" s="1"/>
  <c r="D12" i="207" a="1"/>
  <c r="D12" i="207" s="1"/>
  <c r="D10" i="207" a="1"/>
  <c r="D10" i="207" s="1"/>
  <c r="D8" i="207"/>
  <c r="D7" i="207"/>
  <c r="D6" i="207"/>
  <c r="D5" i="207"/>
  <c r="N3" i="207"/>
  <c r="G133" i="206"/>
  <c r="I133" i="206" s="1"/>
  <c r="G134" i="206"/>
  <c r="I134" i="206" s="1"/>
  <c r="G135" i="206"/>
  <c r="I135" i="206" s="1"/>
  <c r="G136" i="206"/>
  <c r="I136" i="206" s="1"/>
  <c r="G137" i="206"/>
  <c r="I137" i="206" s="1"/>
  <c r="G138" i="206"/>
  <c r="I138" i="206" s="1"/>
  <c r="G139" i="206"/>
  <c r="I139" i="206" s="1"/>
  <c r="G140" i="206"/>
  <c r="I140" i="206" s="1"/>
  <c r="G141" i="206"/>
  <c r="I141" i="206" s="1"/>
  <c r="G142" i="206"/>
  <c r="I142" i="206" s="1"/>
  <c r="G143" i="206"/>
  <c r="I143" i="206" s="1"/>
  <c r="G144" i="206"/>
  <c r="I144" i="206" s="1"/>
  <c r="G145" i="206"/>
  <c r="I145" i="206" s="1"/>
  <c r="G146" i="206"/>
  <c r="I146" i="206" s="1"/>
  <c r="G147" i="206"/>
  <c r="I147" i="206" s="1"/>
  <c r="G148" i="206"/>
  <c r="I148" i="206" s="1"/>
  <c r="G107" i="206"/>
  <c r="I107" i="206" s="1"/>
  <c r="G108" i="206"/>
  <c r="I108" i="206" s="1"/>
  <c r="G109" i="206"/>
  <c r="I109" i="206" s="1"/>
  <c r="G110" i="206"/>
  <c r="I110" i="206" s="1"/>
  <c r="G111" i="206"/>
  <c r="I111" i="206" s="1"/>
  <c r="G112" i="206"/>
  <c r="I112" i="206" s="1"/>
  <c r="G113" i="206"/>
  <c r="I113" i="206" s="1"/>
  <c r="G114" i="206"/>
  <c r="I114" i="206" s="1"/>
  <c r="G115" i="206"/>
  <c r="I115" i="206" s="1"/>
  <c r="G116" i="206"/>
  <c r="I116" i="206" s="1"/>
  <c r="G117" i="206"/>
  <c r="I117" i="206" s="1"/>
  <c r="G118" i="206"/>
  <c r="I118" i="206" s="1"/>
  <c r="G119" i="206"/>
  <c r="I119" i="206" s="1"/>
  <c r="G120" i="206"/>
  <c r="I120" i="206" s="1"/>
  <c r="G121" i="206"/>
  <c r="I121" i="206" s="1"/>
  <c r="G122" i="206"/>
  <c r="I122" i="206" s="1"/>
  <c r="G123" i="206"/>
  <c r="I123" i="206" s="1"/>
  <c r="G124" i="206"/>
  <c r="I124" i="206" s="1"/>
  <c r="G125" i="206"/>
  <c r="I125" i="206" s="1"/>
  <c r="G126" i="206"/>
  <c r="I126" i="206" s="1"/>
  <c r="G127" i="206"/>
  <c r="I127" i="206" s="1"/>
  <c r="G128" i="206"/>
  <c r="I128" i="206" s="1"/>
  <c r="G129" i="206"/>
  <c r="I129" i="206" s="1"/>
  <c r="G130" i="206"/>
  <c r="I130" i="206" s="1"/>
  <c r="G131" i="206"/>
  <c r="I131" i="206" s="1"/>
  <c r="G132" i="206"/>
  <c r="I132" i="206" s="1"/>
  <c r="G106" i="206"/>
  <c r="I106" i="206" s="1"/>
  <c r="G82" i="206"/>
  <c r="I82" i="206" s="1"/>
  <c r="G83" i="206"/>
  <c r="I83" i="206" s="1"/>
  <c r="G84" i="206"/>
  <c r="I84" i="206" s="1"/>
  <c r="G85" i="206"/>
  <c r="I85" i="206" s="1"/>
  <c r="G86" i="206"/>
  <c r="I86" i="206" s="1"/>
  <c r="G87" i="206"/>
  <c r="I87" i="206" s="1"/>
  <c r="G88" i="206"/>
  <c r="I88" i="206" s="1"/>
  <c r="G89" i="206"/>
  <c r="I89" i="206" s="1"/>
  <c r="G90" i="206"/>
  <c r="I90" i="206" s="1"/>
  <c r="G91" i="206"/>
  <c r="I91" i="206" s="1"/>
  <c r="G92" i="206"/>
  <c r="I92" i="206" s="1"/>
  <c r="G93" i="206"/>
  <c r="I93" i="206" s="1"/>
  <c r="G94" i="206"/>
  <c r="I94" i="206" s="1"/>
  <c r="G95" i="206"/>
  <c r="I95" i="206" s="1"/>
  <c r="G96" i="206"/>
  <c r="I96" i="206" s="1"/>
  <c r="G97" i="206"/>
  <c r="I97" i="206" s="1"/>
  <c r="G98" i="206"/>
  <c r="I98" i="206" s="1"/>
  <c r="G99" i="206"/>
  <c r="I99" i="206" s="1"/>
  <c r="G100" i="206"/>
  <c r="I100" i="206" s="1"/>
  <c r="G58" i="206"/>
  <c r="I58" i="206" s="1"/>
  <c r="G59" i="206"/>
  <c r="I59" i="206" s="1"/>
  <c r="G60" i="206"/>
  <c r="I60" i="206" s="1"/>
  <c r="G61" i="206"/>
  <c r="I61" i="206" s="1"/>
  <c r="G62" i="206"/>
  <c r="I62" i="206" s="1"/>
  <c r="G63" i="206"/>
  <c r="I63" i="206" s="1"/>
  <c r="G64" i="206"/>
  <c r="I64" i="206" s="1"/>
  <c r="G65" i="206"/>
  <c r="I65" i="206" s="1"/>
  <c r="G66" i="206"/>
  <c r="I66" i="206" s="1"/>
  <c r="G67" i="206"/>
  <c r="I67" i="206" s="1"/>
  <c r="G68" i="206"/>
  <c r="I68" i="206" s="1"/>
  <c r="G69" i="206"/>
  <c r="I69" i="206" s="1"/>
  <c r="G70" i="206"/>
  <c r="I70" i="206" s="1"/>
  <c r="G71" i="206"/>
  <c r="I71" i="206" s="1"/>
  <c r="G72" i="206"/>
  <c r="I72" i="206" s="1"/>
  <c r="G73" i="206"/>
  <c r="I73" i="206" s="1"/>
  <c r="G74" i="206"/>
  <c r="I74" i="206" s="1"/>
  <c r="G75" i="206"/>
  <c r="I75" i="206" s="1"/>
  <c r="G76" i="206"/>
  <c r="I76" i="206" s="1"/>
  <c r="G77" i="206"/>
  <c r="I77" i="206" s="1"/>
  <c r="G78" i="206"/>
  <c r="I78" i="206" s="1"/>
  <c r="G79" i="206"/>
  <c r="I79" i="206" s="1"/>
  <c r="G80" i="206"/>
  <c r="I80" i="206" s="1"/>
  <c r="G81" i="206"/>
  <c r="I81" i="206" s="1"/>
  <c r="G57" i="206"/>
  <c r="M149" i="206"/>
  <c r="H149" i="206"/>
  <c r="L31" i="115" s="1"/>
  <c r="O148" i="206"/>
  <c r="D148" i="206"/>
  <c r="C148" i="206"/>
  <c r="B148" i="206"/>
  <c r="O147" i="206"/>
  <c r="D147" i="206"/>
  <c r="C147" i="206"/>
  <c r="B147" i="206"/>
  <c r="O146" i="206"/>
  <c r="D146" i="206"/>
  <c r="C146" i="206"/>
  <c r="B146" i="206"/>
  <c r="O145" i="206"/>
  <c r="D145" i="206"/>
  <c r="C145" i="206"/>
  <c r="B145" i="206"/>
  <c r="O144" i="206"/>
  <c r="D144" i="206"/>
  <c r="C144" i="206"/>
  <c r="B144" i="206"/>
  <c r="O143" i="206"/>
  <c r="D143" i="206"/>
  <c r="C143" i="206"/>
  <c r="B143" i="206"/>
  <c r="O142" i="206"/>
  <c r="D142" i="206"/>
  <c r="C142" i="206"/>
  <c r="B142" i="206"/>
  <c r="O141" i="206"/>
  <c r="D141" i="206"/>
  <c r="C141" i="206"/>
  <c r="B141" i="206"/>
  <c r="O140" i="206"/>
  <c r="D140" i="206"/>
  <c r="C140" i="206"/>
  <c r="B140" i="206"/>
  <c r="O139" i="206"/>
  <c r="D139" i="206"/>
  <c r="C139" i="206"/>
  <c r="B139" i="206"/>
  <c r="O138" i="206"/>
  <c r="D138" i="206"/>
  <c r="C138" i="206"/>
  <c r="B138" i="206"/>
  <c r="O137" i="206"/>
  <c r="D137" i="206"/>
  <c r="C137" i="206"/>
  <c r="B137" i="206"/>
  <c r="O136" i="206"/>
  <c r="D136" i="206"/>
  <c r="C136" i="206"/>
  <c r="B136" i="206"/>
  <c r="O135" i="206"/>
  <c r="D135" i="206"/>
  <c r="C135" i="206"/>
  <c r="B135" i="206"/>
  <c r="O134" i="206"/>
  <c r="D134" i="206"/>
  <c r="C134" i="206"/>
  <c r="B134" i="206"/>
  <c r="O133" i="206"/>
  <c r="D133" i="206"/>
  <c r="C133" i="206"/>
  <c r="B133" i="206"/>
  <c r="O132" i="206"/>
  <c r="D132" i="206"/>
  <c r="C132" i="206"/>
  <c r="B132" i="206"/>
  <c r="O131" i="206"/>
  <c r="D131" i="206"/>
  <c r="C131" i="206"/>
  <c r="B131" i="206"/>
  <c r="O130" i="206"/>
  <c r="D130" i="206"/>
  <c r="C130" i="206"/>
  <c r="B130" i="206"/>
  <c r="O129" i="206"/>
  <c r="D129" i="206"/>
  <c r="C129" i="206"/>
  <c r="B129" i="206"/>
  <c r="O128" i="206"/>
  <c r="D128" i="206"/>
  <c r="C128" i="206"/>
  <c r="B128" i="206"/>
  <c r="O127" i="206"/>
  <c r="D127" i="206"/>
  <c r="C127" i="206"/>
  <c r="B127" i="206"/>
  <c r="O126" i="206"/>
  <c r="D126" i="206"/>
  <c r="C126" i="206"/>
  <c r="B126" i="206"/>
  <c r="O125" i="206"/>
  <c r="D125" i="206"/>
  <c r="C125" i="206"/>
  <c r="B125" i="206"/>
  <c r="O124" i="206"/>
  <c r="D124" i="206"/>
  <c r="C124" i="206"/>
  <c r="B124" i="206"/>
  <c r="O123" i="206"/>
  <c r="D123" i="206"/>
  <c r="C123" i="206"/>
  <c r="B123" i="206"/>
  <c r="O122" i="206"/>
  <c r="D122" i="206"/>
  <c r="C122" i="206"/>
  <c r="B122" i="206"/>
  <c r="O121" i="206"/>
  <c r="D121" i="206"/>
  <c r="C121" i="206"/>
  <c r="B121" i="206"/>
  <c r="O120" i="206"/>
  <c r="D120" i="206"/>
  <c r="C120" i="206"/>
  <c r="B120" i="206"/>
  <c r="O119" i="206"/>
  <c r="D119" i="206"/>
  <c r="C119" i="206"/>
  <c r="B119" i="206"/>
  <c r="O118" i="206"/>
  <c r="D118" i="206"/>
  <c r="C118" i="206"/>
  <c r="B118" i="206"/>
  <c r="O117" i="206"/>
  <c r="D117" i="206"/>
  <c r="C117" i="206"/>
  <c r="B117" i="206"/>
  <c r="O116" i="206"/>
  <c r="D116" i="206"/>
  <c r="C116" i="206"/>
  <c r="B116" i="206"/>
  <c r="O115" i="206"/>
  <c r="D115" i="206"/>
  <c r="C115" i="206"/>
  <c r="B115" i="206"/>
  <c r="O114" i="206"/>
  <c r="D114" i="206"/>
  <c r="C114" i="206"/>
  <c r="B114" i="206"/>
  <c r="O113" i="206"/>
  <c r="D113" i="206"/>
  <c r="C113" i="206"/>
  <c r="B113" i="206"/>
  <c r="O112" i="206"/>
  <c r="D112" i="206"/>
  <c r="C112" i="206"/>
  <c r="B112" i="206"/>
  <c r="O111" i="206"/>
  <c r="D111" i="206"/>
  <c r="C111" i="206"/>
  <c r="B111" i="206"/>
  <c r="O110" i="206"/>
  <c r="D110" i="206"/>
  <c r="C110" i="206"/>
  <c r="B110" i="206"/>
  <c r="O109" i="206"/>
  <c r="D109" i="206"/>
  <c r="C109" i="206"/>
  <c r="B109" i="206"/>
  <c r="O108" i="206"/>
  <c r="D108" i="206"/>
  <c r="C108" i="206"/>
  <c r="B108" i="206"/>
  <c r="O107" i="206"/>
  <c r="D107" i="206"/>
  <c r="C107" i="206"/>
  <c r="B107" i="206"/>
  <c r="O106" i="206"/>
  <c r="D106" i="206"/>
  <c r="C106" i="206"/>
  <c r="B106" i="206"/>
  <c r="A106" i="206"/>
  <c r="A107" i="206" s="1"/>
  <c r="A108" i="206" s="1"/>
  <c r="A109" i="206" s="1"/>
  <c r="A110" i="206" s="1"/>
  <c r="A111" i="206" s="1"/>
  <c r="A112" i="206" s="1"/>
  <c r="A113" i="206" s="1"/>
  <c r="A114" i="206" s="1"/>
  <c r="A115" i="206" s="1"/>
  <c r="A116" i="206" s="1"/>
  <c r="A117" i="206" s="1"/>
  <c r="A118" i="206" s="1"/>
  <c r="A119" i="206" s="1"/>
  <c r="A120" i="206" s="1"/>
  <c r="A121" i="206" s="1"/>
  <c r="A122" i="206" s="1"/>
  <c r="A123" i="206" s="1"/>
  <c r="A124" i="206" s="1"/>
  <c r="A125" i="206" s="1"/>
  <c r="A126" i="206" s="1"/>
  <c r="A127" i="206" s="1"/>
  <c r="A128" i="206" s="1"/>
  <c r="A129" i="206" s="1"/>
  <c r="A130" i="206" s="1"/>
  <c r="A131" i="206" s="1"/>
  <c r="A132" i="206" s="1"/>
  <c r="A133" i="206" s="1"/>
  <c r="A134" i="206" s="1"/>
  <c r="A135" i="206" s="1"/>
  <c r="A136" i="206" s="1"/>
  <c r="A137" i="206" s="1"/>
  <c r="A138" i="206" s="1"/>
  <c r="A139" i="206" s="1"/>
  <c r="A140" i="206" s="1"/>
  <c r="A141" i="206" s="1"/>
  <c r="A142" i="206" s="1"/>
  <c r="A143" i="206" s="1"/>
  <c r="A144" i="206" s="1"/>
  <c r="A145" i="206" s="1"/>
  <c r="A146" i="206" s="1"/>
  <c r="A147" i="206" s="1"/>
  <c r="A148" i="206" s="1"/>
  <c r="N103" i="206"/>
  <c r="J103" i="206"/>
  <c r="H103" i="206"/>
  <c r="J102" i="206"/>
  <c r="H102" i="206"/>
  <c r="J101" i="206"/>
  <c r="O100" i="206"/>
  <c r="D100" i="206"/>
  <c r="C100" i="206"/>
  <c r="B100" i="206"/>
  <c r="O99" i="206"/>
  <c r="D99" i="206"/>
  <c r="C99" i="206"/>
  <c r="B99" i="206"/>
  <c r="O98" i="206"/>
  <c r="D98" i="206"/>
  <c r="C98" i="206"/>
  <c r="B98" i="206"/>
  <c r="O97" i="206"/>
  <c r="D97" i="206"/>
  <c r="C97" i="206"/>
  <c r="B97" i="206"/>
  <c r="O96" i="206"/>
  <c r="D96" i="206"/>
  <c r="C96" i="206"/>
  <c r="B96" i="206"/>
  <c r="O95" i="206"/>
  <c r="D95" i="206"/>
  <c r="C95" i="206"/>
  <c r="B95" i="206"/>
  <c r="O94" i="206"/>
  <c r="D94" i="206"/>
  <c r="C94" i="206"/>
  <c r="B94" i="206"/>
  <c r="O93" i="206"/>
  <c r="D93" i="206"/>
  <c r="C93" i="206"/>
  <c r="B93" i="206"/>
  <c r="O92" i="206"/>
  <c r="D92" i="206"/>
  <c r="C92" i="206"/>
  <c r="B92" i="206"/>
  <c r="O91" i="206"/>
  <c r="D91" i="206"/>
  <c r="C91" i="206"/>
  <c r="B91" i="206"/>
  <c r="O90" i="206"/>
  <c r="D90" i="206"/>
  <c r="C90" i="206"/>
  <c r="B90" i="206"/>
  <c r="O89" i="206"/>
  <c r="D89" i="206"/>
  <c r="C89" i="206"/>
  <c r="B89" i="206"/>
  <c r="O88" i="206"/>
  <c r="D88" i="206"/>
  <c r="C88" i="206"/>
  <c r="B88" i="206"/>
  <c r="O87" i="206"/>
  <c r="D87" i="206"/>
  <c r="C87" i="206"/>
  <c r="B87" i="206"/>
  <c r="O86" i="206"/>
  <c r="D86" i="206"/>
  <c r="C86" i="206"/>
  <c r="B86" i="206"/>
  <c r="O85" i="206"/>
  <c r="D85" i="206"/>
  <c r="C85" i="206"/>
  <c r="B85" i="206"/>
  <c r="O84" i="206"/>
  <c r="D84" i="206"/>
  <c r="C84" i="206"/>
  <c r="B84" i="206"/>
  <c r="O83" i="206"/>
  <c r="D83" i="206"/>
  <c r="C83" i="206"/>
  <c r="B83" i="206"/>
  <c r="O82" i="206"/>
  <c r="D82" i="206"/>
  <c r="C82" i="206"/>
  <c r="B82" i="206"/>
  <c r="O81" i="206"/>
  <c r="D81" i="206"/>
  <c r="C81" i="206"/>
  <c r="B81" i="206"/>
  <c r="O80" i="206"/>
  <c r="D80" i="206"/>
  <c r="C80" i="206"/>
  <c r="B80" i="206"/>
  <c r="O79" i="206"/>
  <c r="D79" i="206"/>
  <c r="C79" i="206"/>
  <c r="B79" i="206"/>
  <c r="O78" i="206"/>
  <c r="D78" i="206"/>
  <c r="C78" i="206"/>
  <c r="B78" i="206"/>
  <c r="O77" i="206"/>
  <c r="D77" i="206"/>
  <c r="C77" i="206"/>
  <c r="B77" i="206"/>
  <c r="O76" i="206"/>
  <c r="D76" i="206"/>
  <c r="C76" i="206"/>
  <c r="B76" i="206"/>
  <c r="O75" i="206"/>
  <c r="D75" i="206"/>
  <c r="C75" i="206"/>
  <c r="B75" i="206"/>
  <c r="O74" i="206"/>
  <c r="D74" i="206"/>
  <c r="C74" i="206"/>
  <c r="B74" i="206"/>
  <c r="O73" i="206"/>
  <c r="D73" i="206"/>
  <c r="C73" i="206"/>
  <c r="B73" i="206"/>
  <c r="O72" i="206"/>
  <c r="D72" i="206"/>
  <c r="C72" i="206"/>
  <c r="B72" i="206"/>
  <c r="O71" i="206"/>
  <c r="D71" i="206"/>
  <c r="C71" i="206"/>
  <c r="B71" i="206"/>
  <c r="O70" i="206"/>
  <c r="D70" i="206"/>
  <c r="C70" i="206"/>
  <c r="B70" i="206"/>
  <c r="O69" i="206"/>
  <c r="D69" i="206"/>
  <c r="C69" i="206"/>
  <c r="B69" i="206"/>
  <c r="O68" i="206"/>
  <c r="D68" i="206"/>
  <c r="C68" i="206"/>
  <c r="B68" i="206"/>
  <c r="O67" i="206"/>
  <c r="D67" i="206"/>
  <c r="C67" i="206"/>
  <c r="B67" i="206"/>
  <c r="O66" i="206"/>
  <c r="D66" i="206"/>
  <c r="C66" i="206"/>
  <c r="B66" i="206"/>
  <c r="O65" i="206"/>
  <c r="D65" i="206"/>
  <c r="C65" i="206"/>
  <c r="B65" i="206"/>
  <c r="O64" i="206"/>
  <c r="D64" i="206"/>
  <c r="C64" i="206"/>
  <c r="B64" i="206"/>
  <c r="O63" i="206"/>
  <c r="D63" i="206"/>
  <c r="C63" i="206"/>
  <c r="B63" i="206"/>
  <c r="O62" i="206"/>
  <c r="D62" i="206"/>
  <c r="C62" i="206"/>
  <c r="B62" i="206"/>
  <c r="O61" i="206"/>
  <c r="D61" i="206"/>
  <c r="C61" i="206"/>
  <c r="B61" i="206"/>
  <c r="O60" i="206"/>
  <c r="D60" i="206"/>
  <c r="C60" i="206"/>
  <c r="B60" i="206"/>
  <c r="O59" i="206"/>
  <c r="D59" i="206"/>
  <c r="C59" i="206"/>
  <c r="B59" i="206"/>
  <c r="O58" i="206"/>
  <c r="D58" i="206"/>
  <c r="C58" i="206"/>
  <c r="B58" i="206"/>
  <c r="O57" i="206"/>
  <c r="D57" i="206"/>
  <c r="C57" i="206"/>
  <c r="B57" i="206"/>
  <c r="N54" i="206"/>
  <c r="J54" i="206"/>
  <c r="H54" i="206"/>
  <c r="J53" i="206"/>
  <c r="H53" i="206"/>
  <c r="J52" i="206"/>
  <c r="D21" i="206" a="1"/>
  <c r="D21" i="206" s="1"/>
  <c r="D20" i="206" a="1"/>
  <c r="D20" i="206" s="1"/>
  <c r="D19" i="206" a="1"/>
  <c r="D19" i="206" s="1"/>
  <c r="D14" i="206" a="1"/>
  <c r="D14" i="206" s="1"/>
  <c r="D54" i="206" s="1"/>
  <c r="D13" i="206" a="1"/>
  <c r="D13" i="206" s="1"/>
  <c r="D12" i="206" a="1"/>
  <c r="D12" i="206" s="1"/>
  <c r="D101" i="206" s="1"/>
  <c r="D10" i="206" a="1"/>
  <c r="D10" i="206" s="1"/>
  <c r="D8" i="206"/>
  <c r="D7" i="206"/>
  <c r="D6" i="206"/>
  <c r="D5" i="206"/>
  <c r="N3" i="206"/>
  <c r="N1" i="206"/>
  <c r="G107" i="205"/>
  <c r="I107" i="205" s="1"/>
  <c r="G108" i="205"/>
  <c r="I108" i="205" s="1"/>
  <c r="G109" i="205"/>
  <c r="I109" i="205" s="1"/>
  <c r="G110" i="205"/>
  <c r="I110" i="205" s="1"/>
  <c r="G111" i="205"/>
  <c r="I111" i="205" s="1"/>
  <c r="G112" i="205"/>
  <c r="I112" i="205" s="1"/>
  <c r="G113" i="205"/>
  <c r="I113" i="205" s="1"/>
  <c r="G114" i="205"/>
  <c r="I114" i="205" s="1"/>
  <c r="G115" i="205"/>
  <c r="I115" i="205" s="1"/>
  <c r="G116" i="205"/>
  <c r="I116" i="205" s="1"/>
  <c r="G117" i="205"/>
  <c r="I117" i="205" s="1"/>
  <c r="G118" i="205"/>
  <c r="I118" i="205" s="1"/>
  <c r="G119" i="205"/>
  <c r="I119" i="205" s="1"/>
  <c r="G120" i="205"/>
  <c r="I120" i="205" s="1"/>
  <c r="G121" i="205"/>
  <c r="I121" i="205" s="1"/>
  <c r="G122" i="205"/>
  <c r="I122" i="205" s="1"/>
  <c r="G123" i="205"/>
  <c r="I123" i="205" s="1"/>
  <c r="G124" i="205"/>
  <c r="I124" i="205" s="1"/>
  <c r="G125" i="205"/>
  <c r="I125" i="205" s="1"/>
  <c r="G126" i="205"/>
  <c r="I126" i="205" s="1"/>
  <c r="G127" i="205"/>
  <c r="I127" i="205" s="1"/>
  <c r="G128" i="205"/>
  <c r="I128" i="205" s="1"/>
  <c r="G129" i="205"/>
  <c r="I129" i="205" s="1"/>
  <c r="G130" i="205"/>
  <c r="I130" i="205" s="1"/>
  <c r="G131" i="205"/>
  <c r="I131" i="205" s="1"/>
  <c r="G132" i="205"/>
  <c r="I132" i="205" s="1"/>
  <c r="G133" i="205"/>
  <c r="I133" i="205" s="1"/>
  <c r="G134" i="205"/>
  <c r="I134" i="205" s="1"/>
  <c r="G135" i="205"/>
  <c r="I135" i="205" s="1"/>
  <c r="G136" i="205"/>
  <c r="I136" i="205" s="1"/>
  <c r="G137" i="205"/>
  <c r="I137" i="205" s="1"/>
  <c r="G138" i="205"/>
  <c r="I138" i="205" s="1"/>
  <c r="G139" i="205"/>
  <c r="I139" i="205" s="1"/>
  <c r="G140" i="205"/>
  <c r="I140" i="205" s="1"/>
  <c r="G141" i="205"/>
  <c r="I141" i="205" s="1"/>
  <c r="G142" i="205"/>
  <c r="I142" i="205" s="1"/>
  <c r="G143" i="205"/>
  <c r="I143" i="205" s="1"/>
  <c r="G144" i="205"/>
  <c r="I144" i="205" s="1"/>
  <c r="G145" i="205"/>
  <c r="I145" i="205" s="1"/>
  <c r="G146" i="205"/>
  <c r="I146" i="205" s="1"/>
  <c r="G147" i="205"/>
  <c r="I147" i="205" s="1"/>
  <c r="G148" i="205"/>
  <c r="I148" i="205" s="1"/>
  <c r="G106" i="205"/>
  <c r="I106" i="205" s="1"/>
  <c r="G58" i="205"/>
  <c r="I58" i="205" s="1"/>
  <c r="G59" i="205"/>
  <c r="I59" i="205" s="1"/>
  <c r="G60" i="205"/>
  <c r="I60" i="205" s="1"/>
  <c r="G61" i="205"/>
  <c r="I61" i="205" s="1"/>
  <c r="G62" i="205"/>
  <c r="I62" i="205" s="1"/>
  <c r="G63" i="205"/>
  <c r="I63" i="205" s="1"/>
  <c r="G64" i="205"/>
  <c r="I64" i="205" s="1"/>
  <c r="G65" i="205"/>
  <c r="I65" i="205" s="1"/>
  <c r="G66" i="205"/>
  <c r="I66" i="205" s="1"/>
  <c r="G67" i="205"/>
  <c r="I67" i="205" s="1"/>
  <c r="G68" i="205"/>
  <c r="I68" i="205" s="1"/>
  <c r="G69" i="205"/>
  <c r="I69" i="205" s="1"/>
  <c r="G70" i="205"/>
  <c r="I70" i="205" s="1"/>
  <c r="G71" i="205"/>
  <c r="I71" i="205" s="1"/>
  <c r="G72" i="205"/>
  <c r="I72" i="205" s="1"/>
  <c r="G73" i="205"/>
  <c r="I73" i="205" s="1"/>
  <c r="G74" i="205"/>
  <c r="I74" i="205" s="1"/>
  <c r="G75" i="205"/>
  <c r="I75" i="205" s="1"/>
  <c r="G76" i="205"/>
  <c r="I76" i="205" s="1"/>
  <c r="G77" i="205"/>
  <c r="I77" i="205" s="1"/>
  <c r="G78" i="205"/>
  <c r="I78" i="205" s="1"/>
  <c r="G79" i="205"/>
  <c r="I79" i="205" s="1"/>
  <c r="G80" i="205"/>
  <c r="I80" i="205" s="1"/>
  <c r="G81" i="205"/>
  <c r="I81" i="205" s="1"/>
  <c r="G82" i="205"/>
  <c r="I82" i="205" s="1"/>
  <c r="G83" i="205"/>
  <c r="I83" i="205" s="1"/>
  <c r="G84" i="205"/>
  <c r="I84" i="205" s="1"/>
  <c r="G85" i="205"/>
  <c r="I85" i="205" s="1"/>
  <c r="G86" i="205"/>
  <c r="I86" i="205" s="1"/>
  <c r="G87" i="205"/>
  <c r="I87" i="205" s="1"/>
  <c r="G88" i="205"/>
  <c r="I88" i="205" s="1"/>
  <c r="G89" i="205"/>
  <c r="I89" i="205" s="1"/>
  <c r="G90" i="205"/>
  <c r="I90" i="205" s="1"/>
  <c r="G91" i="205"/>
  <c r="I91" i="205" s="1"/>
  <c r="G92" i="205"/>
  <c r="I92" i="205" s="1"/>
  <c r="G93" i="205"/>
  <c r="I93" i="205" s="1"/>
  <c r="G94" i="205"/>
  <c r="I94" i="205" s="1"/>
  <c r="G95" i="205"/>
  <c r="I95" i="205" s="1"/>
  <c r="G96" i="205"/>
  <c r="I96" i="205" s="1"/>
  <c r="G97" i="205"/>
  <c r="I97" i="205" s="1"/>
  <c r="G98" i="205"/>
  <c r="I98" i="205" s="1"/>
  <c r="G99" i="205"/>
  <c r="I99" i="205" s="1"/>
  <c r="G100" i="205"/>
  <c r="I100" i="205" s="1"/>
  <c r="G57" i="205"/>
  <c r="M149" i="205"/>
  <c r="H149" i="205"/>
  <c r="L30" i="115" s="1"/>
  <c r="O148" i="205"/>
  <c r="D148" i="205"/>
  <c r="C148" i="205"/>
  <c r="B148" i="205"/>
  <c r="O147" i="205"/>
  <c r="D147" i="205"/>
  <c r="C147" i="205"/>
  <c r="B147" i="205"/>
  <c r="O146" i="205"/>
  <c r="D146" i="205"/>
  <c r="C146" i="205"/>
  <c r="B146" i="205"/>
  <c r="O145" i="205"/>
  <c r="D145" i="205"/>
  <c r="C145" i="205"/>
  <c r="B145" i="205"/>
  <c r="O144" i="205"/>
  <c r="D144" i="205"/>
  <c r="C144" i="205"/>
  <c r="B144" i="205"/>
  <c r="O143" i="205"/>
  <c r="D143" i="205"/>
  <c r="C143" i="205"/>
  <c r="B143" i="205"/>
  <c r="O142" i="205"/>
  <c r="D142" i="205"/>
  <c r="C142" i="205"/>
  <c r="B142" i="205"/>
  <c r="O141" i="205"/>
  <c r="D141" i="205"/>
  <c r="C141" i="205"/>
  <c r="B141" i="205"/>
  <c r="O140" i="205"/>
  <c r="D140" i="205"/>
  <c r="C140" i="205"/>
  <c r="B140" i="205"/>
  <c r="O139" i="205"/>
  <c r="D139" i="205"/>
  <c r="C139" i="205"/>
  <c r="B139" i="205"/>
  <c r="O138" i="205"/>
  <c r="D138" i="205"/>
  <c r="C138" i="205"/>
  <c r="B138" i="205"/>
  <c r="O137" i="205"/>
  <c r="D137" i="205"/>
  <c r="C137" i="205"/>
  <c r="B137" i="205"/>
  <c r="O136" i="205"/>
  <c r="D136" i="205"/>
  <c r="C136" i="205"/>
  <c r="B136" i="205"/>
  <c r="O135" i="205"/>
  <c r="D135" i="205"/>
  <c r="C135" i="205"/>
  <c r="B135" i="205"/>
  <c r="O134" i="205"/>
  <c r="D134" i="205"/>
  <c r="C134" i="205"/>
  <c r="B134" i="205"/>
  <c r="O133" i="205"/>
  <c r="D133" i="205"/>
  <c r="C133" i="205"/>
  <c r="B133" i="205"/>
  <c r="O132" i="205"/>
  <c r="D132" i="205"/>
  <c r="C132" i="205"/>
  <c r="B132" i="205"/>
  <c r="O131" i="205"/>
  <c r="D131" i="205"/>
  <c r="C131" i="205"/>
  <c r="B131" i="205"/>
  <c r="O130" i="205"/>
  <c r="D130" i="205"/>
  <c r="C130" i="205"/>
  <c r="B130" i="205"/>
  <c r="O129" i="205"/>
  <c r="D129" i="205"/>
  <c r="C129" i="205"/>
  <c r="B129" i="205"/>
  <c r="O128" i="205"/>
  <c r="D128" i="205"/>
  <c r="C128" i="205"/>
  <c r="B128" i="205"/>
  <c r="O127" i="205"/>
  <c r="D127" i="205"/>
  <c r="C127" i="205"/>
  <c r="B127" i="205"/>
  <c r="O126" i="205"/>
  <c r="D126" i="205"/>
  <c r="C126" i="205"/>
  <c r="B126" i="205"/>
  <c r="O125" i="205"/>
  <c r="D125" i="205"/>
  <c r="C125" i="205"/>
  <c r="B125" i="205"/>
  <c r="O124" i="205"/>
  <c r="D124" i="205"/>
  <c r="C124" i="205"/>
  <c r="B124" i="205"/>
  <c r="O123" i="205"/>
  <c r="D123" i="205"/>
  <c r="C123" i="205"/>
  <c r="B123" i="205"/>
  <c r="O122" i="205"/>
  <c r="D122" i="205"/>
  <c r="C122" i="205"/>
  <c r="B122" i="205"/>
  <c r="O121" i="205"/>
  <c r="D121" i="205"/>
  <c r="C121" i="205"/>
  <c r="B121" i="205"/>
  <c r="O120" i="205"/>
  <c r="D120" i="205"/>
  <c r="C120" i="205"/>
  <c r="B120" i="205"/>
  <c r="O119" i="205"/>
  <c r="D119" i="205"/>
  <c r="C119" i="205"/>
  <c r="B119" i="205"/>
  <c r="O118" i="205"/>
  <c r="D118" i="205"/>
  <c r="C118" i="205"/>
  <c r="B118" i="205"/>
  <c r="O117" i="205"/>
  <c r="D117" i="205"/>
  <c r="C117" i="205"/>
  <c r="B117" i="205"/>
  <c r="O116" i="205"/>
  <c r="D116" i="205"/>
  <c r="C116" i="205"/>
  <c r="B116" i="205"/>
  <c r="O115" i="205"/>
  <c r="D115" i="205"/>
  <c r="C115" i="205"/>
  <c r="B115" i="205"/>
  <c r="O114" i="205"/>
  <c r="D114" i="205"/>
  <c r="C114" i="205"/>
  <c r="B114" i="205"/>
  <c r="O113" i="205"/>
  <c r="D113" i="205"/>
  <c r="C113" i="205"/>
  <c r="B113" i="205"/>
  <c r="O112" i="205"/>
  <c r="D112" i="205"/>
  <c r="C112" i="205"/>
  <c r="B112" i="205"/>
  <c r="O111" i="205"/>
  <c r="D111" i="205"/>
  <c r="C111" i="205"/>
  <c r="B111" i="205"/>
  <c r="O110" i="205"/>
  <c r="D110" i="205"/>
  <c r="C110" i="205"/>
  <c r="B110" i="205"/>
  <c r="O109" i="205"/>
  <c r="D109" i="205"/>
  <c r="C109" i="205"/>
  <c r="B109" i="205"/>
  <c r="O108" i="205"/>
  <c r="D108" i="205"/>
  <c r="C108" i="205"/>
  <c r="B108" i="205"/>
  <c r="O107" i="205"/>
  <c r="D107" i="205"/>
  <c r="C107" i="205"/>
  <c r="B107" i="205"/>
  <c r="A107" i="205"/>
  <c r="A108" i="205" s="1"/>
  <c r="A109" i="205" s="1"/>
  <c r="A110" i="205" s="1"/>
  <c r="A111" i="205" s="1"/>
  <c r="A112" i="205" s="1"/>
  <c r="A113" i="205" s="1"/>
  <c r="A114" i="205" s="1"/>
  <c r="A115" i="205" s="1"/>
  <c r="A116" i="205" s="1"/>
  <c r="A117" i="205" s="1"/>
  <c r="A118" i="205" s="1"/>
  <c r="A119" i="205" s="1"/>
  <c r="A120" i="205" s="1"/>
  <c r="A121" i="205" s="1"/>
  <c r="A122" i="205" s="1"/>
  <c r="A123" i="205" s="1"/>
  <c r="A124" i="205" s="1"/>
  <c r="A125" i="205" s="1"/>
  <c r="A126" i="205" s="1"/>
  <c r="A127" i="205" s="1"/>
  <c r="A128" i="205" s="1"/>
  <c r="A129" i="205" s="1"/>
  <c r="A130" i="205" s="1"/>
  <c r="A131" i="205" s="1"/>
  <c r="A132" i="205" s="1"/>
  <c r="A133" i="205" s="1"/>
  <c r="A134" i="205" s="1"/>
  <c r="A135" i="205" s="1"/>
  <c r="A136" i="205" s="1"/>
  <c r="A137" i="205" s="1"/>
  <c r="A138" i="205" s="1"/>
  <c r="A139" i="205" s="1"/>
  <c r="A140" i="205" s="1"/>
  <c r="A141" i="205" s="1"/>
  <c r="A142" i="205" s="1"/>
  <c r="A143" i="205" s="1"/>
  <c r="A144" i="205" s="1"/>
  <c r="A145" i="205" s="1"/>
  <c r="A146" i="205" s="1"/>
  <c r="A147" i="205" s="1"/>
  <c r="A148" i="205" s="1"/>
  <c r="O106" i="205"/>
  <c r="D106" i="205"/>
  <c r="C106" i="205"/>
  <c r="B106" i="205"/>
  <c r="A106" i="205"/>
  <c r="N103" i="205"/>
  <c r="J103" i="205"/>
  <c r="H103" i="205"/>
  <c r="J102" i="205"/>
  <c r="H102" i="205"/>
  <c r="J101" i="205"/>
  <c r="O100" i="205"/>
  <c r="D100" i="205"/>
  <c r="C100" i="205"/>
  <c r="B100" i="205"/>
  <c r="O99" i="205"/>
  <c r="D99" i="205"/>
  <c r="C99" i="205"/>
  <c r="B99" i="205"/>
  <c r="O98" i="205"/>
  <c r="D98" i="205"/>
  <c r="C98" i="205"/>
  <c r="B98" i="205"/>
  <c r="O97" i="205"/>
  <c r="D97" i="205"/>
  <c r="C97" i="205"/>
  <c r="B97" i="205"/>
  <c r="O96" i="205"/>
  <c r="D96" i="205"/>
  <c r="C96" i="205"/>
  <c r="B96" i="205"/>
  <c r="O95" i="205"/>
  <c r="D95" i="205"/>
  <c r="C95" i="205"/>
  <c r="B95" i="205"/>
  <c r="O94" i="205"/>
  <c r="D94" i="205"/>
  <c r="C94" i="205"/>
  <c r="B94" i="205"/>
  <c r="O93" i="205"/>
  <c r="D93" i="205"/>
  <c r="C93" i="205"/>
  <c r="B93" i="205"/>
  <c r="O92" i="205"/>
  <c r="D92" i="205"/>
  <c r="C92" i="205"/>
  <c r="B92" i="205"/>
  <c r="O91" i="205"/>
  <c r="D91" i="205"/>
  <c r="C91" i="205"/>
  <c r="B91" i="205"/>
  <c r="O90" i="205"/>
  <c r="D90" i="205"/>
  <c r="C90" i="205"/>
  <c r="B90" i="205"/>
  <c r="O89" i="205"/>
  <c r="D89" i="205"/>
  <c r="C89" i="205"/>
  <c r="B89" i="205"/>
  <c r="O88" i="205"/>
  <c r="D88" i="205"/>
  <c r="C88" i="205"/>
  <c r="B88" i="205"/>
  <c r="O87" i="205"/>
  <c r="D87" i="205"/>
  <c r="C87" i="205"/>
  <c r="B87" i="205"/>
  <c r="O86" i="205"/>
  <c r="D86" i="205"/>
  <c r="C86" i="205"/>
  <c r="B86" i="205"/>
  <c r="O85" i="205"/>
  <c r="D85" i="205"/>
  <c r="C85" i="205"/>
  <c r="B85" i="205"/>
  <c r="O84" i="205"/>
  <c r="D84" i="205"/>
  <c r="C84" i="205"/>
  <c r="B84" i="205"/>
  <c r="O83" i="205"/>
  <c r="D83" i="205"/>
  <c r="C83" i="205"/>
  <c r="B83" i="205"/>
  <c r="O82" i="205"/>
  <c r="D82" i="205"/>
  <c r="C82" i="205"/>
  <c r="B82" i="205"/>
  <c r="O81" i="205"/>
  <c r="D81" i="205"/>
  <c r="C81" i="205"/>
  <c r="B81" i="205"/>
  <c r="O80" i="205"/>
  <c r="D80" i="205"/>
  <c r="C80" i="205"/>
  <c r="B80" i="205"/>
  <c r="O79" i="205"/>
  <c r="D79" i="205"/>
  <c r="C79" i="205"/>
  <c r="B79" i="205"/>
  <c r="O78" i="205"/>
  <c r="D78" i="205"/>
  <c r="C78" i="205"/>
  <c r="B78" i="205"/>
  <c r="O77" i="205"/>
  <c r="D77" i="205"/>
  <c r="C77" i="205"/>
  <c r="B77" i="205"/>
  <c r="O76" i="205"/>
  <c r="D76" i="205"/>
  <c r="C76" i="205"/>
  <c r="B76" i="205"/>
  <c r="O75" i="205"/>
  <c r="D75" i="205"/>
  <c r="C75" i="205"/>
  <c r="B75" i="205"/>
  <c r="O74" i="205"/>
  <c r="D74" i="205"/>
  <c r="C74" i="205"/>
  <c r="B74" i="205"/>
  <c r="O73" i="205"/>
  <c r="D73" i="205"/>
  <c r="C73" i="205"/>
  <c r="B73" i="205"/>
  <c r="O72" i="205"/>
  <c r="D72" i="205"/>
  <c r="C72" i="205"/>
  <c r="B72" i="205"/>
  <c r="O71" i="205"/>
  <c r="D71" i="205"/>
  <c r="C71" i="205"/>
  <c r="B71" i="205"/>
  <c r="O70" i="205"/>
  <c r="D70" i="205"/>
  <c r="C70" i="205"/>
  <c r="B70" i="205"/>
  <c r="O69" i="205"/>
  <c r="D69" i="205"/>
  <c r="C69" i="205"/>
  <c r="B69" i="205"/>
  <c r="O68" i="205"/>
  <c r="D68" i="205"/>
  <c r="C68" i="205"/>
  <c r="B68" i="205"/>
  <c r="O67" i="205"/>
  <c r="D67" i="205"/>
  <c r="C67" i="205"/>
  <c r="B67" i="205"/>
  <c r="O66" i="205"/>
  <c r="D66" i="205"/>
  <c r="C66" i="205"/>
  <c r="B66" i="205"/>
  <c r="O65" i="205"/>
  <c r="D65" i="205"/>
  <c r="C65" i="205"/>
  <c r="B65" i="205"/>
  <c r="O64" i="205"/>
  <c r="D64" i="205"/>
  <c r="C64" i="205"/>
  <c r="B64" i="205"/>
  <c r="O63" i="205"/>
  <c r="D63" i="205"/>
  <c r="C63" i="205"/>
  <c r="B63" i="205"/>
  <c r="O62" i="205"/>
  <c r="D62" i="205"/>
  <c r="C62" i="205"/>
  <c r="B62" i="205"/>
  <c r="O61" i="205"/>
  <c r="D61" i="205"/>
  <c r="C61" i="205"/>
  <c r="B61" i="205"/>
  <c r="O60" i="205"/>
  <c r="D60" i="205"/>
  <c r="C60" i="205"/>
  <c r="B60" i="205"/>
  <c r="O59" i="205"/>
  <c r="D59" i="205"/>
  <c r="C59" i="205"/>
  <c r="B59" i="205"/>
  <c r="O58" i="205"/>
  <c r="D58" i="205"/>
  <c r="C58" i="205"/>
  <c r="B58" i="205"/>
  <c r="O57" i="205"/>
  <c r="D57" i="205"/>
  <c r="C57" i="205"/>
  <c r="B57" i="205"/>
  <c r="N54" i="205"/>
  <c r="J54" i="205"/>
  <c r="H54" i="205"/>
  <c r="J53" i="205"/>
  <c r="H53" i="205"/>
  <c r="J52" i="205"/>
  <c r="D21" i="205" a="1"/>
  <c r="D21" i="205" s="1"/>
  <c r="D20" i="205" a="1"/>
  <c r="D20" i="205" s="1"/>
  <c r="D19" i="205" a="1"/>
  <c r="D19" i="205" s="1"/>
  <c r="D14" i="205" a="1"/>
  <c r="D14" i="205" s="1"/>
  <c r="D103" i="205" s="1"/>
  <c r="D13" i="205" a="1"/>
  <c r="D13" i="205" s="1"/>
  <c r="D12" i="205" a="1"/>
  <c r="D12" i="205" s="1"/>
  <c r="D101" i="205" s="1"/>
  <c r="D10" i="205" a="1"/>
  <c r="D10" i="205" s="1"/>
  <c r="D8" i="205"/>
  <c r="D7" i="205"/>
  <c r="D6" i="205"/>
  <c r="D5" i="205"/>
  <c r="N3" i="205"/>
  <c r="N1" i="205"/>
  <c r="G107" i="204"/>
  <c r="I107" i="204" s="1"/>
  <c r="G108" i="204"/>
  <c r="I108" i="204" s="1"/>
  <c r="G109" i="204"/>
  <c r="I109" i="204" s="1"/>
  <c r="G110" i="204"/>
  <c r="I110" i="204" s="1"/>
  <c r="G111" i="204"/>
  <c r="I111" i="204" s="1"/>
  <c r="G112" i="204"/>
  <c r="I112" i="204" s="1"/>
  <c r="G113" i="204"/>
  <c r="I113" i="204" s="1"/>
  <c r="G114" i="204"/>
  <c r="I114" i="204" s="1"/>
  <c r="G115" i="204"/>
  <c r="I115" i="204" s="1"/>
  <c r="G116" i="204"/>
  <c r="I116" i="204" s="1"/>
  <c r="G117" i="204"/>
  <c r="I117" i="204" s="1"/>
  <c r="G118" i="204"/>
  <c r="I118" i="204" s="1"/>
  <c r="G119" i="204"/>
  <c r="I119" i="204" s="1"/>
  <c r="G120" i="204"/>
  <c r="I120" i="204" s="1"/>
  <c r="G121" i="204"/>
  <c r="I121" i="204" s="1"/>
  <c r="G122" i="204"/>
  <c r="I122" i="204" s="1"/>
  <c r="G123" i="204"/>
  <c r="I123" i="204" s="1"/>
  <c r="G124" i="204"/>
  <c r="I124" i="204" s="1"/>
  <c r="G125" i="204"/>
  <c r="I125" i="204" s="1"/>
  <c r="G126" i="204"/>
  <c r="I126" i="204" s="1"/>
  <c r="G127" i="204"/>
  <c r="I127" i="204" s="1"/>
  <c r="G128" i="204"/>
  <c r="I128" i="204" s="1"/>
  <c r="G129" i="204"/>
  <c r="I129" i="204" s="1"/>
  <c r="G130" i="204"/>
  <c r="I130" i="204" s="1"/>
  <c r="G131" i="204"/>
  <c r="I131" i="204" s="1"/>
  <c r="G132" i="204"/>
  <c r="I132" i="204" s="1"/>
  <c r="G133" i="204"/>
  <c r="I133" i="204" s="1"/>
  <c r="G134" i="204"/>
  <c r="I134" i="204" s="1"/>
  <c r="G135" i="204"/>
  <c r="I135" i="204" s="1"/>
  <c r="G136" i="204"/>
  <c r="I136" i="204" s="1"/>
  <c r="G137" i="204"/>
  <c r="I137" i="204" s="1"/>
  <c r="G138" i="204"/>
  <c r="I138" i="204" s="1"/>
  <c r="G139" i="204"/>
  <c r="I139" i="204" s="1"/>
  <c r="G140" i="204"/>
  <c r="I140" i="204" s="1"/>
  <c r="G141" i="204"/>
  <c r="I141" i="204" s="1"/>
  <c r="G142" i="204"/>
  <c r="I142" i="204" s="1"/>
  <c r="G143" i="204"/>
  <c r="I143" i="204" s="1"/>
  <c r="G144" i="204"/>
  <c r="I144" i="204" s="1"/>
  <c r="G145" i="204"/>
  <c r="I145" i="204" s="1"/>
  <c r="G146" i="204"/>
  <c r="I146" i="204" s="1"/>
  <c r="G147" i="204"/>
  <c r="I147" i="204" s="1"/>
  <c r="G148" i="204"/>
  <c r="I148" i="204" s="1"/>
  <c r="G106" i="204"/>
  <c r="I106" i="204" s="1"/>
  <c r="G58" i="204"/>
  <c r="I58" i="204" s="1"/>
  <c r="G59" i="204"/>
  <c r="I59" i="204" s="1"/>
  <c r="G60" i="204"/>
  <c r="I60" i="204" s="1"/>
  <c r="G61" i="204"/>
  <c r="I61" i="204" s="1"/>
  <c r="G62" i="204"/>
  <c r="I62" i="204" s="1"/>
  <c r="G63" i="204"/>
  <c r="I63" i="204" s="1"/>
  <c r="G64" i="204"/>
  <c r="I64" i="204" s="1"/>
  <c r="G65" i="204"/>
  <c r="I65" i="204" s="1"/>
  <c r="G66" i="204"/>
  <c r="I66" i="204" s="1"/>
  <c r="G67" i="204"/>
  <c r="I67" i="204" s="1"/>
  <c r="G68" i="204"/>
  <c r="I68" i="204" s="1"/>
  <c r="G69" i="204"/>
  <c r="I69" i="204" s="1"/>
  <c r="G70" i="204"/>
  <c r="I70" i="204" s="1"/>
  <c r="G71" i="204"/>
  <c r="I71" i="204" s="1"/>
  <c r="G72" i="204"/>
  <c r="I72" i="204" s="1"/>
  <c r="G73" i="204"/>
  <c r="I73" i="204" s="1"/>
  <c r="G74" i="204"/>
  <c r="I74" i="204" s="1"/>
  <c r="G75" i="204"/>
  <c r="I75" i="204" s="1"/>
  <c r="G76" i="204"/>
  <c r="I76" i="204" s="1"/>
  <c r="G77" i="204"/>
  <c r="I77" i="204" s="1"/>
  <c r="G78" i="204"/>
  <c r="I78" i="204" s="1"/>
  <c r="G79" i="204"/>
  <c r="I79" i="204" s="1"/>
  <c r="G80" i="204"/>
  <c r="I80" i="204" s="1"/>
  <c r="G81" i="204"/>
  <c r="I81" i="204" s="1"/>
  <c r="G82" i="204"/>
  <c r="I82" i="204" s="1"/>
  <c r="G83" i="204"/>
  <c r="I83" i="204" s="1"/>
  <c r="G84" i="204"/>
  <c r="I84" i="204" s="1"/>
  <c r="G85" i="204"/>
  <c r="I85" i="204" s="1"/>
  <c r="G86" i="204"/>
  <c r="I86" i="204" s="1"/>
  <c r="G87" i="204"/>
  <c r="I87" i="204" s="1"/>
  <c r="G88" i="204"/>
  <c r="I88" i="204" s="1"/>
  <c r="G89" i="204"/>
  <c r="I89" i="204" s="1"/>
  <c r="G90" i="204"/>
  <c r="I90" i="204" s="1"/>
  <c r="G91" i="204"/>
  <c r="I91" i="204" s="1"/>
  <c r="G92" i="204"/>
  <c r="I92" i="204" s="1"/>
  <c r="G93" i="204"/>
  <c r="I93" i="204" s="1"/>
  <c r="G94" i="204"/>
  <c r="I94" i="204" s="1"/>
  <c r="G95" i="204"/>
  <c r="I95" i="204" s="1"/>
  <c r="G96" i="204"/>
  <c r="I96" i="204" s="1"/>
  <c r="G97" i="204"/>
  <c r="I97" i="204" s="1"/>
  <c r="G98" i="204"/>
  <c r="I98" i="204" s="1"/>
  <c r="G99" i="204"/>
  <c r="I99" i="204" s="1"/>
  <c r="G100" i="204"/>
  <c r="I100" i="204" s="1"/>
  <c r="G57" i="204"/>
  <c r="I57" i="204" s="1"/>
  <c r="M149" i="204"/>
  <c r="H149" i="204"/>
  <c r="L29" i="115" s="1"/>
  <c r="O148" i="204"/>
  <c r="D148" i="204"/>
  <c r="C148" i="204"/>
  <c r="B148" i="204"/>
  <c r="O147" i="204"/>
  <c r="D147" i="204"/>
  <c r="C147" i="204"/>
  <c r="B147" i="204"/>
  <c r="O146" i="204"/>
  <c r="D146" i="204"/>
  <c r="C146" i="204"/>
  <c r="B146" i="204"/>
  <c r="O145" i="204"/>
  <c r="D145" i="204"/>
  <c r="C145" i="204"/>
  <c r="B145" i="204"/>
  <c r="O144" i="204"/>
  <c r="D144" i="204"/>
  <c r="C144" i="204"/>
  <c r="B144" i="204"/>
  <c r="O143" i="204"/>
  <c r="D143" i="204"/>
  <c r="C143" i="204"/>
  <c r="B143" i="204"/>
  <c r="O142" i="204"/>
  <c r="D142" i="204"/>
  <c r="C142" i="204"/>
  <c r="B142" i="204"/>
  <c r="O141" i="204"/>
  <c r="D141" i="204"/>
  <c r="C141" i="204"/>
  <c r="B141" i="204"/>
  <c r="O140" i="204"/>
  <c r="D140" i="204"/>
  <c r="C140" i="204"/>
  <c r="B140" i="204"/>
  <c r="O139" i="204"/>
  <c r="D139" i="204"/>
  <c r="C139" i="204"/>
  <c r="B139" i="204"/>
  <c r="O138" i="204"/>
  <c r="D138" i="204"/>
  <c r="C138" i="204"/>
  <c r="B138" i="204"/>
  <c r="O137" i="204"/>
  <c r="D137" i="204"/>
  <c r="C137" i="204"/>
  <c r="B137" i="204"/>
  <c r="O136" i="204"/>
  <c r="D136" i="204"/>
  <c r="C136" i="204"/>
  <c r="B136" i="204"/>
  <c r="O135" i="204"/>
  <c r="D135" i="204"/>
  <c r="C135" i="204"/>
  <c r="B135" i="204"/>
  <c r="O134" i="204"/>
  <c r="D134" i="204"/>
  <c r="C134" i="204"/>
  <c r="B134" i="204"/>
  <c r="O133" i="204"/>
  <c r="D133" i="204"/>
  <c r="C133" i="204"/>
  <c r="B133" i="204"/>
  <c r="O132" i="204"/>
  <c r="D132" i="204"/>
  <c r="C132" i="204"/>
  <c r="B132" i="204"/>
  <c r="O131" i="204"/>
  <c r="D131" i="204"/>
  <c r="C131" i="204"/>
  <c r="B131" i="204"/>
  <c r="O130" i="204"/>
  <c r="D130" i="204"/>
  <c r="C130" i="204"/>
  <c r="B130" i="204"/>
  <c r="O129" i="204"/>
  <c r="D129" i="204"/>
  <c r="C129" i="204"/>
  <c r="B129" i="204"/>
  <c r="O128" i="204"/>
  <c r="D128" i="204"/>
  <c r="C128" i="204"/>
  <c r="B128" i="204"/>
  <c r="O127" i="204"/>
  <c r="D127" i="204"/>
  <c r="C127" i="204"/>
  <c r="B127" i="204"/>
  <c r="O126" i="204"/>
  <c r="D126" i="204"/>
  <c r="C126" i="204"/>
  <c r="B126" i="204"/>
  <c r="O125" i="204"/>
  <c r="D125" i="204"/>
  <c r="C125" i="204"/>
  <c r="B125" i="204"/>
  <c r="O124" i="204"/>
  <c r="D124" i="204"/>
  <c r="C124" i="204"/>
  <c r="B124" i="204"/>
  <c r="O123" i="204"/>
  <c r="D123" i="204"/>
  <c r="C123" i="204"/>
  <c r="B123" i="204"/>
  <c r="O122" i="204"/>
  <c r="D122" i="204"/>
  <c r="C122" i="204"/>
  <c r="B122" i="204"/>
  <c r="O121" i="204"/>
  <c r="D121" i="204"/>
  <c r="C121" i="204"/>
  <c r="B121" i="204"/>
  <c r="O120" i="204"/>
  <c r="D120" i="204"/>
  <c r="C120" i="204"/>
  <c r="B120" i="204"/>
  <c r="O119" i="204"/>
  <c r="D119" i="204"/>
  <c r="C119" i="204"/>
  <c r="B119" i="204"/>
  <c r="O118" i="204"/>
  <c r="D118" i="204"/>
  <c r="C118" i="204"/>
  <c r="B118" i="204"/>
  <c r="O117" i="204"/>
  <c r="D117" i="204"/>
  <c r="C117" i="204"/>
  <c r="B117" i="204"/>
  <c r="O116" i="204"/>
  <c r="D116" i="204"/>
  <c r="C116" i="204"/>
  <c r="B116" i="204"/>
  <c r="O115" i="204"/>
  <c r="D115" i="204"/>
  <c r="C115" i="204"/>
  <c r="B115" i="204"/>
  <c r="O114" i="204"/>
  <c r="D114" i="204"/>
  <c r="C114" i="204"/>
  <c r="B114" i="204"/>
  <c r="O113" i="204"/>
  <c r="D113" i="204"/>
  <c r="C113" i="204"/>
  <c r="B113" i="204"/>
  <c r="O112" i="204"/>
  <c r="D112" i="204"/>
  <c r="C112" i="204"/>
  <c r="B112" i="204"/>
  <c r="O111" i="204"/>
  <c r="D111" i="204"/>
  <c r="C111" i="204"/>
  <c r="B111" i="204"/>
  <c r="O110" i="204"/>
  <c r="D110" i="204"/>
  <c r="C110" i="204"/>
  <c r="B110" i="204"/>
  <c r="O109" i="204"/>
  <c r="D109" i="204"/>
  <c r="C109" i="204"/>
  <c r="B109" i="204"/>
  <c r="O108" i="204"/>
  <c r="D108" i="204"/>
  <c r="C108" i="204"/>
  <c r="B108" i="204"/>
  <c r="O107" i="204"/>
  <c r="D107" i="204"/>
  <c r="C107" i="204"/>
  <c r="B107" i="204"/>
  <c r="A107" i="204"/>
  <c r="A108" i="204" s="1"/>
  <c r="A109" i="204" s="1"/>
  <c r="A110" i="204" s="1"/>
  <c r="A111" i="204" s="1"/>
  <c r="A112" i="204" s="1"/>
  <c r="A113" i="204" s="1"/>
  <c r="A114" i="204" s="1"/>
  <c r="A115" i="204" s="1"/>
  <c r="A116" i="204" s="1"/>
  <c r="A117" i="204" s="1"/>
  <c r="A118" i="204" s="1"/>
  <c r="A119" i="204" s="1"/>
  <c r="A120" i="204" s="1"/>
  <c r="A121" i="204" s="1"/>
  <c r="A122" i="204" s="1"/>
  <c r="A123" i="204" s="1"/>
  <c r="A124" i="204" s="1"/>
  <c r="A125" i="204" s="1"/>
  <c r="A126" i="204" s="1"/>
  <c r="A127" i="204" s="1"/>
  <c r="A128" i="204" s="1"/>
  <c r="A129" i="204" s="1"/>
  <c r="A130" i="204" s="1"/>
  <c r="A131" i="204" s="1"/>
  <c r="A132" i="204" s="1"/>
  <c r="A133" i="204" s="1"/>
  <c r="A134" i="204" s="1"/>
  <c r="A135" i="204" s="1"/>
  <c r="A136" i="204" s="1"/>
  <c r="A137" i="204" s="1"/>
  <c r="A138" i="204" s="1"/>
  <c r="A139" i="204" s="1"/>
  <c r="A140" i="204" s="1"/>
  <c r="A141" i="204" s="1"/>
  <c r="A142" i="204" s="1"/>
  <c r="A143" i="204" s="1"/>
  <c r="A144" i="204" s="1"/>
  <c r="A145" i="204" s="1"/>
  <c r="A146" i="204" s="1"/>
  <c r="A147" i="204" s="1"/>
  <c r="A148" i="204" s="1"/>
  <c r="O106" i="204"/>
  <c r="D106" i="204"/>
  <c r="C106" i="204"/>
  <c r="B106" i="204"/>
  <c r="A106" i="204"/>
  <c r="N103" i="204"/>
  <c r="J103" i="204"/>
  <c r="H103" i="204"/>
  <c r="J102" i="204"/>
  <c r="H102" i="204"/>
  <c r="J101" i="204"/>
  <c r="O100" i="204"/>
  <c r="D100" i="204"/>
  <c r="C100" i="204"/>
  <c r="B100" i="204"/>
  <c r="O99" i="204"/>
  <c r="D99" i="204"/>
  <c r="C99" i="204"/>
  <c r="B99" i="204"/>
  <c r="O98" i="204"/>
  <c r="D98" i="204"/>
  <c r="C98" i="204"/>
  <c r="B98" i="204"/>
  <c r="O97" i="204"/>
  <c r="D97" i="204"/>
  <c r="C97" i="204"/>
  <c r="B97" i="204"/>
  <c r="O96" i="204"/>
  <c r="D96" i="204"/>
  <c r="C96" i="204"/>
  <c r="B96" i="204"/>
  <c r="O95" i="204"/>
  <c r="D95" i="204"/>
  <c r="C95" i="204"/>
  <c r="B95" i="204"/>
  <c r="O94" i="204"/>
  <c r="D94" i="204"/>
  <c r="C94" i="204"/>
  <c r="B94" i="204"/>
  <c r="O93" i="204"/>
  <c r="D93" i="204"/>
  <c r="C93" i="204"/>
  <c r="B93" i="204"/>
  <c r="O92" i="204"/>
  <c r="D92" i="204"/>
  <c r="C92" i="204"/>
  <c r="B92" i="204"/>
  <c r="O91" i="204"/>
  <c r="D91" i="204"/>
  <c r="C91" i="204"/>
  <c r="B91" i="204"/>
  <c r="O90" i="204"/>
  <c r="D90" i="204"/>
  <c r="C90" i="204"/>
  <c r="B90" i="204"/>
  <c r="O89" i="204"/>
  <c r="D89" i="204"/>
  <c r="C89" i="204"/>
  <c r="B89" i="204"/>
  <c r="O88" i="204"/>
  <c r="D88" i="204"/>
  <c r="C88" i="204"/>
  <c r="B88" i="204"/>
  <c r="O87" i="204"/>
  <c r="D87" i="204"/>
  <c r="C87" i="204"/>
  <c r="B87" i="204"/>
  <c r="O86" i="204"/>
  <c r="D86" i="204"/>
  <c r="C86" i="204"/>
  <c r="B86" i="204"/>
  <c r="O85" i="204"/>
  <c r="D85" i="204"/>
  <c r="C85" i="204"/>
  <c r="B85" i="204"/>
  <c r="O84" i="204"/>
  <c r="D84" i="204"/>
  <c r="C84" i="204"/>
  <c r="B84" i="204"/>
  <c r="O83" i="204"/>
  <c r="D83" i="204"/>
  <c r="C83" i="204"/>
  <c r="B83" i="204"/>
  <c r="O82" i="204"/>
  <c r="D82" i="204"/>
  <c r="C82" i="204"/>
  <c r="B82" i="204"/>
  <c r="O81" i="204"/>
  <c r="D81" i="204"/>
  <c r="C81" i="204"/>
  <c r="B81" i="204"/>
  <c r="O80" i="204"/>
  <c r="D80" i="204"/>
  <c r="C80" i="204"/>
  <c r="B80" i="204"/>
  <c r="O79" i="204"/>
  <c r="D79" i="204"/>
  <c r="C79" i="204"/>
  <c r="B79" i="204"/>
  <c r="O78" i="204"/>
  <c r="D78" i="204"/>
  <c r="C78" i="204"/>
  <c r="B78" i="204"/>
  <c r="O77" i="204"/>
  <c r="D77" i="204"/>
  <c r="C77" i="204"/>
  <c r="B77" i="204"/>
  <c r="O76" i="204"/>
  <c r="D76" i="204"/>
  <c r="C76" i="204"/>
  <c r="B76" i="204"/>
  <c r="O75" i="204"/>
  <c r="D75" i="204"/>
  <c r="C75" i="204"/>
  <c r="B75" i="204"/>
  <c r="O74" i="204"/>
  <c r="D74" i="204"/>
  <c r="C74" i="204"/>
  <c r="B74" i="204"/>
  <c r="O73" i="204"/>
  <c r="D73" i="204"/>
  <c r="C73" i="204"/>
  <c r="B73" i="204"/>
  <c r="O72" i="204"/>
  <c r="D72" i="204"/>
  <c r="C72" i="204"/>
  <c r="B72" i="204"/>
  <c r="O71" i="204"/>
  <c r="D71" i="204"/>
  <c r="C71" i="204"/>
  <c r="B71" i="204"/>
  <c r="O70" i="204"/>
  <c r="D70" i="204"/>
  <c r="C70" i="204"/>
  <c r="B70" i="204"/>
  <c r="O69" i="204"/>
  <c r="D69" i="204"/>
  <c r="C69" i="204"/>
  <c r="B69" i="204"/>
  <c r="O68" i="204"/>
  <c r="D68" i="204"/>
  <c r="C68" i="204"/>
  <c r="B68" i="204"/>
  <c r="O67" i="204"/>
  <c r="D67" i="204"/>
  <c r="C67" i="204"/>
  <c r="B67" i="204"/>
  <c r="O66" i="204"/>
  <c r="D66" i="204"/>
  <c r="C66" i="204"/>
  <c r="B66" i="204"/>
  <c r="O65" i="204"/>
  <c r="D65" i="204"/>
  <c r="C65" i="204"/>
  <c r="B65" i="204"/>
  <c r="O64" i="204"/>
  <c r="D64" i="204"/>
  <c r="C64" i="204"/>
  <c r="B64" i="204"/>
  <c r="O63" i="204"/>
  <c r="D63" i="204"/>
  <c r="C63" i="204"/>
  <c r="B63" i="204"/>
  <c r="O62" i="204"/>
  <c r="D62" i="204"/>
  <c r="C62" i="204"/>
  <c r="B62" i="204"/>
  <c r="O61" i="204"/>
  <c r="D61" i="204"/>
  <c r="C61" i="204"/>
  <c r="B61" i="204"/>
  <c r="O60" i="204"/>
  <c r="D60" i="204"/>
  <c r="C60" i="204"/>
  <c r="B60" i="204"/>
  <c r="O59" i="204"/>
  <c r="D59" i="204"/>
  <c r="C59" i="204"/>
  <c r="B59" i="204"/>
  <c r="O58" i="204"/>
  <c r="D58" i="204"/>
  <c r="C58" i="204"/>
  <c r="B58" i="204"/>
  <c r="O57" i="204"/>
  <c r="D57" i="204"/>
  <c r="C57" i="204"/>
  <c r="B57" i="204"/>
  <c r="N54" i="204"/>
  <c r="J54" i="204"/>
  <c r="H54" i="204"/>
  <c r="J53" i="204"/>
  <c r="H53" i="204"/>
  <c r="J52" i="204"/>
  <c r="D21" i="204" a="1"/>
  <c r="D21" i="204" s="1"/>
  <c r="D20" i="204" a="1"/>
  <c r="D20" i="204" s="1"/>
  <c r="D19" i="204" a="1"/>
  <c r="D19" i="204" s="1"/>
  <c r="D14" i="204" a="1"/>
  <c r="D14" i="204" s="1"/>
  <c r="D54" i="204" s="1"/>
  <c r="D13" i="204" a="1"/>
  <c r="D13" i="204" s="1"/>
  <c r="D12" i="204" a="1"/>
  <c r="D12" i="204" s="1"/>
  <c r="D10" i="204" a="1"/>
  <c r="D10" i="204" s="1"/>
  <c r="D8" i="204"/>
  <c r="D7" i="204"/>
  <c r="D6" i="204"/>
  <c r="D5" i="204"/>
  <c r="N3" i="204"/>
  <c r="N1" i="204"/>
  <c r="G107" i="203"/>
  <c r="I107" i="203" s="1"/>
  <c r="G108" i="203"/>
  <c r="I108" i="203" s="1"/>
  <c r="G109" i="203"/>
  <c r="I109" i="203" s="1"/>
  <c r="G110" i="203"/>
  <c r="I110" i="203" s="1"/>
  <c r="G111" i="203"/>
  <c r="I111" i="203" s="1"/>
  <c r="G112" i="203"/>
  <c r="I112" i="203" s="1"/>
  <c r="G113" i="203"/>
  <c r="I113" i="203" s="1"/>
  <c r="G114" i="203"/>
  <c r="I114" i="203" s="1"/>
  <c r="G115" i="203"/>
  <c r="I115" i="203" s="1"/>
  <c r="G116" i="203"/>
  <c r="I116" i="203" s="1"/>
  <c r="G117" i="203"/>
  <c r="I117" i="203" s="1"/>
  <c r="G118" i="203"/>
  <c r="I118" i="203" s="1"/>
  <c r="G119" i="203"/>
  <c r="I119" i="203" s="1"/>
  <c r="G120" i="203"/>
  <c r="I120" i="203" s="1"/>
  <c r="G121" i="203"/>
  <c r="I121" i="203" s="1"/>
  <c r="G122" i="203"/>
  <c r="I122" i="203" s="1"/>
  <c r="G123" i="203"/>
  <c r="I123" i="203" s="1"/>
  <c r="G124" i="203"/>
  <c r="I124" i="203" s="1"/>
  <c r="G125" i="203"/>
  <c r="I125" i="203" s="1"/>
  <c r="G126" i="203"/>
  <c r="I126" i="203" s="1"/>
  <c r="G127" i="203"/>
  <c r="I127" i="203" s="1"/>
  <c r="G128" i="203"/>
  <c r="I128" i="203" s="1"/>
  <c r="G129" i="203"/>
  <c r="I129" i="203" s="1"/>
  <c r="G130" i="203"/>
  <c r="I130" i="203" s="1"/>
  <c r="G131" i="203"/>
  <c r="I131" i="203" s="1"/>
  <c r="G132" i="203"/>
  <c r="I132" i="203" s="1"/>
  <c r="G133" i="203"/>
  <c r="I133" i="203" s="1"/>
  <c r="G134" i="203"/>
  <c r="I134" i="203" s="1"/>
  <c r="G135" i="203"/>
  <c r="I135" i="203" s="1"/>
  <c r="G136" i="203"/>
  <c r="I136" i="203" s="1"/>
  <c r="G137" i="203"/>
  <c r="I137" i="203" s="1"/>
  <c r="G138" i="203"/>
  <c r="I138" i="203" s="1"/>
  <c r="G139" i="203"/>
  <c r="I139" i="203" s="1"/>
  <c r="G140" i="203"/>
  <c r="I140" i="203" s="1"/>
  <c r="G141" i="203"/>
  <c r="I141" i="203" s="1"/>
  <c r="G142" i="203"/>
  <c r="I142" i="203" s="1"/>
  <c r="G143" i="203"/>
  <c r="I143" i="203" s="1"/>
  <c r="G144" i="203"/>
  <c r="I144" i="203" s="1"/>
  <c r="G145" i="203"/>
  <c r="I145" i="203" s="1"/>
  <c r="G146" i="203"/>
  <c r="I146" i="203" s="1"/>
  <c r="G147" i="203"/>
  <c r="I147" i="203" s="1"/>
  <c r="G148" i="203"/>
  <c r="I148" i="203" s="1"/>
  <c r="G106" i="203"/>
  <c r="I106" i="203" s="1"/>
  <c r="G58" i="203"/>
  <c r="I58" i="203" s="1"/>
  <c r="G59" i="203"/>
  <c r="G60" i="203"/>
  <c r="I60" i="203" s="1"/>
  <c r="G61" i="203"/>
  <c r="I61" i="203" s="1"/>
  <c r="G62" i="203"/>
  <c r="I62" i="203" s="1"/>
  <c r="G63" i="203"/>
  <c r="I63" i="203" s="1"/>
  <c r="G64" i="203"/>
  <c r="I64" i="203" s="1"/>
  <c r="G65" i="203"/>
  <c r="I65" i="203" s="1"/>
  <c r="G66" i="203"/>
  <c r="I66" i="203" s="1"/>
  <c r="G67" i="203"/>
  <c r="I67" i="203" s="1"/>
  <c r="G68" i="203"/>
  <c r="I68" i="203" s="1"/>
  <c r="G69" i="203"/>
  <c r="I69" i="203" s="1"/>
  <c r="G70" i="203"/>
  <c r="I70" i="203" s="1"/>
  <c r="G71" i="203"/>
  <c r="I71" i="203" s="1"/>
  <c r="G72" i="203"/>
  <c r="I72" i="203" s="1"/>
  <c r="G73" i="203"/>
  <c r="I73" i="203" s="1"/>
  <c r="G74" i="203"/>
  <c r="I74" i="203" s="1"/>
  <c r="G75" i="203"/>
  <c r="I75" i="203" s="1"/>
  <c r="G76" i="203"/>
  <c r="I76" i="203" s="1"/>
  <c r="G77" i="203"/>
  <c r="I77" i="203" s="1"/>
  <c r="G78" i="203"/>
  <c r="I78" i="203" s="1"/>
  <c r="G79" i="203"/>
  <c r="I79" i="203" s="1"/>
  <c r="G80" i="203"/>
  <c r="I80" i="203" s="1"/>
  <c r="G81" i="203"/>
  <c r="I81" i="203" s="1"/>
  <c r="G82" i="203"/>
  <c r="I82" i="203" s="1"/>
  <c r="G83" i="203"/>
  <c r="I83" i="203" s="1"/>
  <c r="G84" i="203"/>
  <c r="I84" i="203" s="1"/>
  <c r="G85" i="203"/>
  <c r="I85" i="203" s="1"/>
  <c r="G86" i="203"/>
  <c r="I86" i="203" s="1"/>
  <c r="G87" i="203"/>
  <c r="I87" i="203" s="1"/>
  <c r="G88" i="203"/>
  <c r="I88" i="203" s="1"/>
  <c r="G89" i="203"/>
  <c r="I89" i="203" s="1"/>
  <c r="G90" i="203"/>
  <c r="I90" i="203" s="1"/>
  <c r="G91" i="203"/>
  <c r="I91" i="203" s="1"/>
  <c r="G92" i="203"/>
  <c r="I92" i="203" s="1"/>
  <c r="G93" i="203"/>
  <c r="I93" i="203" s="1"/>
  <c r="G94" i="203"/>
  <c r="I94" i="203" s="1"/>
  <c r="G95" i="203"/>
  <c r="I95" i="203" s="1"/>
  <c r="G96" i="203"/>
  <c r="I96" i="203" s="1"/>
  <c r="G97" i="203"/>
  <c r="I97" i="203" s="1"/>
  <c r="G98" i="203"/>
  <c r="I98" i="203" s="1"/>
  <c r="G99" i="203"/>
  <c r="I99" i="203" s="1"/>
  <c r="G100" i="203"/>
  <c r="I100" i="203" s="1"/>
  <c r="G57" i="203"/>
  <c r="M149" i="203"/>
  <c r="H149" i="203"/>
  <c r="L28" i="115" s="1"/>
  <c r="O148" i="203"/>
  <c r="D148" i="203"/>
  <c r="C148" i="203"/>
  <c r="B148" i="203"/>
  <c r="O147" i="203"/>
  <c r="D147" i="203"/>
  <c r="C147" i="203"/>
  <c r="B147" i="203"/>
  <c r="O146" i="203"/>
  <c r="D146" i="203"/>
  <c r="C146" i="203"/>
  <c r="B146" i="203"/>
  <c r="O145" i="203"/>
  <c r="D145" i="203"/>
  <c r="C145" i="203"/>
  <c r="B145" i="203"/>
  <c r="O144" i="203"/>
  <c r="D144" i="203"/>
  <c r="C144" i="203"/>
  <c r="B144" i="203"/>
  <c r="O143" i="203"/>
  <c r="D143" i="203"/>
  <c r="C143" i="203"/>
  <c r="B143" i="203"/>
  <c r="O142" i="203"/>
  <c r="D142" i="203"/>
  <c r="C142" i="203"/>
  <c r="B142" i="203"/>
  <c r="O141" i="203"/>
  <c r="D141" i="203"/>
  <c r="C141" i="203"/>
  <c r="B141" i="203"/>
  <c r="O140" i="203"/>
  <c r="D140" i="203"/>
  <c r="C140" i="203"/>
  <c r="B140" i="203"/>
  <c r="O139" i="203"/>
  <c r="D139" i="203"/>
  <c r="C139" i="203"/>
  <c r="B139" i="203"/>
  <c r="O138" i="203"/>
  <c r="D138" i="203"/>
  <c r="C138" i="203"/>
  <c r="B138" i="203"/>
  <c r="O137" i="203"/>
  <c r="D137" i="203"/>
  <c r="C137" i="203"/>
  <c r="B137" i="203"/>
  <c r="O136" i="203"/>
  <c r="D136" i="203"/>
  <c r="C136" i="203"/>
  <c r="B136" i="203"/>
  <c r="O135" i="203"/>
  <c r="D135" i="203"/>
  <c r="C135" i="203"/>
  <c r="B135" i="203"/>
  <c r="O134" i="203"/>
  <c r="D134" i="203"/>
  <c r="C134" i="203"/>
  <c r="B134" i="203"/>
  <c r="O133" i="203"/>
  <c r="D133" i="203"/>
  <c r="C133" i="203"/>
  <c r="B133" i="203"/>
  <c r="O132" i="203"/>
  <c r="D132" i="203"/>
  <c r="C132" i="203"/>
  <c r="B132" i="203"/>
  <c r="O131" i="203"/>
  <c r="D131" i="203"/>
  <c r="C131" i="203"/>
  <c r="B131" i="203"/>
  <c r="O130" i="203"/>
  <c r="D130" i="203"/>
  <c r="C130" i="203"/>
  <c r="B130" i="203"/>
  <c r="O129" i="203"/>
  <c r="D129" i="203"/>
  <c r="C129" i="203"/>
  <c r="B129" i="203"/>
  <c r="O128" i="203"/>
  <c r="D128" i="203"/>
  <c r="C128" i="203"/>
  <c r="B128" i="203"/>
  <c r="O127" i="203"/>
  <c r="D127" i="203"/>
  <c r="C127" i="203"/>
  <c r="B127" i="203"/>
  <c r="O126" i="203"/>
  <c r="D126" i="203"/>
  <c r="C126" i="203"/>
  <c r="B126" i="203"/>
  <c r="O125" i="203"/>
  <c r="D125" i="203"/>
  <c r="C125" i="203"/>
  <c r="B125" i="203"/>
  <c r="O124" i="203"/>
  <c r="D124" i="203"/>
  <c r="C124" i="203"/>
  <c r="B124" i="203"/>
  <c r="O123" i="203"/>
  <c r="D123" i="203"/>
  <c r="C123" i="203"/>
  <c r="B123" i="203"/>
  <c r="O122" i="203"/>
  <c r="D122" i="203"/>
  <c r="C122" i="203"/>
  <c r="B122" i="203"/>
  <c r="O121" i="203"/>
  <c r="D121" i="203"/>
  <c r="C121" i="203"/>
  <c r="B121" i="203"/>
  <c r="O120" i="203"/>
  <c r="D120" i="203"/>
  <c r="C120" i="203"/>
  <c r="B120" i="203"/>
  <c r="O119" i="203"/>
  <c r="D119" i="203"/>
  <c r="C119" i="203"/>
  <c r="B119" i="203"/>
  <c r="O118" i="203"/>
  <c r="D118" i="203"/>
  <c r="C118" i="203"/>
  <c r="B118" i="203"/>
  <c r="O117" i="203"/>
  <c r="D117" i="203"/>
  <c r="C117" i="203"/>
  <c r="B117" i="203"/>
  <c r="O116" i="203"/>
  <c r="D116" i="203"/>
  <c r="C116" i="203"/>
  <c r="B116" i="203"/>
  <c r="O115" i="203"/>
  <c r="D115" i="203"/>
  <c r="C115" i="203"/>
  <c r="B115" i="203"/>
  <c r="O114" i="203"/>
  <c r="D114" i="203"/>
  <c r="C114" i="203"/>
  <c r="B114" i="203"/>
  <c r="O113" i="203"/>
  <c r="D113" i="203"/>
  <c r="C113" i="203"/>
  <c r="B113" i="203"/>
  <c r="O112" i="203"/>
  <c r="D112" i="203"/>
  <c r="C112" i="203"/>
  <c r="B112" i="203"/>
  <c r="O111" i="203"/>
  <c r="D111" i="203"/>
  <c r="C111" i="203"/>
  <c r="B111" i="203"/>
  <c r="O110" i="203"/>
  <c r="D110" i="203"/>
  <c r="C110" i="203"/>
  <c r="B110" i="203"/>
  <c r="O109" i="203"/>
  <c r="D109" i="203"/>
  <c r="C109" i="203"/>
  <c r="B109" i="203"/>
  <c r="O108" i="203"/>
  <c r="D108" i="203"/>
  <c r="C108" i="203"/>
  <c r="B108" i="203"/>
  <c r="O107" i="203"/>
  <c r="D107" i="203"/>
  <c r="C107" i="203"/>
  <c r="B107" i="203"/>
  <c r="A107" i="203"/>
  <c r="A108" i="203" s="1"/>
  <c r="A109" i="203" s="1"/>
  <c r="A110" i="203" s="1"/>
  <c r="A111" i="203" s="1"/>
  <c r="A112" i="203" s="1"/>
  <c r="A113" i="203" s="1"/>
  <c r="A114" i="203" s="1"/>
  <c r="A115" i="203" s="1"/>
  <c r="A116" i="203" s="1"/>
  <c r="A117" i="203" s="1"/>
  <c r="A118" i="203" s="1"/>
  <c r="A119" i="203" s="1"/>
  <c r="A120" i="203" s="1"/>
  <c r="A121" i="203" s="1"/>
  <c r="A122" i="203" s="1"/>
  <c r="A123" i="203" s="1"/>
  <c r="A124" i="203" s="1"/>
  <c r="A125" i="203" s="1"/>
  <c r="A126" i="203" s="1"/>
  <c r="A127" i="203" s="1"/>
  <c r="A128" i="203" s="1"/>
  <c r="A129" i="203" s="1"/>
  <c r="A130" i="203" s="1"/>
  <c r="A131" i="203" s="1"/>
  <c r="A132" i="203" s="1"/>
  <c r="A133" i="203" s="1"/>
  <c r="A134" i="203" s="1"/>
  <c r="A135" i="203" s="1"/>
  <c r="A136" i="203" s="1"/>
  <c r="A137" i="203" s="1"/>
  <c r="A138" i="203" s="1"/>
  <c r="A139" i="203" s="1"/>
  <c r="A140" i="203" s="1"/>
  <c r="A141" i="203" s="1"/>
  <c r="A142" i="203" s="1"/>
  <c r="A143" i="203" s="1"/>
  <c r="A144" i="203" s="1"/>
  <c r="A145" i="203" s="1"/>
  <c r="A146" i="203" s="1"/>
  <c r="A147" i="203" s="1"/>
  <c r="A148" i="203" s="1"/>
  <c r="O106" i="203"/>
  <c r="D106" i="203"/>
  <c r="C106" i="203"/>
  <c r="B106" i="203"/>
  <c r="A106" i="203"/>
  <c r="N103" i="203"/>
  <c r="J103" i="203"/>
  <c r="H103" i="203"/>
  <c r="J102" i="203"/>
  <c r="H102" i="203"/>
  <c r="J101" i="203"/>
  <c r="O100" i="203"/>
  <c r="D100" i="203"/>
  <c r="C100" i="203"/>
  <c r="B100" i="203"/>
  <c r="O99" i="203"/>
  <c r="D99" i="203"/>
  <c r="C99" i="203"/>
  <c r="B99" i="203"/>
  <c r="O98" i="203"/>
  <c r="D98" i="203"/>
  <c r="C98" i="203"/>
  <c r="B98" i="203"/>
  <c r="O97" i="203"/>
  <c r="D97" i="203"/>
  <c r="C97" i="203"/>
  <c r="B97" i="203"/>
  <c r="O96" i="203"/>
  <c r="D96" i="203"/>
  <c r="C96" i="203"/>
  <c r="B96" i="203"/>
  <c r="O95" i="203"/>
  <c r="D95" i="203"/>
  <c r="C95" i="203"/>
  <c r="B95" i="203"/>
  <c r="O94" i="203"/>
  <c r="D94" i="203"/>
  <c r="C94" i="203"/>
  <c r="B94" i="203"/>
  <c r="O93" i="203"/>
  <c r="D93" i="203"/>
  <c r="C93" i="203"/>
  <c r="B93" i="203"/>
  <c r="O92" i="203"/>
  <c r="D92" i="203"/>
  <c r="C92" i="203"/>
  <c r="B92" i="203"/>
  <c r="O91" i="203"/>
  <c r="D91" i="203"/>
  <c r="C91" i="203"/>
  <c r="B91" i="203"/>
  <c r="O90" i="203"/>
  <c r="D90" i="203"/>
  <c r="C90" i="203"/>
  <c r="B90" i="203"/>
  <c r="O89" i="203"/>
  <c r="D89" i="203"/>
  <c r="C89" i="203"/>
  <c r="B89" i="203"/>
  <c r="O88" i="203"/>
  <c r="D88" i="203"/>
  <c r="C88" i="203"/>
  <c r="B88" i="203"/>
  <c r="O87" i="203"/>
  <c r="D87" i="203"/>
  <c r="C87" i="203"/>
  <c r="B87" i="203"/>
  <c r="O86" i="203"/>
  <c r="D86" i="203"/>
  <c r="C86" i="203"/>
  <c r="B86" i="203"/>
  <c r="O85" i="203"/>
  <c r="D85" i="203"/>
  <c r="C85" i="203"/>
  <c r="B85" i="203"/>
  <c r="O84" i="203"/>
  <c r="D84" i="203"/>
  <c r="C84" i="203"/>
  <c r="B84" i="203"/>
  <c r="O83" i="203"/>
  <c r="D83" i="203"/>
  <c r="C83" i="203"/>
  <c r="B83" i="203"/>
  <c r="O82" i="203"/>
  <c r="D82" i="203"/>
  <c r="C82" i="203"/>
  <c r="B82" i="203"/>
  <c r="O81" i="203"/>
  <c r="D81" i="203"/>
  <c r="C81" i="203"/>
  <c r="B81" i="203"/>
  <c r="O80" i="203"/>
  <c r="D80" i="203"/>
  <c r="C80" i="203"/>
  <c r="B80" i="203"/>
  <c r="O79" i="203"/>
  <c r="D79" i="203"/>
  <c r="C79" i="203"/>
  <c r="B79" i="203"/>
  <c r="O78" i="203"/>
  <c r="D78" i="203"/>
  <c r="C78" i="203"/>
  <c r="B78" i="203"/>
  <c r="O77" i="203"/>
  <c r="D77" i="203"/>
  <c r="C77" i="203"/>
  <c r="B77" i="203"/>
  <c r="O76" i="203"/>
  <c r="D76" i="203"/>
  <c r="C76" i="203"/>
  <c r="B76" i="203"/>
  <c r="O75" i="203"/>
  <c r="D75" i="203"/>
  <c r="C75" i="203"/>
  <c r="B75" i="203"/>
  <c r="O74" i="203"/>
  <c r="D74" i="203"/>
  <c r="C74" i="203"/>
  <c r="B74" i="203"/>
  <c r="O73" i="203"/>
  <c r="D73" i="203"/>
  <c r="C73" i="203"/>
  <c r="B73" i="203"/>
  <c r="O72" i="203"/>
  <c r="D72" i="203"/>
  <c r="C72" i="203"/>
  <c r="B72" i="203"/>
  <c r="O71" i="203"/>
  <c r="D71" i="203"/>
  <c r="C71" i="203"/>
  <c r="B71" i="203"/>
  <c r="O70" i="203"/>
  <c r="D70" i="203"/>
  <c r="C70" i="203"/>
  <c r="B70" i="203"/>
  <c r="O69" i="203"/>
  <c r="D69" i="203"/>
  <c r="C69" i="203"/>
  <c r="B69" i="203"/>
  <c r="O68" i="203"/>
  <c r="D68" i="203"/>
  <c r="C68" i="203"/>
  <c r="B68" i="203"/>
  <c r="O67" i="203"/>
  <c r="D67" i="203"/>
  <c r="C67" i="203"/>
  <c r="B67" i="203"/>
  <c r="O66" i="203"/>
  <c r="D66" i="203"/>
  <c r="C66" i="203"/>
  <c r="B66" i="203"/>
  <c r="O65" i="203"/>
  <c r="D65" i="203"/>
  <c r="C65" i="203"/>
  <c r="B65" i="203"/>
  <c r="O64" i="203"/>
  <c r="D64" i="203"/>
  <c r="C64" i="203"/>
  <c r="B64" i="203"/>
  <c r="O63" i="203"/>
  <c r="D63" i="203"/>
  <c r="C63" i="203"/>
  <c r="B63" i="203"/>
  <c r="O62" i="203"/>
  <c r="D62" i="203"/>
  <c r="C62" i="203"/>
  <c r="B62" i="203"/>
  <c r="O61" i="203"/>
  <c r="D61" i="203"/>
  <c r="C61" i="203"/>
  <c r="B61" i="203"/>
  <c r="O60" i="203"/>
  <c r="D60" i="203"/>
  <c r="C60" i="203"/>
  <c r="B60" i="203"/>
  <c r="O59" i="203"/>
  <c r="D59" i="203"/>
  <c r="C59" i="203"/>
  <c r="B59" i="203"/>
  <c r="O58" i="203"/>
  <c r="D58" i="203"/>
  <c r="C58" i="203"/>
  <c r="B58" i="203"/>
  <c r="O57" i="203"/>
  <c r="D57" i="203"/>
  <c r="C57" i="203"/>
  <c r="B57" i="203"/>
  <c r="N54" i="203"/>
  <c r="J54" i="203"/>
  <c r="H54" i="203"/>
  <c r="J53" i="203"/>
  <c r="H53" i="203"/>
  <c r="J52" i="203"/>
  <c r="H37" i="203"/>
  <c r="D21" i="203" a="1"/>
  <c r="D21" i="203" s="1"/>
  <c r="D20" i="203" a="1"/>
  <c r="D20" i="203" s="1"/>
  <c r="D19" i="203" a="1"/>
  <c r="D19" i="203" s="1"/>
  <c r="D14" i="203" a="1"/>
  <c r="D14" i="203" s="1"/>
  <c r="D103" i="203" s="1"/>
  <c r="D13" i="203" a="1"/>
  <c r="D13" i="203" s="1"/>
  <c r="D12" i="203" a="1"/>
  <c r="D12" i="203" s="1"/>
  <c r="D10" i="203" a="1"/>
  <c r="D10" i="203" s="1"/>
  <c r="D8" i="203"/>
  <c r="D7" i="203"/>
  <c r="D6" i="203"/>
  <c r="D5" i="203"/>
  <c r="N3" i="203"/>
  <c r="N1" i="203"/>
  <c r="G131" i="202"/>
  <c r="I131" i="202" s="1"/>
  <c r="G132" i="202"/>
  <c r="I132" i="202" s="1"/>
  <c r="G133" i="202"/>
  <c r="I133" i="202" s="1"/>
  <c r="G134" i="202"/>
  <c r="I134" i="202" s="1"/>
  <c r="G135" i="202"/>
  <c r="I135" i="202" s="1"/>
  <c r="G136" i="202"/>
  <c r="I136" i="202" s="1"/>
  <c r="G137" i="202"/>
  <c r="I137" i="202" s="1"/>
  <c r="G138" i="202"/>
  <c r="I138" i="202" s="1"/>
  <c r="G139" i="202"/>
  <c r="I139" i="202" s="1"/>
  <c r="G140" i="202"/>
  <c r="I140" i="202" s="1"/>
  <c r="G141" i="202"/>
  <c r="I141" i="202" s="1"/>
  <c r="G142" i="202"/>
  <c r="I142" i="202" s="1"/>
  <c r="G143" i="202"/>
  <c r="I143" i="202" s="1"/>
  <c r="G144" i="202"/>
  <c r="I144" i="202" s="1"/>
  <c r="G145" i="202"/>
  <c r="I145" i="202" s="1"/>
  <c r="G146" i="202"/>
  <c r="I146" i="202" s="1"/>
  <c r="G147" i="202"/>
  <c r="I147" i="202" s="1"/>
  <c r="G148" i="202"/>
  <c r="I148" i="202" s="1"/>
  <c r="G107" i="202"/>
  <c r="I107" i="202" s="1"/>
  <c r="G108" i="202"/>
  <c r="I108" i="202" s="1"/>
  <c r="G109" i="202"/>
  <c r="I109" i="202" s="1"/>
  <c r="G110" i="202"/>
  <c r="I110" i="202" s="1"/>
  <c r="G111" i="202"/>
  <c r="I111" i="202" s="1"/>
  <c r="G112" i="202"/>
  <c r="I112" i="202" s="1"/>
  <c r="G113" i="202"/>
  <c r="I113" i="202" s="1"/>
  <c r="G114" i="202"/>
  <c r="I114" i="202" s="1"/>
  <c r="G115" i="202"/>
  <c r="I115" i="202" s="1"/>
  <c r="G116" i="202"/>
  <c r="I116" i="202" s="1"/>
  <c r="G117" i="202"/>
  <c r="I117" i="202" s="1"/>
  <c r="G118" i="202"/>
  <c r="I118" i="202" s="1"/>
  <c r="G119" i="202"/>
  <c r="I119" i="202" s="1"/>
  <c r="G120" i="202"/>
  <c r="I120" i="202" s="1"/>
  <c r="G121" i="202"/>
  <c r="I121" i="202" s="1"/>
  <c r="G122" i="202"/>
  <c r="I122" i="202" s="1"/>
  <c r="G123" i="202"/>
  <c r="I123" i="202" s="1"/>
  <c r="G124" i="202"/>
  <c r="I124" i="202" s="1"/>
  <c r="G125" i="202"/>
  <c r="I125" i="202" s="1"/>
  <c r="G126" i="202"/>
  <c r="I126" i="202" s="1"/>
  <c r="G127" i="202"/>
  <c r="I127" i="202" s="1"/>
  <c r="G128" i="202"/>
  <c r="I128" i="202" s="1"/>
  <c r="G129" i="202"/>
  <c r="I129" i="202" s="1"/>
  <c r="G130" i="202"/>
  <c r="I130" i="202" s="1"/>
  <c r="G106" i="202"/>
  <c r="I106" i="202" s="1"/>
  <c r="G58" i="202"/>
  <c r="I58" i="202" s="1"/>
  <c r="G59" i="202"/>
  <c r="I59" i="202" s="1"/>
  <c r="G60" i="202"/>
  <c r="I60" i="202" s="1"/>
  <c r="G61" i="202"/>
  <c r="I61" i="202" s="1"/>
  <c r="G62" i="202"/>
  <c r="I62" i="202" s="1"/>
  <c r="G63" i="202"/>
  <c r="I63" i="202" s="1"/>
  <c r="G64" i="202"/>
  <c r="I64" i="202" s="1"/>
  <c r="G65" i="202"/>
  <c r="I65" i="202" s="1"/>
  <c r="G66" i="202"/>
  <c r="I66" i="202" s="1"/>
  <c r="G67" i="202"/>
  <c r="I67" i="202" s="1"/>
  <c r="G68" i="202"/>
  <c r="I68" i="202" s="1"/>
  <c r="G69" i="202"/>
  <c r="I69" i="202" s="1"/>
  <c r="G70" i="202"/>
  <c r="I70" i="202" s="1"/>
  <c r="G71" i="202"/>
  <c r="I71" i="202" s="1"/>
  <c r="G72" i="202"/>
  <c r="I72" i="202" s="1"/>
  <c r="G73" i="202"/>
  <c r="I73" i="202" s="1"/>
  <c r="G74" i="202"/>
  <c r="I74" i="202" s="1"/>
  <c r="G75" i="202"/>
  <c r="I75" i="202" s="1"/>
  <c r="G76" i="202"/>
  <c r="I76" i="202" s="1"/>
  <c r="G77" i="202"/>
  <c r="I77" i="202" s="1"/>
  <c r="G78" i="202"/>
  <c r="I78" i="202" s="1"/>
  <c r="G79" i="202"/>
  <c r="I79" i="202" s="1"/>
  <c r="G80" i="202"/>
  <c r="I80" i="202" s="1"/>
  <c r="G81" i="202"/>
  <c r="I81" i="202" s="1"/>
  <c r="G82" i="202"/>
  <c r="I82" i="202" s="1"/>
  <c r="G83" i="202"/>
  <c r="I83" i="202" s="1"/>
  <c r="G84" i="202"/>
  <c r="I84" i="202" s="1"/>
  <c r="G85" i="202"/>
  <c r="I85" i="202" s="1"/>
  <c r="G86" i="202"/>
  <c r="I86" i="202" s="1"/>
  <c r="G87" i="202"/>
  <c r="I87" i="202" s="1"/>
  <c r="G88" i="202"/>
  <c r="I88" i="202" s="1"/>
  <c r="G89" i="202"/>
  <c r="I89" i="202" s="1"/>
  <c r="G90" i="202"/>
  <c r="I90" i="202" s="1"/>
  <c r="G91" i="202"/>
  <c r="I91" i="202" s="1"/>
  <c r="G92" i="202"/>
  <c r="I92" i="202" s="1"/>
  <c r="G93" i="202"/>
  <c r="I93" i="202" s="1"/>
  <c r="G94" i="202"/>
  <c r="I94" i="202" s="1"/>
  <c r="G95" i="202"/>
  <c r="I95" i="202" s="1"/>
  <c r="G96" i="202"/>
  <c r="I96" i="202" s="1"/>
  <c r="G97" i="202"/>
  <c r="I97" i="202" s="1"/>
  <c r="G98" i="202"/>
  <c r="I98" i="202" s="1"/>
  <c r="G99" i="202"/>
  <c r="I99" i="202" s="1"/>
  <c r="G100" i="202"/>
  <c r="I100" i="202" s="1"/>
  <c r="G57" i="202"/>
  <c r="M149" i="202"/>
  <c r="H149" i="202"/>
  <c r="L27" i="115" s="1"/>
  <c r="O148" i="202"/>
  <c r="D148" i="202"/>
  <c r="C148" i="202"/>
  <c r="B148" i="202"/>
  <c r="O147" i="202"/>
  <c r="D147" i="202"/>
  <c r="C147" i="202"/>
  <c r="B147" i="202"/>
  <c r="O146" i="202"/>
  <c r="D146" i="202"/>
  <c r="C146" i="202"/>
  <c r="B146" i="202"/>
  <c r="O145" i="202"/>
  <c r="D145" i="202"/>
  <c r="C145" i="202"/>
  <c r="B145" i="202"/>
  <c r="O144" i="202"/>
  <c r="D144" i="202"/>
  <c r="C144" i="202"/>
  <c r="B144" i="202"/>
  <c r="O143" i="202"/>
  <c r="D143" i="202"/>
  <c r="C143" i="202"/>
  <c r="B143" i="202"/>
  <c r="O142" i="202"/>
  <c r="D142" i="202"/>
  <c r="C142" i="202"/>
  <c r="B142" i="202"/>
  <c r="O141" i="202"/>
  <c r="D141" i="202"/>
  <c r="C141" i="202"/>
  <c r="B141" i="202"/>
  <c r="O140" i="202"/>
  <c r="D140" i="202"/>
  <c r="C140" i="202"/>
  <c r="B140" i="202"/>
  <c r="O139" i="202"/>
  <c r="D139" i="202"/>
  <c r="C139" i="202"/>
  <c r="B139" i="202"/>
  <c r="O138" i="202"/>
  <c r="D138" i="202"/>
  <c r="C138" i="202"/>
  <c r="B138" i="202"/>
  <c r="O137" i="202"/>
  <c r="D137" i="202"/>
  <c r="C137" i="202"/>
  <c r="B137" i="202"/>
  <c r="O136" i="202"/>
  <c r="D136" i="202"/>
  <c r="C136" i="202"/>
  <c r="B136" i="202"/>
  <c r="O135" i="202"/>
  <c r="D135" i="202"/>
  <c r="C135" i="202"/>
  <c r="B135" i="202"/>
  <c r="O134" i="202"/>
  <c r="D134" i="202"/>
  <c r="C134" i="202"/>
  <c r="B134" i="202"/>
  <c r="O133" i="202"/>
  <c r="D133" i="202"/>
  <c r="C133" i="202"/>
  <c r="B133" i="202"/>
  <c r="O132" i="202"/>
  <c r="D132" i="202"/>
  <c r="C132" i="202"/>
  <c r="B132" i="202"/>
  <c r="O131" i="202"/>
  <c r="D131" i="202"/>
  <c r="C131" i="202"/>
  <c r="B131" i="202"/>
  <c r="O130" i="202"/>
  <c r="D130" i="202"/>
  <c r="C130" i="202"/>
  <c r="B130" i="202"/>
  <c r="O129" i="202"/>
  <c r="D129" i="202"/>
  <c r="C129" i="202"/>
  <c r="B129" i="202"/>
  <c r="O128" i="202"/>
  <c r="D128" i="202"/>
  <c r="C128" i="202"/>
  <c r="B128" i="202"/>
  <c r="O127" i="202"/>
  <c r="D127" i="202"/>
  <c r="C127" i="202"/>
  <c r="B127" i="202"/>
  <c r="O126" i="202"/>
  <c r="D126" i="202"/>
  <c r="C126" i="202"/>
  <c r="B126" i="202"/>
  <c r="O125" i="202"/>
  <c r="D125" i="202"/>
  <c r="C125" i="202"/>
  <c r="B125" i="202"/>
  <c r="O124" i="202"/>
  <c r="D124" i="202"/>
  <c r="C124" i="202"/>
  <c r="B124" i="202"/>
  <c r="O123" i="202"/>
  <c r="D123" i="202"/>
  <c r="C123" i="202"/>
  <c r="B123" i="202"/>
  <c r="O122" i="202"/>
  <c r="D122" i="202"/>
  <c r="C122" i="202"/>
  <c r="B122" i="202"/>
  <c r="O121" i="202"/>
  <c r="D121" i="202"/>
  <c r="C121" i="202"/>
  <c r="B121" i="202"/>
  <c r="O120" i="202"/>
  <c r="D120" i="202"/>
  <c r="C120" i="202"/>
  <c r="B120" i="202"/>
  <c r="O119" i="202"/>
  <c r="D119" i="202"/>
  <c r="C119" i="202"/>
  <c r="B119" i="202"/>
  <c r="O118" i="202"/>
  <c r="D118" i="202"/>
  <c r="C118" i="202"/>
  <c r="B118" i="202"/>
  <c r="O117" i="202"/>
  <c r="D117" i="202"/>
  <c r="C117" i="202"/>
  <c r="B117" i="202"/>
  <c r="O116" i="202"/>
  <c r="D116" i="202"/>
  <c r="C116" i="202"/>
  <c r="B116" i="202"/>
  <c r="O115" i="202"/>
  <c r="D115" i="202"/>
  <c r="C115" i="202"/>
  <c r="B115" i="202"/>
  <c r="O114" i="202"/>
  <c r="D114" i="202"/>
  <c r="C114" i="202"/>
  <c r="B114" i="202"/>
  <c r="O113" i="202"/>
  <c r="D113" i="202"/>
  <c r="C113" i="202"/>
  <c r="B113" i="202"/>
  <c r="O112" i="202"/>
  <c r="D112" i="202"/>
  <c r="C112" i="202"/>
  <c r="B112" i="202"/>
  <c r="O111" i="202"/>
  <c r="D111" i="202"/>
  <c r="C111" i="202"/>
  <c r="B111" i="202"/>
  <c r="O110" i="202"/>
  <c r="D110" i="202"/>
  <c r="C110" i="202"/>
  <c r="B110" i="202"/>
  <c r="O109" i="202"/>
  <c r="D109" i="202"/>
  <c r="C109" i="202"/>
  <c r="B109" i="202"/>
  <c r="O108" i="202"/>
  <c r="D108" i="202"/>
  <c r="C108" i="202"/>
  <c r="B108" i="202"/>
  <c r="O107" i="202"/>
  <c r="D107" i="202"/>
  <c r="C107" i="202"/>
  <c r="B107" i="202"/>
  <c r="O106" i="202"/>
  <c r="D106" i="202"/>
  <c r="C106" i="202"/>
  <c r="B106" i="202"/>
  <c r="A106" i="202"/>
  <c r="A107" i="202" s="1"/>
  <c r="A108" i="202" s="1"/>
  <c r="A109" i="202" s="1"/>
  <c r="A110" i="202" s="1"/>
  <c r="A111" i="202" s="1"/>
  <c r="A112" i="202" s="1"/>
  <c r="A113" i="202" s="1"/>
  <c r="A114" i="202" s="1"/>
  <c r="A115" i="202" s="1"/>
  <c r="A116" i="202" s="1"/>
  <c r="A117" i="202" s="1"/>
  <c r="A118" i="202" s="1"/>
  <c r="A119" i="202" s="1"/>
  <c r="A120" i="202" s="1"/>
  <c r="A121" i="202" s="1"/>
  <c r="A122" i="202" s="1"/>
  <c r="A123" i="202" s="1"/>
  <c r="A124" i="202" s="1"/>
  <c r="A125" i="202" s="1"/>
  <c r="A126" i="202" s="1"/>
  <c r="A127" i="202" s="1"/>
  <c r="A128" i="202" s="1"/>
  <c r="A129" i="202" s="1"/>
  <c r="A130" i="202" s="1"/>
  <c r="A131" i="202" s="1"/>
  <c r="A132" i="202" s="1"/>
  <c r="A133" i="202" s="1"/>
  <c r="A134" i="202" s="1"/>
  <c r="A135" i="202" s="1"/>
  <c r="A136" i="202" s="1"/>
  <c r="A137" i="202" s="1"/>
  <c r="A138" i="202" s="1"/>
  <c r="A139" i="202" s="1"/>
  <c r="A140" i="202" s="1"/>
  <c r="A141" i="202" s="1"/>
  <c r="A142" i="202" s="1"/>
  <c r="A143" i="202" s="1"/>
  <c r="A144" i="202" s="1"/>
  <c r="A145" i="202" s="1"/>
  <c r="A146" i="202" s="1"/>
  <c r="A147" i="202" s="1"/>
  <c r="A148" i="202" s="1"/>
  <c r="N103" i="202"/>
  <c r="J103" i="202"/>
  <c r="H103" i="202"/>
  <c r="J102" i="202"/>
  <c r="H102" i="202"/>
  <c r="J101" i="202"/>
  <c r="O100" i="202"/>
  <c r="D100" i="202"/>
  <c r="C100" i="202"/>
  <c r="B100" i="202"/>
  <c r="O99" i="202"/>
  <c r="D99" i="202"/>
  <c r="C99" i="202"/>
  <c r="B99" i="202"/>
  <c r="O98" i="202"/>
  <c r="D98" i="202"/>
  <c r="C98" i="202"/>
  <c r="B98" i="202"/>
  <c r="O97" i="202"/>
  <c r="D97" i="202"/>
  <c r="C97" i="202"/>
  <c r="B97" i="202"/>
  <c r="O96" i="202"/>
  <c r="D96" i="202"/>
  <c r="C96" i="202"/>
  <c r="B96" i="202"/>
  <c r="O95" i="202"/>
  <c r="D95" i="202"/>
  <c r="C95" i="202"/>
  <c r="B95" i="202"/>
  <c r="O94" i="202"/>
  <c r="D94" i="202"/>
  <c r="C94" i="202"/>
  <c r="B94" i="202"/>
  <c r="O93" i="202"/>
  <c r="D93" i="202"/>
  <c r="C93" i="202"/>
  <c r="B93" i="202"/>
  <c r="O92" i="202"/>
  <c r="D92" i="202"/>
  <c r="C92" i="202"/>
  <c r="B92" i="202"/>
  <c r="O91" i="202"/>
  <c r="D91" i="202"/>
  <c r="C91" i="202"/>
  <c r="B91" i="202"/>
  <c r="O90" i="202"/>
  <c r="D90" i="202"/>
  <c r="C90" i="202"/>
  <c r="B90" i="202"/>
  <c r="O89" i="202"/>
  <c r="D89" i="202"/>
  <c r="C89" i="202"/>
  <c r="B89" i="202"/>
  <c r="O88" i="202"/>
  <c r="D88" i="202"/>
  <c r="C88" i="202"/>
  <c r="B88" i="202"/>
  <c r="O87" i="202"/>
  <c r="D87" i="202"/>
  <c r="C87" i="202"/>
  <c r="B87" i="202"/>
  <c r="O86" i="202"/>
  <c r="D86" i="202"/>
  <c r="C86" i="202"/>
  <c r="B86" i="202"/>
  <c r="O85" i="202"/>
  <c r="D85" i="202"/>
  <c r="C85" i="202"/>
  <c r="B85" i="202"/>
  <c r="O84" i="202"/>
  <c r="D84" i="202"/>
  <c r="C84" i="202"/>
  <c r="B84" i="202"/>
  <c r="O83" i="202"/>
  <c r="D83" i="202"/>
  <c r="C83" i="202"/>
  <c r="B83" i="202"/>
  <c r="O82" i="202"/>
  <c r="D82" i="202"/>
  <c r="C82" i="202"/>
  <c r="B82" i="202"/>
  <c r="O81" i="202"/>
  <c r="D81" i="202"/>
  <c r="C81" i="202"/>
  <c r="B81" i="202"/>
  <c r="O80" i="202"/>
  <c r="D80" i="202"/>
  <c r="C80" i="202"/>
  <c r="B80" i="202"/>
  <c r="O79" i="202"/>
  <c r="D79" i="202"/>
  <c r="C79" i="202"/>
  <c r="B79" i="202"/>
  <c r="O78" i="202"/>
  <c r="D78" i="202"/>
  <c r="C78" i="202"/>
  <c r="B78" i="202"/>
  <c r="O77" i="202"/>
  <c r="D77" i="202"/>
  <c r="C77" i="202"/>
  <c r="B77" i="202"/>
  <c r="O76" i="202"/>
  <c r="D76" i="202"/>
  <c r="C76" i="202"/>
  <c r="B76" i="202"/>
  <c r="O75" i="202"/>
  <c r="D75" i="202"/>
  <c r="C75" i="202"/>
  <c r="B75" i="202"/>
  <c r="O74" i="202"/>
  <c r="D74" i="202"/>
  <c r="C74" i="202"/>
  <c r="B74" i="202"/>
  <c r="O73" i="202"/>
  <c r="D73" i="202"/>
  <c r="C73" i="202"/>
  <c r="B73" i="202"/>
  <c r="O72" i="202"/>
  <c r="D72" i="202"/>
  <c r="C72" i="202"/>
  <c r="B72" i="202"/>
  <c r="O71" i="202"/>
  <c r="D71" i="202"/>
  <c r="C71" i="202"/>
  <c r="B71" i="202"/>
  <c r="O70" i="202"/>
  <c r="D70" i="202"/>
  <c r="C70" i="202"/>
  <c r="B70" i="202"/>
  <c r="O69" i="202"/>
  <c r="D69" i="202"/>
  <c r="C69" i="202"/>
  <c r="B69" i="202"/>
  <c r="O68" i="202"/>
  <c r="D68" i="202"/>
  <c r="C68" i="202"/>
  <c r="B68" i="202"/>
  <c r="O67" i="202"/>
  <c r="D67" i="202"/>
  <c r="C67" i="202"/>
  <c r="B67" i="202"/>
  <c r="O66" i="202"/>
  <c r="D66" i="202"/>
  <c r="C66" i="202"/>
  <c r="B66" i="202"/>
  <c r="O65" i="202"/>
  <c r="D65" i="202"/>
  <c r="C65" i="202"/>
  <c r="B65" i="202"/>
  <c r="O64" i="202"/>
  <c r="D64" i="202"/>
  <c r="C64" i="202"/>
  <c r="B64" i="202"/>
  <c r="O63" i="202"/>
  <c r="D63" i="202"/>
  <c r="C63" i="202"/>
  <c r="B63" i="202"/>
  <c r="O62" i="202"/>
  <c r="D62" i="202"/>
  <c r="C62" i="202"/>
  <c r="B62" i="202"/>
  <c r="O61" i="202"/>
  <c r="D61" i="202"/>
  <c r="C61" i="202"/>
  <c r="B61" i="202"/>
  <c r="O60" i="202"/>
  <c r="D60" i="202"/>
  <c r="C60" i="202"/>
  <c r="B60" i="202"/>
  <c r="O59" i="202"/>
  <c r="D59" i="202"/>
  <c r="C59" i="202"/>
  <c r="B59" i="202"/>
  <c r="O58" i="202"/>
  <c r="D58" i="202"/>
  <c r="C58" i="202"/>
  <c r="B58" i="202"/>
  <c r="O57" i="202"/>
  <c r="D57" i="202"/>
  <c r="C57" i="202"/>
  <c r="B57" i="202"/>
  <c r="N54" i="202"/>
  <c r="J54" i="202"/>
  <c r="H54" i="202"/>
  <c r="J53" i="202"/>
  <c r="H53" i="202"/>
  <c r="J52" i="202"/>
  <c r="D21" i="202" a="1"/>
  <c r="D21" i="202" s="1"/>
  <c r="D20" i="202" a="1"/>
  <c r="D20" i="202" s="1"/>
  <c r="D19" i="202" a="1"/>
  <c r="D19" i="202" s="1"/>
  <c r="D14" i="202" a="1"/>
  <c r="D14" i="202" s="1"/>
  <c r="D54" i="202" s="1"/>
  <c r="D13" i="202" a="1"/>
  <c r="D13" i="202" s="1"/>
  <c r="D12" i="202" a="1"/>
  <c r="D12" i="202" s="1"/>
  <c r="D101" i="202" s="1"/>
  <c r="D10" i="202" a="1"/>
  <c r="D10" i="202" s="1"/>
  <c r="D8" i="202"/>
  <c r="D7" i="202"/>
  <c r="D6" i="202"/>
  <c r="D5" i="202"/>
  <c r="N3" i="202"/>
  <c r="N1" i="202"/>
  <c r="G107" i="201"/>
  <c r="I107" i="201" s="1"/>
  <c r="G108" i="201"/>
  <c r="I108" i="201" s="1"/>
  <c r="G109" i="201"/>
  <c r="I109" i="201" s="1"/>
  <c r="G110" i="201"/>
  <c r="I110" i="201" s="1"/>
  <c r="G111" i="201"/>
  <c r="I111" i="201" s="1"/>
  <c r="G112" i="201"/>
  <c r="I112" i="201" s="1"/>
  <c r="G113" i="201"/>
  <c r="I113" i="201" s="1"/>
  <c r="G114" i="201"/>
  <c r="I114" i="201" s="1"/>
  <c r="G115" i="201"/>
  <c r="I115" i="201" s="1"/>
  <c r="G116" i="201"/>
  <c r="I116" i="201" s="1"/>
  <c r="G117" i="201"/>
  <c r="I117" i="201" s="1"/>
  <c r="G118" i="201"/>
  <c r="I118" i="201" s="1"/>
  <c r="G119" i="201"/>
  <c r="I119" i="201" s="1"/>
  <c r="G120" i="201"/>
  <c r="I120" i="201" s="1"/>
  <c r="G121" i="201"/>
  <c r="I121" i="201" s="1"/>
  <c r="G122" i="201"/>
  <c r="I122" i="201" s="1"/>
  <c r="G123" i="201"/>
  <c r="I123" i="201" s="1"/>
  <c r="G124" i="201"/>
  <c r="I124" i="201" s="1"/>
  <c r="G125" i="201"/>
  <c r="I125" i="201" s="1"/>
  <c r="G126" i="201"/>
  <c r="I126" i="201" s="1"/>
  <c r="G127" i="201"/>
  <c r="I127" i="201" s="1"/>
  <c r="G128" i="201"/>
  <c r="I128" i="201" s="1"/>
  <c r="G129" i="201"/>
  <c r="I129" i="201" s="1"/>
  <c r="G130" i="201"/>
  <c r="I130" i="201" s="1"/>
  <c r="G131" i="201"/>
  <c r="I131" i="201" s="1"/>
  <c r="G132" i="201"/>
  <c r="I132" i="201" s="1"/>
  <c r="G133" i="201"/>
  <c r="I133" i="201" s="1"/>
  <c r="G134" i="201"/>
  <c r="I134" i="201" s="1"/>
  <c r="G135" i="201"/>
  <c r="I135" i="201" s="1"/>
  <c r="G136" i="201"/>
  <c r="I136" i="201" s="1"/>
  <c r="G137" i="201"/>
  <c r="I137" i="201" s="1"/>
  <c r="G138" i="201"/>
  <c r="I138" i="201" s="1"/>
  <c r="G139" i="201"/>
  <c r="I139" i="201" s="1"/>
  <c r="G140" i="201"/>
  <c r="I140" i="201" s="1"/>
  <c r="G141" i="201"/>
  <c r="I141" i="201" s="1"/>
  <c r="G142" i="201"/>
  <c r="I142" i="201" s="1"/>
  <c r="G143" i="201"/>
  <c r="I143" i="201" s="1"/>
  <c r="G144" i="201"/>
  <c r="I144" i="201" s="1"/>
  <c r="G145" i="201"/>
  <c r="I145" i="201" s="1"/>
  <c r="G146" i="201"/>
  <c r="I146" i="201" s="1"/>
  <c r="G147" i="201"/>
  <c r="I147" i="201" s="1"/>
  <c r="G148" i="201"/>
  <c r="I148" i="201" s="1"/>
  <c r="G106" i="201"/>
  <c r="I106" i="201" s="1"/>
  <c r="G80" i="201"/>
  <c r="I80" i="201" s="1"/>
  <c r="G81" i="201"/>
  <c r="I81" i="201" s="1"/>
  <c r="G82" i="201"/>
  <c r="I82" i="201" s="1"/>
  <c r="G83" i="201"/>
  <c r="I83" i="201" s="1"/>
  <c r="G84" i="201"/>
  <c r="I84" i="201" s="1"/>
  <c r="G85" i="201"/>
  <c r="I85" i="201" s="1"/>
  <c r="G86" i="201"/>
  <c r="I86" i="201" s="1"/>
  <c r="G87" i="201"/>
  <c r="I87" i="201" s="1"/>
  <c r="G88" i="201"/>
  <c r="I88" i="201" s="1"/>
  <c r="G89" i="201"/>
  <c r="I89" i="201" s="1"/>
  <c r="G90" i="201"/>
  <c r="I90" i="201" s="1"/>
  <c r="G91" i="201"/>
  <c r="I91" i="201" s="1"/>
  <c r="G92" i="201"/>
  <c r="I92" i="201" s="1"/>
  <c r="G93" i="201"/>
  <c r="I93" i="201" s="1"/>
  <c r="G94" i="201"/>
  <c r="I94" i="201" s="1"/>
  <c r="G95" i="201"/>
  <c r="I95" i="201" s="1"/>
  <c r="G96" i="201"/>
  <c r="I96" i="201" s="1"/>
  <c r="G97" i="201"/>
  <c r="I97" i="201" s="1"/>
  <c r="G98" i="201"/>
  <c r="I98" i="201" s="1"/>
  <c r="G99" i="201"/>
  <c r="I99" i="201" s="1"/>
  <c r="G100" i="201"/>
  <c r="I100" i="201" s="1"/>
  <c r="G58" i="201"/>
  <c r="I58" i="201" s="1"/>
  <c r="G59" i="201"/>
  <c r="I59" i="201" s="1"/>
  <c r="G60" i="201"/>
  <c r="I60" i="201" s="1"/>
  <c r="G61" i="201"/>
  <c r="I61" i="201" s="1"/>
  <c r="G62" i="201"/>
  <c r="I62" i="201" s="1"/>
  <c r="G63" i="201"/>
  <c r="I63" i="201" s="1"/>
  <c r="G64" i="201"/>
  <c r="I64" i="201" s="1"/>
  <c r="G65" i="201"/>
  <c r="I65" i="201" s="1"/>
  <c r="G66" i="201"/>
  <c r="I66" i="201" s="1"/>
  <c r="G67" i="201"/>
  <c r="I67" i="201" s="1"/>
  <c r="G68" i="201"/>
  <c r="I68" i="201" s="1"/>
  <c r="G69" i="201"/>
  <c r="I69" i="201" s="1"/>
  <c r="G70" i="201"/>
  <c r="I70" i="201" s="1"/>
  <c r="G71" i="201"/>
  <c r="I71" i="201" s="1"/>
  <c r="G72" i="201"/>
  <c r="I72" i="201" s="1"/>
  <c r="G73" i="201"/>
  <c r="I73" i="201" s="1"/>
  <c r="G74" i="201"/>
  <c r="I74" i="201" s="1"/>
  <c r="G75" i="201"/>
  <c r="I75" i="201" s="1"/>
  <c r="G76" i="201"/>
  <c r="I76" i="201" s="1"/>
  <c r="G77" i="201"/>
  <c r="I77" i="201" s="1"/>
  <c r="G78" i="201"/>
  <c r="I78" i="201" s="1"/>
  <c r="G79" i="201"/>
  <c r="I79" i="201" s="1"/>
  <c r="G57" i="201"/>
  <c r="M149" i="201"/>
  <c r="H149" i="201"/>
  <c r="L26" i="115" s="1"/>
  <c r="O148" i="201"/>
  <c r="D148" i="201"/>
  <c r="C148" i="201"/>
  <c r="B148" i="201"/>
  <c r="O147" i="201"/>
  <c r="D147" i="201"/>
  <c r="C147" i="201"/>
  <c r="B147" i="201"/>
  <c r="O146" i="201"/>
  <c r="D146" i="201"/>
  <c r="C146" i="201"/>
  <c r="B146" i="201"/>
  <c r="O145" i="201"/>
  <c r="D145" i="201"/>
  <c r="C145" i="201"/>
  <c r="B145" i="201"/>
  <c r="O144" i="201"/>
  <c r="D144" i="201"/>
  <c r="C144" i="201"/>
  <c r="B144" i="201"/>
  <c r="O143" i="201"/>
  <c r="D143" i="201"/>
  <c r="C143" i="201"/>
  <c r="B143" i="201"/>
  <c r="O142" i="201"/>
  <c r="D142" i="201"/>
  <c r="C142" i="201"/>
  <c r="B142" i="201"/>
  <c r="O141" i="201"/>
  <c r="D141" i="201"/>
  <c r="C141" i="201"/>
  <c r="B141" i="201"/>
  <c r="O140" i="201"/>
  <c r="D140" i="201"/>
  <c r="C140" i="201"/>
  <c r="B140" i="201"/>
  <c r="O139" i="201"/>
  <c r="D139" i="201"/>
  <c r="C139" i="201"/>
  <c r="B139" i="201"/>
  <c r="O138" i="201"/>
  <c r="D138" i="201"/>
  <c r="C138" i="201"/>
  <c r="B138" i="201"/>
  <c r="O137" i="201"/>
  <c r="D137" i="201"/>
  <c r="C137" i="201"/>
  <c r="B137" i="201"/>
  <c r="O136" i="201"/>
  <c r="D136" i="201"/>
  <c r="C136" i="201"/>
  <c r="B136" i="201"/>
  <c r="O135" i="201"/>
  <c r="D135" i="201"/>
  <c r="C135" i="201"/>
  <c r="B135" i="201"/>
  <c r="O134" i="201"/>
  <c r="D134" i="201"/>
  <c r="C134" i="201"/>
  <c r="B134" i="201"/>
  <c r="O133" i="201"/>
  <c r="D133" i="201"/>
  <c r="C133" i="201"/>
  <c r="B133" i="201"/>
  <c r="O132" i="201"/>
  <c r="D132" i="201"/>
  <c r="C132" i="201"/>
  <c r="B132" i="201"/>
  <c r="O131" i="201"/>
  <c r="D131" i="201"/>
  <c r="C131" i="201"/>
  <c r="B131" i="201"/>
  <c r="O130" i="201"/>
  <c r="D130" i="201"/>
  <c r="C130" i="201"/>
  <c r="B130" i="201"/>
  <c r="O129" i="201"/>
  <c r="D129" i="201"/>
  <c r="C129" i="201"/>
  <c r="B129" i="201"/>
  <c r="O128" i="201"/>
  <c r="D128" i="201"/>
  <c r="C128" i="201"/>
  <c r="B128" i="201"/>
  <c r="O127" i="201"/>
  <c r="D127" i="201"/>
  <c r="C127" i="201"/>
  <c r="B127" i="201"/>
  <c r="O126" i="201"/>
  <c r="D126" i="201"/>
  <c r="C126" i="201"/>
  <c r="B126" i="201"/>
  <c r="O125" i="201"/>
  <c r="D125" i="201"/>
  <c r="C125" i="201"/>
  <c r="B125" i="201"/>
  <c r="O124" i="201"/>
  <c r="D124" i="201"/>
  <c r="C124" i="201"/>
  <c r="B124" i="201"/>
  <c r="O123" i="201"/>
  <c r="D123" i="201"/>
  <c r="C123" i="201"/>
  <c r="B123" i="201"/>
  <c r="O122" i="201"/>
  <c r="D122" i="201"/>
  <c r="C122" i="201"/>
  <c r="B122" i="201"/>
  <c r="O121" i="201"/>
  <c r="D121" i="201"/>
  <c r="C121" i="201"/>
  <c r="B121" i="201"/>
  <c r="O120" i="201"/>
  <c r="D120" i="201"/>
  <c r="C120" i="201"/>
  <c r="B120" i="201"/>
  <c r="O119" i="201"/>
  <c r="D119" i="201"/>
  <c r="C119" i="201"/>
  <c r="B119" i="201"/>
  <c r="O118" i="201"/>
  <c r="D118" i="201"/>
  <c r="C118" i="201"/>
  <c r="B118" i="201"/>
  <c r="O117" i="201"/>
  <c r="D117" i="201"/>
  <c r="C117" i="201"/>
  <c r="B117" i="201"/>
  <c r="O116" i="201"/>
  <c r="D116" i="201"/>
  <c r="C116" i="201"/>
  <c r="B116" i="201"/>
  <c r="O115" i="201"/>
  <c r="D115" i="201"/>
  <c r="C115" i="201"/>
  <c r="B115" i="201"/>
  <c r="O114" i="201"/>
  <c r="D114" i="201"/>
  <c r="C114" i="201"/>
  <c r="B114" i="201"/>
  <c r="O113" i="201"/>
  <c r="D113" i="201"/>
  <c r="C113" i="201"/>
  <c r="B113" i="201"/>
  <c r="O112" i="201"/>
  <c r="D112" i="201"/>
  <c r="C112" i="201"/>
  <c r="B112" i="201"/>
  <c r="O111" i="201"/>
  <c r="D111" i="201"/>
  <c r="C111" i="201"/>
  <c r="B111" i="201"/>
  <c r="O110" i="201"/>
  <c r="D110" i="201"/>
  <c r="C110" i="201"/>
  <c r="B110" i="201"/>
  <c r="O109" i="201"/>
  <c r="D109" i="201"/>
  <c r="C109" i="201"/>
  <c r="B109" i="201"/>
  <c r="O108" i="201"/>
  <c r="D108" i="201"/>
  <c r="C108" i="201"/>
  <c r="B108" i="201"/>
  <c r="O107" i="201"/>
  <c r="D107" i="201"/>
  <c r="C107" i="201"/>
  <c r="B107" i="201"/>
  <c r="O106" i="201"/>
  <c r="D106" i="201"/>
  <c r="C106" i="201"/>
  <c r="B106" i="201"/>
  <c r="A106" i="201"/>
  <c r="A107" i="201" s="1"/>
  <c r="A108" i="201" s="1"/>
  <c r="A109" i="201" s="1"/>
  <c r="A110" i="201" s="1"/>
  <c r="A111" i="201" s="1"/>
  <c r="A112" i="201" s="1"/>
  <c r="A113" i="201" s="1"/>
  <c r="A114" i="201" s="1"/>
  <c r="A115" i="201" s="1"/>
  <c r="A116" i="201" s="1"/>
  <c r="A117" i="201" s="1"/>
  <c r="A118" i="201" s="1"/>
  <c r="A119" i="201" s="1"/>
  <c r="A120" i="201" s="1"/>
  <c r="A121" i="201" s="1"/>
  <c r="A122" i="201" s="1"/>
  <c r="A123" i="201" s="1"/>
  <c r="A124" i="201" s="1"/>
  <c r="A125" i="201" s="1"/>
  <c r="A126" i="201" s="1"/>
  <c r="A127" i="201" s="1"/>
  <c r="A128" i="201" s="1"/>
  <c r="A129" i="201" s="1"/>
  <c r="A130" i="201" s="1"/>
  <c r="A131" i="201" s="1"/>
  <c r="A132" i="201" s="1"/>
  <c r="A133" i="201" s="1"/>
  <c r="A134" i="201" s="1"/>
  <c r="A135" i="201" s="1"/>
  <c r="A136" i="201" s="1"/>
  <c r="A137" i="201" s="1"/>
  <c r="A138" i="201" s="1"/>
  <c r="A139" i="201" s="1"/>
  <c r="A140" i="201" s="1"/>
  <c r="A141" i="201" s="1"/>
  <c r="A142" i="201" s="1"/>
  <c r="A143" i="201" s="1"/>
  <c r="A144" i="201" s="1"/>
  <c r="A145" i="201" s="1"/>
  <c r="A146" i="201" s="1"/>
  <c r="A147" i="201" s="1"/>
  <c r="A148" i="201" s="1"/>
  <c r="N103" i="201"/>
  <c r="J103" i="201"/>
  <c r="H103" i="201"/>
  <c r="J102" i="201"/>
  <c r="H102" i="201"/>
  <c r="J101" i="201"/>
  <c r="O100" i="201"/>
  <c r="D100" i="201"/>
  <c r="C100" i="201"/>
  <c r="B100" i="201"/>
  <c r="O99" i="201"/>
  <c r="D99" i="201"/>
  <c r="C99" i="201"/>
  <c r="B99" i="201"/>
  <c r="O98" i="201"/>
  <c r="D98" i="201"/>
  <c r="C98" i="201"/>
  <c r="B98" i="201"/>
  <c r="O97" i="201"/>
  <c r="D97" i="201"/>
  <c r="C97" i="201"/>
  <c r="B97" i="201"/>
  <c r="O96" i="201"/>
  <c r="D96" i="201"/>
  <c r="C96" i="201"/>
  <c r="B96" i="201"/>
  <c r="O95" i="201"/>
  <c r="D95" i="201"/>
  <c r="C95" i="201"/>
  <c r="B95" i="201"/>
  <c r="O94" i="201"/>
  <c r="D94" i="201"/>
  <c r="C94" i="201"/>
  <c r="B94" i="201"/>
  <c r="O93" i="201"/>
  <c r="D93" i="201"/>
  <c r="C93" i="201"/>
  <c r="B93" i="201"/>
  <c r="O92" i="201"/>
  <c r="D92" i="201"/>
  <c r="C92" i="201"/>
  <c r="B92" i="201"/>
  <c r="O91" i="201"/>
  <c r="D91" i="201"/>
  <c r="C91" i="201"/>
  <c r="B91" i="201"/>
  <c r="O90" i="201"/>
  <c r="D90" i="201"/>
  <c r="C90" i="201"/>
  <c r="B90" i="201"/>
  <c r="O89" i="201"/>
  <c r="D89" i="201"/>
  <c r="C89" i="201"/>
  <c r="B89" i="201"/>
  <c r="O88" i="201"/>
  <c r="D88" i="201"/>
  <c r="C88" i="201"/>
  <c r="B88" i="201"/>
  <c r="O87" i="201"/>
  <c r="D87" i="201"/>
  <c r="C87" i="201"/>
  <c r="B87" i="201"/>
  <c r="O86" i="201"/>
  <c r="D86" i="201"/>
  <c r="C86" i="201"/>
  <c r="B86" i="201"/>
  <c r="O85" i="201"/>
  <c r="D85" i="201"/>
  <c r="C85" i="201"/>
  <c r="B85" i="201"/>
  <c r="O84" i="201"/>
  <c r="D84" i="201"/>
  <c r="C84" i="201"/>
  <c r="B84" i="201"/>
  <c r="O83" i="201"/>
  <c r="D83" i="201"/>
  <c r="C83" i="201"/>
  <c r="B83" i="201"/>
  <c r="O82" i="201"/>
  <c r="D82" i="201"/>
  <c r="C82" i="201"/>
  <c r="B82" i="201"/>
  <c r="O81" i="201"/>
  <c r="D81" i="201"/>
  <c r="C81" i="201"/>
  <c r="B81" i="201"/>
  <c r="O80" i="201"/>
  <c r="D80" i="201"/>
  <c r="C80" i="201"/>
  <c r="B80" i="201"/>
  <c r="O79" i="201"/>
  <c r="D79" i="201"/>
  <c r="C79" i="201"/>
  <c r="B79" i="201"/>
  <c r="O78" i="201"/>
  <c r="D78" i="201"/>
  <c r="C78" i="201"/>
  <c r="B78" i="201"/>
  <c r="O77" i="201"/>
  <c r="D77" i="201"/>
  <c r="C77" i="201"/>
  <c r="B77" i="201"/>
  <c r="O76" i="201"/>
  <c r="D76" i="201"/>
  <c r="C76" i="201"/>
  <c r="B76" i="201"/>
  <c r="O75" i="201"/>
  <c r="D75" i="201"/>
  <c r="C75" i="201"/>
  <c r="B75" i="201"/>
  <c r="O74" i="201"/>
  <c r="D74" i="201"/>
  <c r="C74" i="201"/>
  <c r="B74" i="201"/>
  <c r="O73" i="201"/>
  <c r="D73" i="201"/>
  <c r="C73" i="201"/>
  <c r="B73" i="201"/>
  <c r="O72" i="201"/>
  <c r="D72" i="201"/>
  <c r="C72" i="201"/>
  <c r="B72" i="201"/>
  <c r="O71" i="201"/>
  <c r="D71" i="201"/>
  <c r="C71" i="201"/>
  <c r="B71" i="201"/>
  <c r="O70" i="201"/>
  <c r="D70" i="201"/>
  <c r="C70" i="201"/>
  <c r="B70" i="201"/>
  <c r="O69" i="201"/>
  <c r="D69" i="201"/>
  <c r="C69" i="201"/>
  <c r="B69" i="201"/>
  <c r="O68" i="201"/>
  <c r="D68" i="201"/>
  <c r="C68" i="201"/>
  <c r="B68" i="201"/>
  <c r="O67" i="201"/>
  <c r="D67" i="201"/>
  <c r="C67" i="201"/>
  <c r="B67" i="201"/>
  <c r="O66" i="201"/>
  <c r="D66" i="201"/>
  <c r="C66" i="201"/>
  <c r="B66" i="201"/>
  <c r="O65" i="201"/>
  <c r="D65" i="201"/>
  <c r="C65" i="201"/>
  <c r="B65" i="201"/>
  <c r="O64" i="201"/>
  <c r="D64" i="201"/>
  <c r="C64" i="201"/>
  <c r="B64" i="201"/>
  <c r="O63" i="201"/>
  <c r="D63" i="201"/>
  <c r="C63" i="201"/>
  <c r="B63" i="201"/>
  <c r="O62" i="201"/>
  <c r="D62" i="201"/>
  <c r="C62" i="201"/>
  <c r="B62" i="201"/>
  <c r="O61" i="201"/>
  <c r="D61" i="201"/>
  <c r="C61" i="201"/>
  <c r="B61" i="201"/>
  <c r="O60" i="201"/>
  <c r="D60" i="201"/>
  <c r="C60" i="201"/>
  <c r="B60" i="201"/>
  <c r="O59" i="201"/>
  <c r="D59" i="201"/>
  <c r="C59" i="201"/>
  <c r="B59" i="201"/>
  <c r="O58" i="201"/>
  <c r="D58" i="201"/>
  <c r="C58" i="201"/>
  <c r="B58" i="201"/>
  <c r="O57" i="201"/>
  <c r="D57" i="201"/>
  <c r="C57" i="201"/>
  <c r="B57" i="201"/>
  <c r="N54" i="201"/>
  <c r="J54" i="201"/>
  <c r="H54" i="201"/>
  <c r="J53" i="201"/>
  <c r="H53" i="201"/>
  <c r="J52" i="201"/>
  <c r="D21" i="201" a="1"/>
  <c r="D21" i="201" s="1"/>
  <c r="D20" i="201" a="1"/>
  <c r="D20" i="201" s="1"/>
  <c r="D19" i="201" a="1"/>
  <c r="D19" i="201" s="1"/>
  <c r="D14" i="201" a="1"/>
  <c r="D14" i="201" s="1"/>
  <c r="D54" i="201" s="1"/>
  <c r="D13" i="201" a="1"/>
  <c r="D13" i="201" s="1"/>
  <c r="D12" i="201" a="1"/>
  <c r="D12" i="201" s="1"/>
  <c r="D101" i="201" s="1"/>
  <c r="D10" i="201" a="1"/>
  <c r="D10" i="201" s="1"/>
  <c r="D8" i="201"/>
  <c r="D7" i="201"/>
  <c r="D6" i="201"/>
  <c r="D5" i="201"/>
  <c r="N3" i="201"/>
  <c r="N1" i="201"/>
  <c r="G107" i="200"/>
  <c r="I107" i="200" s="1"/>
  <c r="G108" i="200"/>
  <c r="I108" i="200" s="1"/>
  <c r="G109" i="200"/>
  <c r="I109" i="200" s="1"/>
  <c r="G110" i="200"/>
  <c r="I110" i="200" s="1"/>
  <c r="G111" i="200"/>
  <c r="I111" i="200" s="1"/>
  <c r="G112" i="200"/>
  <c r="I112" i="200" s="1"/>
  <c r="G113" i="200"/>
  <c r="I113" i="200" s="1"/>
  <c r="G114" i="200"/>
  <c r="I114" i="200" s="1"/>
  <c r="G115" i="200"/>
  <c r="I115" i="200" s="1"/>
  <c r="G116" i="200"/>
  <c r="I116" i="200" s="1"/>
  <c r="G117" i="200"/>
  <c r="I117" i="200" s="1"/>
  <c r="G118" i="200"/>
  <c r="I118" i="200" s="1"/>
  <c r="G119" i="200"/>
  <c r="I119" i="200" s="1"/>
  <c r="G120" i="200"/>
  <c r="I120" i="200" s="1"/>
  <c r="G121" i="200"/>
  <c r="I121" i="200" s="1"/>
  <c r="G122" i="200"/>
  <c r="I122" i="200" s="1"/>
  <c r="G123" i="200"/>
  <c r="I123" i="200" s="1"/>
  <c r="G124" i="200"/>
  <c r="I124" i="200" s="1"/>
  <c r="G125" i="200"/>
  <c r="I125" i="200" s="1"/>
  <c r="G126" i="200"/>
  <c r="I126" i="200" s="1"/>
  <c r="G127" i="200"/>
  <c r="I127" i="200" s="1"/>
  <c r="G128" i="200"/>
  <c r="I128" i="200" s="1"/>
  <c r="G129" i="200"/>
  <c r="I129" i="200" s="1"/>
  <c r="G130" i="200"/>
  <c r="I130" i="200" s="1"/>
  <c r="G131" i="200"/>
  <c r="I131" i="200" s="1"/>
  <c r="G132" i="200"/>
  <c r="I132" i="200" s="1"/>
  <c r="G133" i="200"/>
  <c r="I133" i="200" s="1"/>
  <c r="G134" i="200"/>
  <c r="I134" i="200" s="1"/>
  <c r="G135" i="200"/>
  <c r="I135" i="200" s="1"/>
  <c r="G136" i="200"/>
  <c r="I136" i="200" s="1"/>
  <c r="G137" i="200"/>
  <c r="I137" i="200" s="1"/>
  <c r="G138" i="200"/>
  <c r="I138" i="200" s="1"/>
  <c r="G139" i="200"/>
  <c r="I139" i="200" s="1"/>
  <c r="G140" i="200"/>
  <c r="I140" i="200" s="1"/>
  <c r="G141" i="200"/>
  <c r="I141" i="200" s="1"/>
  <c r="G142" i="200"/>
  <c r="I142" i="200" s="1"/>
  <c r="G143" i="200"/>
  <c r="I143" i="200" s="1"/>
  <c r="G144" i="200"/>
  <c r="I144" i="200" s="1"/>
  <c r="G145" i="200"/>
  <c r="I145" i="200" s="1"/>
  <c r="G146" i="200"/>
  <c r="I146" i="200" s="1"/>
  <c r="G147" i="200"/>
  <c r="I147" i="200" s="1"/>
  <c r="G148" i="200"/>
  <c r="I148" i="200" s="1"/>
  <c r="G106" i="200"/>
  <c r="I106" i="200" s="1"/>
  <c r="G58" i="200"/>
  <c r="I58" i="200" s="1"/>
  <c r="G59" i="200"/>
  <c r="I59" i="200" s="1"/>
  <c r="G60" i="200"/>
  <c r="I60" i="200" s="1"/>
  <c r="G61" i="200"/>
  <c r="I61" i="200" s="1"/>
  <c r="G62" i="200"/>
  <c r="I62" i="200" s="1"/>
  <c r="G63" i="200"/>
  <c r="I63" i="200" s="1"/>
  <c r="G64" i="200"/>
  <c r="I64" i="200" s="1"/>
  <c r="G65" i="200"/>
  <c r="I65" i="200" s="1"/>
  <c r="G66" i="200"/>
  <c r="I66" i="200" s="1"/>
  <c r="G67" i="200"/>
  <c r="I67" i="200" s="1"/>
  <c r="G68" i="200"/>
  <c r="I68" i="200" s="1"/>
  <c r="G69" i="200"/>
  <c r="I69" i="200" s="1"/>
  <c r="G70" i="200"/>
  <c r="I70" i="200" s="1"/>
  <c r="G71" i="200"/>
  <c r="I71" i="200" s="1"/>
  <c r="G72" i="200"/>
  <c r="I72" i="200" s="1"/>
  <c r="G73" i="200"/>
  <c r="I73" i="200" s="1"/>
  <c r="G74" i="200"/>
  <c r="I74" i="200" s="1"/>
  <c r="G75" i="200"/>
  <c r="I75" i="200" s="1"/>
  <c r="G76" i="200"/>
  <c r="I76" i="200" s="1"/>
  <c r="G77" i="200"/>
  <c r="I77" i="200" s="1"/>
  <c r="G78" i="200"/>
  <c r="I78" i="200" s="1"/>
  <c r="G79" i="200"/>
  <c r="I79" i="200" s="1"/>
  <c r="G80" i="200"/>
  <c r="I80" i="200" s="1"/>
  <c r="G81" i="200"/>
  <c r="I81" i="200" s="1"/>
  <c r="G82" i="200"/>
  <c r="I82" i="200" s="1"/>
  <c r="G83" i="200"/>
  <c r="I83" i="200" s="1"/>
  <c r="G84" i="200"/>
  <c r="I84" i="200" s="1"/>
  <c r="G85" i="200"/>
  <c r="I85" i="200" s="1"/>
  <c r="G86" i="200"/>
  <c r="I86" i="200" s="1"/>
  <c r="G87" i="200"/>
  <c r="I87" i="200" s="1"/>
  <c r="G88" i="200"/>
  <c r="I88" i="200" s="1"/>
  <c r="G89" i="200"/>
  <c r="I89" i="200" s="1"/>
  <c r="G90" i="200"/>
  <c r="I90" i="200" s="1"/>
  <c r="G91" i="200"/>
  <c r="I91" i="200" s="1"/>
  <c r="G92" i="200"/>
  <c r="I92" i="200" s="1"/>
  <c r="G93" i="200"/>
  <c r="I93" i="200" s="1"/>
  <c r="G94" i="200"/>
  <c r="I94" i="200" s="1"/>
  <c r="G95" i="200"/>
  <c r="I95" i="200" s="1"/>
  <c r="G96" i="200"/>
  <c r="I96" i="200" s="1"/>
  <c r="G97" i="200"/>
  <c r="I97" i="200" s="1"/>
  <c r="G98" i="200"/>
  <c r="I98" i="200" s="1"/>
  <c r="G99" i="200"/>
  <c r="I99" i="200" s="1"/>
  <c r="G100" i="200"/>
  <c r="I100" i="200" s="1"/>
  <c r="G57" i="200"/>
  <c r="M149" i="200"/>
  <c r="H149" i="200"/>
  <c r="L25" i="115" s="1"/>
  <c r="O148" i="200"/>
  <c r="D148" i="200"/>
  <c r="C148" i="200"/>
  <c r="B148" i="200"/>
  <c r="O147" i="200"/>
  <c r="D147" i="200"/>
  <c r="C147" i="200"/>
  <c r="B147" i="200"/>
  <c r="O146" i="200"/>
  <c r="D146" i="200"/>
  <c r="C146" i="200"/>
  <c r="B146" i="200"/>
  <c r="O145" i="200"/>
  <c r="D145" i="200"/>
  <c r="C145" i="200"/>
  <c r="B145" i="200"/>
  <c r="O144" i="200"/>
  <c r="D144" i="200"/>
  <c r="C144" i="200"/>
  <c r="B144" i="200"/>
  <c r="O143" i="200"/>
  <c r="D143" i="200"/>
  <c r="C143" i="200"/>
  <c r="B143" i="200"/>
  <c r="O142" i="200"/>
  <c r="D142" i="200"/>
  <c r="C142" i="200"/>
  <c r="B142" i="200"/>
  <c r="O141" i="200"/>
  <c r="D141" i="200"/>
  <c r="C141" i="200"/>
  <c r="B141" i="200"/>
  <c r="O140" i="200"/>
  <c r="D140" i="200"/>
  <c r="C140" i="200"/>
  <c r="B140" i="200"/>
  <c r="O139" i="200"/>
  <c r="D139" i="200"/>
  <c r="C139" i="200"/>
  <c r="B139" i="200"/>
  <c r="O138" i="200"/>
  <c r="D138" i="200"/>
  <c r="C138" i="200"/>
  <c r="B138" i="200"/>
  <c r="O137" i="200"/>
  <c r="D137" i="200"/>
  <c r="C137" i="200"/>
  <c r="B137" i="200"/>
  <c r="O136" i="200"/>
  <c r="D136" i="200"/>
  <c r="C136" i="200"/>
  <c r="B136" i="200"/>
  <c r="O135" i="200"/>
  <c r="D135" i="200"/>
  <c r="C135" i="200"/>
  <c r="B135" i="200"/>
  <c r="O134" i="200"/>
  <c r="D134" i="200"/>
  <c r="C134" i="200"/>
  <c r="B134" i="200"/>
  <c r="O133" i="200"/>
  <c r="D133" i="200"/>
  <c r="C133" i="200"/>
  <c r="B133" i="200"/>
  <c r="O132" i="200"/>
  <c r="D132" i="200"/>
  <c r="C132" i="200"/>
  <c r="B132" i="200"/>
  <c r="O131" i="200"/>
  <c r="D131" i="200"/>
  <c r="C131" i="200"/>
  <c r="B131" i="200"/>
  <c r="O130" i="200"/>
  <c r="D130" i="200"/>
  <c r="C130" i="200"/>
  <c r="B130" i="200"/>
  <c r="O129" i="200"/>
  <c r="D129" i="200"/>
  <c r="C129" i="200"/>
  <c r="B129" i="200"/>
  <c r="O128" i="200"/>
  <c r="D128" i="200"/>
  <c r="C128" i="200"/>
  <c r="B128" i="200"/>
  <c r="O127" i="200"/>
  <c r="D127" i="200"/>
  <c r="C127" i="200"/>
  <c r="B127" i="200"/>
  <c r="O126" i="200"/>
  <c r="D126" i="200"/>
  <c r="C126" i="200"/>
  <c r="B126" i="200"/>
  <c r="O125" i="200"/>
  <c r="D125" i="200"/>
  <c r="C125" i="200"/>
  <c r="B125" i="200"/>
  <c r="O124" i="200"/>
  <c r="D124" i="200"/>
  <c r="C124" i="200"/>
  <c r="B124" i="200"/>
  <c r="O123" i="200"/>
  <c r="D123" i="200"/>
  <c r="C123" i="200"/>
  <c r="B123" i="200"/>
  <c r="O122" i="200"/>
  <c r="D122" i="200"/>
  <c r="C122" i="200"/>
  <c r="B122" i="200"/>
  <c r="O121" i="200"/>
  <c r="D121" i="200"/>
  <c r="C121" i="200"/>
  <c r="B121" i="200"/>
  <c r="O120" i="200"/>
  <c r="D120" i="200"/>
  <c r="C120" i="200"/>
  <c r="B120" i="200"/>
  <c r="O119" i="200"/>
  <c r="D119" i="200"/>
  <c r="C119" i="200"/>
  <c r="B119" i="200"/>
  <c r="O118" i="200"/>
  <c r="D118" i="200"/>
  <c r="C118" i="200"/>
  <c r="B118" i="200"/>
  <c r="O117" i="200"/>
  <c r="D117" i="200"/>
  <c r="C117" i="200"/>
  <c r="B117" i="200"/>
  <c r="O116" i="200"/>
  <c r="D116" i="200"/>
  <c r="C116" i="200"/>
  <c r="B116" i="200"/>
  <c r="O115" i="200"/>
  <c r="D115" i="200"/>
  <c r="C115" i="200"/>
  <c r="B115" i="200"/>
  <c r="O114" i="200"/>
  <c r="D114" i="200"/>
  <c r="C114" i="200"/>
  <c r="B114" i="200"/>
  <c r="O113" i="200"/>
  <c r="D113" i="200"/>
  <c r="C113" i="200"/>
  <c r="B113" i="200"/>
  <c r="O112" i="200"/>
  <c r="D112" i="200"/>
  <c r="C112" i="200"/>
  <c r="B112" i="200"/>
  <c r="O111" i="200"/>
  <c r="D111" i="200"/>
  <c r="C111" i="200"/>
  <c r="B111" i="200"/>
  <c r="O110" i="200"/>
  <c r="D110" i="200"/>
  <c r="C110" i="200"/>
  <c r="B110" i="200"/>
  <c r="O109" i="200"/>
  <c r="D109" i="200"/>
  <c r="C109" i="200"/>
  <c r="B109" i="200"/>
  <c r="O108" i="200"/>
  <c r="D108" i="200"/>
  <c r="C108" i="200"/>
  <c r="B108" i="200"/>
  <c r="O107" i="200"/>
  <c r="D107" i="200"/>
  <c r="C107" i="200"/>
  <c r="B107" i="200"/>
  <c r="A107" i="200"/>
  <c r="A108" i="200" s="1"/>
  <c r="A109" i="200" s="1"/>
  <c r="A110" i="200" s="1"/>
  <c r="A111" i="200" s="1"/>
  <c r="A112" i="200" s="1"/>
  <c r="A113" i="200" s="1"/>
  <c r="A114" i="200" s="1"/>
  <c r="A115" i="200" s="1"/>
  <c r="A116" i="200" s="1"/>
  <c r="A117" i="200" s="1"/>
  <c r="A118" i="200" s="1"/>
  <c r="A119" i="200" s="1"/>
  <c r="A120" i="200" s="1"/>
  <c r="A121" i="200" s="1"/>
  <c r="A122" i="200" s="1"/>
  <c r="A123" i="200" s="1"/>
  <c r="A124" i="200" s="1"/>
  <c r="A125" i="200" s="1"/>
  <c r="A126" i="200" s="1"/>
  <c r="A127" i="200" s="1"/>
  <c r="A128" i="200" s="1"/>
  <c r="A129" i="200" s="1"/>
  <c r="A130" i="200" s="1"/>
  <c r="A131" i="200" s="1"/>
  <c r="A132" i="200" s="1"/>
  <c r="A133" i="200" s="1"/>
  <c r="A134" i="200" s="1"/>
  <c r="A135" i="200" s="1"/>
  <c r="A136" i="200" s="1"/>
  <c r="A137" i="200" s="1"/>
  <c r="A138" i="200" s="1"/>
  <c r="A139" i="200" s="1"/>
  <c r="A140" i="200" s="1"/>
  <c r="A141" i="200" s="1"/>
  <c r="A142" i="200" s="1"/>
  <c r="A143" i="200" s="1"/>
  <c r="A144" i="200" s="1"/>
  <c r="A145" i="200" s="1"/>
  <c r="A146" i="200" s="1"/>
  <c r="A147" i="200" s="1"/>
  <c r="A148" i="200" s="1"/>
  <c r="O106" i="200"/>
  <c r="D106" i="200"/>
  <c r="C106" i="200"/>
  <c r="B106" i="200"/>
  <c r="A106" i="200"/>
  <c r="N103" i="200"/>
  <c r="J103" i="200"/>
  <c r="H103" i="200"/>
  <c r="J102" i="200"/>
  <c r="H102" i="200"/>
  <c r="J101" i="200"/>
  <c r="O100" i="200"/>
  <c r="D100" i="200"/>
  <c r="C100" i="200"/>
  <c r="B100" i="200"/>
  <c r="O99" i="200"/>
  <c r="D99" i="200"/>
  <c r="C99" i="200"/>
  <c r="B99" i="200"/>
  <c r="O98" i="200"/>
  <c r="D98" i="200"/>
  <c r="C98" i="200"/>
  <c r="B98" i="200"/>
  <c r="O97" i="200"/>
  <c r="D97" i="200"/>
  <c r="C97" i="200"/>
  <c r="B97" i="200"/>
  <c r="O96" i="200"/>
  <c r="D96" i="200"/>
  <c r="C96" i="200"/>
  <c r="B96" i="200"/>
  <c r="O95" i="200"/>
  <c r="D95" i="200"/>
  <c r="C95" i="200"/>
  <c r="B95" i="200"/>
  <c r="O94" i="200"/>
  <c r="D94" i="200"/>
  <c r="C94" i="200"/>
  <c r="B94" i="200"/>
  <c r="O93" i="200"/>
  <c r="D93" i="200"/>
  <c r="C93" i="200"/>
  <c r="B93" i="200"/>
  <c r="O92" i="200"/>
  <c r="D92" i="200"/>
  <c r="C92" i="200"/>
  <c r="B92" i="200"/>
  <c r="O91" i="200"/>
  <c r="D91" i="200"/>
  <c r="C91" i="200"/>
  <c r="B91" i="200"/>
  <c r="O90" i="200"/>
  <c r="D90" i="200"/>
  <c r="C90" i="200"/>
  <c r="B90" i="200"/>
  <c r="O89" i="200"/>
  <c r="D89" i="200"/>
  <c r="C89" i="200"/>
  <c r="B89" i="200"/>
  <c r="O88" i="200"/>
  <c r="D88" i="200"/>
  <c r="C88" i="200"/>
  <c r="B88" i="200"/>
  <c r="O87" i="200"/>
  <c r="D87" i="200"/>
  <c r="C87" i="200"/>
  <c r="B87" i="200"/>
  <c r="O86" i="200"/>
  <c r="D86" i="200"/>
  <c r="C86" i="200"/>
  <c r="B86" i="200"/>
  <c r="O85" i="200"/>
  <c r="D85" i="200"/>
  <c r="C85" i="200"/>
  <c r="B85" i="200"/>
  <c r="O84" i="200"/>
  <c r="D84" i="200"/>
  <c r="C84" i="200"/>
  <c r="B84" i="200"/>
  <c r="O83" i="200"/>
  <c r="D83" i="200"/>
  <c r="C83" i="200"/>
  <c r="B83" i="200"/>
  <c r="O82" i="200"/>
  <c r="D82" i="200"/>
  <c r="C82" i="200"/>
  <c r="B82" i="200"/>
  <c r="O81" i="200"/>
  <c r="D81" i="200"/>
  <c r="C81" i="200"/>
  <c r="B81" i="200"/>
  <c r="O80" i="200"/>
  <c r="D80" i="200"/>
  <c r="C80" i="200"/>
  <c r="B80" i="200"/>
  <c r="O79" i="200"/>
  <c r="D79" i="200"/>
  <c r="C79" i="200"/>
  <c r="B79" i="200"/>
  <c r="O78" i="200"/>
  <c r="D78" i="200"/>
  <c r="C78" i="200"/>
  <c r="B78" i="200"/>
  <c r="O77" i="200"/>
  <c r="D77" i="200"/>
  <c r="C77" i="200"/>
  <c r="B77" i="200"/>
  <c r="O76" i="200"/>
  <c r="D76" i="200"/>
  <c r="C76" i="200"/>
  <c r="B76" i="200"/>
  <c r="O75" i="200"/>
  <c r="D75" i="200"/>
  <c r="C75" i="200"/>
  <c r="B75" i="200"/>
  <c r="O74" i="200"/>
  <c r="D74" i="200"/>
  <c r="C74" i="200"/>
  <c r="B74" i="200"/>
  <c r="O73" i="200"/>
  <c r="D73" i="200"/>
  <c r="C73" i="200"/>
  <c r="B73" i="200"/>
  <c r="O72" i="200"/>
  <c r="D72" i="200"/>
  <c r="C72" i="200"/>
  <c r="B72" i="200"/>
  <c r="O71" i="200"/>
  <c r="D71" i="200"/>
  <c r="C71" i="200"/>
  <c r="B71" i="200"/>
  <c r="O70" i="200"/>
  <c r="D70" i="200"/>
  <c r="C70" i="200"/>
  <c r="B70" i="200"/>
  <c r="O69" i="200"/>
  <c r="D69" i="200"/>
  <c r="C69" i="200"/>
  <c r="B69" i="200"/>
  <c r="O68" i="200"/>
  <c r="D68" i="200"/>
  <c r="C68" i="200"/>
  <c r="B68" i="200"/>
  <c r="O67" i="200"/>
  <c r="D67" i="200"/>
  <c r="C67" i="200"/>
  <c r="B67" i="200"/>
  <c r="O66" i="200"/>
  <c r="D66" i="200"/>
  <c r="C66" i="200"/>
  <c r="B66" i="200"/>
  <c r="O65" i="200"/>
  <c r="D65" i="200"/>
  <c r="C65" i="200"/>
  <c r="B65" i="200"/>
  <c r="O64" i="200"/>
  <c r="D64" i="200"/>
  <c r="C64" i="200"/>
  <c r="B64" i="200"/>
  <c r="O63" i="200"/>
  <c r="D63" i="200"/>
  <c r="C63" i="200"/>
  <c r="B63" i="200"/>
  <c r="O62" i="200"/>
  <c r="D62" i="200"/>
  <c r="C62" i="200"/>
  <c r="B62" i="200"/>
  <c r="O61" i="200"/>
  <c r="D61" i="200"/>
  <c r="C61" i="200"/>
  <c r="B61" i="200"/>
  <c r="O60" i="200"/>
  <c r="D60" i="200"/>
  <c r="C60" i="200"/>
  <c r="B60" i="200"/>
  <c r="O59" i="200"/>
  <c r="D59" i="200"/>
  <c r="C59" i="200"/>
  <c r="B59" i="200"/>
  <c r="O58" i="200"/>
  <c r="D58" i="200"/>
  <c r="C58" i="200"/>
  <c r="B58" i="200"/>
  <c r="O57" i="200"/>
  <c r="D57" i="200"/>
  <c r="C57" i="200"/>
  <c r="B57" i="200"/>
  <c r="N54" i="200"/>
  <c r="J54" i="200"/>
  <c r="H54" i="200"/>
  <c r="J53" i="200"/>
  <c r="H53" i="200"/>
  <c r="J52" i="200"/>
  <c r="D21" i="200" a="1"/>
  <c r="D21" i="200" s="1"/>
  <c r="D20" i="200" a="1"/>
  <c r="D20" i="200" s="1"/>
  <c r="D19" i="200" a="1"/>
  <c r="D19" i="200" s="1"/>
  <c r="D14" i="200" a="1"/>
  <c r="D14" i="200" s="1"/>
  <c r="D54" i="200" s="1"/>
  <c r="D13" i="200" a="1"/>
  <c r="D13" i="200" s="1"/>
  <c r="D12" i="200" a="1"/>
  <c r="D12" i="200" s="1"/>
  <c r="D10" i="200" a="1"/>
  <c r="D10" i="200" s="1"/>
  <c r="D8" i="200"/>
  <c r="D7" i="200"/>
  <c r="D6" i="200"/>
  <c r="D5" i="200"/>
  <c r="N3" i="200"/>
  <c r="N1" i="200"/>
  <c r="G107" i="199"/>
  <c r="I107" i="199" s="1"/>
  <c r="G108" i="199"/>
  <c r="I108" i="199" s="1"/>
  <c r="G109" i="199"/>
  <c r="I109" i="199" s="1"/>
  <c r="G110" i="199"/>
  <c r="I110" i="199" s="1"/>
  <c r="G111" i="199"/>
  <c r="I111" i="199" s="1"/>
  <c r="G112" i="199"/>
  <c r="I112" i="199" s="1"/>
  <c r="G113" i="199"/>
  <c r="I113" i="199" s="1"/>
  <c r="G114" i="199"/>
  <c r="I114" i="199" s="1"/>
  <c r="G115" i="199"/>
  <c r="I115" i="199" s="1"/>
  <c r="G116" i="199"/>
  <c r="I116" i="199" s="1"/>
  <c r="G117" i="199"/>
  <c r="I117" i="199" s="1"/>
  <c r="G118" i="199"/>
  <c r="I118" i="199" s="1"/>
  <c r="G119" i="199"/>
  <c r="I119" i="199" s="1"/>
  <c r="G120" i="199"/>
  <c r="I120" i="199" s="1"/>
  <c r="G121" i="199"/>
  <c r="I121" i="199" s="1"/>
  <c r="G122" i="199"/>
  <c r="I122" i="199" s="1"/>
  <c r="G123" i="199"/>
  <c r="I123" i="199" s="1"/>
  <c r="G124" i="199"/>
  <c r="I124" i="199" s="1"/>
  <c r="G125" i="199"/>
  <c r="I125" i="199" s="1"/>
  <c r="G126" i="199"/>
  <c r="I126" i="199" s="1"/>
  <c r="G127" i="199"/>
  <c r="I127" i="199" s="1"/>
  <c r="G128" i="199"/>
  <c r="I128" i="199" s="1"/>
  <c r="G129" i="199"/>
  <c r="I129" i="199" s="1"/>
  <c r="G130" i="199"/>
  <c r="I130" i="199" s="1"/>
  <c r="G131" i="199"/>
  <c r="I131" i="199" s="1"/>
  <c r="G132" i="199"/>
  <c r="I132" i="199" s="1"/>
  <c r="G133" i="199"/>
  <c r="I133" i="199" s="1"/>
  <c r="G134" i="199"/>
  <c r="I134" i="199" s="1"/>
  <c r="G135" i="199"/>
  <c r="I135" i="199" s="1"/>
  <c r="G136" i="199"/>
  <c r="I136" i="199" s="1"/>
  <c r="G137" i="199"/>
  <c r="I137" i="199" s="1"/>
  <c r="G138" i="199"/>
  <c r="I138" i="199" s="1"/>
  <c r="G139" i="199"/>
  <c r="I139" i="199" s="1"/>
  <c r="G140" i="199"/>
  <c r="I140" i="199" s="1"/>
  <c r="G141" i="199"/>
  <c r="I141" i="199" s="1"/>
  <c r="G142" i="199"/>
  <c r="I142" i="199" s="1"/>
  <c r="G143" i="199"/>
  <c r="I143" i="199" s="1"/>
  <c r="G144" i="199"/>
  <c r="I144" i="199" s="1"/>
  <c r="G145" i="199"/>
  <c r="I145" i="199" s="1"/>
  <c r="G146" i="199"/>
  <c r="I146" i="199" s="1"/>
  <c r="G147" i="199"/>
  <c r="I147" i="199" s="1"/>
  <c r="G148" i="199"/>
  <c r="I148" i="199" s="1"/>
  <c r="G106" i="199"/>
  <c r="I106" i="199" s="1"/>
  <c r="G58" i="199"/>
  <c r="I58" i="199" s="1"/>
  <c r="G59" i="199"/>
  <c r="I59" i="199" s="1"/>
  <c r="G60" i="199"/>
  <c r="I60" i="199" s="1"/>
  <c r="G61" i="199"/>
  <c r="I61" i="199" s="1"/>
  <c r="G62" i="199"/>
  <c r="I62" i="199" s="1"/>
  <c r="G63" i="199"/>
  <c r="I63" i="199" s="1"/>
  <c r="G64" i="199"/>
  <c r="I64" i="199" s="1"/>
  <c r="G65" i="199"/>
  <c r="I65" i="199" s="1"/>
  <c r="G66" i="199"/>
  <c r="I66" i="199" s="1"/>
  <c r="G67" i="199"/>
  <c r="I67" i="199" s="1"/>
  <c r="G68" i="199"/>
  <c r="I68" i="199" s="1"/>
  <c r="G69" i="199"/>
  <c r="I69" i="199" s="1"/>
  <c r="G70" i="199"/>
  <c r="I70" i="199" s="1"/>
  <c r="G71" i="199"/>
  <c r="I71" i="199" s="1"/>
  <c r="G72" i="199"/>
  <c r="I72" i="199" s="1"/>
  <c r="G73" i="199"/>
  <c r="I73" i="199" s="1"/>
  <c r="G74" i="199"/>
  <c r="I74" i="199" s="1"/>
  <c r="G75" i="199"/>
  <c r="I75" i="199" s="1"/>
  <c r="G76" i="199"/>
  <c r="I76" i="199" s="1"/>
  <c r="G77" i="199"/>
  <c r="I77" i="199" s="1"/>
  <c r="G78" i="199"/>
  <c r="I78" i="199" s="1"/>
  <c r="G79" i="199"/>
  <c r="I79" i="199" s="1"/>
  <c r="G80" i="199"/>
  <c r="I80" i="199" s="1"/>
  <c r="G81" i="199"/>
  <c r="I81" i="199" s="1"/>
  <c r="G82" i="199"/>
  <c r="I82" i="199" s="1"/>
  <c r="G83" i="199"/>
  <c r="I83" i="199" s="1"/>
  <c r="G84" i="199"/>
  <c r="I84" i="199" s="1"/>
  <c r="G85" i="199"/>
  <c r="I85" i="199" s="1"/>
  <c r="G86" i="199"/>
  <c r="I86" i="199" s="1"/>
  <c r="G87" i="199"/>
  <c r="I87" i="199" s="1"/>
  <c r="G88" i="199"/>
  <c r="I88" i="199" s="1"/>
  <c r="G89" i="199"/>
  <c r="I89" i="199" s="1"/>
  <c r="G90" i="199"/>
  <c r="I90" i="199" s="1"/>
  <c r="G91" i="199"/>
  <c r="I91" i="199" s="1"/>
  <c r="G92" i="199"/>
  <c r="I92" i="199" s="1"/>
  <c r="G93" i="199"/>
  <c r="I93" i="199" s="1"/>
  <c r="G94" i="199"/>
  <c r="I94" i="199" s="1"/>
  <c r="G95" i="199"/>
  <c r="I95" i="199" s="1"/>
  <c r="G96" i="199"/>
  <c r="I96" i="199" s="1"/>
  <c r="G97" i="199"/>
  <c r="I97" i="199" s="1"/>
  <c r="G98" i="199"/>
  <c r="I98" i="199" s="1"/>
  <c r="G99" i="199"/>
  <c r="I99" i="199" s="1"/>
  <c r="G100" i="199"/>
  <c r="I100" i="199" s="1"/>
  <c r="G57" i="199"/>
  <c r="M149" i="199"/>
  <c r="H149" i="199"/>
  <c r="L24" i="115" s="1"/>
  <c r="O148" i="199"/>
  <c r="D148" i="199"/>
  <c r="C148" i="199"/>
  <c r="B148" i="199"/>
  <c r="O147" i="199"/>
  <c r="D147" i="199"/>
  <c r="C147" i="199"/>
  <c r="B147" i="199"/>
  <c r="O146" i="199"/>
  <c r="D146" i="199"/>
  <c r="C146" i="199"/>
  <c r="B146" i="199"/>
  <c r="O145" i="199"/>
  <c r="D145" i="199"/>
  <c r="C145" i="199"/>
  <c r="B145" i="199"/>
  <c r="O144" i="199"/>
  <c r="D144" i="199"/>
  <c r="C144" i="199"/>
  <c r="B144" i="199"/>
  <c r="O143" i="199"/>
  <c r="D143" i="199"/>
  <c r="C143" i="199"/>
  <c r="B143" i="199"/>
  <c r="O142" i="199"/>
  <c r="D142" i="199"/>
  <c r="C142" i="199"/>
  <c r="B142" i="199"/>
  <c r="O141" i="199"/>
  <c r="D141" i="199"/>
  <c r="C141" i="199"/>
  <c r="B141" i="199"/>
  <c r="O140" i="199"/>
  <c r="D140" i="199"/>
  <c r="C140" i="199"/>
  <c r="B140" i="199"/>
  <c r="O139" i="199"/>
  <c r="D139" i="199"/>
  <c r="C139" i="199"/>
  <c r="B139" i="199"/>
  <c r="O138" i="199"/>
  <c r="D138" i="199"/>
  <c r="C138" i="199"/>
  <c r="B138" i="199"/>
  <c r="O137" i="199"/>
  <c r="D137" i="199"/>
  <c r="C137" i="199"/>
  <c r="B137" i="199"/>
  <c r="O136" i="199"/>
  <c r="D136" i="199"/>
  <c r="C136" i="199"/>
  <c r="B136" i="199"/>
  <c r="O135" i="199"/>
  <c r="D135" i="199"/>
  <c r="C135" i="199"/>
  <c r="B135" i="199"/>
  <c r="O134" i="199"/>
  <c r="D134" i="199"/>
  <c r="C134" i="199"/>
  <c r="B134" i="199"/>
  <c r="O133" i="199"/>
  <c r="D133" i="199"/>
  <c r="C133" i="199"/>
  <c r="B133" i="199"/>
  <c r="O132" i="199"/>
  <c r="D132" i="199"/>
  <c r="C132" i="199"/>
  <c r="B132" i="199"/>
  <c r="O131" i="199"/>
  <c r="D131" i="199"/>
  <c r="C131" i="199"/>
  <c r="B131" i="199"/>
  <c r="O130" i="199"/>
  <c r="D130" i="199"/>
  <c r="C130" i="199"/>
  <c r="B130" i="199"/>
  <c r="O129" i="199"/>
  <c r="D129" i="199"/>
  <c r="C129" i="199"/>
  <c r="B129" i="199"/>
  <c r="O128" i="199"/>
  <c r="D128" i="199"/>
  <c r="C128" i="199"/>
  <c r="B128" i="199"/>
  <c r="O127" i="199"/>
  <c r="D127" i="199"/>
  <c r="C127" i="199"/>
  <c r="B127" i="199"/>
  <c r="O126" i="199"/>
  <c r="D126" i="199"/>
  <c r="C126" i="199"/>
  <c r="B126" i="199"/>
  <c r="O125" i="199"/>
  <c r="D125" i="199"/>
  <c r="C125" i="199"/>
  <c r="B125" i="199"/>
  <c r="O124" i="199"/>
  <c r="D124" i="199"/>
  <c r="C124" i="199"/>
  <c r="B124" i="199"/>
  <c r="O123" i="199"/>
  <c r="D123" i="199"/>
  <c r="C123" i="199"/>
  <c r="B123" i="199"/>
  <c r="O122" i="199"/>
  <c r="D122" i="199"/>
  <c r="C122" i="199"/>
  <c r="B122" i="199"/>
  <c r="O121" i="199"/>
  <c r="D121" i="199"/>
  <c r="C121" i="199"/>
  <c r="B121" i="199"/>
  <c r="O120" i="199"/>
  <c r="D120" i="199"/>
  <c r="C120" i="199"/>
  <c r="B120" i="199"/>
  <c r="O119" i="199"/>
  <c r="D119" i="199"/>
  <c r="C119" i="199"/>
  <c r="B119" i="199"/>
  <c r="O118" i="199"/>
  <c r="D118" i="199"/>
  <c r="C118" i="199"/>
  <c r="B118" i="199"/>
  <c r="O117" i="199"/>
  <c r="D117" i="199"/>
  <c r="C117" i="199"/>
  <c r="B117" i="199"/>
  <c r="O116" i="199"/>
  <c r="D116" i="199"/>
  <c r="C116" i="199"/>
  <c r="B116" i="199"/>
  <c r="O115" i="199"/>
  <c r="D115" i="199"/>
  <c r="C115" i="199"/>
  <c r="B115" i="199"/>
  <c r="O114" i="199"/>
  <c r="D114" i="199"/>
  <c r="C114" i="199"/>
  <c r="B114" i="199"/>
  <c r="O113" i="199"/>
  <c r="D113" i="199"/>
  <c r="C113" i="199"/>
  <c r="B113" i="199"/>
  <c r="O112" i="199"/>
  <c r="D112" i="199"/>
  <c r="C112" i="199"/>
  <c r="B112" i="199"/>
  <c r="O111" i="199"/>
  <c r="D111" i="199"/>
  <c r="C111" i="199"/>
  <c r="B111" i="199"/>
  <c r="O110" i="199"/>
  <c r="D110" i="199"/>
  <c r="C110" i="199"/>
  <c r="B110" i="199"/>
  <c r="O109" i="199"/>
  <c r="D109" i="199"/>
  <c r="C109" i="199"/>
  <c r="B109" i="199"/>
  <c r="O108" i="199"/>
  <c r="D108" i="199"/>
  <c r="C108" i="199"/>
  <c r="B108" i="199"/>
  <c r="O107" i="199"/>
  <c r="D107" i="199"/>
  <c r="C107" i="199"/>
  <c r="B107" i="199"/>
  <c r="O106" i="199"/>
  <c r="D106" i="199"/>
  <c r="C106" i="199"/>
  <c r="B106" i="199"/>
  <c r="A106" i="199"/>
  <c r="A107" i="199" s="1"/>
  <c r="A108" i="199" s="1"/>
  <c r="A109" i="199" s="1"/>
  <c r="A110" i="199" s="1"/>
  <c r="A111" i="199" s="1"/>
  <c r="A112" i="199" s="1"/>
  <c r="A113" i="199" s="1"/>
  <c r="A114" i="199" s="1"/>
  <c r="A115" i="199" s="1"/>
  <c r="A116" i="199" s="1"/>
  <c r="A117" i="199" s="1"/>
  <c r="A118" i="199" s="1"/>
  <c r="A119" i="199" s="1"/>
  <c r="A120" i="199" s="1"/>
  <c r="A121" i="199" s="1"/>
  <c r="A122" i="199" s="1"/>
  <c r="A123" i="199" s="1"/>
  <c r="A124" i="199" s="1"/>
  <c r="A125" i="199" s="1"/>
  <c r="A126" i="199" s="1"/>
  <c r="A127" i="199" s="1"/>
  <c r="A128" i="199" s="1"/>
  <c r="A129" i="199" s="1"/>
  <c r="A130" i="199" s="1"/>
  <c r="A131" i="199" s="1"/>
  <c r="A132" i="199" s="1"/>
  <c r="A133" i="199" s="1"/>
  <c r="A134" i="199" s="1"/>
  <c r="A135" i="199" s="1"/>
  <c r="A136" i="199" s="1"/>
  <c r="A137" i="199" s="1"/>
  <c r="A138" i="199" s="1"/>
  <c r="A139" i="199" s="1"/>
  <c r="A140" i="199" s="1"/>
  <c r="A141" i="199" s="1"/>
  <c r="A142" i="199" s="1"/>
  <c r="A143" i="199" s="1"/>
  <c r="A144" i="199" s="1"/>
  <c r="A145" i="199" s="1"/>
  <c r="A146" i="199" s="1"/>
  <c r="A147" i="199" s="1"/>
  <c r="A148" i="199" s="1"/>
  <c r="N103" i="199"/>
  <c r="J103" i="199"/>
  <c r="H103" i="199"/>
  <c r="J102" i="199"/>
  <c r="H102" i="199"/>
  <c r="J101" i="199"/>
  <c r="O100" i="199"/>
  <c r="D100" i="199"/>
  <c r="C100" i="199"/>
  <c r="B100" i="199"/>
  <c r="O99" i="199"/>
  <c r="D99" i="199"/>
  <c r="C99" i="199"/>
  <c r="B99" i="199"/>
  <c r="O98" i="199"/>
  <c r="D98" i="199"/>
  <c r="C98" i="199"/>
  <c r="B98" i="199"/>
  <c r="O97" i="199"/>
  <c r="D97" i="199"/>
  <c r="C97" i="199"/>
  <c r="B97" i="199"/>
  <c r="O96" i="199"/>
  <c r="D96" i="199"/>
  <c r="C96" i="199"/>
  <c r="B96" i="199"/>
  <c r="O95" i="199"/>
  <c r="D95" i="199"/>
  <c r="C95" i="199"/>
  <c r="B95" i="199"/>
  <c r="O94" i="199"/>
  <c r="D94" i="199"/>
  <c r="C94" i="199"/>
  <c r="B94" i="199"/>
  <c r="O93" i="199"/>
  <c r="D93" i="199"/>
  <c r="C93" i="199"/>
  <c r="B93" i="199"/>
  <c r="O92" i="199"/>
  <c r="D92" i="199"/>
  <c r="C92" i="199"/>
  <c r="B92" i="199"/>
  <c r="O91" i="199"/>
  <c r="D91" i="199"/>
  <c r="C91" i="199"/>
  <c r="B91" i="199"/>
  <c r="O90" i="199"/>
  <c r="D90" i="199"/>
  <c r="C90" i="199"/>
  <c r="B90" i="199"/>
  <c r="O89" i="199"/>
  <c r="D89" i="199"/>
  <c r="C89" i="199"/>
  <c r="B89" i="199"/>
  <c r="O88" i="199"/>
  <c r="D88" i="199"/>
  <c r="C88" i="199"/>
  <c r="B88" i="199"/>
  <c r="O87" i="199"/>
  <c r="D87" i="199"/>
  <c r="C87" i="199"/>
  <c r="B87" i="199"/>
  <c r="O86" i="199"/>
  <c r="D86" i="199"/>
  <c r="C86" i="199"/>
  <c r="B86" i="199"/>
  <c r="O85" i="199"/>
  <c r="D85" i="199"/>
  <c r="C85" i="199"/>
  <c r="B85" i="199"/>
  <c r="O84" i="199"/>
  <c r="D84" i="199"/>
  <c r="C84" i="199"/>
  <c r="B84" i="199"/>
  <c r="O83" i="199"/>
  <c r="D83" i="199"/>
  <c r="C83" i="199"/>
  <c r="B83" i="199"/>
  <c r="O82" i="199"/>
  <c r="D82" i="199"/>
  <c r="C82" i="199"/>
  <c r="B82" i="199"/>
  <c r="O81" i="199"/>
  <c r="D81" i="199"/>
  <c r="C81" i="199"/>
  <c r="B81" i="199"/>
  <c r="O80" i="199"/>
  <c r="D80" i="199"/>
  <c r="C80" i="199"/>
  <c r="B80" i="199"/>
  <c r="O79" i="199"/>
  <c r="D79" i="199"/>
  <c r="C79" i="199"/>
  <c r="B79" i="199"/>
  <c r="O78" i="199"/>
  <c r="D78" i="199"/>
  <c r="C78" i="199"/>
  <c r="B78" i="199"/>
  <c r="O77" i="199"/>
  <c r="D77" i="199"/>
  <c r="C77" i="199"/>
  <c r="B77" i="199"/>
  <c r="O76" i="199"/>
  <c r="D76" i="199"/>
  <c r="C76" i="199"/>
  <c r="B76" i="199"/>
  <c r="O75" i="199"/>
  <c r="D75" i="199"/>
  <c r="C75" i="199"/>
  <c r="B75" i="199"/>
  <c r="O74" i="199"/>
  <c r="D74" i="199"/>
  <c r="C74" i="199"/>
  <c r="B74" i="199"/>
  <c r="O73" i="199"/>
  <c r="D73" i="199"/>
  <c r="C73" i="199"/>
  <c r="B73" i="199"/>
  <c r="O72" i="199"/>
  <c r="D72" i="199"/>
  <c r="C72" i="199"/>
  <c r="B72" i="199"/>
  <c r="O71" i="199"/>
  <c r="D71" i="199"/>
  <c r="C71" i="199"/>
  <c r="B71" i="199"/>
  <c r="O70" i="199"/>
  <c r="D70" i="199"/>
  <c r="C70" i="199"/>
  <c r="B70" i="199"/>
  <c r="O69" i="199"/>
  <c r="D69" i="199"/>
  <c r="C69" i="199"/>
  <c r="B69" i="199"/>
  <c r="O68" i="199"/>
  <c r="D68" i="199"/>
  <c r="C68" i="199"/>
  <c r="B68" i="199"/>
  <c r="O67" i="199"/>
  <c r="D67" i="199"/>
  <c r="C67" i="199"/>
  <c r="B67" i="199"/>
  <c r="O66" i="199"/>
  <c r="D66" i="199"/>
  <c r="C66" i="199"/>
  <c r="B66" i="199"/>
  <c r="O65" i="199"/>
  <c r="D65" i="199"/>
  <c r="C65" i="199"/>
  <c r="B65" i="199"/>
  <c r="O64" i="199"/>
  <c r="D64" i="199"/>
  <c r="C64" i="199"/>
  <c r="B64" i="199"/>
  <c r="O63" i="199"/>
  <c r="D63" i="199"/>
  <c r="C63" i="199"/>
  <c r="B63" i="199"/>
  <c r="O62" i="199"/>
  <c r="D62" i="199"/>
  <c r="C62" i="199"/>
  <c r="B62" i="199"/>
  <c r="O61" i="199"/>
  <c r="D61" i="199"/>
  <c r="C61" i="199"/>
  <c r="B61" i="199"/>
  <c r="O60" i="199"/>
  <c r="D60" i="199"/>
  <c r="C60" i="199"/>
  <c r="B60" i="199"/>
  <c r="O59" i="199"/>
  <c r="D59" i="199"/>
  <c r="C59" i="199"/>
  <c r="B59" i="199"/>
  <c r="O58" i="199"/>
  <c r="D58" i="199"/>
  <c r="C58" i="199"/>
  <c r="B58" i="199"/>
  <c r="O57" i="199"/>
  <c r="D57" i="199"/>
  <c r="C57" i="199"/>
  <c r="B57" i="199"/>
  <c r="N54" i="199"/>
  <c r="J54" i="199"/>
  <c r="H54" i="199"/>
  <c r="J53" i="199"/>
  <c r="H53" i="199"/>
  <c r="J52" i="199"/>
  <c r="D21" i="199" a="1"/>
  <c r="D21" i="199" s="1"/>
  <c r="D20" i="199" a="1"/>
  <c r="D20" i="199" s="1"/>
  <c r="D19" i="199" a="1"/>
  <c r="D19" i="199" s="1"/>
  <c r="D14" i="199" a="1"/>
  <c r="D14" i="199" s="1"/>
  <c r="D54" i="199" s="1"/>
  <c r="D13" i="199" a="1"/>
  <c r="D13" i="199" s="1"/>
  <c r="D102" i="199" s="1"/>
  <c r="D12" i="199" a="1"/>
  <c r="D12" i="199" s="1"/>
  <c r="D101" i="199" s="1"/>
  <c r="D10" i="199" a="1"/>
  <c r="D10" i="199" s="1"/>
  <c r="D8" i="199"/>
  <c r="D7" i="199"/>
  <c r="D6" i="199"/>
  <c r="D5" i="199"/>
  <c r="N3" i="199"/>
  <c r="N1" i="199"/>
  <c r="G107" i="198"/>
  <c r="I107" i="198" s="1"/>
  <c r="G108" i="198"/>
  <c r="I108" i="198" s="1"/>
  <c r="G109" i="198"/>
  <c r="I109" i="198" s="1"/>
  <c r="G110" i="198"/>
  <c r="I110" i="198" s="1"/>
  <c r="G111" i="198"/>
  <c r="I111" i="198" s="1"/>
  <c r="G112" i="198"/>
  <c r="I112" i="198" s="1"/>
  <c r="G113" i="198"/>
  <c r="I113" i="198" s="1"/>
  <c r="G114" i="198"/>
  <c r="I114" i="198" s="1"/>
  <c r="G115" i="198"/>
  <c r="I115" i="198" s="1"/>
  <c r="G116" i="198"/>
  <c r="I116" i="198" s="1"/>
  <c r="G117" i="198"/>
  <c r="I117" i="198" s="1"/>
  <c r="G118" i="198"/>
  <c r="I118" i="198" s="1"/>
  <c r="G119" i="198"/>
  <c r="I119" i="198" s="1"/>
  <c r="G120" i="198"/>
  <c r="I120" i="198" s="1"/>
  <c r="G121" i="198"/>
  <c r="I121" i="198" s="1"/>
  <c r="G122" i="198"/>
  <c r="I122" i="198" s="1"/>
  <c r="G123" i="198"/>
  <c r="I123" i="198" s="1"/>
  <c r="G124" i="198"/>
  <c r="I124" i="198" s="1"/>
  <c r="G125" i="198"/>
  <c r="I125" i="198" s="1"/>
  <c r="G126" i="198"/>
  <c r="I126" i="198" s="1"/>
  <c r="G127" i="198"/>
  <c r="I127" i="198" s="1"/>
  <c r="G128" i="198"/>
  <c r="I128" i="198" s="1"/>
  <c r="G129" i="198"/>
  <c r="I129" i="198" s="1"/>
  <c r="G130" i="198"/>
  <c r="I130" i="198" s="1"/>
  <c r="G131" i="198"/>
  <c r="I131" i="198" s="1"/>
  <c r="G132" i="198"/>
  <c r="I132" i="198" s="1"/>
  <c r="G133" i="198"/>
  <c r="I133" i="198" s="1"/>
  <c r="G134" i="198"/>
  <c r="I134" i="198" s="1"/>
  <c r="G135" i="198"/>
  <c r="I135" i="198" s="1"/>
  <c r="G136" i="198"/>
  <c r="I136" i="198" s="1"/>
  <c r="G137" i="198"/>
  <c r="I137" i="198" s="1"/>
  <c r="G138" i="198"/>
  <c r="I138" i="198" s="1"/>
  <c r="G139" i="198"/>
  <c r="I139" i="198" s="1"/>
  <c r="G140" i="198"/>
  <c r="I140" i="198" s="1"/>
  <c r="G141" i="198"/>
  <c r="I141" i="198" s="1"/>
  <c r="G142" i="198"/>
  <c r="I142" i="198" s="1"/>
  <c r="G143" i="198"/>
  <c r="I143" i="198" s="1"/>
  <c r="G144" i="198"/>
  <c r="I144" i="198" s="1"/>
  <c r="G145" i="198"/>
  <c r="I145" i="198" s="1"/>
  <c r="G146" i="198"/>
  <c r="I146" i="198" s="1"/>
  <c r="G147" i="198"/>
  <c r="I147" i="198" s="1"/>
  <c r="G148" i="198"/>
  <c r="I148" i="198" s="1"/>
  <c r="G106" i="198"/>
  <c r="I106" i="198" s="1"/>
  <c r="G58" i="198"/>
  <c r="I58" i="198" s="1"/>
  <c r="G59" i="198"/>
  <c r="I59" i="198" s="1"/>
  <c r="G60" i="198"/>
  <c r="I60" i="198" s="1"/>
  <c r="G61" i="198"/>
  <c r="I61" i="198" s="1"/>
  <c r="G62" i="198"/>
  <c r="I62" i="198" s="1"/>
  <c r="G63" i="198"/>
  <c r="I63" i="198" s="1"/>
  <c r="G64" i="198"/>
  <c r="I64" i="198" s="1"/>
  <c r="G65" i="198"/>
  <c r="I65" i="198" s="1"/>
  <c r="G66" i="198"/>
  <c r="I66" i="198" s="1"/>
  <c r="G67" i="198"/>
  <c r="I67" i="198" s="1"/>
  <c r="G68" i="198"/>
  <c r="I68" i="198" s="1"/>
  <c r="G69" i="198"/>
  <c r="I69" i="198" s="1"/>
  <c r="G70" i="198"/>
  <c r="I70" i="198" s="1"/>
  <c r="G71" i="198"/>
  <c r="I71" i="198" s="1"/>
  <c r="G72" i="198"/>
  <c r="I72" i="198" s="1"/>
  <c r="G73" i="198"/>
  <c r="I73" i="198" s="1"/>
  <c r="G74" i="198"/>
  <c r="I74" i="198" s="1"/>
  <c r="G75" i="198"/>
  <c r="I75" i="198" s="1"/>
  <c r="G76" i="198"/>
  <c r="I76" i="198" s="1"/>
  <c r="G77" i="198"/>
  <c r="I77" i="198" s="1"/>
  <c r="G78" i="198"/>
  <c r="I78" i="198" s="1"/>
  <c r="G79" i="198"/>
  <c r="I79" i="198" s="1"/>
  <c r="G80" i="198"/>
  <c r="I80" i="198" s="1"/>
  <c r="G81" i="198"/>
  <c r="I81" i="198" s="1"/>
  <c r="G82" i="198"/>
  <c r="I82" i="198" s="1"/>
  <c r="G83" i="198"/>
  <c r="I83" i="198" s="1"/>
  <c r="G84" i="198"/>
  <c r="I84" i="198" s="1"/>
  <c r="G85" i="198"/>
  <c r="I85" i="198" s="1"/>
  <c r="G86" i="198"/>
  <c r="I86" i="198" s="1"/>
  <c r="G87" i="198"/>
  <c r="I87" i="198" s="1"/>
  <c r="G88" i="198"/>
  <c r="I88" i="198" s="1"/>
  <c r="G89" i="198"/>
  <c r="I89" i="198" s="1"/>
  <c r="G90" i="198"/>
  <c r="I90" i="198" s="1"/>
  <c r="G91" i="198"/>
  <c r="I91" i="198" s="1"/>
  <c r="G92" i="198"/>
  <c r="I92" i="198" s="1"/>
  <c r="G93" i="198"/>
  <c r="I93" i="198" s="1"/>
  <c r="G94" i="198"/>
  <c r="I94" i="198" s="1"/>
  <c r="G95" i="198"/>
  <c r="I95" i="198" s="1"/>
  <c r="G96" i="198"/>
  <c r="I96" i="198" s="1"/>
  <c r="G97" i="198"/>
  <c r="I97" i="198" s="1"/>
  <c r="G98" i="198"/>
  <c r="I98" i="198" s="1"/>
  <c r="G99" i="198"/>
  <c r="I99" i="198" s="1"/>
  <c r="G100" i="198"/>
  <c r="I100" i="198" s="1"/>
  <c r="G57" i="198"/>
  <c r="M149" i="198"/>
  <c r="H149" i="198"/>
  <c r="L23" i="115" s="1"/>
  <c r="O148" i="198"/>
  <c r="D148" i="198"/>
  <c r="C148" i="198"/>
  <c r="B148" i="198"/>
  <c r="O147" i="198"/>
  <c r="D147" i="198"/>
  <c r="C147" i="198"/>
  <c r="B147" i="198"/>
  <c r="O146" i="198"/>
  <c r="D146" i="198"/>
  <c r="C146" i="198"/>
  <c r="B146" i="198"/>
  <c r="O145" i="198"/>
  <c r="D145" i="198"/>
  <c r="C145" i="198"/>
  <c r="B145" i="198"/>
  <c r="O144" i="198"/>
  <c r="D144" i="198"/>
  <c r="C144" i="198"/>
  <c r="B144" i="198"/>
  <c r="O143" i="198"/>
  <c r="D143" i="198"/>
  <c r="C143" i="198"/>
  <c r="B143" i="198"/>
  <c r="O142" i="198"/>
  <c r="D142" i="198"/>
  <c r="C142" i="198"/>
  <c r="B142" i="198"/>
  <c r="O141" i="198"/>
  <c r="D141" i="198"/>
  <c r="C141" i="198"/>
  <c r="B141" i="198"/>
  <c r="O140" i="198"/>
  <c r="D140" i="198"/>
  <c r="C140" i="198"/>
  <c r="B140" i="198"/>
  <c r="O139" i="198"/>
  <c r="D139" i="198"/>
  <c r="C139" i="198"/>
  <c r="B139" i="198"/>
  <c r="O138" i="198"/>
  <c r="D138" i="198"/>
  <c r="C138" i="198"/>
  <c r="B138" i="198"/>
  <c r="O137" i="198"/>
  <c r="D137" i="198"/>
  <c r="C137" i="198"/>
  <c r="B137" i="198"/>
  <c r="O136" i="198"/>
  <c r="D136" i="198"/>
  <c r="C136" i="198"/>
  <c r="B136" i="198"/>
  <c r="O135" i="198"/>
  <c r="D135" i="198"/>
  <c r="C135" i="198"/>
  <c r="B135" i="198"/>
  <c r="O134" i="198"/>
  <c r="D134" i="198"/>
  <c r="C134" i="198"/>
  <c r="B134" i="198"/>
  <c r="O133" i="198"/>
  <c r="D133" i="198"/>
  <c r="C133" i="198"/>
  <c r="B133" i="198"/>
  <c r="O132" i="198"/>
  <c r="D132" i="198"/>
  <c r="C132" i="198"/>
  <c r="B132" i="198"/>
  <c r="O131" i="198"/>
  <c r="D131" i="198"/>
  <c r="C131" i="198"/>
  <c r="B131" i="198"/>
  <c r="O130" i="198"/>
  <c r="D130" i="198"/>
  <c r="C130" i="198"/>
  <c r="B130" i="198"/>
  <c r="O129" i="198"/>
  <c r="D129" i="198"/>
  <c r="C129" i="198"/>
  <c r="B129" i="198"/>
  <c r="O128" i="198"/>
  <c r="D128" i="198"/>
  <c r="C128" i="198"/>
  <c r="B128" i="198"/>
  <c r="O127" i="198"/>
  <c r="D127" i="198"/>
  <c r="C127" i="198"/>
  <c r="B127" i="198"/>
  <c r="O126" i="198"/>
  <c r="D126" i="198"/>
  <c r="C126" i="198"/>
  <c r="B126" i="198"/>
  <c r="O125" i="198"/>
  <c r="D125" i="198"/>
  <c r="C125" i="198"/>
  <c r="B125" i="198"/>
  <c r="O124" i="198"/>
  <c r="D124" i="198"/>
  <c r="C124" i="198"/>
  <c r="B124" i="198"/>
  <c r="O123" i="198"/>
  <c r="D123" i="198"/>
  <c r="C123" i="198"/>
  <c r="B123" i="198"/>
  <c r="O122" i="198"/>
  <c r="D122" i="198"/>
  <c r="C122" i="198"/>
  <c r="B122" i="198"/>
  <c r="O121" i="198"/>
  <c r="D121" i="198"/>
  <c r="C121" i="198"/>
  <c r="B121" i="198"/>
  <c r="O120" i="198"/>
  <c r="D120" i="198"/>
  <c r="C120" i="198"/>
  <c r="B120" i="198"/>
  <c r="O119" i="198"/>
  <c r="D119" i="198"/>
  <c r="C119" i="198"/>
  <c r="B119" i="198"/>
  <c r="O118" i="198"/>
  <c r="D118" i="198"/>
  <c r="C118" i="198"/>
  <c r="B118" i="198"/>
  <c r="O117" i="198"/>
  <c r="D117" i="198"/>
  <c r="C117" i="198"/>
  <c r="B117" i="198"/>
  <c r="O116" i="198"/>
  <c r="D116" i="198"/>
  <c r="C116" i="198"/>
  <c r="B116" i="198"/>
  <c r="O115" i="198"/>
  <c r="D115" i="198"/>
  <c r="C115" i="198"/>
  <c r="B115" i="198"/>
  <c r="O114" i="198"/>
  <c r="D114" i="198"/>
  <c r="C114" i="198"/>
  <c r="B114" i="198"/>
  <c r="O113" i="198"/>
  <c r="D113" i="198"/>
  <c r="C113" i="198"/>
  <c r="B113" i="198"/>
  <c r="O112" i="198"/>
  <c r="D112" i="198"/>
  <c r="C112" i="198"/>
  <c r="B112" i="198"/>
  <c r="O111" i="198"/>
  <c r="D111" i="198"/>
  <c r="C111" i="198"/>
  <c r="B111" i="198"/>
  <c r="O110" i="198"/>
  <c r="D110" i="198"/>
  <c r="C110" i="198"/>
  <c r="B110" i="198"/>
  <c r="O109" i="198"/>
  <c r="D109" i="198"/>
  <c r="C109" i="198"/>
  <c r="B109" i="198"/>
  <c r="O108" i="198"/>
  <c r="D108" i="198"/>
  <c r="C108" i="198"/>
  <c r="B108" i="198"/>
  <c r="O107" i="198"/>
  <c r="D107" i="198"/>
  <c r="C107" i="198"/>
  <c r="B107" i="198"/>
  <c r="O106" i="198"/>
  <c r="D106" i="198"/>
  <c r="C106" i="198"/>
  <c r="B106" i="198"/>
  <c r="A106" i="198"/>
  <c r="A107" i="198" s="1"/>
  <c r="A108" i="198" s="1"/>
  <c r="A109" i="198" s="1"/>
  <c r="A110" i="198" s="1"/>
  <c r="A111" i="198" s="1"/>
  <c r="A112" i="198" s="1"/>
  <c r="A113" i="198" s="1"/>
  <c r="A114" i="198" s="1"/>
  <c r="A115" i="198" s="1"/>
  <c r="A116" i="198" s="1"/>
  <c r="A117" i="198" s="1"/>
  <c r="A118" i="198" s="1"/>
  <c r="A119" i="198" s="1"/>
  <c r="A120" i="198" s="1"/>
  <c r="A121" i="198" s="1"/>
  <c r="A122" i="198" s="1"/>
  <c r="A123" i="198" s="1"/>
  <c r="A124" i="198" s="1"/>
  <c r="A125" i="198" s="1"/>
  <c r="A126" i="198" s="1"/>
  <c r="A127" i="198" s="1"/>
  <c r="A128" i="198" s="1"/>
  <c r="A129" i="198" s="1"/>
  <c r="A130" i="198" s="1"/>
  <c r="A131" i="198" s="1"/>
  <c r="A132" i="198" s="1"/>
  <c r="A133" i="198" s="1"/>
  <c r="A134" i="198" s="1"/>
  <c r="A135" i="198" s="1"/>
  <c r="A136" i="198" s="1"/>
  <c r="A137" i="198" s="1"/>
  <c r="A138" i="198" s="1"/>
  <c r="A139" i="198" s="1"/>
  <c r="A140" i="198" s="1"/>
  <c r="A141" i="198" s="1"/>
  <c r="A142" i="198" s="1"/>
  <c r="A143" i="198" s="1"/>
  <c r="A144" i="198" s="1"/>
  <c r="A145" i="198" s="1"/>
  <c r="A146" i="198" s="1"/>
  <c r="A147" i="198" s="1"/>
  <c r="A148" i="198" s="1"/>
  <c r="N103" i="198"/>
  <c r="J103" i="198"/>
  <c r="H103" i="198"/>
  <c r="J102" i="198"/>
  <c r="H102" i="198"/>
  <c r="J101" i="198"/>
  <c r="O100" i="198"/>
  <c r="D100" i="198"/>
  <c r="C100" i="198"/>
  <c r="B100" i="198"/>
  <c r="O99" i="198"/>
  <c r="D99" i="198"/>
  <c r="C99" i="198"/>
  <c r="B99" i="198"/>
  <c r="O98" i="198"/>
  <c r="D98" i="198"/>
  <c r="C98" i="198"/>
  <c r="B98" i="198"/>
  <c r="O97" i="198"/>
  <c r="D97" i="198"/>
  <c r="C97" i="198"/>
  <c r="B97" i="198"/>
  <c r="O96" i="198"/>
  <c r="D96" i="198"/>
  <c r="C96" i="198"/>
  <c r="B96" i="198"/>
  <c r="O95" i="198"/>
  <c r="D95" i="198"/>
  <c r="C95" i="198"/>
  <c r="B95" i="198"/>
  <c r="O94" i="198"/>
  <c r="D94" i="198"/>
  <c r="C94" i="198"/>
  <c r="B94" i="198"/>
  <c r="O93" i="198"/>
  <c r="D93" i="198"/>
  <c r="C93" i="198"/>
  <c r="B93" i="198"/>
  <c r="O92" i="198"/>
  <c r="D92" i="198"/>
  <c r="C92" i="198"/>
  <c r="B92" i="198"/>
  <c r="O91" i="198"/>
  <c r="D91" i="198"/>
  <c r="C91" i="198"/>
  <c r="B91" i="198"/>
  <c r="O90" i="198"/>
  <c r="D90" i="198"/>
  <c r="C90" i="198"/>
  <c r="B90" i="198"/>
  <c r="O89" i="198"/>
  <c r="D89" i="198"/>
  <c r="C89" i="198"/>
  <c r="B89" i="198"/>
  <c r="O88" i="198"/>
  <c r="D88" i="198"/>
  <c r="C88" i="198"/>
  <c r="B88" i="198"/>
  <c r="O87" i="198"/>
  <c r="D87" i="198"/>
  <c r="C87" i="198"/>
  <c r="B87" i="198"/>
  <c r="O86" i="198"/>
  <c r="D86" i="198"/>
  <c r="C86" i="198"/>
  <c r="B86" i="198"/>
  <c r="O85" i="198"/>
  <c r="D85" i="198"/>
  <c r="C85" i="198"/>
  <c r="B85" i="198"/>
  <c r="O84" i="198"/>
  <c r="D84" i="198"/>
  <c r="C84" i="198"/>
  <c r="B84" i="198"/>
  <c r="O83" i="198"/>
  <c r="D83" i="198"/>
  <c r="C83" i="198"/>
  <c r="B83" i="198"/>
  <c r="O82" i="198"/>
  <c r="D82" i="198"/>
  <c r="C82" i="198"/>
  <c r="B82" i="198"/>
  <c r="O81" i="198"/>
  <c r="D81" i="198"/>
  <c r="C81" i="198"/>
  <c r="B81" i="198"/>
  <c r="O80" i="198"/>
  <c r="D80" i="198"/>
  <c r="C80" i="198"/>
  <c r="B80" i="198"/>
  <c r="O79" i="198"/>
  <c r="D79" i="198"/>
  <c r="C79" i="198"/>
  <c r="B79" i="198"/>
  <c r="O78" i="198"/>
  <c r="D78" i="198"/>
  <c r="C78" i="198"/>
  <c r="B78" i="198"/>
  <c r="O77" i="198"/>
  <c r="D77" i="198"/>
  <c r="C77" i="198"/>
  <c r="B77" i="198"/>
  <c r="O76" i="198"/>
  <c r="D76" i="198"/>
  <c r="C76" i="198"/>
  <c r="B76" i="198"/>
  <c r="O75" i="198"/>
  <c r="D75" i="198"/>
  <c r="C75" i="198"/>
  <c r="B75" i="198"/>
  <c r="O74" i="198"/>
  <c r="D74" i="198"/>
  <c r="C74" i="198"/>
  <c r="B74" i="198"/>
  <c r="O73" i="198"/>
  <c r="D73" i="198"/>
  <c r="C73" i="198"/>
  <c r="B73" i="198"/>
  <c r="O72" i="198"/>
  <c r="D72" i="198"/>
  <c r="C72" i="198"/>
  <c r="B72" i="198"/>
  <c r="O71" i="198"/>
  <c r="D71" i="198"/>
  <c r="C71" i="198"/>
  <c r="B71" i="198"/>
  <c r="O70" i="198"/>
  <c r="D70" i="198"/>
  <c r="C70" i="198"/>
  <c r="B70" i="198"/>
  <c r="O69" i="198"/>
  <c r="D69" i="198"/>
  <c r="C69" i="198"/>
  <c r="B69" i="198"/>
  <c r="O68" i="198"/>
  <c r="D68" i="198"/>
  <c r="C68" i="198"/>
  <c r="B68" i="198"/>
  <c r="O67" i="198"/>
  <c r="D67" i="198"/>
  <c r="C67" i="198"/>
  <c r="B67" i="198"/>
  <c r="O66" i="198"/>
  <c r="D66" i="198"/>
  <c r="C66" i="198"/>
  <c r="B66" i="198"/>
  <c r="O65" i="198"/>
  <c r="D65" i="198"/>
  <c r="C65" i="198"/>
  <c r="B65" i="198"/>
  <c r="O64" i="198"/>
  <c r="D64" i="198"/>
  <c r="C64" i="198"/>
  <c r="B64" i="198"/>
  <c r="O63" i="198"/>
  <c r="D63" i="198"/>
  <c r="C63" i="198"/>
  <c r="B63" i="198"/>
  <c r="O62" i="198"/>
  <c r="D62" i="198"/>
  <c r="C62" i="198"/>
  <c r="B62" i="198"/>
  <c r="O61" i="198"/>
  <c r="D61" i="198"/>
  <c r="C61" i="198"/>
  <c r="B61" i="198"/>
  <c r="O60" i="198"/>
  <c r="D60" i="198"/>
  <c r="C60" i="198"/>
  <c r="B60" i="198"/>
  <c r="O59" i="198"/>
  <c r="D59" i="198"/>
  <c r="C59" i="198"/>
  <c r="B59" i="198"/>
  <c r="O58" i="198"/>
  <c r="D58" i="198"/>
  <c r="C58" i="198"/>
  <c r="B58" i="198"/>
  <c r="O57" i="198"/>
  <c r="O149" i="198" s="1"/>
  <c r="D57" i="198"/>
  <c r="C57" i="198"/>
  <c r="B57" i="198"/>
  <c r="N54" i="198"/>
  <c r="J54" i="198"/>
  <c r="H54" i="198"/>
  <c r="J53" i="198"/>
  <c r="H53" i="198"/>
  <c r="J52" i="198"/>
  <c r="D21" i="198" a="1"/>
  <c r="D21" i="198" s="1"/>
  <c r="D20" i="198" a="1"/>
  <c r="D20" i="198" s="1"/>
  <c r="D19" i="198" a="1"/>
  <c r="D19" i="198" s="1"/>
  <c r="D14" i="198" a="1"/>
  <c r="D14" i="198" s="1"/>
  <c r="D54" i="198" s="1"/>
  <c r="D13" i="198" a="1"/>
  <c r="D13" i="198" s="1"/>
  <c r="D12" i="198" a="1"/>
  <c r="D12" i="198" s="1"/>
  <c r="D10" i="198" a="1"/>
  <c r="D10" i="198" s="1"/>
  <c r="D8" i="198"/>
  <c r="D7" i="198"/>
  <c r="D6" i="198"/>
  <c r="D5" i="198"/>
  <c r="N3" i="198"/>
  <c r="N1" i="198"/>
  <c r="G107" i="197"/>
  <c r="I107" i="197" s="1"/>
  <c r="G108" i="197"/>
  <c r="I108" i="197" s="1"/>
  <c r="G109" i="197"/>
  <c r="I109" i="197" s="1"/>
  <c r="G110" i="197"/>
  <c r="I110" i="197" s="1"/>
  <c r="G111" i="197"/>
  <c r="I111" i="197" s="1"/>
  <c r="G112" i="197"/>
  <c r="I112" i="197" s="1"/>
  <c r="G113" i="197"/>
  <c r="I113" i="197" s="1"/>
  <c r="G114" i="197"/>
  <c r="I114" i="197" s="1"/>
  <c r="G115" i="197"/>
  <c r="I115" i="197" s="1"/>
  <c r="G116" i="197"/>
  <c r="I116" i="197" s="1"/>
  <c r="G117" i="197"/>
  <c r="I117" i="197" s="1"/>
  <c r="G118" i="197"/>
  <c r="I118" i="197" s="1"/>
  <c r="G119" i="197"/>
  <c r="I119" i="197" s="1"/>
  <c r="G120" i="197"/>
  <c r="I120" i="197" s="1"/>
  <c r="G121" i="197"/>
  <c r="I121" i="197" s="1"/>
  <c r="G122" i="197"/>
  <c r="I122" i="197" s="1"/>
  <c r="G123" i="197"/>
  <c r="I123" i="197" s="1"/>
  <c r="G124" i="197"/>
  <c r="I124" i="197" s="1"/>
  <c r="G125" i="197"/>
  <c r="I125" i="197" s="1"/>
  <c r="G126" i="197"/>
  <c r="I126" i="197" s="1"/>
  <c r="G127" i="197"/>
  <c r="I127" i="197" s="1"/>
  <c r="G128" i="197"/>
  <c r="I128" i="197" s="1"/>
  <c r="G129" i="197"/>
  <c r="I129" i="197" s="1"/>
  <c r="G130" i="197"/>
  <c r="I130" i="197" s="1"/>
  <c r="G131" i="197"/>
  <c r="I131" i="197" s="1"/>
  <c r="G132" i="197"/>
  <c r="I132" i="197" s="1"/>
  <c r="G133" i="197"/>
  <c r="I133" i="197" s="1"/>
  <c r="G134" i="197"/>
  <c r="I134" i="197" s="1"/>
  <c r="G135" i="197"/>
  <c r="I135" i="197" s="1"/>
  <c r="G136" i="197"/>
  <c r="I136" i="197" s="1"/>
  <c r="G137" i="197"/>
  <c r="I137" i="197" s="1"/>
  <c r="G138" i="197"/>
  <c r="I138" i="197" s="1"/>
  <c r="G139" i="197"/>
  <c r="I139" i="197" s="1"/>
  <c r="G140" i="197"/>
  <c r="I140" i="197" s="1"/>
  <c r="G141" i="197"/>
  <c r="I141" i="197" s="1"/>
  <c r="G142" i="197"/>
  <c r="I142" i="197" s="1"/>
  <c r="G143" i="197"/>
  <c r="I143" i="197" s="1"/>
  <c r="G144" i="197"/>
  <c r="I144" i="197" s="1"/>
  <c r="G145" i="197"/>
  <c r="I145" i="197" s="1"/>
  <c r="G146" i="197"/>
  <c r="I146" i="197" s="1"/>
  <c r="G147" i="197"/>
  <c r="I147" i="197" s="1"/>
  <c r="G148" i="197"/>
  <c r="I148" i="197" s="1"/>
  <c r="G106" i="197"/>
  <c r="I106" i="197" s="1"/>
  <c r="G58" i="197"/>
  <c r="I58" i="197" s="1"/>
  <c r="G59" i="197"/>
  <c r="I59" i="197" s="1"/>
  <c r="G60" i="197"/>
  <c r="I60" i="197" s="1"/>
  <c r="G61" i="197"/>
  <c r="I61" i="197" s="1"/>
  <c r="G62" i="197"/>
  <c r="I62" i="197" s="1"/>
  <c r="G63" i="197"/>
  <c r="I63" i="197" s="1"/>
  <c r="G64" i="197"/>
  <c r="I64" i="197" s="1"/>
  <c r="G65" i="197"/>
  <c r="I65" i="197" s="1"/>
  <c r="G66" i="197"/>
  <c r="I66" i="197" s="1"/>
  <c r="G67" i="197"/>
  <c r="I67" i="197" s="1"/>
  <c r="G68" i="197"/>
  <c r="I68" i="197" s="1"/>
  <c r="G69" i="197"/>
  <c r="I69" i="197" s="1"/>
  <c r="G70" i="197"/>
  <c r="I70" i="197" s="1"/>
  <c r="G71" i="197"/>
  <c r="I71" i="197" s="1"/>
  <c r="G72" i="197"/>
  <c r="I72" i="197" s="1"/>
  <c r="G73" i="197"/>
  <c r="I73" i="197" s="1"/>
  <c r="G74" i="197"/>
  <c r="I74" i="197" s="1"/>
  <c r="G75" i="197"/>
  <c r="I75" i="197" s="1"/>
  <c r="G76" i="197"/>
  <c r="I76" i="197" s="1"/>
  <c r="G77" i="197"/>
  <c r="I77" i="197" s="1"/>
  <c r="G78" i="197"/>
  <c r="I78" i="197" s="1"/>
  <c r="G79" i="197"/>
  <c r="I79" i="197" s="1"/>
  <c r="G80" i="197"/>
  <c r="I80" i="197" s="1"/>
  <c r="G81" i="197"/>
  <c r="I81" i="197" s="1"/>
  <c r="G82" i="197"/>
  <c r="I82" i="197" s="1"/>
  <c r="G83" i="197"/>
  <c r="I83" i="197" s="1"/>
  <c r="G84" i="197"/>
  <c r="I84" i="197" s="1"/>
  <c r="G85" i="197"/>
  <c r="I85" i="197" s="1"/>
  <c r="G86" i="197"/>
  <c r="I86" i="197" s="1"/>
  <c r="G87" i="197"/>
  <c r="I87" i="197" s="1"/>
  <c r="G88" i="197"/>
  <c r="I88" i="197" s="1"/>
  <c r="G89" i="197"/>
  <c r="I89" i="197" s="1"/>
  <c r="G90" i="197"/>
  <c r="I90" i="197" s="1"/>
  <c r="G91" i="197"/>
  <c r="I91" i="197" s="1"/>
  <c r="G92" i="197"/>
  <c r="I92" i="197" s="1"/>
  <c r="G93" i="197"/>
  <c r="I93" i="197" s="1"/>
  <c r="G94" i="197"/>
  <c r="I94" i="197" s="1"/>
  <c r="G95" i="197"/>
  <c r="I95" i="197" s="1"/>
  <c r="G96" i="197"/>
  <c r="I96" i="197" s="1"/>
  <c r="G97" i="197"/>
  <c r="I97" i="197" s="1"/>
  <c r="G98" i="197"/>
  <c r="I98" i="197" s="1"/>
  <c r="G99" i="197"/>
  <c r="I99" i="197" s="1"/>
  <c r="G100" i="197"/>
  <c r="I100" i="197" s="1"/>
  <c r="G57" i="197"/>
  <c r="M149" i="197"/>
  <c r="H149" i="197"/>
  <c r="L22" i="115" s="1"/>
  <c r="O148" i="197"/>
  <c r="D148" i="197"/>
  <c r="C148" i="197"/>
  <c r="B148" i="197"/>
  <c r="O147" i="197"/>
  <c r="D147" i="197"/>
  <c r="C147" i="197"/>
  <c r="B147" i="197"/>
  <c r="O146" i="197"/>
  <c r="D146" i="197"/>
  <c r="C146" i="197"/>
  <c r="B146" i="197"/>
  <c r="O145" i="197"/>
  <c r="D145" i="197"/>
  <c r="C145" i="197"/>
  <c r="B145" i="197"/>
  <c r="O144" i="197"/>
  <c r="D144" i="197"/>
  <c r="C144" i="197"/>
  <c r="B144" i="197"/>
  <c r="O143" i="197"/>
  <c r="D143" i="197"/>
  <c r="C143" i="197"/>
  <c r="B143" i="197"/>
  <c r="O142" i="197"/>
  <c r="D142" i="197"/>
  <c r="C142" i="197"/>
  <c r="B142" i="197"/>
  <c r="O141" i="197"/>
  <c r="D141" i="197"/>
  <c r="C141" i="197"/>
  <c r="B141" i="197"/>
  <c r="O140" i="197"/>
  <c r="D140" i="197"/>
  <c r="C140" i="197"/>
  <c r="B140" i="197"/>
  <c r="O139" i="197"/>
  <c r="D139" i="197"/>
  <c r="C139" i="197"/>
  <c r="B139" i="197"/>
  <c r="O138" i="197"/>
  <c r="D138" i="197"/>
  <c r="C138" i="197"/>
  <c r="B138" i="197"/>
  <c r="O137" i="197"/>
  <c r="D137" i="197"/>
  <c r="C137" i="197"/>
  <c r="B137" i="197"/>
  <c r="O136" i="197"/>
  <c r="D136" i="197"/>
  <c r="C136" i="197"/>
  <c r="B136" i="197"/>
  <c r="O135" i="197"/>
  <c r="D135" i="197"/>
  <c r="C135" i="197"/>
  <c r="B135" i="197"/>
  <c r="O134" i="197"/>
  <c r="D134" i="197"/>
  <c r="C134" i="197"/>
  <c r="B134" i="197"/>
  <c r="O133" i="197"/>
  <c r="D133" i="197"/>
  <c r="C133" i="197"/>
  <c r="B133" i="197"/>
  <c r="O132" i="197"/>
  <c r="D132" i="197"/>
  <c r="C132" i="197"/>
  <c r="B132" i="197"/>
  <c r="O131" i="197"/>
  <c r="D131" i="197"/>
  <c r="C131" i="197"/>
  <c r="B131" i="197"/>
  <c r="O130" i="197"/>
  <c r="D130" i="197"/>
  <c r="C130" i="197"/>
  <c r="B130" i="197"/>
  <c r="O129" i="197"/>
  <c r="D129" i="197"/>
  <c r="C129" i="197"/>
  <c r="B129" i="197"/>
  <c r="O128" i="197"/>
  <c r="D128" i="197"/>
  <c r="C128" i="197"/>
  <c r="B128" i="197"/>
  <c r="O127" i="197"/>
  <c r="D127" i="197"/>
  <c r="C127" i="197"/>
  <c r="B127" i="197"/>
  <c r="O126" i="197"/>
  <c r="D126" i="197"/>
  <c r="C126" i="197"/>
  <c r="B126" i="197"/>
  <c r="O125" i="197"/>
  <c r="D125" i="197"/>
  <c r="C125" i="197"/>
  <c r="B125" i="197"/>
  <c r="O124" i="197"/>
  <c r="D124" i="197"/>
  <c r="C124" i="197"/>
  <c r="B124" i="197"/>
  <c r="O123" i="197"/>
  <c r="D123" i="197"/>
  <c r="C123" i="197"/>
  <c r="B123" i="197"/>
  <c r="O122" i="197"/>
  <c r="D122" i="197"/>
  <c r="C122" i="197"/>
  <c r="B122" i="197"/>
  <c r="O121" i="197"/>
  <c r="D121" i="197"/>
  <c r="C121" i="197"/>
  <c r="B121" i="197"/>
  <c r="O120" i="197"/>
  <c r="D120" i="197"/>
  <c r="C120" i="197"/>
  <c r="B120" i="197"/>
  <c r="O119" i="197"/>
  <c r="D119" i="197"/>
  <c r="C119" i="197"/>
  <c r="B119" i="197"/>
  <c r="O118" i="197"/>
  <c r="D118" i="197"/>
  <c r="C118" i="197"/>
  <c r="B118" i="197"/>
  <c r="O117" i="197"/>
  <c r="D117" i="197"/>
  <c r="C117" i="197"/>
  <c r="B117" i="197"/>
  <c r="O116" i="197"/>
  <c r="D116" i="197"/>
  <c r="C116" i="197"/>
  <c r="B116" i="197"/>
  <c r="O115" i="197"/>
  <c r="D115" i="197"/>
  <c r="C115" i="197"/>
  <c r="B115" i="197"/>
  <c r="O114" i="197"/>
  <c r="D114" i="197"/>
  <c r="C114" i="197"/>
  <c r="B114" i="197"/>
  <c r="O113" i="197"/>
  <c r="D113" i="197"/>
  <c r="C113" i="197"/>
  <c r="B113" i="197"/>
  <c r="O112" i="197"/>
  <c r="D112" i="197"/>
  <c r="C112" i="197"/>
  <c r="B112" i="197"/>
  <c r="O111" i="197"/>
  <c r="D111" i="197"/>
  <c r="C111" i="197"/>
  <c r="B111" i="197"/>
  <c r="O110" i="197"/>
  <c r="D110" i="197"/>
  <c r="C110" i="197"/>
  <c r="B110" i="197"/>
  <c r="O109" i="197"/>
  <c r="D109" i="197"/>
  <c r="C109" i="197"/>
  <c r="B109" i="197"/>
  <c r="O108" i="197"/>
  <c r="D108" i="197"/>
  <c r="C108" i="197"/>
  <c r="B108" i="197"/>
  <c r="O107" i="197"/>
  <c r="D107" i="197"/>
  <c r="C107" i="197"/>
  <c r="B107" i="197"/>
  <c r="O106" i="197"/>
  <c r="D106" i="197"/>
  <c r="C106" i="197"/>
  <c r="B106" i="197"/>
  <c r="A106" i="197"/>
  <c r="A107" i="197" s="1"/>
  <c r="A108" i="197" s="1"/>
  <c r="A109" i="197" s="1"/>
  <c r="A110" i="197" s="1"/>
  <c r="A111" i="197" s="1"/>
  <c r="A112" i="197" s="1"/>
  <c r="A113" i="197" s="1"/>
  <c r="A114" i="197" s="1"/>
  <c r="A115" i="197" s="1"/>
  <c r="A116" i="197" s="1"/>
  <c r="A117" i="197" s="1"/>
  <c r="A118" i="197" s="1"/>
  <c r="A119" i="197" s="1"/>
  <c r="A120" i="197" s="1"/>
  <c r="A121" i="197" s="1"/>
  <c r="A122" i="197" s="1"/>
  <c r="A123" i="197" s="1"/>
  <c r="A124" i="197" s="1"/>
  <c r="A125" i="197" s="1"/>
  <c r="A126" i="197" s="1"/>
  <c r="A127" i="197" s="1"/>
  <c r="A128" i="197" s="1"/>
  <c r="A129" i="197" s="1"/>
  <c r="A130" i="197" s="1"/>
  <c r="A131" i="197" s="1"/>
  <c r="A132" i="197" s="1"/>
  <c r="A133" i="197" s="1"/>
  <c r="A134" i="197" s="1"/>
  <c r="A135" i="197" s="1"/>
  <c r="A136" i="197" s="1"/>
  <c r="A137" i="197" s="1"/>
  <c r="A138" i="197" s="1"/>
  <c r="A139" i="197" s="1"/>
  <c r="A140" i="197" s="1"/>
  <c r="A141" i="197" s="1"/>
  <c r="A142" i="197" s="1"/>
  <c r="A143" i="197" s="1"/>
  <c r="A144" i="197" s="1"/>
  <c r="A145" i="197" s="1"/>
  <c r="A146" i="197" s="1"/>
  <c r="A147" i="197" s="1"/>
  <c r="A148" i="197" s="1"/>
  <c r="N103" i="197"/>
  <c r="J103" i="197"/>
  <c r="H103" i="197"/>
  <c r="J102" i="197"/>
  <c r="H102" i="197"/>
  <c r="J101" i="197"/>
  <c r="O100" i="197"/>
  <c r="D100" i="197"/>
  <c r="C100" i="197"/>
  <c r="B100" i="197"/>
  <c r="O99" i="197"/>
  <c r="D99" i="197"/>
  <c r="C99" i="197"/>
  <c r="B99" i="197"/>
  <c r="O98" i="197"/>
  <c r="D98" i="197"/>
  <c r="C98" i="197"/>
  <c r="B98" i="197"/>
  <c r="O97" i="197"/>
  <c r="D97" i="197"/>
  <c r="C97" i="197"/>
  <c r="B97" i="197"/>
  <c r="O96" i="197"/>
  <c r="D96" i="197"/>
  <c r="C96" i="197"/>
  <c r="B96" i="197"/>
  <c r="O95" i="197"/>
  <c r="D95" i="197"/>
  <c r="C95" i="197"/>
  <c r="B95" i="197"/>
  <c r="O94" i="197"/>
  <c r="D94" i="197"/>
  <c r="C94" i="197"/>
  <c r="B94" i="197"/>
  <c r="O93" i="197"/>
  <c r="D93" i="197"/>
  <c r="C93" i="197"/>
  <c r="B93" i="197"/>
  <c r="O92" i="197"/>
  <c r="D92" i="197"/>
  <c r="C92" i="197"/>
  <c r="B92" i="197"/>
  <c r="O91" i="197"/>
  <c r="D91" i="197"/>
  <c r="C91" i="197"/>
  <c r="B91" i="197"/>
  <c r="O90" i="197"/>
  <c r="D90" i="197"/>
  <c r="C90" i="197"/>
  <c r="B90" i="197"/>
  <c r="O89" i="197"/>
  <c r="D89" i="197"/>
  <c r="C89" i="197"/>
  <c r="B89" i="197"/>
  <c r="O88" i="197"/>
  <c r="D88" i="197"/>
  <c r="C88" i="197"/>
  <c r="B88" i="197"/>
  <c r="O87" i="197"/>
  <c r="D87" i="197"/>
  <c r="C87" i="197"/>
  <c r="B87" i="197"/>
  <c r="O86" i="197"/>
  <c r="D86" i="197"/>
  <c r="C86" i="197"/>
  <c r="B86" i="197"/>
  <c r="O85" i="197"/>
  <c r="D85" i="197"/>
  <c r="C85" i="197"/>
  <c r="B85" i="197"/>
  <c r="O84" i="197"/>
  <c r="D84" i="197"/>
  <c r="C84" i="197"/>
  <c r="B84" i="197"/>
  <c r="O83" i="197"/>
  <c r="D83" i="197"/>
  <c r="C83" i="197"/>
  <c r="B83" i="197"/>
  <c r="O82" i="197"/>
  <c r="D82" i="197"/>
  <c r="C82" i="197"/>
  <c r="B82" i="197"/>
  <c r="O81" i="197"/>
  <c r="D81" i="197"/>
  <c r="C81" i="197"/>
  <c r="B81" i="197"/>
  <c r="O80" i="197"/>
  <c r="D80" i="197"/>
  <c r="C80" i="197"/>
  <c r="B80" i="197"/>
  <c r="O79" i="197"/>
  <c r="D79" i="197"/>
  <c r="C79" i="197"/>
  <c r="B79" i="197"/>
  <c r="O78" i="197"/>
  <c r="D78" i="197"/>
  <c r="C78" i="197"/>
  <c r="B78" i="197"/>
  <c r="O77" i="197"/>
  <c r="D77" i="197"/>
  <c r="C77" i="197"/>
  <c r="B77" i="197"/>
  <c r="O76" i="197"/>
  <c r="D76" i="197"/>
  <c r="C76" i="197"/>
  <c r="B76" i="197"/>
  <c r="O75" i="197"/>
  <c r="D75" i="197"/>
  <c r="C75" i="197"/>
  <c r="B75" i="197"/>
  <c r="O74" i="197"/>
  <c r="D74" i="197"/>
  <c r="C74" i="197"/>
  <c r="B74" i="197"/>
  <c r="O73" i="197"/>
  <c r="D73" i="197"/>
  <c r="C73" i="197"/>
  <c r="B73" i="197"/>
  <c r="O72" i="197"/>
  <c r="D72" i="197"/>
  <c r="C72" i="197"/>
  <c r="B72" i="197"/>
  <c r="O71" i="197"/>
  <c r="D71" i="197"/>
  <c r="C71" i="197"/>
  <c r="B71" i="197"/>
  <c r="O70" i="197"/>
  <c r="D70" i="197"/>
  <c r="C70" i="197"/>
  <c r="B70" i="197"/>
  <c r="O69" i="197"/>
  <c r="D69" i="197"/>
  <c r="C69" i="197"/>
  <c r="B69" i="197"/>
  <c r="O68" i="197"/>
  <c r="D68" i="197"/>
  <c r="C68" i="197"/>
  <c r="B68" i="197"/>
  <c r="O67" i="197"/>
  <c r="D67" i="197"/>
  <c r="C67" i="197"/>
  <c r="B67" i="197"/>
  <c r="O66" i="197"/>
  <c r="D66" i="197"/>
  <c r="C66" i="197"/>
  <c r="B66" i="197"/>
  <c r="O65" i="197"/>
  <c r="D65" i="197"/>
  <c r="C65" i="197"/>
  <c r="B65" i="197"/>
  <c r="O64" i="197"/>
  <c r="D64" i="197"/>
  <c r="C64" i="197"/>
  <c r="B64" i="197"/>
  <c r="O63" i="197"/>
  <c r="D63" i="197"/>
  <c r="C63" i="197"/>
  <c r="B63" i="197"/>
  <c r="O62" i="197"/>
  <c r="D62" i="197"/>
  <c r="C62" i="197"/>
  <c r="B62" i="197"/>
  <c r="O61" i="197"/>
  <c r="D61" i="197"/>
  <c r="C61" i="197"/>
  <c r="B61" i="197"/>
  <c r="O60" i="197"/>
  <c r="D60" i="197"/>
  <c r="C60" i="197"/>
  <c r="B60" i="197"/>
  <c r="O59" i="197"/>
  <c r="D59" i="197"/>
  <c r="C59" i="197"/>
  <c r="B59" i="197"/>
  <c r="O58" i="197"/>
  <c r="D58" i="197"/>
  <c r="C58" i="197"/>
  <c r="B58" i="197"/>
  <c r="O57" i="197"/>
  <c r="D57" i="197"/>
  <c r="C57" i="197"/>
  <c r="B57" i="197"/>
  <c r="N54" i="197"/>
  <c r="J54" i="197"/>
  <c r="H54" i="197"/>
  <c r="J53" i="197"/>
  <c r="H53" i="197"/>
  <c r="J52" i="197"/>
  <c r="D21" i="197" a="1"/>
  <c r="D21" i="197" s="1"/>
  <c r="D20" i="197" a="1"/>
  <c r="D20" i="197" s="1"/>
  <c r="D19" i="197" a="1"/>
  <c r="D19" i="197" s="1"/>
  <c r="D14" i="197" a="1"/>
  <c r="D14" i="197" s="1"/>
  <c r="D54" i="197" s="1"/>
  <c r="D13" i="197" a="1"/>
  <c r="D13" i="197" s="1"/>
  <c r="D12" i="197" a="1"/>
  <c r="D12" i="197" s="1"/>
  <c r="D10" i="197" a="1"/>
  <c r="D10" i="197" s="1"/>
  <c r="D8" i="197"/>
  <c r="D7" i="197"/>
  <c r="D6" i="197"/>
  <c r="D5" i="197"/>
  <c r="N3" i="197"/>
  <c r="N1" i="197"/>
  <c r="G107" i="196"/>
  <c r="I107" i="196" s="1"/>
  <c r="G108" i="196"/>
  <c r="I108" i="196" s="1"/>
  <c r="G109" i="196"/>
  <c r="I109" i="196" s="1"/>
  <c r="G110" i="196"/>
  <c r="I110" i="196" s="1"/>
  <c r="G111" i="196"/>
  <c r="I111" i="196" s="1"/>
  <c r="G112" i="196"/>
  <c r="I112" i="196" s="1"/>
  <c r="G113" i="196"/>
  <c r="I113" i="196" s="1"/>
  <c r="G114" i="196"/>
  <c r="I114" i="196" s="1"/>
  <c r="G115" i="196"/>
  <c r="I115" i="196" s="1"/>
  <c r="G116" i="196"/>
  <c r="I116" i="196" s="1"/>
  <c r="G117" i="196"/>
  <c r="I117" i="196" s="1"/>
  <c r="G118" i="196"/>
  <c r="I118" i="196" s="1"/>
  <c r="G119" i="196"/>
  <c r="I119" i="196" s="1"/>
  <c r="G120" i="196"/>
  <c r="I120" i="196" s="1"/>
  <c r="G121" i="196"/>
  <c r="I121" i="196" s="1"/>
  <c r="G122" i="196"/>
  <c r="I122" i="196" s="1"/>
  <c r="G123" i="196"/>
  <c r="I123" i="196" s="1"/>
  <c r="G124" i="196"/>
  <c r="I124" i="196" s="1"/>
  <c r="G125" i="196"/>
  <c r="I125" i="196" s="1"/>
  <c r="G126" i="196"/>
  <c r="I126" i="196" s="1"/>
  <c r="G127" i="196"/>
  <c r="I127" i="196" s="1"/>
  <c r="G128" i="196"/>
  <c r="I128" i="196" s="1"/>
  <c r="G129" i="196"/>
  <c r="I129" i="196" s="1"/>
  <c r="G130" i="196"/>
  <c r="I130" i="196" s="1"/>
  <c r="G131" i="196"/>
  <c r="I131" i="196" s="1"/>
  <c r="G132" i="196"/>
  <c r="I132" i="196" s="1"/>
  <c r="G133" i="196"/>
  <c r="I133" i="196" s="1"/>
  <c r="G134" i="196"/>
  <c r="I134" i="196" s="1"/>
  <c r="G135" i="196"/>
  <c r="I135" i="196" s="1"/>
  <c r="G136" i="196"/>
  <c r="I136" i="196" s="1"/>
  <c r="G137" i="196"/>
  <c r="I137" i="196" s="1"/>
  <c r="G138" i="196"/>
  <c r="I138" i="196" s="1"/>
  <c r="G139" i="196"/>
  <c r="I139" i="196" s="1"/>
  <c r="G140" i="196"/>
  <c r="I140" i="196" s="1"/>
  <c r="G141" i="196"/>
  <c r="I141" i="196" s="1"/>
  <c r="G142" i="196"/>
  <c r="I142" i="196" s="1"/>
  <c r="G143" i="196"/>
  <c r="I143" i="196" s="1"/>
  <c r="G144" i="196"/>
  <c r="I144" i="196" s="1"/>
  <c r="G145" i="196"/>
  <c r="I145" i="196" s="1"/>
  <c r="G146" i="196"/>
  <c r="I146" i="196" s="1"/>
  <c r="G147" i="196"/>
  <c r="I147" i="196" s="1"/>
  <c r="G148" i="196"/>
  <c r="I148" i="196" s="1"/>
  <c r="G106" i="196"/>
  <c r="I106" i="196" s="1"/>
  <c r="G58" i="196"/>
  <c r="I58" i="196" s="1"/>
  <c r="G59" i="196"/>
  <c r="I59" i="196" s="1"/>
  <c r="G60" i="196"/>
  <c r="I60" i="196" s="1"/>
  <c r="G61" i="196"/>
  <c r="I61" i="196" s="1"/>
  <c r="G62" i="196"/>
  <c r="I62" i="196" s="1"/>
  <c r="G63" i="196"/>
  <c r="I63" i="196" s="1"/>
  <c r="G64" i="196"/>
  <c r="I64" i="196" s="1"/>
  <c r="G65" i="196"/>
  <c r="I65" i="196" s="1"/>
  <c r="G66" i="196"/>
  <c r="I66" i="196" s="1"/>
  <c r="G67" i="196"/>
  <c r="I67" i="196" s="1"/>
  <c r="G68" i="196"/>
  <c r="I68" i="196" s="1"/>
  <c r="G69" i="196"/>
  <c r="I69" i="196" s="1"/>
  <c r="G70" i="196"/>
  <c r="I70" i="196" s="1"/>
  <c r="G71" i="196"/>
  <c r="I71" i="196" s="1"/>
  <c r="G72" i="196"/>
  <c r="I72" i="196" s="1"/>
  <c r="G73" i="196"/>
  <c r="I73" i="196" s="1"/>
  <c r="G74" i="196"/>
  <c r="I74" i="196" s="1"/>
  <c r="G75" i="196"/>
  <c r="I75" i="196" s="1"/>
  <c r="G76" i="196"/>
  <c r="I76" i="196" s="1"/>
  <c r="G77" i="196"/>
  <c r="I77" i="196" s="1"/>
  <c r="G78" i="196"/>
  <c r="I78" i="196" s="1"/>
  <c r="G79" i="196"/>
  <c r="I79" i="196" s="1"/>
  <c r="G80" i="196"/>
  <c r="I80" i="196" s="1"/>
  <c r="G81" i="196"/>
  <c r="I81" i="196" s="1"/>
  <c r="G82" i="196"/>
  <c r="I82" i="196" s="1"/>
  <c r="G83" i="196"/>
  <c r="I83" i="196" s="1"/>
  <c r="G84" i="196"/>
  <c r="I84" i="196" s="1"/>
  <c r="G85" i="196"/>
  <c r="I85" i="196" s="1"/>
  <c r="G86" i="196"/>
  <c r="I86" i="196" s="1"/>
  <c r="G87" i="196"/>
  <c r="I87" i="196" s="1"/>
  <c r="G88" i="196"/>
  <c r="I88" i="196" s="1"/>
  <c r="G89" i="196"/>
  <c r="I89" i="196" s="1"/>
  <c r="G90" i="196"/>
  <c r="I90" i="196" s="1"/>
  <c r="G91" i="196"/>
  <c r="I91" i="196" s="1"/>
  <c r="G92" i="196"/>
  <c r="I92" i="196" s="1"/>
  <c r="G93" i="196"/>
  <c r="I93" i="196" s="1"/>
  <c r="G94" i="196"/>
  <c r="I94" i="196" s="1"/>
  <c r="G95" i="196"/>
  <c r="I95" i="196" s="1"/>
  <c r="G96" i="196"/>
  <c r="I96" i="196" s="1"/>
  <c r="G97" i="196"/>
  <c r="I97" i="196" s="1"/>
  <c r="G98" i="196"/>
  <c r="I98" i="196" s="1"/>
  <c r="G99" i="196"/>
  <c r="I99" i="196" s="1"/>
  <c r="G100" i="196"/>
  <c r="I100" i="196" s="1"/>
  <c r="G57" i="196"/>
  <c r="M149" i="196"/>
  <c r="H149" i="196"/>
  <c r="L21" i="115" s="1"/>
  <c r="O148" i="196"/>
  <c r="D148" i="196"/>
  <c r="C148" i="196"/>
  <c r="B148" i="196"/>
  <c r="O147" i="196"/>
  <c r="D147" i="196"/>
  <c r="C147" i="196"/>
  <c r="B147" i="196"/>
  <c r="O146" i="196"/>
  <c r="D146" i="196"/>
  <c r="C146" i="196"/>
  <c r="B146" i="196"/>
  <c r="O145" i="196"/>
  <c r="D145" i="196"/>
  <c r="C145" i="196"/>
  <c r="B145" i="196"/>
  <c r="O144" i="196"/>
  <c r="D144" i="196"/>
  <c r="C144" i="196"/>
  <c r="B144" i="196"/>
  <c r="O143" i="196"/>
  <c r="D143" i="196"/>
  <c r="C143" i="196"/>
  <c r="B143" i="196"/>
  <c r="O142" i="196"/>
  <c r="D142" i="196"/>
  <c r="C142" i="196"/>
  <c r="B142" i="196"/>
  <c r="O141" i="196"/>
  <c r="D141" i="196"/>
  <c r="C141" i="196"/>
  <c r="B141" i="196"/>
  <c r="O140" i="196"/>
  <c r="D140" i="196"/>
  <c r="C140" i="196"/>
  <c r="B140" i="196"/>
  <c r="O139" i="196"/>
  <c r="D139" i="196"/>
  <c r="C139" i="196"/>
  <c r="B139" i="196"/>
  <c r="O138" i="196"/>
  <c r="D138" i="196"/>
  <c r="C138" i="196"/>
  <c r="B138" i="196"/>
  <c r="O137" i="196"/>
  <c r="D137" i="196"/>
  <c r="C137" i="196"/>
  <c r="B137" i="196"/>
  <c r="O136" i="196"/>
  <c r="D136" i="196"/>
  <c r="C136" i="196"/>
  <c r="B136" i="196"/>
  <c r="O135" i="196"/>
  <c r="D135" i="196"/>
  <c r="C135" i="196"/>
  <c r="B135" i="196"/>
  <c r="O134" i="196"/>
  <c r="D134" i="196"/>
  <c r="C134" i="196"/>
  <c r="B134" i="196"/>
  <c r="O133" i="196"/>
  <c r="D133" i="196"/>
  <c r="C133" i="196"/>
  <c r="B133" i="196"/>
  <c r="O132" i="196"/>
  <c r="D132" i="196"/>
  <c r="C132" i="196"/>
  <c r="B132" i="196"/>
  <c r="O131" i="196"/>
  <c r="D131" i="196"/>
  <c r="C131" i="196"/>
  <c r="B131" i="196"/>
  <c r="O130" i="196"/>
  <c r="D130" i="196"/>
  <c r="C130" i="196"/>
  <c r="B130" i="196"/>
  <c r="O129" i="196"/>
  <c r="D129" i="196"/>
  <c r="C129" i="196"/>
  <c r="B129" i="196"/>
  <c r="O128" i="196"/>
  <c r="D128" i="196"/>
  <c r="C128" i="196"/>
  <c r="B128" i="196"/>
  <c r="O127" i="196"/>
  <c r="D127" i="196"/>
  <c r="C127" i="196"/>
  <c r="B127" i="196"/>
  <c r="O126" i="196"/>
  <c r="D126" i="196"/>
  <c r="C126" i="196"/>
  <c r="B126" i="196"/>
  <c r="O125" i="196"/>
  <c r="D125" i="196"/>
  <c r="C125" i="196"/>
  <c r="B125" i="196"/>
  <c r="O124" i="196"/>
  <c r="D124" i="196"/>
  <c r="C124" i="196"/>
  <c r="B124" i="196"/>
  <c r="O123" i="196"/>
  <c r="D123" i="196"/>
  <c r="C123" i="196"/>
  <c r="B123" i="196"/>
  <c r="O122" i="196"/>
  <c r="D122" i="196"/>
  <c r="C122" i="196"/>
  <c r="B122" i="196"/>
  <c r="O121" i="196"/>
  <c r="D121" i="196"/>
  <c r="C121" i="196"/>
  <c r="B121" i="196"/>
  <c r="O120" i="196"/>
  <c r="D120" i="196"/>
  <c r="C120" i="196"/>
  <c r="B120" i="196"/>
  <c r="O119" i="196"/>
  <c r="D119" i="196"/>
  <c r="C119" i="196"/>
  <c r="B119" i="196"/>
  <c r="O118" i="196"/>
  <c r="D118" i="196"/>
  <c r="C118" i="196"/>
  <c r="B118" i="196"/>
  <c r="O117" i="196"/>
  <c r="D117" i="196"/>
  <c r="C117" i="196"/>
  <c r="B117" i="196"/>
  <c r="O116" i="196"/>
  <c r="D116" i="196"/>
  <c r="C116" i="196"/>
  <c r="B116" i="196"/>
  <c r="O115" i="196"/>
  <c r="D115" i="196"/>
  <c r="C115" i="196"/>
  <c r="B115" i="196"/>
  <c r="O114" i="196"/>
  <c r="D114" i="196"/>
  <c r="C114" i="196"/>
  <c r="B114" i="196"/>
  <c r="O113" i="196"/>
  <c r="D113" i="196"/>
  <c r="C113" i="196"/>
  <c r="B113" i="196"/>
  <c r="O112" i="196"/>
  <c r="D112" i="196"/>
  <c r="C112" i="196"/>
  <c r="B112" i="196"/>
  <c r="O111" i="196"/>
  <c r="D111" i="196"/>
  <c r="C111" i="196"/>
  <c r="B111" i="196"/>
  <c r="O110" i="196"/>
  <c r="D110" i="196"/>
  <c r="C110" i="196"/>
  <c r="B110" i="196"/>
  <c r="O109" i="196"/>
  <c r="D109" i="196"/>
  <c r="C109" i="196"/>
  <c r="B109" i="196"/>
  <c r="O108" i="196"/>
  <c r="D108" i="196"/>
  <c r="C108" i="196"/>
  <c r="B108" i="196"/>
  <c r="O107" i="196"/>
  <c r="D107" i="196"/>
  <c r="C107" i="196"/>
  <c r="B107" i="196"/>
  <c r="O106" i="196"/>
  <c r="D106" i="196"/>
  <c r="C106" i="196"/>
  <c r="B106" i="196"/>
  <c r="A106" i="196"/>
  <c r="A107" i="196" s="1"/>
  <c r="A108" i="196" s="1"/>
  <c r="A109" i="196" s="1"/>
  <c r="A110" i="196" s="1"/>
  <c r="A111" i="196" s="1"/>
  <c r="A112" i="196" s="1"/>
  <c r="A113" i="196" s="1"/>
  <c r="A114" i="196" s="1"/>
  <c r="A115" i="196" s="1"/>
  <c r="A116" i="196" s="1"/>
  <c r="A117" i="196" s="1"/>
  <c r="A118" i="196" s="1"/>
  <c r="A119" i="196" s="1"/>
  <c r="A120" i="196" s="1"/>
  <c r="A121" i="196" s="1"/>
  <c r="A122" i="196" s="1"/>
  <c r="A123" i="196" s="1"/>
  <c r="A124" i="196" s="1"/>
  <c r="A125" i="196" s="1"/>
  <c r="A126" i="196" s="1"/>
  <c r="A127" i="196" s="1"/>
  <c r="A128" i="196" s="1"/>
  <c r="A129" i="196" s="1"/>
  <c r="A130" i="196" s="1"/>
  <c r="A131" i="196" s="1"/>
  <c r="A132" i="196" s="1"/>
  <c r="A133" i="196" s="1"/>
  <c r="A134" i="196" s="1"/>
  <c r="A135" i="196" s="1"/>
  <c r="A136" i="196" s="1"/>
  <c r="A137" i="196" s="1"/>
  <c r="A138" i="196" s="1"/>
  <c r="A139" i="196" s="1"/>
  <c r="A140" i="196" s="1"/>
  <c r="A141" i="196" s="1"/>
  <c r="A142" i="196" s="1"/>
  <c r="A143" i="196" s="1"/>
  <c r="A144" i="196" s="1"/>
  <c r="A145" i="196" s="1"/>
  <c r="A146" i="196" s="1"/>
  <c r="A147" i="196" s="1"/>
  <c r="A148" i="196" s="1"/>
  <c r="N103" i="196"/>
  <c r="J103" i="196"/>
  <c r="H103" i="196"/>
  <c r="J102" i="196"/>
  <c r="H102" i="196"/>
  <c r="J101" i="196"/>
  <c r="O100" i="196"/>
  <c r="D100" i="196"/>
  <c r="C100" i="196"/>
  <c r="B100" i="196"/>
  <c r="O99" i="196"/>
  <c r="D99" i="196"/>
  <c r="C99" i="196"/>
  <c r="B99" i="196"/>
  <c r="O98" i="196"/>
  <c r="D98" i="196"/>
  <c r="C98" i="196"/>
  <c r="B98" i="196"/>
  <c r="O97" i="196"/>
  <c r="D97" i="196"/>
  <c r="C97" i="196"/>
  <c r="B97" i="196"/>
  <c r="O96" i="196"/>
  <c r="D96" i="196"/>
  <c r="C96" i="196"/>
  <c r="B96" i="196"/>
  <c r="O95" i="196"/>
  <c r="D95" i="196"/>
  <c r="C95" i="196"/>
  <c r="B95" i="196"/>
  <c r="O94" i="196"/>
  <c r="D94" i="196"/>
  <c r="C94" i="196"/>
  <c r="B94" i="196"/>
  <c r="O93" i="196"/>
  <c r="D93" i="196"/>
  <c r="C93" i="196"/>
  <c r="B93" i="196"/>
  <c r="O92" i="196"/>
  <c r="D92" i="196"/>
  <c r="C92" i="196"/>
  <c r="B92" i="196"/>
  <c r="O91" i="196"/>
  <c r="D91" i="196"/>
  <c r="C91" i="196"/>
  <c r="B91" i="196"/>
  <c r="O90" i="196"/>
  <c r="D90" i="196"/>
  <c r="C90" i="196"/>
  <c r="B90" i="196"/>
  <c r="O89" i="196"/>
  <c r="D89" i="196"/>
  <c r="C89" i="196"/>
  <c r="B89" i="196"/>
  <c r="O88" i="196"/>
  <c r="D88" i="196"/>
  <c r="C88" i="196"/>
  <c r="B88" i="196"/>
  <c r="O87" i="196"/>
  <c r="D87" i="196"/>
  <c r="C87" i="196"/>
  <c r="B87" i="196"/>
  <c r="O86" i="196"/>
  <c r="D86" i="196"/>
  <c r="C86" i="196"/>
  <c r="B86" i="196"/>
  <c r="O85" i="196"/>
  <c r="D85" i="196"/>
  <c r="C85" i="196"/>
  <c r="B85" i="196"/>
  <c r="O84" i="196"/>
  <c r="D84" i="196"/>
  <c r="C84" i="196"/>
  <c r="B84" i="196"/>
  <c r="O83" i="196"/>
  <c r="D83" i="196"/>
  <c r="C83" i="196"/>
  <c r="B83" i="196"/>
  <c r="O82" i="196"/>
  <c r="D82" i="196"/>
  <c r="C82" i="196"/>
  <c r="B82" i="196"/>
  <c r="O81" i="196"/>
  <c r="D81" i="196"/>
  <c r="C81" i="196"/>
  <c r="B81" i="196"/>
  <c r="O80" i="196"/>
  <c r="D80" i="196"/>
  <c r="C80" i="196"/>
  <c r="B80" i="196"/>
  <c r="O79" i="196"/>
  <c r="D79" i="196"/>
  <c r="C79" i="196"/>
  <c r="B79" i="196"/>
  <c r="O78" i="196"/>
  <c r="D78" i="196"/>
  <c r="C78" i="196"/>
  <c r="B78" i="196"/>
  <c r="O77" i="196"/>
  <c r="D77" i="196"/>
  <c r="C77" i="196"/>
  <c r="B77" i="196"/>
  <c r="O76" i="196"/>
  <c r="D76" i="196"/>
  <c r="C76" i="196"/>
  <c r="B76" i="196"/>
  <c r="O75" i="196"/>
  <c r="D75" i="196"/>
  <c r="C75" i="196"/>
  <c r="B75" i="196"/>
  <c r="O74" i="196"/>
  <c r="D74" i="196"/>
  <c r="C74" i="196"/>
  <c r="B74" i="196"/>
  <c r="O73" i="196"/>
  <c r="D73" i="196"/>
  <c r="C73" i="196"/>
  <c r="B73" i="196"/>
  <c r="O72" i="196"/>
  <c r="D72" i="196"/>
  <c r="C72" i="196"/>
  <c r="B72" i="196"/>
  <c r="O71" i="196"/>
  <c r="D71" i="196"/>
  <c r="C71" i="196"/>
  <c r="B71" i="196"/>
  <c r="O70" i="196"/>
  <c r="D70" i="196"/>
  <c r="C70" i="196"/>
  <c r="B70" i="196"/>
  <c r="O69" i="196"/>
  <c r="D69" i="196"/>
  <c r="C69" i="196"/>
  <c r="B69" i="196"/>
  <c r="O68" i="196"/>
  <c r="D68" i="196"/>
  <c r="C68" i="196"/>
  <c r="B68" i="196"/>
  <c r="O67" i="196"/>
  <c r="D67" i="196"/>
  <c r="C67" i="196"/>
  <c r="B67" i="196"/>
  <c r="O66" i="196"/>
  <c r="D66" i="196"/>
  <c r="C66" i="196"/>
  <c r="B66" i="196"/>
  <c r="O65" i="196"/>
  <c r="D65" i="196"/>
  <c r="C65" i="196"/>
  <c r="B65" i="196"/>
  <c r="O64" i="196"/>
  <c r="D64" i="196"/>
  <c r="C64" i="196"/>
  <c r="B64" i="196"/>
  <c r="O63" i="196"/>
  <c r="D63" i="196"/>
  <c r="C63" i="196"/>
  <c r="B63" i="196"/>
  <c r="O62" i="196"/>
  <c r="D62" i="196"/>
  <c r="C62" i="196"/>
  <c r="B62" i="196"/>
  <c r="O61" i="196"/>
  <c r="D61" i="196"/>
  <c r="C61" i="196"/>
  <c r="B61" i="196"/>
  <c r="O60" i="196"/>
  <c r="D60" i="196"/>
  <c r="C60" i="196"/>
  <c r="B60" i="196"/>
  <c r="O59" i="196"/>
  <c r="D59" i="196"/>
  <c r="C59" i="196"/>
  <c r="B59" i="196"/>
  <c r="O58" i="196"/>
  <c r="D58" i="196"/>
  <c r="C58" i="196"/>
  <c r="B58" i="196"/>
  <c r="O57" i="196"/>
  <c r="D57" i="196"/>
  <c r="C57" i="196"/>
  <c r="B57" i="196"/>
  <c r="N54" i="196"/>
  <c r="J54" i="196"/>
  <c r="H54" i="196"/>
  <c r="J53" i="196"/>
  <c r="H53" i="196"/>
  <c r="J52" i="196"/>
  <c r="D21" i="196" a="1"/>
  <c r="D21" i="196" s="1"/>
  <c r="D20" i="196" a="1"/>
  <c r="D20" i="196" s="1"/>
  <c r="D19" i="196" a="1"/>
  <c r="D19" i="196" s="1"/>
  <c r="D14" i="196" a="1"/>
  <c r="D14" i="196" s="1"/>
  <c r="D54" i="196" s="1"/>
  <c r="D13" i="196" a="1"/>
  <c r="D13" i="196" s="1"/>
  <c r="D12" i="196" a="1"/>
  <c r="D12" i="196" s="1"/>
  <c r="D101" i="196" s="1"/>
  <c r="D10" i="196" a="1"/>
  <c r="D10" i="196" s="1"/>
  <c r="D8" i="196"/>
  <c r="D7" i="196"/>
  <c r="D6" i="196"/>
  <c r="D5" i="196"/>
  <c r="N3" i="196"/>
  <c r="N1" i="196"/>
  <c r="G132" i="195"/>
  <c r="I132" i="195" s="1"/>
  <c r="G133" i="195"/>
  <c r="I133" i="195" s="1"/>
  <c r="G134" i="195"/>
  <c r="I134" i="195" s="1"/>
  <c r="G135" i="195"/>
  <c r="I135" i="195" s="1"/>
  <c r="G136" i="195"/>
  <c r="I136" i="195" s="1"/>
  <c r="G137" i="195"/>
  <c r="I137" i="195" s="1"/>
  <c r="G138" i="195"/>
  <c r="I138" i="195" s="1"/>
  <c r="G139" i="195"/>
  <c r="I139" i="195" s="1"/>
  <c r="G140" i="195"/>
  <c r="I140" i="195" s="1"/>
  <c r="G141" i="195"/>
  <c r="I141" i="195" s="1"/>
  <c r="G142" i="195"/>
  <c r="I142" i="195" s="1"/>
  <c r="G143" i="195"/>
  <c r="I143" i="195" s="1"/>
  <c r="G144" i="195"/>
  <c r="I144" i="195" s="1"/>
  <c r="G145" i="195"/>
  <c r="I145" i="195" s="1"/>
  <c r="G146" i="195"/>
  <c r="I146" i="195" s="1"/>
  <c r="G147" i="195"/>
  <c r="I147" i="195" s="1"/>
  <c r="G148" i="195"/>
  <c r="I148" i="195" s="1"/>
  <c r="G107" i="195"/>
  <c r="I107" i="195" s="1"/>
  <c r="G108" i="195"/>
  <c r="I108" i="195" s="1"/>
  <c r="G109" i="195"/>
  <c r="I109" i="195" s="1"/>
  <c r="G110" i="195"/>
  <c r="I110" i="195" s="1"/>
  <c r="G111" i="195"/>
  <c r="I111" i="195" s="1"/>
  <c r="G112" i="195"/>
  <c r="I112" i="195" s="1"/>
  <c r="G113" i="195"/>
  <c r="I113" i="195" s="1"/>
  <c r="G114" i="195"/>
  <c r="I114" i="195" s="1"/>
  <c r="G115" i="195"/>
  <c r="I115" i="195" s="1"/>
  <c r="G116" i="195"/>
  <c r="I116" i="195" s="1"/>
  <c r="G117" i="195"/>
  <c r="I117" i="195" s="1"/>
  <c r="G118" i="195"/>
  <c r="I118" i="195" s="1"/>
  <c r="G119" i="195"/>
  <c r="I119" i="195" s="1"/>
  <c r="G120" i="195"/>
  <c r="I120" i="195" s="1"/>
  <c r="G121" i="195"/>
  <c r="I121" i="195" s="1"/>
  <c r="G122" i="195"/>
  <c r="I122" i="195" s="1"/>
  <c r="G123" i="195"/>
  <c r="I123" i="195" s="1"/>
  <c r="G124" i="195"/>
  <c r="I124" i="195" s="1"/>
  <c r="G125" i="195"/>
  <c r="I125" i="195" s="1"/>
  <c r="G126" i="195"/>
  <c r="I126" i="195" s="1"/>
  <c r="G127" i="195"/>
  <c r="I127" i="195" s="1"/>
  <c r="G128" i="195"/>
  <c r="I128" i="195" s="1"/>
  <c r="G129" i="195"/>
  <c r="I129" i="195" s="1"/>
  <c r="G130" i="195"/>
  <c r="I130" i="195" s="1"/>
  <c r="G131" i="195"/>
  <c r="I131" i="195" s="1"/>
  <c r="G106" i="195"/>
  <c r="I106" i="195" s="1"/>
  <c r="G75" i="195"/>
  <c r="I75" i="195" s="1"/>
  <c r="G76" i="195"/>
  <c r="I76" i="195" s="1"/>
  <c r="G77" i="195"/>
  <c r="I77" i="195" s="1"/>
  <c r="G78" i="195"/>
  <c r="I78" i="195" s="1"/>
  <c r="G79" i="195"/>
  <c r="I79" i="195" s="1"/>
  <c r="G80" i="195"/>
  <c r="I80" i="195" s="1"/>
  <c r="G81" i="195"/>
  <c r="I81" i="195" s="1"/>
  <c r="G82" i="195"/>
  <c r="I82" i="195" s="1"/>
  <c r="G83" i="195"/>
  <c r="I83" i="195" s="1"/>
  <c r="G84" i="195"/>
  <c r="I84" i="195" s="1"/>
  <c r="G85" i="195"/>
  <c r="I85" i="195" s="1"/>
  <c r="G86" i="195"/>
  <c r="I86" i="195" s="1"/>
  <c r="G87" i="195"/>
  <c r="I87" i="195" s="1"/>
  <c r="G88" i="195"/>
  <c r="I88" i="195" s="1"/>
  <c r="G89" i="195"/>
  <c r="I89" i="195" s="1"/>
  <c r="G90" i="195"/>
  <c r="I90" i="195" s="1"/>
  <c r="G91" i="195"/>
  <c r="I91" i="195" s="1"/>
  <c r="G92" i="195"/>
  <c r="I92" i="195" s="1"/>
  <c r="G93" i="195"/>
  <c r="I93" i="195" s="1"/>
  <c r="G94" i="195"/>
  <c r="I94" i="195" s="1"/>
  <c r="G95" i="195"/>
  <c r="I95" i="195" s="1"/>
  <c r="G96" i="195"/>
  <c r="I96" i="195" s="1"/>
  <c r="G97" i="195"/>
  <c r="I97" i="195" s="1"/>
  <c r="G98" i="195"/>
  <c r="I98" i="195" s="1"/>
  <c r="G99" i="195"/>
  <c r="I99" i="195" s="1"/>
  <c r="G100" i="195"/>
  <c r="I100" i="195" s="1"/>
  <c r="G58" i="195"/>
  <c r="I58" i="195" s="1"/>
  <c r="G59" i="195"/>
  <c r="I59" i="195" s="1"/>
  <c r="G60" i="195"/>
  <c r="I60" i="195" s="1"/>
  <c r="G61" i="195"/>
  <c r="I61" i="195" s="1"/>
  <c r="G62" i="195"/>
  <c r="I62" i="195" s="1"/>
  <c r="G63" i="195"/>
  <c r="I63" i="195" s="1"/>
  <c r="G64" i="195"/>
  <c r="I64" i="195" s="1"/>
  <c r="G65" i="195"/>
  <c r="I65" i="195" s="1"/>
  <c r="G66" i="195"/>
  <c r="I66" i="195" s="1"/>
  <c r="G67" i="195"/>
  <c r="I67" i="195" s="1"/>
  <c r="G68" i="195"/>
  <c r="I68" i="195" s="1"/>
  <c r="G69" i="195"/>
  <c r="I69" i="195" s="1"/>
  <c r="G70" i="195"/>
  <c r="I70" i="195" s="1"/>
  <c r="G71" i="195"/>
  <c r="I71" i="195" s="1"/>
  <c r="G72" i="195"/>
  <c r="I72" i="195" s="1"/>
  <c r="G73" i="195"/>
  <c r="I73" i="195" s="1"/>
  <c r="G74" i="195"/>
  <c r="I74" i="195" s="1"/>
  <c r="G57" i="195"/>
  <c r="M149" i="195"/>
  <c r="H149" i="195"/>
  <c r="L20" i="115" s="1"/>
  <c r="O148" i="195"/>
  <c r="D148" i="195"/>
  <c r="C148" i="195"/>
  <c r="B148" i="195"/>
  <c r="O147" i="195"/>
  <c r="D147" i="195"/>
  <c r="C147" i="195"/>
  <c r="B147" i="195"/>
  <c r="O146" i="195"/>
  <c r="D146" i="195"/>
  <c r="C146" i="195"/>
  <c r="B146" i="195"/>
  <c r="O145" i="195"/>
  <c r="D145" i="195"/>
  <c r="C145" i="195"/>
  <c r="B145" i="195"/>
  <c r="O144" i="195"/>
  <c r="D144" i="195"/>
  <c r="C144" i="195"/>
  <c r="B144" i="195"/>
  <c r="O143" i="195"/>
  <c r="D143" i="195"/>
  <c r="C143" i="195"/>
  <c r="B143" i="195"/>
  <c r="O142" i="195"/>
  <c r="D142" i="195"/>
  <c r="C142" i="195"/>
  <c r="B142" i="195"/>
  <c r="O141" i="195"/>
  <c r="D141" i="195"/>
  <c r="C141" i="195"/>
  <c r="B141" i="195"/>
  <c r="O140" i="195"/>
  <c r="D140" i="195"/>
  <c r="C140" i="195"/>
  <c r="B140" i="195"/>
  <c r="O139" i="195"/>
  <c r="D139" i="195"/>
  <c r="C139" i="195"/>
  <c r="B139" i="195"/>
  <c r="O138" i="195"/>
  <c r="D138" i="195"/>
  <c r="C138" i="195"/>
  <c r="B138" i="195"/>
  <c r="O137" i="195"/>
  <c r="D137" i="195"/>
  <c r="C137" i="195"/>
  <c r="B137" i="195"/>
  <c r="O136" i="195"/>
  <c r="D136" i="195"/>
  <c r="C136" i="195"/>
  <c r="B136" i="195"/>
  <c r="O135" i="195"/>
  <c r="D135" i="195"/>
  <c r="C135" i="195"/>
  <c r="B135" i="195"/>
  <c r="O134" i="195"/>
  <c r="D134" i="195"/>
  <c r="C134" i="195"/>
  <c r="B134" i="195"/>
  <c r="O133" i="195"/>
  <c r="D133" i="195"/>
  <c r="C133" i="195"/>
  <c r="B133" i="195"/>
  <c r="O132" i="195"/>
  <c r="D132" i="195"/>
  <c r="C132" i="195"/>
  <c r="B132" i="195"/>
  <c r="O131" i="195"/>
  <c r="D131" i="195"/>
  <c r="C131" i="195"/>
  <c r="B131" i="195"/>
  <c r="O130" i="195"/>
  <c r="D130" i="195"/>
  <c r="C130" i="195"/>
  <c r="B130" i="195"/>
  <c r="O129" i="195"/>
  <c r="D129" i="195"/>
  <c r="C129" i="195"/>
  <c r="B129" i="195"/>
  <c r="O128" i="195"/>
  <c r="D128" i="195"/>
  <c r="C128" i="195"/>
  <c r="B128" i="195"/>
  <c r="O127" i="195"/>
  <c r="D127" i="195"/>
  <c r="C127" i="195"/>
  <c r="B127" i="195"/>
  <c r="O126" i="195"/>
  <c r="D126" i="195"/>
  <c r="C126" i="195"/>
  <c r="B126" i="195"/>
  <c r="O125" i="195"/>
  <c r="D125" i="195"/>
  <c r="C125" i="195"/>
  <c r="B125" i="195"/>
  <c r="O124" i="195"/>
  <c r="D124" i="195"/>
  <c r="C124" i="195"/>
  <c r="B124" i="195"/>
  <c r="O123" i="195"/>
  <c r="D123" i="195"/>
  <c r="C123" i="195"/>
  <c r="B123" i="195"/>
  <c r="O122" i="195"/>
  <c r="D122" i="195"/>
  <c r="C122" i="195"/>
  <c r="B122" i="195"/>
  <c r="O121" i="195"/>
  <c r="D121" i="195"/>
  <c r="C121" i="195"/>
  <c r="B121" i="195"/>
  <c r="O120" i="195"/>
  <c r="D120" i="195"/>
  <c r="C120" i="195"/>
  <c r="B120" i="195"/>
  <c r="O119" i="195"/>
  <c r="D119" i="195"/>
  <c r="C119" i="195"/>
  <c r="B119" i="195"/>
  <c r="O118" i="195"/>
  <c r="D118" i="195"/>
  <c r="C118" i="195"/>
  <c r="B118" i="195"/>
  <c r="O117" i="195"/>
  <c r="D117" i="195"/>
  <c r="C117" i="195"/>
  <c r="B117" i="195"/>
  <c r="O116" i="195"/>
  <c r="D116" i="195"/>
  <c r="C116" i="195"/>
  <c r="B116" i="195"/>
  <c r="O115" i="195"/>
  <c r="D115" i="195"/>
  <c r="C115" i="195"/>
  <c r="B115" i="195"/>
  <c r="O114" i="195"/>
  <c r="D114" i="195"/>
  <c r="C114" i="195"/>
  <c r="B114" i="195"/>
  <c r="O113" i="195"/>
  <c r="D113" i="195"/>
  <c r="C113" i="195"/>
  <c r="B113" i="195"/>
  <c r="O112" i="195"/>
  <c r="D112" i="195"/>
  <c r="C112" i="195"/>
  <c r="B112" i="195"/>
  <c r="O111" i="195"/>
  <c r="D111" i="195"/>
  <c r="C111" i="195"/>
  <c r="B111" i="195"/>
  <c r="O110" i="195"/>
  <c r="D110" i="195"/>
  <c r="C110" i="195"/>
  <c r="B110" i="195"/>
  <c r="O109" i="195"/>
  <c r="D109" i="195"/>
  <c r="C109" i="195"/>
  <c r="B109" i="195"/>
  <c r="O108" i="195"/>
  <c r="D108" i="195"/>
  <c r="C108" i="195"/>
  <c r="B108" i="195"/>
  <c r="A108" i="195"/>
  <c r="A109" i="195" s="1"/>
  <c r="A110" i="195" s="1"/>
  <c r="A111" i="195" s="1"/>
  <c r="A112" i="195" s="1"/>
  <c r="A113" i="195" s="1"/>
  <c r="A114" i="195" s="1"/>
  <c r="A115" i="195" s="1"/>
  <c r="A116" i="195" s="1"/>
  <c r="A117" i="195" s="1"/>
  <c r="A118" i="195" s="1"/>
  <c r="A119" i="195" s="1"/>
  <c r="A120" i="195" s="1"/>
  <c r="A121" i="195" s="1"/>
  <c r="A122" i="195" s="1"/>
  <c r="A123" i="195" s="1"/>
  <c r="A124" i="195" s="1"/>
  <c r="A125" i="195" s="1"/>
  <c r="A126" i="195" s="1"/>
  <c r="A127" i="195" s="1"/>
  <c r="A128" i="195" s="1"/>
  <c r="A129" i="195" s="1"/>
  <c r="A130" i="195" s="1"/>
  <c r="A131" i="195" s="1"/>
  <c r="A132" i="195" s="1"/>
  <c r="A133" i="195" s="1"/>
  <c r="A134" i="195" s="1"/>
  <c r="A135" i="195" s="1"/>
  <c r="A136" i="195" s="1"/>
  <c r="A137" i="195" s="1"/>
  <c r="A138" i="195" s="1"/>
  <c r="A139" i="195" s="1"/>
  <c r="A140" i="195" s="1"/>
  <c r="A141" i="195" s="1"/>
  <c r="A142" i="195" s="1"/>
  <c r="A143" i="195" s="1"/>
  <c r="A144" i="195" s="1"/>
  <c r="A145" i="195" s="1"/>
  <c r="A146" i="195" s="1"/>
  <c r="A147" i="195" s="1"/>
  <c r="A148" i="195" s="1"/>
  <c r="O107" i="195"/>
  <c r="D107" i="195"/>
  <c r="C107" i="195"/>
  <c r="B107" i="195"/>
  <c r="A107" i="195"/>
  <c r="O106" i="195"/>
  <c r="D106" i="195"/>
  <c r="C106" i="195"/>
  <c r="B106" i="195"/>
  <c r="A106" i="195"/>
  <c r="N103" i="195"/>
  <c r="J103" i="195"/>
  <c r="H103" i="195"/>
  <c r="J102" i="195"/>
  <c r="H102" i="195"/>
  <c r="J101" i="195"/>
  <c r="O100" i="195"/>
  <c r="D100" i="195"/>
  <c r="C100" i="195"/>
  <c r="B100" i="195"/>
  <c r="O99" i="195"/>
  <c r="D99" i="195"/>
  <c r="C99" i="195"/>
  <c r="B99" i="195"/>
  <c r="O98" i="195"/>
  <c r="D98" i="195"/>
  <c r="C98" i="195"/>
  <c r="B98" i="195"/>
  <c r="O97" i="195"/>
  <c r="D97" i="195"/>
  <c r="C97" i="195"/>
  <c r="B97" i="195"/>
  <c r="O96" i="195"/>
  <c r="D96" i="195"/>
  <c r="C96" i="195"/>
  <c r="B96" i="195"/>
  <c r="O95" i="195"/>
  <c r="D95" i="195"/>
  <c r="C95" i="195"/>
  <c r="B95" i="195"/>
  <c r="O94" i="195"/>
  <c r="D94" i="195"/>
  <c r="C94" i="195"/>
  <c r="B94" i="195"/>
  <c r="O93" i="195"/>
  <c r="D93" i="195"/>
  <c r="C93" i="195"/>
  <c r="B93" i="195"/>
  <c r="O92" i="195"/>
  <c r="D92" i="195"/>
  <c r="C92" i="195"/>
  <c r="B92" i="195"/>
  <c r="O91" i="195"/>
  <c r="D91" i="195"/>
  <c r="C91" i="195"/>
  <c r="B91" i="195"/>
  <c r="O90" i="195"/>
  <c r="D90" i="195"/>
  <c r="C90" i="195"/>
  <c r="B90" i="195"/>
  <c r="O89" i="195"/>
  <c r="D89" i="195"/>
  <c r="C89" i="195"/>
  <c r="B89" i="195"/>
  <c r="O88" i="195"/>
  <c r="D88" i="195"/>
  <c r="C88" i="195"/>
  <c r="B88" i="195"/>
  <c r="O87" i="195"/>
  <c r="D87" i="195"/>
  <c r="C87" i="195"/>
  <c r="B87" i="195"/>
  <c r="O86" i="195"/>
  <c r="D86" i="195"/>
  <c r="C86" i="195"/>
  <c r="B86" i="195"/>
  <c r="O85" i="195"/>
  <c r="D85" i="195"/>
  <c r="C85" i="195"/>
  <c r="B85" i="195"/>
  <c r="O84" i="195"/>
  <c r="D84" i="195"/>
  <c r="C84" i="195"/>
  <c r="B84" i="195"/>
  <c r="O83" i="195"/>
  <c r="D83" i="195"/>
  <c r="C83" i="195"/>
  <c r="B83" i="195"/>
  <c r="O82" i="195"/>
  <c r="D82" i="195"/>
  <c r="C82" i="195"/>
  <c r="B82" i="195"/>
  <c r="O81" i="195"/>
  <c r="D81" i="195"/>
  <c r="C81" i="195"/>
  <c r="B81" i="195"/>
  <c r="O80" i="195"/>
  <c r="D80" i="195"/>
  <c r="C80" i="195"/>
  <c r="B80" i="195"/>
  <c r="O79" i="195"/>
  <c r="D79" i="195"/>
  <c r="C79" i="195"/>
  <c r="B79" i="195"/>
  <c r="O78" i="195"/>
  <c r="D78" i="195"/>
  <c r="C78" i="195"/>
  <c r="B78" i="195"/>
  <c r="O77" i="195"/>
  <c r="D77" i="195"/>
  <c r="C77" i="195"/>
  <c r="B77" i="195"/>
  <c r="O76" i="195"/>
  <c r="D76" i="195"/>
  <c r="C76" i="195"/>
  <c r="B76" i="195"/>
  <c r="O75" i="195"/>
  <c r="D75" i="195"/>
  <c r="C75" i="195"/>
  <c r="B75" i="195"/>
  <c r="O74" i="195"/>
  <c r="D74" i="195"/>
  <c r="C74" i="195"/>
  <c r="B74" i="195"/>
  <c r="O73" i="195"/>
  <c r="D73" i="195"/>
  <c r="C73" i="195"/>
  <c r="B73" i="195"/>
  <c r="O72" i="195"/>
  <c r="D72" i="195"/>
  <c r="C72" i="195"/>
  <c r="B72" i="195"/>
  <c r="O71" i="195"/>
  <c r="D71" i="195"/>
  <c r="C71" i="195"/>
  <c r="B71" i="195"/>
  <c r="O70" i="195"/>
  <c r="D70" i="195"/>
  <c r="C70" i="195"/>
  <c r="B70" i="195"/>
  <c r="O69" i="195"/>
  <c r="D69" i="195"/>
  <c r="C69" i="195"/>
  <c r="B69" i="195"/>
  <c r="O68" i="195"/>
  <c r="D68" i="195"/>
  <c r="C68" i="195"/>
  <c r="B68" i="195"/>
  <c r="O67" i="195"/>
  <c r="D67" i="195"/>
  <c r="C67" i="195"/>
  <c r="B67" i="195"/>
  <c r="O66" i="195"/>
  <c r="D66" i="195"/>
  <c r="C66" i="195"/>
  <c r="B66" i="195"/>
  <c r="O65" i="195"/>
  <c r="D65" i="195"/>
  <c r="C65" i="195"/>
  <c r="B65" i="195"/>
  <c r="O64" i="195"/>
  <c r="D64" i="195"/>
  <c r="C64" i="195"/>
  <c r="B64" i="195"/>
  <c r="O63" i="195"/>
  <c r="D63" i="195"/>
  <c r="C63" i="195"/>
  <c r="B63" i="195"/>
  <c r="O62" i="195"/>
  <c r="D62" i="195"/>
  <c r="C62" i="195"/>
  <c r="B62" i="195"/>
  <c r="O61" i="195"/>
  <c r="D61" i="195"/>
  <c r="C61" i="195"/>
  <c r="B61" i="195"/>
  <c r="O60" i="195"/>
  <c r="D60" i="195"/>
  <c r="C60" i="195"/>
  <c r="B60" i="195"/>
  <c r="O59" i="195"/>
  <c r="D59" i="195"/>
  <c r="C59" i="195"/>
  <c r="B59" i="195"/>
  <c r="O58" i="195"/>
  <c r="D58" i="195"/>
  <c r="C58" i="195"/>
  <c r="B58" i="195"/>
  <c r="O57" i="195"/>
  <c r="D57" i="195"/>
  <c r="C57" i="195"/>
  <c r="B57" i="195"/>
  <c r="N54" i="195"/>
  <c r="J54" i="195"/>
  <c r="H54" i="195"/>
  <c r="J53" i="195"/>
  <c r="H53" i="195"/>
  <c r="J52" i="195"/>
  <c r="D21" i="195" a="1"/>
  <c r="D21" i="195" s="1"/>
  <c r="D20" i="195" a="1"/>
  <c r="D20" i="195" s="1"/>
  <c r="D19" i="195" a="1"/>
  <c r="D19" i="195" s="1"/>
  <c r="D14" i="195" a="1"/>
  <c r="D14" i="195" s="1"/>
  <c r="D54" i="195" s="1"/>
  <c r="D13" i="195" a="1"/>
  <c r="D13" i="195" s="1"/>
  <c r="D12" i="195" a="1"/>
  <c r="D12" i="195" s="1"/>
  <c r="D10" i="195" a="1"/>
  <c r="D10" i="195" s="1"/>
  <c r="D8" i="195"/>
  <c r="D7" i="195"/>
  <c r="D6" i="195"/>
  <c r="D5" i="195"/>
  <c r="N3" i="195"/>
  <c r="N1" i="195"/>
  <c r="G129" i="194"/>
  <c r="I129" i="194" s="1"/>
  <c r="G130" i="194"/>
  <c r="I130" i="194" s="1"/>
  <c r="G131" i="194"/>
  <c r="I131" i="194" s="1"/>
  <c r="G132" i="194"/>
  <c r="I132" i="194" s="1"/>
  <c r="G133" i="194"/>
  <c r="I133" i="194" s="1"/>
  <c r="G134" i="194"/>
  <c r="I134" i="194" s="1"/>
  <c r="G135" i="194"/>
  <c r="I135" i="194" s="1"/>
  <c r="G136" i="194"/>
  <c r="I136" i="194" s="1"/>
  <c r="G137" i="194"/>
  <c r="I137" i="194" s="1"/>
  <c r="G138" i="194"/>
  <c r="I138" i="194" s="1"/>
  <c r="G139" i="194"/>
  <c r="I139" i="194" s="1"/>
  <c r="G140" i="194"/>
  <c r="I140" i="194" s="1"/>
  <c r="G141" i="194"/>
  <c r="I141" i="194" s="1"/>
  <c r="G142" i="194"/>
  <c r="I142" i="194" s="1"/>
  <c r="G143" i="194"/>
  <c r="I143" i="194" s="1"/>
  <c r="G144" i="194"/>
  <c r="I144" i="194" s="1"/>
  <c r="G145" i="194"/>
  <c r="I145" i="194" s="1"/>
  <c r="G146" i="194"/>
  <c r="I146" i="194" s="1"/>
  <c r="G147" i="194"/>
  <c r="I147" i="194" s="1"/>
  <c r="G148" i="194"/>
  <c r="I148" i="194" s="1"/>
  <c r="G107" i="194"/>
  <c r="I107" i="194" s="1"/>
  <c r="G108" i="194"/>
  <c r="I108" i="194" s="1"/>
  <c r="G109" i="194"/>
  <c r="I109" i="194" s="1"/>
  <c r="G110" i="194"/>
  <c r="I110" i="194" s="1"/>
  <c r="G111" i="194"/>
  <c r="I111" i="194" s="1"/>
  <c r="G112" i="194"/>
  <c r="I112" i="194" s="1"/>
  <c r="G113" i="194"/>
  <c r="I113" i="194" s="1"/>
  <c r="G114" i="194"/>
  <c r="I114" i="194" s="1"/>
  <c r="G115" i="194"/>
  <c r="I115" i="194" s="1"/>
  <c r="G116" i="194"/>
  <c r="I116" i="194" s="1"/>
  <c r="G117" i="194"/>
  <c r="I117" i="194" s="1"/>
  <c r="G118" i="194"/>
  <c r="I118" i="194" s="1"/>
  <c r="G119" i="194"/>
  <c r="I119" i="194" s="1"/>
  <c r="G120" i="194"/>
  <c r="I120" i="194" s="1"/>
  <c r="G121" i="194"/>
  <c r="I121" i="194" s="1"/>
  <c r="G122" i="194"/>
  <c r="I122" i="194" s="1"/>
  <c r="G123" i="194"/>
  <c r="I123" i="194" s="1"/>
  <c r="G124" i="194"/>
  <c r="I124" i="194" s="1"/>
  <c r="G125" i="194"/>
  <c r="I125" i="194" s="1"/>
  <c r="G126" i="194"/>
  <c r="I126" i="194" s="1"/>
  <c r="G127" i="194"/>
  <c r="I127" i="194" s="1"/>
  <c r="G128" i="194"/>
  <c r="I128" i="194" s="1"/>
  <c r="G106" i="194"/>
  <c r="I106" i="194" s="1"/>
  <c r="G76" i="194"/>
  <c r="I76" i="194" s="1"/>
  <c r="G77" i="194"/>
  <c r="I77" i="194" s="1"/>
  <c r="G78" i="194"/>
  <c r="I78" i="194" s="1"/>
  <c r="G79" i="194"/>
  <c r="I79" i="194" s="1"/>
  <c r="G80" i="194"/>
  <c r="I80" i="194" s="1"/>
  <c r="G81" i="194"/>
  <c r="I81" i="194" s="1"/>
  <c r="G82" i="194"/>
  <c r="I82" i="194" s="1"/>
  <c r="G83" i="194"/>
  <c r="I83" i="194" s="1"/>
  <c r="G84" i="194"/>
  <c r="I84" i="194" s="1"/>
  <c r="G85" i="194"/>
  <c r="I85" i="194" s="1"/>
  <c r="G86" i="194"/>
  <c r="I86" i="194" s="1"/>
  <c r="G87" i="194"/>
  <c r="I87" i="194" s="1"/>
  <c r="G88" i="194"/>
  <c r="I88" i="194" s="1"/>
  <c r="G89" i="194"/>
  <c r="I89" i="194" s="1"/>
  <c r="G90" i="194"/>
  <c r="I90" i="194" s="1"/>
  <c r="G91" i="194"/>
  <c r="I91" i="194" s="1"/>
  <c r="G92" i="194"/>
  <c r="I92" i="194" s="1"/>
  <c r="G93" i="194"/>
  <c r="I93" i="194" s="1"/>
  <c r="G94" i="194"/>
  <c r="I94" i="194" s="1"/>
  <c r="G95" i="194"/>
  <c r="I95" i="194" s="1"/>
  <c r="G96" i="194"/>
  <c r="I96" i="194" s="1"/>
  <c r="G97" i="194"/>
  <c r="I97" i="194" s="1"/>
  <c r="G98" i="194"/>
  <c r="I98" i="194" s="1"/>
  <c r="G99" i="194"/>
  <c r="I99" i="194" s="1"/>
  <c r="G100" i="194"/>
  <c r="I100" i="194" s="1"/>
  <c r="G58" i="194"/>
  <c r="I58" i="194" s="1"/>
  <c r="G59" i="194"/>
  <c r="I59" i="194" s="1"/>
  <c r="G60" i="194"/>
  <c r="I60" i="194" s="1"/>
  <c r="G61" i="194"/>
  <c r="I61" i="194" s="1"/>
  <c r="G62" i="194"/>
  <c r="I62" i="194" s="1"/>
  <c r="G63" i="194"/>
  <c r="I63" i="194" s="1"/>
  <c r="G64" i="194"/>
  <c r="I64" i="194" s="1"/>
  <c r="G65" i="194"/>
  <c r="I65" i="194" s="1"/>
  <c r="G66" i="194"/>
  <c r="I66" i="194" s="1"/>
  <c r="G67" i="194"/>
  <c r="I67" i="194" s="1"/>
  <c r="G68" i="194"/>
  <c r="I68" i="194" s="1"/>
  <c r="G69" i="194"/>
  <c r="I69" i="194" s="1"/>
  <c r="G70" i="194"/>
  <c r="I70" i="194" s="1"/>
  <c r="G71" i="194"/>
  <c r="I71" i="194" s="1"/>
  <c r="G72" i="194"/>
  <c r="I72" i="194" s="1"/>
  <c r="G73" i="194"/>
  <c r="I73" i="194" s="1"/>
  <c r="G74" i="194"/>
  <c r="I74" i="194" s="1"/>
  <c r="G75" i="194"/>
  <c r="I75" i="194" s="1"/>
  <c r="G57" i="194"/>
  <c r="M149" i="194"/>
  <c r="H149" i="194"/>
  <c r="L19" i="115" s="1"/>
  <c r="O148" i="194"/>
  <c r="D148" i="194"/>
  <c r="C148" i="194"/>
  <c r="B148" i="194"/>
  <c r="O147" i="194"/>
  <c r="D147" i="194"/>
  <c r="C147" i="194"/>
  <c r="B147" i="194"/>
  <c r="O146" i="194"/>
  <c r="D146" i="194"/>
  <c r="C146" i="194"/>
  <c r="B146" i="194"/>
  <c r="O145" i="194"/>
  <c r="D145" i="194"/>
  <c r="C145" i="194"/>
  <c r="B145" i="194"/>
  <c r="O144" i="194"/>
  <c r="D144" i="194"/>
  <c r="C144" i="194"/>
  <c r="B144" i="194"/>
  <c r="O143" i="194"/>
  <c r="D143" i="194"/>
  <c r="C143" i="194"/>
  <c r="B143" i="194"/>
  <c r="O142" i="194"/>
  <c r="D142" i="194"/>
  <c r="C142" i="194"/>
  <c r="B142" i="194"/>
  <c r="O141" i="194"/>
  <c r="D141" i="194"/>
  <c r="C141" i="194"/>
  <c r="B141" i="194"/>
  <c r="O140" i="194"/>
  <c r="D140" i="194"/>
  <c r="C140" i="194"/>
  <c r="B140" i="194"/>
  <c r="O139" i="194"/>
  <c r="D139" i="194"/>
  <c r="C139" i="194"/>
  <c r="B139" i="194"/>
  <c r="O138" i="194"/>
  <c r="D138" i="194"/>
  <c r="C138" i="194"/>
  <c r="B138" i="194"/>
  <c r="O137" i="194"/>
  <c r="D137" i="194"/>
  <c r="C137" i="194"/>
  <c r="B137" i="194"/>
  <c r="O136" i="194"/>
  <c r="D136" i="194"/>
  <c r="C136" i="194"/>
  <c r="B136" i="194"/>
  <c r="O135" i="194"/>
  <c r="D135" i="194"/>
  <c r="C135" i="194"/>
  <c r="B135" i="194"/>
  <c r="O134" i="194"/>
  <c r="D134" i="194"/>
  <c r="C134" i="194"/>
  <c r="B134" i="194"/>
  <c r="O133" i="194"/>
  <c r="D133" i="194"/>
  <c r="C133" i="194"/>
  <c r="B133" i="194"/>
  <c r="O132" i="194"/>
  <c r="D132" i="194"/>
  <c r="C132" i="194"/>
  <c r="B132" i="194"/>
  <c r="O131" i="194"/>
  <c r="D131" i="194"/>
  <c r="C131" i="194"/>
  <c r="B131" i="194"/>
  <c r="O130" i="194"/>
  <c r="D130" i="194"/>
  <c r="C130" i="194"/>
  <c r="B130" i="194"/>
  <c r="O129" i="194"/>
  <c r="D129" i="194"/>
  <c r="C129" i="194"/>
  <c r="B129" i="194"/>
  <c r="O128" i="194"/>
  <c r="D128" i="194"/>
  <c r="C128" i="194"/>
  <c r="B128" i="194"/>
  <c r="O127" i="194"/>
  <c r="D127" i="194"/>
  <c r="C127" i="194"/>
  <c r="B127" i="194"/>
  <c r="O126" i="194"/>
  <c r="D126" i="194"/>
  <c r="C126" i="194"/>
  <c r="B126" i="194"/>
  <c r="O125" i="194"/>
  <c r="D125" i="194"/>
  <c r="C125" i="194"/>
  <c r="B125" i="194"/>
  <c r="O124" i="194"/>
  <c r="D124" i="194"/>
  <c r="C124" i="194"/>
  <c r="B124" i="194"/>
  <c r="O123" i="194"/>
  <c r="D123" i="194"/>
  <c r="C123" i="194"/>
  <c r="B123" i="194"/>
  <c r="O122" i="194"/>
  <c r="D122" i="194"/>
  <c r="C122" i="194"/>
  <c r="B122" i="194"/>
  <c r="O121" i="194"/>
  <c r="D121" i="194"/>
  <c r="C121" i="194"/>
  <c r="B121" i="194"/>
  <c r="O120" i="194"/>
  <c r="D120" i="194"/>
  <c r="C120" i="194"/>
  <c r="B120" i="194"/>
  <c r="O119" i="194"/>
  <c r="D119" i="194"/>
  <c r="C119" i="194"/>
  <c r="B119" i="194"/>
  <c r="O118" i="194"/>
  <c r="D118" i="194"/>
  <c r="C118" i="194"/>
  <c r="B118" i="194"/>
  <c r="O117" i="194"/>
  <c r="D117" i="194"/>
  <c r="C117" i="194"/>
  <c r="B117" i="194"/>
  <c r="O116" i="194"/>
  <c r="D116" i="194"/>
  <c r="C116" i="194"/>
  <c r="B116" i="194"/>
  <c r="O115" i="194"/>
  <c r="D115" i="194"/>
  <c r="C115" i="194"/>
  <c r="B115" i="194"/>
  <c r="O114" i="194"/>
  <c r="D114" i="194"/>
  <c r="C114" i="194"/>
  <c r="B114" i="194"/>
  <c r="O113" i="194"/>
  <c r="D113" i="194"/>
  <c r="C113" i="194"/>
  <c r="B113" i="194"/>
  <c r="O112" i="194"/>
  <c r="D112" i="194"/>
  <c r="C112" i="194"/>
  <c r="B112" i="194"/>
  <c r="O111" i="194"/>
  <c r="D111" i="194"/>
  <c r="C111" i="194"/>
  <c r="B111" i="194"/>
  <c r="O110" i="194"/>
  <c r="D110" i="194"/>
  <c r="C110" i="194"/>
  <c r="B110" i="194"/>
  <c r="O109" i="194"/>
  <c r="D109" i="194"/>
  <c r="C109" i="194"/>
  <c r="B109" i="194"/>
  <c r="O108" i="194"/>
  <c r="D108" i="194"/>
  <c r="C108" i="194"/>
  <c r="B108" i="194"/>
  <c r="O107" i="194"/>
  <c r="D107" i="194"/>
  <c r="C107" i="194"/>
  <c r="B107" i="194"/>
  <c r="A107" i="194"/>
  <c r="A108" i="194" s="1"/>
  <c r="A109" i="194" s="1"/>
  <c r="A110" i="194" s="1"/>
  <c r="A111" i="194" s="1"/>
  <c r="A112" i="194" s="1"/>
  <c r="A113" i="194" s="1"/>
  <c r="A114" i="194" s="1"/>
  <c r="A115" i="194" s="1"/>
  <c r="A116" i="194" s="1"/>
  <c r="A117" i="194" s="1"/>
  <c r="A118" i="194" s="1"/>
  <c r="A119" i="194" s="1"/>
  <c r="A120" i="194" s="1"/>
  <c r="A121" i="194" s="1"/>
  <c r="A122" i="194" s="1"/>
  <c r="A123" i="194" s="1"/>
  <c r="A124" i="194" s="1"/>
  <c r="A125" i="194" s="1"/>
  <c r="A126" i="194" s="1"/>
  <c r="A127" i="194" s="1"/>
  <c r="A128" i="194" s="1"/>
  <c r="A129" i="194" s="1"/>
  <c r="A130" i="194" s="1"/>
  <c r="A131" i="194" s="1"/>
  <c r="A132" i="194" s="1"/>
  <c r="A133" i="194" s="1"/>
  <c r="A134" i="194" s="1"/>
  <c r="A135" i="194" s="1"/>
  <c r="A136" i="194" s="1"/>
  <c r="A137" i="194" s="1"/>
  <c r="A138" i="194" s="1"/>
  <c r="A139" i="194" s="1"/>
  <c r="A140" i="194" s="1"/>
  <c r="A141" i="194" s="1"/>
  <c r="A142" i="194" s="1"/>
  <c r="A143" i="194" s="1"/>
  <c r="A144" i="194" s="1"/>
  <c r="A145" i="194" s="1"/>
  <c r="A146" i="194" s="1"/>
  <c r="A147" i="194" s="1"/>
  <c r="A148" i="194" s="1"/>
  <c r="O106" i="194"/>
  <c r="D106" i="194"/>
  <c r="C106" i="194"/>
  <c r="B106" i="194"/>
  <c r="A106" i="194"/>
  <c r="N103" i="194"/>
  <c r="J103" i="194"/>
  <c r="H103" i="194"/>
  <c r="J102" i="194"/>
  <c r="H102" i="194"/>
  <c r="J101" i="194"/>
  <c r="O100" i="194"/>
  <c r="D100" i="194"/>
  <c r="C100" i="194"/>
  <c r="B100" i="194"/>
  <c r="O99" i="194"/>
  <c r="D99" i="194"/>
  <c r="C99" i="194"/>
  <c r="B99" i="194"/>
  <c r="O98" i="194"/>
  <c r="D98" i="194"/>
  <c r="C98" i="194"/>
  <c r="B98" i="194"/>
  <c r="O97" i="194"/>
  <c r="D97" i="194"/>
  <c r="C97" i="194"/>
  <c r="B97" i="194"/>
  <c r="O96" i="194"/>
  <c r="D96" i="194"/>
  <c r="C96" i="194"/>
  <c r="B96" i="194"/>
  <c r="O95" i="194"/>
  <c r="D95" i="194"/>
  <c r="C95" i="194"/>
  <c r="B95" i="194"/>
  <c r="O94" i="194"/>
  <c r="D94" i="194"/>
  <c r="C94" i="194"/>
  <c r="B94" i="194"/>
  <c r="O93" i="194"/>
  <c r="D93" i="194"/>
  <c r="C93" i="194"/>
  <c r="B93" i="194"/>
  <c r="O92" i="194"/>
  <c r="D92" i="194"/>
  <c r="C92" i="194"/>
  <c r="B92" i="194"/>
  <c r="O91" i="194"/>
  <c r="D91" i="194"/>
  <c r="C91" i="194"/>
  <c r="B91" i="194"/>
  <c r="O90" i="194"/>
  <c r="D90" i="194"/>
  <c r="C90" i="194"/>
  <c r="B90" i="194"/>
  <c r="O89" i="194"/>
  <c r="D89" i="194"/>
  <c r="C89" i="194"/>
  <c r="B89" i="194"/>
  <c r="O88" i="194"/>
  <c r="D88" i="194"/>
  <c r="C88" i="194"/>
  <c r="B88" i="194"/>
  <c r="O87" i="194"/>
  <c r="D87" i="194"/>
  <c r="C87" i="194"/>
  <c r="B87" i="194"/>
  <c r="O86" i="194"/>
  <c r="D86" i="194"/>
  <c r="C86" i="194"/>
  <c r="B86" i="194"/>
  <c r="O85" i="194"/>
  <c r="D85" i="194"/>
  <c r="C85" i="194"/>
  <c r="B85" i="194"/>
  <c r="O84" i="194"/>
  <c r="D84" i="194"/>
  <c r="C84" i="194"/>
  <c r="B84" i="194"/>
  <c r="O83" i="194"/>
  <c r="D83" i="194"/>
  <c r="C83" i="194"/>
  <c r="B83" i="194"/>
  <c r="O82" i="194"/>
  <c r="D82" i="194"/>
  <c r="C82" i="194"/>
  <c r="B82" i="194"/>
  <c r="O81" i="194"/>
  <c r="D81" i="194"/>
  <c r="C81" i="194"/>
  <c r="B81" i="194"/>
  <c r="O80" i="194"/>
  <c r="D80" i="194"/>
  <c r="C80" i="194"/>
  <c r="B80" i="194"/>
  <c r="O79" i="194"/>
  <c r="D79" i="194"/>
  <c r="C79" i="194"/>
  <c r="B79" i="194"/>
  <c r="O78" i="194"/>
  <c r="D78" i="194"/>
  <c r="C78" i="194"/>
  <c r="B78" i="194"/>
  <c r="O77" i="194"/>
  <c r="D77" i="194"/>
  <c r="C77" i="194"/>
  <c r="B77" i="194"/>
  <c r="O76" i="194"/>
  <c r="D76" i="194"/>
  <c r="C76" i="194"/>
  <c r="B76" i="194"/>
  <c r="O75" i="194"/>
  <c r="D75" i="194"/>
  <c r="C75" i="194"/>
  <c r="B75" i="194"/>
  <c r="O74" i="194"/>
  <c r="D74" i="194"/>
  <c r="C74" i="194"/>
  <c r="B74" i="194"/>
  <c r="O73" i="194"/>
  <c r="D73" i="194"/>
  <c r="C73" i="194"/>
  <c r="B73" i="194"/>
  <c r="O72" i="194"/>
  <c r="D72" i="194"/>
  <c r="C72" i="194"/>
  <c r="B72" i="194"/>
  <c r="O71" i="194"/>
  <c r="D71" i="194"/>
  <c r="C71" i="194"/>
  <c r="B71" i="194"/>
  <c r="O70" i="194"/>
  <c r="D70" i="194"/>
  <c r="C70" i="194"/>
  <c r="B70" i="194"/>
  <c r="O69" i="194"/>
  <c r="D69" i="194"/>
  <c r="C69" i="194"/>
  <c r="B69" i="194"/>
  <c r="O68" i="194"/>
  <c r="D68" i="194"/>
  <c r="C68" i="194"/>
  <c r="B68" i="194"/>
  <c r="O67" i="194"/>
  <c r="D67" i="194"/>
  <c r="C67" i="194"/>
  <c r="B67" i="194"/>
  <c r="O66" i="194"/>
  <c r="D66" i="194"/>
  <c r="C66" i="194"/>
  <c r="B66" i="194"/>
  <c r="O65" i="194"/>
  <c r="D65" i="194"/>
  <c r="C65" i="194"/>
  <c r="B65" i="194"/>
  <c r="O64" i="194"/>
  <c r="D64" i="194"/>
  <c r="C64" i="194"/>
  <c r="B64" i="194"/>
  <c r="O63" i="194"/>
  <c r="D63" i="194"/>
  <c r="C63" i="194"/>
  <c r="B63" i="194"/>
  <c r="O62" i="194"/>
  <c r="D62" i="194"/>
  <c r="C62" i="194"/>
  <c r="B62" i="194"/>
  <c r="O61" i="194"/>
  <c r="D61" i="194"/>
  <c r="C61" i="194"/>
  <c r="B61" i="194"/>
  <c r="O60" i="194"/>
  <c r="D60" i="194"/>
  <c r="C60" i="194"/>
  <c r="B60" i="194"/>
  <c r="O59" i="194"/>
  <c r="D59" i="194"/>
  <c r="C59" i="194"/>
  <c r="B59" i="194"/>
  <c r="O58" i="194"/>
  <c r="D58" i="194"/>
  <c r="C58" i="194"/>
  <c r="B58" i="194"/>
  <c r="O57" i="194"/>
  <c r="D57" i="194"/>
  <c r="C57" i="194"/>
  <c r="B57" i="194"/>
  <c r="N54" i="194"/>
  <c r="J54" i="194"/>
  <c r="H54" i="194"/>
  <c r="J53" i="194"/>
  <c r="H53" i="194"/>
  <c r="J52" i="194"/>
  <c r="D21" i="194" a="1"/>
  <c r="D21" i="194" s="1"/>
  <c r="D20" i="194" a="1"/>
  <c r="D20" i="194" s="1"/>
  <c r="D19" i="194" a="1"/>
  <c r="D19" i="194" s="1"/>
  <c r="D14" i="194" a="1"/>
  <c r="D14" i="194" s="1"/>
  <c r="D103" i="194" s="1"/>
  <c r="D13" i="194" a="1"/>
  <c r="D13" i="194" s="1"/>
  <c r="D12" i="194" a="1"/>
  <c r="D12" i="194" s="1"/>
  <c r="D10" i="194" a="1"/>
  <c r="D10" i="194" s="1"/>
  <c r="D8" i="194"/>
  <c r="D7" i="194"/>
  <c r="D6" i="194"/>
  <c r="D5" i="194"/>
  <c r="N3" i="194"/>
  <c r="N1" i="194"/>
  <c r="G139" i="193"/>
  <c r="I139" i="193" s="1"/>
  <c r="G140" i="193"/>
  <c r="I140" i="193" s="1"/>
  <c r="G141" i="193"/>
  <c r="I141" i="193" s="1"/>
  <c r="G142" i="193"/>
  <c r="I142" i="193" s="1"/>
  <c r="G143" i="193"/>
  <c r="I143" i="193" s="1"/>
  <c r="G144" i="193"/>
  <c r="I144" i="193" s="1"/>
  <c r="G145" i="193"/>
  <c r="I145" i="193" s="1"/>
  <c r="G146" i="193"/>
  <c r="I146" i="193" s="1"/>
  <c r="G147" i="193"/>
  <c r="I147" i="193" s="1"/>
  <c r="G148" i="193"/>
  <c r="I148" i="193" s="1"/>
  <c r="G107" i="193"/>
  <c r="I107" i="193" s="1"/>
  <c r="G108" i="193"/>
  <c r="I108" i="193" s="1"/>
  <c r="G109" i="193"/>
  <c r="I109" i="193" s="1"/>
  <c r="G110" i="193"/>
  <c r="I110" i="193" s="1"/>
  <c r="G111" i="193"/>
  <c r="I111" i="193" s="1"/>
  <c r="G112" i="193"/>
  <c r="I112" i="193" s="1"/>
  <c r="G113" i="193"/>
  <c r="I113" i="193" s="1"/>
  <c r="G114" i="193"/>
  <c r="I114" i="193" s="1"/>
  <c r="G115" i="193"/>
  <c r="I115" i="193" s="1"/>
  <c r="G116" i="193"/>
  <c r="I116" i="193" s="1"/>
  <c r="G117" i="193"/>
  <c r="I117" i="193" s="1"/>
  <c r="G118" i="193"/>
  <c r="I118" i="193" s="1"/>
  <c r="G119" i="193"/>
  <c r="I119" i="193" s="1"/>
  <c r="G120" i="193"/>
  <c r="I120" i="193" s="1"/>
  <c r="G121" i="193"/>
  <c r="I121" i="193" s="1"/>
  <c r="G122" i="193"/>
  <c r="I122" i="193" s="1"/>
  <c r="G123" i="193"/>
  <c r="I123" i="193" s="1"/>
  <c r="G124" i="193"/>
  <c r="I124" i="193" s="1"/>
  <c r="G125" i="193"/>
  <c r="I125" i="193" s="1"/>
  <c r="G126" i="193"/>
  <c r="I126" i="193" s="1"/>
  <c r="G127" i="193"/>
  <c r="I127" i="193" s="1"/>
  <c r="G128" i="193"/>
  <c r="I128" i="193" s="1"/>
  <c r="G129" i="193"/>
  <c r="I129" i="193" s="1"/>
  <c r="G130" i="193"/>
  <c r="I130" i="193" s="1"/>
  <c r="G131" i="193"/>
  <c r="I131" i="193" s="1"/>
  <c r="G132" i="193"/>
  <c r="I132" i="193" s="1"/>
  <c r="G133" i="193"/>
  <c r="I133" i="193" s="1"/>
  <c r="G134" i="193"/>
  <c r="I134" i="193" s="1"/>
  <c r="G135" i="193"/>
  <c r="I135" i="193" s="1"/>
  <c r="G136" i="193"/>
  <c r="I136" i="193" s="1"/>
  <c r="G137" i="193"/>
  <c r="I137" i="193" s="1"/>
  <c r="G138" i="193"/>
  <c r="I138" i="193" s="1"/>
  <c r="G106" i="193"/>
  <c r="I106" i="193" s="1"/>
  <c r="G87" i="193"/>
  <c r="I87" i="193" s="1"/>
  <c r="G88" i="193"/>
  <c r="I88" i="193" s="1"/>
  <c r="G89" i="193"/>
  <c r="I89" i="193" s="1"/>
  <c r="G90" i="193"/>
  <c r="I90" i="193" s="1"/>
  <c r="G91" i="193"/>
  <c r="I91" i="193" s="1"/>
  <c r="G92" i="193"/>
  <c r="I92" i="193" s="1"/>
  <c r="G93" i="193"/>
  <c r="I93" i="193" s="1"/>
  <c r="G94" i="193"/>
  <c r="I94" i="193" s="1"/>
  <c r="G95" i="193"/>
  <c r="I95" i="193" s="1"/>
  <c r="G96" i="193"/>
  <c r="I96" i="193" s="1"/>
  <c r="G97" i="193"/>
  <c r="I97" i="193" s="1"/>
  <c r="G98" i="193"/>
  <c r="I98" i="193" s="1"/>
  <c r="G99" i="193"/>
  <c r="I99" i="193" s="1"/>
  <c r="G100" i="193"/>
  <c r="I100" i="193" s="1"/>
  <c r="G58" i="193"/>
  <c r="I58" i="193" s="1"/>
  <c r="G59" i="193"/>
  <c r="I59" i="193" s="1"/>
  <c r="G60" i="193"/>
  <c r="I60" i="193" s="1"/>
  <c r="G61" i="193"/>
  <c r="I61" i="193" s="1"/>
  <c r="G62" i="193"/>
  <c r="I62" i="193" s="1"/>
  <c r="G63" i="193"/>
  <c r="I63" i="193" s="1"/>
  <c r="G64" i="193"/>
  <c r="I64" i="193" s="1"/>
  <c r="G65" i="193"/>
  <c r="I65" i="193" s="1"/>
  <c r="G66" i="193"/>
  <c r="I66" i="193" s="1"/>
  <c r="G67" i="193"/>
  <c r="I67" i="193" s="1"/>
  <c r="G68" i="193"/>
  <c r="I68" i="193" s="1"/>
  <c r="G69" i="193"/>
  <c r="I69" i="193" s="1"/>
  <c r="G70" i="193"/>
  <c r="I70" i="193" s="1"/>
  <c r="G71" i="193"/>
  <c r="I71" i="193" s="1"/>
  <c r="G72" i="193"/>
  <c r="I72" i="193" s="1"/>
  <c r="G73" i="193"/>
  <c r="I73" i="193" s="1"/>
  <c r="G74" i="193"/>
  <c r="I74" i="193" s="1"/>
  <c r="G75" i="193"/>
  <c r="I75" i="193" s="1"/>
  <c r="G76" i="193"/>
  <c r="I76" i="193" s="1"/>
  <c r="G77" i="193"/>
  <c r="I77" i="193" s="1"/>
  <c r="G78" i="193"/>
  <c r="I78" i="193" s="1"/>
  <c r="G79" i="193"/>
  <c r="I79" i="193" s="1"/>
  <c r="G80" i="193"/>
  <c r="I80" i="193" s="1"/>
  <c r="G81" i="193"/>
  <c r="I81" i="193" s="1"/>
  <c r="G82" i="193"/>
  <c r="I82" i="193" s="1"/>
  <c r="G83" i="193"/>
  <c r="I83" i="193" s="1"/>
  <c r="G84" i="193"/>
  <c r="I84" i="193" s="1"/>
  <c r="G85" i="193"/>
  <c r="I85" i="193" s="1"/>
  <c r="G86" i="193"/>
  <c r="I86" i="193" s="1"/>
  <c r="G57" i="193"/>
  <c r="M149" i="193"/>
  <c r="H149" i="193"/>
  <c r="L18" i="115" s="1"/>
  <c r="O148" i="193"/>
  <c r="D148" i="193"/>
  <c r="C148" i="193"/>
  <c r="B148" i="193"/>
  <c r="O147" i="193"/>
  <c r="D147" i="193"/>
  <c r="C147" i="193"/>
  <c r="B147" i="193"/>
  <c r="O146" i="193"/>
  <c r="D146" i="193"/>
  <c r="C146" i="193"/>
  <c r="B146" i="193"/>
  <c r="O145" i="193"/>
  <c r="D145" i="193"/>
  <c r="C145" i="193"/>
  <c r="B145" i="193"/>
  <c r="O144" i="193"/>
  <c r="D144" i="193"/>
  <c r="C144" i="193"/>
  <c r="B144" i="193"/>
  <c r="O143" i="193"/>
  <c r="D143" i="193"/>
  <c r="C143" i="193"/>
  <c r="B143" i="193"/>
  <c r="O142" i="193"/>
  <c r="D142" i="193"/>
  <c r="C142" i="193"/>
  <c r="B142" i="193"/>
  <c r="O141" i="193"/>
  <c r="D141" i="193"/>
  <c r="C141" i="193"/>
  <c r="B141" i="193"/>
  <c r="O140" i="193"/>
  <c r="D140" i="193"/>
  <c r="C140" i="193"/>
  <c r="B140" i="193"/>
  <c r="O139" i="193"/>
  <c r="D139" i="193"/>
  <c r="C139" i="193"/>
  <c r="B139" i="193"/>
  <c r="O138" i="193"/>
  <c r="D138" i="193"/>
  <c r="C138" i="193"/>
  <c r="B138" i="193"/>
  <c r="O137" i="193"/>
  <c r="D137" i="193"/>
  <c r="C137" i="193"/>
  <c r="B137" i="193"/>
  <c r="O136" i="193"/>
  <c r="D136" i="193"/>
  <c r="C136" i="193"/>
  <c r="B136" i="193"/>
  <c r="O135" i="193"/>
  <c r="D135" i="193"/>
  <c r="C135" i="193"/>
  <c r="B135" i="193"/>
  <c r="O134" i="193"/>
  <c r="D134" i="193"/>
  <c r="C134" i="193"/>
  <c r="B134" i="193"/>
  <c r="O133" i="193"/>
  <c r="D133" i="193"/>
  <c r="C133" i="193"/>
  <c r="B133" i="193"/>
  <c r="O132" i="193"/>
  <c r="D132" i="193"/>
  <c r="C132" i="193"/>
  <c r="B132" i="193"/>
  <c r="O131" i="193"/>
  <c r="D131" i="193"/>
  <c r="C131" i="193"/>
  <c r="B131" i="193"/>
  <c r="O130" i="193"/>
  <c r="D130" i="193"/>
  <c r="C130" i="193"/>
  <c r="B130" i="193"/>
  <c r="O129" i="193"/>
  <c r="D129" i="193"/>
  <c r="C129" i="193"/>
  <c r="B129" i="193"/>
  <c r="O128" i="193"/>
  <c r="D128" i="193"/>
  <c r="C128" i="193"/>
  <c r="B128" i="193"/>
  <c r="O127" i="193"/>
  <c r="D127" i="193"/>
  <c r="C127" i="193"/>
  <c r="B127" i="193"/>
  <c r="O126" i="193"/>
  <c r="D126" i="193"/>
  <c r="C126" i="193"/>
  <c r="B126" i="193"/>
  <c r="O125" i="193"/>
  <c r="D125" i="193"/>
  <c r="C125" i="193"/>
  <c r="B125" i="193"/>
  <c r="O124" i="193"/>
  <c r="D124" i="193"/>
  <c r="C124" i="193"/>
  <c r="B124" i="193"/>
  <c r="O123" i="193"/>
  <c r="D123" i="193"/>
  <c r="C123" i="193"/>
  <c r="B123" i="193"/>
  <c r="O122" i="193"/>
  <c r="D122" i="193"/>
  <c r="C122" i="193"/>
  <c r="B122" i="193"/>
  <c r="O121" i="193"/>
  <c r="D121" i="193"/>
  <c r="C121" i="193"/>
  <c r="B121" i="193"/>
  <c r="O120" i="193"/>
  <c r="D120" i="193"/>
  <c r="C120" i="193"/>
  <c r="B120" i="193"/>
  <c r="O119" i="193"/>
  <c r="D119" i="193"/>
  <c r="C119" i="193"/>
  <c r="B119" i="193"/>
  <c r="O118" i="193"/>
  <c r="D118" i="193"/>
  <c r="C118" i="193"/>
  <c r="B118" i="193"/>
  <c r="O117" i="193"/>
  <c r="D117" i="193"/>
  <c r="C117" i="193"/>
  <c r="B117" i="193"/>
  <c r="O116" i="193"/>
  <c r="D116" i="193"/>
  <c r="C116" i="193"/>
  <c r="B116" i="193"/>
  <c r="O115" i="193"/>
  <c r="D115" i="193"/>
  <c r="C115" i="193"/>
  <c r="B115" i="193"/>
  <c r="O114" i="193"/>
  <c r="D114" i="193"/>
  <c r="C114" i="193"/>
  <c r="B114" i="193"/>
  <c r="O113" i="193"/>
  <c r="D113" i="193"/>
  <c r="C113" i="193"/>
  <c r="B113" i="193"/>
  <c r="O112" i="193"/>
  <c r="D112" i="193"/>
  <c r="C112" i="193"/>
  <c r="B112" i="193"/>
  <c r="O111" i="193"/>
  <c r="D111" i="193"/>
  <c r="C111" i="193"/>
  <c r="B111" i="193"/>
  <c r="O110" i="193"/>
  <c r="D110" i="193"/>
  <c r="C110" i="193"/>
  <c r="B110" i="193"/>
  <c r="O109" i="193"/>
  <c r="D109" i="193"/>
  <c r="C109" i="193"/>
  <c r="B109" i="193"/>
  <c r="O108" i="193"/>
  <c r="D108" i="193"/>
  <c r="C108" i="193"/>
  <c r="B108" i="193"/>
  <c r="O107" i="193"/>
  <c r="D107" i="193"/>
  <c r="C107" i="193"/>
  <c r="B107" i="193"/>
  <c r="O106" i="193"/>
  <c r="D106" i="193"/>
  <c r="C106" i="193"/>
  <c r="B106" i="193"/>
  <c r="A106" i="193"/>
  <c r="A107" i="193" s="1"/>
  <c r="A108" i="193" s="1"/>
  <c r="A109" i="193" s="1"/>
  <c r="A110" i="193" s="1"/>
  <c r="A111" i="193" s="1"/>
  <c r="A112" i="193" s="1"/>
  <c r="A113" i="193" s="1"/>
  <c r="A114" i="193" s="1"/>
  <c r="A115" i="193" s="1"/>
  <c r="A116" i="193" s="1"/>
  <c r="A117" i="193" s="1"/>
  <c r="A118" i="193" s="1"/>
  <c r="A119" i="193" s="1"/>
  <c r="A120" i="193" s="1"/>
  <c r="A121" i="193" s="1"/>
  <c r="A122" i="193" s="1"/>
  <c r="A123" i="193" s="1"/>
  <c r="A124" i="193" s="1"/>
  <c r="A125" i="193" s="1"/>
  <c r="A126" i="193" s="1"/>
  <c r="A127" i="193" s="1"/>
  <c r="A128" i="193" s="1"/>
  <c r="A129" i="193" s="1"/>
  <c r="A130" i="193" s="1"/>
  <c r="A131" i="193" s="1"/>
  <c r="A132" i="193" s="1"/>
  <c r="A133" i="193" s="1"/>
  <c r="A134" i="193" s="1"/>
  <c r="A135" i="193" s="1"/>
  <c r="A136" i="193" s="1"/>
  <c r="A137" i="193" s="1"/>
  <c r="A138" i="193" s="1"/>
  <c r="A139" i="193" s="1"/>
  <c r="A140" i="193" s="1"/>
  <c r="A141" i="193" s="1"/>
  <c r="A142" i="193" s="1"/>
  <c r="A143" i="193" s="1"/>
  <c r="A144" i="193" s="1"/>
  <c r="A145" i="193" s="1"/>
  <c r="A146" i="193" s="1"/>
  <c r="A147" i="193" s="1"/>
  <c r="A148" i="193" s="1"/>
  <c r="N103" i="193"/>
  <c r="J103" i="193"/>
  <c r="H103" i="193"/>
  <c r="J102" i="193"/>
  <c r="H102" i="193"/>
  <c r="J101" i="193"/>
  <c r="O100" i="193"/>
  <c r="D100" i="193"/>
  <c r="C100" i="193"/>
  <c r="B100" i="193"/>
  <c r="O99" i="193"/>
  <c r="D99" i="193"/>
  <c r="C99" i="193"/>
  <c r="B99" i="193"/>
  <c r="O98" i="193"/>
  <c r="D98" i="193"/>
  <c r="C98" i="193"/>
  <c r="B98" i="193"/>
  <c r="O97" i="193"/>
  <c r="D97" i="193"/>
  <c r="C97" i="193"/>
  <c r="B97" i="193"/>
  <c r="O96" i="193"/>
  <c r="D96" i="193"/>
  <c r="C96" i="193"/>
  <c r="B96" i="193"/>
  <c r="O95" i="193"/>
  <c r="D95" i="193"/>
  <c r="C95" i="193"/>
  <c r="B95" i="193"/>
  <c r="O94" i="193"/>
  <c r="D94" i="193"/>
  <c r="C94" i="193"/>
  <c r="B94" i="193"/>
  <c r="O93" i="193"/>
  <c r="D93" i="193"/>
  <c r="C93" i="193"/>
  <c r="B93" i="193"/>
  <c r="O92" i="193"/>
  <c r="D92" i="193"/>
  <c r="C92" i="193"/>
  <c r="B92" i="193"/>
  <c r="O91" i="193"/>
  <c r="D91" i="193"/>
  <c r="C91" i="193"/>
  <c r="B91" i="193"/>
  <c r="O90" i="193"/>
  <c r="D90" i="193"/>
  <c r="C90" i="193"/>
  <c r="B90" i="193"/>
  <c r="O89" i="193"/>
  <c r="D89" i="193"/>
  <c r="C89" i="193"/>
  <c r="B89" i="193"/>
  <c r="O88" i="193"/>
  <c r="D88" i="193"/>
  <c r="C88" i="193"/>
  <c r="B88" i="193"/>
  <c r="O87" i="193"/>
  <c r="D87" i="193"/>
  <c r="C87" i="193"/>
  <c r="B87" i="193"/>
  <c r="O86" i="193"/>
  <c r="D86" i="193"/>
  <c r="C86" i="193"/>
  <c r="B86" i="193"/>
  <c r="O85" i="193"/>
  <c r="D85" i="193"/>
  <c r="C85" i="193"/>
  <c r="B85" i="193"/>
  <c r="O84" i="193"/>
  <c r="D84" i="193"/>
  <c r="C84" i="193"/>
  <c r="B84" i="193"/>
  <c r="O83" i="193"/>
  <c r="D83" i="193"/>
  <c r="C83" i="193"/>
  <c r="B83" i="193"/>
  <c r="O82" i="193"/>
  <c r="D82" i="193"/>
  <c r="C82" i="193"/>
  <c r="B82" i="193"/>
  <c r="O81" i="193"/>
  <c r="D81" i="193"/>
  <c r="C81" i="193"/>
  <c r="B81" i="193"/>
  <c r="O80" i="193"/>
  <c r="D80" i="193"/>
  <c r="C80" i="193"/>
  <c r="B80" i="193"/>
  <c r="O79" i="193"/>
  <c r="D79" i="193"/>
  <c r="C79" i="193"/>
  <c r="B79" i="193"/>
  <c r="O78" i="193"/>
  <c r="D78" i="193"/>
  <c r="C78" i="193"/>
  <c r="B78" i="193"/>
  <c r="O77" i="193"/>
  <c r="D77" i="193"/>
  <c r="C77" i="193"/>
  <c r="B77" i="193"/>
  <c r="O76" i="193"/>
  <c r="D76" i="193"/>
  <c r="C76" i="193"/>
  <c r="B76" i="193"/>
  <c r="O75" i="193"/>
  <c r="D75" i="193"/>
  <c r="C75" i="193"/>
  <c r="B75" i="193"/>
  <c r="O74" i="193"/>
  <c r="D74" i="193"/>
  <c r="C74" i="193"/>
  <c r="B74" i="193"/>
  <c r="O73" i="193"/>
  <c r="D73" i="193"/>
  <c r="C73" i="193"/>
  <c r="B73" i="193"/>
  <c r="O72" i="193"/>
  <c r="D72" i="193"/>
  <c r="C72" i="193"/>
  <c r="B72" i="193"/>
  <c r="O71" i="193"/>
  <c r="D71" i="193"/>
  <c r="C71" i="193"/>
  <c r="B71" i="193"/>
  <c r="O70" i="193"/>
  <c r="D70" i="193"/>
  <c r="C70" i="193"/>
  <c r="B70" i="193"/>
  <c r="O69" i="193"/>
  <c r="D69" i="193"/>
  <c r="C69" i="193"/>
  <c r="B69" i="193"/>
  <c r="O68" i="193"/>
  <c r="D68" i="193"/>
  <c r="C68" i="193"/>
  <c r="B68" i="193"/>
  <c r="O67" i="193"/>
  <c r="D67" i="193"/>
  <c r="C67" i="193"/>
  <c r="B67" i="193"/>
  <c r="O66" i="193"/>
  <c r="D66" i="193"/>
  <c r="C66" i="193"/>
  <c r="B66" i="193"/>
  <c r="O65" i="193"/>
  <c r="D65" i="193"/>
  <c r="C65" i="193"/>
  <c r="B65" i="193"/>
  <c r="O64" i="193"/>
  <c r="D64" i="193"/>
  <c r="C64" i="193"/>
  <c r="B64" i="193"/>
  <c r="O63" i="193"/>
  <c r="D63" i="193"/>
  <c r="C63" i="193"/>
  <c r="B63" i="193"/>
  <c r="O62" i="193"/>
  <c r="D62" i="193"/>
  <c r="C62" i="193"/>
  <c r="B62" i="193"/>
  <c r="O61" i="193"/>
  <c r="D61" i="193"/>
  <c r="C61" i="193"/>
  <c r="B61" i="193"/>
  <c r="O60" i="193"/>
  <c r="D60" i="193"/>
  <c r="C60" i="193"/>
  <c r="B60" i="193"/>
  <c r="O59" i="193"/>
  <c r="D59" i="193"/>
  <c r="C59" i="193"/>
  <c r="B59" i="193"/>
  <c r="O58" i="193"/>
  <c r="D58" i="193"/>
  <c r="C58" i="193"/>
  <c r="B58" i="193"/>
  <c r="O57" i="193"/>
  <c r="D57" i="193"/>
  <c r="C57" i="193"/>
  <c r="B57" i="193"/>
  <c r="N54" i="193"/>
  <c r="J54" i="193"/>
  <c r="H54" i="193"/>
  <c r="J53" i="193"/>
  <c r="H53" i="193"/>
  <c r="J52" i="193"/>
  <c r="H37" i="193"/>
  <c r="D21" i="193" a="1"/>
  <c r="D21" i="193" s="1"/>
  <c r="D20" i="193" a="1"/>
  <c r="D20" i="193" s="1"/>
  <c r="D19" i="193" a="1"/>
  <c r="D19" i="193" s="1"/>
  <c r="D14" i="193" a="1"/>
  <c r="D14" i="193" s="1"/>
  <c r="D54" i="193" s="1"/>
  <c r="D13" i="193" a="1"/>
  <c r="D13" i="193" s="1"/>
  <c r="D12" i="193" a="1"/>
  <c r="D12" i="193" s="1"/>
  <c r="D10" i="193" a="1"/>
  <c r="D10" i="193" s="1"/>
  <c r="D8" i="193"/>
  <c r="D7" i="193"/>
  <c r="D6" i="193"/>
  <c r="D5" i="193"/>
  <c r="N3" i="193"/>
  <c r="N1" i="193"/>
  <c r="G107" i="192"/>
  <c r="I107" i="192" s="1"/>
  <c r="G108" i="192"/>
  <c r="I108" i="192" s="1"/>
  <c r="G109" i="192"/>
  <c r="I109" i="192" s="1"/>
  <c r="G110" i="192"/>
  <c r="I110" i="192" s="1"/>
  <c r="G111" i="192"/>
  <c r="I111" i="192" s="1"/>
  <c r="G112" i="192"/>
  <c r="I112" i="192" s="1"/>
  <c r="G113" i="192"/>
  <c r="I113" i="192" s="1"/>
  <c r="G114" i="192"/>
  <c r="I114" i="192" s="1"/>
  <c r="G115" i="192"/>
  <c r="I115" i="192" s="1"/>
  <c r="G116" i="192"/>
  <c r="I116" i="192" s="1"/>
  <c r="G117" i="192"/>
  <c r="I117" i="192" s="1"/>
  <c r="G118" i="192"/>
  <c r="I118" i="192" s="1"/>
  <c r="G119" i="192"/>
  <c r="I119" i="192" s="1"/>
  <c r="G120" i="192"/>
  <c r="I120" i="192" s="1"/>
  <c r="G121" i="192"/>
  <c r="I121" i="192" s="1"/>
  <c r="G122" i="192"/>
  <c r="I122" i="192" s="1"/>
  <c r="G123" i="192"/>
  <c r="I123" i="192" s="1"/>
  <c r="G124" i="192"/>
  <c r="I124" i="192" s="1"/>
  <c r="G125" i="192"/>
  <c r="I125" i="192" s="1"/>
  <c r="G126" i="192"/>
  <c r="I126" i="192" s="1"/>
  <c r="G127" i="192"/>
  <c r="I127" i="192" s="1"/>
  <c r="G128" i="192"/>
  <c r="I128" i="192" s="1"/>
  <c r="G129" i="192"/>
  <c r="I129" i="192" s="1"/>
  <c r="G130" i="192"/>
  <c r="I130" i="192" s="1"/>
  <c r="G131" i="192"/>
  <c r="I131" i="192" s="1"/>
  <c r="G132" i="192"/>
  <c r="I132" i="192" s="1"/>
  <c r="G133" i="192"/>
  <c r="I133" i="192" s="1"/>
  <c r="G134" i="192"/>
  <c r="I134" i="192" s="1"/>
  <c r="G135" i="192"/>
  <c r="I135" i="192" s="1"/>
  <c r="G136" i="192"/>
  <c r="I136" i="192" s="1"/>
  <c r="G137" i="192"/>
  <c r="I137" i="192" s="1"/>
  <c r="G138" i="192"/>
  <c r="I138" i="192" s="1"/>
  <c r="G139" i="192"/>
  <c r="I139" i="192" s="1"/>
  <c r="G140" i="192"/>
  <c r="I140" i="192" s="1"/>
  <c r="G141" i="192"/>
  <c r="I141" i="192" s="1"/>
  <c r="G142" i="192"/>
  <c r="I142" i="192" s="1"/>
  <c r="G143" i="192"/>
  <c r="I143" i="192" s="1"/>
  <c r="G144" i="192"/>
  <c r="I144" i="192" s="1"/>
  <c r="G145" i="192"/>
  <c r="I145" i="192" s="1"/>
  <c r="G146" i="192"/>
  <c r="I146" i="192" s="1"/>
  <c r="G147" i="192"/>
  <c r="I147" i="192" s="1"/>
  <c r="G148" i="192"/>
  <c r="I148" i="192" s="1"/>
  <c r="G106" i="192"/>
  <c r="I106" i="192" s="1"/>
  <c r="G79" i="192"/>
  <c r="I79" i="192" s="1"/>
  <c r="G80" i="192"/>
  <c r="I80" i="192" s="1"/>
  <c r="G81" i="192"/>
  <c r="I81" i="192" s="1"/>
  <c r="G82" i="192"/>
  <c r="I82" i="192" s="1"/>
  <c r="G83" i="192"/>
  <c r="I83" i="192" s="1"/>
  <c r="G84" i="192"/>
  <c r="I84" i="192" s="1"/>
  <c r="G85" i="192"/>
  <c r="I85" i="192" s="1"/>
  <c r="G86" i="192"/>
  <c r="I86" i="192" s="1"/>
  <c r="G87" i="192"/>
  <c r="I87" i="192" s="1"/>
  <c r="G88" i="192"/>
  <c r="I88" i="192" s="1"/>
  <c r="G89" i="192"/>
  <c r="I89" i="192" s="1"/>
  <c r="G90" i="192"/>
  <c r="I90" i="192" s="1"/>
  <c r="G91" i="192"/>
  <c r="I91" i="192" s="1"/>
  <c r="G92" i="192"/>
  <c r="I92" i="192" s="1"/>
  <c r="G93" i="192"/>
  <c r="I93" i="192" s="1"/>
  <c r="G94" i="192"/>
  <c r="I94" i="192" s="1"/>
  <c r="G95" i="192"/>
  <c r="I95" i="192" s="1"/>
  <c r="G96" i="192"/>
  <c r="I96" i="192" s="1"/>
  <c r="G97" i="192"/>
  <c r="I97" i="192" s="1"/>
  <c r="G98" i="192"/>
  <c r="I98" i="192" s="1"/>
  <c r="G99" i="192"/>
  <c r="I99" i="192" s="1"/>
  <c r="G100" i="192"/>
  <c r="I100" i="192" s="1"/>
  <c r="G58" i="192"/>
  <c r="I58" i="192" s="1"/>
  <c r="G59" i="192"/>
  <c r="I59" i="192" s="1"/>
  <c r="G60" i="192"/>
  <c r="I60" i="192" s="1"/>
  <c r="G61" i="192"/>
  <c r="I61" i="192" s="1"/>
  <c r="G62" i="192"/>
  <c r="I62" i="192" s="1"/>
  <c r="G63" i="192"/>
  <c r="I63" i="192" s="1"/>
  <c r="G64" i="192"/>
  <c r="I64" i="192" s="1"/>
  <c r="G65" i="192"/>
  <c r="I65" i="192" s="1"/>
  <c r="G66" i="192"/>
  <c r="I66" i="192" s="1"/>
  <c r="G67" i="192"/>
  <c r="I67" i="192" s="1"/>
  <c r="G68" i="192"/>
  <c r="I68" i="192" s="1"/>
  <c r="G69" i="192"/>
  <c r="I69" i="192" s="1"/>
  <c r="G70" i="192"/>
  <c r="I70" i="192" s="1"/>
  <c r="G71" i="192"/>
  <c r="I71" i="192" s="1"/>
  <c r="G72" i="192"/>
  <c r="I72" i="192" s="1"/>
  <c r="G73" i="192"/>
  <c r="I73" i="192" s="1"/>
  <c r="G74" i="192"/>
  <c r="I74" i="192" s="1"/>
  <c r="G75" i="192"/>
  <c r="I75" i="192" s="1"/>
  <c r="G76" i="192"/>
  <c r="I76" i="192" s="1"/>
  <c r="G77" i="192"/>
  <c r="I77" i="192" s="1"/>
  <c r="G78" i="192"/>
  <c r="I78" i="192" s="1"/>
  <c r="G57" i="192"/>
  <c r="M149" i="192"/>
  <c r="H149" i="192"/>
  <c r="L17" i="115" s="1"/>
  <c r="O148" i="192"/>
  <c r="D148" i="192"/>
  <c r="C148" i="192"/>
  <c r="B148" i="192"/>
  <c r="O147" i="192"/>
  <c r="D147" i="192"/>
  <c r="C147" i="192"/>
  <c r="B147" i="192"/>
  <c r="O146" i="192"/>
  <c r="D146" i="192"/>
  <c r="C146" i="192"/>
  <c r="B146" i="192"/>
  <c r="O145" i="192"/>
  <c r="D145" i="192"/>
  <c r="C145" i="192"/>
  <c r="B145" i="192"/>
  <c r="O144" i="192"/>
  <c r="D144" i="192"/>
  <c r="C144" i="192"/>
  <c r="B144" i="192"/>
  <c r="O143" i="192"/>
  <c r="D143" i="192"/>
  <c r="C143" i="192"/>
  <c r="B143" i="192"/>
  <c r="O142" i="192"/>
  <c r="D142" i="192"/>
  <c r="C142" i="192"/>
  <c r="B142" i="192"/>
  <c r="O141" i="192"/>
  <c r="D141" i="192"/>
  <c r="C141" i="192"/>
  <c r="B141" i="192"/>
  <c r="O140" i="192"/>
  <c r="D140" i="192"/>
  <c r="C140" i="192"/>
  <c r="B140" i="192"/>
  <c r="O139" i="192"/>
  <c r="D139" i="192"/>
  <c r="C139" i="192"/>
  <c r="B139" i="192"/>
  <c r="O138" i="192"/>
  <c r="D138" i="192"/>
  <c r="C138" i="192"/>
  <c r="B138" i="192"/>
  <c r="O137" i="192"/>
  <c r="D137" i="192"/>
  <c r="C137" i="192"/>
  <c r="B137" i="192"/>
  <c r="O136" i="192"/>
  <c r="D136" i="192"/>
  <c r="C136" i="192"/>
  <c r="B136" i="192"/>
  <c r="O135" i="192"/>
  <c r="D135" i="192"/>
  <c r="C135" i="192"/>
  <c r="B135" i="192"/>
  <c r="O134" i="192"/>
  <c r="D134" i="192"/>
  <c r="C134" i="192"/>
  <c r="B134" i="192"/>
  <c r="O133" i="192"/>
  <c r="D133" i="192"/>
  <c r="C133" i="192"/>
  <c r="B133" i="192"/>
  <c r="O132" i="192"/>
  <c r="D132" i="192"/>
  <c r="C132" i="192"/>
  <c r="B132" i="192"/>
  <c r="O131" i="192"/>
  <c r="D131" i="192"/>
  <c r="C131" i="192"/>
  <c r="B131" i="192"/>
  <c r="O130" i="192"/>
  <c r="D130" i="192"/>
  <c r="C130" i="192"/>
  <c r="B130" i="192"/>
  <c r="O129" i="192"/>
  <c r="D129" i="192"/>
  <c r="C129" i="192"/>
  <c r="B129" i="192"/>
  <c r="O128" i="192"/>
  <c r="D128" i="192"/>
  <c r="C128" i="192"/>
  <c r="B128" i="192"/>
  <c r="O127" i="192"/>
  <c r="D127" i="192"/>
  <c r="C127" i="192"/>
  <c r="B127" i="192"/>
  <c r="O126" i="192"/>
  <c r="D126" i="192"/>
  <c r="C126" i="192"/>
  <c r="B126" i="192"/>
  <c r="O125" i="192"/>
  <c r="D125" i="192"/>
  <c r="C125" i="192"/>
  <c r="B125" i="192"/>
  <c r="O124" i="192"/>
  <c r="D124" i="192"/>
  <c r="C124" i="192"/>
  <c r="B124" i="192"/>
  <c r="O123" i="192"/>
  <c r="D123" i="192"/>
  <c r="C123" i="192"/>
  <c r="B123" i="192"/>
  <c r="O122" i="192"/>
  <c r="D122" i="192"/>
  <c r="C122" i="192"/>
  <c r="B122" i="192"/>
  <c r="O121" i="192"/>
  <c r="D121" i="192"/>
  <c r="C121" i="192"/>
  <c r="B121" i="192"/>
  <c r="O120" i="192"/>
  <c r="D120" i="192"/>
  <c r="C120" i="192"/>
  <c r="B120" i="192"/>
  <c r="O119" i="192"/>
  <c r="D119" i="192"/>
  <c r="C119" i="192"/>
  <c r="B119" i="192"/>
  <c r="O118" i="192"/>
  <c r="D118" i="192"/>
  <c r="C118" i="192"/>
  <c r="B118" i="192"/>
  <c r="O117" i="192"/>
  <c r="D117" i="192"/>
  <c r="C117" i="192"/>
  <c r="B117" i="192"/>
  <c r="O116" i="192"/>
  <c r="D116" i="192"/>
  <c r="C116" i="192"/>
  <c r="B116" i="192"/>
  <c r="O115" i="192"/>
  <c r="D115" i="192"/>
  <c r="C115" i="192"/>
  <c r="B115" i="192"/>
  <c r="O114" i="192"/>
  <c r="D114" i="192"/>
  <c r="C114" i="192"/>
  <c r="B114" i="192"/>
  <c r="O113" i="192"/>
  <c r="D113" i="192"/>
  <c r="C113" i="192"/>
  <c r="B113" i="192"/>
  <c r="O112" i="192"/>
  <c r="D112" i="192"/>
  <c r="C112" i="192"/>
  <c r="B112" i="192"/>
  <c r="O111" i="192"/>
  <c r="D111" i="192"/>
  <c r="C111" i="192"/>
  <c r="B111" i="192"/>
  <c r="O110" i="192"/>
  <c r="D110" i="192"/>
  <c r="C110" i="192"/>
  <c r="B110" i="192"/>
  <c r="O109" i="192"/>
  <c r="D109" i="192"/>
  <c r="C109" i="192"/>
  <c r="B109" i="192"/>
  <c r="O108" i="192"/>
  <c r="D108" i="192"/>
  <c r="C108" i="192"/>
  <c r="B108" i="192"/>
  <c r="O107" i="192"/>
  <c r="D107" i="192"/>
  <c r="C107" i="192"/>
  <c r="B107" i="192"/>
  <c r="A107" i="192"/>
  <c r="A108" i="192" s="1"/>
  <c r="A109" i="192" s="1"/>
  <c r="A110" i="192" s="1"/>
  <c r="A111" i="192" s="1"/>
  <c r="A112" i="192" s="1"/>
  <c r="A113" i="192" s="1"/>
  <c r="A114" i="192" s="1"/>
  <c r="A115" i="192" s="1"/>
  <c r="A116" i="192" s="1"/>
  <c r="A117" i="192" s="1"/>
  <c r="A118" i="192" s="1"/>
  <c r="A119" i="192" s="1"/>
  <c r="A120" i="192" s="1"/>
  <c r="A121" i="192" s="1"/>
  <c r="A122" i="192" s="1"/>
  <c r="A123" i="192" s="1"/>
  <c r="A124" i="192" s="1"/>
  <c r="A125" i="192" s="1"/>
  <c r="A126" i="192" s="1"/>
  <c r="A127" i="192" s="1"/>
  <c r="A128" i="192" s="1"/>
  <c r="A129" i="192" s="1"/>
  <c r="A130" i="192" s="1"/>
  <c r="A131" i="192" s="1"/>
  <c r="A132" i="192" s="1"/>
  <c r="A133" i="192" s="1"/>
  <c r="A134" i="192" s="1"/>
  <c r="A135" i="192" s="1"/>
  <c r="A136" i="192" s="1"/>
  <c r="A137" i="192" s="1"/>
  <c r="A138" i="192" s="1"/>
  <c r="A139" i="192" s="1"/>
  <c r="A140" i="192" s="1"/>
  <c r="A141" i="192" s="1"/>
  <c r="A142" i="192" s="1"/>
  <c r="A143" i="192" s="1"/>
  <c r="A144" i="192" s="1"/>
  <c r="A145" i="192" s="1"/>
  <c r="A146" i="192" s="1"/>
  <c r="A147" i="192" s="1"/>
  <c r="A148" i="192" s="1"/>
  <c r="O106" i="192"/>
  <c r="D106" i="192"/>
  <c r="C106" i="192"/>
  <c r="B106" i="192"/>
  <c r="A106" i="192"/>
  <c r="N103" i="192"/>
  <c r="J103" i="192"/>
  <c r="H103" i="192"/>
  <c r="J102" i="192"/>
  <c r="H102" i="192"/>
  <c r="J101" i="192"/>
  <c r="O100" i="192"/>
  <c r="D100" i="192"/>
  <c r="C100" i="192"/>
  <c r="B100" i="192"/>
  <c r="O99" i="192"/>
  <c r="D99" i="192"/>
  <c r="C99" i="192"/>
  <c r="B99" i="192"/>
  <c r="O98" i="192"/>
  <c r="D98" i="192"/>
  <c r="C98" i="192"/>
  <c r="B98" i="192"/>
  <c r="O97" i="192"/>
  <c r="D97" i="192"/>
  <c r="C97" i="192"/>
  <c r="B97" i="192"/>
  <c r="O96" i="192"/>
  <c r="D96" i="192"/>
  <c r="C96" i="192"/>
  <c r="B96" i="192"/>
  <c r="O95" i="192"/>
  <c r="D95" i="192"/>
  <c r="C95" i="192"/>
  <c r="B95" i="192"/>
  <c r="O94" i="192"/>
  <c r="D94" i="192"/>
  <c r="C94" i="192"/>
  <c r="B94" i="192"/>
  <c r="O93" i="192"/>
  <c r="D93" i="192"/>
  <c r="C93" i="192"/>
  <c r="B93" i="192"/>
  <c r="O92" i="192"/>
  <c r="D92" i="192"/>
  <c r="C92" i="192"/>
  <c r="B92" i="192"/>
  <c r="O91" i="192"/>
  <c r="D91" i="192"/>
  <c r="C91" i="192"/>
  <c r="B91" i="192"/>
  <c r="O90" i="192"/>
  <c r="D90" i="192"/>
  <c r="C90" i="192"/>
  <c r="B90" i="192"/>
  <c r="O89" i="192"/>
  <c r="D89" i="192"/>
  <c r="C89" i="192"/>
  <c r="B89" i="192"/>
  <c r="O88" i="192"/>
  <c r="D88" i="192"/>
  <c r="C88" i="192"/>
  <c r="B88" i="192"/>
  <c r="O87" i="192"/>
  <c r="D87" i="192"/>
  <c r="C87" i="192"/>
  <c r="B87" i="192"/>
  <c r="O86" i="192"/>
  <c r="D86" i="192"/>
  <c r="C86" i="192"/>
  <c r="B86" i="192"/>
  <c r="O85" i="192"/>
  <c r="D85" i="192"/>
  <c r="C85" i="192"/>
  <c r="B85" i="192"/>
  <c r="O84" i="192"/>
  <c r="D84" i="192"/>
  <c r="C84" i="192"/>
  <c r="B84" i="192"/>
  <c r="O83" i="192"/>
  <c r="D83" i="192"/>
  <c r="C83" i="192"/>
  <c r="B83" i="192"/>
  <c r="O82" i="192"/>
  <c r="D82" i="192"/>
  <c r="C82" i="192"/>
  <c r="B82" i="192"/>
  <c r="O81" i="192"/>
  <c r="D81" i="192"/>
  <c r="C81" i="192"/>
  <c r="B81" i="192"/>
  <c r="O80" i="192"/>
  <c r="D80" i="192"/>
  <c r="C80" i="192"/>
  <c r="B80" i="192"/>
  <c r="O79" i="192"/>
  <c r="D79" i="192"/>
  <c r="C79" i="192"/>
  <c r="B79" i="192"/>
  <c r="O78" i="192"/>
  <c r="D78" i="192"/>
  <c r="C78" i="192"/>
  <c r="B78" i="192"/>
  <c r="O77" i="192"/>
  <c r="D77" i="192"/>
  <c r="C77" i="192"/>
  <c r="B77" i="192"/>
  <c r="O76" i="192"/>
  <c r="D76" i="192"/>
  <c r="C76" i="192"/>
  <c r="B76" i="192"/>
  <c r="O75" i="192"/>
  <c r="D75" i="192"/>
  <c r="C75" i="192"/>
  <c r="B75" i="192"/>
  <c r="O74" i="192"/>
  <c r="D74" i="192"/>
  <c r="C74" i="192"/>
  <c r="B74" i="192"/>
  <c r="O73" i="192"/>
  <c r="D73" i="192"/>
  <c r="C73" i="192"/>
  <c r="B73" i="192"/>
  <c r="O72" i="192"/>
  <c r="D72" i="192"/>
  <c r="C72" i="192"/>
  <c r="B72" i="192"/>
  <c r="O71" i="192"/>
  <c r="D71" i="192"/>
  <c r="C71" i="192"/>
  <c r="B71" i="192"/>
  <c r="O70" i="192"/>
  <c r="D70" i="192"/>
  <c r="C70" i="192"/>
  <c r="B70" i="192"/>
  <c r="O69" i="192"/>
  <c r="D69" i="192"/>
  <c r="C69" i="192"/>
  <c r="B69" i="192"/>
  <c r="O68" i="192"/>
  <c r="D68" i="192"/>
  <c r="C68" i="192"/>
  <c r="B68" i="192"/>
  <c r="O67" i="192"/>
  <c r="D67" i="192"/>
  <c r="C67" i="192"/>
  <c r="B67" i="192"/>
  <c r="O66" i="192"/>
  <c r="D66" i="192"/>
  <c r="C66" i="192"/>
  <c r="B66" i="192"/>
  <c r="O65" i="192"/>
  <c r="D65" i="192"/>
  <c r="C65" i="192"/>
  <c r="B65" i="192"/>
  <c r="O64" i="192"/>
  <c r="D64" i="192"/>
  <c r="C64" i="192"/>
  <c r="B64" i="192"/>
  <c r="O63" i="192"/>
  <c r="D63" i="192"/>
  <c r="C63" i="192"/>
  <c r="B63" i="192"/>
  <c r="O62" i="192"/>
  <c r="D62" i="192"/>
  <c r="C62" i="192"/>
  <c r="B62" i="192"/>
  <c r="O61" i="192"/>
  <c r="D61" i="192"/>
  <c r="C61" i="192"/>
  <c r="B61" i="192"/>
  <c r="O60" i="192"/>
  <c r="D60" i="192"/>
  <c r="C60" i="192"/>
  <c r="B60" i="192"/>
  <c r="O59" i="192"/>
  <c r="D59" i="192"/>
  <c r="C59" i="192"/>
  <c r="B59" i="192"/>
  <c r="O58" i="192"/>
  <c r="D58" i="192"/>
  <c r="C58" i="192"/>
  <c r="B58" i="192"/>
  <c r="O57" i="192"/>
  <c r="O149" i="192" s="1"/>
  <c r="D57" i="192"/>
  <c r="C57" i="192"/>
  <c r="B57" i="192"/>
  <c r="N54" i="192"/>
  <c r="J54" i="192"/>
  <c r="H54" i="192"/>
  <c r="J53" i="192"/>
  <c r="H53" i="192"/>
  <c r="J52" i="192"/>
  <c r="H37" i="192"/>
  <c r="D21" i="192" a="1"/>
  <c r="D21" i="192" s="1"/>
  <c r="D20" i="192" a="1"/>
  <c r="D20" i="192" s="1"/>
  <c r="D19" i="192" a="1"/>
  <c r="D19" i="192" s="1"/>
  <c r="D14" i="192" a="1"/>
  <c r="D14" i="192" s="1"/>
  <c r="D103" i="192" s="1"/>
  <c r="D13" i="192" a="1"/>
  <c r="D13" i="192" s="1"/>
  <c r="D12" i="192" a="1"/>
  <c r="D12" i="192" s="1"/>
  <c r="D10" i="192" a="1"/>
  <c r="D10" i="192" s="1"/>
  <c r="D8" i="192"/>
  <c r="D7" i="192"/>
  <c r="D6" i="192"/>
  <c r="D5" i="192"/>
  <c r="N3" i="192"/>
  <c r="N1" i="192"/>
  <c r="G124" i="191"/>
  <c r="I124" i="191" s="1"/>
  <c r="G125" i="191"/>
  <c r="I125" i="191" s="1"/>
  <c r="G126" i="191"/>
  <c r="I126" i="191" s="1"/>
  <c r="G127" i="191"/>
  <c r="I127" i="191" s="1"/>
  <c r="G128" i="191"/>
  <c r="I128" i="191" s="1"/>
  <c r="G129" i="191"/>
  <c r="I129" i="191" s="1"/>
  <c r="G130" i="191"/>
  <c r="I130" i="191" s="1"/>
  <c r="G131" i="191"/>
  <c r="I131" i="191" s="1"/>
  <c r="G132" i="191"/>
  <c r="I132" i="191" s="1"/>
  <c r="G133" i="191"/>
  <c r="I133" i="191" s="1"/>
  <c r="G134" i="191"/>
  <c r="I134" i="191" s="1"/>
  <c r="G135" i="191"/>
  <c r="I135" i="191" s="1"/>
  <c r="G136" i="191"/>
  <c r="I136" i="191" s="1"/>
  <c r="G137" i="191"/>
  <c r="I137" i="191" s="1"/>
  <c r="G138" i="191"/>
  <c r="I138" i="191" s="1"/>
  <c r="G139" i="191"/>
  <c r="I139" i="191" s="1"/>
  <c r="G140" i="191"/>
  <c r="I140" i="191" s="1"/>
  <c r="G141" i="191"/>
  <c r="I141" i="191" s="1"/>
  <c r="G142" i="191"/>
  <c r="I142" i="191" s="1"/>
  <c r="G143" i="191"/>
  <c r="I143" i="191" s="1"/>
  <c r="G144" i="191"/>
  <c r="I144" i="191" s="1"/>
  <c r="G145" i="191"/>
  <c r="I145" i="191" s="1"/>
  <c r="G146" i="191"/>
  <c r="I146" i="191" s="1"/>
  <c r="G147" i="191"/>
  <c r="I147" i="191" s="1"/>
  <c r="G148" i="191"/>
  <c r="I148" i="191" s="1"/>
  <c r="G107" i="191"/>
  <c r="I107" i="191" s="1"/>
  <c r="G108" i="191"/>
  <c r="I108" i="191" s="1"/>
  <c r="G109" i="191"/>
  <c r="I109" i="191" s="1"/>
  <c r="G110" i="191"/>
  <c r="I110" i="191" s="1"/>
  <c r="G111" i="191"/>
  <c r="I111" i="191" s="1"/>
  <c r="G112" i="191"/>
  <c r="I112" i="191" s="1"/>
  <c r="G113" i="191"/>
  <c r="I113" i="191" s="1"/>
  <c r="G114" i="191"/>
  <c r="I114" i="191" s="1"/>
  <c r="G115" i="191"/>
  <c r="I115" i="191" s="1"/>
  <c r="G116" i="191"/>
  <c r="I116" i="191" s="1"/>
  <c r="G117" i="191"/>
  <c r="I117" i="191" s="1"/>
  <c r="G118" i="191"/>
  <c r="I118" i="191" s="1"/>
  <c r="G119" i="191"/>
  <c r="I119" i="191" s="1"/>
  <c r="G120" i="191"/>
  <c r="I120" i="191" s="1"/>
  <c r="G121" i="191"/>
  <c r="I121" i="191" s="1"/>
  <c r="G122" i="191"/>
  <c r="I122" i="191" s="1"/>
  <c r="G123" i="191"/>
  <c r="I123" i="191" s="1"/>
  <c r="G106" i="191"/>
  <c r="I106" i="191" s="1"/>
  <c r="G58" i="191"/>
  <c r="I58" i="191" s="1"/>
  <c r="G59" i="191"/>
  <c r="I59" i="191" s="1"/>
  <c r="G60" i="191"/>
  <c r="I60" i="191" s="1"/>
  <c r="G61" i="191"/>
  <c r="I61" i="191" s="1"/>
  <c r="G62" i="191"/>
  <c r="I62" i="191" s="1"/>
  <c r="G63" i="191"/>
  <c r="I63" i="191" s="1"/>
  <c r="G64" i="191"/>
  <c r="I64" i="191" s="1"/>
  <c r="G65" i="191"/>
  <c r="I65" i="191" s="1"/>
  <c r="G66" i="191"/>
  <c r="I66" i="191" s="1"/>
  <c r="G67" i="191"/>
  <c r="I67" i="191" s="1"/>
  <c r="G68" i="191"/>
  <c r="I68" i="191" s="1"/>
  <c r="G69" i="191"/>
  <c r="I69" i="191" s="1"/>
  <c r="G70" i="191"/>
  <c r="I70" i="191" s="1"/>
  <c r="G71" i="191"/>
  <c r="I71" i="191" s="1"/>
  <c r="G72" i="191"/>
  <c r="I72" i="191" s="1"/>
  <c r="G73" i="191"/>
  <c r="G74" i="191"/>
  <c r="I74" i="191" s="1"/>
  <c r="G75" i="191"/>
  <c r="I75" i="191" s="1"/>
  <c r="G76" i="191"/>
  <c r="I76" i="191" s="1"/>
  <c r="G77" i="191"/>
  <c r="I77" i="191" s="1"/>
  <c r="G78" i="191"/>
  <c r="I78" i="191" s="1"/>
  <c r="G79" i="191"/>
  <c r="I79" i="191" s="1"/>
  <c r="G80" i="191"/>
  <c r="I80" i="191" s="1"/>
  <c r="G81" i="191"/>
  <c r="I81" i="191" s="1"/>
  <c r="G82" i="191"/>
  <c r="I82" i="191" s="1"/>
  <c r="G83" i="191"/>
  <c r="I83" i="191" s="1"/>
  <c r="G84" i="191"/>
  <c r="I84" i="191" s="1"/>
  <c r="G85" i="191"/>
  <c r="I85" i="191" s="1"/>
  <c r="G86" i="191"/>
  <c r="I86" i="191" s="1"/>
  <c r="G87" i="191"/>
  <c r="I87" i="191" s="1"/>
  <c r="G88" i="191"/>
  <c r="I88" i="191" s="1"/>
  <c r="G89" i="191"/>
  <c r="I89" i="191" s="1"/>
  <c r="G90" i="191"/>
  <c r="I90" i="191" s="1"/>
  <c r="G91" i="191"/>
  <c r="I91" i="191" s="1"/>
  <c r="G92" i="191"/>
  <c r="I92" i="191" s="1"/>
  <c r="G93" i="191"/>
  <c r="I93" i="191" s="1"/>
  <c r="G94" i="191"/>
  <c r="I94" i="191" s="1"/>
  <c r="G95" i="191"/>
  <c r="I95" i="191" s="1"/>
  <c r="G96" i="191"/>
  <c r="I96" i="191" s="1"/>
  <c r="G97" i="191"/>
  <c r="I97" i="191" s="1"/>
  <c r="G98" i="191"/>
  <c r="I98" i="191" s="1"/>
  <c r="G99" i="191"/>
  <c r="I99" i="191" s="1"/>
  <c r="G100" i="191"/>
  <c r="I100" i="191" s="1"/>
  <c r="G57" i="191"/>
  <c r="M149" i="191"/>
  <c r="H149" i="191"/>
  <c r="L16" i="115" s="1"/>
  <c r="O148" i="191"/>
  <c r="D148" i="191"/>
  <c r="C148" i="191"/>
  <c r="B148" i="191"/>
  <c r="O147" i="191"/>
  <c r="D147" i="191"/>
  <c r="C147" i="191"/>
  <c r="B147" i="191"/>
  <c r="O146" i="191"/>
  <c r="D146" i="191"/>
  <c r="C146" i="191"/>
  <c r="B146" i="191"/>
  <c r="O145" i="191"/>
  <c r="D145" i="191"/>
  <c r="C145" i="191"/>
  <c r="B145" i="191"/>
  <c r="O144" i="191"/>
  <c r="D144" i="191"/>
  <c r="C144" i="191"/>
  <c r="B144" i="191"/>
  <c r="O143" i="191"/>
  <c r="D143" i="191"/>
  <c r="C143" i="191"/>
  <c r="B143" i="191"/>
  <c r="O142" i="191"/>
  <c r="D142" i="191"/>
  <c r="C142" i="191"/>
  <c r="B142" i="191"/>
  <c r="O141" i="191"/>
  <c r="D141" i="191"/>
  <c r="C141" i="191"/>
  <c r="B141" i="191"/>
  <c r="O140" i="191"/>
  <c r="D140" i="191"/>
  <c r="C140" i="191"/>
  <c r="B140" i="191"/>
  <c r="O139" i="191"/>
  <c r="D139" i="191"/>
  <c r="C139" i="191"/>
  <c r="B139" i="191"/>
  <c r="O138" i="191"/>
  <c r="D138" i="191"/>
  <c r="C138" i="191"/>
  <c r="B138" i="191"/>
  <c r="O137" i="191"/>
  <c r="D137" i="191"/>
  <c r="C137" i="191"/>
  <c r="B137" i="191"/>
  <c r="O136" i="191"/>
  <c r="D136" i="191"/>
  <c r="C136" i="191"/>
  <c r="B136" i="191"/>
  <c r="O135" i="191"/>
  <c r="D135" i="191"/>
  <c r="C135" i="191"/>
  <c r="B135" i="191"/>
  <c r="O134" i="191"/>
  <c r="D134" i="191"/>
  <c r="C134" i="191"/>
  <c r="B134" i="191"/>
  <c r="O133" i="191"/>
  <c r="D133" i="191"/>
  <c r="C133" i="191"/>
  <c r="B133" i="191"/>
  <c r="O132" i="191"/>
  <c r="D132" i="191"/>
  <c r="C132" i="191"/>
  <c r="B132" i="191"/>
  <c r="O131" i="191"/>
  <c r="D131" i="191"/>
  <c r="C131" i="191"/>
  <c r="B131" i="191"/>
  <c r="O130" i="191"/>
  <c r="D130" i="191"/>
  <c r="C130" i="191"/>
  <c r="B130" i="191"/>
  <c r="O129" i="191"/>
  <c r="D129" i="191"/>
  <c r="C129" i="191"/>
  <c r="B129" i="191"/>
  <c r="O128" i="191"/>
  <c r="D128" i="191"/>
  <c r="C128" i="191"/>
  <c r="B128" i="191"/>
  <c r="O127" i="191"/>
  <c r="D127" i="191"/>
  <c r="C127" i="191"/>
  <c r="B127" i="191"/>
  <c r="O126" i="191"/>
  <c r="D126" i="191"/>
  <c r="C126" i="191"/>
  <c r="B126" i="191"/>
  <c r="O125" i="191"/>
  <c r="D125" i="191"/>
  <c r="C125" i="191"/>
  <c r="B125" i="191"/>
  <c r="O124" i="191"/>
  <c r="D124" i="191"/>
  <c r="C124" i="191"/>
  <c r="B124" i="191"/>
  <c r="O123" i="191"/>
  <c r="D123" i="191"/>
  <c r="C123" i="191"/>
  <c r="B123" i="191"/>
  <c r="O122" i="191"/>
  <c r="D122" i="191"/>
  <c r="C122" i="191"/>
  <c r="B122" i="191"/>
  <c r="O121" i="191"/>
  <c r="D121" i="191"/>
  <c r="C121" i="191"/>
  <c r="B121" i="191"/>
  <c r="O120" i="191"/>
  <c r="D120" i="191"/>
  <c r="C120" i="191"/>
  <c r="B120" i="191"/>
  <c r="O119" i="191"/>
  <c r="D119" i="191"/>
  <c r="C119" i="191"/>
  <c r="B119" i="191"/>
  <c r="O118" i="191"/>
  <c r="D118" i="191"/>
  <c r="C118" i="191"/>
  <c r="B118" i="191"/>
  <c r="O117" i="191"/>
  <c r="D117" i="191"/>
  <c r="C117" i="191"/>
  <c r="B117" i="191"/>
  <c r="O116" i="191"/>
  <c r="D116" i="191"/>
  <c r="C116" i="191"/>
  <c r="B116" i="191"/>
  <c r="O115" i="191"/>
  <c r="D115" i="191"/>
  <c r="C115" i="191"/>
  <c r="B115" i="191"/>
  <c r="O114" i="191"/>
  <c r="D114" i="191"/>
  <c r="C114" i="191"/>
  <c r="B114" i="191"/>
  <c r="O113" i="191"/>
  <c r="D113" i="191"/>
  <c r="C113" i="191"/>
  <c r="B113" i="191"/>
  <c r="O112" i="191"/>
  <c r="D112" i="191"/>
  <c r="C112" i="191"/>
  <c r="B112" i="191"/>
  <c r="O111" i="191"/>
  <c r="D111" i="191"/>
  <c r="C111" i="191"/>
  <c r="B111" i="191"/>
  <c r="O110" i="191"/>
  <c r="D110" i="191"/>
  <c r="C110" i="191"/>
  <c r="B110" i="191"/>
  <c r="O109" i="191"/>
  <c r="D109" i="191"/>
  <c r="C109" i="191"/>
  <c r="B109" i="191"/>
  <c r="O108" i="191"/>
  <c r="D108" i="191"/>
  <c r="C108" i="191"/>
  <c r="B108" i="191"/>
  <c r="A108" i="191"/>
  <c r="A109" i="191" s="1"/>
  <c r="A110" i="191" s="1"/>
  <c r="A111" i="191" s="1"/>
  <c r="A112" i="191" s="1"/>
  <c r="A113" i="191" s="1"/>
  <c r="A114" i="191" s="1"/>
  <c r="A115" i="191" s="1"/>
  <c r="A116" i="191" s="1"/>
  <c r="A117" i="191" s="1"/>
  <c r="A118" i="191" s="1"/>
  <c r="A119" i="191" s="1"/>
  <c r="A120" i="191" s="1"/>
  <c r="A121" i="191" s="1"/>
  <c r="A122" i="191" s="1"/>
  <c r="A123" i="191" s="1"/>
  <c r="A124" i="191" s="1"/>
  <c r="A125" i="191" s="1"/>
  <c r="A126" i="191" s="1"/>
  <c r="A127" i="191" s="1"/>
  <c r="A128" i="191" s="1"/>
  <c r="A129" i="191" s="1"/>
  <c r="A130" i="191" s="1"/>
  <c r="A131" i="191" s="1"/>
  <c r="A132" i="191" s="1"/>
  <c r="A133" i="191" s="1"/>
  <c r="A134" i="191" s="1"/>
  <c r="A135" i="191" s="1"/>
  <c r="A136" i="191" s="1"/>
  <c r="A137" i="191" s="1"/>
  <c r="A138" i="191" s="1"/>
  <c r="A139" i="191" s="1"/>
  <c r="A140" i="191" s="1"/>
  <c r="A141" i="191" s="1"/>
  <c r="A142" i="191" s="1"/>
  <c r="A143" i="191" s="1"/>
  <c r="A144" i="191" s="1"/>
  <c r="A145" i="191" s="1"/>
  <c r="A146" i="191" s="1"/>
  <c r="A147" i="191" s="1"/>
  <c r="A148" i="191" s="1"/>
  <c r="O107" i="191"/>
  <c r="D107" i="191"/>
  <c r="C107" i="191"/>
  <c r="B107" i="191"/>
  <c r="A107" i="191"/>
  <c r="O106" i="191"/>
  <c r="D106" i="191"/>
  <c r="C106" i="191"/>
  <c r="B106" i="191"/>
  <c r="A106" i="191"/>
  <c r="N103" i="191"/>
  <c r="J103" i="191"/>
  <c r="H103" i="191"/>
  <c r="J102" i="191"/>
  <c r="H102" i="191"/>
  <c r="J101" i="191"/>
  <c r="O100" i="191"/>
  <c r="D100" i="191"/>
  <c r="C100" i="191"/>
  <c r="B100" i="191"/>
  <c r="O99" i="191"/>
  <c r="D99" i="191"/>
  <c r="C99" i="191"/>
  <c r="B99" i="191"/>
  <c r="O98" i="191"/>
  <c r="D98" i="191"/>
  <c r="C98" i="191"/>
  <c r="B98" i="191"/>
  <c r="O97" i="191"/>
  <c r="D97" i="191"/>
  <c r="C97" i="191"/>
  <c r="B97" i="191"/>
  <c r="O96" i="191"/>
  <c r="D96" i="191"/>
  <c r="C96" i="191"/>
  <c r="B96" i="191"/>
  <c r="O95" i="191"/>
  <c r="D95" i="191"/>
  <c r="C95" i="191"/>
  <c r="B95" i="191"/>
  <c r="O94" i="191"/>
  <c r="D94" i="191"/>
  <c r="C94" i="191"/>
  <c r="B94" i="191"/>
  <c r="O93" i="191"/>
  <c r="D93" i="191"/>
  <c r="C93" i="191"/>
  <c r="B93" i="191"/>
  <c r="O92" i="191"/>
  <c r="D92" i="191"/>
  <c r="C92" i="191"/>
  <c r="B92" i="191"/>
  <c r="O91" i="191"/>
  <c r="D91" i="191"/>
  <c r="C91" i="191"/>
  <c r="B91" i="191"/>
  <c r="O90" i="191"/>
  <c r="D90" i="191"/>
  <c r="C90" i="191"/>
  <c r="B90" i="191"/>
  <c r="O89" i="191"/>
  <c r="D89" i="191"/>
  <c r="C89" i="191"/>
  <c r="B89" i="191"/>
  <c r="O88" i="191"/>
  <c r="D88" i="191"/>
  <c r="C88" i="191"/>
  <c r="B88" i="191"/>
  <c r="O87" i="191"/>
  <c r="D87" i="191"/>
  <c r="C87" i="191"/>
  <c r="B87" i="191"/>
  <c r="O86" i="191"/>
  <c r="D86" i="191"/>
  <c r="C86" i="191"/>
  <c r="B86" i="191"/>
  <c r="O85" i="191"/>
  <c r="D85" i="191"/>
  <c r="C85" i="191"/>
  <c r="B85" i="191"/>
  <c r="O84" i="191"/>
  <c r="D84" i="191"/>
  <c r="C84" i="191"/>
  <c r="B84" i="191"/>
  <c r="O83" i="191"/>
  <c r="D83" i="191"/>
  <c r="C83" i="191"/>
  <c r="B83" i="191"/>
  <c r="O82" i="191"/>
  <c r="D82" i="191"/>
  <c r="C82" i="191"/>
  <c r="B82" i="191"/>
  <c r="O81" i="191"/>
  <c r="D81" i="191"/>
  <c r="C81" i="191"/>
  <c r="B81" i="191"/>
  <c r="O80" i="191"/>
  <c r="D80" i="191"/>
  <c r="C80" i="191"/>
  <c r="B80" i="191"/>
  <c r="O79" i="191"/>
  <c r="D79" i="191"/>
  <c r="C79" i="191"/>
  <c r="B79" i="191"/>
  <c r="O78" i="191"/>
  <c r="D78" i="191"/>
  <c r="C78" i="191"/>
  <c r="B78" i="191"/>
  <c r="O77" i="191"/>
  <c r="D77" i="191"/>
  <c r="C77" i="191"/>
  <c r="B77" i="191"/>
  <c r="O76" i="191"/>
  <c r="D76" i="191"/>
  <c r="C76" i="191"/>
  <c r="B76" i="191"/>
  <c r="O75" i="191"/>
  <c r="D75" i="191"/>
  <c r="C75" i="191"/>
  <c r="B75" i="191"/>
  <c r="O74" i="191"/>
  <c r="D74" i="191"/>
  <c r="C74" i="191"/>
  <c r="B74" i="191"/>
  <c r="O73" i="191"/>
  <c r="D73" i="191"/>
  <c r="C73" i="191"/>
  <c r="B73" i="191"/>
  <c r="O72" i="191"/>
  <c r="D72" i="191"/>
  <c r="C72" i="191"/>
  <c r="B72" i="191"/>
  <c r="O71" i="191"/>
  <c r="D71" i="191"/>
  <c r="C71" i="191"/>
  <c r="B71" i="191"/>
  <c r="O70" i="191"/>
  <c r="D70" i="191"/>
  <c r="C70" i="191"/>
  <c r="B70" i="191"/>
  <c r="O69" i="191"/>
  <c r="D69" i="191"/>
  <c r="C69" i="191"/>
  <c r="B69" i="191"/>
  <c r="O68" i="191"/>
  <c r="D68" i="191"/>
  <c r="C68" i="191"/>
  <c r="B68" i="191"/>
  <c r="O67" i="191"/>
  <c r="D67" i="191"/>
  <c r="C67" i="191"/>
  <c r="B67" i="191"/>
  <c r="O66" i="191"/>
  <c r="D66" i="191"/>
  <c r="C66" i="191"/>
  <c r="B66" i="191"/>
  <c r="O65" i="191"/>
  <c r="D65" i="191"/>
  <c r="C65" i="191"/>
  <c r="B65" i="191"/>
  <c r="O64" i="191"/>
  <c r="D64" i="191"/>
  <c r="C64" i="191"/>
  <c r="B64" i="191"/>
  <c r="O63" i="191"/>
  <c r="D63" i="191"/>
  <c r="C63" i="191"/>
  <c r="B63" i="191"/>
  <c r="O62" i="191"/>
  <c r="D62" i="191"/>
  <c r="C62" i="191"/>
  <c r="B62" i="191"/>
  <c r="O61" i="191"/>
  <c r="D61" i="191"/>
  <c r="C61" i="191"/>
  <c r="B61" i="191"/>
  <c r="O60" i="191"/>
  <c r="D60" i="191"/>
  <c r="C60" i="191"/>
  <c r="B60" i="191"/>
  <c r="O59" i="191"/>
  <c r="D59" i="191"/>
  <c r="C59" i="191"/>
  <c r="B59" i="191"/>
  <c r="O58" i="191"/>
  <c r="D58" i="191"/>
  <c r="C58" i="191"/>
  <c r="B58" i="191"/>
  <c r="O57" i="191"/>
  <c r="D57" i="191"/>
  <c r="C57" i="191"/>
  <c r="B57" i="191"/>
  <c r="N54" i="191"/>
  <c r="J54" i="191"/>
  <c r="H54" i="191"/>
  <c r="J53" i="191"/>
  <c r="H53" i="191"/>
  <c r="J52" i="191"/>
  <c r="D21" i="191" a="1"/>
  <c r="D21" i="191" s="1"/>
  <c r="D20" i="191" a="1"/>
  <c r="D20" i="191" s="1"/>
  <c r="D19" i="191" a="1"/>
  <c r="D19" i="191" s="1"/>
  <c r="D14" i="191" a="1"/>
  <c r="D14" i="191" s="1"/>
  <c r="D54" i="191" s="1"/>
  <c r="D13" i="191" a="1"/>
  <c r="D13" i="191" s="1"/>
  <c r="D12" i="191" a="1"/>
  <c r="D12" i="191" s="1"/>
  <c r="D101" i="191" s="1"/>
  <c r="D10" i="191" a="1"/>
  <c r="D10" i="191" s="1"/>
  <c r="D8" i="191"/>
  <c r="D7" i="191"/>
  <c r="D6" i="191"/>
  <c r="D5" i="191"/>
  <c r="N3" i="191"/>
  <c r="N1" i="191"/>
  <c r="G107" i="190"/>
  <c r="I107" i="190" s="1"/>
  <c r="G108" i="190"/>
  <c r="I108" i="190" s="1"/>
  <c r="G109" i="190"/>
  <c r="I109" i="190" s="1"/>
  <c r="G110" i="190"/>
  <c r="I110" i="190" s="1"/>
  <c r="G111" i="190"/>
  <c r="I111" i="190" s="1"/>
  <c r="G112" i="190"/>
  <c r="I112" i="190" s="1"/>
  <c r="G113" i="190"/>
  <c r="I113" i="190" s="1"/>
  <c r="G114" i="190"/>
  <c r="I114" i="190" s="1"/>
  <c r="G115" i="190"/>
  <c r="I115" i="190" s="1"/>
  <c r="G116" i="190"/>
  <c r="I116" i="190" s="1"/>
  <c r="G117" i="190"/>
  <c r="I117" i="190" s="1"/>
  <c r="G118" i="190"/>
  <c r="I118" i="190" s="1"/>
  <c r="G119" i="190"/>
  <c r="I119" i="190" s="1"/>
  <c r="G120" i="190"/>
  <c r="I120" i="190" s="1"/>
  <c r="G121" i="190"/>
  <c r="I121" i="190" s="1"/>
  <c r="G122" i="190"/>
  <c r="I122" i="190" s="1"/>
  <c r="G123" i="190"/>
  <c r="I123" i="190" s="1"/>
  <c r="G124" i="190"/>
  <c r="I124" i="190" s="1"/>
  <c r="G125" i="190"/>
  <c r="I125" i="190" s="1"/>
  <c r="G126" i="190"/>
  <c r="I126" i="190" s="1"/>
  <c r="G127" i="190"/>
  <c r="I127" i="190" s="1"/>
  <c r="G128" i="190"/>
  <c r="I128" i="190" s="1"/>
  <c r="G129" i="190"/>
  <c r="I129" i="190" s="1"/>
  <c r="G130" i="190"/>
  <c r="I130" i="190" s="1"/>
  <c r="G131" i="190"/>
  <c r="I131" i="190" s="1"/>
  <c r="G132" i="190"/>
  <c r="I132" i="190" s="1"/>
  <c r="G133" i="190"/>
  <c r="I133" i="190" s="1"/>
  <c r="G134" i="190"/>
  <c r="I134" i="190" s="1"/>
  <c r="G135" i="190"/>
  <c r="I135" i="190" s="1"/>
  <c r="G136" i="190"/>
  <c r="I136" i="190" s="1"/>
  <c r="G137" i="190"/>
  <c r="I137" i="190" s="1"/>
  <c r="G138" i="190"/>
  <c r="I138" i="190" s="1"/>
  <c r="G139" i="190"/>
  <c r="I139" i="190" s="1"/>
  <c r="G140" i="190"/>
  <c r="I140" i="190" s="1"/>
  <c r="G141" i="190"/>
  <c r="I141" i="190" s="1"/>
  <c r="G142" i="190"/>
  <c r="I142" i="190" s="1"/>
  <c r="G143" i="190"/>
  <c r="I143" i="190" s="1"/>
  <c r="G144" i="190"/>
  <c r="I144" i="190" s="1"/>
  <c r="G145" i="190"/>
  <c r="I145" i="190" s="1"/>
  <c r="G146" i="190"/>
  <c r="I146" i="190" s="1"/>
  <c r="G147" i="190"/>
  <c r="I147" i="190" s="1"/>
  <c r="G148" i="190"/>
  <c r="I148" i="190" s="1"/>
  <c r="G106" i="190"/>
  <c r="I106" i="190" s="1"/>
  <c r="G84" i="190"/>
  <c r="I84" i="190" s="1"/>
  <c r="G85" i="190"/>
  <c r="I85" i="190" s="1"/>
  <c r="G86" i="190"/>
  <c r="I86" i="190" s="1"/>
  <c r="G87" i="190"/>
  <c r="I87" i="190" s="1"/>
  <c r="G88" i="190"/>
  <c r="I88" i="190" s="1"/>
  <c r="G89" i="190"/>
  <c r="I89" i="190" s="1"/>
  <c r="G90" i="190"/>
  <c r="I90" i="190" s="1"/>
  <c r="G91" i="190"/>
  <c r="I91" i="190" s="1"/>
  <c r="G92" i="190"/>
  <c r="I92" i="190" s="1"/>
  <c r="G93" i="190"/>
  <c r="I93" i="190" s="1"/>
  <c r="G94" i="190"/>
  <c r="I94" i="190" s="1"/>
  <c r="G95" i="190"/>
  <c r="I95" i="190" s="1"/>
  <c r="G96" i="190"/>
  <c r="I96" i="190" s="1"/>
  <c r="G97" i="190"/>
  <c r="I97" i="190" s="1"/>
  <c r="G98" i="190"/>
  <c r="I98" i="190" s="1"/>
  <c r="G99" i="190"/>
  <c r="I99" i="190" s="1"/>
  <c r="G100" i="190"/>
  <c r="I100" i="190" s="1"/>
  <c r="G58" i="190"/>
  <c r="I58" i="190" s="1"/>
  <c r="G59" i="190"/>
  <c r="I59" i="190" s="1"/>
  <c r="G60" i="190"/>
  <c r="I60" i="190" s="1"/>
  <c r="G61" i="190"/>
  <c r="I61" i="190" s="1"/>
  <c r="G62" i="190"/>
  <c r="I62" i="190" s="1"/>
  <c r="G63" i="190"/>
  <c r="I63" i="190" s="1"/>
  <c r="G64" i="190"/>
  <c r="I64" i="190" s="1"/>
  <c r="G65" i="190"/>
  <c r="I65" i="190" s="1"/>
  <c r="G66" i="190"/>
  <c r="I66" i="190" s="1"/>
  <c r="G67" i="190"/>
  <c r="I67" i="190" s="1"/>
  <c r="G68" i="190"/>
  <c r="I68" i="190" s="1"/>
  <c r="G69" i="190"/>
  <c r="I69" i="190" s="1"/>
  <c r="G70" i="190"/>
  <c r="I70" i="190" s="1"/>
  <c r="G71" i="190"/>
  <c r="I71" i="190" s="1"/>
  <c r="G72" i="190"/>
  <c r="I72" i="190" s="1"/>
  <c r="G73" i="190"/>
  <c r="I73" i="190" s="1"/>
  <c r="G74" i="190"/>
  <c r="I74" i="190" s="1"/>
  <c r="G75" i="190"/>
  <c r="I75" i="190" s="1"/>
  <c r="G76" i="190"/>
  <c r="I76" i="190" s="1"/>
  <c r="G77" i="190"/>
  <c r="I77" i="190" s="1"/>
  <c r="G78" i="190"/>
  <c r="I78" i="190" s="1"/>
  <c r="G79" i="190"/>
  <c r="I79" i="190" s="1"/>
  <c r="G80" i="190"/>
  <c r="I80" i="190" s="1"/>
  <c r="G81" i="190"/>
  <c r="I81" i="190" s="1"/>
  <c r="G82" i="190"/>
  <c r="I82" i="190" s="1"/>
  <c r="G83" i="190"/>
  <c r="I83" i="190" s="1"/>
  <c r="G57" i="190"/>
  <c r="M149" i="190"/>
  <c r="H149" i="190"/>
  <c r="L15" i="115" s="1"/>
  <c r="O148" i="190"/>
  <c r="D148" i="190"/>
  <c r="C148" i="190"/>
  <c r="B148" i="190"/>
  <c r="O147" i="190"/>
  <c r="D147" i="190"/>
  <c r="C147" i="190"/>
  <c r="B147" i="190"/>
  <c r="O146" i="190"/>
  <c r="D146" i="190"/>
  <c r="C146" i="190"/>
  <c r="B146" i="190"/>
  <c r="O145" i="190"/>
  <c r="D145" i="190"/>
  <c r="C145" i="190"/>
  <c r="B145" i="190"/>
  <c r="O144" i="190"/>
  <c r="D144" i="190"/>
  <c r="C144" i="190"/>
  <c r="B144" i="190"/>
  <c r="O143" i="190"/>
  <c r="D143" i="190"/>
  <c r="C143" i="190"/>
  <c r="B143" i="190"/>
  <c r="O142" i="190"/>
  <c r="D142" i="190"/>
  <c r="C142" i="190"/>
  <c r="B142" i="190"/>
  <c r="O141" i="190"/>
  <c r="D141" i="190"/>
  <c r="C141" i="190"/>
  <c r="B141" i="190"/>
  <c r="O140" i="190"/>
  <c r="D140" i="190"/>
  <c r="C140" i="190"/>
  <c r="B140" i="190"/>
  <c r="O139" i="190"/>
  <c r="D139" i="190"/>
  <c r="C139" i="190"/>
  <c r="B139" i="190"/>
  <c r="O138" i="190"/>
  <c r="D138" i="190"/>
  <c r="C138" i="190"/>
  <c r="B138" i="190"/>
  <c r="O137" i="190"/>
  <c r="D137" i="190"/>
  <c r="C137" i="190"/>
  <c r="B137" i="190"/>
  <c r="O136" i="190"/>
  <c r="D136" i="190"/>
  <c r="C136" i="190"/>
  <c r="B136" i="190"/>
  <c r="O135" i="190"/>
  <c r="D135" i="190"/>
  <c r="C135" i="190"/>
  <c r="B135" i="190"/>
  <c r="O134" i="190"/>
  <c r="D134" i="190"/>
  <c r="C134" i="190"/>
  <c r="B134" i="190"/>
  <c r="O133" i="190"/>
  <c r="D133" i="190"/>
  <c r="C133" i="190"/>
  <c r="B133" i="190"/>
  <c r="O132" i="190"/>
  <c r="D132" i="190"/>
  <c r="C132" i="190"/>
  <c r="B132" i="190"/>
  <c r="O131" i="190"/>
  <c r="D131" i="190"/>
  <c r="C131" i="190"/>
  <c r="B131" i="190"/>
  <c r="O130" i="190"/>
  <c r="D130" i="190"/>
  <c r="C130" i="190"/>
  <c r="B130" i="190"/>
  <c r="O129" i="190"/>
  <c r="D129" i="190"/>
  <c r="C129" i="190"/>
  <c r="B129" i="190"/>
  <c r="O128" i="190"/>
  <c r="D128" i="190"/>
  <c r="C128" i="190"/>
  <c r="B128" i="190"/>
  <c r="O127" i="190"/>
  <c r="D127" i="190"/>
  <c r="C127" i="190"/>
  <c r="B127" i="190"/>
  <c r="O126" i="190"/>
  <c r="D126" i="190"/>
  <c r="C126" i="190"/>
  <c r="B126" i="190"/>
  <c r="O125" i="190"/>
  <c r="D125" i="190"/>
  <c r="C125" i="190"/>
  <c r="B125" i="190"/>
  <c r="O124" i="190"/>
  <c r="D124" i="190"/>
  <c r="C124" i="190"/>
  <c r="B124" i="190"/>
  <c r="O123" i="190"/>
  <c r="D123" i="190"/>
  <c r="C123" i="190"/>
  <c r="B123" i="190"/>
  <c r="O122" i="190"/>
  <c r="D122" i="190"/>
  <c r="C122" i="190"/>
  <c r="B122" i="190"/>
  <c r="O121" i="190"/>
  <c r="D121" i="190"/>
  <c r="C121" i="190"/>
  <c r="B121" i="190"/>
  <c r="O120" i="190"/>
  <c r="D120" i="190"/>
  <c r="C120" i="190"/>
  <c r="B120" i="190"/>
  <c r="O119" i="190"/>
  <c r="D119" i="190"/>
  <c r="C119" i="190"/>
  <c r="B119" i="190"/>
  <c r="O118" i="190"/>
  <c r="D118" i="190"/>
  <c r="C118" i="190"/>
  <c r="B118" i="190"/>
  <c r="O117" i="190"/>
  <c r="D117" i="190"/>
  <c r="C117" i="190"/>
  <c r="B117" i="190"/>
  <c r="O116" i="190"/>
  <c r="D116" i="190"/>
  <c r="C116" i="190"/>
  <c r="B116" i="190"/>
  <c r="O115" i="190"/>
  <c r="D115" i="190"/>
  <c r="C115" i="190"/>
  <c r="B115" i="190"/>
  <c r="O114" i="190"/>
  <c r="D114" i="190"/>
  <c r="C114" i="190"/>
  <c r="B114" i="190"/>
  <c r="O113" i="190"/>
  <c r="D113" i="190"/>
  <c r="C113" i="190"/>
  <c r="B113" i="190"/>
  <c r="O112" i="190"/>
  <c r="D112" i="190"/>
  <c r="C112" i="190"/>
  <c r="B112" i="190"/>
  <c r="O111" i="190"/>
  <c r="D111" i="190"/>
  <c r="C111" i="190"/>
  <c r="B111" i="190"/>
  <c r="O110" i="190"/>
  <c r="D110" i="190"/>
  <c r="C110" i="190"/>
  <c r="B110" i="190"/>
  <c r="O109" i="190"/>
  <c r="D109" i="190"/>
  <c r="C109" i="190"/>
  <c r="B109" i="190"/>
  <c r="O108" i="190"/>
  <c r="D108" i="190"/>
  <c r="C108" i="190"/>
  <c r="B108" i="190"/>
  <c r="O107" i="190"/>
  <c r="D107" i="190"/>
  <c r="C107" i="190"/>
  <c r="B107" i="190"/>
  <c r="O106" i="190"/>
  <c r="D106" i="190"/>
  <c r="C106" i="190"/>
  <c r="B106" i="190"/>
  <c r="A106" i="190"/>
  <c r="A107" i="190" s="1"/>
  <c r="A108" i="190" s="1"/>
  <c r="A109" i="190" s="1"/>
  <c r="A110" i="190" s="1"/>
  <c r="A111" i="190" s="1"/>
  <c r="A112" i="190" s="1"/>
  <c r="A113" i="190" s="1"/>
  <c r="A114" i="190" s="1"/>
  <c r="A115" i="190" s="1"/>
  <c r="A116" i="190" s="1"/>
  <c r="A117" i="190" s="1"/>
  <c r="A118" i="190" s="1"/>
  <c r="A119" i="190" s="1"/>
  <c r="A120" i="190" s="1"/>
  <c r="A121" i="190" s="1"/>
  <c r="A122" i="190" s="1"/>
  <c r="A123" i="190" s="1"/>
  <c r="A124" i="190" s="1"/>
  <c r="A125" i="190" s="1"/>
  <c r="A126" i="190" s="1"/>
  <c r="A127" i="190" s="1"/>
  <c r="A128" i="190" s="1"/>
  <c r="A129" i="190" s="1"/>
  <c r="A130" i="190" s="1"/>
  <c r="A131" i="190" s="1"/>
  <c r="A132" i="190" s="1"/>
  <c r="A133" i="190" s="1"/>
  <c r="A134" i="190" s="1"/>
  <c r="A135" i="190" s="1"/>
  <c r="A136" i="190" s="1"/>
  <c r="A137" i="190" s="1"/>
  <c r="A138" i="190" s="1"/>
  <c r="A139" i="190" s="1"/>
  <c r="A140" i="190" s="1"/>
  <c r="A141" i="190" s="1"/>
  <c r="A142" i="190" s="1"/>
  <c r="A143" i="190" s="1"/>
  <c r="A144" i="190" s="1"/>
  <c r="A145" i="190" s="1"/>
  <c r="A146" i="190" s="1"/>
  <c r="A147" i="190" s="1"/>
  <c r="A148" i="190" s="1"/>
  <c r="N103" i="190"/>
  <c r="J103" i="190"/>
  <c r="H103" i="190"/>
  <c r="J102" i="190"/>
  <c r="H102" i="190"/>
  <c r="J101" i="190"/>
  <c r="O100" i="190"/>
  <c r="D100" i="190"/>
  <c r="C100" i="190"/>
  <c r="B100" i="190"/>
  <c r="O99" i="190"/>
  <c r="D99" i="190"/>
  <c r="C99" i="190"/>
  <c r="B99" i="190"/>
  <c r="O98" i="190"/>
  <c r="D98" i="190"/>
  <c r="C98" i="190"/>
  <c r="B98" i="190"/>
  <c r="O97" i="190"/>
  <c r="D97" i="190"/>
  <c r="C97" i="190"/>
  <c r="B97" i="190"/>
  <c r="O96" i="190"/>
  <c r="D96" i="190"/>
  <c r="C96" i="190"/>
  <c r="B96" i="190"/>
  <c r="O95" i="190"/>
  <c r="D95" i="190"/>
  <c r="C95" i="190"/>
  <c r="B95" i="190"/>
  <c r="O94" i="190"/>
  <c r="D94" i="190"/>
  <c r="C94" i="190"/>
  <c r="B94" i="190"/>
  <c r="O93" i="190"/>
  <c r="D93" i="190"/>
  <c r="C93" i="190"/>
  <c r="B93" i="190"/>
  <c r="O92" i="190"/>
  <c r="D92" i="190"/>
  <c r="C92" i="190"/>
  <c r="B92" i="190"/>
  <c r="O91" i="190"/>
  <c r="D91" i="190"/>
  <c r="C91" i="190"/>
  <c r="B91" i="190"/>
  <c r="O90" i="190"/>
  <c r="D90" i="190"/>
  <c r="C90" i="190"/>
  <c r="B90" i="190"/>
  <c r="O89" i="190"/>
  <c r="D89" i="190"/>
  <c r="C89" i="190"/>
  <c r="B89" i="190"/>
  <c r="O88" i="190"/>
  <c r="D88" i="190"/>
  <c r="C88" i="190"/>
  <c r="B88" i="190"/>
  <c r="O87" i="190"/>
  <c r="D87" i="190"/>
  <c r="C87" i="190"/>
  <c r="B87" i="190"/>
  <c r="O86" i="190"/>
  <c r="D86" i="190"/>
  <c r="C86" i="190"/>
  <c r="B86" i="190"/>
  <c r="O85" i="190"/>
  <c r="D85" i="190"/>
  <c r="C85" i="190"/>
  <c r="B85" i="190"/>
  <c r="O84" i="190"/>
  <c r="D84" i="190"/>
  <c r="C84" i="190"/>
  <c r="B84" i="190"/>
  <c r="O83" i="190"/>
  <c r="D83" i="190"/>
  <c r="C83" i="190"/>
  <c r="B83" i="190"/>
  <c r="O82" i="190"/>
  <c r="D82" i="190"/>
  <c r="C82" i="190"/>
  <c r="B82" i="190"/>
  <c r="O81" i="190"/>
  <c r="D81" i="190"/>
  <c r="C81" i="190"/>
  <c r="B81" i="190"/>
  <c r="O80" i="190"/>
  <c r="D80" i="190"/>
  <c r="C80" i="190"/>
  <c r="B80" i="190"/>
  <c r="O79" i="190"/>
  <c r="D79" i="190"/>
  <c r="C79" i="190"/>
  <c r="B79" i="190"/>
  <c r="O78" i="190"/>
  <c r="D78" i="190"/>
  <c r="C78" i="190"/>
  <c r="B78" i="190"/>
  <c r="O77" i="190"/>
  <c r="D77" i="190"/>
  <c r="C77" i="190"/>
  <c r="B77" i="190"/>
  <c r="O76" i="190"/>
  <c r="D76" i="190"/>
  <c r="C76" i="190"/>
  <c r="B76" i="190"/>
  <c r="O75" i="190"/>
  <c r="D75" i="190"/>
  <c r="C75" i="190"/>
  <c r="B75" i="190"/>
  <c r="O74" i="190"/>
  <c r="D74" i="190"/>
  <c r="C74" i="190"/>
  <c r="B74" i="190"/>
  <c r="O73" i="190"/>
  <c r="D73" i="190"/>
  <c r="C73" i="190"/>
  <c r="B73" i="190"/>
  <c r="O72" i="190"/>
  <c r="D72" i="190"/>
  <c r="C72" i="190"/>
  <c r="B72" i="190"/>
  <c r="O71" i="190"/>
  <c r="D71" i="190"/>
  <c r="C71" i="190"/>
  <c r="B71" i="190"/>
  <c r="O70" i="190"/>
  <c r="D70" i="190"/>
  <c r="C70" i="190"/>
  <c r="B70" i="190"/>
  <c r="O69" i="190"/>
  <c r="D69" i="190"/>
  <c r="C69" i="190"/>
  <c r="B69" i="190"/>
  <c r="O68" i="190"/>
  <c r="D68" i="190"/>
  <c r="C68" i="190"/>
  <c r="B68" i="190"/>
  <c r="O67" i="190"/>
  <c r="D67" i="190"/>
  <c r="C67" i="190"/>
  <c r="B67" i="190"/>
  <c r="O66" i="190"/>
  <c r="D66" i="190"/>
  <c r="C66" i="190"/>
  <c r="B66" i="190"/>
  <c r="O65" i="190"/>
  <c r="D65" i="190"/>
  <c r="C65" i="190"/>
  <c r="B65" i="190"/>
  <c r="O64" i="190"/>
  <c r="D64" i="190"/>
  <c r="C64" i="190"/>
  <c r="B64" i="190"/>
  <c r="O63" i="190"/>
  <c r="D63" i="190"/>
  <c r="C63" i="190"/>
  <c r="B63" i="190"/>
  <c r="O62" i="190"/>
  <c r="D62" i="190"/>
  <c r="C62" i="190"/>
  <c r="B62" i="190"/>
  <c r="O61" i="190"/>
  <c r="D61" i="190"/>
  <c r="C61" i="190"/>
  <c r="B61" i="190"/>
  <c r="O60" i="190"/>
  <c r="D60" i="190"/>
  <c r="C60" i="190"/>
  <c r="B60" i="190"/>
  <c r="O59" i="190"/>
  <c r="D59" i="190"/>
  <c r="C59" i="190"/>
  <c r="B59" i="190"/>
  <c r="O58" i="190"/>
  <c r="D58" i="190"/>
  <c r="C58" i="190"/>
  <c r="B58" i="190"/>
  <c r="O57" i="190"/>
  <c r="D57" i="190"/>
  <c r="C57" i="190"/>
  <c r="B57" i="190"/>
  <c r="N54" i="190"/>
  <c r="J54" i="190"/>
  <c r="H54" i="190"/>
  <c r="J53" i="190"/>
  <c r="H53" i="190"/>
  <c r="J52" i="190"/>
  <c r="H37" i="190"/>
  <c r="D21" i="190" a="1"/>
  <c r="D21" i="190" s="1"/>
  <c r="D20" i="190" a="1"/>
  <c r="D20" i="190" s="1"/>
  <c r="D19" i="190" a="1"/>
  <c r="D19" i="190" s="1"/>
  <c r="D14" i="190" a="1"/>
  <c r="D14" i="190" s="1"/>
  <c r="D103" i="190" s="1"/>
  <c r="D13" i="190" a="1"/>
  <c r="D13" i="190" s="1"/>
  <c r="D12" i="190" a="1"/>
  <c r="D12" i="190" s="1"/>
  <c r="D101" i="190" s="1"/>
  <c r="D10" i="190" a="1"/>
  <c r="D10" i="190" s="1"/>
  <c r="D8" i="190"/>
  <c r="D7" i="190"/>
  <c r="D6" i="190"/>
  <c r="D5" i="190"/>
  <c r="N3" i="190"/>
  <c r="N1" i="190"/>
  <c r="G126" i="189"/>
  <c r="I126" i="189" s="1"/>
  <c r="G127" i="189"/>
  <c r="I127" i="189" s="1"/>
  <c r="G128" i="189"/>
  <c r="I128" i="189" s="1"/>
  <c r="G129" i="189"/>
  <c r="I129" i="189" s="1"/>
  <c r="G130" i="189"/>
  <c r="I130" i="189" s="1"/>
  <c r="G131" i="189"/>
  <c r="I131" i="189" s="1"/>
  <c r="G132" i="189"/>
  <c r="I132" i="189" s="1"/>
  <c r="G133" i="189"/>
  <c r="I133" i="189" s="1"/>
  <c r="G134" i="189"/>
  <c r="I134" i="189" s="1"/>
  <c r="G135" i="189"/>
  <c r="I135" i="189" s="1"/>
  <c r="G136" i="189"/>
  <c r="I136" i="189" s="1"/>
  <c r="G137" i="189"/>
  <c r="I137" i="189" s="1"/>
  <c r="G138" i="189"/>
  <c r="I138" i="189" s="1"/>
  <c r="G139" i="189"/>
  <c r="I139" i="189" s="1"/>
  <c r="G140" i="189"/>
  <c r="I140" i="189" s="1"/>
  <c r="G141" i="189"/>
  <c r="I141" i="189" s="1"/>
  <c r="G142" i="189"/>
  <c r="I142" i="189" s="1"/>
  <c r="G143" i="189"/>
  <c r="I143" i="189" s="1"/>
  <c r="G144" i="189"/>
  <c r="I144" i="189" s="1"/>
  <c r="G145" i="189"/>
  <c r="I145" i="189" s="1"/>
  <c r="G146" i="189"/>
  <c r="I146" i="189" s="1"/>
  <c r="G147" i="189"/>
  <c r="I147" i="189" s="1"/>
  <c r="G148" i="189"/>
  <c r="I148" i="189" s="1"/>
  <c r="G107" i="189"/>
  <c r="I107" i="189" s="1"/>
  <c r="G108" i="189"/>
  <c r="I108" i="189" s="1"/>
  <c r="G109" i="189"/>
  <c r="I109" i="189" s="1"/>
  <c r="G110" i="189"/>
  <c r="I110" i="189" s="1"/>
  <c r="G111" i="189"/>
  <c r="I111" i="189" s="1"/>
  <c r="G112" i="189"/>
  <c r="I112" i="189" s="1"/>
  <c r="G113" i="189"/>
  <c r="I113" i="189" s="1"/>
  <c r="G114" i="189"/>
  <c r="I114" i="189" s="1"/>
  <c r="G115" i="189"/>
  <c r="I115" i="189" s="1"/>
  <c r="G116" i="189"/>
  <c r="I116" i="189" s="1"/>
  <c r="G117" i="189"/>
  <c r="I117" i="189" s="1"/>
  <c r="G118" i="189"/>
  <c r="I118" i="189" s="1"/>
  <c r="G119" i="189"/>
  <c r="I119" i="189" s="1"/>
  <c r="G120" i="189"/>
  <c r="I120" i="189" s="1"/>
  <c r="G121" i="189"/>
  <c r="I121" i="189" s="1"/>
  <c r="G122" i="189"/>
  <c r="I122" i="189" s="1"/>
  <c r="G123" i="189"/>
  <c r="I123" i="189" s="1"/>
  <c r="G124" i="189"/>
  <c r="I124" i="189" s="1"/>
  <c r="G125" i="189"/>
  <c r="I125" i="189" s="1"/>
  <c r="G106" i="189"/>
  <c r="I106" i="189" s="1"/>
  <c r="G84" i="189"/>
  <c r="I84" i="189" s="1"/>
  <c r="G85" i="189"/>
  <c r="I85" i="189" s="1"/>
  <c r="G86" i="189"/>
  <c r="I86" i="189" s="1"/>
  <c r="G87" i="189"/>
  <c r="I87" i="189" s="1"/>
  <c r="G88" i="189"/>
  <c r="I88" i="189" s="1"/>
  <c r="G89" i="189"/>
  <c r="I89" i="189" s="1"/>
  <c r="G90" i="189"/>
  <c r="I90" i="189" s="1"/>
  <c r="G91" i="189"/>
  <c r="I91" i="189" s="1"/>
  <c r="G92" i="189"/>
  <c r="I92" i="189" s="1"/>
  <c r="G93" i="189"/>
  <c r="I93" i="189" s="1"/>
  <c r="G94" i="189"/>
  <c r="I94" i="189" s="1"/>
  <c r="G95" i="189"/>
  <c r="I95" i="189" s="1"/>
  <c r="G96" i="189"/>
  <c r="I96" i="189" s="1"/>
  <c r="G97" i="189"/>
  <c r="I97" i="189" s="1"/>
  <c r="G98" i="189"/>
  <c r="I98" i="189" s="1"/>
  <c r="G99" i="189"/>
  <c r="I99" i="189" s="1"/>
  <c r="G100" i="189"/>
  <c r="I100" i="189" s="1"/>
  <c r="G58" i="189"/>
  <c r="I58" i="189" s="1"/>
  <c r="G59" i="189"/>
  <c r="I59" i="189" s="1"/>
  <c r="G60" i="189"/>
  <c r="I60" i="189" s="1"/>
  <c r="G61" i="189"/>
  <c r="I61" i="189" s="1"/>
  <c r="G62" i="189"/>
  <c r="I62" i="189" s="1"/>
  <c r="G63" i="189"/>
  <c r="I63" i="189" s="1"/>
  <c r="G64" i="189"/>
  <c r="I64" i="189" s="1"/>
  <c r="G65" i="189"/>
  <c r="I65" i="189" s="1"/>
  <c r="G66" i="189"/>
  <c r="I66" i="189" s="1"/>
  <c r="G67" i="189"/>
  <c r="I67" i="189" s="1"/>
  <c r="G68" i="189"/>
  <c r="I68" i="189" s="1"/>
  <c r="G69" i="189"/>
  <c r="I69" i="189" s="1"/>
  <c r="G70" i="189"/>
  <c r="I70" i="189" s="1"/>
  <c r="G71" i="189"/>
  <c r="I71" i="189" s="1"/>
  <c r="G72" i="189"/>
  <c r="I72" i="189" s="1"/>
  <c r="G73" i="189"/>
  <c r="I73" i="189" s="1"/>
  <c r="G74" i="189"/>
  <c r="I74" i="189" s="1"/>
  <c r="G75" i="189"/>
  <c r="I75" i="189" s="1"/>
  <c r="G76" i="189"/>
  <c r="I76" i="189" s="1"/>
  <c r="G77" i="189"/>
  <c r="I77" i="189" s="1"/>
  <c r="G78" i="189"/>
  <c r="I78" i="189" s="1"/>
  <c r="G79" i="189"/>
  <c r="I79" i="189" s="1"/>
  <c r="G80" i="189"/>
  <c r="I80" i="189" s="1"/>
  <c r="G81" i="189"/>
  <c r="I81" i="189" s="1"/>
  <c r="G82" i="189"/>
  <c r="I82" i="189" s="1"/>
  <c r="G83" i="189"/>
  <c r="I83" i="189" s="1"/>
  <c r="G57" i="189"/>
  <c r="M149" i="189"/>
  <c r="H149" i="189"/>
  <c r="L14" i="115" s="1"/>
  <c r="O148" i="189"/>
  <c r="D148" i="189"/>
  <c r="C148" i="189"/>
  <c r="B148" i="189"/>
  <c r="O147" i="189"/>
  <c r="D147" i="189"/>
  <c r="C147" i="189"/>
  <c r="B147" i="189"/>
  <c r="O146" i="189"/>
  <c r="D146" i="189"/>
  <c r="C146" i="189"/>
  <c r="B146" i="189"/>
  <c r="O145" i="189"/>
  <c r="D145" i="189"/>
  <c r="C145" i="189"/>
  <c r="B145" i="189"/>
  <c r="O144" i="189"/>
  <c r="D144" i="189"/>
  <c r="C144" i="189"/>
  <c r="B144" i="189"/>
  <c r="O143" i="189"/>
  <c r="D143" i="189"/>
  <c r="C143" i="189"/>
  <c r="B143" i="189"/>
  <c r="O142" i="189"/>
  <c r="D142" i="189"/>
  <c r="C142" i="189"/>
  <c r="B142" i="189"/>
  <c r="O141" i="189"/>
  <c r="D141" i="189"/>
  <c r="C141" i="189"/>
  <c r="B141" i="189"/>
  <c r="O140" i="189"/>
  <c r="D140" i="189"/>
  <c r="C140" i="189"/>
  <c r="B140" i="189"/>
  <c r="O139" i="189"/>
  <c r="D139" i="189"/>
  <c r="C139" i="189"/>
  <c r="B139" i="189"/>
  <c r="O138" i="189"/>
  <c r="D138" i="189"/>
  <c r="C138" i="189"/>
  <c r="B138" i="189"/>
  <c r="O137" i="189"/>
  <c r="D137" i="189"/>
  <c r="C137" i="189"/>
  <c r="B137" i="189"/>
  <c r="O136" i="189"/>
  <c r="D136" i="189"/>
  <c r="C136" i="189"/>
  <c r="B136" i="189"/>
  <c r="O135" i="189"/>
  <c r="D135" i="189"/>
  <c r="C135" i="189"/>
  <c r="B135" i="189"/>
  <c r="O134" i="189"/>
  <c r="D134" i="189"/>
  <c r="C134" i="189"/>
  <c r="B134" i="189"/>
  <c r="O133" i="189"/>
  <c r="D133" i="189"/>
  <c r="C133" i="189"/>
  <c r="B133" i="189"/>
  <c r="O132" i="189"/>
  <c r="D132" i="189"/>
  <c r="C132" i="189"/>
  <c r="B132" i="189"/>
  <c r="O131" i="189"/>
  <c r="D131" i="189"/>
  <c r="C131" i="189"/>
  <c r="B131" i="189"/>
  <c r="O130" i="189"/>
  <c r="D130" i="189"/>
  <c r="C130" i="189"/>
  <c r="B130" i="189"/>
  <c r="O129" i="189"/>
  <c r="D129" i="189"/>
  <c r="C129" i="189"/>
  <c r="B129" i="189"/>
  <c r="O128" i="189"/>
  <c r="D128" i="189"/>
  <c r="C128" i="189"/>
  <c r="B128" i="189"/>
  <c r="O127" i="189"/>
  <c r="D127" i="189"/>
  <c r="C127" i="189"/>
  <c r="B127" i="189"/>
  <c r="O126" i="189"/>
  <c r="D126" i="189"/>
  <c r="C126" i="189"/>
  <c r="B126" i="189"/>
  <c r="O125" i="189"/>
  <c r="D125" i="189"/>
  <c r="C125" i="189"/>
  <c r="B125" i="189"/>
  <c r="O124" i="189"/>
  <c r="D124" i="189"/>
  <c r="C124" i="189"/>
  <c r="B124" i="189"/>
  <c r="O123" i="189"/>
  <c r="D123" i="189"/>
  <c r="C123" i="189"/>
  <c r="B123" i="189"/>
  <c r="O122" i="189"/>
  <c r="D122" i="189"/>
  <c r="C122" i="189"/>
  <c r="B122" i="189"/>
  <c r="O121" i="189"/>
  <c r="D121" i="189"/>
  <c r="C121" i="189"/>
  <c r="B121" i="189"/>
  <c r="O120" i="189"/>
  <c r="D120" i="189"/>
  <c r="C120" i="189"/>
  <c r="B120" i="189"/>
  <c r="O119" i="189"/>
  <c r="D119" i="189"/>
  <c r="C119" i="189"/>
  <c r="B119" i="189"/>
  <c r="O118" i="189"/>
  <c r="D118" i="189"/>
  <c r="C118" i="189"/>
  <c r="B118" i="189"/>
  <c r="O117" i="189"/>
  <c r="D117" i="189"/>
  <c r="C117" i="189"/>
  <c r="B117" i="189"/>
  <c r="O116" i="189"/>
  <c r="D116" i="189"/>
  <c r="C116" i="189"/>
  <c r="B116" i="189"/>
  <c r="O115" i="189"/>
  <c r="D115" i="189"/>
  <c r="C115" i="189"/>
  <c r="B115" i="189"/>
  <c r="O114" i="189"/>
  <c r="D114" i="189"/>
  <c r="C114" i="189"/>
  <c r="B114" i="189"/>
  <c r="O113" i="189"/>
  <c r="D113" i="189"/>
  <c r="C113" i="189"/>
  <c r="B113" i="189"/>
  <c r="O112" i="189"/>
  <c r="D112" i="189"/>
  <c r="C112" i="189"/>
  <c r="B112" i="189"/>
  <c r="O111" i="189"/>
  <c r="D111" i="189"/>
  <c r="C111" i="189"/>
  <c r="B111" i="189"/>
  <c r="O110" i="189"/>
  <c r="D110" i="189"/>
  <c r="C110" i="189"/>
  <c r="B110" i="189"/>
  <c r="O109" i="189"/>
  <c r="D109" i="189"/>
  <c r="C109" i="189"/>
  <c r="B109" i="189"/>
  <c r="O108" i="189"/>
  <c r="D108" i="189"/>
  <c r="C108" i="189"/>
  <c r="B108" i="189"/>
  <c r="O107" i="189"/>
  <c r="D107" i="189"/>
  <c r="C107" i="189"/>
  <c r="B107" i="189"/>
  <c r="A107" i="189"/>
  <c r="A108" i="189" s="1"/>
  <c r="A109" i="189" s="1"/>
  <c r="A110" i="189" s="1"/>
  <c r="A111" i="189" s="1"/>
  <c r="A112" i="189" s="1"/>
  <c r="A113" i="189" s="1"/>
  <c r="A114" i="189" s="1"/>
  <c r="A115" i="189" s="1"/>
  <c r="A116" i="189" s="1"/>
  <c r="A117" i="189" s="1"/>
  <c r="A118" i="189" s="1"/>
  <c r="A119" i="189" s="1"/>
  <c r="A120" i="189" s="1"/>
  <c r="A121" i="189" s="1"/>
  <c r="A122" i="189" s="1"/>
  <c r="A123" i="189" s="1"/>
  <c r="A124" i="189" s="1"/>
  <c r="A125" i="189" s="1"/>
  <c r="A126" i="189" s="1"/>
  <c r="A127" i="189" s="1"/>
  <c r="A128" i="189" s="1"/>
  <c r="A129" i="189" s="1"/>
  <c r="A130" i="189" s="1"/>
  <c r="A131" i="189" s="1"/>
  <c r="A132" i="189" s="1"/>
  <c r="A133" i="189" s="1"/>
  <c r="A134" i="189" s="1"/>
  <c r="A135" i="189" s="1"/>
  <c r="A136" i="189" s="1"/>
  <c r="A137" i="189" s="1"/>
  <c r="A138" i="189" s="1"/>
  <c r="A139" i="189" s="1"/>
  <c r="A140" i="189" s="1"/>
  <c r="A141" i="189" s="1"/>
  <c r="A142" i="189" s="1"/>
  <c r="A143" i="189" s="1"/>
  <c r="A144" i="189" s="1"/>
  <c r="A145" i="189" s="1"/>
  <c r="A146" i="189" s="1"/>
  <c r="A147" i="189" s="1"/>
  <c r="A148" i="189" s="1"/>
  <c r="O106" i="189"/>
  <c r="D106" i="189"/>
  <c r="C106" i="189"/>
  <c r="B106" i="189"/>
  <c r="A106" i="189"/>
  <c r="N103" i="189"/>
  <c r="J103" i="189"/>
  <c r="H103" i="189"/>
  <c r="J102" i="189"/>
  <c r="H102" i="189"/>
  <c r="J101" i="189"/>
  <c r="O100" i="189"/>
  <c r="D100" i="189"/>
  <c r="C100" i="189"/>
  <c r="B100" i="189"/>
  <c r="O99" i="189"/>
  <c r="D99" i="189"/>
  <c r="C99" i="189"/>
  <c r="B99" i="189"/>
  <c r="O98" i="189"/>
  <c r="D98" i="189"/>
  <c r="C98" i="189"/>
  <c r="B98" i="189"/>
  <c r="O97" i="189"/>
  <c r="D97" i="189"/>
  <c r="C97" i="189"/>
  <c r="B97" i="189"/>
  <c r="O96" i="189"/>
  <c r="D96" i="189"/>
  <c r="C96" i="189"/>
  <c r="B96" i="189"/>
  <c r="O95" i="189"/>
  <c r="D95" i="189"/>
  <c r="C95" i="189"/>
  <c r="B95" i="189"/>
  <c r="O94" i="189"/>
  <c r="D94" i="189"/>
  <c r="C94" i="189"/>
  <c r="B94" i="189"/>
  <c r="O93" i="189"/>
  <c r="D93" i="189"/>
  <c r="C93" i="189"/>
  <c r="B93" i="189"/>
  <c r="O92" i="189"/>
  <c r="D92" i="189"/>
  <c r="C92" i="189"/>
  <c r="B92" i="189"/>
  <c r="O91" i="189"/>
  <c r="D91" i="189"/>
  <c r="C91" i="189"/>
  <c r="B91" i="189"/>
  <c r="O90" i="189"/>
  <c r="D90" i="189"/>
  <c r="C90" i="189"/>
  <c r="B90" i="189"/>
  <c r="O89" i="189"/>
  <c r="D89" i="189"/>
  <c r="C89" i="189"/>
  <c r="B89" i="189"/>
  <c r="O88" i="189"/>
  <c r="D88" i="189"/>
  <c r="C88" i="189"/>
  <c r="B88" i="189"/>
  <c r="O87" i="189"/>
  <c r="D87" i="189"/>
  <c r="C87" i="189"/>
  <c r="B87" i="189"/>
  <c r="O86" i="189"/>
  <c r="D86" i="189"/>
  <c r="C86" i="189"/>
  <c r="B86" i="189"/>
  <c r="O85" i="189"/>
  <c r="D85" i="189"/>
  <c r="C85" i="189"/>
  <c r="B85" i="189"/>
  <c r="O84" i="189"/>
  <c r="D84" i="189"/>
  <c r="C84" i="189"/>
  <c r="B84" i="189"/>
  <c r="O83" i="189"/>
  <c r="D83" i="189"/>
  <c r="C83" i="189"/>
  <c r="B83" i="189"/>
  <c r="O82" i="189"/>
  <c r="D82" i="189"/>
  <c r="C82" i="189"/>
  <c r="B82" i="189"/>
  <c r="O81" i="189"/>
  <c r="D81" i="189"/>
  <c r="C81" i="189"/>
  <c r="B81" i="189"/>
  <c r="O80" i="189"/>
  <c r="D80" i="189"/>
  <c r="C80" i="189"/>
  <c r="B80" i="189"/>
  <c r="O79" i="189"/>
  <c r="D79" i="189"/>
  <c r="C79" i="189"/>
  <c r="B79" i="189"/>
  <c r="O78" i="189"/>
  <c r="D78" i="189"/>
  <c r="C78" i="189"/>
  <c r="B78" i="189"/>
  <c r="O77" i="189"/>
  <c r="D77" i="189"/>
  <c r="C77" i="189"/>
  <c r="B77" i="189"/>
  <c r="O76" i="189"/>
  <c r="D76" i="189"/>
  <c r="C76" i="189"/>
  <c r="B76" i="189"/>
  <c r="O75" i="189"/>
  <c r="D75" i="189"/>
  <c r="C75" i="189"/>
  <c r="B75" i="189"/>
  <c r="O74" i="189"/>
  <c r="D74" i="189"/>
  <c r="C74" i="189"/>
  <c r="B74" i="189"/>
  <c r="O73" i="189"/>
  <c r="D73" i="189"/>
  <c r="C73" i="189"/>
  <c r="B73" i="189"/>
  <c r="O72" i="189"/>
  <c r="D72" i="189"/>
  <c r="C72" i="189"/>
  <c r="B72" i="189"/>
  <c r="O71" i="189"/>
  <c r="D71" i="189"/>
  <c r="C71" i="189"/>
  <c r="B71" i="189"/>
  <c r="O70" i="189"/>
  <c r="D70" i="189"/>
  <c r="C70" i="189"/>
  <c r="B70" i="189"/>
  <c r="O69" i="189"/>
  <c r="D69" i="189"/>
  <c r="C69" i="189"/>
  <c r="B69" i="189"/>
  <c r="O68" i="189"/>
  <c r="D68" i="189"/>
  <c r="C68" i="189"/>
  <c r="B68" i="189"/>
  <c r="O67" i="189"/>
  <c r="D67" i="189"/>
  <c r="C67" i="189"/>
  <c r="B67" i="189"/>
  <c r="O66" i="189"/>
  <c r="D66" i="189"/>
  <c r="C66" i="189"/>
  <c r="B66" i="189"/>
  <c r="O65" i="189"/>
  <c r="D65" i="189"/>
  <c r="C65" i="189"/>
  <c r="B65" i="189"/>
  <c r="O64" i="189"/>
  <c r="D64" i="189"/>
  <c r="C64" i="189"/>
  <c r="B64" i="189"/>
  <c r="O63" i="189"/>
  <c r="D63" i="189"/>
  <c r="C63" i="189"/>
  <c r="B63" i="189"/>
  <c r="O62" i="189"/>
  <c r="D62" i="189"/>
  <c r="C62" i="189"/>
  <c r="B62" i="189"/>
  <c r="O61" i="189"/>
  <c r="D61" i="189"/>
  <c r="C61" i="189"/>
  <c r="B61" i="189"/>
  <c r="O60" i="189"/>
  <c r="D60" i="189"/>
  <c r="C60" i="189"/>
  <c r="B60" i="189"/>
  <c r="O59" i="189"/>
  <c r="D59" i="189"/>
  <c r="C59" i="189"/>
  <c r="B59" i="189"/>
  <c r="O58" i="189"/>
  <c r="D58" i="189"/>
  <c r="C58" i="189"/>
  <c r="B58" i="189"/>
  <c r="O57" i="189"/>
  <c r="D57" i="189"/>
  <c r="C57" i="189"/>
  <c r="B57" i="189"/>
  <c r="N54" i="189"/>
  <c r="J54" i="189"/>
  <c r="H54" i="189"/>
  <c r="J53" i="189"/>
  <c r="H53" i="189"/>
  <c r="J52" i="189"/>
  <c r="D21" i="189" a="1"/>
  <c r="D21" i="189" s="1"/>
  <c r="D20" i="189" a="1"/>
  <c r="D20" i="189" s="1"/>
  <c r="D19" i="189" a="1"/>
  <c r="D19" i="189" s="1"/>
  <c r="D14" i="189" a="1"/>
  <c r="D14" i="189" s="1"/>
  <c r="D54" i="189" s="1"/>
  <c r="D13" i="189" a="1"/>
  <c r="D13" i="189" s="1"/>
  <c r="D12" i="189" a="1"/>
  <c r="D12" i="189" s="1"/>
  <c r="D10" i="189" a="1"/>
  <c r="D10" i="189" s="1"/>
  <c r="D8" i="189"/>
  <c r="D7" i="189"/>
  <c r="D6" i="189"/>
  <c r="D5" i="189"/>
  <c r="N3" i="189"/>
  <c r="N1" i="189"/>
  <c r="G107" i="188"/>
  <c r="I107" i="188" s="1"/>
  <c r="G108" i="188"/>
  <c r="I108" i="188" s="1"/>
  <c r="G109" i="188"/>
  <c r="I109" i="188" s="1"/>
  <c r="G110" i="188"/>
  <c r="I110" i="188" s="1"/>
  <c r="G111" i="188"/>
  <c r="I111" i="188" s="1"/>
  <c r="G112" i="188"/>
  <c r="I112" i="188" s="1"/>
  <c r="G113" i="188"/>
  <c r="I113" i="188" s="1"/>
  <c r="G114" i="188"/>
  <c r="I114" i="188" s="1"/>
  <c r="G115" i="188"/>
  <c r="I115" i="188" s="1"/>
  <c r="G116" i="188"/>
  <c r="I116" i="188" s="1"/>
  <c r="G117" i="188"/>
  <c r="I117" i="188" s="1"/>
  <c r="G118" i="188"/>
  <c r="I118" i="188" s="1"/>
  <c r="G119" i="188"/>
  <c r="I119" i="188" s="1"/>
  <c r="G120" i="188"/>
  <c r="I120" i="188" s="1"/>
  <c r="G121" i="188"/>
  <c r="I121" i="188" s="1"/>
  <c r="G122" i="188"/>
  <c r="I122" i="188" s="1"/>
  <c r="G123" i="188"/>
  <c r="I123" i="188" s="1"/>
  <c r="G124" i="188"/>
  <c r="I124" i="188" s="1"/>
  <c r="G125" i="188"/>
  <c r="I125" i="188" s="1"/>
  <c r="G126" i="188"/>
  <c r="I126" i="188" s="1"/>
  <c r="G127" i="188"/>
  <c r="I127" i="188" s="1"/>
  <c r="G128" i="188"/>
  <c r="I128" i="188" s="1"/>
  <c r="G129" i="188"/>
  <c r="I129" i="188" s="1"/>
  <c r="G130" i="188"/>
  <c r="I130" i="188" s="1"/>
  <c r="G131" i="188"/>
  <c r="I131" i="188" s="1"/>
  <c r="G132" i="188"/>
  <c r="I132" i="188" s="1"/>
  <c r="G133" i="188"/>
  <c r="I133" i="188" s="1"/>
  <c r="G134" i="188"/>
  <c r="I134" i="188" s="1"/>
  <c r="G135" i="188"/>
  <c r="I135" i="188" s="1"/>
  <c r="G136" i="188"/>
  <c r="I136" i="188" s="1"/>
  <c r="G137" i="188"/>
  <c r="I137" i="188" s="1"/>
  <c r="G138" i="188"/>
  <c r="I138" i="188" s="1"/>
  <c r="G139" i="188"/>
  <c r="I139" i="188" s="1"/>
  <c r="G140" i="188"/>
  <c r="I140" i="188" s="1"/>
  <c r="G141" i="188"/>
  <c r="I141" i="188" s="1"/>
  <c r="G142" i="188"/>
  <c r="I142" i="188" s="1"/>
  <c r="G143" i="188"/>
  <c r="I143" i="188" s="1"/>
  <c r="G144" i="188"/>
  <c r="I144" i="188" s="1"/>
  <c r="G145" i="188"/>
  <c r="I145" i="188" s="1"/>
  <c r="G146" i="188"/>
  <c r="I146" i="188" s="1"/>
  <c r="G147" i="188"/>
  <c r="I147" i="188" s="1"/>
  <c r="G148" i="188"/>
  <c r="I148" i="188" s="1"/>
  <c r="G106" i="188"/>
  <c r="I106" i="188" s="1"/>
  <c r="G58" i="188"/>
  <c r="I58" i="188" s="1"/>
  <c r="G59" i="188"/>
  <c r="I59" i="188" s="1"/>
  <c r="G60" i="188"/>
  <c r="G61" i="188"/>
  <c r="I61" i="188" s="1"/>
  <c r="G62" i="188"/>
  <c r="I62" i="188" s="1"/>
  <c r="G63" i="188"/>
  <c r="I63" i="188" s="1"/>
  <c r="G64" i="188"/>
  <c r="I64" i="188" s="1"/>
  <c r="G65" i="188"/>
  <c r="I65" i="188" s="1"/>
  <c r="G66" i="188"/>
  <c r="I66" i="188" s="1"/>
  <c r="G67" i="188"/>
  <c r="I67" i="188" s="1"/>
  <c r="G68" i="188"/>
  <c r="I68" i="188" s="1"/>
  <c r="G69" i="188"/>
  <c r="I69" i="188" s="1"/>
  <c r="G70" i="188"/>
  <c r="I70" i="188" s="1"/>
  <c r="G71" i="188"/>
  <c r="I71" i="188" s="1"/>
  <c r="G72" i="188"/>
  <c r="I72" i="188" s="1"/>
  <c r="G73" i="188"/>
  <c r="I73" i="188" s="1"/>
  <c r="G74" i="188"/>
  <c r="I74" i="188" s="1"/>
  <c r="G75" i="188"/>
  <c r="I75" i="188" s="1"/>
  <c r="G76" i="188"/>
  <c r="I76" i="188" s="1"/>
  <c r="G77" i="188"/>
  <c r="I77" i="188" s="1"/>
  <c r="G78" i="188"/>
  <c r="I78" i="188" s="1"/>
  <c r="G79" i="188"/>
  <c r="I79" i="188" s="1"/>
  <c r="G80" i="188"/>
  <c r="I80" i="188" s="1"/>
  <c r="G81" i="188"/>
  <c r="I81" i="188" s="1"/>
  <c r="G82" i="188"/>
  <c r="I82" i="188" s="1"/>
  <c r="G83" i="188"/>
  <c r="I83" i="188" s="1"/>
  <c r="G84" i="188"/>
  <c r="I84" i="188" s="1"/>
  <c r="G85" i="188"/>
  <c r="I85" i="188" s="1"/>
  <c r="G86" i="188"/>
  <c r="I86" i="188" s="1"/>
  <c r="G87" i="188"/>
  <c r="I87" i="188" s="1"/>
  <c r="G88" i="188"/>
  <c r="I88" i="188" s="1"/>
  <c r="G89" i="188"/>
  <c r="I89" i="188" s="1"/>
  <c r="G90" i="188"/>
  <c r="I90" i="188" s="1"/>
  <c r="G91" i="188"/>
  <c r="I91" i="188" s="1"/>
  <c r="G92" i="188"/>
  <c r="I92" i="188" s="1"/>
  <c r="G93" i="188"/>
  <c r="I93" i="188" s="1"/>
  <c r="G94" i="188"/>
  <c r="I94" i="188" s="1"/>
  <c r="G95" i="188"/>
  <c r="I95" i="188" s="1"/>
  <c r="G96" i="188"/>
  <c r="I96" i="188" s="1"/>
  <c r="G97" i="188"/>
  <c r="I97" i="188" s="1"/>
  <c r="G98" i="188"/>
  <c r="I98" i="188" s="1"/>
  <c r="G99" i="188"/>
  <c r="I99" i="188" s="1"/>
  <c r="G100" i="188"/>
  <c r="I100" i="188" s="1"/>
  <c r="G57" i="188"/>
  <c r="M149" i="188"/>
  <c r="H149" i="188"/>
  <c r="L13" i="115" s="1"/>
  <c r="O148" i="188"/>
  <c r="D148" i="188"/>
  <c r="C148" i="188"/>
  <c r="B148" i="188"/>
  <c r="O147" i="188"/>
  <c r="D147" i="188"/>
  <c r="C147" i="188"/>
  <c r="B147" i="188"/>
  <c r="O146" i="188"/>
  <c r="D146" i="188"/>
  <c r="C146" i="188"/>
  <c r="B146" i="188"/>
  <c r="O145" i="188"/>
  <c r="D145" i="188"/>
  <c r="C145" i="188"/>
  <c r="B145" i="188"/>
  <c r="O144" i="188"/>
  <c r="D144" i="188"/>
  <c r="C144" i="188"/>
  <c r="B144" i="188"/>
  <c r="O143" i="188"/>
  <c r="D143" i="188"/>
  <c r="C143" i="188"/>
  <c r="B143" i="188"/>
  <c r="O142" i="188"/>
  <c r="D142" i="188"/>
  <c r="C142" i="188"/>
  <c r="B142" i="188"/>
  <c r="O141" i="188"/>
  <c r="D141" i="188"/>
  <c r="C141" i="188"/>
  <c r="B141" i="188"/>
  <c r="O140" i="188"/>
  <c r="D140" i="188"/>
  <c r="C140" i="188"/>
  <c r="B140" i="188"/>
  <c r="O139" i="188"/>
  <c r="D139" i="188"/>
  <c r="C139" i="188"/>
  <c r="B139" i="188"/>
  <c r="O138" i="188"/>
  <c r="D138" i="188"/>
  <c r="C138" i="188"/>
  <c r="B138" i="188"/>
  <c r="O137" i="188"/>
  <c r="D137" i="188"/>
  <c r="C137" i="188"/>
  <c r="B137" i="188"/>
  <c r="O136" i="188"/>
  <c r="D136" i="188"/>
  <c r="C136" i="188"/>
  <c r="B136" i="188"/>
  <c r="O135" i="188"/>
  <c r="D135" i="188"/>
  <c r="C135" i="188"/>
  <c r="B135" i="188"/>
  <c r="O134" i="188"/>
  <c r="D134" i="188"/>
  <c r="C134" i="188"/>
  <c r="B134" i="188"/>
  <c r="O133" i="188"/>
  <c r="D133" i="188"/>
  <c r="C133" i="188"/>
  <c r="B133" i="188"/>
  <c r="O132" i="188"/>
  <c r="D132" i="188"/>
  <c r="C132" i="188"/>
  <c r="B132" i="188"/>
  <c r="O131" i="188"/>
  <c r="D131" i="188"/>
  <c r="C131" i="188"/>
  <c r="B131" i="188"/>
  <c r="O130" i="188"/>
  <c r="D130" i="188"/>
  <c r="C130" i="188"/>
  <c r="B130" i="188"/>
  <c r="O129" i="188"/>
  <c r="D129" i="188"/>
  <c r="C129" i="188"/>
  <c r="B129" i="188"/>
  <c r="O128" i="188"/>
  <c r="D128" i="188"/>
  <c r="C128" i="188"/>
  <c r="B128" i="188"/>
  <c r="O127" i="188"/>
  <c r="D127" i="188"/>
  <c r="C127" i="188"/>
  <c r="B127" i="188"/>
  <c r="O126" i="188"/>
  <c r="D126" i="188"/>
  <c r="C126" i="188"/>
  <c r="B126" i="188"/>
  <c r="O125" i="188"/>
  <c r="D125" i="188"/>
  <c r="C125" i="188"/>
  <c r="B125" i="188"/>
  <c r="O124" i="188"/>
  <c r="D124" i="188"/>
  <c r="C124" i="188"/>
  <c r="B124" i="188"/>
  <c r="O123" i="188"/>
  <c r="D123" i="188"/>
  <c r="C123" i="188"/>
  <c r="B123" i="188"/>
  <c r="O122" i="188"/>
  <c r="D122" i="188"/>
  <c r="C122" i="188"/>
  <c r="B122" i="188"/>
  <c r="O121" i="188"/>
  <c r="D121" i="188"/>
  <c r="C121" i="188"/>
  <c r="B121" i="188"/>
  <c r="O120" i="188"/>
  <c r="D120" i="188"/>
  <c r="C120" i="188"/>
  <c r="B120" i="188"/>
  <c r="O119" i="188"/>
  <c r="D119" i="188"/>
  <c r="C119" i="188"/>
  <c r="B119" i="188"/>
  <c r="O118" i="188"/>
  <c r="D118" i="188"/>
  <c r="C118" i="188"/>
  <c r="B118" i="188"/>
  <c r="O117" i="188"/>
  <c r="D117" i="188"/>
  <c r="C117" i="188"/>
  <c r="B117" i="188"/>
  <c r="O116" i="188"/>
  <c r="D116" i="188"/>
  <c r="C116" i="188"/>
  <c r="B116" i="188"/>
  <c r="O115" i="188"/>
  <c r="D115" i="188"/>
  <c r="C115" i="188"/>
  <c r="B115" i="188"/>
  <c r="O114" i="188"/>
  <c r="D114" i="188"/>
  <c r="C114" i="188"/>
  <c r="B114" i="188"/>
  <c r="O113" i="188"/>
  <c r="D113" i="188"/>
  <c r="C113" i="188"/>
  <c r="B113" i="188"/>
  <c r="O112" i="188"/>
  <c r="D112" i="188"/>
  <c r="C112" i="188"/>
  <c r="B112" i="188"/>
  <c r="O111" i="188"/>
  <c r="D111" i="188"/>
  <c r="C111" i="188"/>
  <c r="B111" i="188"/>
  <c r="O110" i="188"/>
  <c r="D110" i="188"/>
  <c r="C110" i="188"/>
  <c r="B110" i="188"/>
  <c r="O109" i="188"/>
  <c r="D109" i="188"/>
  <c r="C109" i="188"/>
  <c r="B109" i="188"/>
  <c r="O108" i="188"/>
  <c r="D108" i="188"/>
  <c r="C108" i="188"/>
  <c r="B108" i="188"/>
  <c r="O107" i="188"/>
  <c r="D107" i="188"/>
  <c r="C107" i="188"/>
  <c r="B107" i="188"/>
  <c r="A107" i="188"/>
  <c r="A108" i="188" s="1"/>
  <c r="A109" i="188" s="1"/>
  <c r="A110" i="188" s="1"/>
  <c r="A111" i="188" s="1"/>
  <c r="A112" i="188" s="1"/>
  <c r="A113" i="188" s="1"/>
  <c r="A114" i="188" s="1"/>
  <c r="A115" i="188" s="1"/>
  <c r="A116" i="188" s="1"/>
  <c r="A117" i="188" s="1"/>
  <c r="A118" i="188" s="1"/>
  <c r="A119" i="188" s="1"/>
  <c r="A120" i="188" s="1"/>
  <c r="A121" i="188" s="1"/>
  <c r="A122" i="188" s="1"/>
  <c r="A123" i="188" s="1"/>
  <c r="A124" i="188" s="1"/>
  <c r="A125" i="188" s="1"/>
  <c r="A126" i="188" s="1"/>
  <c r="A127" i="188" s="1"/>
  <c r="A128" i="188" s="1"/>
  <c r="A129" i="188" s="1"/>
  <c r="A130" i="188" s="1"/>
  <c r="A131" i="188" s="1"/>
  <c r="A132" i="188" s="1"/>
  <c r="A133" i="188" s="1"/>
  <c r="A134" i="188" s="1"/>
  <c r="A135" i="188" s="1"/>
  <c r="A136" i="188" s="1"/>
  <c r="A137" i="188" s="1"/>
  <c r="A138" i="188" s="1"/>
  <c r="A139" i="188" s="1"/>
  <c r="A140" i="188" s="1"/>
  <c r="A141" i="188" s="1"/>
  <c r="A142" i="188" s="1"/>
  <c r="A143" i="188" s="1"/>
  <c r="A144" i="188" s="1"/>
  <c r="A145" i="188" s="1"/>
  <c r="A146" i="188" s="1"/>
  <c r="A147" i="188" s="1"/>
  <c r="A148" i="188" s="1"/>
  <c r="O106" i="188"/>
  <c r="D106" i="188"/>
  <c r="C106" i="188"/>
  <c r="B106" i="188"/>
  <c r="A106" i="188"/>
  <c r="N103" i="188"/>
  <c r="J103" i="188"/>
  <c r="H103" i="188"/>
  <c r="J102" i="188"/>
  <c r="H102" i="188"/>
  <c r="J101" i="188"/>
  <c r="O100" i="188"/>
  <c r="D100" i="188"/>
  <c r="C100" i="188"/>
  <c r="B100" i="188"/>
  <c r="O99" i="188"/>
  <c r="D99" i="188"/>
  <c r="C99" i="188"/>
  <c r="B99" i="188"/>
  <c r="O98" i="188"/>
  <c r="D98" i="188"/>
  <c r="C98" i="188"/>
  <c r="B98" i="188"/>
  <c r="O97" i="188"/>
  <c r="D97" i="188"/>
  <c r="C97" i="188"/>
  <c r="B97" i="188"/>
  <c r="O96" i="188"/>
  <c r="D96" i="188"/>
  <c r="C96" i="188"/>
  <c r="B96" i="188"/>
  <c r="O95" i="188"/>
  <c r="D95" i="188"/>
  <c r="C95" i="188"/>
  <c r="B95" i="188"/>
  <c r="O94" i="188"/>
  <c r="D94" i="188"/>
  <c r="C94" i="188"/>
  <c r="B94" i="188"/>
  <c r="O93" i="188"/>
  <c r="D93" i="188"/>
  <c r="C93" i="188"/>
  <c r="B93" i="188"/>
  <c r="O92" i="188"/>
  <c r="D92" i="188"/>
  <c r="C92" i="188"/>
  <c r="B92" i="188"/>
  <c r="O91" i="188"/>
  <c r="D91" i="188"/>
  <c r="C91" i="188"/>
  <c r="B91" i="188"/>
  <c r="O90" i="188"/>
  <c r="D90" i="188"/>
  <c r="C90" i="188"/>
  <c r="B90" i="188"/>
  <c r="O89" i="188"/>
  <c r="D89" i="188"/>
  <c r="C89" i="188"/>
  <c r="B89" i="188"/>
  <c r="O88" i="188"/>
  <c r="D88" i="188"/>
  <c r="C88" i="188"/>
  <c r="B88" i="188"/>
  <c r="O87" i="188"/>
  <c r="D87" i="188"/>
  <c r="C87" i="188"/>
  <c r="B87" i="188"/>
  <c r="O86" i="188"/>
  <c r="D86" i="188"/>
  <c r="C86" i="188"/>
  <c r="B86" i="188"/>
  <c r="O85" i="188"/>
  <c r="D85" i="188"/>
  <c r="C85" i="188"/>
  <c r="B85" i="188"/>
  <c r="O84" i="188"/>
  <c r="D84" i="188"/>
  <c r="C84" i="188"/>
  <c r="B84" i="188"/>
  <c r="O83" i="188"/>
  <c r="D83" i="188"/>
  <c r="C83" i="188"/>
  <c r="B83" i="188"/>
  <c r="O82" i="188"/>
  <c r="D82" i="188"/>
  <c r="C82" i="188"/>
  <c r="B82" i="188"/>
  <c r="O81" i="188"/>
  <c r="D81" i="188"/>
  <c r="C81" i="188"/>
  <c r="B81" i="188"/>
  <c r="O80" i="188"/>
  <c r="D80" i="188"/>
  <c r="C80" i="188"/>
  <c r="B80" i="188"/>
  <c r="O79" i="188"/>
  <c r="D79" i="188"/>
  <c r="C79" i="188"/>
  <c r="B79" i="188"/>
  <c r="O78" i="188"/>
  <c r="D78" i="188"/>
  <c r="C78" i="188"/>
  <c r="B78" i="188"/>
  <c r="O77" i="188"/>
  <c r="D77" i="188"/>
  <c r="C77" i="188"/>
  <c r="B77" i="188"/>
  <c r="O76" i="188"/>
  <c r="D76" i="188"/>
  <c r="C76" i="188"/>
  <c r="B76" i="188"/>
  <c r="O75" i="188"/>
  <c r="D75" i="188"/>
  <c r="C75" i="188"/>
  <c r="B75" i="188"/>
  <c r="O74" i="188"/>
  <c r="D74" i="188"/>
  <c r="C74" i="188"/>
  <c r="B74" i="188"/>
  <c r="O73" i="188"/>
  <c r="D73" i="188"/>
  <c r="C73" i="188"/>
  <c r="B73" i="188"/>
  <c r="O72" i="188"/>
  <c r="D72" i="188"/>
  <c r="C72" i="188"/>
  <c r="B72" i="188"/>
  <c r="O71" i="188"/>
  <c r="D71" i="188"/>
  <c r="C71" i="188"/>
  <c r="B71" i="188"/>
  <c r="O70" i="188"/>
  <c r="D70" i="188"/>
  <c r="C70" i="188"/>
  <c r="B70" i="188"/>
  <c r="O69" i="188"/>
  <c r="D69" i="188"/>
  <c r="C69" i="188"/>
  <c r="B69" i="188"/>
  <c r="O68" i="188"/>
  <c r="D68" i="188"/>
  <c r="C68" i="188"/>
  <c r="B68" i="188"/>
  <c r="O67" i="188"/>
  <c r="D67" i="188"/>
  <c r="C67" i="188"/>
  <c r="B67" i="188"/>
  <c r="O66" i="188"/>
  <c r="D66" i="188"/>
  <c r="C66" i="188"/>
  <c r="B66" i="188"/>
  <c r="O65" i="188"/>
  <c r="D65" i="188"/>
  <c r="C65" i="188"/>
  <c r="B65" i="188"/>
  <c r="O64" i="188"/>
  <c r="D64" i="188"/>
  <c r="C64" i="188"/>
  <c r="B64" i="188"/>
  <c r="O63" i="188"/>
  <c r="D63" i="188"/>
  <c r="C63" i="188"/>
  <c r="B63" i="188"/>
  <c r="O62" i="188"/>
  <c r="D62" i="188"/>
  <c r="C62" i="188"/>
  <c r="B62" i="188"/>
  <c r="O61" i="188"/>
  <c r="D61" i="188"/>
  <c r="C61" i="188"/>
  <c r="B61" i="188"/>
  <c r="O60" i="188"/>
  <c r="D60" i="188"/>
  <c r="C60" i="188"/>
  <c r="B60" i="188"/>
  <c r="O59" i="188"/>
  <c r="D59" i="188"/>
  <c r="C59" i="188"/>
  <c r="B59" i="188"/>
  <c r="O58" i="188"/>
  <c r="D58" i="188"/>
  <c r="C58" i="188"/>
  <c r="B58" i="188"/>
  <c r="O57" i="188"/>
  <c r="D57" i="188"/>
  <c r="C57" i="188"/>
  <c r="B57" i="188"/>
  <c r="N54" i="188"/>
  <c r="J54" i="188"/>
  <c r="H54" i="188"/>
  <c r="J53" i="188"/>
  <c r="H53" i="188"/>
  <c r="J52" i="188"/>
  <c r="H37" i="188"/>
  <c r="D21" i="188" a="1"/>
  <c r="D21" i="188" s="1"/>
  <c r="D20" i="188" a="1"/>
  <c r="D20" i="188" s="1"/>
  <c r="D19" i="188" a="1"/>
  <c r="D19" i="188" s="1"/>
  <c r="D14" i="188" a="1"/>
  <c r="D14" i="188" s="1"/>
  <c r="D54" i="188" s="1"/>
  <c r="D13" i="188" a="1"/>
  <c r="D13" i="188" s="1"/>
  <c r="D12" i="188" a="1"/>
  <c r="D12" i="188" s="1"/>
  <c r="D101" i="188" s="1"/>
  <c r="D10" i="188" a="1"/>
  <c r="D10" i="188" s="1"/>
  <c r="D8" i="188"/>
  <c r="D7" i="188"/>
  <c r="D6" i="188"/>
  <c r="D5" i="188"/>
  <c r="N3" i="188"/>
  <c r="N1" i="188"/>
  <c r="G107" i="187"/>
  <c r="I107" i="187" s="1"/>
  <c r="G108" i="187"/>
  <c r="I108" i="187" s="1"/>
  <c r="G109" i="187"/>
  <c r="I109" i="187" s="1"/>
  <c r="G110" i="187"/>
  <c r="I110" i="187" s="1"/>
  <c r="G111" i="187"/>
  <c r="I111" i="187" s="1"/>
  <c r="G112" i="187"/>
  <c r="I112" i="187" s="1"/>
  <c r="G113" i="187"/>
  <c r="I113" i="187" s="1"/>
  <c r="G114" i="187"/>
  <c r="I114" i="187" s="1"/>
  <c r="G115" i="187"/>
  <c r="I115" i="187" s="1"/>
  <c r="G116" i="187"/>
  <c r="I116" i="187" s="1"/>
  <c r="G117" i="187"/>
  <c r="I117" i="187" s="1"/>
  <c r="G118" i="187"/>
  <c r="I118" i="187" s="1"/>
  <c r="G119" i="187"/>
  <c r="I119" i="187" s="1"/>
  <c r="G120" i="187"/>
  <c r="I120" i="187" s="1"/>
  <c r="G121" i="187"/>
  <c r="I121" i="187" s="1"/>
  <c r="G122" i="187"/>
  <c r="I122" i="187" s="1"/>
  <c r="G123" i="187"/>
  <c r="I123" i="187" s="1"/>
  <c r="G124" i="187"/>
  <c r="I124" i="187" s="1"/>
  <c r="G125" i="187"/>
  <c r="I125" i="187" s="1"/>
  <c r="G126" i="187"/>
  <c r="I126" i="187" s="1"/>
  <c r="G127" i="187"/>
  <c r="I127" i="187" s="1"/>
  <c r="G128" i="187"/>
  <c r="I128" i="187" s="1"/>
  <c r="G129" i="187"/>
  <c r="I129" i="187" s="1"/>
  <c r="G130" i="187"/>
  <c r="I130" i="187" s="1"/>
  <c r="G131" i="187"/>
  <c r="I131" i="187" s="1"/>
  <c r="G132" i="187"/>
  <c r="I132" i="187" s="1"/>
  <c r="G133" i="187"/>
  <c r="I133" i="187" s="1"/>
  <c r="G134" i="187"/>
  <c r="I134" i="187" s="1"/>
  <c r="G135" i="187"/>
  <c r="I135" i="187" s="1"/>
  <c r="G136" i="187"/>
  <c r="I136" i="187" s="1"/>
  <c r="G137" i="187"/>
  <c r="I137" i="187" s="1"/>
  <c r="G138" i="187"/>
  <c r="I138" i="187" s="1"/>
  <c r="G139" i="187"/>
  <c r="I139" i="187" s="1"/>
  <c r="G140" i="187"/>
  <c r="I140" i="187" s="1"/>
  <c r="G141" i="187"/>
  <c r="I141" i="187" s="1"/>
  <c r="G142" i="187"/>
  <c r="I142" i="187" s="1"/>
  <c r="G143" i="187"/>
  <c r="I143" i="187" s="1"/>
  <c r="G144" i="187"/>
  <c r="I144" i="187" s="1"/>
  <c r="G145" i="187"/>
  <c r="I145" i="187" s="1"/>
  <c r="G146" i="187"/>
  <c r="I146" i="187" s="1"/>
  <c r="G147" i="187"/>
  <c r="I147" i="187" s="1"/>
  <c r="G148" i="187"/>
  <c r="I148" i="187" s="1"/>
  <c r="G106" i="187"/>
  <c r="I106" i="187" s="1"/>
  <c r="G58" i="187"/>
  <c r="I58" i="187" s="1"/>
  <c r="G59" i="187"/>
  <c r="I59" i="187" s="1"/>
  <c r="G60" i="187"/>
  <c r="I60" i="187" s="1"/>
  <c r="G61" i="187"/>
  <c r="I61" i="187" s="1"/>
  <c r="G62" i="187"/>
  <c r="I62" i="187" s="1"/>
  <c r="G63" i="187"/>
  <c r="I63" i="187" s="1"/>
  <c r="G64" i="187"/>
  <c r="I64" i="187" s="1"/>
  <c r="G65" i="187"/>
  <c r="I65" i="187" s="1"/>
  <c r="G66" i="187"/>
  <c r="I66" i="187" s="1"/>
  <c r="G67" i="187"/>
  <c r="I67" i="187" s="1"/>
  <c r="G68" i="187"/>
  <c r="I68" i="187" s="1"/>
  <c r="G69" i="187"/>
  <c r="I69" i="187" s="1"/>
  <c r="G70" i="187"/>
  <c r="I70" i="187" s="1"/>
  <c r="G71" i="187"/>
  <c r="I71" i="187" s="1"/>
  <c r="G72" i="187"/>
  <c r="I72" i="187" s="1"/>
  <c r="G73" i="187"/>
  <c r="I73" i="187" s="1"/>
  <c r="G74" i="187"/>
  <c r="I74" i="187" s="1"/>
  <c r="G75" i="187"/>
  <c r="I75" i="187" s="1"/>
  <c r="G76" i="187"/>
  <c r="I76" i="187" s="1"/>
  <c r="G77" i="187"/>
  <c r="I77" i="187" s="1"/>
  <c r="G78" i="187"/>
  <c r="I78" i="187" s="1"/>
  <c r="G79" i="187"/>
  <c r="I79" i="187" s="1"/>
  <c r="G80" i="187"/>
  <c r="I80" i="187" s="1"/>
  <c r="G81" i="187"/>
  <c r="I81" i="187" s="1"/>
  <c r="G82" i="187"/>
  <c r="I82" i="187" s="1"/>
  <c r="G83" i="187"/>
  <c r="I83" i="187" s="1"/>
  <c r="G84" i="187"/>
  <c r="I84" i="187" s="1"/>
  <c r="G85" i="187"/>
  <c r="I85" i="187" s="1"/>
  <c r="G86" i="187"/>
  <c r="I86" i="187" s="1"/>
  <c r="G87" i="187"/>
  <c r="I87" i="187" s="1"/>
  <c r="G88" i="187"/>
  <c r="I88" i="187" s="1"/>
  <c r="G89" i="187"/>
  <c r="I89" i="187" s="1"/>
  <c r="G90" i="187"/>
  <c r="I90" i="187" s="1"/>
  <c r="G91" i="187"/>
  <c r="I91" i="187" s="1"/>
  <c r="G92" i="187"/>
  <c r="I92" i="187" s="1"/>
  <c r="G93" i="187"/>
  <c r="I93" i="187" s="1"/>
  <c r="G94" i="187"/>
  <c r="I94" i="187" s="1"/>
  <c r="G95" i="187"/>
  <c r="I95" i="187" s="1"/>
  <c r="G96" i="187"/>
  <c r="I96" i="187" s="1"/>
  <c r="G97" i="187"/>
  <c r="I97" i="187" s="1"/>
  <c r="G98" i="187"/>
  <c r="I98" i="187" s="1"/>
  <c r="G99" i="187"/>
  <c r="I99" i="187" s="1"/>
  <c r="G100" i="187"/>
  <c r="I100" i="187" s="1"/>
  <c r="G57" i="187"/>
  <c r="M149" i="187"/>
  <c r="H149" i="187"/>
  <c r="L12" i="115" s="1"/>
  <c r="O148" i="187"/>
  <c r="D148" i="187"/>
  <c r="C148" i="187"/>
  <c r="B148" i="187"/>
  <c r="O147" i="187"/>
  <c r="D147" i="187"/>
  <c r="C147" i="187"/>
  <c r="B147" i="187"/>
  <c r="O146" i="187"/>
  <c r="D146" i="187"/>
  <c r="C146" i="187"/>
  <c r="B146" i="187"/>
  <c r="O145" i="187"/>
  <c r="D145" i="187"/>
  <c r="C145" i="187"/>
  <c r="B145" i="187"/>
  <c r="O144" i="187"/>
  <c r="D144" i="187"/>
  <c r="C144" i="187"/>
  <c r="B144" i="187"/>
  <c r="O143" i="187"/>
  <c r="D143" i="187"/>
  <c r="C143" i="187"/>
  <c r="B143" i="187"/>
  <c r="O142" i="187"/>
  <c r="D142" i="187"/>
  <c r="C142" i="187"/>
  <c r="B142" i="187"/>
  <c r="O141" i="187"/>
  <c r="D141" i="187"/>
  <c r="C141" i="187"/>
  <c r="B141" i="187"/>
  <c r="O140" i="187"/>
  <c r="D140" i="187"/>
  <c r="C140" i="187"/>
  <c r="B140" i="187"/>
  <c r="O139" i="187"/>
  <c r="D139" i="187"/>
  <c r="C139" i="187"/>
  <c r="B139" i="187"/>
  <c r="O138" i="187"/>
  <c r="D138" i="187"/>
  <c r="C138" i="187"/>
  <c r="B138" i="187"/>
  <c r="O137" i="187"/>
  <c r="D137" i="187"/>
  <c r="C137" i="187"/>
  <c r="B137" i="187"/>
  <c r="O136" i="187"/>
  <c r="D136" i="187"/>
  <c r="C136" i="187"/>
  <c r="B136" i="187"/>
  <c r="O135" i="187"/>
  <c r="D135" i="187"/>
  <c r="C135" i="187"/>
  <c r="B135" i="187"/>
  <c r="O134" i="187"/>
  <c r="D134" i="187"/>
  <c r="C134" i="187"/>
  <c r="B134" i="187"/>
  <c r="O133" i="187"/>
  <c r="D133" i="187"/>
  <c r="C133" i="187"/>
  <c r="B133" i="187"/>
  <c r="O132" i="187"/>
  <c r="D132" i="187"/>
  <c r="C132" i="187"/>
  <c r="B132" i="187"/>
  <c r="O131" i="187"/>
  <c r="D131" i="187"/>
  <c r="C131" i="187"/>
  <c r="B131" i="187"/>
  <c r="O130" i="187"/>
  <c r="D130" i="187"/>
  <c r="C130" i="187"/>
  <c r="B130" i="187"/>
  <c r="O129" i="187"/>
  <c r="D129" i="187"/>
  <c r="C129" i="187"/>
  <c r="B129" i="187"/>
  <c r="O128" i="187"/>
  <c r="D128" i="187"/>
  <c r="C128" i="187"/>
  <c r="B128" i="187"/>
  <c r="O127" i="187"/>
  <c r="D127" i="187"/>
  <c r="C127" i="187"/>
  <c r="B127" i="187"/>
  <c r="O126" i="187"/>
  <c r="D126" i="187"/>
  <c r="C126" i="187"/>
  <c r="B126" i="187"/>
  <c r="O125" i="187"/>
  <c r="D125" i="187"/>
  <c r="C125" i="187"/>
  <c r="B125" i="187"/>
  <c r="O124" i="187"/>
  <c r="D124" i="187"/>
  <c r="C124" i="187"/>
  <c r="B124" i="187"/>
  <c r="O123" i="187"/>
  <c r="D123" i="187"/>
  <c r="C123" i="187"/>
  <c r="B123" i="187"/>
  <c r="O122" i="187"/>
  <c r="D122" i="187"/>
  <c r="C122" i="187"/>
  <c r="B122" i="187"/>
  <c r="O121" i="187"/>
  <c r="D121" i="187"/>
  <c r="C121" i="187"/>
  <c r="B121" i="187"/>
  <c r="O120" i="187"/>
  <c r="D120" i="187"/>
  <c r="C120" i="187"/>
  <c r="B120" i="187"/>
  <c r="O119" i="187"/>
  <c r="D119" i="187"/>
  <c r="C119" i="187"/>
  <c r="B119" i="187"/>
  <c r="O118" i="187"/>
  <c r="D118" i="187"/>
  <c r="C118" i="187"/>
  <c r="B118" i="187"/>
  <c r="O117" i="187"/>
  <c r="D117" i="187"/>
  <c r="C117" i="187"/>
  <c r="B117" i="187"/>
  <c r="O116" i="187"/>
  <c r="D116" i="187"/>
  <c r="C116" i="187"/>
  <c r="B116" i="187"/>
  <c r="O115" i="187"/>
  <c r="D115" i="187"/>
  <c r="C115" i="187"/>
  <c r="B115" i="187"/>
  <c r="O114" i="187"/>
  <c r="D114" i="187"/>
  <c r="C114" i="187"/>
  <c r="B114" i="187"/>
  <c r="O113" i="187"/>
  <c r="D113" i="187"/>
  <c r="C113" i="187"/>
  <c r="B113" i="187"/>
  <c r="O112" i="187"/>
  <c r="D112" i="187"/>
  <c r="C112" i="187"/>
  <c r="B112" i="187"/>
  <c r="O111" i="187"/>
  <c r="D111" i="187"/>
  <c r="C111" i="187"/>
  <c r="B111" i="187"/>
  <c r="O110" i="187"/>
  <c r="D110" i="187"/>
  <c r="C110" i="187"/>
  <c r="B110" i="187"/>
  <c r="O109" i="187"/>
  <c r="D109" i="187"/>
  <c r="C109" i="187"/>
  <c r="B109" i="187"/>
  <c r="O108" i="187"/>
  <c r="D108" i="187"/>
  <c r="C108" i="187"/>
  <c r="B108" i="187"/>
  <c r="O107" i="187"/>
  <c r="D107" i="187"/>
  <c r="C107" i="187"/>
  <c r="B107" i="187"/>
  <c r="O106" i="187"/>
  <c r="D106" i="187"/>
  <c r="C106" i="187"/>
  <c r="B106" i="187"/>
  <c r="A106" i="187"/>
  <c r="A107" i="187" s="1"/>
  <c r="A108" i="187" s="1"/>
  <c r="A109" i="187" s="1"/>
  <c r="A110" i="187" s="1"/>
  <c r="A111" i="187" s="1"/>
  <c r="A112" i="187" s="1"/>
  <c r="A113" i="187" s="1"/>
  <c r="A114" i="187" s="1"/>
  <c r="A115" i="187" s="1"/>
  <c r="A116" i="187" s="1"/>
  <c r="A117" i="187" s="1"/>
  <c r="A118" i="187" s="1"/>
  <c r="A119" i="187" s="1"/>
  <c r="A120" i="187" s="1"/>
  <c r="A121" i="187" s="1"/>
  <c r="A122" i="187" s="1"/>
  <c r="A123" i="187" s="1"/>
  <c r="A124" i="187" s="1"/>
  <c r="A125" i="187" s="1"/>
  <c r="A126" i="187" s="1"/>
  <c r="A127" i="187" s="1"/>
  <c r="A128" i="187" s="1"/>
  <c r="A129" i="187" s="1"/>
  <c r="A130" i="187" s="1"/>
  <c r="A131" i="187" s="1"/>
  <c r="A132" i="187" s="1"/>
  <c r="A133" i="187" s="1"/>
  <c r="A134" i="187" s="1"/>
  <c r="A135" i="187" s="1"/>
  <c r="A136" i="187" s="1"/>
  <c r="A137" i="187" s="1"/>
  <c r="A138" i="187" s="1"/>
  <c r="A139" i="187" s="1"/>
  <c r="A140" i="187" s="1"/>
  <c r="A141" i="187" s="1"/>
  <c r="A142" i="187" s="1"/>
  <c r="A143" i="187" s="1"/>
  <c r="A144" i="187" s="1"/>
  <c r="A145" i="187" s="1"/>
  <c r="A146" i="187" s="1"/>
  <c r="A147" i="187" s="1"/>
  <c r="A148" i="187" s="1"/>
  <c r="N103" i="187"/>
  <c r="J103" i="187"/>
  <c r="H103" i="187"/>
  <c r="J102" i="187"/>
  <c r="H102" i="187"/>
  <c r="J101" i="187"/>
  <c r="O100" i="187"/>
  <c r="D100" i="187"/>
  <c r="C100" i="187"/>
  <c r="B100" i="187"/>
  <c r="O99" i="187"/>
  <c r="D99" i="187"/>
  <c r="C99" i="187"/>
  <c r="B99" i="187"/>
  <c r="O98" i="187"/>
  <c r="D98" i="187"/>
  <c r="C98" i="187"/>
  <c r="B98" i="187"/>
  <c r="O97" i="187"/>
  <c r="D97" i="187"/>
  <c r="C97" i="187"/>
  <c r="B97" i="187"/>
  <c r="O96" i="187"/>
  <c r="D96" i="187"/>
  <c r="C96" i="187"/>
  <c r="B96" i="187"/>
  <c r="O95" i="187"/>
  <c r="D95" i="187"/>
  <c r="C95" i="187"/>
  <c r="B95" i="187"/>
  <c r="O94" i="187"/>
  <c r="D94" i="187"/>
  <c r="C94" i="187"/>
  <c r="B94" i="187"/>
  <c r="O93" i="187"/>
  <c r="D93" i="187"/>
  <c r="C93" i="187"/>
  <c r="B93" i="187"/>
  <c r="O92" i="187"/>
  <c r="D92" i="187"/>
  <c r="C92" i="187"/>
  <c r="B92" i="187"/>
  <c r="O91" i="187"/>
  <c r="D91" i="187"/>
  <c r="C91" i="187"/>
  <c r="B91" i="187"/>
  <c r="O90" i="187"/>
  <c r="D90" i="187"/>
  <c r="C90" i="187"/>
  <c r="B90" i="187"/>
  <c r="O89" i="187"/>
  <c r="D89" i="187"/>
  <c r="C89" i="187"/>
  <c r="B89" i="187"/>
  <c r="O88" i="187"/>
  <c r="D88" i="187"/>
  <c r="C88" i="187"/>
  <c r="B88" i="187"/>
  <c r="O87" i="187"/>
  <c r="D87" i="187"/>
  <c r="C87" i="187"/>
  <c r="B87" i="187"/>
  <c r="O86" i="187"/>
  <c r="D86" i="187"/>
  <c r="C86" i="187"/>
  <c r="B86" i="187"/>
  <c r="O85" i="187"/>
  <c r="D85" i="187"/>
  <c r="C85" i="187"/>
  <c r="B85" i="187"/>
  <c r="O84" i="187"/>
  <c r="D84" i="187"/>
  <c r="C84" i="187"/>
  <c r="B84" i="187"/>
  <c r="O83" i="187"/>
  <c r="D83" i="187"/>
  <c r="C83" i="187"/>
  <c r="B83" i="187"/>
  <c r="O82" i="187"/>
  <c r="D82" i="187"/>
  <c r="C82" i="187"/>
  <c r="B82" i="187"/>
  <c r="O81" i="187"/>
  <c r="D81" i="187"/>
  <c r="C81" i="187"/>
  <c r="B81" i="187"/>
  <c r="O80" i="187"/>
  <c r="D80" i="187"/>
  <c r="C80" i="187"/>
  <c r="B80" i="187"/>
  <c r="O79" i="187"/>
  <c r="D79" i="187"/>
  <c r="C79" i="187"/>
  <c r="B79" i="187"/>
  <c r="O78" i="187"/>
  <c r="D78" i="187"/>
  <c r="C78" i="187"/>
  <c r="B78" i="187"/>
  <c r="O77" i="187"/>
  <c r="D77" i="187"/>
  <c r="C77" i="187"/>
  <c r="B77" i="187"/>
  <c r="O76" i="187"/>
  <c r="D76" i="187"/>
  <c r="C76" i="187"/>
  <c r="B76" i="187"/>
  <c r="O75" i="187"/>
  <c r="D75" i="187"/>
  <c r="C75" i="187"/>
  <c r="B75" i="187"/>
  <c r="O74" i="187"/>
  <c r="D74" i="187"/>
  <c r="C74" i="187"/>
  <c r="B74" i="187"/>
  <c r="O73" i="187"/>
  <c r="D73" i="187"/>
  <c r="C73" i="187"/>
  <c r="B73" i="187"/>
  <c r="O72" i="187"/>
  <c r="D72" i="187"/>
  <c r="C72" i="187"/>
  <c r="B72" i="187"/>
  <c r="O71" i="187"/>
  <c r="D71" i="187"/>
  <c r="C71" i="187"/>
  <c r="B71" i="187"/>
  <c r="O70" i="187"/>
  <c r="D70" i="187"/>
  <c r="C70" i="187"/>
  <c r="B70" i="187"/>
  <c r="O69" i="187"/>
  <c r="D69" i="187"/>
  <c r="C69" i="187"/>
  <c r="B69" i="187"/>
  <c r="O68" i="187"/>
  <c r="D68" i="187"/>
  <c r="C68" i="187"/>
  <c r="B68" i="187"/>
  <c r="O67" i="187"/>
  <c r="D67" i="187"/>
  <c r="C67" i="187"/>
  <c r="B67" i="187"/>
  <c r="O66" i="187"/>
  <c r="D66" i="187"/>
  <c r="C66" i="187"/>
  <c r="B66" i="187"/>
  <c r="O65" i="187"/>
  <c r="D65" i="187"/>
  <c r="C65" i="187"/>
  <c r="B65" i="187"/>
  <c r="O64" i="187"/>
  <c r="D64" i="187"/>
  <c r="C64" i="187"/>
  <c r="B64" i="187"/>
  <c r="O63" i="187"/>
  <c r="D63" i="187"/>
  <c r="C63" i="187"/>
  <c r="B63" i="187"/>
  <c r="O62" i="187"/>
  <c r="D62" i="187"/>
  <c r="C62" i="187"/>
  <c r="B62" i="187"/>
  <c r="O61" i="187"/>
  <c r="D61" i="187"/>
  <c r="C61" i="187"/>
  <c r="B61" i="187"/>
  <c r="O60" i="187"/>
  <c r="D60" i="187"/>
  <c r="C60" i="187"/>
  <c r="B60" i="187"/>
  <c r="O59" i="187"/>
  <c r="D59" i="187"/>
  <c r="C59" i="187"/>
  <c r="B59" i="187"/>
  <c r="O58" i="187"/>
  <c r="D58" i="187"/>
  <c r="C58" i="187"/>
  <c r="B58" i="187"/>
  <c r="O57" i="187"/>
  <c r="D57" i="187"/>
  <c r="D149" i="187" s="1"/>
  <c r="C57" i="187"/>
  <c r="B57" i="187"/>
  <c r="N54" i="187"/>
  <c r="J54" i="187"/>
  <c r="H54" i="187"/>
  <c r="J53" i="187"/>
  <c r="H53" i="187"/>
  <c r="J52" i="187"/>
  <c r="H37" i="187"/>
  <c r="D21" i="187" a="1"/>
  <c r="D21" i="187" s="1"/>
  <c r="D20" i="187" a="1"/>
  <c r="D20" i="187" s="1"/>
  <c r="D19" i="187" a="1"/>
  <c r="D19" i="187" s="1"/>
  <c r="D14" i="187" a="1"/>
  <c r="D14" i="187" s="1"/>
  <c r="D54" i="187" s="1"/>
  <c r="D13" i="187" a="1"/>
  <c r="D13" i="187" s="1"/>
  <c r="D12" i="187" a="1"/>
  <c r="D12" i="187" s="1"/>
  <c r="D10" i="187" a="1"/>
  <c r="D10" i="187" s="1"/>
  <c r="D8" i="187"/>
  <c r="D7" i="187"/>
  <c r="D6" i="187"/>
  <c r="D5" i="187"/>
  <c r="N3" i="187"/>
  <c r="N1" i="187"/>
  <c r="G107" i="186"/>
  <c r="I107" i="186" s="1"/>
  <c r="G108" i="186"/>
  <c r="I108" i="186" s="1"/>
  <c r="G109" i="186"/>
  <c r="I109" i="186" s="1"/>
  <c r="G110" i="186"/>
  <c r="I110" i="186" s="1"/>
  <c r="G111" i="186"/>
  <c r="I111" i="186" s="1"/>
  <c r="G112" i="186"/>
  <c r="I112" i="186" s="1"/>
  <c r="G113" i="186"/>
  <c r="I113" i="186" s="1"/>
  <c r="G114" i="186"/>
  <c r="I114" i="186" s="1"/>
  <c r="G115" i="186"/>
  <c r="I115" i="186" s="1"/>
  <c r="G116" i="186"/>
  <c r="I116" i="186" s="1"/>
  <c r="G117" i="186"/>
  <c r="I117" i="186" s="1"/>
  <c r="G118" i="186"/>
  <c r="I118" i="186" s="1"/>
  <c r="G119" i="186"/>
  <c r="I119" i="186" s="1"/>
  <c r="G120" i="186"/>
  <c r="I120" i="186" s="1"/>
  <c r="G121" i="186"/>
  <c r="I121" i="186" s="1"/>
  <c r="G122" i="186"/>
  <c r="I122" i="186" s="1"/>
  <c r="G123" i="186"/>
  <c r="I123" i="186" s="1"/>
  <c r="G124" i="186"/>
  <c r="I124" i="186" s="1"/>
  <c r="G125" i="186"/>
  <c r="I125" i="186" s="1"/>
  <c r="G126" i="186"/>
  <c r="I126" i="186" s="1"/>
  <c r="G127" i="186"/>
  <c r="I127" i="186" s="1"/>
  <c r="G128" i="186"/>
  <c r="I128" i="186" s="1"/>
  <c r="G129" i="186"/>
  <c r="I129" i="186" s="1"/>
  <c r="G130" i="186"/>
  <c r="I130" i="186" s="1"/>
  <c r="G131" i="186"/>
  <c r="I131" i="186" s="1"/>
  <c r="G132" i="186"/>
  <c r="I132" i="186" s="1"/>
  <c r="G133" i="186"/>
  <c r="I133" i="186" s="1"/>
  <c r="G134" i="186"/>
  <c r="I134" i="186" s="1"/>
  <c r="G135" i="186"/>
  <c r="I135" i="186" s="1"/>
  <c r="G136" i="186"/>
  <c r="I136" i="186" s="1"/>
  <c r="G137" i="186"/>
  <c r="I137" i="186" s="1"/>
  <c r="G138" i="186"/>
  <c r="I138" i="186" s="1"/>
  <c r="G139" i="186"/>
  <c r="I139" i="186" s="1"/>
  <c r="G140" i="186"/>
  <c r="I140" i="186" s="1"/>
  <c r="G141" i="186"/>
  <c r="I141" i="186" s="1"/>
  <c r="G142" i="186"/>
  <c r="I142" i="186" s="1"/>
  <c r="G143" i="186"/>
  <c r="I143" i="186" s="1"/>
  <c r="G144" i="186"/>
  <c r="I144" i="186" s="1"/>
  <c r="G145" i="186"/>
  <c r="I145" i="186" s="1"/>
  <c r="G146" i="186"/>
  <c r="I146" i="186" s="1"/>
  <c r="G147" i="186"/>
  <c r="I147" i="186" s="1"/>
  <c r="G148" i="186"/>
  <c r="I148" i="186" s="1"/>
  <c r="G106" i="186"/>
  <c r="I106" i="186" s="1"/>
  <c r="G58" i="186"/>
  <c r="I58" i="186" s="1"/>
  <c r="G59" i="186"/>
  <c r="I59" i="186" s="1"/>
  <c r="G60" i="186"/>
  <c r="I60" i="186" s="1"/>
  <c r="G61" i="186"/>
  <c r="I61" i="186" s="1"/>
  <c r="G62" i="186"/>
  <c r="I62" i="186" s="1"/>
  <c r="G63" i="186"/>
  <c r="I63" i="186" s="1"/>
  <c r="G64" i="186"/>
  <c r="I64" i="186" s="1"/>
  <c r="G65" i="186"/>
  <c r="I65" i="186" s="1"/>
  <c r="G66" i="186"/>
  <c r="I66" i="186" s="1"/>
  <c r="G67" i="186"/>
  <c r="I67" i="186" s="1"/>
  <c r="G68" i="186"/>
  <c r="I68" i="186" s="1"/>
  <c r="G69" i="186"/>
  <c r="I69" i="186" s="1"/>
  <c r="G70" i="186"/>
  <c r="I70" i="186" s="1"/>
  <c r="G71" i="186"/>
  <c r="I71" i="186" s="1"/>
  <c r="G72" i="186"/>
  <c r="I72" i="186" s="1"/>
  <c r="G73" i="186"/>
  <c r="I73" i="186" s="1"/>
  <c r="G74" i="186"/>
  <c r="I74" i="186" s="1"/>
  <c r="G75" i="186"/>
  <c r="I75" i="186" s="1"/>
  <c r="G76" i="186"/>
  <c r="I76" i="186" s="1"/>
  <c r="G77" i="186"/>
  <c r="I77" i="186" s="1"/>
  <c r="G78" i="186"/>
  <c r="I78" i="186" s="1"/>
  <c r="G79" i="186"/>
  <c r="I79" i="186" s="1"/>
  <c r="G80" i="186"/>
  <c r="I80" i="186" s="1"/>
  <c r="G81" i="186"/>
  <c r="I81" i="186" s="1"/>
  <c r="G82" i="186"/>
  <c r="I82" i="186" s="1"/>
  <c r="G83" i="186"/>
  <c r="I83" i="186" s="1"/>
  <c r="G84" i="186"/>
  <c r="I84" i="186" s="1"/>
  <c r="G85" i="186"/>
  <c r="I85" i="186" s="1"/>
  <c r="G86" i="186"/>
  <c r="I86" i="186" s="1"/>
  <c r="G87" i="186"/>
  <c r="I87" i="186" s="1"/>
  <c r="G88" i="186"/>
  <c r="I88" i="186" s="1"/>
  <c r="G89" i="186"/>
  <c r="I89" i="186" s="1"/>
  <c r="G90" i="186"/>
  <c r="I90" i="186" s="1"/>
  <c r="G91" i="186"/>
  <c r="I91" i="186" s="1"/>
  <c r="G92" i="186"/>
  <c r="I92" i="186" s="1"/>
  <c r="G93" i="186"/>
  <c r="I93" i="186" s="1"/>
  <c r="G94" i="186"/>
  <c r="I94" i="186" s="1"/>
  <c r="G95" i="186"/>
  <c r="I95" i="186" s="1"/>
  <c r="G96" i="186"/>
  <c r="I96" i="186" s="1"/>
  <c r="G97" i="186"/>
  <c r="I97" i="186" s="1"/>
  <c r="G98" i="186"/>
  <c r="I98" i="186" s="1"/>
  <c r="G99" i="186"/>
  <c r="I99" i="186" s="1"/>
  <c r="G100" i="186"/>
  <c r="I100" i="186" s="1"/>
  <c r="G57" i="186"/>
  <c r="M149" i="186"/>
  <c r="H149" i="186"/>
  <c r="L11" i="115" s="1"/>
  <c r="O148" i="186"/>
  <c r="D148" i="186"/>
  <c r="C148" i="186"/>
  <c r="B148" i="186"/>
  <c r="O147" i="186"/>
  <c r="D147" i="186"/>
  <c r="C147" i="186"/>
  <c r="B147" i="186"/>
  <c r="O146" i="186"/>
  <c r="D146" i="186"/>
  <c r="C146" i="186"/>
  <c r="B146" i="186"/>
  <c r="O145" i="186"/>
  <c r="D145" i="186"/>
  <c r="C145" i="186"/>
  <c r="B145" i="186"/>
  <c r="O144" i="186"/>
  <c r="D144" i="186"/>
  <c r="C144" i="186"/>
  <c r="B144" i="186"/>
  <c r="O143" i="186"/>
  <c r="D143" i="186"/>
  <c r="C143" i="186"/>
  <c r="B143" i="186"/>
  <c r="O142" i="186"/>
  <c r="D142" i="186"/>
  <c r="C142" i="186"/>
  <c r="B142" i="186"/>
  <c r="O141" i="186"/>
  <c r="D141" i="186"/>
  <c r="C141" i="186"/>
  <c r="B141" i="186"/>
  <c r="O140" i="186"/>
  <c r="D140" i="186"/>
  <c r="C140" i="186"/>
  <c r="B140" i="186"/>
  <c r="O139" i="186"/>
  <c r="D139" i="186"/>
  <c r="C139" i="186"/>
  <c r="B139" i="186"/>
  <c r="O138" i="186"/>
  <c r="D138" i="186"/>
  <c r="C138" i="186"/>
  <c r="B138" i="186"/>
  <c r="O137" i="186"/>
  <c r="D137" i="186"/>
  <c r="C137" i="186"/>
  <c r="B137" i="186"/>
  <c r="O136" i="186"/>
  <c r="D136" i="186"/>
  <c r="C136" i="186"/>
  <c r="B136" i="186"/>
  <c r="O135" i="186"/>
  <c r="D135" i="186"/>
  <c r="C135" i="186"/>
  <c r="B135" i="186"/>
  <c r="O134" i="186"/>
  <c r="D134" i="186"/>
  <c r="C134" i="186"/>
  <c r="B134" i="186"/>
  <c r="O133" i="186"/>
  <c r="D133" i="186"/>
  <c r="C133" i="186"/>
  <c r="B133" i="186"/>
  <c r="O132" i="186"/>
  <c r="D132" i="186"/>
  <c r="C132" i="186"/>
  <c r="B132" i="186"/>
  <c r="O131" i="186"/>
  <c r="D131" i="186"/>
  <c r="C131" i="186"/>
  <c r="B131" i="186"/>
  <c r="O130" i="186"/>
  <c r="D130" i="186"/>
  <c r="C130" i="186"/>
  <c r="B130" i="186"/>
  <c r="O129" i="186"/>
  <c r="D129" i="186"/>
  <c r="C129" i="186"/>
  <c r="B129" i="186"/>
  <c r="O128" i="186"/>
  <c r="D128" i="186"/>
  <c r="C128" i="186"/>
  <c r="B128" i="186"/>
  <c r="O127" i="186"/>
  <c r="D127" i="186"/>
  <c r="C127" i="186"/>
  <c r="B127" i="186"/>
  <c r="O126" i="186"/>
  <c r="D126" i="186"/>
  <c r="C126" i="186"/>
  <c r="B126" i="186"/>
  <c r="O125" i="186"/>
  <c r="D125" i="186"/>
  <c r="C125" i="186"/>
  <c r="B125" i="186"/>
  <c r="O124" i="186"/>
  <c r="D124" i="186"/>
  <c r="C124" i="186"/>
  <c r="B124" i="186"/>
  <c r="O123" i="186"/>
  <c r="D123" i="186"/>
  <c r="C123" i="186"/>
  <c r="B123" i="186"/>
  <c r="O122" i="186"/>
  <c r="D122" i="186"/>
  <c r="C122" i="186"/>
  <c r="B122" i="186"/>
  <c r="O121" i="186"/>
  <c r="D121" i="186"/>
  <c r="C121" i="186"/>
  <c r="B121" i="186"/>
  <c r="O120" i="186"/>
  <c r="D120" i="186"/>
  <c r="C120" i="186"/>
  <c r="B120" i="186"/>
  <c r="O119" i="186"/>
  <c r="D119" i="186"/>
  <c r="C119" i="186"/>
  <c r="B119" i="186"/>
  <c r="O118" i="186"/>
  <c r="D118" i="186"/>
  <c r="C118" i="186"/>
  <c r="B118" i="186"/>
  <c r="O117" i="186"/>
  <c r="D117" i="186"/>
  <c r="C117" i="186"/>
  <c r="B117" i="186"/>
  <c r="O116" i="186"/>
  <c r="D116" i="186"/>
  <c r="C116" i="186"/>
  <c r="B116" i="186"/>
  <c r="O115" i="186"/>
  <c r="D115" i="186"/>
  <c r="C115" i="186"/>
  <c r="B115" i="186"/>
  <c r="O114" i="186"/>
  <c r="D114" i="186"/>
  <c r="C114" i="186"/>
  <c r="B114" i="186"/>
  <c r="O113" i="186"/>
  <c r="D113" i="186"/>
  <c r="C113" i="186"/>
  <c r="B113" i="186"/>
  <c r="O112" i="186"/>
  <c r="D112" i="186"/>
  <c r="C112" i="186"/>
  <c r="B112" i="186"/>
  <c r="O111" i="186"/>
  <c r="D111" i="186"/>
  <c r="C111" i="186"/>
  <c r="B111" i="186"/>
  <c r="O110" i="186"/>
  <c r="D110" i="186"/>
  <c r="C110" i="186"/>
  <c r="B110" i="186"/>
  <c r="O109" i="186"/>
  <c r="D109" i="186"/>
  <c r="C109" i="186"/>
  <c r="B109" i="186"/>
  <c r="O108" i="186"/>
  <c r="D108" i="186"/>
  <c r="C108" i="186"/>
  <c r="B108" i="186"/>
  <c r="O107" i="186"/>
  <c r="D107" i="186"/>
  <c r="C107" i="186"/>
  <c r="B107" i="186"/>
  <c r="A107" i="186"/>
  <c r="A108" i="186" s="1"/>
  <c r="A109" i="186" s="1"/>
  <c r="A110" i="186" s="1"/>
  <c r="A111" i="186" s="1"/>
  <c r="A112" i="186" s="1"/>
  <c r="A113" i="186" s="1"/>
  <c r="A114" i="186" s="1"/>
  <c r="A115" i="186" s="1"/>
  <c r="A116" i="186" s="1"/>
  <c r="A117" i="186" s="1"/>
  <c r="A118" i="186" s="1"/>
  <c r="A119" i="186" s="1"/>
  <c r="A120" i="186" s="1"/>
  <c r="A121" i="186" s="1"/>
  <c r="A122" i="186" s="1"/>
  <c r="A123" i="186" s="1"/>
  <c r="A124" i="186" s="1"/>
  <c r="A125" i="186" s="1"/>
  <c r="A126" i="186" s="1"/>
  <c r="A127" i="186" s="1"/>
  <c r="A128" i="186" s="1"/>
  <c r="A129" i="186" s="1"/>
  <c r="A130" i="186" s="1"/>
  <c r="A131" i="186" s="1"/>
  <c r="A132" i="186" s="1"/>
  <c r="A133" i="186" s="1"/>
  <c r="A134" i="186" s="1"/>
  <c r="A135" i="186" s="1"/>
  <c r="A136" i="186" s="1"/>
  <c r="A137" i="186" s="1"/>
  <c r="A138" i="186" s="1"/>
  <c r="A139" i="186" s="1"/>
  <c r="A140" i="186" s="1"/>
  <c r="A141" i="186" s="1"/>
  <c r="A142" i="186" s="1"/>
  <c r="A143" i="186" s="1"/>
  <c r="A144" i="186" s="1"/>
  <c r="A145" i="186" s="1"/>
  <c r="A146" i="186" s="1"/>
  <c r="A147" i="186" s="1"/>
  <c r="A148" i="186" s="1"/>
  <c r="O106" i="186"/>
  <c r="D106" i="186"/>
  <c r="C106" i="186"/>
  <c r="B106" i="186"/>
  <c r="A106" i="186"/>
  <c r="N103" i="186"/>
  <c r="J103" i="186"/>
  <c r="H103" i="186"/>
  <c r="J102" i="186"/>
  <c r="H102" i="186"/>
  <c r="J101" i="186"/>
  <c r="O100" i="186"/>
  <c r="D100" i="186"/>
  <c r="C100" i="186"/>
  <c r="B100" i="186"/>
  <c r="O99" i="186"/>
  <c r="D99" i="186"/>
  <c r="C99" i="186"/>
  <c r="B99" i="186"/>
  <c r="O98" i="186"/>
  <c r="D98" i="186"/>
  <c r="C98" i="186"/>
  <c r="B98" i="186"/>
  <c r="O97" i="186"/>
  <c r="D97" i="186"/>
  <c r="C97" i="186"/>
  <c r="B97" i="186"/>
  <c r="O96" i="186"/>
  <c r="D96" i="186"/>
  <c r="C96" i="186"/>
  <c r="B96" i="186"/>
  <c r="O95" i="186"/>
  <c r="D95" i="186"/>
  <c r="C95" i="186"/>
  <c r="B95" i="186"/>
  <c r="O94" i="186"/>
  <c r="D94" i="186"/>
  <c r="C94" i="186"/>
  <c r="B94" i="186"/>
  <c r="O93" i="186"/>
  <c r="D93" i="186"/>
  <c r="C93" i="186"/>
  <c r="B93" i="186"/>
  <c r="O92" i="186"/>
  <c r="D92" i="186"/>
  <c r="C92" i="186"/>
  <c r="B92" i="186"/>
  <c r="O91" i="186"/>
  <c r="D91" i="186"/>
  <c r="C91" i="186"/>
  <c r="B91" i="186"/>
  <c r="O90" i="186"/>
  <c r="D90" i="186"/>
  <c r="C90" i="186"/>
  <c r="B90" i="186"/>
  <c r="O89" i="186"/>
  <c r="D89" i="186"/>
  <c r="C89" i="186"/>
  <c r="B89" i="186"/>
  <c r="O88" i="186"/>
  <c r="D88" i="186"/>
  <c r="C88" i="186"/>
  <c r="B88" i="186"/>
  <c r="O87" i="186"/>
  <c r="D87" i="186"/>
  <c r="C87" i="186"/>
  <c r="B87" i="186"/>
  <c r="O86" i="186"/>
  <c r="D86" i="186"/>
  <c r="C86" i="186"/>
  <c r="B86" i="186"/>
  <c r="O85" i="186"/>
  <c r="D85" i="186"/>
  <c r="C85" i="186"/>
  <c r="B85" i="186"/>
  <c r="O84" i="186"/>
  <c r="D84" i="186"/>
  <c r="C84" i="186"/>
  <c r="B84" i="186"/>
  <c r="O83" i="186"/>
  <c r="D83" i="186"/>
  <c r="C83" i="186"/>
  <c r="B83" i="186"/>
  <c r="O82" i="186"/>
  <c r="D82" i="186"/>
  <c r="C82" i="186"/>
  <c r="B82" i="186"/>
  <c r="O81" i="186"/>
  <c r="D81" i="186"/>
  <c r="C81" i="186"/>
  <c r="B81" i="186"/>
  <c r="O80" i="186"/>
  <c r="D80" i="186"/>
  <c r="C80" i="186"/>
  <c r="B80" i="186"/>
  <c r="O79" i="186"/>
  <c r="D79" i="186"/>
  <c r="C79" i="186"/>
  <c r="B79" i="186"/>
  <c r="O78" i="186"/>
  <c r="D78" i="186"/>
  <c r="C78" i="186"/>
  <c r="B78" i="186"/>
  <c r="O77" i="186"/>
  <c r="D77" i="186"/>
  <c r="C77" i="186"/>
  <c r="B77" i="186"/>
  <c r="O76" i="186"/>
  <c r="D76" i="186"/>
  <c r="C76" i="186"/>
  <c r="B76" i="186"/>
  <c r="O75" i="186"/>
  <c r="D75" i="186"/>
  <c r="C75" i="186"/>
  <c r="B75" i="186"/>
  <c r="O74" i="186"/>
  <c r="D74" i="186"/>
  <c r="C74" i="186"/>
  <c r="B74" i="186"/>
  <c r="O73" i="186"/>
  <c r="D73" i="186"/>
  <c r="C73" i="186"/>
  <c r="B73" i="186"/>
  <c r="O72" i="186"/>
  <c r="D72" i="186"/>
  <c r="C72" i="186"/>
  <c r="B72" i="186"/>
  <c r="O71" i="186"/>
  <c r="D71" i="186"/>
  <c r="C71" i="186"/>
  <c r="B71" i="186"/>
  <c r="O70" i="186"/>
  <c r="D70" i="186"/>
  <c r="C70" i="186"/>
  <c r="B70" i="186"/>
  <c r="O69" i="186"/>
  <c r="D69" i="186"/>
  <c r="C69" i="186"/>
  <c r="B69" i="186"/>
  <c r="O68" i="186"/>
  <c r="D68" i="186"/>
  <c r="C68" i="186"/>
  <c r="B68" i="186"/>
  <c r="O67" i="186"/>
  <c r="D67" i="186"/>
  <c r="C67" i="186"/>
  <c r="B67" i="186"/>
  <c r="O66" i="186"/>
  <c r="D66" i="186"/>
  <c r="C66" i="186"/>
  <c r="B66" i="186"/>
  <c r="O65" i="186"/>
  <c r="D65" i="186"/>
  <c r="C65" i="186"/>
  <c r="B65" i="186"/>
  <c r="O64" i="186"/>
  <c r="D64" i="186"/>
  <c r="C64" i="186"/>
  <c r="B64" i="186"/>
  <c r="O63" i="186"/>
  <c r="D63" i="186"/>
  <c r="C63" i="186"/>
  <c r="B63" i="186"/>
  <c r="O62" i="186"/>
  <c r="D62" i="186"/>
  <c r="C62" i="186"/>
  <c r="B62" i="186"/>
  <c r="O61" i="186"/>
  <c r="D61" i="186"/>
  <c r="C61" i="186"/>
  <c r="B61" i="186"/>
  <c r="O60" i="186"/>
  <c r="D60" i="186"/>
  <c r="C60" i="186"/>
  <c r="B60" i="186"/>
  <c r="O59" i="186"/>
  <c r="D59" i="186"/>
  <c r="C59" i="186"/>
  <c r="B59" i="186"/>
  <c r="O58" i="186"/>
  <c r="D58" i="186"/>
  <c r="C58" i="186"/>
  <c r="B58" i="186"/>
  <c r="O57" i="186"/>
  <c r="D57" i="186"/>
  <c r="C57" i="186"/>
  <c r="B57" i="186"/>
  <c r="N54" i="186"/>
  <c r="J54" i="186"/>
  <c r="H54" i="186"/>
  <c r="J53" i="186"/>
  <c r="H53" i="186"/>
  <c r="J52" i="186"/>
  <c r="D21" i="186" a="1"/>
  <c r="D21" i="186" s="1"/>
  <c r="D20" i="186" a="1"/>
  <c r="D20" i="186" s="1"/>
  <c r="D19" i="186" a="1"/>
  <c r="D19" i="186" s="1"/>
  <c r="D14" i="186" a="1"/>
  <c r="D14" i="186" s="1"/>
  <c r="D54" i="186" s="1"/>
  <c r="D13" i="186" a="1"/>
  <c r="D13" i="186" s="1"/>
  <c r="D102" i="186" s="1"/>
  <c r="D12" i="186" a="1"/>
  <c r="D12" i="186" s="1"/>
  <c r="D10" i="186" a="1"/>
  <c r="D10" i="186" s="1"/>
  <c r="D8" i="186"/>
  <c r="D7" i="186"/>
  <c r="D6" i="186"/>
  <c r="D5" i="186"/>
  <c r="N3" i="186"/>
  <c r="N1" i="186"/>
  <c r="G107" i="185"/>
  <c r="I107" i="185" s="1"/>
  <c r="G108" i="185"/>
  <c r="I108" i="185" s="1"/>
  <c r="G109" i="185"/>
  <c r="I109" i="185" s="1"/>
  <c r="G110" i="185"/>
  <c r="I110" i="185" s="1"/>
  <c r="G111" i="185"/>
  <c r="I111" i="185" s="1"/>
  <c r="G112" i="185"/>
  <c r="I112" i="185" s="1"/>
  <c r="G113" i="185"/>
  <c r="I113" i="185" s="1"/>
  <c r="G114" i="185"/>
  <c r="I114" i="185" s="1"/>
  <c r="G115" i="185"/>
  <c r="I115" i="185" s="1"/>
  <c r="G116" i="185"/>
  <c r="I116" i="185" s="1"/>
  <c r="G117" i="185"/>
  <c r="I117" i="185" s="1"/>
  <c r="G118" i="185"/>
  <c r="I118" i="185" s="1"/>
  <c r="G119" i="185"/>
  <c r="I119" i="185" s="1"/>
  <c r="G120" i="185"/>
  <c r="I120" i="185" s="1"/>
  <c r="G121" i="185"/>
  <c r="I121" i="185" s="1"/>
  <c r="G122" i="185"/>
  <c r="I122" i="185" s="1"/>
  <c r="G123" i="185"/>
  <c r="I123" i="185" s="1"/>
  <c r="G124" i="185"/>
  <c r="I124" i="185" s="1"/>
  <c r="G125" i="185"/>
  <c r="I125" i="185" s="1"/>
  <c r="G126" i="185"/>
  <c r="I126" i="185" s="1"/>
  <c r="G127" i="185"/>
  <c r="I127" i="185" s="1"/>
  <c r="G128" i="185"/>
  <c r="I128" i="185" s="1"/>
  <c r="G129" i="185"/>
  <c r="I129" i="185" s="1"/>
  <c r="G130" i="185"/>
  <c r="I130" i="185" s="1"/>
  <c r="G131" i="185"/>
  <c r="I131" i="185" s="1"/>
  <c r="G132" i="185"/>
  <c r="I132" i="185" s="1"/>
  <c r="G133" i="185"/>
  <c r="I133" i="185" s="1"/>
  <c r="G134" i="185"/>
  <c r="I134" i="185" s="1"/>
  <c r="G135" i="185"/>
  <c r="I135" i="185" s="1"/>
  <c r="G136" i="185"/>
  <c r="I136" i="185" s="1"/>
  <c r="G137" i="185"/>
  <c r="I137" i="185" s="1"/>
  <c r="G138" i="185"/>
  <c r="I138" i="185" s="1"/>
  <c r="G139" i="185"/>
  <c r="I139" i="185" s="1"/>
  <c r="G140" i="185"/>
  <c r="I140" i="185" s="1"/>
  <c r="G141" i="185"/>
  <c r="I141" i="185" s="1"/>
  <c r="G142" i="185"/>
  <c r="I142" i="185" s="1"/>
  <c r="G143" i="185"/>
  <c r="I143" i="185" s="1"/>
  <c r="G144" i="185"/>
  <c r="I144" i="185" s="1"/>
  <c r="G145" i="185"/>
  <c r="I145" i="185" s="1"/>
  <c r="G146" i="185"/>
  <c r="I146" i="185" s="1"/>
  <c r="G147" i="185"/>
  <c r="I147" i="185" s="1"/>
  <c r="G148" i="185"/>
  <c r="I148" i="185" s="1"/>
  <c r="G106" i="185"/>
  <c r="I106" i="185" s="1"/>
  <c r="G58" i="185"/>
  <c r="I58" i="185" s="1"/>
  <c r="G59" i="185"/>
  <c r="I59" i="185" s="1"/>
  <c r="G60" i="185"/>
  <c r="I60" i="185" s="1"/>
  <c r="G61" i="185"/>
  <c r="I61" i="185" s="1"/>
  <c r="G62" i="185"/>
  <c r="I62" i="185" s="1"/>
  <c r="G63" i="185"/>
  <c r="I63" i="185" s="1"/>
  <c r="G64" i="185"/>
  <c r="I64" i="185" s="1"/>
  <c r="G65" i="185"/>
  <c r="I65" i="185" s="1"/>
  <c r="G66" i="185"/>
  <c r="I66" i="185" s="1"/>
  <c r="G67" i="185"/>
  <c r="I67" i="185" s="1"/>
  <c r="G68" i="185"/>
  <c r="I68" i="185" s="1"/>
  <c r="G69" i="185"/>
  <c r="I69" i="185" s="1"/>
  <c r="G70" i="185"/>
  <c r="I70" i="185" s="1"/>
  <c r="G71" i="185"/>
  <c r="I71" i="185" s="1"/>
  <c r="G72" i="185"/>
  <c r="I72" i="185" s="1"/>
  <c r="G73" i="185"/>
  <c r="I73" i="185" s="1"/>
  <c r="G74" i="185"/>
  <c r="I74" i="185" s="1"/>
  <c r="G75" i="185"/>
  <c r="I75" i="185" s="1"/>
  <c r="G76" i="185"/>
  <c r="I76" i="185" s="1"/>
  <c r="G77" i="185"/>
  <c r="I77" i="185" s="1"/>
  <c r="G78" i="185"/>
  <c r="I78" i="185" s="1"/>
  <c r="G79" i="185"/>
  <c r="I79" i="185" s="1"/>
  <c r="G80" i="185"/>
  <c r="I80" i="185" s="1"/>
  <c r="G81" i="185"/>
  <c r="I81" i="185" s="1"/>
  <c r="G82" i="185"/>
  <c r="I82" i="185" s="1"/>
  <c r="G83" i="185"/>
  <c r="I83" i="185" s="1"/>
  <c r="G84" i="185"/>
  <c r="I84" i="185" s="1"/>
  <c r="G85" i="185"/>
  <c r="I85" i="185" s="1"/>
  <c r="G86" i="185"/>
  <c r="I86" i="185" s="1"/>
  <c r="G87" i="185"/>
  <c r="I87" i="185" s="1"/>
  <c r="G88" i="185"/>
  <c r="I88" i="185" s="1"/>
  <c r="G89" i="185"/>
  <c r="I89" i="185" s="1"/>
  <c r="G90" i="185"/>
  <c r="I90" i="185" s="1"/>
  <c r="G91" i="185"/>
  <c r="I91" i="185" s="1"/>
  <c r="G92" i="185"/>
  <c r="I92" i="185" s="1"/>
  <c r="G93" i="185"/>
  <c r="I93" i="185" s="1"/>
  <c r="G94" i="185"/>
  <c r="I94" i="185" s="1"/>
  <c r="G95" i="185"/>
  <c r="I95" i="185" s="1"/>
  <c r="G96" i="185"/>
  <c r="I96" i="185" s="1"/>
  <c r="G97" i="185"/>
  <c r="I97" i="185" s="1"/>
  <c r="G98" i="185"/>
  <c r="I98" i="185" s="1"/>
  <c r="G99" i="185"/>
  <c r="I99" i="185" s="1"/>
  <c r="G100" i="185"/>
  <c r="I100" i="185" s="1"/>
  <c r="G57" i="185"/>
  <c r="M149" i="185"/>
  <c r="H149" i="185"/>
  <c r="L10" i="115" s="1"/>
  <c r="O148" i="185"/>
  <c r="D148" i="185"/>
  <c r="C148" i="185"/>
  <c r="B148" i="185"/>
  <c r="O147" i="185"/>
  <c r="D147" i="185"/>
  <c r="C147" i="185"/>
  <c r="B147" i="185"/>
  <c r="O146" i="185"/>
  <c r="D146" i="185"/>
  <c r="C146" i="185"/>
  <c r="B146" i="185"/>
  <c r="O145" i="185"/>
  <c r="D145" i="185"/>
  <c r="C145" i="185"/>
  <c r="B145" i="185"/>
  <c r="O144" i="185"/>
  <c r="D144" i="185"/>
  <c r="C144" i="185"/>
  <c r="B144" i="185"/>
  <c r="O143" i="185"/>
  <c r="D143" i="185"/>
  <c r="C143" i="185"/>
  <c r="B143" i="185"/>
  <c r="O142" i="185"/>
  <c r="D142" i="185"/>
  <c r="C142" i="185"/>
  <c r="B142" i="185"/>
  <c r="O141" i="185"/>
  <c r="D141" i="185"/>
  <c r="C141" i="185"/>
  <c r="B141" i="185"/>
  <c r="O140" i="185"/>
  <c r="D140" i="185"/>
  <c r="C140" i="185"/>
  <c r="B140" i="185"/>
  <c r="O139" i="185"/>
  <c r="D139" i="185"/>
  <c r="C139" i="185"/>
  <c r="B139" i="185"/>
  <c r="O138" i="185"/>
  <c r="D138" i="185"/>
  <c r="C138" i="185"/>
  <c r="B138" i="185"/>
  <c r="O137" i="185"/>
  <c r="D137" i="185"/>
  <c r="C137" i="185"/>
  <c r="B137" i="185"/>
  <c r="O136" i="185"/>
  <c r="D136" i="185"/>
  <c r="C136" i="185"/>
  <c r="B136" i="185"/>
  <c r="O135" i="185"/>
  <c r="D135" i="185"/>
  <c r="C135" i="185"/>
  <c r="B135" i="185"/>
  <c r="O134" i="185"/>
  <c r="D134" i="185"/>
  <c r="C134" i="185"/>
  <c r="B134" i="185"/>
  <c r="O133" i="185"/>
  <c r="D133" i="185"/>
  <c r="C133" i="185"/>
  <c r="B133" i="185"/>
  <c r="O132" i="185"/>
  <c r="D132" i="185"/>
  <c r="C132" i="185"/>
  <c r="B132" i="185"/>
  <c r="O131" i="185"/>
  <c r="D131" i="185"/>
  <c r="C131" i="185"/>
  <c r="B131" i="185"/>
  <c r="O130" i="185"/>
  <c r="D130" i="185"/>
  <c r="C130" i="185"/>
  <c r="B130" i="185"/>
  <c r="O129" i="185"/>
  <c r="D129" i="185"/>
  <c r="C129" i="185"/>
  <c r="B129" i="185"/>
  <c r="O128" i="185"/>
  <c r="D128" i="185"/>
  <c r="C128" i="185"/>
  <c r="B128" i="185"/>
  <c r="O127" i="185"/>
  <c r="D127" i="185"/>
  <c r="C127" i="185"/>
  <c r="B127" i="185"/>
  <c r="O126" i="185"/>
  <c r="D126" i="185"/>
  <c r="C126" i="185"/>
  <c r="B126" i="185"/>
  <c r="O125" i="185"/>
  <c r="D125" i="185"/>
  <c r="C125" i="185"/>
  <c r="B125" i="185"/>
  <c r="O124" i="185"/>
  <c r="D124" i="185"/>
  <c r="C124" i="185"/>
  <c r="B124" i="185"/>
  <c r="O123" i="185"/>
  <c r="D123" i="185"/>
  <c r="C123" i="185"/>
  <c r="B123" i="185"/>
  <c r="O122" i="185"/>
  <c r="D122" i="185"/>
  <c r="C122" i="185"/>
  <c r="B122" i="185"/>
  <c r="O121" i="185"/>
  <c r="D121" i="185"/>
  <c r="C121" i="185"/>
  <c r="B121" i="185"/>
  <c r="O120" i="185"/>
  <c r="D120" i="185"/>
  <c r="C120" i="185"/>
  <c r="B120" i="185"/>
  <c r="O119" i="185"/>
  <c r="D119" i="185"/>
  <c r="C119" i="185"/>
  <c r="B119" i="185"/>
  <c r="O118" i="185"/>
  <c r="D118" i="185"/>
  <c r="C118" i="185"/>
  <c r="B118" i="185"/>
  <c r="O117" i="185"/>
  <c r="D117" i="185"/>
  <c r="C117" i="185"/>
  <c r="B117" i="185"/>
  <c r="O116" i="185"/>
  <c r="D116" i="185"/>
  <c r="C116" i="185"/>
  <c r="B116" i="185"/>
  <c r="O115" i="185"/>
  <c r="D115" i="185"/>
  <c r="C115" i="185"/>
  <c r="B115" i="185"/>
  <c r="O114" i="185"/>
  <c r="D114" i="185"/>
  <c r="C114" i="185"/>
  <c r="B114" i="185"/>
  <c r="O113" i="185"/>
  <c r="D113" i="185"/>
  <c r="C113" i="185"/>
  <c r="B113" i="185"/>
  <c r="O112" i="185"/>
  <c r="D112" i="185"/>
  <c r="C112" i="185"/>
  <c r="B112" i="185"/>
  <c r="O111" i="185"/>
  <c r="D111" i="185"/>
  <c r="C111" i="185"/>
  <c r="B111" i="185"/>
  <c r="O110" i="185"/>
  <c r="D110" i="185"/>
  <c r="C110" i="185"/>
  <c r="B110" i="185"/>
  <c r="O109" i="185"/>
  <c r="D109" i="185"/>
  <c r="C109" i="185"/>
  <c r="B109" i="185"/>
  <c r="O108" i="185"/>
  <c r="D108" i="185"/>
  <c r="C108" i="185"/>
  <c r="B108" i="185"/>
  <c r="O107" i="185"/>
  <c r="D107" i="185"/>
  <c r="C107" i="185"/>
  <c r="B107" i="185"/>
  <c r="O106" i="185"/>
  <c r="D106" i="185"/>
  <c r="C106" i="185"/>
  <c r="B106" i="185"/>
  <c r="A106" i="185"/>
  <c r="A107" i="185" s="1"/>
  <c r="A108" i="185" s="1"/>
  <c r="A109" i="185" s="1"/>
  <c r="A110" i="185" s="1"/>
  <c r="A111" i="185" s="1"/>
  <c r="A112" i="185" s="1"/>
  <c r="A113" i="185" s="1"/>
  <c r="A114" i="185" s="1"/>
  <c r="A115" i="185" s="1"/>
  <c r="A116" i="185" s="1"/>
  <c r="A117" i="185" s="1"/>
  <c r="A118" i="185" s="1"/>
  <c r="A119" i="185" s="1"/>
  <c r="A120" i="185" s="1"/>
  <c r="A121" i="185" s="1"/>
  <c r="A122" i="185" s="1"/>
  <c r="A123" i="185" s="1"/>
  <c r="A124" i="185" s="1"/>
  <c r="A125" i="185" s="1"/>
  <c r="A126" i="185" s="1"/>
  <c r="A127" i="185" s="1"/>
  <c r="A128" i="185" s="1"/>
  <c r="A129" i="185" s="1"/>
  <c r="A130" i="185" s="1"/>
  <c r="A131" i="185" s="1"/>
  <c r="A132" i="185" s="1"/>
  <c r="A133" i="185" s="1"/>
  <c r="A134" i="185" s="1"/>
  <c r="A135" i="185" s="1"/>
  <c r="A136" i="185" s="1"/>
  <c r="A137" i="185" s="1"/>
  <c r="A138" i="185" s="1"/>
  <c r="A139" i="185" s="1"/>
  <c r="A140" i="185" s="1"/>
  <c r="A141" i="185" s="1"/>
  <c r="A142" i="185" s="1"/>
  <c r="A143" i="185" s="1"/>
  <c r="A144" i="185" s="1"/>
  <c r="A145" i="185" s="1"/>
  <c r="A146" i="185" s="1"/>
  <c r="A147" i="185" s="1"/>
  <c r="A148" i="185" s="1"/>
  <c r="N103" i="185"/>
  <c r="J103" i="185"/>
  <c r="H103" i="185"/>
  <c r="J102" i="185"/>
  <c r="H102" i="185"/>
  <c r="J101" i="185"/>
  <c r="O100" i="185"/>
  <c r="D100" i="185"/>
  <c r="C100" i="185"/>
  <c r="B100" i="185"/>
  <c r="O99" i="185"/>
  <c r="D99" i="185"/>
  <c r="C99" i="185"/>
  <c r="B99" i="185"/>
  <c r="O98" i="185"/>
  <c r="D98" i="185"/>
  <c r="C98" i="185"/>
  <c r="B98" i="185"/>
  <c r="O97" i="185"/>
  <c r="D97" i="185"/>
  <c r="C97" i="185"/>
  <c r="B97" i="185"/>
  <c r="O96" i="185"/>
  <c r="D96" i="185"/>
  <c r="C96" i="185"/>
  <c r="B96" i="185"/>
  <c r="O95" i="185"/>
  <c r="D95" i="185"/>
  <c r="C95" i="185"/>
  <c r="B95" i="185"/>
  <c r="O94" i="185"/>
  <c r="D94" i="185"/>
  <c r="C94" i="185"/>
  <c r="B94" i="185"/>
  <c r="O93" i="185"/>
  <c r="D93" i="185"/>
  <c r="C93" i="185"/>
  <c r="B93" i="185"/>
  <c r="O92" i="185"/>
  <c r="D92" i="185"/>
  <c r="C92" i="185"/>
  <c r="B92" i="185"/>
  <c r="O91" i="185"/>
  <c r="D91" i="185"/>
  <c r="C91" i="185"/>
  <c r="B91" i="185"/>
  <c r="O90" i="185"/>
  <c r="D90" i="185"/>
  <c r="C90" i="185"/>
  <c r="B90" i="185"/>
  <c r="O89" i="185"/>
  <c r="D89" i="185"/>
  <c r="C89" i="185"/>
  <c r="B89" i="185"/>
  <c r="O88" i="185"/>
  <c r="D88" i="185"/>
  <c r="C88" i="185"/>
  <c r="B88" i="185"/>
  <c r="O87" i="185"/>
  <c r="D87" i="185"/>
  <c r="C87" i="185"/>
  <c r="B87" i="185"/>
  <c r="O86" i="185"/>
  <c r="D86" i="185"/>
  <c r="C86" i="185"/>
  <c r="B86" i="185"/>
  <c r="O85" i="185"/>
  <c r="D85" i="185"/>
  <c r="C85" i="185"/>
  <c r="B85" i="185"/>
  <c r="O84" i="185"/>
  <c r="D84" i="185"/>
  <c r="C84" i="185"/>
  <c r="B84" i="185"/>
  <c r="O83" i="185"/>
  <c r="D83" i="185"/>
  <c r="C83" i="185"/>
  <c r="B83" i="185"/>
  <c r="O82" i="185"/>
  <c r="D82" i="185"/>
  <c r="C82" i="185"/>
  <c r="B82" i="185"/>
  <c r="O81" i="185"/>
  <c r="D81" i="185"/>
  <c r="C81" i="185"/>
  <c r="B81" i="185"/>
  <c r="O80" i="185"/>
  <c r="D80" i="185"/>
  <c r="C80" i="185"/>
  <c r="B80" i="185"/>
  <c r="O79" i="185"/>
  <c r="D79" i="185"/>
  <c r="C79" i="185"/>
  <c r="B79" i="185"/>
  <c r="O78" i="185"/>
  <c r="D78" i="185"/>
  <c r="C78" i="185"/>
  <c r="B78" i="185"/>
  <c r="O77" i="185"/>
  <c r="D77" i="185"/>
  <c r="C77" i="185"/>
  <c r="B77" i="185"/>
  <c r="O76" i="185"/>
  <c r="D76" i="185"/>
  <c r="C76" i="185"/>
  <c r="B76" i="185"/>
  <c r="O75" i="185"/>
  <c r="D75" i="185"/>
  <c r="C75" i="185"/>
  <c r="B75" i="185"/>
  <c r="O74" i="185"/>
  <c r="D74" i="185"/>
  <c r="C74" i="185"/>
  <c r="B74" i="185"/>
  <c r="O73" i="185"/>
  <c r="D73" i="185"/>
  <c r="C73" i="185"/>
  <c r="B73" i="185"/>
  <c r="O72" i="185"/>
  <c r="D72" i="185"/>
  <c r="C72" i="185"/>
  <c r="B72" i="185"/>
  <c r="O71" i="185"/>
  <c r="D71" i="185"/>
  <c r="C71" i="185"/>
  <c r="B71" i="185"/>
  <c r="O70" i="185"/>
  <c r="D70" i="185"/>
  <c r="C70" i="185"/>
  <c r="B70" i="185"/>
  <c r="O69" i="185"/>
  <c r="D69" i="185"/>
  <c r="C69" i="185"/>
  <c r="B69" i="185"/>
  <c r="O68" i="185"/>
  <c r="D68" i="185"/>
  <c r="C68" i="185"/>
  <c r="B68" i="185"/>
  <c r="O67" i="185"/>
  <c r="D67" i="185"/>
  <c r="C67" i="185"/>
  <c r="B67" i="185"/>
  <c r="O66" i="185"/>
  <c r="D66" i="185"/>
  <c r="C66" i="185"/>
  <c r="B66" i="185"/>
  <c r="O65" i="185"/>
  <c r="D65" i="185"/>
  <c r="C65" i="185"/>
  <c r="B65" i="185"/>
  <c r="O64" i="185"/>
  <c r="D64" i="185"/>
  <c r="C64" i="185"/>
  <c r="B64" i="185"/>
  <c r="O63" i="185"/>
  <c r="D63" i="185"/>
  <c r="C63" i="185"/>
  <c r="B63" i="185"/>
  <c r="O62" i="185"/>
  <c r="D62" i="185"/>
  <c r="C62" i="185"/>
  <c r="B62" i="185"/>
  <c r="O61" i="185"/>
  <c r="D61" i="185"/>
  <c r="C61" i="185"/>
  <c r="B61" i="185"/>
  <c r="O60" i="185"/>
  <c r="D60" i="185"/>
  <c r="C60" i="185"/>
  <c r="B60" i="185"/>
  <c r="O59" i="185"/>
  <c r="D59" i="185"/>
  <c r="C59" i="185"/>
  <c r="B59" i="185"/>
  <c r="O58" i="185"/>
  <c r="D58" i="185"/>
  <c r="C58" i="185"/>
  <c r="B58" i="185"/>
  <c r="O57" i="185"/>
  <c r="D57" i="185"/>
  <c r="C57" i="185"/>
  <c r="B57" i="185"/>
  <c r="N54" i="185"/>
  <c r="J54" i="185"/>
  <c r="H54" i="185"/>
  <c r="J53" i="185"/>
  <c r="H53" i="185"/>
  <c r="J52" i="185"/>
  <c r="D21" i="185" a="1"/>
  <c r="D21" i="185" s="1"/>
  <c r="D20" i="185" a="1"/>
  <c r="D20" i="185" s="1"/>
  <c r="D19" i="185" a="1"/>
  <c r="D19" i="185" s="1"/>
  <c r="D14" i="185" a="1"/>
  <c r="D14" i="185" s="1"/>
  <c r="D54" i="185" s="1"/>
  <c r="D13" i="185" a="1"/>
  <c r="D13" i="185" s="1"/>
  <c r="D12" i="185" a="1"/>
  <c r="D12" i="185" s="1"/>
  <c r="D10" i="185" a="1"/>
  <c r="D10" i="185" s="1"/>
  <c r="D8" i="185"/>
  <c r="D7" i="185"/>
  <c r="D6" i="185"/>
  <c r="D5" i="185"/>
  <c r="N3" i="185"/>
  <c r="N1" i="185"/>
  <c r="G107" i="184"/>
  <c r="I107" i="184" s="1"/>
  <c r="G108" i="184"/>
  <c r="I108" i="184" s="1"/>
  <c r="G109" i="184"/>
  <c r="I109" i="184" s="1"/>
  <c r="G110" i="184"/>
  <c r="I110" i="184" s="1"/>
  <c r="G111" i="184"/>
  <c r="I111" i="184" s="1"/>
  <c r="G112" i="184"/>
  <c r="I112" i="184" s="1"/>
  <c r="G113" i="184"/>
  <c r="I113" i="184" s="1"/>
  <c r="G114" i="184"/>
  <c r="I114" i="184" s="1"/>
  <c r="G115" i="184"/>
  <c r="I115" i="184" s="1"/>
  <c r="G116" i="184"/>
  <c r="I116" i="184" s="1"/>
  <c r="G117" i="184"/>
  <c r="I117" i="184" s="1"/>
  <c r="G118" i="184"/>
  <c r="I118" i="184" s="1"/>
  <c r="G119" i="184"/>
  <c r="I119" i="184" s="1"/>
  <c r="G120" i="184"/>
  <c r="I120" i="184" s="1"/>
  <c r="G121" i="184"/>
  <c r="I121" i="184" s="1"/>
  <c r="G122" i="184"/>
  <c r="I122" i="184" s="1"/>
  <c r="G123" i="184"/>
  <c r="I123" i="184" s="1"/>
  <c r="G124" i="184"/>
  <c r="I124" i="184" s="1"/>
  <c r="G125" i="184"/>
  <c r="I125" i="184" s="1"/>
  <c r="G126" i="184"/>
  <c r="I126" i="184" s="1"/>
  <c r="G127" i="184"/>
  <c r="I127" i="184" s="1"/>
  <c r="G128" i="184"/>
  <c r="I128" i="184" s="1"/>
  <c r="G129" i="184"/>
  <c r="I129" i="184" s="1"/>
  <c r="G130" i="184"/>
  <c r="I130" i="184" s="1"/>
  <c r="G131" i="184"/>
  <c r="I131" i="184" s="1"/>
  <c r="G132" i="184"/>
  <c r="I132" i="184" s="1"/>
  <c r="G133" i="184"/>
  <c r="I133" i="184" s="1"/>
  <c r="G134" i="184"/>
  <c r="I134" i="184" s="1"/>
  <c r="G135" i="184"/>
  <c r="I135" i="184" s="1"/>
  <c r="G136" i="184"/>
  <c r="I136" i="184" s="1"/>
  <c r="G137" i="184"/>
  <c r="I137" i="184" s="1"/>
  <c r="G138" i="184"/>
  <c r="I138" i="184" s="1"/>
  <c r="G139" i="184"/>
  <c r="I139" i="184" s="1"/>
  <c r="G140" i="184"/>
  <c r="I140" i="184" s="1"/>
  <c r="G141" i="184"/>
  <c r="I141" i="184" s="1"/>
  <c r="G142" i="184"/>
  <c r="I142" i="184" s="1"/>
  <c r="G143" i="184"/>
  <c r="I143" i="184" s="1"/>
  <c r="G144" i="184"/>
  <c r="I144" i="184" s="1"/>
  <c r="G145" i="184"/>
  <c r="I145" i="184" s="1"/>
  <c r="G146" i="184"/>
  <c r="I146" i="184" s="1"/>
  <c r="G147" i="184"/>
  <c r="I147" i="184" s="1"/>
  <c r="G148" i="184"/>
  <c r="I148" i="184" s="1"/>
  <c r="G106" i="184"/>
  <c r="I106" i="184" s="1"/>
  <c r="G58" i="184"/>
  <c r="I58" i="184" s="1"/>
  <c r="G59" i="184"/>
  <c r="I59" i="184" s="1"/>
  <c r="G60" i="184"/>
  <c r="I60" i="184" s="1"/>
  <c r="G61" i="184"/>
  <c r="I61" i="184" s="1"/>
  <c r="G62" i="184"/>
  <c r="I62" i="184" s="1"/>
  <c r="G63" i="184"/>
  <c r="I63" i="184" s="1"/>
  <c r="G64" i="184"/>
  <c r="I64" i="184" s="1"/>
  <c r="G65" i="184"/>
  <c r="I65" i="184" s="1"/>
  <c r="G66" i="184"/>
  <c r="I66" i="184" s="1"/>
  <c r="G67" i="184"/>
  <c r="I67" i="184" s="1"/>
  <c r="G68" i="184"/>
  <c r="I68" i="184" s="1"/>
  <c r="G69" i="184"/>
  <c r="I69" i="184" s="1"/>
  <c r="G70" i="184"/>
  <c r="I70" i="184" s="1"/>
  <c r="G71" i="184"/>
  <c r="I71" i="184" s="1"/>
  <c r="G72" i="184"/>
  <c r="I72" i="184" s="1"/>
  <c r="G73" i="184"/>
  <c r="I73" i="184" s="1"/>
  <c r="G74" i="184"/>
  <c r="I74" i="184" s="1"/>
  <c r="G75" i="184"/>
  <c r="I75" i="184" s="1"/>
  <c r="G76" i="184"/>
  <c r="I76" i="184" s="1"/>
  <c r="G77" i="184"/>
  <c r="I77" i="184" s="1"/>
  <c r="G78" i="184"/>
  <c r="I78" i="184" s="1"/>
  <c r="G79" i="184"/>
  <c r="I79" i="184" s="1"/>
  <c r="G80" i="184"/>
  <c r="I80" i="184" s="1"/>
  <c r="G81" i="184"/>
  <c r="I81" i="184" s="1"/>
  <c r="G82" i="184"/>
  <c r="I82" i="184" s="1"/>
  <c r="G83" i="184"/>
  <c r="I83" i="184" s="1"/>
  <c r="G84" i="184"/>
  <c r="I84" i="184" s="1"/>
  <c r="G85" i="184"/>
  <c r="I85" i="184" s="1"/>
  <c r="G86" i="184"/>
  <c r="I86" i="184" s="1"/>
  <c r="G87" i="184"/>
  <c r="I87" i="184" s="1"/>
  <c r="G88" i="184"/>
  <c r="I88" i="184" s="1"/>
  <c r="G89" i="184"/>
  <c r="I89" i="184" s="1"/>
  <c r="G90" i="184"/>
  <c r="I90" i="184" s="1"/>
  <c r="G91" i="184"/>
  <c r="I91" i="184" s="1"/>
  <c r="G92" i="184"/>
  <c r="I92" i="184" s="1"/>
  <c r="G93" i="184"/>
  <c r="I93" i="184" s="1"/>
  <c r="G94" i="184"/>
  <c r="I94" i="184" s="1"/>
  <c r="G95" i="184"/>
  <c r="I95" i="184" s="1"/>
  <c r="G96" i="184"/>
  <c r="I96" i="184" s="1"/>
  <c r="G97" i="184"/>
  <c r="I97" i="184" s="1"/>
  <c r="G98" i="184"/>
  <c r="I98" i="184" s="1"/>
  <c r="G99" i="184"/>
  <c r="I99" i="184" s="1"/>
  <c r="G100" i="184"/>
  <c r="I100" i="184" s="1"/>
  <c r="G57" i="184"/>
  <c r="M149" i="184"/>
  <c r="H149" i="184"/>
  <c r="L9" i="115" s="1"/>
  <c r="O148" i="184"/>
  <c r="D148" i="184"/>
  <c r="C148" i="184"/>
  <c r="B148" i="184"/>
  <c r="O147" i="184"/>
  <c r="D147" i="184"/>
  <c r="C147" i="184"/>
  <c r="B147" i="184"/>
  <c r="O146" i="184"/>
  <c r="D146" i="184"/>
  <c r="C146" i="184"/>
  <c r="B146" i="184"/>
  <c r="O145" i="184"/>
  <c r="D145" i="184"/>
  <c r="C145" i="184"/>
  <c r="B145" i="184"/>
  <c r="O144" i="184"/>
  <c r="D144" i="184"/>
  <c r="C144" i="184"/>
  <c r="B144" i="184"/>
  <c r="O143" i="184"/>
  <c r="D143" i="184"/>
  <c r="C143" i="184"/>
  <c r="B143" i="184"/>
  <c r="O142" i="184"/>
  <c r="D142" i="184"/>
  <c r="C142" i="184"/>
  <c r="B142" i="184"/>
  <c r="O141" i="184"/>
  <c r="D141" i="184"/>
  <c r="C141" i="184"/>
  <c r="B141" i="184"/>
  <c r="O140" i="184"/>
  <c r="D140" i="184"/>
  <c r="C140" i="184"/>
  <c r="B140" i="184"/>
  <c r="O139" i="184"/>
  <c r="D139" i="184"/>
  <c r="C139" i="184"/>
  <c r="B139" i="184"/>
  <c r="O138" i="184"/>
  <c r="D138" i="184"/>
  <c r="C138" i="184"/>
  <c r="B138" i="184"/>
  <c r="O137" i="184"/>
  <c r="D137" i="184"/>
  <c r="C137" i="184"/>
  <c r="B137" i="184"/>
  <c r="O136" i="184"/>
  <c r="D136" i="184"/>
  <c r="C136" i="184"/>
  <c r="B136" i="184"/>
  <c r="O135" i="184"/>
  <c r="D135" i="184"/>
  <c r="C135" i="184"/>
  <c r="B135" i="184"/>
  <c r="O134" i="184"/>
  <c r="D134" i="184"/>
  <c r="C134" i="184"/>
  <c r="B134" i="184"/>
  <c r="O133" i="184"/>
  <c r="D133" i="184"/>
  <c r="C133" i="184"/>
  <c r="B133" i="184"/>
  <c r="O132" i="184"/>
  <c r="D132" i="184"/>
  <c r="C132" i="184"/>
  <c r="B132" i="184"/>
  <c r="O131" i="184"/>
  <c r="D131" i="184"/>
  <c r="C131" i="184"/>
  <c r="B131" i="184"/>
  <c r="O130" i="184"/>
  <c r="D130" i="184"/>
  <c r="C130" i="184"/>
  <c r="B130" i="184"/>
  <c r="O129" i="184"/>
  <c r="D129" i="184"/>
  <c r="C129" i="184"/>
  <c r="B129" i="184"/>
  <c r="O128" i="184"/>
  <c r="D128" i="184"/>
  <c r="C128" i="184"/>
  <c r="B128" i="184"/>
  <c r="O127" i="184"/>
  <c r="D127" i="184"/>
  <c r="C127" i="184"/>
  <c r="B127" i="184"/>
  <c r="O126" i="184"/>
  <c r="D126" i="184"/>
  <c r="C126" i="184"/>
  <c r="B126" i="184"/>
  <c r="O125" i="184"/>
  <c r="D125" i="184"/>
  <c r="C125" i="184"/>
  <c r="B125" i="184"/>
  <c r="O124" i="184"/>
  <c r="D124" i="184"/>
  <c r="C124" i="184"/>
  <c r="B124" i="184"/>
  <c r="O123" i="184"/>
  <c r="D123" i="184"/>
  <c r="C123" i="184"/>
  <c r="B123" i="184"/>
  <c r="O122" i="184"/>
  <c r="D122" i="184"/>
  <c r="C122" i="184"/>
  <c r="B122" i="184"/>
  <c r="O121" i="184"/>
  <c r="D121" i="184"/>
  <c r="C121" i="184"/>
  <c r="B121" i="184"/>
  <c r="O120" i="184"/>
  <c r="D120" i="184"/>
  <c r="C120" i="184"/>
  <c r="B120" i="184"/>
  <c r="O119" i="184"/>
  <c r="D119" i="184"/>
  <c r="C119" i="184"/>
  <c r="B119" i="184"/>
  <c r="O118" i="184"/>
  <c r="D118" i="184"/>
  <c r="C118" i="184"/>
  <c r="B118" i="184"/>
  <c r="O117" i="184"/>
  <c r="D117" i="184"/>
  <c r="C117" i="184"/>
  <c r="B117" i="184"/>
  <c r="O116" i="184"/>
  <c r="D116" i="184"/>
  <c r="C116" i="184"/>
  <c r="B116" i="184"/>
  <c r="O115" i="184"/>
  <c r="D115" i="184"/>
  <c r="C115" i="184"/>
  <c r="B115" i="184"/>
  <c r="O114" i="184"/>
  <c r="D114" i="184"/>
  <c r="C114" i="184"/>
  <c r="B114" i="184"/>
  <c r="O113" i="184"/>
  <c r="D113" i="184"/>
  <c r="C113" i="184"/>
  <c r="B113" i="184"/>
  <c r="O112" i="184"/>
  <c r="D112" i="184"/>
  <c r="C112" i="184"/>
  <c r="B112" i="184"/>
  <c r="O111" i="184"/>
  <c r="D111" i="184"/>
  <c r="C111" i="184"/>
  <c r="B111" i="184"/>
  <c r="O110" i="184"/>
  <c r="D110" i="184"/>
  <c r="C110" i="184"/>
  <c r="B110" i="184"/>
  <c r="O109" i="184"/>
  <c r="D109" i="184"/>
  <c r="C109" i="184"/>
  <c r="B109" i="184"/>
  <c r="O108" i="184"/>
  <c r="D108" i="184"/>
  <c r="C108" i="184"/>
  <c r="B108" i="184"/>
  <c r="O107" i="184"/>
  <c r="D107" i="184"/>
  <c r="C107" i="184"/>
  <c r="B107" i="184"/>
  <c r="O106" i="184"/>
  <c r="D106" i="184"/>
  <c r="C106" i="184"/>
  <c r="B106" i="184"/>
  <c r="A106" i="184"/>
  <c r="A107" i="184" s="1"/>
  <c r="A108" i="184" s="1"/>
  <c r="A109" i="184" s="1"/>
  <c r="A110" i="184" s="1"/>
  <c r="A111" i="184" s="1"/>
  <c r="A112" i="184" s="1"/>
  <c r="A113" i="184" s="1"/>
  <c r="A114" i="184" s="1"/>
  <c r="A115" i="184" s="1"/>
  <c r="A116" i="184" s="1"/>
  <c r="A117" i="184" s="1"/>
  <c r="A118" i="184" s="1"/>
  <c r="A119" i="184" s="1"/>
  <c r="A120" i="184" s="1"/>
  <c r="A121" i="184" s="1"/>
  <c r="A122" i="184" s="1"/>
  <c r="A123" i="184" s="1"/>
  <c r="A124" i="184" s="1"/>
  <c r="A125" i="184" s="1"/>
  <c r="A126" i="184" s="1"/>
  <c r="A127" i="184" s="1"/>
  <c r="A128" i="184" s="1"/>
  <c r="A129" i="184" s="1"/>
  <c r="A130" i="184" s="1"/>
  <c r="A131" i="184" s="1"/>
  <c r="A132" i="184" s="1"/>
  <c r="A133" i="184" s="1"/>
  <c r="A134" i="184" s="1"/>
  <c r="A135" i="184" s="1"/>
  <c r="A136" i="184" s="1"/>
  <c r="A137" i="184" s="1"/>
  <c r="A138" i="184" s="1"/>
  <c r="A139" i="184" s="1"/>
  <c r="A140" i="184" s="1"/>
  <c r="A141" i="184" s="1"/>
  <c r="A142" i="184" s="1"/>
  <c r="A143" i="184" s="1"/>
  <c r="A144" i="184" s="1"/>
  <c r="A145" i="184" s="1"/>
  <c r="A146" i="184" s="1"/>
  <c r="A147" i="184" s="1"/>
  <c r="A148" i="184" s="1"/>
  <c r="N103" i="184"/>
  <c r="J103" i="184"/>
  <c r="H103" i="184"/>
  <c r="J102" i="184"/>
  <c r="H102" i="184"/>
  <c r="J101" i="184"/>
  <c r="O100" i="184"/>
  <c r="D100" i="184"/>
  <c r="C100" i="184"/>
  <c r="B100" i="184"/>
  <c r="O99" i="184"/>
  <c r="D99" i="184"/>
  <c r="C99" i="184"/>
  <c r="B99" i="184"/>
  <c r="O98" i="184"/>
  <c r="D98" i="184"/>
  <c r="C98" i="184"/>
  <c r="B98" i="184"/>
  <c r="O97" i="184"/>
  <c r="D97" i="184"/>
  <c r="C97" i="184"/>
  <c r="B97" i="184"/>
  <c r="O96" i="184"/>
  <c r="D96" i="184"/>
  <c r="C96" i="184"/>
  <c r="B96" i="184"/>
  <c r="O95" i="184"/>
  <c r="D95" i="184"/>
  <c r="C95" i="184"/>
  <c r="B95" i="184"/>
  <c r="O94" i="184"/>
  <c r="D94" i="184"/>
  <c r="C94" i="184"/>
  <c r="B94" i="184"/>
  <c r="O93" i="184"/>
  <c r="D93" i="184"/>
  <c r="C93" i="184"/>
  <c r="B93" i="184"/>
  <c r="O92" i="184"/>
  <c r="D92" i="184"/>
  <c r="C92" i="184"/>
  <c r="B92" i="184"/>
  <c r="O91" i="184"/>
  <c r="D91" i="184"/>
  <c r="C91" i="184"/>
  <c r="B91" i="184"/>
  <c r="O90" i="184"/>
  <c r="D90" i="184"/>
  <c r="C90" i="184"/>
  <c r="B90" i="184"/>
  <c r="O89" i="184"/>
  <c r="D89" i="184"/>
  <c r="C89" i="184"/>
  <c r="B89" i="184"/>
  <c r="O88" i="184"/>
  <c r="D88" i="184"/>
  <c r="C88" i="184"/>
  <c r="B88" i="184"/>
  <c r="O87" i="184"/>
  <c r="D87" i="184"/>
  <c r="C87" i="184"/>
  <c r="B87" i="184"/>
  <c r="O86" i="184"/>
  <c r="D86" i="184"/>
  <c r="C86" i="184"/>
  <c r="B86" i="184"/>
  <c r="O85" i="184"/>
  <c r="D85" i="184"/>
  <c r="C85" i="184"/>
  <c r="B85" i="184"/>
  <c r="O84" i="184"/>
  <c r="D84" i="184"/>
  <c r="C84" i="184"/>
  <c r="B84" i="184"/>
  <c r="O83" i="184"/>
  <c r="D83" i="184"/>
  <c r="C83" i="184"/>
  <c r="B83" i="184"/>
  <c r="O82" i="184"/>
  <c r="D82" i="184"/>
  <c r="C82" i="184"/>
  <c r="B82" i="184"/>
  <c r="O81" i="184"/>
  <c r="D81" i="184"/>
  <c r="C81" i="184"/>
  <c r="B81" i="184"/>
  <c r="O80" i="184"/>
  <c r="D80" i="184"/>
  <c r="C80" i="184"/>
  <c r="B80" i="184"/>
  <c r="O79" i="184"/>
  <c r="D79" i="184"/>
  <c r="C79" i="184"/>
  <c r="B79" i="184"/>
  <c r="O78" i="184"/>
  <c r="D78" i="184"/>
  <c r="C78" i="184"/>
  <c r="B78" i="184"/>
  <c r="O77" i="184"/>
  <c r="D77" i="184"/>
  <c r="C77" i="184"/>
  <c r="B77" i="184"/>
  <c r="O76" i="184"/>
  <c r="D76" i="184"/>
  <c r="C76" i="184"/>
  <c r="B76" i="184"/>
  <c r="O75" i="184"/>
  <c r="D75" i="184"/>
  <c r="C75" i="184"/>
  <c r="B75" i="184"/>
  <c r="O74" i="184"/>
  <c r="D74" i="184"/>
  <c r="C74" i="184"/>
  <c r="B74" i="184"/>
  <c r="O73" i="184"/>
  <c r="D73" i="184"/>
  <c r="C73" i="184"/>
  <c r="B73" i="184"/>
  <c r="O72" i="184"/>
  <c r="D72" i="184"/>
  <c r="C72" i="184"/>
  <c r="B72" i="184"/>
  <c r="O71" i="184"/>
  <c r="D71" i="184"/>
  <c r="C71" i="184"/>
  <c r="B71" i="184"/>
  <c r="O70" i="184"/>
  <c r="D70" i="184"/>
  <c r="C70" i="184"/>
  <c r="B70" i="184"/>
  <c r="O69" i="184"/>
  <c r="D69" i="184"/>
  <c r="C69" i="184"/>
  <c r="B69" i="184"/>
  <c r="O68" i="184"/>
  <c r="D68" i="184"/>
  <c r="C68" i="184"/>
  <c r="B68" i="184"/>
  <c r="O67" i="184"/>
  <c r="D67" i="184"/>
  <c r="C67" i="184"/>
  <c r="B67" i="184"/>
  <c r="O66" i="184"/>
  <c r="D66" i="184"/>
  <c r="C66" i="184"/>
  <c r="B66" i="184"/>
  <c r="O65" i="184"/>
  <c r="D65" i="184"/>
  <c r="C65" i="184"/>
  <c r="B65" i="184"/>
  <c r="O64" i="184"/>
  <c r="D64" i="184"/>
  <c r="C64" i="184"/>
  <c r="B64" i="184"/>
  <c r="O63" i="184"/>
  <c r="D63" i="184"/>
  <c r="C63" i="184"/>
  <c r="B63" i="184"/>
  <c r="O62" i="184"/>
  <c r="D62" i="184"/>
  <c r="C62" i="184"/>
  <c r="B62" i="184"/>
  <c r="O61" i="184"/>
  <c r="D61" i="184"/>
  <c r="C61" i="184"/>
  <c r="B61" i="184"/>
  <c r="O60" i="184"/>
  <c r="D60" i="184"/>
  <c r="C60" i="184"/>
  <c r="B60" i="184"/>
  <c r="O59" i="184"/>
  <c r="D59" i="184"/>
  <c r="C59" i="184"/>
  <c r="B59" i="184"/>
  <c r="O58" i="184"/>
  <c r="D58" i="184"/>
  <c r="C58" i="184"/>
  <c r="B58" i="184"/>
  <c r="O57" i="184"/>
  <c r="D57" i="184"/>
  <c r="C57" i="184"/>
  <c r="B57" i="184"/>
  <c r="N54" i="184"/>
  <c r="J54" i="184"/>
  <c r="H54" i="184"/>
  <c r="J53" i="184"/>
  <c r="H53" i="184"/>
  <c r="J52" i="184"/>
  <c r="D21" i="184" a="1"/>
  <c r="D21" i="184" s="1"/>
  <c r="D20" i="184" a="1"/>
  <c r="D20" i="184" s="1"/>
  <c r="D19" i="184" a="1"/>
  <c r="D19" i="184" s="1"/>
  <c r="D14" i="184" a="1"/>
  <c r="D14" i="184" s="1"/>
  <c r="D54" i="184" s="1"/>
  <c r="D13" i="184" a="1"/>
  <c r="D13" i="184" s="1"/>
  <c r="D102" i="184" s="1"/>
  <c r="D12" i="184" a="1"/>
  <c r="D12" i="184" s="1"/>
  <c r="D10" i="184" a="1"/>
  <c r="D10" i="184" s="1"/>
  <c r="D8" i="184"/>
  <c r="D7" i="184"/>
  <c r="D6" i="184"/>
  <c r="D5" i="184"/>
  <c r="N3" i="184"/>
  <c r="N1" i="184"/>
  <c r="G107" i="183"/>
  <c r="I107" i="183" s="1"/>
  <c r="G108" i="183"/>
  <c r="I108" i="183" s="1"/>
  <c r="G109" i="183"/>
  <c r="I109" i="183" s="1"/>
  <c r="G110" i="183"/>
  <c r="I110" i="183" s="1"/>
  <c r="G111" i="183"/>
  <c r="I111" i="183" s="1"/>
  <c r="G112" i="183"/>
  <c r="I112" i="183" s="1"/>
  <c r="G113" i="183"/>
  <c r="I113" i="183" s="1"/>
  <c r="G114" i="183"/>
  <c r="I114" i="183" s="1"/>
  <c r="G115" i="183"/>
  <c r="I115" i="183" s="1"/>
  <c r="G116" i="183"/>
  <c r="I116" i="183" s="1"/>
  <c r="G117" i="183"/>
  <c r="I117" i="183" s="1"/>
  <c r="G118" i="183"/>
  <c r="I118" i="183" s="1"/>
  <c r="G119" i="183"/>
  <c r="I119" i="183" s="1"/>
  <c r="G120" i="183"/>
  <c r="I120" i="183" s="1"/>
  <c r="G121" i="183"/>
  <c r="I121" i="183" s="1"/>
  <c r="G122" i="183"/>
  <c r="I122" i="183" s="1"/>
  <c r="G123" i="183"/>
  <c r="I123" i="183" s="1"/>
  <c r="G124" i="183"/>
  <c r="I124" i="183" s="1"/>
  <c r="G125" i="183"/>
  <c r="I125" i="183" s="1"/>
  <c r="G126" i="183"/>
  <c r="I126" i="183" s="1"/>
  <c r="G127" i="183"/>
  <c r="I127" i="183" s="1"/>
  <c r="G128" i="183"/>
  <c r="I128" i="183" s="1"/>
  <c r="G129" i="183"/>
  <c r="I129" i="183" s="1"/>
  <c r="G130" i="183"/>
  <c r="I130" i="183" s="1"/>
  <c r="G131" i="183"/>
  <c r="I131" i="183" s="1"/>
  <c r="G132" i="183"/>
  <c r="I132" i="183" s="1"/>
  <c r="G133" i="183"/>
  <c r="I133" i="183" s="1"/>
  <c r="G134" i="183"/>
  <c r="I134" i="183" s="1"/>
  <c r="G135" i="183"/>
  <c r="I135" i="183" s="1"/>
  <c r="G136" i="183"/>
  <c r="I136" i="183" s="1"/>
  <c r="G137" i="183"/>
  <c r="I137" i="183" s="1"/>
  <c r="G138" i="183"/>
  <c r="I138" i="183" s="1"/>
  <c r="G139" i="183"/>
  <c r="I139" i="183" s="1"/>
  <c r="G140" i="183"/>
  <c r="I140" i="183" s="1"/>
  <c r="G141" i="183"/>
  <c r="I141" i="183" s="1"/>
  <c r="G142" i="183"/>
  <c r="I142" i="183" s="1"/>
  <c r="G143" i="183"/>
  <c r="I143" i="183" s="1"/>
  <c r="G144" i="183"/>
  <c r="I144" i="183" s="1"/>
  <c r="G145" i="183"/>
  <c r="I145" i="183" s="1"/>
  <c r="G146" i="183"/>
  <c r="I146" i="183" s="1"/>
  <c r="G147" i="183"/>
  <c r="I147" i="183" s="1"/>
  <c r="G148" i="183"/>
  <c r="I148" i="183" s="1"/>
  <c r="G106" i="183"/>
  <c r="I106" i="183" s="1"/>
  <c r="G58" i="183"/>
  <c r="I58" i="183" s="1"/>
  <c r="G59" i="183"/>
  <c r="I59" i="183" s="1"/>
  <c r="G60" i="183"/>
  <c r="I60" i="183" s="1"/>
  <c r="G61" i="183"/>
  <c r="I61" i="183" s="1"/>
  <c r="G62" i="183"/>
  <c r="I62" i="183" s="1"/>
  <c r="G63" i="183"/>
  <c r="I63" i="183" s="1"/>
  <c r="G64" i="183"/>
  <c r="I64" i="183" s="1"/>
  <c r="G65" i="183"/>
  <c r="I65" i="183" s="1"/>
  <c r="G66" i="183"/>
  <c r="I66" i="183" s="1"/>
  <c r="G67" i="183"/>
  <c r="I67" i="183" s="1"/>
  <c r="G68" i="183"/>
  <c r="I68" i="183" s="1"/>
  <c r="G69" i="183"/>
  <c r="I69" i="183" s="1"/>
  <c r="G70" i="183"/>
  <c r="I70" i="183" s="1"/>
  <c r="G71" i="183"/>
  <c r="I71" i="183" s="1"/>
  <c r="G72" i="183"/>
  <c r="I72" i="183" s="1"/>
  <c r="G73" i="183"/>
  <c r="I73" i="183" s="1"/>
  <c r="G74" i="183"/>
  <c r="I74" i="183" s="1"/>
  <c r="G75" i="183"/>
  <c r="I75" i="183" s="1"/>
  <c r="G76" i="183"/>
  <c r="I76" i="183" s="1"/>
  <c r="G77" i="183"/>
  <c r="I77" i="183" s="1"/>
  <c r="G78" i="183"/>
  <c r="I78" i="183" s="1"/>
  <c r="G79" i="183"/>
  <c r="I79" i="183" s="1"/>
  <c r="G80" i="183"/>
  <c r="I80" i="183" s="1"/>
  <c r="G81" i="183"/>
  <c r="I81" i="183" s="1"/>
  <c r="G82" i="183"/>
  <c r="I82" i="183" s="1"/>
  <c r="G83" i="183"/>
  <c r="I83" i="183" s="1"/>
  <c r="G84" i="183"/>
  <c r="I84" i="183" s="1"/>
  <c r="G85" i="183"/>
  <c r="I85" i="183" s="1"/>
  <c r="G86" i="183"/>
  <c r="I86" i="183" s="1"/>
  <c r="G87" i="183"/>
  <c r="I87" i="183" s="1"/>
  <c r="G88" i="183"/>
  <c r="I88" i="183" s="1"/>
  <c r="G89" i="183"/>
  <c r="I89" i="183" s="1"/>
  <c r="G90" i="183"/>
  <c r="I90" i="183" s="1"/>
  <c r="G91" i="183"/>
  <c r="I91" i="183" s="1"/>
  <c r="G92" i="183"/>
  <c r="I92" i="183" s="1"/>
  <c r="G93" i="183"/>
  <c r="I93" i="183" s="1"/>
  <c r="G94" i="183"/>
  <c r="I94" i="183" s="1"/>
  <c r="G95" i="183"/>
  <c r="I95" i="183" s="1"/>
  <c r="G96" i="183"/>
  <c r="I96" i="183" s="1"/>
  <c r="G97" i="183"/>
  <c r="I97" i="183" s="1"/>
  <c r="G98" i="183"/>
  <c r="I98" i="183" s="1"/>
  <c r="G99" i="183"/>
  <c r="I99" i="183" s="1"/>
  <c r="G100" i="183"/>
  <c r="I100" i="183" s="1"/>
  <c r="G57" i="183"/>
  <c r="I57" i="183" s="1"/>
  <c r="M149" i="183"/>
  <c r="H149" i="183"/>
  <c r="L8" i="115" s="1"/>
  <c r="O148" i="183"/>
  <c r="D148" i="183"/>
  <c r="C148" i="183"/>
  <c r="B148" i="183"/>
  <c r="O147" i="183"/>
  <c r="D147" i="183"/>
  <c r="C147" i="183"/>
  <c r="B147" i="183"/>
  <c r="O146" i="183"/>
  <c r="D146" i="183"/>
  <c r="C146" i="183"/>
  <c r="B146" i="183"/>
  <c r="O145" i="183"/>
  <c r="D145" i="183"/>
  <c r="C145" i="183"/>
  <c r="B145" i="183"/>
  <c r="O144" i="183"/>
  <c r="D144" i="183"/>
  <c r="C144" i="183"/>
  <c r="B144" i="183"/>
  <c r="O143" i="183"/>
  <c r="D143" i="183"/>
  <c r="C143" i="183"/>
  <c r="B143" i="183"/>
  <c r="O142" i="183"/>
  <c r="D142" i="183"/>
  <c r="C142" i="183"/>
  <c r="B142" i="183"/>
  <c r="O141" i="183"/>
  <c r="D141" i="183"/>
  <c r="C141" i="183"/>
  <c r="B141" i="183"/>
  <c r="O140" i="183"/>
  <c r="D140" i="183"/>
  <c r="C140" i="183"/>
  <c r="B140" i="183"/>
  <c r="O139" i="183"/>
  <c r="D139" i="183"/>
  <c r="C139" i="183"/>
  <c r="B139" i="183"/>
  <c r="O138" i="183"/>
  <c r="D138" i="183"/>
  <c r="C138" i="183"/>
  <c r="B138" i="183"/>
  <c r="O137" i="183"/>
  <c r="D137" i="183"/>
  <c r="C137" i="183"/>
  <c r="B137" i="183"/>
  <c r="O136" i="183"/>
  <c r="D136" i="183"/>
  <c r="C136" i="183"/>
  <c r="B136" i="183"/>
  <c r="O135" i="183"/>
  <c r="D135" i="183"/>
  <c r="C135" i="183"/>
  <c r="B135" i="183"/>
  <c r="O134" i="183"/>
  <c r="D134" i="183"/>
  <c r="C134" i="183"/>
  <c r="B134" i="183"/>
  <c r="O133" i="183"/>
  <c r="D133" i="183"/>
  <c r="C133" i="183"/>
  <c r="B133" i="183"/>
  <c r="O132" i="183"/>
  <c r="D132" i="183"/>
  <c r="C132" i="183"/>
  <c r="B132" i="183"/>
  <c r="O131" i="183"/>
  <c r="D131" i="183"/>
  <c r="C131" i="183"/>
  <c r="B131" i="183"/>
  <c r="O130" i="183"/>
  <c r="D130" i="183"/>
  <c r="C130" i="183"/>
  <c r="B130" i="183"/>
  <c r="O129" i="183"/>
  <c r="D129" i="183"/>
  <c r="C129" i="183"/>
  <c r="B129" i="183"/>
  <c r="O128" i="183"/>
  <c r="D128" i="183"/>
  <c r="C128" i="183"/>
  <c r="B128" i="183"/>
  <c r="O127" i="183"/>
  <c r="D127" i="183"/>
  <c r="C127" i="183"/>
  <c r="B127" i="183"/>
  <c r="O126" i="183"/>
  <c r="D126" i="183"/>
  <c r="C126" i="183"/>
  <c r="B126" i="183"/>
  <c r="O125" i="183"/>
  <c r="D125" i="183"/>
  <c r="C125" i="183"/>
  <c r="B125" i="183"/>
  <c r="O124" i="183"/>
  <c r="D124" i="183"/>
  <c r="C124" i="183"/>
  <c r="B124" i="183"/>
  <c r="O123" i="183"/>
  <c r="D123" i="183"/>
  <c r="C123" i="183"/>
  <c r="B123" i="183"/>
  <c r="O122" i="183"/>
  <c r="D122" i="183"/>
  <c r="C122" i="183"/>
  <c r="B122" i="183"/>
  <c r="O121" i="183"/>
  <c r="D121" i="183"/>
  <c r="C121" i="183"/>
  <c r="B121" i="183"/>
  <c r="O120" i="183"/>
  <c r="D120" i="183"/>
  <c r="C120" i="183"/>
  <c r="B120" i="183"/>
  <c r="O119" i="183"/>
  <c r="D119" i="183"/>
  <c r="C119" i="183"/>
  <c r="B119" i="183"/>
  <c r="O118" i="183"/>
  <c r="D118" i="183"/>
  <c r="C118" i="183"/>
  <c r="B118" i="183"/>
  <c r="O117" i="183"/>
  <c r="D117" i="183"/>
  <c r="C117" i="183"/>
  <c r="B117" i="183"/>
  <c r="O116" i="183"/>
  <c r="D116" i="183"/>
  <c r="C116" i="183"/>
  <c r="B116" i="183"/>
  <c r="O115" i="183"/>
  <c r="D115" i="183"/>
  <c r="C115" i="183"/>
  <c r="B115" i="183"/>
  <c r="O114" i="183"/>
  <c r="D114" i="183"/>
  <c r="C114" i="183"/>
  <c r="B114" i="183"/>
  <c r="O113" i="183"/>
  <c r="D113" i="183"/>
  <c r="C113" i="183"/>
  <c r="B113" i="183"/>
  <c r="O112" i="183"/>
  <c r="D112" i="183"/>
  <c r="C112" i="183"/>
  <c r="B112" i="183"/>
  <c r="O111" i="183"/>
  <c r="D111" i="183"/>
  <c r="C111" i="183"/>
  <c r="B111" i="183"/>
  <c r="O110" i="183"/>
  <c r="D110" i="183"/>
  <c r="C110" i="183"/>
  <c r="B110" i="183"/>
  <c r="O109" i="183"/>
  <c r="D109" i="183"/>
  <c r="C109" i="183"/>
  <c r="B109" i="183"/>
  <c r="O108" i="183"/>
  <c r="D108" i="183"/>
  <c r="C108" i="183"/>
  <c r="B108" i="183"/>
  <c r="O107" i="183"/>
  <c r="D107" i="183"/>
  <c r="C107" i="183"/>
  <c r="B107" i="183"/>
  <c r="A107" i="183"/>
  <c r="A108" i="183" s="1"/>
  <c r="A109" i="183" s="1"/>
  <c r="A110" i="183" s="1"/>
  <c r="A111" i="183" s="1"/>
  <c r="A112" i="183" s="1"/>
  <c r="A113" i="183" s="1"/>
  <c r="A114" i="183" s="1"/>
  <c r="A115" i="183" s="1"/>
  <c r="A116" i="183" s="1"/>
  <c r="A117" i="183" s="1"/>
  <c r="A118" i="183" s="1"/>
  <c r="A119" i="183" s="1"/>
  <c r="A120" i="183" s="1"/>
  <c r="A121" i="183" s="1"/>
  <c r="A122" i="183" s="1"/>
  <c r="A123" i="183" s="1"/>
  <c r="A124" i="183" s="1"/>
  <c r="A125" i="183" s="1"/>
  <c r="A126" i="183" s="1"/>
  <c r="A127" i="183" s="1"/>
  <c r="A128" i="183" s="1"/>
  <c r="A129" i="183" s="1"/>
  <c r="A130" i="183" s="1"/>
  <c r="A131" i="183" s="1"/>
  <c r="A132" i="183" s="1"/>
  <c r="A133" i="183" s="1"/>
  <c r="A134" i="183" s="1"/>
  <c r="A135" i="183" s="1"/>
  <c r="A136" i="183" s="1"/>
  <c r="A137" i="183" s="1"/>
  <c r="A138" i="183" s="1"/>
  <c r="A139" i="183" s="1"/>
  <c r="A140" i="183" s="1"/>
  <c r="A141" i="183" s="1"/>
  <c r="A142" i="183" s="1"/>
  <c r="A143" i="183" s="1"/>
  <c r="A144" i="183" s="1"/>
  <c r="A145" i="183" s="1"/>
  <c r="A146" i="183" s="1"/>
  <c r="A147" i="183" s="1"/>
  <c r="A148" i="183" s="1"/>
  <c r="O106" i="183"/>
  <c r="D106" i="183"/>
  <c r="C106" i="183"/>
  <c r="B106" i="183"/>
  <c r="A106" i="183"/>
  <c r="N103" i="183"/>
  <c r="J103" i="183"/>
  <c r="H103" i="183"/>
  <c r="J102" i="183"/>
  <c r="H102" i="183"/>
  <c r="J101" i="183"/>
  <c r="O100" i="183"/>
  <c r="D100" i="183"/>
  <c r="C100" i="183"/>
  <c r="B100" i="183"/>
  <c r="O99" i="183"/>
  <c r="D99" i="183"/>
  <c r="C99" i="183"/>
  <c r="B99" i="183"/>
  <c r="O98" i="183"/>
  <c r="D98" i="183"/>
  <c r="C98" i="183"/>
  <c r="B98" i="183"/>
  <c r="O97" i="183"/>
  <c r="D97" i="183"/>
  <c r="C97" i="183"/>
  <c r="B97" i="183"/>
  <c r="O96" i="183"/>
  <c r="D96" i="183"/>
  <c r="C96" i="183"/>
  <c r="B96" i="183"/>
  <c r="O95" i="183"/>
  <c r="D95" i="183"/>
  <c r="C95" i="183"/>
  <c r="B95" i="183"/>
  <c r="O94" i="183"/>
  <c r="D94" i="183"/>
  <c r="C94" i="183"/>
  <c r="B94" i="183"/>
  <c r="O93" i="183"/>
  <c r="D93" i="183"/>
  <c r="C93" i="183"/>
  <c r="B93" i="183"/>
  <c r="O92" i="183"/>
  <c r="D92" i="183"/>
  <c r="C92" i="183"/>
  <c r="B92" i="183"/>
  <c r="O91" i="183"/>
  <c r="D91" i="183"/>
  <c r="C91" i="183"/>
  <c r="B91" i="183"/>
  <c r="O90" i="183"/>
  <c r="D90" i="183"/>
  <c r="C90" i="183"/>
  <c r="B90" i="183"/>
  <c r="O89" i="183"/>
  <c r="D89" i="183"/>
  <c r="C89" i="183"/>
  <c r="B89" i="183"/>
  <c r="O88" i="183"/>
  <c r="D88" i="183"/>
  <c r="C88" i="183"/>
  <c r="B88" i="183"/>
  <c r="O87" i="183"/>
  <c r="D87" i="183"/>
  <c r="C87" i="183"/>
  <c r="B87" i="183"/>
  <c r="O86" i="183"/>
  <c r="D86" i="183"/>
  <c r="C86" i="183"/>
  <c r="B86" i="183"/>
  <c r="O85" i="183"/>
  <c r="D85" i="183"/>
  <c r="C85" i="183"/>
  <c r="B85" i="183"/>
  <c r="O84" i="183"/>
  <c r="D84" i="183"/>
  <c r="C84" i="183"/>
  <c r="B84" i="183"/>
  <c r="O83" i="183"/>
  <c r="D83" i="183"/>
  <c r="C83" i="183"/>
  <c r="B83" i="183"/>
  <c r="O82" i="183"/>
  <c r="D82" i="183"/>
  <c r="C82" i="183"/>
  <c r="B82" i="183"/>
  <c r="O81" i="183"/>
  <c r="D81" i="183"/>
  <c r="C81" i="183"/>
  <c r="B81" i="183"/>
  <c r="O80" i="183"/>
  <c r="D80" i="183"/>
  <c r="C80" i="183"/>
  <c r="B80" i="183"/>
  <c r="O79" i="183"/>
  <c r="D79" i="183"/>
  <c r="C79" i="183"/>
  <c r="B79" i="183"/>
  <c r="O78" i="183"/>
  <c r="D78" i="183"/>
  <c r="C78" i="183"/>
  <c r="B78" i="183"/>
  <c r="O77" i="183"/>
  <c r="D77" i="183"/>
  <c r="C77" i="183"/>
  <c r="B77" i="183"/>
  <c r="O76" i="183"/>
  <c r="D76" i="183"/>
  <c r="C76" i="183"/>
  <c r="B76" i="183"/>
  <c r="O75" i="183"/>
  <c r="D75" i="183"/>
  <c r="C75" i="183"/>
  <c r="B75" i="183"/>
  <c r="O74" i="183"/>
  <c r="D74" i="183"/>
  <c r="C74" i="183"/>
  <c r="B74" i="183"/>
  <c r="O73" i="183"/>
  <c r="D73" i="183"/>
  <c r="C73" i="183"/>
  <c r="B73" i="183"/>
  <c r="O72" i="183"/>
  <c r="D72" i="183"/>
  <c r="C72" i="183"/>
  <c r="B72" i="183"/>
  <c r="O71" i="183"/>
  <c r="D71" i="183"/>
  <c r="C71" i="183"/>
  <c r="B71" i="183"/>
  <c r="O70" i="183"/>
  <c r="D70" i="183"/>
  <c r="C70" i="183"/>
  <c r="B70" i="183"/>
  <c r="O69" i="183"/>
  <c r="D69" i="183"/>
  <c r="C69" i="183"/>
  <c r="B69" i="183"/>
  <c r="O68" i="183"/>
  <c r="D68" i="183"/>
  <c r="C68" i="183"/>
  <c r="B68" i="183"/>
  <c r="O67" i="183"/>
  <c r="D67" i="183"/>
  <c r="C67" i="183"/>
  <c r="B67" i="183"/>
  <c r="O66" i="183"/>
  <c r="D66" i="183"/>
  <c r="C66" i="183"/>
  <c r="B66" i="183"/>
  <c r="O65" i="183"/>
  <c r="D65" i="183"/>
  <c r="C65" i="183"/>
  <c r="B65" i="183"/>
  <c r="O64" i="183"/>
  <c r="D64" i="183"/>
  <c r="C64" i="183"/>
  <c r="B64" i="183"/>
  <c r="O63" i="183"/>
  <c r="D63" i="183"/>
  <c r="C63" i="183"/>
  <c r="B63" i="183"/>
  <c r="O62" i="183"/>
  <c r="D62" i="183"/>
  <c r="C62" i="183"/>
  <c r="B62" i="183"/>
  <c r="O61" i="183"/>
  <c r="D61" i="183"/>
  <c r="C61" i="183"/>
  <c r="B61" i="183"/>
  <c r="O60" i="183"/>
  <c r="D60" i="183"/>
  <c r="C60" i="183"/>
  <c r="B60" i="183"/>
  <c r="O59" i="183"/>
  <c r="D59" i="183"/>
  <c r="C59" i="183"/>
  <c r="B59" i="183"/>
  <c r="O58" i="183"/>
  <c r="D58" i="183"/>
  <c r="C58" i="183"/>
  <c r="B58" i="183"/>
  <c r="O57" i="183"/>
  <c r="D57" i="183"/>
  <c r="C57" i="183"/>
  <c r="B57" i="183"/>
  <c r="N54" i="183"/>
  <c r="J54" i="183"/>
  <c r="H54" i="183"/>
  <c r="J53" i="183"/>
  <c r="H53" i="183"/>
  <c r="J52" i="183"/>
  <c r="D21" i="183" a="1"/>
  <c r="D21" i="183" s="1"/>
  <c r="D20" i="183" a="1"/>
  <c r="D20" i="183" s="1"/>
  <c r="D19" i="183" a="1"/>
  <c r="D19" i="183" s="1"/>
  <c r="D14" i="183" a="1"/>
  <c r="D14" i="183" s="1"/>
  <c r="D54" i="183" s="1"/>
  <c r="D13" i="183" a="1"/>
  <c r="D13" i="183" s="1"/>
  <c r="D102" i="183" s="1"/>
  <c r="D12" i="183" a="1"/>
  <c r="D12" i="183" s="1"/>
  <c r="D10" i="183" a="1"/>
  <c r="D10" i="183" s="1"/>
  <c r="D8" i="183"/>
  <c r="D7" i="183"/>
  <c r="D6" i="183"/>
  <c r="D5" i="183"/>
  <c r="N3" i="183"/>
  <c r="N1" i="183"/>
  <c r="G107" i="182"/>
  <c r="I107" i="182" s="1"/>
  <c r="G108" i="182"/>
  <c r="I108" i="182" s="1"/>
  <c r="G109" i="182"/>
  <c r="I109" i="182" s="1"/>
  <c r="G110" i="182"/>
  <c r="I110" i="182" s="1"/>
  <c r="G111" i="182"/>
  <c r="I111" i="182" s="1"/>
  <c r="G112" i="182"/>
  <c r="I112" i="182" s="1"/>
  <c r="G113" i="182"/>
  <c r="I113" i="182" s="1"/>
  <c r="G114" i="182"/>
  <c r="I114" i="182" s="1"/>
  <c r="G115" i="182"/>
  <c r="I115" i="182" s="1"/>
  <c r="G116" i="182"/>
  <c r="I116" i="182" s="1"/>
  <c r="G117" i="182"/>
  <c r="I117" i="182" s="1"/>
  <c r="G118" i="182"/>
  <c r="I118" i="182" s="1"/>
  <c r="G119" i="182"/>
  <c r="I119" i="182" s="1"/>
  <c r="G120" i="182"/>
  <c r="I120" i="182" s="1"/>
  <c r="G121" i="182"/>
  <c r="I121" i="182" s="1"/>
  <c r="G122" i="182"/>
  <c r="I122" i="182" s="1"/>
  <c r="G123" i="182"/>
  <c r="I123" i="182" s="1"/>
  <c r="G124" i="182"/>
  <c r="I124" i="182" s="1"/>
  <c r="G125" i="182"/>
  <c r="I125" i="182" s="1"/>
  <c r="G126" i="182"/>
  <c r="I126" i="182" s="1"/>
  <c r="G127" i="182"/>
  <c r="I127" i="182" s="1"/>
  <c r="G128" i="182"/>
  <c r="I128" i="182" s="1"/>
  <c r="G129" i="182"/>
  <c r="I129" i="182" s="1"/>
  <c r="G130" i="182"/>
  <c r="I130" i="182" s="1"/>
  <c r="G131" i="182"/>
  <c r="I131" i="182" s="1"/>
  <c r="G132" i="182"/>
  <c r="I132" i="182" s="1"/>
  <c r="G133" i="182"/>
  <c r="I133" i="182" s="1"/>
  <c r="G134" i="182"/>
  <c r="I134" i="182" s="1"/>
  <c r="G135" i="182"/>
  <c r="I135" i="182" s="1"/>
  <c r="G136" i="182"/>
  <c r="I136" i="182" s="1"/>
  <c r="G137" i="182"/>
  <c r="I137" i="182" s="1"/>
  <c r="G138" i="182"/>
  <c r="I138" i="182" s="1"/>
  <c r="G139" i="182"/>
  <c r="I139" i="182" s="1"/>
  <c r="G140" i="182"/>
  <c r="I140" i="182" s="1"/>
  <c r="G141" i="182"/>
  <c r="I141" i="182" s="1"/>
  <c r="G142" i="182"/>
  <c r="I142" i="182" s="1"/>
  <c r="G143" i="182"/>
  <c r="I143" i="182" s="1"/>
  <c r="G144" i="182"/>
  <c r="I144" i="182" s="1"/>
  <c r="G145" i="182"/>
  <c r="I145" i="182" s="1"/>
  <c r="G146" i="182"/>
  <c r="I146" i="182" s="1"/>
  <c r="G147" i="182"/>
  <c r="I147" i="182" s="1"/>
  <c r="G148" i="182"/>
  <c r="I148" i="182" s="1"/>
  <c r="G106" i="182"/>
  <c r="I106" i="182" s="1"/>
  <c r="G58" i="182"/>
  <c r="I58" i="182" s="1"/>
  <c r="G59" i="182"/>
  <c r="I59" i="182" s="1"/>
  <c r="G60" i="182"/>
  <c r="I60" i="182" s="1"/>
  <c r="G61" i="182"/>
  <c r="I61" i="182" s="1"/>
  <c r="G62" i="182"/>
  <c r="G63" i="182"/>
  <c r="I63" i="182" s="1"/>
  <c r="G64" i="182"/>
  <c r="I64" i="182" s="1"/>
  <c r="G65" i="182"/>
  <c r="I65" i="182" s="1"/>
  <c r="G66" i="182"/>
  <c r="I66" i="182" s="1"/>
  <c r="G67" i="182"/>
  <c r="I67" i="182" s="1"/>
  <c r="G68" i="182"/>
  <c r="I68" i="182" s="1"/>
  <c r="G69" i="182"/>
  <c r="I69" i="182" s="1"/>
  <c r="G70" i="182"/>
  <c r="I70" i="182" s="1"/>
  <c r="G71" i="182"/>
  <c r="I71" i="182" s="1"/>
  <c r="G72" i="182"/>
  <c r="I72" i="182" s="1"/>
  <c r="G73" i="182"/>
  <c r="I73" i="182" s="1"/>
  <c r="G74" i="182"/>
  <c r="I74" i="182" s="1"/>
  <c r="G75" i="182"/>
  <c r="I75" i="182" s="1"/>
  <c r="G76" i="182"/>
  <c r="I76" i="182" s="1"/>
  <c r="G77" i="182"/>
  <c r="I77" i="182" s="1"/>
  <c r="G78" i="182"/>
  <c r="I78" i="182" s="1"/>
  <c r="G79" i="182"/>
  <c r="I79" i="182" s="1"/>
  <c r="G80" i="182"/>
  <c r="I80" i="182" s="1"/>
  <c r="G81" i="182"/>
  <c r="I81" i="182" s="1"/>
  <c r="G82" i="182"/>
  <c r="I82" i="182" s="1"/>
  <c r="G83" i="182"/>
  <c r="I83" i="182" s="1"/>
  <c r="G84" i="182"/>
  <c r="I84" i="182" s="1"/>
  <c r="G85" i="182"/>
  <c r="I85" i="182" s="1"/>
  <c r="G86" i="182"/>
  <c r="I86" i="182" s="1"/>
  <c r="G87" i="182"/>
  <c r="I87" i="182" s="1"/>
  <c r="G88" i="182"/>
  <c r="I88" i="182" s="1"/>
  <c r="G89" i="182"/>
  <c r="I89" i="182" s="1"/>
  <c r="G90" i="182"/>
  <c r="I90" i="182" s="1"/>
  <c r="G91" i="182"/>
  <c r="I91" i="182" s="1"/>
  <c r="G92" i="182"/>
  <c r="I92" i="182" s="1"/>
  <c r="G93" i="182"/>
  <c r="I93" i="182" s="1"/>
  <c r="G94" i="182"/>
  <c r="I94" i="182" s="1"/>
  <c r="G95" i="182"/>
  <c r="I95" i="182" s="1"/>
  <c r="G96" i="182"/>
  <c r="I96" i="182" s="1"/>
  <c r="G97" i="182"/>
  <c r="I97" i="182" s="1"/>
  <c r="G98" i="182"/>
  <c r="I98" i="182" s="1"/>
  <c r="G99" i="182"/>
  <c r="I99" i="182" s="1"/>
  <c r="G100" i="182"/>
  <c r="I100" i="182" s="1"/>
  <c r="G57" i="182"/>
  <c r="M149" i="182"/>
  <c r="H149" i="182"/>
  <c r="O148" i="182"/>
  <c r="D148" i="182"/>
  <c r="C148" i="182"/>
  <c r="B148" i="182"/>
  <c r="O147" i="182"/>
  <c r="D147" i="182"/>
  <c r="C147" i="182"/>
  <c r="B147" i="182"/>
  <c r="O146" i="182"/>
  <c r="D146" i="182"/>
  <c r="C146" i="182"/>
  <c r="B146" i="182"/>
  <c r="O145" i="182"/>
  <c r="D145" i="182"/>
  <c r="C145" i="182"/>
  <c r="B145" i="182"/>
  <c r="O144" i="182"/>
  <c r="D144" i="182"/>
  <c r="C144" i="182"/>
  <c r="B144" i="182"/>
  <c r="O143" i="182"/>
  <c r="D143" i="182"/>
  <c r="C143" i="182"/>
  <c r="B143" i="182"/>
  <c r="O142" i="182"/>
  <c r="D142" i="182"/>
  <c r="C142" i="182"/>
  <c r="B142" i="182"/>
  <c r="O141" i="182"/>
  <c r="D141" i="182"/>
  <c r="C141" i="182"/>
  <c r="B141" i="182"/>
  <c r="O140" i="182"/>
  <c r="D140" i="182"/>
  <c r="C140" i="182"/>
  <c r="B140" i="182"/>
  <c r="O139" i="182"/>
  <c r="D139" i="182"/>
  <c r="C139" i="182"/>
  <c r="B139" i="182"/>
  <c r="O138" i="182"/>
  <c r="D138" i="182"/>
  <c r="C138" i="182"/>
  <c r="B138" i="182"/>
  <c r="O137" i="182"/>
  <c r="D137" i="182"/>
  <c r="C137" i="182"/>
  <c r="B137" i="182"/>
  <c r="O136" i="182"/>
  <c r="D136" i="182"/>
  <c r="C136" i="182"/>
  <c r="B136" i="182"/>
  <c r="O135" i="182"/>
  <c r="D135" i="182"/>
  <c r="C135" i="182"/>
  <c r="B135" i="182"/>
  <c r="O134" i="182"/>
  <c r="D134" i="182"/>
  <c r="C134" i="182"/>
  <c r="B134" i="182"/>
  <c r="O133" i="182"/>
  <c r="D133" i="182"/>
  <c r="C133" i="182"/>
  <c r="B133" i="182"/>
  <c r="O132" i="182"/>
  <c r="D132" i="182"/>
  <c r="C132" i="182"/>
  <c r="B132" i="182"/>
  <c r="O131" i="182"/>
  <c r="D131" i="182"/>
  <c r="C131" i="182"/>
  <c r="B131" i="182"/>
  <c r="O130" i="182"/>
  <c r="D130" i="182"/>
  <c r="C130" i="182"/>
  <c r="B130" i="182"/>
  <c r="O129" i="182"/>
  <c r="D129" i="182"/>
  <c r="C129" i="182"/>
  <c r="B129" i="182"/>
  <c r="O128" i="182"/>
  <c r="D128" i="182"/>
  <c r="C128" i="182"/>
  <c r="B128" i="182"/>
  <c r="O127" i="182"/>
  <c r="D127" i="182"/>
  <c r="C127" i="182"/>
  <c r="B127" i="182"/>
  <c r="O126" i="182"/>
  <c r="D126" i="182"/>
  <c r="C126" i="182"/>
  <c r="B126" i="182"/>
  <c r="O125" i="182"/>
  <c r="D125" i="182"/>
  <c r="C125" i="182"/>
  <c r="B125" i="182"/>
  <c r="O124" i="182"/>
  <c r="D124" i="182"/>
  <c r="C124" i="182"/>
  <c r="B124" i="182"/>
  <c r="O123" i="182"/>
  <c r="D123" i="182"/>
  <c r="C123" i="182"/>
  <c r="B123" i="182"/>
  <c r="O122" i="182"/>
  <c r="D122" i="182"/>
  <c r="C122" i="182"/>
  <c r="B122" i="182"/>
  <c r="O121" i="182"/>
  <c r="D121" i="182"/>
  <c r="C121" i="182"/>
  <c r="B121" i="182"/>
  <c r="O120" i="182"/>
  <c r="D120" i="182"/>
  <c r="C120" i="182"/>
  <c r="B120" i="182"/>
  <c r="O119" i="182"/>
  <c r="D119" i="182"/>
  <c r="C119" i="182"/>
  <c r="B119" i="182"/>
  <c r="O118" i="182"/>
  <c r="D118" i="182"/>
  <c r="C118" i="182"/>
  <c r="B118" i="182"/>
  <c r="O117" i="182"/>
  <c r="D117" i="182"/>
  <c r="C117" i="182"/>
  <c r="B117" i="182"/>
  <c r="O116" i="182"/>
  <c r="D116" i="182"/>
  <c r="C116" i="182"/>
  <c r="B116" i="182"/>
  <c r="O115" i="182"/>
  <c r="D115" i="182"/>
  <c r="C115" i="182"/>
  <c r="B115" i="182"/>
  <c r="O114" i="182"/>
  <c r="D114" i="182"/>
  <c r="C114" i="182"/>
  <c r="B114" i="182"/>
  <c r="O113" i="182"/>
  <c r="D113" i="182"/>
  <c r="C113" i="182"/>
  <c r="B113" i="182"/>
  <c r="O112" i="182"/>
  <c r="D112" i="182"/>
  <c r="C112" i="182"/>
  <c r="B112" i="182"/>
  <c r="O111" i="182"/>
  <c r="D111" i="182"/>
  <c r="C111" i="182"/>
  <c r="B111" i="182"/>
  <c r="O110" i="182"/>
  <c r="D110" i="182"/>
  <c r="C110" i="182"/>
  <c r="B110" i="182"/>
  <c r="O109" i="182"/>
  <c r="D109" i="182"/>
  <c r="C109" i="182"/>
  <c r="B109" i="182"/>
  <c r="O108" i="182"/>
  <c r="D108" i="182"/>
  <c r="C108" i="182"/>
  <c r="B108" i="182"/>
  <c r="A108" i="182"/>
  <c r="A109" i="182" s="1"/>
  <c r="A110" i="182" s="1"/>
  <c r="A111" i="182" s="1"/>
  <c r="A112" i="182" s="1"/>
  <c r="A113" i="182" s="1"/>
  <c r="A114" i="182" s="1"/>
  <c r="A115" i="182" s="1"/>
  <c r="A116" i="182" s="1"/>
  <c r="A117" i="182" s="1"/>
  <c r="A118" i="182" s="1"/>
  <c r="A119" i="182" s="1"/>
  <c r="A120" i="182" s="1"/>
  <c r="A121" i="182" s="1"/>
  <c r="A122" i="182" s="1"/>
  <c r="A123" i="182" s="1"/>
  <c r="A124" i="182" s="1"/>
  <c r="A125" i="182" s="1"/>
  <c r="A126" i="182" s="1"/>
  <c r="A127" i="182" s="1"/>
  <c r="A128" i="182" s="1"/>
  <c r="A129" i="182" s="1"/>
  <c r="A130" i="182" s="1"/>
  <c r="A131" i="182" s="1"/>
  <c r="A132" i="182" s="1"/>
  <c r="A133" i="182" s="1"/>
  <c r="A134" i="182" s="1"/>
  <c r="A135" i="182" s="1"/>
  <c r="A136" i="182" s="1"/>
  <c r="A137" i="182" s="1"/>
  <c r="A138" i="182" s="1"/>
  <c r="A139" i="182" s="1"/>
  <c r="A140" i="182" s="1"/>
  <c r="A141" i="182" s="1"/>
  <c r="A142" i="182" s="1"/>
  <c r="A143" i="182" s="1"/>
  <c r="A144" i="182" s="1"/>
  <c r="A145" i="182" s="1"/>
  <c r="A146" i="182" s="1"/>
  <c r="A147" i="182" s="1"/>
  <c r="A148" i="182" s="1"/>
  <c r="O107" i="182"/>
  <c r="D107" i="182"/>
  <c r="C107" i="182"/>
  <c r="B107" i="182"/>
  <c r="A107" i="182"/>
  <c r="O106" i="182"/>
  <c r="D106" i="182"/>
  <c r="C106" i="182"/>
  <c r="B106" i="182"/>
  <c r="A106" i="182"/>
  <c r="N103" i="182"/>
  <c r="J103" i="182"/>
  <c r="H103" i="182"/>
  <c r="J102" i="182"/>
  <c r="H102" i="182"/>
  <c r="J101" i="182"/>
  <c r="O100" i="182"/>
  <c r="D100" i="182"/>
  <c r="C100" i="182"/>
  <c r="B100" i="182"/>
  <c r="O99" i="182"/>
  <c r="D99" i="182"/>
  <c r="C99" i="182"/>
  <c r="B99" i="182"/>
  <c r="O98" i="182"/>
  <c r="D98" i="182"/>
  <c r="C98" i="182"/>
  <c r="B98" i="182"/>
  <c r="O97" i="182"/>
  <c r="D97" i="182"/>
  <c r="C97" i="182"/>
  <c r="B97" i="182"/>
  <c r="O96" i="182"/>
  <c r="D96" i="182"/>
  <c r="C96" i="182"/>
  <c r="B96" i="182"/>
  <c r="O95" i="182"/>
  <c r="D95" i="182"/>
  <c r="C95" i="182"/>
  <c r="B95" i="182"/>
  <c r="O94" i="182"/>
  <c r="D94" i="182"/>
  <c r="C94" i="182"/>
  <c r="B94" i="182"/>
  <c r="O93" i="182"/>
  <c r="D93" i="182"/>
  <c r="C93" i="182"/>
  <c r="B93" i="182"/>
  <c r="O92" i="182"/>
  <c r="D92" i="182"/>
  <c r="C92" i="182"/>
  <c r="B92" i="182"/>
  <c r="O91" i="182"/>
  <c r="D91" i="182"/>
  <c r="C91" i="182"/>
  <c r="B91" i="182"/>
  <c r="O90" i="182"/>
  <c r="D90" i="182"/>
  <c r="C90" i="182"/>
  <c r="B90" i="182"/>
  <c r="O89" i="182"/>
  <c r="D89" i="182"/>
  <c r="C89" i="182"/>
  <c r="B89" i="182"/>
  <c r="O88" i="182"/>
  <c r="D88" i="182"/>
  <c r="C88" i="182"/>
  <c r="B88" i="182"/>
  <c r="O87" i="182"/>
  <c r="D87" i="182"/>
  <c r="C87" i="182"/>
  <c r="B87" i="182"/>
  <c r="O86" i="182"/>
  <c r="D86" i="182"/>
  <c r="C86" i="182"/>
  <c r="B86" i="182"/>
  <c r="O85" i="182"/>
  <c r="D85" i="182"/>
  <c r="C85" i="182"/>
  <c r="B85" i="182"/>
  <c r="O84" i="182"/>
  <c r="D84" i="182"/>
  <c r="C84" i="182"/>
  <c r="B84" i="182"/>
  <c r="O83" i="182"/>
  <c r="D83" i="182"/>
  <c r="C83" i="182"/>
  <c r="B83" i="182"/>
  <c r="O82" i="182"/>
  <c r="D82" i="182"/>
  <c r="C82" i="182"/>
  <c r="B82" i="182"/>
  <c r="O81" i="182"/>
  <c r="D81" i="182"/>
  <c r="C81" i="182"/>
  <c r="B81" i="182"/>
  <c r="O80" i="182"/>
  <c r="D80" i="182"/>
  <c r="C80" i="182"/>
  <c r="B80" i="182"/>
  <c r="O79" i="182"/>
  <c r="D79" i="182"/>
  <c r="C79" i="182"/>
  <c r="B79" i="182"/>
  <c r="O78" i="182"/>
  <c r="D78" i="182"/>
  <c r="C78" i="182"/>
  <c r="B78" i="182"/>
  <c r="O77" i="182"/>
  <c r="D77" i="182"/>
  <c r="C77" i="182"/>
  <c r="B77" i="182"/>
  <c r="O76" i="182"/>
  <c r="D76" i="182"/>
  <c r="C76" i="182"/>
  <c r="B76" i="182"/>
  <c r="O75" i="182"/>
  <c r="D75" i="182"/>
  <c r="C75" i="182"/>
  <c r="B75" i="182"/>
  <c r="O74" i="182"/>
  <c r="D74" i="182"/>
  <c r="C74" i="182"/>
  <c r="B74" i="182"/>
  <c r="O73" i="182"/>
  <c r="D73" i="182"/>
  <c r="C73" i="182"/>
  <c r="B73" i="182"/>
  <c r="O72" i="182"/>
  <c r="D72" i="182"/>
  <c r="C72" i="182"/>
  <c r="B72" i="182"/>
  <c r="O71" i="182"/>
  <c r="D71" i="182"/>
  <c r="C71" i="182"/>
  <c r="B71" i="182"/>
  <c r="O70" i="182"/>
  <c r="D70" i="182"/>
  <c r="C70" i="182"/>
  <c r="B70" i="182"/>
  <c r="O69" i="182"/>
  <c r="D69" i="182"/>
  <c r="C69" i="182"/>
  <c r="B69" i="182"/>
  <c r="O68" i="182"/>
  <c r="D68" i="182"/>
  <c r="C68" i="182"/>
  <c r="B68" i="182"/>
  <c r="O67" i="182"/>
  <c r="D67" i="182"/>
  <c r="C67" i="182"/>
  <c r="B67" i="182"/>
  <c r="O66" i="182"/>
  <c r="D66" i="182"/>
  <c r="C66" i="182"/>
  <c r="B66" i="182"/>
  <c r="O65" i="182"/>
  <c r="D65" i="182"/>
  <c r="C65" i="182"/>
  <c r="B65" i="182"/>
  <c r="O64" i="182"/>
  <c r="D64" i="182"/>
  <c r="C64" i="182"/>
  <c r="B64" i="182"/>
  <c r="O63" i="182"/>
  <c r="D63" i="182"/>
  <c r="C63" i="182"/>
  <c r="B63" i="182"/>
  <c r="O62" i="182"/>
  <c r="D62" i="182"/>
  <c r="C62" i="182"/>
  <c r="B62" i="182"/>
  <c r="O61" i="182"/>
  <c r="D61" i="182"/>
  <c r="C61" i="182"/>
  <c r="B61" i="182"/>
  <c r="O60" i="182"/>
  <c r="D60" i="182"/>
  <c r="C60" i="182"/>
  <c r="B60" i="182"/>
  <c r="O59" i="182"/>
  <c r="D59" i="182"/>
  <c r="C59" i="182"/>
  <c r="B59" i="182"/>
  <c r="O58" i="182"/>
  <c r="D58" i="182"/>
  <c r="C58" i="182"/>
  <c r="B58" i="182"/>
  <c r="O57" i="182"/>
  <c r="D57" i="182"/>
  <c r="C57" i="182"/>
  <c r="B57" i="182"/>
  <c r="N54" i="182"/>
  <c r="J54" i="182"/>
  <c r="H54" i="182"/>
  <c r="J53" i="182"/>
  <c r="H53" i="182"/>
  <c r="J52" i="182"/>
  <c r="D21" i="182" a="1"/>
  <c r="D21" i="182" s="1"/>
  <c r="D20" i="182" a="1"/>
  <c r="D20" i="182" s="1"/>
  <c r="D19" i="182" a="1"/>
  <c r="D19" i="182" s="1"/>
  <c r="D14" i="182" a="1"/>
  <c r="D14" i="182" s="1"/>
  <c r="D54" i="182" s="1"/>
  <c r="D13" i="182" a="1"/>
  <c r="D13" i="182" s="1"/>
  <c r="D102" i="182" s="1"/>
  <c r="D12" i="182" a="1"/>
  <c r="D12" i="182" s="1"/>
  <c r="D10" i="182" a="1"/>
  <c r="D10" i="182" s="1"/>
  <c r="D8" i="182"/>
  <c r="D7" i="182"/>
  <c r="D6" i="182"/>
  <c r="D5" i="182"/>
  <c r="N3" i="182"/>
  <c r="N1" i="182"/>
  <c r="G107" i="181"/>
  <c r="I107" i="181" s="1"/>
  <c r="G108" i="181"/>
  <c r="I108" i="181" s="1"/>
  <c r="G109" i="181"/>
  <c r="I109" i="181" s="1"/>
  <c r="G110" i="181"/>
  <c r="I110" i="181" s="1"/>
  <c r="G111" i="181"/>
  <c r="I111" i="181" s="1"/>
  <c r="G112" i="181"/>
  <c r="I112" i="181" s="1"/>
  <c r="G113" i="181"/>
  <c r="I113" i="181" s="1"/>
  <c r="G114" i="181"/>
  <c r="I114" i="181" s="1"/>
  <c r="G115" i="181"/>
  <c r="I115" i="181" s="1"/>
  <c r="G116" i="181"/>
  <c r="I116" i="181" s="1"/>
  <c r="G117" i="181"/>
  <c r="I117" i="181" s="1"/>
  <c r="G118" i="181"/>
  <c r="I118" i="181" s="1"/>
  <c r="G119" i="181"/>
  <c r="I119" i="181" s="1"/>
  <c r="G120" i="181"/>
  <c r="I120" i="181" s="1"/>
  <c r="G121" i="181"/>
  <c r="I121" i="181" s="1"/>
  <c r="G122" i="181"/>
  <c r="I122" i="181" s="1"/>
  <c r="G123" i="181"/>
  <c r="I123" i="181" s="1"/>
  <c r="G124" i="181"/>
  <c r="I124" i="181" s="1"/>
  <c r="G125" i="181"/>
  <c r="I125" i="181" s="1"/>
  <c r="G126" i="181"/>
  <c r="I126" i="181" s="1"/>
  <c r="G127" i="181"/>
  <c r="I127" i="181" s="1"/>
  <c r="G128" i="181"/>
  <c r="I128" i="181" s="1"/>
  <c r="G129" i="181"/>
  <c r="I129" i="181" s="1"/>
  <c r="G130" i="181"/>
  <c r="I130" i="181" s="1"/>
  <c r="G131" i="181"/>
  <c r="I131" i="181" s="1"/>
  <c r="G132" i="181"/>
  <c r="I132" i="181" s="1"/>
  <c r="G133" i="181"/>
  <c r="I133" i="181" s="1"/>
  <c r="G134" i="181"/>
  <c r="I134" i="181" s="1"/>
  <c r="G135" i="181"/>
  <c r="I135" i="181" s="1"/>
  <c r="G136" i="181"/>
  <c r="I136" i="181" s="1"/>
  <c r="G137" i="181"/>
  <c r="I137" i="181" s="1"/>
  <c r="G138" i="181"/>
  <c r="I138" i="181" s="1"/>
  <c r="G139" i="181"/>
  <c r="I139" i="181" s="1"/>
  <c r="G140" i="181"/>
  <c r="I140" i="181" s="1"/>
  <c r="G141" i="181"/>
  <c r="I141" i="181" s="1"/>
  <c r="G142" i="181"/>
  <c r="I142" i="181" s="1"/>
  <c r="G143" i="181"/>
  <c r="I143" i="181" s="1"/>
  <c r="G144" i="181"/>
  <c r="I144" i="181" s="1"/>
  <c r="G145" i="181"/>
  <c r="I145" i="181" s="1"/>
  <c r="G146" i="181"/>
  <c r="I146" i="181" s="1"/>
  <c r="G147" i="181"/>
  <c r="I147" i="181" s="1"/>
  <c r="G148" i="181"/>
  <c r="I148" i="181" s="1"/>
  <c r="G106" i="181"/>
  <c r="I106" i="181" s="1"/>
  <c r="G58" i="181"/>
  <c r="I58" i="181" s="1"/>
  <c r="G59" i="181"/>
  <c r="I59" i="181" s="1"/>
  <c r="G60" i="181"/>
  <c r="I60" i="181" s="1"/>
  <c r="G61" i="181"/>
  <c r="I61" i="181" s="1"/>
  <c r="G62" i="181"/>
  <c r="I62" i="181" s="1"/>
  <c r="G63" i="181"/>
  <c r="I63" i="181" s="1"/>
  <c r="G64" i="181"/>
  <c r="I64" i="181" s="1"/>
  <c r="G65" i="181"/>
  <c r="I65" i="181" s="1"/>
  <c r="G66" i="181"/>
  <c r="I66" i="181" s="1"/>
  <c r="G67" i="181"/>
  <c r="I67" i="181" s="1"/>
  <c r="G68" i="181"/>
  <c r="I68" i="181" s="1"/>
  <c r="G69" i="181"/>
  <c r="I69" i="181" s="1"/>
  <c r="G70" i="181"/>
  <c r="I70" i="181" s="1"/>
  <c r="G71" i="181"/>
  <c r="I71" i="181" s="1"/>
  <c r="G72" i="181"/>
  <c r="I72" i="181" s="1"/>
  <c r="G73" i="181"/>
  <c r="I73" i="181" s="1"/>
  <c r="G74" i="181"/>
  <c r="I74" i="181" s="1"/>
  <c r="G75" i="181"/>
  <c r="I75" i="181" s="1"/>
  <c r="G76" i="181"/>
  <c r="I76" i="181" s="1"/>
  <c r="G77" i="181"/>
  <c r="I77" i="181" s="1"/>
  <c r="G78" i="181"/>
  <c r="I78" i="181" s="1"/>
  <c r="G79" i="181"/>
  <c r="I79" i="181" s="1"/>
  <c r="G80" i="181"/>
  <c r="I80" i="181" s="1"/>
  <c r="G81" i="181"/>
  <c r="I81" i="181" s="1"/>
  <c r="G82" i="181"/>
  <c r="I82" i="181" s="1"/>
  <c r="G83" i="181"/>
  <c r="I83" i="181" s="1"/>
  <c r="G84" i="181"/>
  <c r="I84" i="181" s="1"/>
  <c r="G85" i="181"/>
  <c r="I85" i="181" s="1"/>
  <c r="G86" i="181"/>
  <c r="I86" i="181" s="1"/>
  <c r="G87" i="181"/>
  <c r="I87" i="181" s="1"/>
  <c r="G88" i="181"/>
  <c r="I88" i="181" s="1"/>
  <c r="G89" i="181"/>
  <c r="I89" i="181" s="1"/>
  <c r="G90" i="181"/>
  <c r="I90" i="181" s="1"/>
  <c r="G91" i="181"/>
  <c r="I91" i="181" s="1"/>
  <c r="G92" i="181"/>
  <c r="I92" i="181" s="1"/>
  <c r="G93" i="181"/>
  <c r="I93" i="181" s="1"/>
  <c r="G94" i="181"/>
  <c r="I94" i="181" s="1"/>
  <c r="G95" i="181"/>
  <c r="I95" i="181" s="1"/>
  <c r="G96" i="181"/>
  <c r="I96" i="181" s="1"/>
  <c r="G97" i="181"/>
  <c r="I97" i="181" s="1"/>
  <c r="G98" i="181"/>
  <c r="I98" i="181" s="1"/>
  <c r="G99" i="181"/>
  <c r="I99" i="181" s="1"/>
  <c r="G100" i="181"/>
  <c r="I100" i="181" s="1"/>
  <c r="G57" i="181"/>
  <c r="M149" i="181"/>
  <c r="H149" i="181"/>
  <c r="L6" i="115" s="1"/>
  <c r="O148" i="181"/>
  <c r="D148" i="181"/>
  <c r="C148" i="181"/>
  <c r="B148" i="181"/>
  <c r="O147" i="181"/>
  <c r="D147" i="181"/>
  <c r="C147" i="181"/>
  <c r="B147" i="181"/>
  <c r="O146" i="181"/>
  <c r="D146" i="181"/>
  <c r="C146" i="181"/>
  <c r="B146" i="181"/>
  <c r="O145" i="181"/>
  <c r="D145" i="181"/>
  <c r="C145" i="181"/>
  <c r="B145" i="181"/>
  <c r="O144" i="181"/>
  <c r="D144" i="181"/>
  <c r="C144" i="181"/>
  <c r="B144" i="181"/>
  <c r="O143" i="181"/>
  <c r="D143" i="181"/>
  <c r="C143" i="181"/>
  <c r="B143" i="181"/>
  <c r="O142" i="181"/>
  <c r="D142" i="181"/>
  <c r="C142" i="181"/>
  <c r="B142" i="181"/>
  <c r="O141" i="181"/>
  <c r="D141" i="181"/>
  <c r="C141" i="181"/>
  <c r="B141" i="181"/>
  <c r="O140" i="181"/>
  <c r="D140" i="181"/>
  <c r="C140" i="181"/>
  <c r="B140" i="181"/>
  <c r="O139" i="181"/>
  <c r="D139" i="181"/>
  <c r="C139" i="181"/>
  <c r="B139" i="181"/>
  <c r="O138" i="181"/>
  <c r="D138" i="181"/>
  <c r="C138" i="181"/>
  <c r="B138" i="181"/>
  <c r="O137" i="181"/>
  <c r="D137" i="181"/>
  <c r="C137" i="181"/>
  <c r="B137" i="181"/>
  <c r="O136" i="181"/>
  <c r="D136" i="181"/>
  <c r="C136" i="181"/>
  <c r="B136" i="181"/>
  <c r="O135" i="181"/>
  <c r="D135" i="181"/>
  <c r="C135" i="181"/>
  <c r="B135" i="181"/>
  <c r="O134" i="181"/>
  <c r="D134" i="181"/>
  <c r="C134" i="181"/>
  <c r="B134" i="181"/>
  <c r="O133" i="181"/>
  <c r="D133" i="181"/>
  <c r="C133" i="181"/>
  <c r="B133" i="181"/>
  <c r="O132" i="181"/>
  <c r="D132" i="181"/>
  <c r="C132" i="181"/>
  <c r="B132" i="181"/>
  <c r="O131" i="181"/>
  <c r="D131" i="181"/>
  <c r="C131" i="181"/>
  <c r="B131" i="181"/>
  <c r="O130" i="181"/>
  <c r="D130" i="181"/>
  <c r="C130" i="181"/>
  <c r="B130" i="181"/>
  <c r="O129" i="181"/>
  <c r="D129" i="181"/>
  <c r="C129" i="181"/>
  <c r="B129" i="181"/>
  <c r="O128" i="181"/>
  <c r="D128" i="181"/>
  <c r="C128" i="181"/>
  <c r="B128" i="181"/>
  <c r="O127" i="181"/>
  <c r="D127" i="181"/>
  <c r="C127" i="181"/>
  <c r="B127" i="181"/>
  <c r="O126" i="181"/>
  <c r="D126" i="181"/>
  <c r="C126" i="181"/>
  <c r="B126" i="181"/>
  <c r="O125" i="181"/>
  <c r="D125" i="181"/>
  <c r="C125" i="181"/>
  <c r="B125" i="181"/>
  <c r="O124" i="181"/>
  <c r="D124" i="181"/>
  <c r="C124" i="181"/>
  <c r="B124" i="181"/>
  <c r="O123" i="181"/>
  <c r="D123" i="181"/>
  <c r="C123" i="181"/>
  <c r="B123" i="181"/>
  <c r="O122" i="181"/>
  <c r="D122" i="181"/>
  <c r="C122" i="181"/>
  <c r="B122" i="181"/>
  <c r="O121" i="181"/>
  <c r="D121" i="181"/>
  <c r="C121" i="181"/>
  <c r="B121" i="181"/>
  <c r="O120" i="181"/>
  <c r="D120" i="181"/>
  <c r="C120" i="181"/>
  <c r="B120" i="181"/>
  <c r="O119" i="181"/>
  <c r="D119" i="181"/>
  <c r="C119" i="181"/>
  <c r="B119" i="181"/>
  <c r="O118" i="181"/>
  <c r="D118" i="181"/>
  <c r="C118" i="181"/>
  <c r="B118" i="181"/>
  <c r="O117" i="181"/>
  <c r="D117" i="181"/>
  <c r="C117" i="181"/>
  <c r="B117" i="181"/>
  <c r="O116" i="181"/>
  <c r="D116" i="181"/>
  <c r="C116" i="181"/>
  <c r="B116" i="181"/>
  <c r="O115" i="181"/>
  <c r="D115" i="181"/>
  <c r="C115" i="181"/>
  <c r="B115" i="181"/>
  <c r="O114" i="181"/>
  <c r="D114" i="181"/>
  <c r="C114" i="181"/>
  <c r="B114" i="181"/>
  <c r="O113" i="181"/>
  <c r="D113" i="181"/>
  <c r="C113" i="181"/>
  <c r="B113" i="181"/>
  <c r="O112" i="181"/>
  <c r="D112" i="181"/>
  <c r="C112" i="181"/>
  <c r="B112" i="181"/>
  <c r="O111" i="181"/>
  <c r="D111" i="181"/>
  <c r="C111" i="181"/>
  <c r="B111" i="181"/>
  <c r="O110" i="181"/>
  <c r="D110" i="181"/>
  <c r="C110" i="181"/>
  <c r="B110" i="181"/>
  <c r="O109" i="181"/>
  <c r="D109" i="181"/>
  <c r="C109" i="181"/>
  <c r="B109" i="181"/>
  <c r="O108" i="181"/>
  <c r="D108" i="181"/>
  <c r="C108" i="181"/>
  <c r="B108" i="181"/>
  <c r="O107" i="181"/>
  <c r="D107" i="181"/>
  <c r="C107" i="181"/>
  <c r="B107" i="181"/>
  <c r="O106" i="181"/>
  <c r="D106" i="181"/>
  <c r="C106" i="181"/>
  <c r="B106" i="181"/>
  <c r="A106" i="181"/>
  <c r="A107" i="181" s="1"/>
  <c r="A108" i="181" s="1"/>
  <c r="A109" i="181" s="1"/>
  <c r="A110" i="181" s="1"/>
  <c r="A111" i="181" s="1"/>
  <c r="A112" i="181" s="1"/>
  <c r="A113" i="181" s="1"/>
  <c r="A114" i="181" s="1"/>
  <c r="A115" i="181" s="1"/>
  <c r="A116" i="181" s="1"/>
  <c r="A117" i="181" s="1"/>
  <c r="A118" i="181" s="1"/>
  <c r="A119" i="181" s="1"/>
  <c r="A120" i="181" s="1"/>
  <c r="A121" i="181" s="1"/>
  <c r="A122" i="181" s="1"/>
  <c r="A123" i="181" s="1"/>
  <c r="A124" i="181" s="1"/>
  <c r="A125" i="181" s="1"/>
  <c r="A126" i="181" s="1"/>
  <c r="A127" i="181" s="1"/>
  <c r="A128" i="181" s="1"/>
  <c r="A129" i="181" s="1"/>
  <c r="A130" i="181" s="1"/>
  <c r="A131" i="181" s="1"/>
  <c r="A132" i="181" s="1"/>
  <c r="A133" i="181" s="1"/>
  <c r="A134" i="181" s="1"/>
  <c r="A135" i="181" s="1"/>
  <c r="A136" i="181" s="1"/>
  <c r="A137" i="181" s="1"/>
  <c r="A138" i="181" s="1"/>
  <c r="A139" i="181" s="1"/>
  <c r="A140" i="181" s="1"/>
  <c r="A141" i="181" s="1"/>
  <c r="A142" i="181" s="1"/>
  <c r="A143" i="181" s="1"/>
  <c r="A144" i="181" s="1"/>
  <c r="A145" i="181" s="1"/>
  <c r="A146" i="181" s="1"/>
  <c r="A147" i="181" s="1"/>
  <c r="A148" i="181" s="1"/>
  <c r="N103" i="181"/>
  <c r="J103" i="181"/>
  <c r="H103" i="181"/>
  <c r="J102" i="181"/>
  <c r="H102" i="181"/>
  <c r="J101" i="181"/>
  <c r="O100" i="181"/>
  <c r="D100" i="181"/>
  <c r="C100" i="181"/>
  <c r="B100" i="181"/>
  <c r="O99" i="181"/>
  <c r="D99" i="181"/>
  <c r="C99" i="181"/>
  <c r="B99" i="181"/>
  <c r="O98" i="181"/>
  <c r="D98" i="181"/>
  <c r="C98" i="181"/>
  <c r="B98" i="181"/>
  <c r="O97" i="181"/>
  <c r="D97" i="181"/>
  <c r="C97" i="181"/>
  <c r="B97" i="181"/>
  <c r="O96" i="181"/>
  <c r="D96" i="181"/>
  <c r="C96" i="181"/>
  <c r="B96" i="181"/>
  <c r="O95" i="181"/>
  <c r="D95" i="181"/>
  <c r="C95" i="181"/>
  <c r="B95" i="181"/>
  <c r="O94" i="181"/>
  <c r="D94" i="181"/>
  <c r="C94" i="181"/>
  <c r="B94" i="181"/>
  <c r="O93" i="181"/>
  <c r="D93" i="181"/>
  <c r="C93" i="181"/>
  <c r="B93" i="181"/>
  <c r="O92" i="181"/>
  <c r="D92" i="181"/>
  <c r="C92" i="181"/>
  <c r="B92" i="181"/>
  <c r="O91" i="181"/>
  <c r="D91" i="181"/>
  <c r="C91" i="181"/>
  <c r="B91" i="181"/>
  <c r="O90" i="181"/>
  <c r="D90" i="181"/>
  <c r="C90" i="181"/>
  <c r="B90" i="181"/>
  <c r="O89" i="181"/>
  <c r="D89" i="181"/>
  <c r="C89" i="181"/>
  <c r="B89" i="181"/>
  <c r="O88" i="181"/>
  <c r="D88" i="181"/>
  <c r="C88" i="181"/>
  <c r="B88" i="181"/>
  <c r="O87" i="181"/>
  <c r="D87" i="181"/>
  <c r="C87" i="181"/>
  <c r="B87" i="181"/>
  <c r="O86" i="181"/>
  <c r="D86" i="181"/>
  <c r="C86" i="181"/>
  <c r="B86" i="181"/>
  <c r="O85" i="181"/>
  <c r="D85" i="181"/>
  <c r="C85" i="181"/>
  <c r="B85" i="181"/>
  <c r="O84" i="181"/>
  <c r="D84" i="181"/>
  <c r="C84" i="181"/>
  <c r="B84" i="181"/>
  <c r="O83" i="181"/>
  <c r="D83" i="181"/>
  <c r="C83" i="181"/>
  <c r="B83" i="181"/>
  <c r="O82" i="181"/>
  <c r="D82" i="181"/>
  <c r="C82" i="181"/>
  <c r="B82" i="181"/>
  <c r="O81" i="181"/>
  <c r="D81" i="181"/>
  <c r="C81" i="181"/>
  <c r="B81" i="181"/>
  <c r="O80" i="181"/>
  <c r="D80" i="181"/>
  <c r="C80" i="181"/>
  <c r="B80" i="181"/>
  <c r="O79" i="181"/>
  <c r="D79" i="181"/>
  <c r="C79" i="181"/>
  <c r="B79" i="181"/>
  <c r="O78" i="181"/>
  <c r="D78" i="181"/>
  <c r="C78" i="181"/>
  <c r="B78" i="181"/>
  <c r="O77" i="181"/>
  <c r="D77" i="181"/>
  <c r="C77" i="181"/>
  <c r="B77" i="181"/>
  <c r="O76" i="181"/>
  <c r="D76" i="181"/>
  <c r="C76" i="181"/>
  <c r="B76" i="181"/>
  <c r="O75" i="181"/>
  <c r="D75" i="181"/>
  <c r="C75" i="181"/>
  <c r="B75" i="181"/>
  <c r="O74" i="181"/>
  <c r="D74" i="181"/>
  <c r="C74" i="181"/>
  <c r="B74" i="181"/>
  <c r="O73" i="181"/>
  <c r="D73" i="181"/>
  <c r="C73" i="181"/>
  <c r="B73" i="181"/>
  <c r="O72" i="181"/>
  <c r="D72" i="181"/>
  <c r="C72" i="181"/>
  <c r="B72" i="181"/>
  <c r="O71" i="181"/>
  <c r="D71" i="181"/>
  <c r="C71" i="181"/>
  <c r="B71" i="181"/>
  <c r="O70" i="181"/>
  <c r="D70" i="181"/>
  <c r="C70" i="181"/>
  <c r="B70" i="181"/>
  <c r="O69" i="181"/>
  <c r="D69" i="181"/>
  <c r="C69" i="181"/>
  <c r="B69" i="181"/>
  <c r="O68" i="181"/>
  <c r="D68" i="181"/>
  <c r="C68" i="181"/>
  <c r="B68" i="181"/>
  <c r="O67" i="181"/>
  <c r="D67" i="181"/>
  <c r="C67" i="181"/>
  <c r="B67" i="181"/>
  <c r="O66" i="181"/>
  <c r="D66" i="181"/>
  <c r="C66" i="181"/>
  <c r="B66" i="181"/>
  <c r="O65" i="181"/>
  <c r="D65" i="181"/>
  <c r="C65" i="181"/>
  <c r="B65" i="181"/>
  <c r="O64" i="181"/>
  <c r="D64" i="181"/>
  <c r="C64" i="181"/>
  <c r="B64" i="181"/>
  <c r="O63" i="181"/>
  <c r="D63" i="181"/>
  <c r="C63" i="181"/>
  <c r="B63" i="181"/>
  <c r="O62" i="181"/>
  <c r="D62" i="181"/>
  <c r="C62" i="181"/>
  <c r="B62" i="181"/>
  <c r="O61" i="181"/>
  <c r="D61" i="181"/>
  <c r="C61" i="181"/>
  <c r="B61" i="181"/>
  <c r="O60" i="181"/>
  <c r="D60" i="181"/>
  <c r="C60" i="181"/>
  <c r="B60" i="181"/>
  <c r="O59" i="181"/>
  <c r="D59" i="181"/>
  <c r="C59" i="181"/>
  <c r="B59" i="181"/>
  <c r="O58" i="181"/>
  <c r="D58" i="181"/>
  <c r="C58" i="181"/>
  <c r="B58" i="181"/>
  <c r="O57" i="181"/>
  <c r="D57" i="181"/>
  <c r="C57" i="181"/>
  <c r="B57" i="181"/>
  <c r="N54" i="181"/>
  <c r="J54" i="181"/>
  <c r="H54" i="181"/>
  <c r="J53" i="181"/>
  <c r="H53" i="181"/>
  <c r="J52" i="181"/>
  <c r="D21" i="181" a="1"/>
  <c r="D21" i="181" s="1"/>
  <c r="D20" i="181" a="1"/>
  <c r="D20" i="181" s="1"/>
  <c r="D19" i="181" a="1"/>
  <c r="D19" i="181" s="1"/>
  <c r="D14" i="181" a="1"/>
  <c r="D14" i="181" s="1"/>
  <c r="D13" i="181" a="1"/>
  <c r="D13" i="181" s="1"/>
  <c r="D102" i="181" s="1"/>
  <c r="D12" i="181" a="1"/>
  <c r="D12" i="181" s="1"/>
  <c r="D101" i="181" s="1"/>
  <c r="D10" i="181" a="1"/>
  <c r="D10" i="181" s="1"/>
  <c r="D8" i="181"/>
  <c r="D7" i="181"/>
  <c r="D6" i="181"/>
  <c r="D5" i="181"/>
  <c r="N3" i="181"/>
  <c r="N1" i="181"/>
  <c r="G107" i="180"/>
  <c r="I107" i="180" s="1"/>
  <c r="G108" i="180"/>
  <c r="I108" i="180" s="1"/>
  <c r="G109" i="180"/>
  <c r="I109" i="180" s="1"/>
  <c r="G110" i="180"/>
  <c r="I110" i="180" s="1"/>
  <c r="G111" i="180"/>
  <c r="I111" i="180" s="1"/>
  <c r="G112" i="180"/>
  <c r="I112" i="180" s="1"/>
  <c r="G113" i="180"/>
  <c r="I113" i="180" s="1"/>
  <c r="G114" i="180"/>
  <c r="I114" i="180" s="1"/>
  <c r="G115" i="180"/>
  <c r="I115" i="180" s="1"/>
  <c r="G116" i="180"/>
  <c r="I116" i="180" s="1"/>
  <c r="G117" i="180"/>
  <c r="I117" i="180" s="1"/>
  <c r="G118" i="180"/>
  <c r="I118" i="180" s="1"/>
  <c r="G119" i="180"/>
  <c r="I119" i="180" s="1"/>
  <c r="G120" i="180"/>
  <c r="I120" i="180" s="1"/>
  <c r="G121" i="180"/>
  <c r="I121" i="180" s="1"/>
  <c r="G122" i="180"/>
  <c r="I122" i="180" s="1"/>
  <c r="G123" i="180"/>
  <c r="I123" i="180" s="1"/>
  <c r="G124" i="180"/>
  <c r="I124" i="180" s="1"/>
  <c r="G125" i="180"/>
  <c r="I125" i="180" s="1"/>
  <c r="G126" i="180"/>
  <c r="I126" i="180" s="1"/>
  <c r="G127" i="180"/>
  <c r="I127" i="180" s="1"/>
  <c r="G128" i="180"/>
  <c r="I128" i="180" s="1"/>
  <c r="G129" i="180"/>
  <c r="I129" i="180" s="1"/>
  <c r="G130" i="180"/>
  <c r="I130" i="180" s="1"/>
  <c r="G131" i="180"/>
  <c r="I131" i="180" s="1"/>
  <c r="G132" i="180"/>
  <c r="I132" i="180" s="1"/>
  <c r="G133" i="180"/>
  <c r="I133" i="180" s="1"/>
  <c r="G134" i="180"/>
  <c r="I134" i="180" s="1"/>
  <c r="G135" i="180"/>
  <c r="I135" i="180" s="1"/>
  <c r="G136" i="180"/>
  <c r="I136" i="180" s="1"/>
  <c r="G137" i="180"/>
  <c r="I137" i="180" s="1"/>
  <c r="G138" i="180"/>
  <c r="I138" i="180" s="1"/>
  <c r="G139" i="180"/>
  <c r="I139" i="180" s="1"/>
  <c r="G140" i="180"/>
  <c r="I140" i="180" s="1"/>
  <c r="G141" i="180"/>
  <c r="I141" i="180" s="1"/>
  <c r="G142" i="180"/>
  <c r="I142" i="180" s="1"/>
  <c r="G143" i="180"/>
  <c r="I143" i="180" s="1"/>
  <c r="G144" i="180"/>
  <c r="I144" i="180" s="1"/>
  <c r="G145" i="180"/>
  <c r="I145" i="180" s="1"/>
  <c r="G146" i="180"/>
  <c r="I146" i="180" s="1"/>
  <c r="G147" i="180"/>
  <c r="I147" i="180" s="1"/>
  <c r="G148" i="180"/>
  <c r="I148" i="180" s="1"/>
  <c r="G106" i="180"/>
  <c r="I106" i="180" s="1"/>
  <c r="G58" i="180"/>
  <c r="I58" i="180" s="1"/>
  <c r="G59" i="180"/>
  <c r="I59" i="180" s="1"/>
  <c r="G60" i="180"/>
  <c r="I60" i="180" s="1"/>
  <c r="G61" i="180"/>
  <c r="I61" i="180" s="1"/>
  <c r="G62" i="180"/>
  <c r="G63" i="180"/>
  <c r="I63" i="180" s="1"/>
  <c r="G64" i="180"/>
  <c r="I64" i="180" s="1"/>
  <c r="G65" i="180"/>
  <c r="I65" i="180" s="1"/>
  <c r="G66" i="180"/>
  <c r="I66" i="180" s="1"/>
  <c r="G67" i="180"/>
  <c r="I67" i="180" s="1"/>
  <c r="G68" i="180"/>
  <c r="I68" i="180" s="1"/>
  <c r="G69" i="180"/>
  <c r="I69" i="180" s="1"/>
  <c r="G70" i="180"/>
  <c r="I70" i="180" s="1"/>
  <c r="G71" i="180"/>
  <c r="I71" i="180" s="1"/>
  <c r="G72" i="180"/>
  <c r="I72" i="180" s="1"/>
  <c r="G73" i="180"/>
  <c r="I73" i="180" s="1"/>
  <c r="G74" i="180"/>
  <c r="I74" i="180" s="1"/>
  <c r="G75" i="180"/>
  <c r="I75" i="180" s="1"/>
  <c r="G76" i="180"/>
  <c r="I76" i="180" s="1"/>
  <c r="G77" i="180"/>
  <c r="I77" i="180" s="1"/>
  <c r="G78" i="180"/>
  <c r="I78" i="180" s="1"/>
  <c r="G79" i="180"/>
  <c r="I79" i="180" s="1"/>
  <c r="G80" i="180"/>
  <c r="I80" i="180" s="1"/>
  <c r="G81" i="180"/>
  <c r="I81" i="180" s="1"/>
  <c r="G82" i="180"/>
  <c r="I82" i="180" s="1"/>
  <c r="G83" i="180"/>
  <c r="I83" i="180" s="1"/>
  <c r="G84" i="180"/>
  <c r="I84" i="180" s="1"/>
  <c r="G85" i="180"/>
  <c r="I85" i="180" s="1"/>
  <c r="G86" i="180"/>
  <c r="I86" i="180" s="1"/>
  <c r="G87" i="180"/>
  <c r="I87" i="180" s="1"/>
  <c r="G88" i="180"/>
  <c r="I88" i="180" s="1"/>
  <c r="G89" i="180"/>
  <c r="I89" i="180" s="1"/>
  <c r="G90" i="180"/>
  <c r="I90" i="180" s="1"/>
  <c r="G91" i="180"/>
  <c r="I91" i="180" s="1"/>
  <c r="G92" i="180"/>
  <c r="I92" i="180" s="1"/>
  <c r="G93" i="180"/>
  <c r="I93" i="180" s="1"/>
  <c r="G94" i="180"/>
  <c r="I94" i="180" s="1"/>
  <c r="G95" i="180"/>
  <c r="I95" i="180" s="1"/>
  <c r="G96" i="180"/>
  <c r="I96" i="180" s="1"/>
  <c r="G97" i="180"/>
  <c r="I97" i="180" s="1"/>
  <c r="G98" i="180"/>
  <c r="I98" i="180" s="1"/>
  <c r="G99" i="180"/>
  <c r="I99" i="180" s="1"/>
  <c r="G100" i="180"/>
  <c r="I100" i="180" s="1"/>
  <c r="G57" i="180"/>
  <c r="M149" i="180"/>
  <c r="H149" i="180"/>
  <c r="L5" i="115" s="1"/>
  <c r="O148" i="180"/>
  <c r="D148" i="180"/>
  <c r="C148" i="180"/>
  <c r="B148" i="180"/>
  <c r="O147" i="180"/>
  <c r="D147" i="180"/>
  <c r="C147" i="180"/>
  <c r="B147" i="180"/>
  <c r="O146" i="180"/>
  <c r="D146" i="180"/>
  <c r="C146" i="180"/>
  <c r="B146" i="180"/>
  <c r="O145" i="180"/>
  <c r="D145" i="180"/>
  <c r="C145" i="180"/>
  <c r="B145" i="180"/>
  <c r="O144" i="180"/>
  <c r="D144" i="180"/>
  <c r="C144" i="180"/>
  <c r="B144" i="180"/>
  <c r="O143" i="180"/>
  <c r="D143" i="180"/>
  <c r="C143" i="180"/>
  <c r="B143" i="180"/>
  <c r="O142" i="180"/>
  <c r="D142" i="180"/>
  <c r="C142" i="180"/>
  <c r="B142" i="180"/>
  <c r="O141" i="180"/>
  <c r="D141" i="180"/>
  <c r="C141" i="180"/>
  <c r="B141" i="180"/>
  <c r="O140" i="180"/>
  <c r="D140" i="180"/>
  <c r="C140" i="180"/>
  <c r="B140" i="180"/>
  <c r="O139" i="180"/>
  <c r="D139" i="180"/>
  <c r="C139" i="180"/>
  <c r="B139" i="180"/>
  <c r="O138" i="180"/>
  <c r="D138" i="180"/>
  <c r="C138" i="180"/>
  <c r="B138" i="180"/>
  <c r="O137" i="180"/>
  <c r="D137" i="180"/>
  <c r="C137" i="180"/>
  <c r="B137" i="180"/>
  <c r="O136" i="180"/>
  <c r="D136" i="180"/>
  <c r="C136" i="180"/>
  <c r="B136" i="180"/>
  <c r="O135" i="180"/>
  <c r="D135" i="180"/>
  <c r="C135" i="180"/>
  <c r="B135" i="180"/>
  <c r="O134" i="180"/>
  <c r="D134" i="180"/>
  <c r="C134" i="180"/>
  <c r="B134" i="180"/>
  <c r="O133" i="180"/>
  <c r="D133" i="180"/>
  <c r="C133" i="180"/>
  <c r="B133" i="180"/>
  <c r="O132" i="180"/>
  <c r="D132" i="180"/>
  <c r="C132" i="180"/>
  <c r="B132" i="180"/>
  <c r="O131" i="180"/>
  <c r="D131" i="180"/>
  <c r="C131" i="180"/>
  <c r="B131" i="180"/>
  <c r="O130" i="180"/>
  <c r="D130" i="180"/>
  <c r="C130" i="180"/>
  <c r="B130" i="180"/>
  <c r="O129" i="180"/>
  <c r="D129" i="180"/>
  <c r="C129" i="180"/>
  <c r="B129" i="180"/>
  <c r="O128" i="180"/>
  <c r="D128" i="180"/>
  <c r="C128" i="180"/>
  <c r="B128" i="180"/>
  <c r="O127" i="180"/>
  <c r="D127" i="180"/>
  <c r="C127" i="180"/>
  <c r="B127" i="180"/>
  <c r="O126" i="180"/>
  <c r="D126" i="180"/>
  <c r="C126" i="180"/>
  <c r="B126" i="180"/>
  <c r="O125" i="180"/>
  <c r="D125" i="180"/>
  <c r="C125" i="180"/>
  <c r="B125" i="180"/>
  <c r="O124" i="180"/>
  <c r="D124" i="180"/>
  <c r="C124" i="180"/>
  <c r="B124" i="180"/>
  <c r="O123" i="180"/>
  <c r="D123" i="180"/>
  <c r="C123" i="180"/>
  <c r="B123" i="180"/>
  <c r="O122" i="180"/>
  <c r="D122" i="180"/>
  <c r="C122" i="180"/>
  <c r="B122" i="180"/>
  <c r="O121" i="180"/>
  <c r="D121" i="180"/>
  <c r="C121" i="180"/>
  <c r="B121" i="180"/>
  <c r="O120" i="180"/>
  <c r="D120" i="180"/>
  <c r="C120" i="180"/>
  <c r="B120" i="180"/>
  <c r="O119" i="180"/>
  <c r="D119" i="180"/>
  <c r="C119" i="180"/>
  <c r="B119" i="180"/>
  <c r="O118" i="180"/>
  <c r="D118" i="180"/>
  <c r="C118" i="180"/>
  <c r="B118" i="180"/>
  <c r="O117" i="180"/>
  <c r="D117" i="180"/>
  <c r="C117" i="180"/>
  <c r="B117" i="180"/>
  <c r="O116" i="180"/>
  <c r="D116" i="180"/>
  <c r="C116" i="180"/>
  <c r="B116" i="180"/>
  <c r="O115" i="180"/>
  <c r="D115" i="180"/>
  <c r="C115" i="180"/>
  <c r="B115" i="180"/>
  <c r="O114" i="180"/>
  <c r="D114" i="180"/>
  <c r="C114" i="180"/>
  <c r="B114" i="180"/>
  <c r="O113" i="180"/>
  <c r="D113" i="180"/>
  <c r="C113" i="180"/>
  <c r="B113" i="180"/>
  <c r="O112" i="180"/>
  <c r="D112" i="180"/>
  <c r="C112" i="180"/>
  <c r="B112" i="180"/>
  <c r="O111" i="180"/>
  <c r="D111" i="180"/>
  <c r="C111" i="180"/>
  <c r="B111" i="180"/>
  <c r="O110" i="180"/>
  <c r="D110" i="180"/>
  <c r="C110" i="180"/>
  <c r="B110" i="180"/>
  <c r="O109" i="180"/>
  <c r="D109" i="180"/>
  <c r="C109" i="180"/>
  <c r="B109" i="180"/>
  <c r="O108" i="180"/>
  <c r="D108" i="180"/>
  <c r="C108" i="180"/>
  <c r="B108" i="180"/>
  <c r="O107" i="180"/>
  <c r="D107" i="180"/>
  <c r="C107" i="180"/>
  <c r="B107" i="180"/>
  <c r="O106" i="180"/>
  <c r="D106" i="180"/>
  <c r="C106" i="180"/>
  <c r="B106" i="180"/>
  <c r="A106" i="180"/>
  <c r="A107" i="180" s="1"/>
  <c r="A108" i="180" s="1"/>
  <c r="A109" i="180" s="1"/>
  <c r="A110" i="180" s="1"/>
  <c r="A111" i="180" s="1"/>
  <c r="A112" i="180" s="1"/>
  <c r="A113" i="180" s="1"/>
  <c r="A114" i="180" s="1"/>
  <c r="A115" i="180" s="1"/>
  <c r="A116" i="180" s="1"/>
  <c r="A117" i="180" s="1"/>
  <c r="A118" i="180" s="1"/>
  <c r="A119" i="180" s="1"/>
  <c r="A120" i="180" s="1"/>
  <c r="A121" i="180" s="1"/>
  <c r="A122" i="180" s="1"/>
  <c r="A123" i="180" s="1"/>
  <c r="A124" i="180" s="1"/>
  <c r="A125" i="180" s="1"/>
  <c r="A126" i="180" s="1"/>
  <c r="A127" i="180" s="1"/>
  <c r="A128" i="180" s="1"/>
  <c r="A129" i="180" s="1"/>
  <c r="A130" i="180" s="1"/>
  <c r="A131" i="180" s="1"/>
  <c r="A132" i="180" s="1"/>
  <c r="A133" i="180" s="1"/>
  <c r="A134" i="180" s="1"/>
  <c r="A135" i="180" s="1"/>
  <c r="A136" i="180" s="1"/>
  <c r="A137" i="180" s="1"/>
  <c r="A138" i="180" s="1"/>
  <c r="A139" i="180" s="1"/>
  <c r="A140" i="180" s="1"/>
  <c r="A141" i="180" s="1"/>
  <c r="A142" i="180" s="1"/>
  <c r="A143" i="180" s="1"/>
  <c r="A144" i="180" s="1"/>
  <c r="A145" i="180" s="1"/>
  <c r="A146" i="180" s="1"/>
  <c r="A147" i="180" s="1"/>
  <c r="A148" i="180" s="1"/>
  <c r="N103" i="180"/>
  <c r="J103" i="180"/>
  <c r="H103" i="180"/>
  <c r="J102" i="180"/>
  <c r="H102" i="180"/>
  <c r="J101" i="180"/>
  <c r="O100" i="180"/>
  <c r="D100" i="180"/>
  <c r="C100" i="180"/>
  <c r="B100" i="180"/>
  <c r="O99" i="180"/>
  <c r="D99" i="180"/>
  <c r="C99" i="180"/>
  <c r="B99" i="180"/>
  <c r="O98" i="180"/>
  <c r="D98" i="180"/>
  <c r="C98" i="180"/>
  <c r="B98" i="180"/>
  <c r="O97" i="180"/>
  <c r="D97" i="180"/>
  <c r="C97" i="180"/>
  <c r="B97" i="180"/>
  <c r="O96" i="180"/>
  <c r="D96" i="180"/>
  <c r="C96" i="180"/>
  <c r="B96" i="180"/>
  <c r="O95" i="180"/>
  <c r="D95" i="180"/>
  <c r="C95" i="180"/>
  <c r="B95" i="180"/>
  <c r="O94" i="180"/>
  <c r="D94" i="180"/>
  <c r="C94" i="180"/>
  <c r="B94" i="180"/>
  <c r="O93" i="180"/>
  <c r="D93" i="180"/>
  <c r="C93" i="180"/>
  <c r="B93" i="180"/>
  <c r="O92" i="180"/>
  <c r="D92" i="180"/>
  <c r="C92" i="180"/>
  <c r="B92" i="180"/>
  <c r="O91" i="180"/>
  <c r="D91" i="180"/>
  <c r="C91" i="180"/>
  <c r="B91" i="180"/>
  <c r="O90" i="180"/>
  <c r="D90" i="180"/>
  <c r="C90" i="180"/>
  <c r="B90" i="180"/>
  <c r="O89" i="180"/>
  <c r="D89" i="180"/>
  <c r="C89" i="180"/>
  <c r="B89" i="180"/>
  <c r="O88" i="180"/>
  <c r="D88" i="180"/>
  <c r="C88" i="180"/>
  <c r="B88" i="180"/>
  <c r="O87" i="180"/>
  <c r="D87" i="180"/>
  <c r="C87" i="180"/>
  <c r="B87" i="180"/>
  <c r="O86" i="180"/>
  <c r="D86" i="180"/>
  <c r="C86" i="180"/>
  <c r="B86" i="180"/>
  <c r="O85" i="180"/>
  <c r="D85" i="180"/>
  <c r="C85" i="180"/>
  <c r="B85" i="180"/>
  <c r="O84" i="180"/>
  <c r="D84" i="180"/>
  <c r="C84" i="180"/>
  <c r="B84" i="180"/>
  <c r="O83" i="180"/>
  <c r="D83" i="180"/>
  <c r="C83" i="180"/>
  <c r="B83" i="180"/>
  <c r="O82" i="180"/>
  <c r="D82" i="180"/>
  <c r="C82" i="180"/>
  <c r="B82" i="180"/>
  <c r="O81" i="180"/>
  <c r="D81" i="180"/>
  <c r="C81" i="180"/>
  <c r="B81" i="180"/>
  <c r="O80" i="180"/>
  <c r="D80" i="180"/>
  <c r="C80" i="180"/>
  <c r="B80" i="180"/>
  <c r="O79" i="180"/>
  <c r="D79" i="180"/>
  <c r="C79" i="180"/>
  <c r="B79" i="180"/>
  <c r="O78" i="180"/>
  <c r="D78" i="180"/>
  <c r="C78" i="180"/>
  <c r="B78" i="180"/>
  <c r="O77" i="180"/>
  <c r="D77" i="180"/>
  <c r="C77" i="180"/>
  <c r="B77" i="180"/>
  <c r="O76" i="180"/>
  <c r="D76" i="180"/>
  <c r="C76" i="180"/>
  <c r="B76" i="180"/>
  <c r="O75" i="180"/>
  <c r="D75" i="180"/>
  <c r="C75" i="180"/>
  <c r="B75" i="180"/>
  <c r="O74" i="180"/>
  <c r="D74" i="180"/>
  <c r="C74" i="180"/>
  <c r="B74" i="180"/>
  <c r="O73" i="180"/>
  <c r="D73" i="180"/>
  <c r="C73" i="180"/>
  <c r="B73" i="180"/>
  <c r="O72" i="180"/>
  <c r="D72" i="180"/>
  <c r="C72" i="180"/>
  <c r="B72" i="180"/>
  <c r="O71" i="180"/>
  <c r="D71" i="180"/>
  <c r="C71" i="180"/>
  <c r="B71" i="180"/>
  <c r="O70" i="180"/>
  <c r="D70" i="180"/>
  <c r="C70" i="180"/>
  <c r="B70" i="180"/>
  <c r="O69" i="180"/>
  <c r="D69" i="180"/>
  <c r="C69" i="180"/>
  <c r="B69" i="180"/>
  <c r="O68" i="180"/>
  <c r="D68" i="180"/>
  <c r="C68" i="180"/>
  <c r="B68" i="180"/>
  <c r="O67" i="180"/>
  <c r="D67" i="180"/>
  <c r="C67" i="180"/>
  <c r="B67" i="180"/>
  <c r="O66" i="180"/>
  <c r="D66" i="180"/>
  <c r="C66" i="180"/>
  <c r="B66" i="180"/>
  <c r="O65" i="180"/>
  <c r="D65" i="180"/>
  <c r="C65" i="180"/>
  <c r="B65" i="180"/>
  <c r="O64" i="180"/>
  <c r="D64" i="180"/>
  <c r="C64" i="180"/>
  <c r="B64" i="180"/>
  <c r="O63" i="180"/>
  <c r="D63" i="180"/>
  <c r="C63" i="180"/>
  <c r="B63" i="180"/>
  <c r="O62" i="180"/>
  <c r="D62" i="180"/>
  <c r="C62" i="180"/>
  <c r="B62" i="180"/>
  <c r="O61" i="180"/>
  <c r="D61" i="180"/>
  <c r="C61" i="180"/>
  <c r="B61" i="180"/>
  <c r="O60" i="180"/>
  <c r="D60" i="180"/>
  <c r="C60" i="180"/>
  <c r="B60" i="180"/>
  <c r="O59" i="180"/>
  <c r="D59" i="180"/>
  <c r="C59" i="180"/>
  <c r="B59" i="180"/>
  <c r="O58" i="180"/>
  <c r="D58" i="180"/>
  <c r="C58" i="180"/>
  <c r="B58" i="180"/>
  <c r="O57" i="180"/>
  <c r="D57" i="180"/>
  <c r="C57" i="180"/>
  <c r="B57" i="180"/>
  <c r="N54" i="180"/>
  <c r="J54" i="180"/>
  <c r="H54" i="180"/>
  <c r="J53" i="180"/>
  <c r="H53" i="180"/>
  <c r="J52" i="180"/>
  <c r="H37" i="180"/>
  <c r="D21" i="180" a="1"/>
  <c r="D21" i="180" s="1"/>
  <c r="D20" i="180" a="1"/>
  <c r="D20" i="180" s="1"/>
  <c r="D19" i="180" a="1"/>
  <c r="D19" i="180" s="1"/>
  <c r="D14" i="180" a="1"/>
  <c r="D14" i="180" s="1"/>
  <c r="D54" i="180" s="1"/>
  <c r="D13" i="180" a="1"/>
  <c r="D13" i="180" s="1"/>
  <c r="D12" i="180" a="1"/>
  <c r="D12" i="180" s="1"/>
  <c r="D10" i="180" a="1"/>
  <c r="D10" i="180" s="1"/>
  <c r="D8" i="180"/>
  <c r="D7" i="180"/>
  <c r="D6" i="180"/>
  <c r="D5" i="180"/>
  <c r="N3" i="180"/>
  <c r="N1" i="180"/>
  <c r="C107" i="177"/>
  <c r="C108" i="177"/>
  <c r="C109" i="177"/>
  <c r="C110" i="177"/>
  <c r="C111" i="177"/>
  <c r="C112" i="177"/>
  <c r="C113" i="177"/>
  <c r="C114" i="177"/>
  <c r="C115" i="177"/>
  <c r="C116" i="177"/>
  <c r="C117" i="177"/>
  <c r="C118" i="177"/>
  <c r="C119" i="177"/>
  <c r="C120" i="177"/>
  <c r="C121" i="177"/>
  <c r="C122" i="177"/>
  <c r="C123" i="177"/>
  <c r="C124" i="177"/>
  <c r="C125" i="177"/>
  <c r="C126" i="177"/>
  <c r="C127" i="177"/>
  <c r="C128" i="177"/>
  <c r="C129" i="177"/>
  <c r="C130" i="177"/>
  <c r="C131" i="177"/>
  <c r="C132" i="177"/>
  <c r="C133" i="177"/>
  <c r="C134" i="177"/>
  <c r="C135" i="177"/>
  <c r="C136" i="177"/>
  <c r="C137" i="177"/>
  <c r="C138" i="177"/>
  <c r="C139" i="177"/>
  <c r="C140" i="177"/>
  <c r="C141" i="177"/>
  <c r="C142" i="177"/>
  <c r="C143" i="177"/>
  <c r="C144" i="177"/>
  <c r="C145" i="177"/>
  <c r="C146" i="177"/>
  <c r="C147" i="177"/>
  <c r="C148" i="177"/>
  <c r="C106" i="177"/>
  <c r="C107" i="176"/>
  <c r="C108" i="176"/>
  <c r="C109" i="176"/>
  <c r="C110" i="176"/>
  <c r="C111" i="176"/>
  <c r="C112" i="176"/>
  <c r="C113" i="176"/>
  <c r="C114" i="176"/>
  <c r="C115" i="176"/>
  <c r="C116" i="176"/>
  <c r="C117" i="176"/>
  <c r="C118" i="176"/>
  <c r="C119" i="176"/>
  <c r="C120" i="176"/>
  <c r="C121" i="176"/>
  <c r="C122" i="176"/>
  <c r="C123" i="176"/>
  <c r="C124" i="176"/>
  <c r="C125" i="176"/>
  <c r="C126" i="176"/>
  <c r="C127" i="176"/>
  <c r="C128" i="176"/>
  <c r="C129" i="176"/>
  <c r="C130" i="176"/>
  <c r="C131" i="176"/>
  <c r="C132" i="176"/>
  <c r="C133" i="176"/>
  <c r="C134" i="176"/>
  <c r="C135" i="176"/>
  <c r="C136" i="176"/>
  <c r="C137" i="176"/>
  <c r="C138" i="176"/>
  <c r="C139" i="176"/>
  <c r="C140" i="176"/>
  <c r="C141" i="176"/>
  <c r="C142" i="176"/>
  <c r="C143" i="176"/>
  <c r="C144" i="176"/>
  <c r="C145" i="176"/>
  <c r="C146" i="176"/>
  <c r="C147" i="176"/>
  <c r="C148" i="176"/>
  <c r="C106" i="176"/>
  <c r="B107" i="176"/>
  <c r="B108" i="176"/>
  <c r="B109" i="176"/>
  <c r="B110" i="176"/>
  <c r="B111" i="176"/>
  <c r="B112" i="176"/>
  <c r="B113" i="176"/>
  <c r="B114" i="176"/>
  <c r="B115" i="176"/>
  <c r="B116" i="176"/>
  <c r="B117" i="176"/>
  <c r="B118" i="176"/>
  <c r="B119" i="176"/>
  <c r="B120" i="176"/>
  <c r="B121" i="176"/>
  <c r="B122" i="176"/>
  <c r="B123" i="176"/>
  <c r="B124" i="176"/>
  <c r="B125" i="176"/>
  <c r="B126" i="176"/>
  <c r="B127" i="176"/>
  <c r="B128" i="176"/>
  <c r="B129" i="176"/>
  <c r="B130" i="176"/>
  <c r="B131" i="176"/>
  <c r="B132" i="176"/>
  <c r="B133" i="176"/>
  <c r="B134" i="176"/>
  <c r="B135" i="176"/>
  <c r="B136" i="176"/>
  <c r="B137" i="176"/>
  <c r="B138" i="176"/>
  <c r="B139" i="176"/>
  <c r="B140" i="176"/>
  <c r="B141" i="176"/>
  <c r="B142" i="176"/>
  <c r="B143" i="176"/>
  <c r="B144" i="176"/>
  <c r="B145" i="176"/>
  <c r="B146" i="176"/>
  <c r="B147" i="176"/>
  <c r="B148" i="176"/>
  <c r="B106" i="176"/>
  <c r="D107" i="177"/>
  <c r="D108" i="177"/>
  <c r="D109" i="177"/>
  <c r="D110" i="177"/>
  <c r="D111" i="177"/>
  <c r="D112" i="177"/>
  <c r="D113" i="177"/>
  <c r="D114" i="177"/>
  <c r="D115" i="177"/>
  <c r="D116" i="177"/>
  <c r="D117" i="177"/>
  <c r="D118" i="177"/>
  <c r="D119" i="177"/>
  <c r="D120" i="177"/>
  <c r="D121" i="177"/>
  <c r="D122" i="177"/>
  <c r="D123" i="177"/>
  <c r="D124" i="177"/>
  <c r="D125" i="177"/>
  <c r="D126" i="177"/>
  <c r="D127" i="177"/>
  <c r="D128" i="177"/>
  <c r="D129" i="177"/>
  <c r="D130" i="177"/>
  <c r="D131" i="177"/>
  <c r="D132" i="177"/>
  <c r="D133" i="177"/>
  <c r="D134" i="177"/>
  <c r="D135" i="177"/>
  <c r="D136" i="177"/>
  <c r="D137" i="177"/>
  <c r="D138" i="177"/>
  <c r="D139" i="177"/>
  <c r="D140" i="177"/>
  <c r="D141" i="177"/>
  <c r="D142" i="177"/>
  <c r="D143" i="177"/>
  <c r="D144" i="177"/>
  <c r="D145" i="177"/>
  <c r="D146" i="177"/>
  <c r="D147" i="177"/>
  <c r="D148" i="177"/>
  <c r="D106" i="177"/>
  <c r="D58" i="177"/>
  <c r="D59" i="177"/>
  <c r="D60" i="177"/>
  <c r="D61" i="177"/>
  <c r="D62" i="177"/>
  <c r="D63" i="177"/>
  <c r="D64" i="177"/>
  <c r="D65" i="177"/>
  <c r="D66" i="177"/>
  <c r="D67" i="177"/>
  <c r="D68" i="177"/>
  <c r="D69" i="177"/>
  <c r="D70" i="177"/>
  <c r="D71" i="177"/>
  <c r="D72" i="177"/>
  <c r="D73" i="177"/>
  <c r="D74" i="177"/>
  <c r="D75" i="177"/>
  <c r="D76" i="177"/>
  <c r="D77" i="177"/>
  <c r="D78" i="177"/>
  <c r="D79" i="177"/>
  <c r="D80" i="177"/>
  <c r="D81" i="177"/>
  <c r="D82" i="177"/>
  <c r="D83" i="177"/>
  <c r="D84" i="177"/>
  <c r="D85" i="177"/>
  <c r="D86" i="177"/>
  <c r="D87" i="177"/>
  <c r="D88" i="177"/>
  <c r="D89" i="177"/>
  <c r="D90" i="177"/>
  <c r="D91" i="177"/>
  <c r="D92" i="177"/>
  <c r="D93" i="177"/>
  <c r="D94" i="177"/>
  <c r="D95" i="177"/>
  <c r="D96" i="177"/>
  <c r="D97" i="177"/>
  <c r="D98" i="177"/>
  <c r="D99" i="177"/>
  <c r="D100" i="177"/>
  <c r="D57" i="177"/>
  <c r="D107" i="176"/>
  <c r="D108" i="176"/>
  <c r="D109" i="176"/>
  <c r="D110" i="176"/>
  <c r="D111" i="176"/>
  <c r="D112" i="176"/>
  <c r="D113" i="176"/>
  <c r="D114" i="176"/>
  <c r="D115" i="176"/>
  <c r="D116" i="176"/>
  <c r="D117" i="176"/>
  <c r="D118" i="176"/>
  <c r="D119" i="176"/>
  <c r="D120" i="176"/>
  <c r="D121" i="176"/>
  <c r="D122" i="176"/>
  <c r="D123" i="176"/>
  <c r="D124" i="176"/>
  <c r="D125" i="176"/>
  <c r="D126" i="176"/>
  <c r="D127" i="176"/>
  <c r="D128" i="176"/>
  <c r="D129" i="176"/>
  <c r="D130" i="176"/>
  <c r="D131" i="176"/>
  <c r="D132" i="176"/>
  <c r="D133" i="176"/>
  <c r="D134" i="176"/>
  <c r="D135" i="176"/>
  <c r="D136" i="176"/>
  <c r="D137" i="176"/>
  <c r="D138" i="176"/>
  <c r="D139" i="176"/>
  <c r="D140" i="176"/>
  <c r="D141" i="176"/>
  <c r="D142" i="176"/>
  <c r="D143" i="176"/>
  <c r="D144" i="176"/>
  <c r="D145" i="176"/>
  <c r="D146" i="176"/>
  <c r="D147" i="176"/>
  <c r="D148" i="176"/>
  <c r="D106" i="176"/>
  <c r="D58" i="176"/>
  <c r="D59" i="176"/>
  <c r="D60" i="176"/>
  <c r="D61" i="176"/>
  <c r="D62" i="176"/>
  <c r="D63" i="176"/>
  <c r="D64" i="176"/>
  <c r="D65" i="176"/>
  <c r="D66" i="176"/>
  <c r="D67" i="176"/>
  <c r="D68" i="176"/>
  <c r="D69" i="176"/>
  <c r="D70" i="176"/>
  <c r="D71" i="176"/>
  <c r="D72" i="176"/>
  <c r="D73" i="176"/>
  <c r="D74" i="176"/>
  <c r="D75" i="176"/>
  <c r="D76" i="176"/>
  <c r="D77" i="176"/>
  <c r="D78" i="176"/>
  <c r="D79" i="176"/>
  <c r="D80" i="176"/>
  <c r="D81" i="176"/>
  <c r="D82" i="176"/>
  <c r="D83" i="176"/>
  <c r="D84" i="176"/>
  <c r="D85" i="176"/>
  <c r="D86" i="176"/>
  <c r="D87" i="176"/>
  <c r="D88" i="176"/>
  <c r="D89" i="176"/>
  <c r="D90" i="176"/>
  <c r="D91" i="176"/>
  <c r="D92" i="176"/>
  <c r="D93" i="176"/>
  <c r="D94" i="176"/>
  <c r="D95" i="176"/>
  <c r="D96" i="176"/>
  <c r="D97" i="176"/>
  <c r="D98" i="176"/>
  <c r="D99" i="176"/>
  <c r="D100" i="176"/>
  <c r="D57" i="176"/>
  <c r="L37" i="174"/>
  <c r="H36" i="174"/>
  <c r="L5" i="174"/>
  <c r="L36" i="174" s="1"/>
  <c r="G2" i="115"/>
  <c r="G3" i="115"/>
  <c r="G4" i="115"/>
  <c r="G5" i="115"/>
  <c r="G6" i="115"/>
  <c r="G7" i="115"/>
  <c r="G8" i="115"/>
  <c r="G9" i="115"/>
  <c r="G10" i="115"/>
  <c r="G11" i="115"/>
  <c r="G12" i="115"/>
  <c r="G13" i="115"/>
  <c r="G14" i="115"/>
  <c r="G15" i="115"/>
  <c r="G16" i="115"/>
  <c r="G17" i="115"/>
  <c r="G18" i="115"/>
  <c r="G19" i="115"/>
  <c r="G20" i="115"/>
  <c r="G21" i="115"/>
  <c r="G22" i="115"/>
  <c r="G23" i="115"/>
  <c r="G24" i="115"/>
  <c r="G25" i="115"/>
  <c r="G26" i="115"/>
  <c r="G27" i="115"/>
  <c r="G28" i="115"/>
  <c r="G29" i="115"/>
  <c r="G30" i="115"/>
  <c r="G31" i="115"/>
  <c r="G32" i="115"/>
  <c r="G33" i="115"/>
  <c r="G34" i="115"/>
  <c r="G35" i="115"/>
  <c r="G36" i="115"/>
  <c r="G37" i="115"/>
  <c r="G38" i="115"/>
  <c r="G39" i="115"/>
  <c r="G40" i="115"/>
  <c r="G41" i="115"/>
  <c r="G42" i="115"/>
  <c r="G43" i="115"/>
  <c r="G44" i="115"/>
  <c r="G45" i="115"/>
  <c r="G46" i="115"/>
  <c r="G47" i="115"/>
  <c r="G48" i="115"/>
  <c r="G49" i="115"/>
  <c r="G50" i="115"/>
  <c r="G51" i="115"/>
  <c r="G52" i="115"/>
  <c r="G53" i="115"/>
  <c r="G54" i="115"/>
  <c r="G55" i="115"/>
  <c r="G56" i="115"/>
  <c r="G57" i="115"/>
  <c r="G58" i="115"/>
  <c r="G59" i="115"/>
  <c r="G60" i="115"/>
  <c r="G61" i="115"/>
  <c r="G62" i="115"/>
  <c r="G63" i="115"/>
  <c r="G64" i="115"/>
  <c r="G65" i="115"/>
  <c r="G66" i="115"/>
  <c r="G67" i="115"/>
  <c r="G68" i="115"/>
  <c r="G69" i="115"/>
  <c r="G70" i="115"/>
  <c r="G71" i="115"/>
  <c r="G72" i="115"/>
  <c r="G73" i="115"/>
  <c r="G74" i="115"/>
  <c r="G75" i="115"/>
  <c r="G76" i="115"/>
  <c r="G77" i="115"/>
  <c r="G78" i="115"/>
  <c r="G79" i="115"/>
  <c r="G80" i="115"/>
  <c r="G81" i="115"/>
  <c r="G82" i="115"/>
  <c r="G83" i="115"/>
  <c r="G84" i="115"/>
  <c r="G85" i="115"/>
  <c r="G86" i="115"/>
  <c r="G87" i="115"/>
  <c r="G88" i="115"/>
  <c r="G89" i="115"/>
  <c r="G90" i="115"/>
  <c r="G91" i="115"/>
  <c r="G92" i="115"/>
  <c r="G93" i="115"/>
  <c r="G94" i="115"/>
  <c r="G95" i="115"/>
  <c r="G96" i="115"/>
  <c r="G97" i="115"/>
  <c r="G98" i="115"/>
  <c r="G99" i="115"/>
  <c r="G100" i="115"/>
  <c r="G101" i="115"/>
  <c r="G102" i="115"/>
  <c r="G103" i="115"/>
  <c r="G104" i="115"/>
  <c r="G105" i="115"/>
  <c r="G106" i="115"/>
  <c r="G107" i="115"/>
  <c r="G108" i="115"/>
  <c r="G109" i="115"/>
  <c r="G110" i="115"/>
  <c r="G111" i="115"/>
  <c r="G112" i="115"/>
  <c r="G113" i="115"/>
  <c r="G114" i="115"/>
  <c r="G115" i="115"/>
  <c r="G116" i="115"/>
  <c r="G117" i="115"/>
  <c r="G118" i="115"/>
  <c r="G119" i="115"/>
  <c r="G120" i="115"/>
  <c r="G121" i="115"/>
  <c r="G122" i="115"/>
  <c r="G123" i="115"/>
  <c r="G124" i="115"/>
  <c r="G125" i="115"/>
  <c r="G126" i="115"/>
  <c r="G127" i="115"/>
  <c r="G128" i="115"/>
  <c r="G129" i="115"/>
  <c r="G130" i="115"/>
  <c r="G131" i="115"/>
  <c r="G132" i="115"/>
  <c r="G133" i="115"/>
  <c r="G134" i="115"/>
  <c r="G135" i="115"/>
  <c r="G136" i="115"/>
  <c r="G137" i="115"/>
  <c r="G138" i="115"/>
  <c r="G139" i="115"/>
  <c r="G140" i="115"/>
  <c r="G141" i="115"/>
  <c r="G142" i="115"/>
  <c r="G143" i="115"/>
  <c r="G144" i="115"/>
  <c r="G145" i="115"/>
  <c r="G146" i="115"/>
  <c r="G147" i="115"/>
  <c r="G148" i="115"/>
  <c r="G149" i="115"/>
  <c r="G150" i="115"/>
  <c r="G151" i="115"/>
  <c r="G152" i="115"/>
  <c r="G153" i="115"/>
  <c r="G154" i="115"/>
  <c r="G155" i="115"/>
  <c r="G156" i="115"/>
  <c r="G157" i="115"/>
  <c r="G158" i="115"/>
  <c r="G159" i="115"/>
  <c r="G160" i="115"/>
  <c r="G161" i="115"/>
  <c r="G162" i="115"/>
  <c r="G163" i="115"/>
  <c r="G164" i="115"/>
  <c r="G165" i="115"/>
  <c r="G166" i="115"/>
  <c r="G167" i="115"/>
  <c r="G168" i="115"/>
  <c r="G169" i="115"/>
  <c r="G170" i="115"/>
  <c r="G171" i="115"/>
  <c r="G172" i="115"/>
  <c r="G173" i="115"/>
  <c r="G174" i="115"/>
  <c r="G175" i="115"/>
  <c r="G176" i="115"/>
  <c r="G177" i="115"/>
  <c r="G178" i="115"/>
  <c r="G179" i="115"/>
  <c r="G180" i="115"/>
  <c r="G181" i="115"/>
  <c r="G182" i="115"/>
  <c r="G183" i="115"/>
  <c r="G184" i="115"/>
  <c r="G185" i="115"/>
  <c r="G186" i="115"/>
  <c r="G187" i="115"/>
  <c r="G188" i="115"/>
  <c r="G189" i="115"/>
  <c r="G190" i="115"/>
  <c r="G191" i="115"/>
  <c r="G192" i="115"/>
  <c r="G193" i="115"/>
  <c r="G194" i="115"/>
  <c r="G195" i="115"/>
  <c r="G196" i="115"/>
  <c r="G197" i="115"/>
  <c r="G198" i="115"/>
  <c r="G199" i="115"/>
  <c r="G200" i="115"/>
  <c r="G201" i="115"/>
  <c r="G202" i="115"/>
  <c r="G203" i="115"/>
  <c r="G204" i="115"/>
  <c r="G205" i="115"/>
  <c r="G206" i="115"/>
  <c r="G207" i="115"/>
  <c r="G208" i="115"/>
  <c r="G209" i="115"/>
  <c r="G210" i="115"/>
  <c r="G211" i="115"/>
  <c r="G212" i="115"/>
  <c r="G213" i="115"/>
  <c r="G214" i="115"/>
  <c r="G215" i="115"/>
  <c r="G216" i="115"/>
  <c r="G217" i="115"/>
  <c r="G218" i="115"/>
  <c r="G219" i="115"/>
  <c r="G220" i="115"/>
  <c r="G221" i="115"/>
  <c r="G222" i="115"/>
  <c r="G223" i="115"/>
  <c r="G224" i="115"/>
  <c r="G225" i="115"/>
  <c r="G226" i="115"/>
  <c r="G227" i="115"/>
  <c r="G228" i="115"/>
  <c r="G229" i="115"/>
  <c r="G230" i="115"/>
  <c r="G231" i="115"/>
  <c r="G232" i="115"/>
  <c r="G233" i="115"/>
  <c r="G234" i="115"/>
  <c r="G235" i="115"/>
  <c r="G236" i="115"/>
  <c r="G237" i="115"/>
  <c r="G238" i="115"/>
  <c r="G239" i="115"/>
  <c r="G240" i="115"/>
  <c r="G241" i="115"/>
  <c r="G242" i="115"/>
  <c r="G243" i="115"/>
  <c r="G244" i="115"/>
  <c r="G245" i="115"/>
  <c r="G246" i="115"/>
  <c r="G247" i="115"/>
  <c r="G248" i="115"/>
  <c r="G249" i="115"/>
  <c r="G250" i="115"/>
  <c r="G251" i="115"/>
  <c r="G252" i="115"/>
  <c r="G253" i="115"/>
  <c r="G254" i="115"/>
  <c r="G255" i="115"/>
  <c r="G256" i="115"/>
  <c r="G257" i="115"/>
  <c r="G258" i="115"/>
  <c r="G259" i="115"/>
  <c r="G260" i="115"/>
  <c r="G261" i="115"/>
  <c r="G262" i="115"/>
  <c r="G263" i="115"/>
  <c r="G264" i="115"/>
  <c r="G265" i="115"/>
  <c r="G266" i="115"/>
  <c r="G267" i="115"/>
  <c r="G268" i="115"/>
  <c r="G269" i="115"/>
  <c r="G270" i="115"/>
  <c r="G271" i="115"/>
  <c r="G272" i="115"/>
  <c r="G273" i="115"/>
  <c r="G274" i="115"/>
  <c r="G275" i="115"/>
  <c r="G276" i="115"/>
  <c r="G277" i="115"/>
  <c r="G278" i="115"/>
  <c r="G279" i="115"/>
  <c r="G280" i="115"/>
  <c r="G281" i="115"/>
  <c r="G282" i="115"/>
  <c r="G283" i="115"/>
  <c r="G284" i="115"/>
  <c r="G285" i="115"/>
  <c r="G286" i="115"/>
  <c r="G287" i="115"/>
  <c r="G288" i="115"/>
  <c r="G289" i="115"/>
  <c r="G290" i="115"/>
  <c r="G291" i="115"/>
  <c r="G292" i="115"/>
  <c r="G293" i="115"/>
  <c r="G294" i="115"/>
  <c r="G295" i="115"/>
  <c r="G296" i="115"/>
  <c r="G297" i="115"/>
  <c r="G298" i="115"/>
  <c r="G299" i="115"/>
  <c r="G300" i="115"/>
  <c r="G301" i="115"/>
  <c r="G302" i="115"/>
  <c r="G303" i="115"/>
  <c r="G304" i="115"/>
  <c r="G305" i="115"/>
  <c r="G306" i="115"/>
  <c r="G307" i="115"/>
  <c r="G308" i="115"/>
  <c r="G309" i="115"/>
  <c r="G310" i="115"/>
  <c r="G311" i="115"/>
  <c r="G312" i="115"/>
  <c r="G313" i="115"/>
  <c r="G314" i="115"/>
  <c r="G315" i="115"/>
  <c r="G316" i="115"/>
  <c r="G317" i="115"/>
  <c r="G318" i="115"/>
  <c r="G319" i="115"/>
  <c r="G320" i="115"/>
  <c r="G321" i="115"/>
  <c r="G322" i="115"/>
  <c r="G323" i="115"/>
  <c r="G324" i="115"/>
  <c r="G325" i="115"/>
  <c r="G326" i="115"/>
  <c r="G327" i="115"/>
  <c r="G328" i="115"/>
  <c r="G329" i="115"/>
  <c r="G330" i="115"/>
  <c r="G331" i="115"/>
  <c r="G332" i="115"/>
  <c r="G333" i="115"/>
  <c r="G334" i="115"/>
  <c r="G335" i="115"/>
  <c r="G336" i="115"/>
  <c r="G337" i="115"/>
  <c r="G338" i="115"/>
  <c r="G339" i="115"/>
  <c r="G340" i="115"/>
  <c r="G341" i="115"/>
  <c r="G342" i="115"/>
  <c r="G343" i="115"/>
  <c r="G344" i="115"/>
  <c r="G345" i="115"/>
  <c r="G346" i="115"/>
  <c r="G347" i="115"/>
  <c r="G348" i="115"/>
  <c r="G349" i="115"/>
  <c r="G350" i="115"/>
  <c r="G351" i="115"/>
  <c r="G352" i="115"/>
  <c r="G353" i="115"/>
  <c r="G354" i="115"/>
  <c r="G355" i="115"/>
  <c r="G356" i="115"/>
  <c r="G357" i="115"/>
  <c r="G358" i="115"/>
  <c r="G359" i="115"/>
  <c r="G360" i="115"/>
  <c r="G361" i="115"/>
  <c r="G362" i="115"/>
  <c r="G363" i="115"/>
  <c r="G364" i="115"/>
  <c r="G365" i="115"/>
  <c r="G366" i="115"/>
  <c r="G367" i="115"/>
  <c r="G368" i="115"/>
  <c r="G369" i="115"/>
  <c r="G370" i="115"/>
  <c r="G371" i="115"/>
  <c r="G372" i="115"/>
  <c r="G373" i="115"/>
  <c r="G374" i="115"/>
  <c r="G375" i="115"/>
  <c r="G376" i="115"/>
  <c r="G377" i="115"/>
  <c r="G378" i="115"/>
  <c r="G379" i="115"/>
  <c r="G380" i="115"/>
  <c r="G381" i="115"/>
  <c r="G382" i="115"/>
  <c r="G383" i="115"/>
  <c r="G384" i="115"/>
  <c r="G385" i="115"/>
  <c r="G386" i="115"/>
  <c r="G387" i="115"/>
  <c r="G388" i="115"/>
  <c r="G389" i="115"/>
  <c r="G390" i="115"/>
  <c r="G391" i="115"/>
  <c r="G392" i="115"/>
  <c r="G393" i="115"/>
  <c r="G394" i="115"/>
  <c r="G395" i="115"/>
  <c r="G396" i="115"/>
  <c r="G397" i="115"/>
  <c r="G398" i="115"/>
  <c r="G399" i="115"/>
  <c r="G400" i="115"/>
  <c r="G401" i="115"/>
  <c r="G402" i="115"/>
  <c r="G403" i="115"/>
  <c r="G404" i="115"/>
  <c r="G405" i="115"/>
  <c r="G406" i="115"/>
  <c r="G407" i="115"/>
  <c r="G408" i="115"/>
  <c r="G409" i="115"/>
  <c r="G410" i="115"/>
  <c r="G411" i="115"/>
  <c r="G412" i="115"/>
  <c r="G413" i="115"/>
  <c r="G414" i="115"/>
  <c r="G415" i="115"/>
  <c r="G416" i="115"/>
  <c r="G417" i="115"/>
  <c r="G418" i="115"/>
  <c r="G419" i="115"/>
  <c r="G420" i="115"/>
  <c r="G421" i="115"/>
  <c r="G422" i="115"/>
  <c r="G423" i="115"/>
  <c r="G424" i="115"/>
  <c r="G425" i="115"/>
  <c r="G426" i="115"/>
  <c r="G427" i="115"/>
  <c r="G428" i="115"/>
  <c r="G429" i="115"/>
  <c r="G430" i="115"/>
  <c r="G431" i="115"/>
  <c r="G432" i="115"/>
  <c r="G433" i="115"/>
  <c r="G434" i="115"/>
  <c r="G435" i="115"/>
  <c r="G436" i="115"/>
  <c r="G437" i="115"/>
  <c r="G438" i="115"/>
  <c r="G439" i="115"/>
  <c r="G440" i="115"/>
  <c r="G441" i="115"/>
  <c r="G442" i="115"/>
  <c r="G443" i="115"/>
  <c r="G444" i="115"/>
  <c r="G445" i="115"/>
  <c r="G446" i="115"/>
  <c r="G447" i="115"/>
  <c r="G448" i="115"/>
  <c r="G449" i="115"/>
  <c r="G450" i="115"/>
  <c r="G451" i="115"/>
  <c r="G452" i="115"/>
  <c r="G453" i="115"/>
  <c r="G454" i="115"/>
  <c r="G455" i="115"/>
  <c r="G456" i="115"/>
  <c r="G457" i="115"/>
  <c r="G458" i="115"/>
  <c r="G459" i="115"/>
  <c r="G460" i="115"/>
  <c r="G461" i="115"/>
  <c r="G462" i="115"/>
  <c r="G463" i="115"/>
  <c r="G464" i="115"/>
  <c r="G465" i="115"/>
  <c r="G466" i="115"/>
  <c r="G467" i="115"/>
  <c r="G468" i="115"/>
  <c r="G469" i="115"/>
  <c r="G470" i="115"/>
  <c r="G471" i="115"/>
  <c r="G472" i="115"/>
  <c r="G473" i="115"/>
  <c r="G474" i="115"/>
  <c r="G475" i="115"/>
  <c r="G476" i="115"/>
  <c r="G477" i="115"/>
  <c r="G478" i="115"/>
  <c r="G479" i="115"/>
  <c r="G480" i="115"/>
  <c r="G481" i="115"/>
  <c r="G482" i="115"/>
  <c r="G483" i="115"/>
  <c r="G484" i="115"/>
  <c r="G485" i="115"/>
  <c r="G486" i="115"/>
  <c r="G487" i="115"/>
  <c r="G488" i="115"/>
  <c r="G489" i="115"/>
  <c r="G490" i="115"/>
  <c r="G491" i="115"/>
  <c r="G492" i="115"/>
  <c r="G493" i="115"/>
  <c r="G494" i="115"/>
  <c r="G495" i="115"/>
  <c r="G496" i="115"/>
  <c r="G497" i="115"/>
  <c r="G498" i="115"/>
  <c r="G499" i="115"/>
  <c r="G500" i="115"/>
  <c r="G501" i="115"/>
  <c r="D149" i="205" l="1"/>
  <c r="O149" i="227"/>
  <c r="O149" i="222"/>
  <c r="O149" i="221"/>
  <c r="O149" i="220"/>
  <c r="H37" i="217"/>
  <c r="O149" i="214"/>
  <c r="H37" i="211"/>
  <c r="O149" i="209"/>
  <c r="H37" i="209"/>
  <c r="H37" i="208"/>
  <c r="H37" i="204"/>
  <c r="H37" i="202"/>
  <c r="H37" i="201"/>
  <c r="H37" i="200"/>
  <c r="H37" i="197"/>
  <c r="O149" i="196"/>
  <c r="O149" i="195"/>
  <c r="H37" i="195"/>
  <c r="H37" i="194"/>
  <c r="O149" i="186"/>
  <c r="H37" i="181"/>
  <c r="D149" i="198"/>
  <c r="D149" i="208"/>
  <c r="D149" i="209"/>
  <c r="D149" i="225"/>
  <c r="D149" i="224"/>
  <c r="D149" i="182"/>
  <c r="D149" i="189"/>
  <c r="D149" i="191"/>
  <c r="D149" i="181"/>
  <c r="D149" i="190"/>
  <c r="D149" i="214"/>
  <c r="D149" i="192"/>
  <c r="D149" i="218"/>
  <c r="D149" i="219"/>
  <c r="D149" i="199"/>
  <c r="D149" i="207"/>
  <c r="D149" i="210"/>
  <c r="D149" i="212"/>
  <c r="D149" i="203"/>
  <c r="H37" i="236"/>
  <c r="O149" i="236"/>
  <c r="O149" i="235"/>
  <c r="H37" i="234"/>
  <c r="O149" i="234"/>
  <c r="H37" i="233"/>
  <c r="O149" i="233"/>
  <c r="O149" i="232"/>
  <c r="H37" i="232"/>
  <c r="O149" i="231"/>
  <c r="H37" i="231"/>
  <c r="H37" i="230"/>
  <c r="O149" i="230"/>
  <c r="O149" i="229"/>
  <c r="H37" i="229"/>
  <c r="O149" i="228"/>
  <c r="H37" i="228"/>
  <c r="H37" i="227"/>
  <c r="O149" i="226"/>
  <c r="H37" i="226"/>
  <c r="O149" i="225"/>
  <c r="H37" i="225"/>
  <c r="O149" i="224"/>
  <c r="H37" i="224"/>
  <c r="O149" i="223"/>
  <c r="H37" i="223"/>
  <c r="H37" i="222"/>
  <c r="H37" i="221"/>
  <c r="H37" i="220"/>
  <c r="O149" i="219"/>
  <c r="O149" i="218"/>
  <c r="O149" i="217"/>
  <c r="O149" i="216"/>
  <c r="H37" i="216"/>
  <c r="H37" i="215"/>
  <c r="O149" i="215"/>
  <c r="H37" i="214"/>
  <c r="O149" i="213"/>
  <c r="H37" i="213"/>
  <c r="O149" i="212"/>
  <c r="H37" i="212"/>
  <c r="O149" i="211"/>
  <c r="O149" i="210"/>
  <c r="H37" i="210"/>
  <c r="L35" i="115"/>
  <c r="O149" i="208"/>
  <c r="O149" i="207"/>
  <c r="H37" i="207"/>
  <c r="H37" i="206"/>
  <c r="O149" i="206"/>
  <c r="H37" i="205"/>
  <c r="O149" i="205"/>
  <c r="O149" i="204"/>
  <c r="O149" i="203"/>
  <c r="O149" i="202"/>
  <c r="O149" i="201"/>
  <c r="O149" i="200"/>
  <c r="H37" i="199"/>
  <c r="O149" i="199"/>
  <c r="H37" i="198"/>
  <c r="O149" i="197"/>
  <c r="H37" i="196"/>
  <c r="O149" i="194"/>
  <c r="O149" i="193"/>
  <c r="O149" i="191"/>
  <c r="H37" i="191"/>
  <c r="O149" i="190"/>
  <c r="O149" i="189"/>
  <c r="H37" i="189"/>
  <c r="O149" i="188"/>
  <c r="O149" i="187"/>
  <c r="H37" i="186"/>
  <c r="H37" i="185"/>
  <c r="O149" i="185"/>
  <c r="O149" i="184"/>
  <c r="H37" i="184"/>
  <c r="H37" i="183"/>
  <c r="O149" i="183"/>
  <c r="O149" i="182"/>
  <c r="H37" i="182"/>
  <c r="L7" i="115"/>
  <c r="O149" i="181"/>
  <c r="O149" i="180"/>
  <c r="D149" i="195"/>
  <c r="D149" i="201"/>
  <c r="D149" i="222"/>
  <c r="D149" i="230"/>
  <c r="D149" i="186"/>
  <c r="D149" i="196"/>
  <c r="D149" i="197"/>
  <c r="D149" i="217"/>
  <c r="D149" i="213"/>
  <c r="D149" i="227"/>
  <c r="D149" i="180"/>
  <c r="D149" i="215"/>
  <c r="D149" i="206"/>
  <c r="D149" i="183"/>
  <c r="D149" i="228"/>
  <c r="D149" i="188"/>
  <c r="D149" i="200"/>
  <c r="D149" i="193"/>
  <c r="D149" i="202"/>
  <c r="D149" i="204"/>
  <c r="D149" i="223"/>
  <c r="D149" i="234"/>
  <c r="D149" i="231"/>
  <c r="D149" i="211"/>
  <c r="D149" i="226"/>
  <c r="D149" i="235"/>
  <c r="D149" i="233"/>
  <c r="D149" i="184"/>
  <c r="D149" i="185"/>
  <c r="D149" i="216"/>
  <c r="D149" i="229"/>
  <c r="D149" i="220"/>
  <c r="D149" i="221"/>
  <c r="D149" i="232"/>
  <c r="D149" i="236"/>
  <c r="D149" i="194"/>
  <c r="D54" i="231"/>
  <c r="D103" i="231"/>
  <c r="D102" i="201"/>
  <c r="D53" i="201"/>
  <c r="D101" i="204"/>
  <c r="D52" i="204"/>
  <c r="D101" i="215"/>
  <c r="D52" i="215"/>
  <c r="D101" i="194"/>
  <c r="D52" i="194"/>
  <c r="D101" i="203"/>
  <c r="D52" i="203"/>
  <c r="G149" i="236"/>
  <c r="K61" i="115" s="1"/>
  <c r="D102" i="236"/>
  <c r="D53" i="236"/>
  <c r="D103" i="236"/>
  <c r="I57" i="236"/>
  <c r="D52" i="236"/>
  <c r="G149" i="235"/>
  <c r="K60" i="115" s="1"/>
  <c r="D102" i="235"/>
  <c r="D53" i="235"/>
  <c r="D103" i="235"/>
  <c r="I57" i="235"/>
  <c r="D52" i="235"/>
  <c r="G149" i="234"/>
  <c r="K59" i="115" s="1"/>
  <c r="D102" i="234"/>
  <c r="D53" i="234"/>
  <c r="D103" i="234"/>
  <c r="I57" i="234"/>
  <c r="D52" i="234"/>
  <c r="G149" i="233"/>
  <c r="K58" i="115" s="1"/>
  <c r="D102" i="233"/>
  <c r="D53" i="233"/>
  <c r="D103" i="233"/>
  <c r="I57" i="233"/>
  <c r="D52" i="233"/>
  <c r="G149" i="232"/>
  <c r="K57" i="115" s="1"/>
  <c r="D102" i="232"/>
  <c r="D53" i="232"/>
  <c r="D103" i="232"/>
  <c r="I57" i="232"/>
  <c r="D52" i="232"/>
  <c r="G149" i="231"/>
  <c r="K56" i="115" s="1"/>
  <c r="I62" i="231"/>
  <c r="D101" i="231"/>
  <c r="D52" i="231"/>
  <c r="D102" i="231"/>
  <c r="D53" i="231"/>
  <c r="I57" i="231"/>
  <c r="G149" i="230"/>
  <c r="K55" i="115" s="1"/>
  <c r="D102" i="230"/>
  <c r="D53" i="230"/>
  <c r="D103" i="230"/>
  <c r="I57" i="230"/>
  <c r="D52" i="230"/>
  <c r="G149" i="229"/>
  <c r="K54" i="115" s="1"/>
  <c r="D102" i="229"/>
  <c r="D53" i="229"/>
  <c r="D103" i="229"/>
  <c r="I57" i="229"/>
  <c r="D52" i="229"/>
  <c r="G149" i="228"/>
  <c r="K53" i="115" s="1"/>
  <c r="D102" i="228"/>
  <c r="D53" i="228"/>
  <c r="D103" i="228"/>
  <c r="I57" i="228"/>
  <c r="D52" i="228"/>
  <c r="G149" i="227"/>
  <c r="K52" i="115" s="1"/>
  <c r="I62" i="227"/>
  <c r="D102" i="227"/>
  <c r="D53" i="227"/>
  <c r="D103" i="227"/>
  <c r="I57" i="227"/>
  <c r="D52" i="227"/>
  <c r="G149" i="226"/>
  <c r="K51" i="115" s="1"/>
  <c r="D101" i="226"/>
  <c r="D52" i="226"/>
  <c r="D102" i="226"/>
  <c r="D53" i="226"/>
  <c r="I57" i="226"/>
  <c r="D54" i="226"/>
  <c r="G149" i="225"/>
  <c r="K50" i="115" s="1"/>
  <c r="I62" i="225"/>
  <c r="D102" i="225"/>
  <c r="D53" i="225"/>
  <c r="D103" i="225"/>
  <c r="I57" i="225"/>
  <c r="D52" i="225"/>
  <c r="G149" i="224"/>
  <c r="K49" i="115" s="1"/>
  <c r="D101" i="224"/>
  <c r="D52" i="224"/>
  <c r="D102" i="224"/>
  <c r="D53" i="224"/>
  <c r="D103" i="224"/>
  <c r="I57" i="224"/>
  <c r="G149" i="223"/>
  <c r="K48" i="115" s="1"/>
  <c r="I62" i="223"/>
  <c r="D101" i="223"/>
  <c r="D52" i="223"/>
  <c r="D102" i="223"/>
  <c r="D53" i="223"/>
  <c r="D103" i="223"/>
  <c r="I57" i="223"/>
  <c r="G149" i="222"/>
  <c r="K47" i="115" s="1"/>
  <c r="I73" i="222"/>
  <c r="D102" i="222"/>
  <c r="D53" i="222"/>
  <c r="I57" i="222"/>
  <c r="D52" i="222"/>
  <c r="D54" i="222"/>
  <c r="G149" i="221"/>
  <c r="K46" i="115" s="1"/>
  <c r="D101" i="221"/>
  <c r="D52" i="221"/>
  <c r="D102" i="221"/>
  <c r="D53" i="221"/>
  <c r="D103" i="221"/>
  <c r="I57" i="221"/>
  <c r="G149" i="220"/>
  <c r="K45" i="115" s="1"/>
  <c r="D102" i="220"/>
  <c r="D53" i="220"/>
  <c r="D103" i="220"/>
  <c r="I57" i="220"/>
  <c r="D52" i="220"/>
  <c r="G149" i="219"/>
  <c r="K44" i="115" s="1"/>
  <c r="D102" i="219"/>
  <c r="D53" i="219"/>
  <c r="I57" i="219"/>
  <c r="D52" i="219"/>
  <c r="D54" i="219"/>
  <c r="G149" i="218"/>
  <c r="K43" i="115" s="1"/>
  <c r="D102" i="218"/>
  <c r="D53" i="218"/>
  <c r="D101" i="218"/>
  <c r="D52" i="218"/>
  <c r="D103" i="218"/>
  <c r="I57" i="218"/>
  <c r="G149" i="217"/>
  <c r="K42" i="115" s="1"/>
  <c r="D101" i="217"/>
  <c r="D52" i="217"/>
  <c r="D102" i="217"/>
  <c r="D53" i="217"/>
  <c r="D103" i="217"/>
  <c r="I57" i="217"/>
  <c r="G149" i="216"/>
  <c r="K41" i="115" s="1"/>
  <c r="D102" i="216"/>
  <c r="D53" i="216"/>
  <c r="D103" i="216"/>
  <c r="I57" i="216"/>
  <c r="D52" i="216"/>
  <c r="G149" i="215"/>
  <c r="K40" i="115" s="1"/>
  <c r="I62" i="215"/>
  <c r="D102" i="215"/>
  <c r="D53" i="215"/>
  <c r="D103" i="215"/>
  <c r="I57" i="215"/>
  <c r="G149" i="214"/>
  <c r="K39" i="115" s="1"/>
  <c r="D102" i="214"/>
  <c r="D53" i="214"/>
  <c r="I57" i="214"/>
  <c r="D52" i="214"/>
  <c r="D54" i="214"/>
  <c r="G149" i="213"/>
  <c r="K38" i="115" s="1"/>
  <c r="D101" i="213"/>
  <c r="D52" i="213"/>
  <c r="D102" i="213"/>
  <c r="D53" i="213"/>
  <c r="D103" i="213"/>
  <c r="I57" i="213"/>
  <c r="G149" i="212"/>
  <c r="K37" i="115" s="1"/>
  <c r="D101" i="212"/>
  <c r="D52" i="212"/>
  <c r="D102" i="212"/>
  <c r="D53" i="212"/>
  <c r="D103" i="212"/>
  <c r="I57" i="212"/>
  <c r="G149" i="211"/>
  <c r="K36" i="115" s="1"/>
  <c r="D101" i="211"/>
  <c r="D52" i="211"/>
  <c r="D102" i="211"/>
  <c r="D53" i="211"/>
  <c r="I149" i="211"/>
  <c r="D103" i="211"/>
  <c r="G149" i="210"/>
  <c r="D102" i="210"/>
  <c r="D53" i="210"/>
  <c r="D101" i="210"/>
  <c r="D52" i="210"/>
  <c r="D103" i="210"/>
  <c r="I57" i="210"/>
  <c r="G149" i="209"/>
  <c r="K34" i="115" s="1"/>
  <c r="I73" i="209"/>
  <c r="D101" i="209"/>
  <c r="D52" i="209"/>
  <c r="D102" i="209"/>
  <c r="D53" i="209"/>
  <c r="D103" i="209"/>
  <c r="I57" i="209"/>
  <c r="G149" i="208"/>
  <c r="K33" i="115" s="1"/>
  <c r="D102" i="208"/>
  <c r="D53" i="208"/>
  <c r="I57" i="208"/>
  <c r="D103" i="208"/>
  <c r="D52" i="208"/>
  <c r="G149" i="207"/>
  <c r="K32" i="115" s="1"/>
  <c r="D101" i="207"/>
  <c r="D52" i="207"/>
  <c r="D102" i="207"/>
  <c r="D53" i="207"/>
  <c r="D103" i="207"/>
  <c r="I57" i="207"/>
  <c r="G149" i="206"/>
  <c r="K31" i="115" s="1"/>
  <c r="D102" i="206"/>
  <c r="D53" i="206"/>
  <c r="D103" i="206"/>
  <c r="I57" i="206"/>
  <c r="D52" i="206"/>
  <c r="G149" i="205"/>
  <c r="K30" i="115" s="1"/>
  <c r="D102" i="205"/>
  <c r="D53" i="205"/>
  <c r="I57" i="205"/>
  <c r="D52" i="205"/>
  <c r="D54" i="205"/>
  <c r="I149" i="204"/>
  <c r="D102" i="204"/>
  <c r="D53" i="204"/>
  <c r="D103" i="204"/>
  <c r="G149" i="204"/>
  <c r="K29" i="115" s="1"/>
  <c r="G149" i="203"/>
  <c r="K28" i="115" s="1"/>
  <c r="I59" i="203"/>
  <c r="D102" i="203"/>
  <c r="D53" i="203"/>
  <c r="I57" i="203"/>
  <c r="D54" i="203"/>
  <c r="G149" i="202"/>
  <c r="K27" i="115" s="1"/>
  <c r="D102" i="202"/>
  <c r="D53" i="202"/>
  <c r="D103" i="202"/>
  <c r="I57" i="202"/>
  <c r="D52" i="202"/>
  <c r="G149" i="201"/>
  <c r="K26" i="115" s="1"/>
  <c r="D103" i="201"/>
  <c r="I57" i="201"/>
  <c r="D52" i="201"/>
  <c r="G149" i="200"/>
  <c r="K25" i="115" s="1"/>
  <c r="D101" i="200"/>
  <c r="D52" i="200"/>
  <c r="D102" i="200"/>
  <c r="D53" i="200"/>
  <c r="D103" i="200"/>
  <c r="I57" i="200"/>
  <c r="G149" i="199"/>
  <c r="K24" i="115" s="1"/>
  <c r="D103" i="199"/>
  <c r="I57" i="199"/>
  <c r="D52" i="199"/>
  <c r="D53" i="199"/>
  <c r="G149" i="198"/>
  <c r="K23" i="115" s="1"/>
  <c r="D101" i="198"/>
  <c r="D52" i="198"/>
  <c r="D102" i="198"/>
  <c r="D53" i="198"/>
  <c r="D103" i="198"/>
  <c r="I57" i="198"/>
  <c r="G149" i="197"/>
  <c r="K22" i="115" s="1"/>
  <c r="D101" i="197"/>
  <c r="D52" i="197"/>
  <c r="D102" i="197"/>
  <c r="D53" i="197"/>
  <c r="D103" i="197"/>
  <c r="I57" i="197"/>
  <c r="G149" i="196"/>
  <c r="K21" i="115" s="1"/>
  <c r="D102" i="196"/>
  <c r="D53" i="196"/>
  <c r="D103" i="196"/>
  <c r="I57" i="196"/>
  <c r="D52" i="196"/>
  <c r="G149" i="195"/>
  <c r="K20" i="115" s="1"/>
  <c r="D101" i="195"/>
  <c r="D52" i="195"/>
  <c r="D102" i="195"/>
  <c r="D53" i="195"/>
  <c r="D103" i="195"/>
  <c r="I57" i="195"/>
  <c r="G149" i="194"/>
  <c r="K19" i="115" s="1"/>
  <c r="D102" i="194"/>
  <c r="D53" i="194"/>
  <c r="I57" i="194"/>
  <c r="D54" i="194"/>
  <c r="G149" i="193"/>
  <c r="K18" i="115" s="1"/>
  <c r="D101" i="193"/>
  <c r="D52" i="193"/>
  <c r="D102" i="193"/>
  <c r="D53" i="193"/>
  <c r="D103" i="193"/>
  <c r="I57" i="193"/>
  <c r="G149" i="192"/>
  <c r="K17" i="115" s="1"/>
  <c r="D101" i="192"/>
  <c r="D52" i="192"/>
  <c r="D102" i="192"/>
  <c r="D53" i="192"/>
  <c r="I57" i="192"/>
  <c r="D54" i="192"/>
  <c r="G149" i="191"/>
  <c r="K16" i="115" s="1"/>
  <c r="I73" i="191"/>
  <c r="D102" i="191"/>
  <c r="D53" i="191"/>
  <c r="D103" i="191"/>
  <c r="I57" i="191"/>
  <c r="D52" i="191"/>
  <c r="G149" i="190"/>
  <c r="K15" i="115" s="1"/>
  <c r="D102" i="190"/>
  <c r="D53" i="190"/>
  <c r="I57" i="190"/>
  <c r="D52" i="190"/>
  <c r="D54" i="190"/>
  <c r="G149" i="189"/>
  <c r="K14" i="115" s="1"/>
  <c r="D101" i="189"/>
  <c r="D52" i="189"/>
  <c r="D102" i="189"/>
  <c r="D53" i="189"/>
  <c r="I57" i="189"/>
  <c r="D103" i="189"/>
  <c r="G149" i="188"/>
  <c r="K13" i="115" s="1"/>
  <c r="I60" i="188"/>
  <c r="D101" i="185"/>
  <c r="D52" i="185"/>
  <c r="D102" i="188"/>
  <c r="D53" i="188"/>
  <c r="I57" i="188"/>
  <c r="D52" i="188"/>
  <c r="D103" i="188"/>
  <c r="G149" i="187"/>
  <c r="K12" i="115" s="1"/>
  <c r="D101" i="187"/>
  <c r="D52" i="187"/>
  <c r="D102" i="187"/>
  <c r="D53" i="187"/>
  <c r="D103" i="187"/>
  <c r="I57" i="187"/>
  <c r="G149" i="186"/>
  <c r="K11" i="115" s="1"/>
  <c r="D101" i="186"/>
  <c r="D52" i="186"/>
  <c r="D103" i="186"/>
  <c r="I57" i="186"/>
  <c r="D53" i="186"/>
  <c r="G149" i="185"/>
  <c r="K10" i="115" s="1"/>
  <c r="D102" i="185"/>
  <c r="D53" i="185"/>
  <c r="D103" i="185"/>
  <c r="I57" i="185"/>
  <c r="G149" i="184"/>
  <c r="K9" i="115" s="1"/>
  <c r="D101" i="184"/>
  <c r="D52" i="184"/>
  <c r="I57" i="184"/>
  <c r="D53" i="184"/>
  <c r="D103" i="184"/>
  <c r="G149" i="183"/>
  <c r="K8" i="115" s="1"/>
  <c r="I149" i="183"/>
  <c r="D101" i="183"/>
  <c r="D52" i="183"/>
  <c r="D103" i="183"/>
  <c r="D53" i="183"/>
  <c r="G149" i="182"/>
  <c r="I62" i="182"/>
  <c r="D101" i="182"/>
  <c r="D52" i="182"/>
  <c r="I57" i="182"/>
  <c r="D53" i="182"/>
  <c r="D103" i="182"/>
  <c r="G149" i="181"/>
  <c r="K6" i="115" s="1"/>
  <c r="D54" i="181"/>
  <c r="D103" i="181"/>
  <c r="I57" i="181"/>
  <c r="D52" i="181"/>
  <c r="D53" i="181"/>
  <c r="G149" i="180"/>
  <c r="K5" i="115" s="1"/>
  <c r="I62" i="180"/>
  <c r="D102" i="180"/>
  <c r="D53" i="180"/>
  <c r="D101" i="180"/>
  <c r="D52" i="180"/>
  <c r="D103" i="180"/>
  <c r="I57" i="180"/>
  <c r="K7" i="115" l="1"/>
  <c r="K35" i="115"/>
  <c r="I149" i="236"/>
  <c r="I149" i="235"/>
  <c r="I149" i="234"/>
  <c r="I149" i="233"/>
  <c r="I149" i="232"/>
  <c r="I149" i="231"/>
  <c r="I149" i="230"/>
  <c r="I149" i="229"/>
  <c r="I149" i="228"/>
  <c r="I149" i="227"/>
  <c r="I149" i="226"/>
  <c r="I149" i="225"/>
  <c r="I149" i="224"/>
  <c r="I149" i="223"/>
  <c r="I149" i="222"/>
  <c r="I149" i="221"/>
  <c r="I149" i="220"/>
  <c r="I149" i="219"/>
  <c r="I149" i="218"/>
  <c r="I149" i="217"/>
  <c r="I149" i="216"/>
  <c r="I149" i="215"/>
  <c r="I149" i="214"/>
  <c r="I149" i="213"/>
  <c r="I149" i="212"/>
  <c r="H35" i="211"/>
  <c r="I149" i="210"/>
  <c r="I149" i="209"/>
  <c r="I149" i="208"/>
  <c r="I149" i="207"/>
  <c r="I149" i="206"/>
  <c r="I149" i="205"/>
  <c r="H35" i="204"/>
  <c r="I149" i="203"/>
  <c r="I149" i="202"/>
  <c r="I149" i="201"/>
  <c r="I149" i="200"/>
  <c r="I149" i="199"/>
  <c r="I149" i="198"/>
  <c r="I149" i="197"/>
  <c r="I149" i="196"/>
  <c r="I149" i="195"/>
  <c r="I149" i="194"/>
  <c r="I149" i="193"/>
  <c r="I149" i="192"/>
  <c r="I149" i="191"/>
  <c r="I149" i="190"/>
  <c r="I149" i="189"/>
  <c r="I149" i="188"/>
  <c r="I149" i="187"/>
  <c r="I149" i="186"/>
  <c r="I149" i="185"/>
  <c r="I149" i="184"/>
  <c r="H35" i="183"/>
  <c r="I149" i="182"/>
  <c r="I149" i="181"/>
  <c r="I149" i="180"/>
  <c r="H35" i="236" l="1"/>
  <c r="H35" i="235"/>
  <c r="H35" i="234"/>
  <c r="H35" i="233"/>
  <c r="H35" i="232"/>
  <c r="H35" i="231"/>
  <c r="H35" i="230"/>
  <c r="H35" i="229"/>
  <c r="H35" i="228"/>
  <c r="H35" i="227"/>
  <c r="H35" i="226"/>
  <c r="H35" i="225"/>
  <c r="H35" i="224"/>
  <c r="H35" i="223"/>
  <c r="H35" i="222"/>
  <c r="H35" i="221"/>
  <c r="H35" i="220"/>
  <c r="H35" i="219"/>
  <c r="H35" i="218"/>
  <c r="H35" i="217"/>
  <c r="H35" i="216"/>
  <c r="H35" i="215"/>
  <c r="H35" i="214"/>
  <c r="H35" i="213"/>
  <c r="H35" i="212"/>
  <c r="H35" i="210"/>
  <c r="H35" i="209"/>
  <c r="H35" i="208"/>
  <c r="H35" i="207"/>
  <c r="H35" i="206"/>
  <c r="H35" i="205"/>
  <c r="H35" i="203"/>
  <c r="H35" i="202"/>
  <c r="H35" i="201"/>
  <c r="H35" i="200"/>
  <c r="H35" i="199"/>
  <c r="H35" i="198"/>
  <c r="H35" i="197"/>
  <c r="H35" i="196"/>
  <c r="H35" i="195"/>
  <c r="H35" i="194"/>
  <c r="H35" i="193"/>
  <c r="H35" i="192"/>
  <c r="H35" i="191"/>
  <c r="H35" i="190"/>
  <c r="H35" i="189"/>
  <c r="H35" i="188"/>
  <c r="H35" i="187"/>
  <c r="H35" i="186"/>
  <c r="H35" i="185"/>
  <c r="H35" i="184"/>
  <c r="H35" i="182"/>
  <c r="H35" i="181"/>
  <c r="H35" i="180"/>
  <c r="G107" i="177" l="1"/>
  <c r="I107" i="177" s="1"/>
  <c r="G108" i="177"/>
  <c r="I108" i="177" s="1"/>
  <c r="G109" i="177"/>
  <c r="I109" i="177" s="1"/>
  <c r="G110" i="177"/>
  <c r="I110" i="177" s="1"/>
  <c r="G111" i="177"/>
  <c r="I111" i="177" s="1"/>
  <c r="G112" i="177"/>
  <c r="I112" i="177" s="1"/>
  <c r="G113" i="177"/>
  <c r="I113" i="177" s="1"/>
  <c r="G114" i="177"/>
  <c r="I114" i="177" s="1"/>
  <c r="G115" i="177"/>
  <c r="I115" i="177" s="1"/>
  <c r="G116" i="177"/>
  <c r="I116" i="177" s="1"/>
  <c r="G117" i="177"/>
  <c r="I117" i="177" s="1"/>
  <c r="G118" i="177"/>
  <c r="I118" i="177" s="1"/>
  <c r="G119" i="177"/>
  <c r="I119" i="177" s="1"/>
  <c r="G120" i="177"/>
  <c r="I120" i="177" s="1"/>
  <c r="G121" i="177"/>
  <c r="I121" i="177" s="1"/>
  <c r="G122" i="177"/>
  <c r="I122" i="177" s="1"/>
  <c r="G123" i="177"/>
  <c r="I123" i="177" s="1"/>
  <c r="G124" i="177"/>
  <c r="I124" i="177" s="1"/>
  <c r="G125" i="177"/>
  <c r="I125" i="177" s="1"/>
  <c r="G126" i="177"/>
  <c r="I126" i="177" s="1"/>
  <c r="G127" i="177"/>
  <c r="I127" i="177" s="1"/>
  <c r="G128" i="177"/>
  <c r="I128" i="177" s="1"/>
  <c r="G129" i="177"/>
  <c r="I129" i="177" s="1"/>
  <c r="G130" i="177"/>
  <c r="I130" i="177" s="1"/>
  <c r="G131" i="177"/>
  <c r="I131" i="177" s="1"/>
  <c r="G132" i="177"/>
  <c r="I132" i="177" s="1"/>
  <c r="G133" i="177"/>
  <c r="I133" i="177" s="1"/>
  <c r="G134" i="177"/>
  <c r="I134" i="177" s="1"/>
  <c r="G135" i="177"/>
  <c r="I135" i="177" s="1"/>
  <c r="G136" i="177"/>
  <c r="I136" i="177" s="1"/>
  <c r="G137" i="177"/>
  <c r="I137" i="177" s="1"/>
  <c r="G138" i="177"/>
  <c r="I138" i="177" s="1"/>
  <c r="G139" i="177"/>
  <c r="I139" i="177" s="1"/>
  <c r="G140" i="177"/>
  <c r="I140" i="177" s="1"/>
  <c r="G141" i="177"/>
  <c r="I141" i="177" s="1"/>
  <c r="G142" i="177"/>
  <c r="I142" i="177" s="1"/>
  <c r="G143" i="177"/>
  <c r="I143" i="177" s="1"/>
  <c r="G144" i="177"/>
  <c r="I144" i="177" s="1"/>
  <c r="G145" i="177"/>
  <c r="I145" i="177" s="1"/>
  <c r="G146" i="177"/>
  <c r="I146" i="177" s="1"/>
  <c r="G147" i="177"/>
  <c r="I147" i="177" s="1"/>
  <c r="G148" i="177"/>
  <c r="I148" i="177" s="1"/>
  <c r="G106" i="177"/>
  <c r="I106" i="177" s="1"/>
  <c r="G58" i="177"/>
  <c r="I58" i="177" s="1"/>
  <c r="G59" i="177"/>
  <c r="I59" i="177" s="1"/>
  <c r="G60" i="177"/>
  <c r="I60" i="177" s="1"/>
  <c r="G61" i="177"/>
  <c r="I61" i="177" s="1"/>
  <c r="G62" i="177"/>
  <c r="I62" i="177" s="1"/>
  <c r="G63" i="177"/>
  <c r="I63" i="177" s="1"/>
  <c r="G64" i="177"/>
  <c r="I64" i="177" s="1"/>
  <c r="G65" i="177"/>
  <c r="I65" i="177" s="1"/>
  <c r="G66" i="177"/>
  <c r="I66" i="177" s="1"/>
  <c r="G67" i="177"/>
  <c r="I67" i="177" s="1"/>
  <c r="G68" i="177"/>
  <c r="I68" i="177" s="1"/>
  <c r="G69" i="177"/>
  <c r="I69" i="177" s="1"/>
  <c r="G70" i="177"/>
  <c r="I70" i="177" s="1"/>
  <c r="G71" i="177"/>
  <c r="I71" i="177" s="1"/>
  <c r="G72" i="177"/>
  <c r="I72" i="177" s="1"/>
  <c r="G73" i="177"/>
  <c r="I73" i="177" s="1"/>
  <c r="G74" i="177"/>
  <c r="I74" i="177" s="1"/>
  <c r="G75" i="177"/>
  <c r="I75" i="177" s="1"/>
  <c r="G76" i="177"/>
  <c r="I76" i="177" s="1"/>
  <c r="G77" i="177"/>
  <c r="I77" i="177" s="1"/>
  <c r="G78" i="177"/>
  <c r="I78" i="177" s="1"/>
  <c r="G79" i="177"/>
  <c r="I79" i="177" s="1"/>
  <c r="G80" i="177"/>
  <c r="I80" i="177" s="1"/>
  <c r="G81" i="177"/>
  <c r="I81" i="177" s="1"/>
  <c r="G82" i="177"/>
  <c r="I82" i="177" s="1"/>
  <c r="G83" i="177"/>
  <c r="I83" i="177" s="1"/>
  <c r="G84" i="177"/>
  <c r="I84" i="177" s="1"/>
  <c r="G85" i="177"/>
  <c r="I85" i="177" s="1"/>
  <c r="G86" i="177"/>
  <c r="I86" i="177" s="1"/>
  <c r="G87" i="177"/>
  <c r="I87" i="177" s="1"/>
  <c r="G88" i="177"/>
  <c r="I88" i="177" s="1"/>
  <c r="G89" i="177"/>
  <c r="I89" i="177" s="1"/>
  <c r="G90" i="177"/>
  <c r="I90" i="177" s="1"/>
  <c r="G91" i="177"/>
  <c r="I91" i="177" s="1"/>
  <c r="G92" i="177"/>
  <c r="I92" i="177" s="1"/>
  <c r="G93" i="177"/>
  <c r="I93" i="177" s="1"/>
  <c r="G94" i="177"/>
  <c r="I94" i="177" s="1"/>
  <c r="G95" i="177"/>
  <c r="I95" i="177" s="1"/>
  <c r="G96" i="177"/>
  <c r="I96" i="177" s="1"/>
  <c r="G97" i="177"/>
  <c r="I97" i="177" s="1"/>
  <c r="G98" i="177"/>
  <c r="I98" i="177" s="1"/>
  <c r="G99" i="177"/>
  <c r="I99" i="177" s="1"/>
  <c r="G100" i="177"/>
  <c r="I100" i="177" s="1"/>
  <c r="G57" i="177"/>
  <c r="I57" i="177" s="1"/>
  <c r="M149" i="177"/>
  <c r="H149" i="177"/>
  <c r="D149" i="177"/>
  <c r="O148" i="177"/>
  <c r="B148" i="177"/>
  <c r="O147" i="177"/>
  <c r="B147" i="177"/>
  <c r="O146" i="177"/>
  <c r="B146" i="177"/>
  <c r="O145" i="177"/>
  <c r="B145" i="177"/>
  <c r="O144" i="177"/>
  <c r="B144" i="177"/>
  <c r="O143" i="177"/>
  <c r="B143" i="177"/>
  <c r="O142" i="177"/>
  <c r="B142" i="177"/>
  <c r="O141" i="177"/>
  <c r="B141" i="177"/>
  <c r="O140" i="177"/>
  <c r="B140" i="177"/>
  <c r="O139" i="177"/>
  <c r="B139" i="177"/>
  <c r="O138" i="177"/>
  <c r="B138" i="177"/>
  <c r="O137" i="177"/>
  <c r="B137" i="177"/>
  <c r="O136" i="177"/>
  <c r="B136" i="177"/>
  <c r="O135" i="177"/>
  <c r="B135" i="177"/>
  <c r="O134" i="177"/>
  <c r="B134" i="177"/>
  <c r="O133" i="177"/>
  <c r="B133" i="177"/>
  <c r="O132" i="177"/>
  <c r="B132" i="177"/>
  <c r="O131" i="177"/>
  <c r="B131" i="177"/>
  <c r="O130" i="177"/>
  <c r="B130" i="177"/>
  <c r="O129" i="177"/>
  <c r="B129" i="177"/>
  <c r="O128" i="177"/>
  <c r="B128" i="177"/>
  <c r="O127" i="177"/>
  <c r="B127" i="177"/>
  <c r="O126" i="177"/>
  <c r="B126" i="177"/>
  <c r="O125" i="177"/>
  <c r="B125" i="177"/>
  <c r="O124" i="177"/>
  <c r="B124" i="177"/>
  <c r="O123" i="177"/>
  <c r="B123" i="177"/>
  <c r="O122" i="177"/>
  <c r="B122" i="177"/>
  <c r="O121" i="177"/>
  <c r="B121" i="177"/>
  <c r="O120" i="177"/>
  <c r="B120" i="177"/>
  <c r="O119" i="177"/>
  <c r="B119" i="177"/>
  <c r="O118" i="177"/>
  <c r="B118" i="177"/>
  <c r="O117" i="177"/>
  <c r="B117" i="177"/>
  <c r="O116" i="177"/>
  <c r="B116" i="177"/>
  <c r="O115" i="177"/>
  <c r="B115" i="177"/>
  <c r="O114" i="177"/>
  <c r="B114" i="177"/>
  <c r="O113" i="177"/>
  <c r="B113" i="177"/>
  <c r="O112" i="177"/>
  <c r="B112" i="177"/>
  <c r="O111" i="177"/>
  <c r="B111" i="177"/>
  <c r="O110" i="177"/>
  <c r="B110" i="177"/>
  <c r="O109" i="177"/>
  <c r="B109" i="177"/>
  <c r="O108" i="177"/>
  <c r="B108" i="177"/>
  <c r="A108" i="177"/>
  <c r="A109" i="177" s="1"/>
  <c r="A110" i="177" s="1"/>
  <c r="A111" i="177" s="1"/>
  <c r="A112" i="177" s="1"/>
  <c r="A113" i="177" s="1"/>
  <c r="A114" i="177" s="1"/>
  <c r="A115" i="177" s="1"/>
  <c r="A116" i="177" s="1"/>
  <c r="A117" i="177" s="1"/>
  <c r="A118" i="177" s="1"/>
  <c r="A119" i="177" s="1"/>
  <c r="A120" i="177" s="1"/>
  <c r="A121" i="177" s="1"/>
  <c r="A122" i="177" s="1"/>
  <c r="A123" i="177" s="1"/>
  <c r="A124" i="177" s="1"/>
  <c r="A125" i="177" s="1"/>
  <c r="A126" i="177" s="1"/>
  <c r="A127" i="177" s="1"/>
  <c r="A128" i="177" s="1"/>
  <c r="A129" i="177" s="1"/>
  <c r="A130" i="177" s="1"/>
  <c r="A131" i="177" s="1"/>
  <c r="A132" i="177" s="1"/>
  <c r="A133" i="177" s="1"/>
  <c r="A134" i="177" s="1"/>
  <c r="A135" i="177" s="1"/>
  <c r="A136" i="177" s="1"/>
  <c r="A137" i="177" s="1"/>
  <c r="A138" i="177" s="1"/>
  <c r="A139" i="177" s="1"/>
  <c r="A140" i="177" s="1"/>
  <c r="A141" i="177" s="1"/>
  <c r="A142" i="177" s="1"/>
  <c r="A143" i="177" s="1"/>
  <c r="A144" i="177" s="1"/>
  <c r="A145" i="177" s="1"/>
  <c r="A146" i="177" s="1"/>
  <c r="A147" i="177" s="1"/>
  <c r="A148" i="177" s="1"/>
  <c r="O107" i="177"/>
  <c r="B107" i="177"/>
  <c r="A107" i="177"/>
  <c r="O106" i="177"/>
  <c r="B106" i="177"/>
  <c r="A106" i="177"/>
  <c r="N103" i="177"/>
  <c r="J103" i="177"/>
  <c r="H103" i="177"/>
  <c r="J102" i="177"/>
  <c r="H102" i="177"/>
  <c r="J101" i="177"/>
  <c r="O100" i="177"/>
  <c r="C100" i="177"/>
  <c r="B100" i="177"/>
  <c r="O99" i="177"/>
  <c r="C99" i="177"/>
  <c r="B99" i="177"/>
  <c r="O98" i="177"/>
  <c r="C98" i="177"/>
  <c r="B98" i="177"/>
  <c r="O97" i="177"/>
  <c r="C97" i="177"/>
  <c r="B97" i="177"/>
  <c r="O96" i="177"/>
  <c r="C96" i="177"/>
  <c r="B96" i="177"/>
  <c r="O95" i="177"/>
  <c r="C95" i="177"/>
  <c r="B95" i="177"/>
  <c r="O94" i="177"/>
  <c r="C94" i="177"/>
  <c r="B94" i="177"/>
  <c r="O93" i="177"/>
  <c r="C93" i="177"/>
  <c r="B93" i="177"/>
  <c r="O92" i="177"/>
  <c r="C92" i="177"/>
  <c r="B92" i="177"/>
  <c r="O91" i="177"/>
  <c r="C91" i="177"/>
  <c r="B91" i="177"/>
  <c r="O90" i="177"/>
  <c r="C90" i="177"/>
  <c r="B90" i="177"/>
  <c r="O89" i="177"/>
  <c r="C89" i="177"/>
  <c r="B89" i="177"/>
  <c r="O88" i="177"/>
  <c r="C88" i="177"/>
  <c r="B88" i="177"/>
  <c r="O87" i="177"/>
  <c r="C87" i="177"/>
  <c r="B87" i="177"/>
  <c r="O86" i="177"/>
  <c r="C86" i="177"/>
  <c r="B86" i="177"/>
  <c r="O85" i="177"/>
  <c r="C85" i="177"/>
  <c r="B85" i="177"/>
  <c r="O84" i="177"/>
  <c r="C84" i="177"/>
  <c r="B84" i="177"/>
  <c r="O83" i="177"/>
  <c r="C83" i="177"/>
  <c r="B83" i="177"/>
  <c r="O82" i="177"/>
  <c r="C82" i="177"/>
  <c r="B82" i="177"/>
  <c r="O81" i="177"/>
  <c r="C81" i="177"/>
  <c r="B81" i="177"/>
  <c r="O80" i="177"/>
  <c r="C80" i="177"/>
  <c r="B80" i="177"/>
  <c r="O79" i="177"/>
  <c r="C79" i="177"/>
  <c r="B79" i="177"/>
  <c r="O78" i="177"/>
  <c r="C78" i="177"/>
  <c r="B78" i="177"/>
  <c r="O77" i="177"/>
  <c r="C77" i="177"/>
  <c r="B77" i="177"/>
  <c r="O76" i="177"/>
  <c r="C76" i="177"/>
  <c r="B76" i="177"/>
  <c r="O75" i="177"/>
  <c r="C75" i="177"/>
  <c r="B75" i="177"/>
  <c r="O74" i="177"/>
  <c r="C74" i="177"/>
  <c r="B74" i="177"/>
  <c r="O73" i="177"/>
  <c r="C73" i="177"/>
  <c r="B73" i="177"/>
  <c r="O72" i="177"/>
  <c r="C72" i="177"/>
  <c r="B72" i="177"/>
  <c r="O71" i="177"/>
  <c r="C71" i="177"/>
  <c r="B71" i="177"/>
  <c r="O70" i="177"/>
  <c r="C70" i="177"/>
  <c r="B70" i="177"/>
  <c r="O69" i="177"/>
  <c r="C69" i="177"/>
  <c r="B69" i="177"/>
  <c r="O68" i="177"/>
  <c r="C68" i="177"/>
  <c r="B68" i="177"/>
  <c r="O67" i="177"/>
  <c r="C67" i="177"/>
  <c r="B67" i="177"/>
  <c r="O66" i="177"/>
  <c r="C66" i="177"/>
  <c r="B66" i="177"/>
  <c r="O65" i="177"/>
  <c r="C65" i="177"/>
  <c r="B65" i="177"/>
  <c r="O64" i="177"/>
  <c r="C64" i="177"/>
  <c r="B64" i="177"/>
  <c r="O63" i="177"/>
  <c r="C63" i="177"/>
  <c r="B63" i="177"/>
  <c r="O62" i="177"/>
  <c r="C62" i="177"/>
  <c r="B62" i="177"/>
  <c r="O61" i="177"/>
  <c r="C61" i="177"/>
  <c r="B61" i="177"/>
  <c r="O60" i="177"/>
  <c r="C60" i="177"/>
  <c r="B60" i="177"/>
  <c r="O59" i="177"/>
  <c r="C59" i="177"/>
  <c r="B59" i="177"/>
  <c r="O58" i="177"/>
  <c r="C58" i="177"/>
  <c r="B58" i="177"/>
  <c r="O57" i="177"/>
  <c r="C57" i="177"/>
  <c r="B57" i="177"/>
  <c r="N54" i="177"/>
  <c r="J54" i="177"/>
  <c r="H54" i="177"/>
  <c r="J53" i="177"/>
  <c r="H53" i="177"/>
  <c r="J52" i="177"/>
  <c r="D21" i="177" a="1"/>
  <c r="D21" i="177" s="1"/>
  <c r="D20" i="177" a="1"/>
  <c r="D20" i="177" s="1"/>
  <c r="D19" i="177" a="1"/>
  <c r="D19" i="177" s="1"/>
  <c r="D14" i="177" a="1"/>
  <c r="D14" i="177" s="1"/>
  <c r="D13" i="177" a="1"/>
  <c r="D13" i="177" s="1"/>
  <c r="D53" i="177" s="1"/>
  <c r="D12" i="177" a="1"/>
  <c r="D12" i="177" s="1"/>
  <c r="D10" i="177" a="1"/>
  <c r="D10" i="177" s="1"/>
  <c r="D8" i="177"/>
  <c r="D7" i="177"/>
  <c r="D6" i="177"/>
  <c r="D5" i="177"/>
  <c r="N3" i="177"/>
  <c r="N1" i="177"/>
  <c r="O138" i="115"/>
  <c r="P138" i="115"/>
  <c r="Q138" i="115"/>
  <c r="R138" i="115"/>
  <c r="S138" i="115"/>
  <c r="T138" i="115"/>
  <c r="O136" i="115"/>
  <c r="P136" i="115"/>
  <c r="Q136" i="115"/>
  <c r="R136" i="115"/>
  <c r="S136" i="115"/>
  <c r="T136" i="115"/>
  <c r="O137" i="115"/>
  <c r="P137" i="115"/>
  <c r="Q137" i="115"/>
  <c r="R137" i="115"/>
  <c r="S137" i="115"/>
  <c r="T137" i="115"/>
  <c r="G107" i="176"/>
  <c r="G108" i="176"/>
  <c r="G109" i="176"/>
  <c r="G110" i="176"/>
  <c r="G111" i="176"/>
  <c r="G112" i="176"/>
  <c r="G113" i="176"/>
  <c r="G114" i="176"/>
  <c r="G115" i="176"/>
  <c r="G116" i="176"/>
  <c r="G117" i="176"/>
  <c r="G118" i="176"/>
  <c r="G119" i="176"/>
  <c r="G120" i="176"/>
  <c r="G121" i="176"/>
  <c r="G122" i="176"/>
  <c r="G123" i="176"/>
  <c r="G124" i="176"/>
  <c r="G125" i="176"/>
  <c r="G126" i="176"/>
  <c r="G127" i="176"/>
  <c r="G128" i="176"/>
  <c r="G129" i="176"/>
  <c r="G130" i="176"/>
  <c r="G131" i="176"/>
  <c r="G132" i="176"/>
  <c r="G133" i="176"/>
  <c r="G134" i="176"/>
  <c r="G135" i="176"/>
  <c r="G136" i="176"/>
  <c r="G137" i="176"/>
  <c r="G138" i="176"/>
  <c r="G139" i="176"/>
  <c r="G140" i="176"/>
  <c r="G141" i="176"/>
  <c r="G142" i="176"/>
  <c r="G143" i="176"/>
  <c r="G144" i="176"/>
  <c r="G145" i="176"/>
  <c r="G146" i="176"/>
  <c r="G147" i="176"/>
  <c r="G148" i="176"/>
  <c r="G106" i="176"/>
  <c r="G58" i="176"/>
  <c r="G59" i="176"/>
  <c r="G60" i="176"/>
  <c r="G61" i="176"/>
  <c r="G62" i="176"/>
  <c r="G63" i="176"/>
  <c r="G64" i="176"/>
  <c r="G65" i="176"/>
  <c r="G66" i="176"/>
  <c r="G67" i="176"/>
  <c r="G68" i="176"/>
  <c r="G69" i="176"/>
  <c r="G70" i="176"/>
  <c r="G71" i="176"/>
  <c r="G72" i="176"/>
  <c r="G73" i="176"/>
  <c r="G74" i="176"/>
  <c r="G75" i="176"/>
  <c r="G76" i="176"/>
  <c r="G77" i="176"/>
  <c r="G78" i="176"/>
  <c r="G79" i="176"/>
  <c r="G80" i="176"/>
  <c r="G81" i="176"/>
  <c r="G82" i="176"/>
  <c r="G83" i="176"/>
  <c r="G84" i="176"/>
  <c r="G85" i="176"/>
  <c r="G86" i="176"/>
  <c r="G87" i="176"/>
  <c r="G88" i="176"/>
  <c r="G89" i="176"/>
  <c r="G90" i="176"/>
  <c r="G91" i="176"/>
  <c r="G92" i="176"/>
  <c r="G93" i="176"/>
  <c r="G94" i="176"/>
  <c r="G95" i="176"/>
  <c r="G96" i="176"/>
  <c r="G97" i="176"/>
  <c r="G98" i="176"/>
  <c r="G99" i="176"/>
  <c r="G100" i="176"/>
  <c r="G57" i="176"/>
  <c r="C58" i="176"/>
  <c r="C59" i="176"/>
  <c r="C60" i="176"/>
  <c r="C61" i="176"/>
  <c r="C62" i="176"/>
  <c r="C63" i="176"/>
  <c r="C64" i="176"/>
  <c r="C65" i="176"/>
  <c r="C66" i="176"/>
  <c r="C67" i="176"/>
  <c r="C68" i="176"/>
  <c r="C69" i="176"/>
  <c r="C70" i="176"/>
  <c r="C71" i="176"/>
  <c r="C72" i="176"/>
  <c r="C73" i="176"/>
  <c r="C74" i="176"/>
  <c r="C75" i="176"/>
  <c r="C76" i="176"/>
  <c r="C77" i="176"/>
  <c r="C78" i="176"/>
  <c r="C79" i="176"/>
  <c r="C80" i="176"/>
  <c r="C81" i="176"/>
  <c r="C82" i="176"/>
  <c r="C83" i="176"/>
  <c r="C84" i="176"/>
  <c r="C85" i="176"/>
  <c r="C86" i="176"/>
  <c r="C87" i="176"/>
  <c r="C88" i="176"/>
  <c r="C89" i="176"/>
  <c r="C90" i="176"/>
  <c r="C91" i="176"/>
  <c r="C92" i="176"/>
  <c r="C93" i="176"/>
  <c r="C94" i="176"/>
  <c r="C95" i="176"/>
  <c r="C96" i="176"/>
  <c r="C97" i="176"/>
  <c r="C98" i="176"/>
  <c r="C99" i="176"/>
  <c r="C100" i="176"/>
  <c r="C57" i="176"/>
  <c r="B58" i="176"/>
  <c r="B59" i="176"/>
  <c r="B60" i="176"/>
  <c r="B61" i="176"/>
  <c r="B62" i="176"/>
  <c r="B63" i="176"/>
  <c r="B64" i="176"/>
  <c r="B65" i="176"/>
  <c r="B66" i="176"/>
  <c r="B67" i="176"/>
  <c r="B68" i="176"/>
  <c r="B69" i="176"/>
  <c r="B70" i="176"/>
  <c r="B71" i="176"/>
  <c r="B72" i="176"/>
  <c r="B73" i="176"/>
  <c r="B74" i="176"/>
  <c r="B75" i="176"/>
  <c r="B76" i="176"/>
  <c r="B77" i="176"/>
  <c r="B78" i="176"/>
  <c r="B79" i="176"/>
  <c r="B80" i="176"/>
  <c r="B81" i="176"/>
  <c r="B82" i="176"/>
  <c r="B83" i="176"/>
  <c r="B84" i="176"/>
  <c r="B85" i="176"/>
  <c r="B86" i="176"/>
  <c r="B87" i="176"/>
  <c r="B88" i="176"/>
  <c r="B89" i="176"/>
  <c r="B90" i="176"/>
  <c r="B91" i="176"/>
  <c r="B92" i="176"/>
  <c r="B93" i="176"/>
  <c r="B94" i="176"/>
  <c r="B95" i="176"/>
  <c r="B96" i="176"/>
  <c r="B97" i="176"/>
  <c r="B98" i="176"/>
  <c r="B99" i="176"/>
  <c r="B100" i="176"/>
  <c r="B57" i="176"/>
  <c r="H37" i="177" l="1"/>
  <c r="L4" i="115"/>
  <c r="O149" i="177"/>
  <c r="G149" i="177"/>
  <c r="I149" i="177"/>
  <c r="D52" i="177"/>
  <c r="D101" i="177"/>
  <c r="D54" i="177"/>
  <c r="D103" i="177"/>
  <c r="D102" i="177"/>
  <c r="K4" i="115" l="1"/>
  <c r="H35" i="177"/>
  <c r="M149" i="176" l="1"/>
  <c r="H149" i="176"/>
  <c r="L3" i="115" s="1"/>
  <c r="G149" i="176"/>
  <c r="D149" i="176"/>
  <c r="O148" i="176"/>
  <c r="I148" i="176"/>
  <c r="O147" i="176"/>
  <c r="I147" i="176"/>
  <c r="O146" i="176"/>
  <c r="I146" i="176"/>
  <c r="O145" i="176"/>
  <c r="I145" i="176"/>
  <c r="O144" i="176"/>
  <c r="I144" i="176"/>
  <c r="O143" i="176"/>
  <c r="I143" i="176"/>
  <c r="O142" i="176"/>
  <c r="I142" i="176"/>
  <c r="O141" i="176"/>
  <c r="I141" i="176"/>
  <c r="O140" i="176"/>
  <c r="I140" i="176"/>
  <c r="O139" i="176"/>
  <c r="I139" i="176"/>
  <c r="O138" i="176"/>
  <c r="I138" i="176"/>
  <c r="O137" i="176"/>
  <c r="I137" i="176"/>
  <c r="O136" i="176"/>
  <c r="I136" i="176"/>
  <c r="O135" i="176"/>
  <c r="I135" i="176"/>
  <c r="O134" i="176"/>
  <c r="I134" i="176"/>
  <c r="O133" i="176"/>
  <c r="I133" i="176"/>
  <c r="O132" i="176"/>
  <c r="I132" i="176"/>
  <c r="O131" i="176"/>
  <c r="I131" i="176"/>
  <c r="O130" i="176"/>
  <c r="I130" i="176"/>
  <c r="O129" i="176"/>
  <c r="I129" i="176"/>
  <c r="O128" i="176"/>
  <c r="I128" i="176"/>
  <c r="O127" i="176"/>
  <c r="I127" i="176"/>
  <c r="O126" i="176"/>
  <c r="I126" i="176"/>
  <c r="O125" i="176"/>
  <c r="I125" i="176"/>
  <c r="O124" i="176"/>
  <c r="I124" i="176"/>
  <c r="O123" i="176"/>
  <c r="I123" i="176"/>
  <c r="O122" i="176"/>
  <c r="I122" i="176"/>
  <c r="O121" i="176"/>
  <c r="I121" i="176"/>
  <c r="O120" i="176"/>
  <c r="I120" i="176"/>
  <c r="O119" i="176"/>
  <c r="I119" i="176"/>
  <c r="O118" i="176"/>
  <c r="I118" i="176"/>
  <c r="O117" i="176"/>
  <c r="I117" i="176"/>
  <c r="O116" i="176"/>
  <c r="I116" i="176"/>
  <c r="O115" i="176"/>
  <c r="I115" i="176"/>
  <c r="O114" i="176"/>
  <c r="I114" i="176"/>
  <c r="O113" i="176"/>
  <c r="I113" i="176"/>
  <c r="O112" i="176"/>
  <c r="I112" i="176"/>
  <c r="O111" i="176"/>
  <c r="I111" i="176"/>
  <c r="O110" i="176"/>
  <c r="I110" i="176"/>
  <c r="O109" i="176"/>
  <c r="I109" i="176"/>
  <c r="O108" i="176"/>
  <c r="I108" i="176"/>
  <c r="O107" i="176"/>
  <c r="I107" i="176"/>
  <c r="O106" i="176"/>
  <c r="I106" i="176"/>
  <c r="A106" i="176"/>
  <c r="A107" i="176" s="1"/>
  <c r="A108" i="176" s="1"/>
  <c r="A109" i="176" s="1"/>
  <c r="A110" i="176" s="1"/>
  <c r="A111" i="176" s="1"/>
  <c r="A112" i="176" s="1"/>
  <c r="A113" i="176" s="1"/>
  <c r="A114" i="176" s="1"/>
  <c r="A115" i="176" s="1"/>
  <c r="A116" i="176" s="1"/>
  <c r="A117" i="176" s="1"/>
  <c r="A118" i="176" s="1"/>
  <c r="A119" i="176" s="1"/>
  <c r="A120" i="176" s="1"/>
  <c r="A121" i="176" s="1"/>
  <c r="A122" i="176" s="1"/>
  <c r="A123" i="176" s="1"/>
  <c r="A124" i="176" s="1"/>
  <c r="A125" i="176" s="1"/>
  <c r="A126" i="176" s="1"/>
  <c r="A127" i="176" s="1"/>
  <c r="A128" i="176" s="1"/>
  <c r="A129" i="176" s="1"/>
  <c r="A130" i="176" s="1"/>
  <c r="A131" i="176" s="1"/>
  <c r="A132" i="176" s="1"/>
  <c r="A133" i="176" s="1"/>
  <c r="A134" i="176" s="1"/>
  <c r="A135" i="176" s="1"/>
  <c r="A136" i="176" s="1"/>
  <c r="A137" i="176" s="1"/>
  <c r="A138" i="176" s="1"/>
  <c r="A139" i="176" s="1"/>
  <c r="A140" i="176" s="1"/>
  <c r="A141" i="176" s="1"/>
  <c r="A142" i="176" s="1"/>
  <c r="A143" i="176" s="1"/>
  <c r="A144" i="176" s="1"/>
  <c r="A145" i="176" s="1"/>
  <c r="A146" i="176" s="1"/>
  <c r="A147" i="176" s="1"/>
  <c r="A148" i="176" s="1"/>
  <c r="N103" i="176"/>
  <c r="J103" i="176"/>
  <c r="H103" i="176"/>
  <c r="J102" i="176"/>
  <c r="H102" i="176"/>
  <c r="J101" i="176"/>
  <c r="O100" i="176"/>
  <c r="I100" i="176"/>
  <c r="O99" i="176"/>
  <c r="I99" i="176"/>
  <c r="O98" i="176"/>
  <c r="I98" i="176"/>
  <c r="O97" i="176"/>
  <c r="I97" i="176"/>
  <c r="O96" i="176"/>
  <c r="I96" i="176"/>
  <c r="O95" i="176"/>
  <c r="I95" i="176"/>
  <c r="O94" i="176"/>
  <c r="I94" i="176"/>
  <c r="O93" i="176"/>
  <c r="I93" i="176"/>
  <c r="O92" i="176"/>
  <c r="I92" i="176"/>
  <c r="O91" i="176"/>
  <c r="I91" i="176"/>
  <c r="O90" i="176"/>
  <c r="I90" i="176"/>
  <c r="O89" i="176"/>
  <c r="I89" i="176"/>
  <c r="O88" i="176"/>
  <c r="I88" i="176"/>
  <c r="O87" i="176"/>
  <c r="I87" i="176"/>
  <c r="O86" i="176"/>
  <c r="I86" i="176"/>
  <c r="O85" i="176"/>
  <c r="I85" i="176"/>
  <c r="O84" i="176"/>
  <c r="I84" i="176"/>
  <c r="O83" i="176"/>
  <c r="I83" i="176"/>
  <c r="O82" i="176"/>
  <c r="I82" i="176"/>
  <c r="O81" i="176"/>
  <c r="I81" i="176"/>
  <c r="O80" i="176"/>
  <c r="I80" i="176"/>
  <c r="O79" i="176"/>
  <c r="I79" i="176"/>
  <c r="O78" i="176"/>
  <c r="I78" i="176"/>
  <c r="O77" i="176"/>
  <c r="I77" i="176"/>
  <c r="O76" i="176"/>
  <c r="I76" i="176"/>
  <c r="O75" i="176"/>
  <c r="I75" i="176"/>
  <c r="O74" i="176"/>
  <c r="I74" i="176"/>
  <c r="O73" i="176"/>
  <c r="I73" i="176"/>
  <c r="O72" i="176"/>
  <c r="I72" i="176"/>
  <c r="O71" i="176"/>
  <c r="I71" i="176"/>
  <c r="O70" i="176"/>
  <c r="I70" i="176"/>
  <c r="O69" i="176"/>
  <c r="I69" i="176"/>
  <c r="O68" i="176"/>
  <c r="I68" i="176"/>
  <c r="O67" i="176"/>
  <c r="I67" i="176"/>
  <c r="O66" i="176"/>
  <c r="I66" i="176"/>
  <c r="O65" i="176"/>
  <c r="I65" i="176"/>
  <c r="O64" i="176"/>
  <c r="I64" i="176"/>
  <c r="O63" i="176"/>
  <c r="I63" i="176"/>
  <c r="O62" i="176"/>
  <c r="I62" i="176"/>
  <c r="O61" i="176"/>
  <c r="I61" i="176"/>
  <c r="O60" i="176"/>
  <c r="I60" i="176"/>
  <c r="O59" i="176"/>
  <c r="I59" i="176"/>
  <c r="O58" i="176"/>
  <c r="I58" i="176"/>
  <c r="O57" i="176"/>
  <c r="I57" i="176"/>
  <c r="N54" i="176"/>
  <c r="J54" i="176"/>
  <c r="H54" i="176"/>
  <c r="J53" i="176"/>
  <c r="H53" i="176"/>
  <c r="J52" i="176"/>
  <c r="H37" i="176"/>
  <c r="D21" i="176" a="1"/>
  <c r="D21" i="176" s="1"/>
  <c r="D20" i="176" a="1"/>
  <c r="D20" i="176" s="1"/>
  <c r="D19" i="176" a="1"/>
  <c r="D19" i="176" s="1"/>
  <c r="D14" i="176" a="1"/>
  <c r="D14" i="176" s="1"/>
  <c r="D13" i="176" a="1"/>
  <c r="D13" i="176" s="1"/>
  <c r="D12" i="176" a="1"/>
  <c r="D12" i="176" s="1"/>
  <c r="D10" i="176" a="1"/>
  <c r="D10" i="176" s="1"/>
  <c r="D8" i="176"/>
  <c r="D7" i="176"/>
  <c r="D6" i="176"/>
  <c r="D5" i="176"/>
  <c r="N3" i="176"/>
  <c r="N1" i="176"/>
  <c r="I57" i="22"/>
  <c r="M149" i="22"/>
  <c r="H149" i="22"/>
  <c r="L2" i="115" s="1"/>
  <c r="G149" i="22"/>
  <c r="D149" i="22"/>
  <c r="D25" i="5" s="1"/>
  <c r="O106" i="22"/>
  <c r="O100" i="22"/>
  <c r="B54" i="118"/>
  <c r="C54" i="118"/>
  <c r="B53" i="118"/>
  <c r="C53" i="118"/>
  <c r="P44" i="115"/>
  <c r="Q44" i="115"/>
  <c r="R44" i="115"/>
  <c r="E99" i="177" s="1"/>
  <c r="S44" i="115"/>
  <c r="E99" i="180" s="1"/>
  <c r="T44" i="115"/>
  <c r="E99" i="181" s="1"/>
  <c r="U44" i="115"/>
  <c r="E99" i="182" s="1"/>
  <c r="V44" i="115"/>
  <c r="E99" i="183" s="1"/>
  <c r="W44" i="115"/>
  <c r="E99" i="184" s="1"/>
  <c r="X44" i="115"/>
  <c r="E99" i="185" s="1"/>
  <c r="Y44" i="115"/>
  <c r="E99" i="186" s="1"/>
  <c r="Z44" i="115"/>
  <c r="E99" i="187" s="1"/>
  <c r="AA44" i="115"/>
  <c r="E99" i="188" s="1"/>
  <c r="AB44" i="115"/>
  <c r="E99" i="189" s="1"/>
  <c r="AC44" i="115"/>
  <c r="E99" i="190" s="1"/>
  <c r="AD44" i="115"/>
  <c r="E99" i="191" s="1"/>
  <c r="AE44" i="115"/>
  <c r="E99" i="192" s="1"/>
  <c r="AF44" i="115"/>
  <c r="E99" i="193" s="1"/>
  <c r="AG44" i="115"/>
  <c r="E99" i="194" s="1"/>
  <c r="AH44" i="115"/>
  <c r="E99" i="195" s="1"/>
  <c r="AI44" i="115"/>
  <c r="E99" i="196" s="1"/>
  <c r="AJ44" i="115"/>
  <c r="E99" i="197" s="1"/>
  <c r="AK44" i="115"/>
  <c r="E99" i="198" s="1"/>
  <c r="AL44" i="115"/>
  <c r="E99" i="199" s="1"/>
  <c r="AM44" i="115"/>
  <c r="E99" i="200" s="1"/>
  <c r="AN44" i="115"/>
  <c r="E99" i="201" s="1"/>
  <c r="AO44" i="115"/>
  <c r="E99" i="202" s="1"/>
  <c r="AP44" i="115"/>
  <c r="E99" i="203" s="1"/>
  <c r="AQ44" i="115"/>
  <c r="E99" i="204" s="1"/>
  <c r="AR44" i="115"/>
  <c r="E99" i="205" s="1"/>
  <c r="AS44" i="115"/>
  <c r="E99" i="206" s="1"/>
  <c r="AT44" i="115"/>
  <c r="E99" i="207" s="1"/>
  <c r="AU44" i="115"/>
  <c r="E99" i="208" s="1"/>
  <c r="AV44" i="115"/>
  <c r="E99" i="209" s="1"/>
  <c r="AW44" i="115"/>
  <c r="E99" i="210" s="1"/>
  <c r="AX44" i="115"/>
  <c r="E99" i="211" s="1"/>
  <c r="AY44" i="115"/>
  <c r="E99" i="212" s="1"/>
  <c r="AZ44" i="115"/>
  <c r="E99" i="213" s="1"/>
  <c r="BA44" i="115"/>
  <c r="E99" i="214" s="1"/>
  <c r="BB44" i="115"/>
  <c r="E99" i="215" s="1"/>
  <c r="BC44" i="115"/>
  <c r="E99" i="216" s="1"/>
  <c r="BD44" i="115"/>
  <c r="E99" i="217" s="1"/>
  <c r="BE44" i="115"/>
  <c r="E99" i="218" s="1"/>
  <c r="BF44" i="115"/>
  <c r="E99" i="219" s="1"/>
  <c r="BG44" i="115"/>
  <c r="E99" i="220" s="1"/>
  <c r="BH44" i="115"/>
  <c r="E99" i="221" s="1"/>
  <c r="BI44" i="115"/>
  <c r="E99" i="222" s="1"/>
  <c r="BJ44" i="115"/>
  <c r="E99" i="223" s="1"/>
  <c r="BK44" i="115"/>
  <c r="E99" i="224" s="1"/>
  <c r="BL44" i="115"/>
  <c r="E99" i="225" s="1"/>
  <c r="BM44" i="115"/>
  <c r="E99" i="226" s="1"/>
  <c r="BN44" i="115"/>
  <c r="E99" i="227" s="1"/>
  <c r="BO44" i="115"/>
  <c r="E99" i="228" s="1"/>
  <c r="BP44" i="115"/>
  <c r="E99" i="229" s="1"/>
  <c r="BQ44" i="115"/>
  <c r="E99" i="230" s="1"/>
  <c r="BR44" i="115"/>
  <c r="E99" i="231" s="1"/>
  <c r="BS44" i="115"/>
  <c r="E99" i="232" s="1"/>
  <c r="BT44" i="115"/>
  <c r="E99" i="233" s="1"/>
  <c r="BU44" i="115"/>
  <c r="E99" i="234" s="1"/>
  <c r="BV44" i="115"/>
  <c r="E99" i="235" s="1"/>
  <c r="BW44" i="115"/>
  <c r="E99" i="236" s="1"/>
  <c r="P45" i="115"/>
  <c r="Q45" i="115"/>
  <c r="R45" i="115"/>
  <c r="E100" i="177" s="1"/>
  <c r="S45" i="115"/>
  <c r="E100" i="180" s="1"/>
  <c r="T45" i="115"/>
  <c r="E100" i="181" s="1"/>
  <c r="U45" i="115"/>
  <c r="E100" i="182" s="1"/>
  <c r="V45" i="115"/>
  <c r="E100" i="183" s="1"/>
  <c r="W45" i="115"/>
  <c r="E100" i="184" s="1"/>
  <c r="X45" i="115"/>
  <c r="E100" i="185" s="1"/>
  <c r="Y45" i="115"/>
  <c r="E100" i="186" s="1"/>
  <c r="Z45" i="115"/>
  <c r="E100" i="187" s="1"/>
  <c r="AA45" i="115"/>
  <c r="E100" i="188" s="1"/>
  <c r="AB45" i="115"/>
  <c r="E100" i="189" s="1"/>
  <c r="AC45" i="115"/>
  <c r="E100" i="190" s="1"/>
  <c r="AD45" i="115"/>
  <c r="E100" i="191" s="1"/>
  <c r="AE45" i="115"/>
  <c r="E100" i="192" s="1"/>
  <c r="AF45" i="115"/>
  <c r="E100" i="193" s="1"/>
  <c r="AG45" i="115"/>
  <c r="E100" i="194" s="1"/>
  <c r="AH45" i="115"/>
  <c r="E100" i="195" s="1"/>
  <c r="AI45" i="115"/>
  <c r="E100" i="196" s="1"/>
  <c r="AJ45" i="115"/>
  <c r="E100" i="197" s="1"/>
  <c r="AK45" i="115"/>
  <c r="E100" i="198" s="1"/>
  <c r="AL45" i="115"/>
  <c r="E100" i="199" s="1"/>
  <c r="AM45" i="115"/>
  <c r="E100" i="200" s="1"/>
  <c r="AN45" i="115"/>
  <c r="E100" i="201" s="1"/>
  <c r="AO45" i="115"/>
  <c r="E100" i="202" s="1"/>
  <c r="AP45" i="115"/>
  <c r="E100" i="203" s="1"/>
  <c r="AQ45" i="115"/>
  <c r="E100" i="204" s="1"/>
  <c r="AR45" i="115"/>
  <c r="E100" i="205" s="1"/>
  <c r="AS45" i="115"/>
  <c r="E100" i="206" s="1"/>
  <c r="AT45" i="115"/>
  <c r="E100" i="207" s="1"/>
  <c r="AU45" i="115"/>
  <c r="E100" i="208" s="1"/>
  <c r="AV45" i="115"/>
  <c r="E100" i="209" s="1"/>
  <c r="AW45" i="115"/>
  <c r="E100" i="210" s="1"/>
  <c r="AX45" i="115"/>
  <c r="E100" i="211" s="1"/>
  <c r="AY45" i="115"/>
  <c r="E100" i="212" s="1"/>
  <c r="AZ45" i="115"/>
  <c r="E100" i="213" s="1"/>
  <c r="BA45" i="115"/>
  <c r="E100" i="214" s="1"/>
  <c r="BB45" i="115"/>
  <c r="E100" i="215" s="1"/>
  <c r="BC45" i="115"/>
  <c r="E100" i="216" s="1"/>
  <c r="BD45" i="115"/>
  <c r="E100" i="217" s="1"/>
  <c r="BE45" i="115"/>
  <c r="E100" i="218" s="1"/>
  <c r="BF45" i="115"/>
  <c r="E100" i="219" s="1"/>
  <c r="BG45" i="115"/>
  <c r="E100" i="220" s="1"/>
  <c r="BH45" i="115"/>
  <c r="E100" i="221" s="1"/>
  <c r="BI45" i="115"/>
  <c r="E100" i="222" s="1"/>
  <c r="BJ45" i="115"/>
  <c r="E100" i="223" s="1"/>
  <c r="BK45" i="115"/>
  <c r="E100" i="224" s="1"/>
  <c r="BL45" i="115"/>
  <c r="E100" i="225" s="1"/>
  <c r="BM45" i="115"/>
  <c r="E100" i="226" s="1"/>
  <c r="BN45" i="115"/>
  <c r="E100" i="227" s="1"/>
  <c r="BO45" i="115"/>
  <c r="E100" i="228" s="1"/>
  <c r="BP45" i="115"/>
  <c r="E100" i="229" s="1"/>
  <c r="BQ45" i="115"/>
  <c r="E100" i="230" s="1"/>
  <c r="BR45" i="115"/>
  <c r="E100" i="231" s="1"/>
  <c r="BS45" i="115"/>
  <c r="E100" i="232" s="1"/>
  <c r="BT45" i="115"/>
  <c r="E100" i="233" s="1"/>
  <c r="BU45" i="115"/>
  <c r="E100" i="234" s="1"/>
  <c r="BV45" i="115"/>
  <c r="E100" i="235" s="1"/>
  <c r="BW45" i="115"/>
  <c r="E100" i="236" s="1"/>
  <c r="P46" i="115"/>
  <c r="Q46" i="115"/>
  <c r="R46" i="115"/>
  <c r="E106" i="177" s="1"/>
  <c r="S46" i="115"/>
  <c r="E106" i="180" s="1"/>
  <c r="T46" i="115"/>
  <c r="E106" i="181" s="1"/>
  <c r="U46" i="115"/>
  <c r="E106" i="182" s="1"/>
  <c r="V46" i="115"/>
  <c r="E106" i="183" s="1"/>
  <c r="W46" i="115"/>
  <c r="E106" i="184" s="1"/>
  <c r="X46" i="115"/>
  <c r="E106" i="185" s="1"/>
  <c r="Y46" i="115"/>
  <c r="E106" i="186" s="1"/>
  <c r="Z46" i="115"/>
  <c r="E106" i="187" s="1"/>
  <c r="AA46" i="115"/>
  <c r="E106" i="188" s="1"/>
  <c r="AB46" i="115"/>
  <c r="E106" i="189" s="1"/>
  <c r="AC46" i="115"/>
  <c r="E106" i="190" s="1"/>
  <c r="AD46" i="115"/>
  <c r="E106" i="191" s="1"/>
  <c r="AE46" i="115"/>
  <c r="E106" i="192" s="1"/>
  <c r="AF46" i="115"/>
  <c r="E106" i="193" s="1"/>
  <c r="AG46" i="115"/>
  <c r="E106" i="194" s="1"/>
  <c r="AH46" i="115"/>
  <c r="E106" i="195" s="1"/>
  <c r="AI46" i="115"/>
  <c r="E106" i="196" s="1"/>
  <c r="AJ46" i="115"/>
  <c r="E106" i="197" s="1"/>
  <c r="AK46" i="115"/>
  <c r="E106" i="198" s="1"/>
  <c r="AL46" i="115"/>
  <c r="E106" i="199" s="1"/>
  <c r="AM46" i="115"/>
  <c r="E106" i="200" s="1"/>
  <c r="AN46" i="115"/>
  <c r="E106" i="201" s="1"/>
  <c r="AO46" i="115"/>
  <c r="E106" i="202" s="1"/>
  <c r="AP46" i="115"/>
  <c r="E106" i="203" s="1"/>
  <c r="AQ46" i="115"/>
  <c r="E106" i="204" s="1"/>
  <c r="AR46" i="115"/>
  <c r="E106" i="205" s="1"/>
  <c r="AS46" i="115"/>
  <c r="E106" i="206" s="1"/>
  <c r="AT46" i="115"/>
  <c r="E106" i="207" s="1"/>
  <c r="AU46" i="115"/>
  <c r="E106" i="208" s="1"/>
  <c r="AV46" i="115"/>
  <c r="E106" i="209" s="1"/>
  <c r="AW46" i="115"/>
  <c r="E106" i="210" s="1"/>
  <c r="AX46" i="115"/>
  <c r="E106" i="211" s="1"/>
  <c r="AY46" i="115"/>
  <c r="E106" i="212" s="1"/>
  <c r="AZ46" i="115"/>
  <c r="E106" i="213" s="1"/>
  <c r="BA46" i="115"/>
  <c r="E106" i="214" s="1"/>
  <c r="BB46" i="115"/>
  <c r="E106" i="215" s="1"/>
  <c r="BC46" i="115"/>
  <c r="E106" i="216" s="1"/>
  <c r="BD46" i="115"/>
  <c r="E106" i="217" s="1"/>
  <c r="BE46" i="115"/>
  <c r="E106" i="218" s="1"/>
  <c r="BF46" i="115"/>
  <c r="E106" i="219" s="1"/>
  <c r="BG46" i="115"/>
  <c r="E106" i="220" s="1"/>
  <c r="BH46" i="115"/>
  <c r="E106" i="221" s="1"/>
  <c r="BI46" i="115"/>
  <c r="E106" i="222" s="1"/>
  <c r="BJ46" i="115"/>
  <c r="E106" i="223" s="1"/>
  <c r="BK46" i="115"/>
  <c r="E106" i="224" s="1"/>
  <c r="BL46" i="115"/>
  <c r="E106" i="225" s="1"/>
  <c r="BM46" i="115"/>
  <c r="E106" i="226" s="1"/>
  <c r="BN46" i="115"/>
  <c r="E106" i="227" s="1"/>
  <c r="BO46" i="115"/>
  <c r="E106" i="228" s="1"/>
  <c r="BP46" i="115"/>
  <c r="E106" i="229" s="1"/>
  <c r="BQ46" i="115"/>
  <c r="E106" i="230" s="1"/>
  <c r="BR46" i="115"/>
  <c r="E106" i="231" s="1"/>
  <c r="BS46" i="115"/>
  <c r="E106" i="232" s="1"/>
  <c r="BT46" i="115"/>
  <c r="E106" i="233" s="1"/>
  <c r="BU46" i="115"/>
  <c r="E106" i="234" s="1"/>
  <c r="BV46" i="115"/>
  <c r="E106" i="235" s="1"/>
  <c r="BW46" i="115"/>
  <c r="E106" i="236" s="1"/>
  <c r="O44" i="115"/>
  <c r="O45" i="115"/>
  <c r="N44" i="115"/>
  <c r="N45" i="115"/>
  <c r="O148" i="22"/>
  <c r="O107" i="22"/>
  <c r="O108" i="22"/>
  <c r="O109" i="22"/>
  <c r="O110" i="22"/>
  <c r="O111" i="22"/>
  <c r="O112" i="22"/>
  <c r="O113" i="22"/>
  <c r="O114" i="22"/>
  <c r="O115" i="22"/>
  <c r="O116" i="22"/>
  <c r="O117" i="22"/>
  <c r="O118" i="22"/>
  <c r="O119" i="22"/>
  <c r="O120" i="22"/>
  <c r="O121" i="22"/>
  <c r="O122" i="22"/>
  <c r="O123" i="22"/>
  <c r="O124" i="22"/>
  <c r="O125" i="22"/>
  <c r="O126" i="22"/>
  <c r="O127" i="22"/>
  <c r="O128" i="22"/>
  <c r="O129" i="22"/>
  <c r="O130" i="22"/>
  <c r="O131" i="22"/>
  <c r="O132" i="22"/>
  <c r="O133" i="22"/>
  <c r="O134" i="22"/>
  <c r="O135" i="22"/>
  <c r="O136" i="22"/>
  <c r="O137" i="22"/>
  <c r="O138" i="22"/>
  <c r="O139" i="22"/>
  <c r="O140" i="22"/>
  <c r="O141" i="22"/>
  <c r="O142" i="22"/>
  <c r="O143" i="22"/>
  <c r="O144" i="22"/>
  <c r="O145" i="22"/>
  <c r="O146" i="22"/>
  <c r="O147" i="22"/>
  <c r="O58" i="22"/>
  <c r="O59" i="22"/>
  <c r="O60" i="22"/>
  <c r="O61" i="22"/>
  <c r="O62" i="22"/>
  <c r="O63" i="22"/>
  <c r="O64" i="22"/>
  <c r="O65" i="22"/>
  <c r="O66" i="22"/>
  <c r="O67" i="22"/>
  <c r="O68" i="22"/>
  <c r="O69" i="22"/>
  <c r="O70" i="22"/>
  <c r="O71" i="22"/>
  <c r="O72" i="22"/>
  <c r="O73" i="22"/>
  <c r="O74" i="22"/>
  <c r="O75" i="22"/>
  <c r="O76" i="22"/>
  <c r="O77" i="22"/>
  <c r="O78" i="22"/>
  <c r="O79" i="22"/>
  <c r="O80" i="22"/>
  <c r="O81" i="22"/>
  <c r="O82" i="22"/>
  <c r="O83" i="22"/>
  <c r="O84" i="22"/>
  <c r="O85" i="22"/>
  <c r="O86" i="22"/>
  <c r="O87" i="22"/>
  <c r="O88" i="22"/>
  <c r="O89" i="22"/>
  <c r="O90" i="22"/>
  <c r="O91" i="22"/>
  <c r="O92" i="22"/>
  <c r="O93" i="22"/>
  <c r="O94" i="22"/>
  <c r="O95" i="22"/>
  <c r="O96" i="22"/>
  <c r="O97" i="22"/>
  <c r="O98" i="22"/>
  <c r="O99" i="22"/>
  <c r="O57" i="22"/>
  <c r="A106" i="22"/>
  <c r="E9" i="118"/>
  <c r="F9" i="118"/>
  <c r="D102" i="118" s="1"/>
  <c r="G9" i="118"/>
  <c r="H9" i="118"/>
  <c r="I9" i="118"/>
  <c r="J9" i="118"/>
  <c r="K9" i="118"/>
  <c r="L9" i="118"/>
  <c r="M9" i="118"/>
  <c r="N9" i="118"/>
  <c r="O9" i="118"/>
  <c r="P9" i="118"/>
  <c r="Q9" i="118"/>
  <c r="R9" i="118"/>
  <c r="S9" i="118"/>
  <c r="T9" i="118"/>
  <c r="U9" i="118"/>
  <c r="V9" i="118"/>
  <c r="W9" i="118"/>
  <c r="X9" i="118"/>
  <c r="Y9" i="118"/>
  <c r="Z9" i="118"/>
  <c r="AA9" i="118"/>
  <c r="AB9" i="118"/>
  <c r="AC9" i="118"/>
  <c r="AD9" i="118"/>
  <c r="AE9" i="118"/>
  <c r="AF9" i="118"/>
  <c r="AG9" i="118"/>
  <c r="AH9" i="118"/>
  <c r="AI9" i="118"/>
  <c r="AJ9" i="118"/>
  <c r="AK9" i="118"/>
  <c r="AL9" i="118"/>
  <c r="AM9" i="118"/>
  <c r="I100" i="22"/>
  <c r="I99" i="22"/>
  <c r="E77" i="115"/>
  <c r="E78" i="115"/>
  <c r="E79" i="115"/>
  <c r="E80" i="115"/>
  <c r="E81" i="115"/>
  <c r="E82" i="115"/>
  <c r="E83" i="115"/>
  <c r="E84" i="115"/>
  <c r="E85" i="115"/>
  <c r="E86" i="115"/>
  <c r="E87" i="115"/>
  <c r="E88" i="115"/>
  <c r="E89" i="115"/>
  <c r="E90" i="115"/>
  <c r="E91" i="115"/>
  <c r="E92" i="115"/>
  <c r="E93" i="115"/>
  <c r="E94" i="115"/>
  <c r="E95" i="115"/>
  <c r="E96" i="115"/>
  <c r="E97" i="115"/>
  <c r="E98" i="115"/>
  <c r="E99" i="115"/>
  <c r="E100" i="115"/>
  <c r="E101" i="115"/>
  <c r="E102" i="115"/>
  <c r="E103" i="115"/>
  <c r="E104" i="115"/>
  <c r="E105" i="115"/>
  <c r="E106" i="115"/>
  <c r="E107" i="115"/>
  <c r="E108" i="115"/>
  <c r="E109" i="115"/>
  <c r="E110" i="115"/>
  <c r="E111" i="115"/>
  <c r="E112" i="115"/>
  <c r="E113" i="115"/>
  <c r="E114" i="115"/>
  <c r="E115" i="115"/>
  <c r="E116" i="115"/>
  <c r="E117" i="115"/>
  <c r="E118" i="115"/>
  <c r="E119" i="115"/>
  <c r="E120" i="115"/>
  <c r="E121" i="115"/>
  <c r="E122" i="115"/>
  <c r="E123" i="115"/>
  <c r="E124" i="115"/>
  <c r="E125" i="115"/>
  <c r="E126" i="115"/>
  <c r="E127" i="115"/>
  <c r="E128" i="115"/>
  <c r="E129" i="115"/>
  <c r="E130" i="115"/>
  <c r="E131" i="115"/>
  <c r="E132" i="115"/>
  <c r="E133" i="115"/>
  <c r="E134" i="115"/>
  <c r="E135" i="115"/>
  <c r="E136" i="115"/>
  <c r="E137" i="115"/>
  <c r="E138" i="115"/>
  <c r="E139" i="115"/>
  <c r="E140" i="115"/>
  <c r="E141" i="115"/>
  <c r="E142" i="115"/>
  <c r="E143" i="115"/>
  <c r="E144" i="115"/>
  <c r="E145" i="115"/>
  <c r="E146" i="115"/>
  <c r="E147" i="115"/>
  <c r="E148" i="115"/>
  <c r="E149" i="115"/>
  <c r="E150" i="115"/>
  <c r="E151" i="115"/>
  <c r="E152" i="115"/>
  <c r="E153" i="115"/>
  <c r="E154" i="115"/>
  <c r="E155" i="115"/>
  <c r="E156" i="115"/>
  <c r="E157" i="115"/>
  <c r="E158" i="115"/>
  <c r="E159" i="115"/>
  <c r="E160" i="115"/>
  <c r="E161" i="115"/>
  <c r="E162" i="115"/>
  <c r="E163" i="115"/>
  <c r="E164" i="115"/>
  <c r="E165" i="115"/>
  <c r="E166" i="115"/>
  <c r="E167" i="115"/>
  <c r="E168" i="115"/>
  <c r="E169" i="115"/>
  <c r="E170" i="115"/>
  <c r="E171" i="115"/>
  <c r="E172" i="115"/>
  <c r="E173" i="115"/>
  <c r="E174" i="115"/>
  <c r="E175" i="115"/>
  <c r="E176" i="115"/>
  <c r="E177" i="115"/>
  <c r="E178" i="115"/>
  <c r="E179" i="115"/>
  <c r="E180" i="115"/>
  <c r="E181" i="115"/>
  <c r="E182" i="115"/>
  <c r="E183" i="115"/>
  <c r="E184" i="115"/>
  <c r="E185" i="115"/>
  <c r="E186" i="115"/>
  <c r="E187" i="115"/>
  <c r="E188" i="115"/>
  <c r="E189" i="115"/>
  <c r="E190" i="115"/>
  <c r="E191" i="115"/>
  <c r="E192" i="115"/>
  <c r="E193" i="115"/>
  <c r="E194" i="115"/>
  <c r="E195" i="115"/>
  <c r="E196" i="115"/>
  <c r="E197" i="115"/>
  <c r="E198" i="115"/>
  <c r="E199" i="115"/>
  <c r="E200" i="115"/>
  <c r="E201" i="115"/>
  <c r="E202" i="115"/>
  <c r="E203" i="115"/>
  <c r="E204" i="115"/>
  <c r="E205" i="115"/>
  <c r="E206" i="115"/>
  <c r="E207" i="115"/>
  <c r="E208" i="115"/>
  <c r="E209" i="115"/>
  <c r="E210" i="115"/>
  <c r="E211" i="115"/>
  <c r="E212" i="115"/>
  <c r="E213" i="115"/>
  <c r="E214" i="115"/>
  <c r="E215" i="115"/>
  <c r="E216" i="115"/>
  <c r="E217" i="115"/>
  <c r="E218" i="115"/>
  <c r="E219" i="115"/>
  <c r="E220" i="115"/>
  <c r="E221" i="115"/>
  <c r="E222" i="115"/>
  <c r="E223" i="115"/>
  <c r="E224" i="115"/>
  <c r="E225" i="115"/>
  <c r="E226" i="115"/>
  <c r="E227" i="115"/>
  <c r="E228" i="115"/>
  <c r="E229" i="115"/>
  <c r="E230" i="115"/>
  <c r="E231" i="115"/>
  <c r="E232" i="115"/>
  <c r="E233" i="115"/>
  <c r="E234" i="115"/>
  <c r="E235" i="115"/>
  <c r="E236" i="115"/>
  <c r="E237" i="115"/>
  <c r="E238" i="115"/>
  <c r="E239" i="115"/>
  <c r="E240" i="115"/>
  <c r="E241" i="115"/>
  <c r="E242" i="115"/>
  <c r="E243" i="115"/>
  <c r="E244" i="115"/>
  <c r="E245" i="115"/>
  <c r="E246" i="115"/>
  <c r="E247" i="115"/>
  <c r="E248" i="115"/>
  <c r="E249" i="115"/>
  <c r="E250" i="115"/>
  <c r="E251" i="115"/>
  <c r="E252" i="115"/>
  <c r="E253" i="115"/>
  <c r="E254" i="115"/>
  <c r="E255" i="115"/>
  <c r="E256" i="115"/>
  <c r="E257" i="115"/>
  <c r="E258" i="115"/>
  <c r="E259" i="115"/>
  <c r="E260" i="115"/>
  <c r="E261" i="115"/>
  <c r="E262" i="115"/>
  <c r="E263" i="115"/>
  <c r="E264" i="115"/>
  <c r="E265" i="115"/>
  <c r="E266" i="115"/>
  <c r="E267" i="115"/>
  <c r="E268" i="115"/>
  <c r="E269" i="115"/>
  <c r="E270" i="115"/>
  <c r="E271" i="115"/>
  <c r="E272" i="115"/>
  <c r="E273" i="115"/>
  <c r="E274" i="115"/>
  <c r="E275" i="115"/>
  <c r="E276" i="115"/>
  <c r="E277" i="115"/>
  <c r="E278" i="115"/>
  <c r="E279" i="115"/>
  <c r="E280" i="115"/>
  <c r="E281" i="115"/>
  <c r="E282" i="115"/>
  <c r="E283" i="115"/>
  <c r="E284" i="115"/>
  <c r="E285" i="115"/>
  <c r="E286" i="115"/>
  <c r="E287" i="115"/>
  <c r="E288" i="115"/>
  <c r="E289" i="115"/>
  <c r="E290" i="115"/>
  <c r="E291" i="115"/>
  <c r="E292" i="115"/>
  <c r="E293" i="115"/>
  <c r="E294" i="115"/>
  <c r="E295" i="115"/>
  <c r="E296" i="115"/>
  <c r="E297" i="115"/>
  <c r="E298" i="115"/>
  <c r="E299" i="115"/>
  <c r="E300" i="115"/>
  <c r="E301" i="115"/>
  <c r="E302" i="115"/>
  <c r="E303" i="115"/>
  <c r="E304" i="115"/>
  <c r="E305" i="115"/>
  <c r="E306" i="115"/>
  <c r="E307" i="115"/>
  <c r="E308" i="115"/>
  <c r="E309" i="115"/>
  <c r="E310" i="115"/>
  <c r="E311" i="115"/>
  <c r="E312" i="115"/>
  <c r="E313" i="115"/>
  <c r="E314" i="115"/>
  <c r="E315" i="115"/>
  <c r="E316" i="115"/>
  <c r="E317" i="115"/>
  <c r="E318" i="115"/>
  <c r="E319" i="115"/>
  <c r="E320" i="115"/>
  <c r="E321" i="115"/>
  <c r="E322" i="115"/>
  <c r="E323" i="115"/>
  <c r="E324" i="115"/>
  <c r="E325" i="115"/>
  <c r="E326" i="115"/>
  <c r="E327" i="115"/>
  <c r="E328" i="115"/>
  <c r="E329" i="115"/>
  <c r="E330" i="115"/>
  <c r="E331" i="115"/>
  <c r="E332" i="115"/>
  <c r="E333" i="115"/>
  <c r="E334" i="115"/>
  <c r="E335" i="115"/>
  <c r="E336" i="115"/>
  <c r="E337" i="115"/>
  <c r="E338" i="115"/>
  <c r="E339" i="115"/>
  <c r="E340" i="115"/>
  <c r="E341" i="115"/>
  <c r="E342" i="115"/>
  <c r="E343" i="115"/>
  <c r="E344" i="115"/>
  <c r="E345" i="115"/>
  <c r="E346" i="115"/>
  <c r="E347" i="115"/>
  <c r="E348" i="115"/>
  <c r="E349" i="115"/>
  <c r="E350" i="115"/>
  <c r="E351" i="115"/>
  <c r="E352" i="115"/>
  <c r="E353" i="115"/>
  <c r="E354" i="115"/>
  <c r="E355" i="115"/>
  <c r="E356" i="115"/>
  <c r="E357" i="115"/>
  <c r="E358" i="115"/>
  <c r="E359" i="115"/>
  <c r="E360" i="115"/>
  <c r="E361" i="115"/>
  <c r="E362" i="115"/>
  <c r="E363" i="115"/>
  <c r="E364" i="115"/>
  <c r="E365" i="115"/>
  <c r="E366" i="115"/>
  <c r="E367" i="115"/>
  <c r="E368" i="115"/>
  <c r="E369" i="115"/>
  <c r="E370" i="115"/>
  <c r="E371" i="115"/>
  <c r="E372" i="115"/>
  <c r="E373" i="115"/>
  <c r="E374" i="115"/>
  <c r="E375" i="115"/>
  <c r="E376" i="115"/>
  <c r="E377" i="115"/>
  <c r="E378" i="115"/>
  <c r="E379" i="115"/>
  <c r="E380" i="115"/>
  <c r="E381" i="115"/>
  <c r="E382" i="115"/>
  <c r="E383" i="115"/>
  <c r="E384" i="115"/>
  <c r="E385" i="115"/>
  <c r="E386" i="115"/>
  <c r="E387" i="115"/>
  <c r="E388" i="115"/>
  <c r="E389" i="115"/>
  <c r="E390" i="115"/>
  <c r="E391" i="115"/>
  <c r="E392" i="115"/>
  <c r="E393" i="115"/>
  <c r="E394" i="115"/>
  <c r="E395" i="115"/>
  <c r="E396" i="115"/>
  <c r="E397" i="115"/>
  <c r="E398" i="115"/>
  <c r="E399" i="115"/>
  <c r="E400" i="115"/>
  <c r="E401" i="115"/>
  <c r="E402" i="115"/>
  <c r="E403" i="115"/>
  <c r="E404" i="115"/>
  <c r="E405" i="115"/>
  <c r="E406" i="115"/>
  <c r="E407" i="115"/>
  <c r="E408" i="115"/>
  <c r="E409" i="115"/>
  <c r="E410" i="115"/>
  <c r="E411" i="115"/>
  <c r="E412" i="115"/>
  <c r="E413" i="115"/>
  <c r="E414" i="115"/>
  <c r="E415" i="115"/>
  <c r="E416" i="115"/>
  <c r="E417" i="115"/>
  <c r="E418" i="115"/>
  <c r="E419" i="115"/>
  <c r="E420" i="115"/>
  <c r="E421" i="115"/>
  <c r="E422" i="115"/>
  <c r="E423" i="115"/>
  <c r="E424" i="115"/>
  <c r="E425" i="115"/>
  <c r="E426" i="115"/>
  <c r="E427" i="115"/>
  <c r="E428" i="115"/>
  <c r="E429" i="115"/>
  <c r="E430" i="115"/>
  <c r="E431" i="115"/>
  <c r="E432" i="115"/>
  <c r="E433" i="115"/>
  <c r="E434" i="115"/>
  <c r="E435" i="115"/>
  <c r="E436" i="115"/>
  <c r="E437" i="115"/>
  <c r="E438" i="115"/>
  <c r="E439" i="115"/>
  <c r="E440" i="115"/>
  <c r="E441" i="115"/>
  <c r="E442" i="115"/>
  <c r="E443" i="115"/>
  <c r="E444" i="115"/>
  <c r="E445" i="115"/>
  <c r="E446" i="115"/>
  <c r="E447" i="115"/>
  <c r="E448" i="115"/>
  <c r="E449" i="115"/>
  <c r="E450" i="115"/>
  <c r="E451" i="115"/>
  <c r="E452" i="115"/>
  <c r="E453" i="115"/>
  <c r="E454" i="115"/>
  <c r="E455" i="115"/>
  <c r="E456" i="115"/>
  <c r="E457" i="115"/>
  <c r="E458" i="115"/>
  <c r="E459" i="115"/>
  <c r="E460" i="115"/>
  <c r="E461" i="115"/>
  <c r="E462" i="115"/>
  <c r="E463" i="115"/>
  <c r="E464" i="115"/>
  <c r="E465" i="115"/>
  <c r="E466" i="115"/>
  <c r="E467" i="115"/>
  <c r="E468" i="115"/>
  <c r="E469" i="115"/>
  <c r="E470" i="115"/>
  <c r="E471" i="115"/>
  <c r="E472" i="115"/>
  <c r="E473" i="115"/>
  <c r="E474" i="115"/>
  <c r="E475" i="115"/>
  <c r="E476" i="115"/>
  <c r="E477" i="115"/>
  <c r="E478" i="115"/>
  <c r="E479" i="115"/>
  <c r="E480" i="115"/>
  <c r="E481" i="115"/>
  <c r="E482" i="115"/>
  <c r="E483" i="115"/>
  <c r="E484" i="115"/>
  <c r="E485" i="115"/>
  <c r="E486" i="115"/>
  <c r="E487" i="115"/>
  <c r="E488" i="115"/>
  <c r="E489" i="115"/>
  <c r="E490" i="115"/>
  <c r="E491" i="115"/>
  <c r="E492" i="115"/>
  <c r="E493" i="115"/>
  <c r="E494" i="115"/>
  <c r="E495" i="115"/>
  <c r="E496" i="115"/>
  <c r="E497" i="115"/>
  <c r="E498" i="115"/>
  <c r="E499" i="115"/>
  <c r="E500" i="115"/>
  <c r="E501" i="115"/>
  <c r="D77" i="115"/>
  <c r="D78" i="115"/>
  <c r="D79" i="115"/>
  <c r="D80" i="115"/>
  <c r="D81" i="115"/>
  <c r="D82" i="115"/>
  <c r="D83" i="115"/>
  <c r="D84" i="115"/>
  <c r="D85" i="115"/>
  <c r="D86" i="115"/>
  <c r="D87" i="115"/>
  <c r="D88" i="115"/>
  <c r="D89" i="115"/>
  <c r="D90" i="115"/>
  <c r="D91" i="115"/>
  <c r="D92" i="115"/>
  <c r="D93" i="115"/>
  <c r="D94" i="115"/>
  <c r="D95" i="115"/>
  <c r="D96" i="115"/>
  <c r="D97" i="115"/>
  <c r="D98" i="115"/>
  <c r="D99" i="115"/>
  <c r="D100" i="115"/>
  <c r="D101" i="115"/>
  <c r="D102" i="115"/>
  <c r="D103" i="115"/>
  <c r="D104" i="115"/>
  <c r="D105" i="115"/>
  <c r="D106" i="115"/>
  <c r="D107" i="115"/>
  <c r="D108" i="115"/>
  <c r="D109" i="115"/>
  <c r="D110" i="115"/>
  <c r="D111" i="115"/>
  <c r="D112" i="115"/>
  <c r="D113" i="115"/>
  <c r="D114" i="115"/>
  <c r="D115" i="115"/>
  <c r="D116" i="115"/>
  <c r="D117" i="115"/>
  <c r="D118" i="115"/>
  <c r="D119" i="115"/>
  <c r="D120" i="115"/>
  <c r="D121" i="115"/>
  <c r="D122" i="115"/>
  <c r="D123" i="115"/>
  <c r="D124" i="115"/>
  <c r="D125" i="115"/>
  <c r="D126" i="115"/>
  <c r="D127" i="115"/>
  <c r="D128" i="115"/>
  <c r="D129" i="115"/>
  <c r="D130" i="115"/>
  <c r="D131" i="115"/>
  <c r="D132" i="115"/>
  <c r="D133" i="115"/>
  <c r="D134" i="115"/>
  <c r="D135" i="115"/>
  <c r="D136" i="115"/>
  <c r="D137" i="115"/>
  <c r="D138" i="115"/>
  <c r="D139" i="115"/>
  <c r="D140" i="115"/>
  <c r="D141" i="115"/>
  <c r="D142" i="115"/>
  <c r="D143" i="115"/>
  <c r="D144" i="115"/>
  <c r="D145" i="115"/>
  <c r="D146" i="115"/>
  <c r="D147" i="115"/>
  <c r="D148" i="115"/>
  <c r="D149" i="115"/>
  <c r="D150" i="115"/>
  <c r="D151" i="115"/>
  <c r="D152" i="115"/>
  <c r="D153" i="115"/>
  <c r="D154" i="115"/>
  <c r="D155" i="115"/>
  <c r="D156" i="115"/>
  <c r="D157" i="115"/>
  <c r="D158" i="115"/>
  <c r="D159" i="115"/>
  <c r="D160" i="115"/>
  <c r="D161" i="115"/>
  <c r="D162" i="115"/>
  <c r="D163" i="115"/>
  <c r="D164" i="115"/>
  <c r="D165" i="115"/>
  <c r="D166" i="115"/>
  <c r="D167" i="115"/>
  <c r="D168" i="115"/>
  <c r="D169" i="115"/>
  <c r="D170" i="115"/>
  <c r="D171" i="115"/>
  <c r="D172" i="115"/>
  <c r="D173" i="115"/>
  <c r="D174" i="115"/>
  <c r="D175" i="115"/>
  <c r="D176" i="115"/>
  <c r="D177" i="115"/>
  <c r="D178" i="115"/>
  <c r="D179" i="115"/>
  <c r="D180" i="115"/>
  <c r="D181" i="115"/>
  <c r="D182" i="115"/>
  <c r="D183" i="115"/>
  <c r="D184" i="115"/>
  <c r="D185" i="115"/>
  <c r="D186" i="115"/>
  <c r="D187" i="115"/>
  <c r="D188" i="115"/>
  <c r="D189" i="115"/>
  <c r="D190" i="115"/>
  <c r="D191" i="115"/>
  <c r="D192" i="115"/>
  <c r="D193" i="115"/>
  <c r="D194" i="115"/>
  <c r="D195" i="115"/>
  <c r="D196" i="115"/>
  <c r="D197" i="115"/>
  <c r="D198" i="115"/>
  <c r="D199" i="115"/>
  <c r="D200" i="115"/>
  <c r="D201" i="115"/>
  <c r="D202" i="115"/>
  <c r="D203" i="115"/>
  <c r="D204" i="115"/>
  <c r="D205" i="115"/>
  <c r="D206" i="115"/>
  <c r="D207" i="115"/>
  <c r="D208" i="115"/>
  <c r="D209" i="115"/>
  <c r="D210" i="115"/>
  <c r="D211" i="115"/>
  <c r="D212" i="115"/>
  <c r="D213" i="115"/>
  <c r="D214" i="115"/>
  <c r="D215" i="115"/>
  <c r="D216" i="115"/>
  <c r="D217" i="115"/>
  <c r="D218" i="115"/>
  <c r="D219" i="115"/>
  <c r="D220" i="115"/>
  <c r="D221" i="115"/>
  <c r="D222" i="115"/>
  <c r="D223" i="115"/>
  <c r="D224" i="115"/>
  <c r="D225" i="115"/>
  <c r="D226" i="115"/>
  <c r="D227" i="115"/>
  <c r="D228" i="115"/>
  <c r="D229" i="115"/>
  <c r="D230" i="115"/>
  <c r="D231" i="115"/>
  <c r="D232" i="115"/>
  <c r="D233" i="115"/>
  <c r="D234" i="115"/>
  <c r="D235" i="115"/>
  <c r="D236" i="115"/>
  <c r="D237" i="115"/>
  <c r="D238" i="115"/>
  <c r="D239" i="115"/>
  <c r="D240" i="115"/>
  <c r="D241" i="115"/>
  <c r="D242" i="115"/>
  <c r="D243" i="115"/>
  <c r="D244" i="115"/>
  <c r="D245" i="115"/>
  <c r="D246" i="115"/>
  <c r="D247" i="115"/>
  <c r="D248" i="115"/>
  <c r="D249" i="115"/>
  <c r="D250" i="115"/>
  <c r="D251" i="115"/>
  <c r="D252" i="115"/>
  <c r="D253" i="115"/>
  <c r="D254" i="115"/>
  <c r="D255" i="115"/>
  <c r="D256" i="115"/>
  <c r="D257" i="115"/>
  <c r="D258" i="115"/>
  <c r="D259" i="115"/>
  <c r="D260" i="115"/>
  <c r="D261" i="115"/>
  <c r="D262" i="115"/>
  <c r="D263" i="115"/>
  <c r="D264" i="115"/>
  <c r="D265" i="115"/>
  <c r="D266" i="115"/>
  <c r="D267" i="115"/>
  <c r="D268" i="115"/>
  <c r="D269" i="115"/>
  <c r="D270" i="115"/>
  <c r="D271" i="115"/>
  <c r="D272" i="115"/>
  <c r="D273" i="115"/>
  <c r="D274" i="115"/>
  <c r="D275" i="115"/>
  <c r="D276" i="115"/>
  <c r="D277" i="115"/>
  <c r="D278" i="115"/>
  <c r="D279" i="115"/>
  <c r="D280" i="115"/>
  <c r="D281" i="115"/>
  <c r="D282" i="115"/>
  <c r="D283" i="115"/>
  <c r="D284" i="115"/>
  <c r="D285" i="115"/>
  <c r="D286" i="115"/>
  <c r="D287" i="115"/>
  <c r="D288" i="115"/>
  <c r="D289" i="115"/>
  <c r="D290" i="115"/>
  <c r="D291" i="115"/>
  <c r="D292" i="115"/>
  <c r="D293" i="115"/>
  <c r="D294" i="115"/>
  <c r="D295" i="115"/>
  <c r="D296" i="115"/>
  <c r="D297" i="115"/>
  <c r="D298" i="115"/>
  <c r="D299" i="115"/>
  <c r="D300" i="115"/>
  <c r="D301" i="115"/>
  <c r="D302" i="115"/>
  <c r="D303" i="115"/>
  <c r="D304" i="115"/>
  <c r="D305" i="115"/>
  <c r="D306" i="115"/>
  <c r="D307" i="115"/>
  <c r="D308" i="115"/>
  <c r="D309" i="115"/>
  <c r="D310" i="115"/>
  <c r="D311" i="115"/>
  <c r="D312" i="115"/>
  <c r="D313" i="115"/>
  <c r="D314" i="115"/>
  <c r="D315" i="115"/>
  <c r="D316" i="115"/>
  <c r="D317" i="115"/>
  <c r="D318" i="115"/>
  <c r="D319" i="115"/>
  <c r="D320" i="115"/>
  <c r="D321" i="115"/>
  <c r="D322" i="115"/>
  <c r="D323" i="115"/>
  <c r="D324" i="115"/>
  <c r="D325" i="115"/>
  <c r="D326" i="115"/>
  <c r="D327" i="115"/>
  <c r="D328" i="115"/>
  <c r="D329" i="115"/>
  <c r="D330" i="115"/>
  <c r="D331" i="115"/>
  <c r="D332" i="115"/>
  <c r="D333" i="115"/>
  <c r="D334" i="115"/>
  <c r="D335" i="115"/>
  <c r="D336" i="115"/>
  <c r="D337" i="115"/>
  <c r="D338" i="115"/>
  <c r="D339" i="115"/>
  <c r="D340" i="115"/>
  <c r="D341" i="115"/>
  <c r="D342" i="115"/>
  <c r="D343" i="115"/>
  <c r="D344" i="115"/>
  <c r="D345" i="115"/>
  <c r="D346" i="115"/>
  <c r="D347" i="115"/>
  <c r="D348" i="115"/>
  <c r="D349" i="115"/>
  <c r="D350" i="115"/>
  <c r="D351" i="115"/>
  <c r="D352" i="115"/>
  <c r="D353" i="115"/>
  <c r="D354" i="115"/>
  <c r="D355" i="115"/>
  <c r="D356" i="115"/>
  <c r="D357" i="115"/>
  <c r="D358" i="115"/>
  <c r="D359" i="115"/>
  <c r="D360" i="115"/>
  <c r="D361" i="115"/>
  <c r="D362" i="115"/>
  <c r="D363" i="115"/>
  <c r="D364" i="115"/>
  <c r="D365" i="115"/>
  <c r="D366" i="115"/>
  <c r="D367" i="115"/>
  <c r="D368" i="115"/>
  <c r="D369" i="115"/>
  <c r="D370" i="115"/>
  <c r="D371" i="115"/>
  <c r="D372" i="115"/>
  <c r="D373" i="115"/>
  <c r="D374" i="115"/>
  <c r="D375" i="115"/>
  <c r="D376" i="115"/>
  <c r="D377" i="115"/>
  <c r="D378" i="115"/>
  <c r="D379" i="115"/>
  <c r="D380" i="115"/>
  <c r="D381" i="115"/>
  <c r="D382" i="115"/>
  <c r="D383" i="115"/>
  <c r="D384" i="115"/>
  <c r="D385" i="115"/>
  <c r="D386" i="115"/>
  <c r="D387" i="115"/>
  <c r="D388" i="115"/>
  <c r="D389" i="115"/>
  <c r="D390" i="115"/>
  <c r="D391" i="115"/>
  <c r="D392" i="115"/>
  <c r="D393" i="115"/>
  <c r="D394" i="115"/>
  <c r="D395" i="115"/>
  <c r="D396" i="115"/>
  <c r="D397" i="115"/>
  <c r="D398" i="115"/>
  <c r="D399" i="115"/>
  <c r="D400" i="115"/>
  <c r="D401" i="115"/>
  <c r="D402" i="115"/>
  <c r="D403" i="115"/>
  <c r="D404" i="115"/>
  <c r="D405" i="115"/>
  <c r="D406" i="115"/>
  <c r="D407" i="115"/>
  <c r="D408" i="115"/>
  <c r="D409" i="115"/>
  <c r="D410" i="115"/>
  <c r="D411" i="115"/>
  <c r="D412" i="115"/>
  <c r="D413" i="115"/>
  <c r="D414" i="115"/>
  <c r="D415" i="115"/>
  <c r="D416" i="115"/>
  <c r="D417" i="115"/>
  <c r="D418" i="115"/>
  <c r="D419" i="115"/>
  <c r="D420" i="115"/>
  <c r="D421" i="115"/>
  <c r="D422" i="115"/>
  <c r="D423" i="115"/>
  <c r="D424" i="115"/>
  <c r="D425" i="115"/>
  <c r="D426" i="115"/>
  <c r="D427" i="115"/>
  <c r="D428" i="115"/>
  <c r="D429" i="115"/>
  <c r="D430" i="115"/>
  <c r="D431" i="115"/>
  <c r="D432" i="115"/>
  <c r="D433" i="115"/>
  <c r="D434" i="115"/>
  <c r="D435" i="115"/>
  <c r="D436" i="115"/>
  <c r="D437" i="115"/>
  <c r="D438" i="115"/>
  <c r="D439" i="115"/>
  <c r="D440" i="115"/>
  <c r="D441" i="115"/>
  <c r="D442" i="115"/>
  <c r="D443" i="115"/>
  <c r="D444" i="115"/>
  <c r="D445" i="115"/>
  <c r="D446" i="115"/>
  <c r="D447" i="115"/>
  <c r="D448" i="115"/>
  <c r="D449" i="115"/>
  <c r="D450" i="115"/>
  <c r="D451" i="115"/>
  <c r="D452" i="115"/>
  <c r="D453" i="115"/>
  <c r="D454" i="115"/>
  <c r="D455" i="115"/>
  <c r="D456" i="115"/>
  <c r="D457" i="115"/>
  <c r="D458" i="115"/>
  <c r="D459" i="115"/>
  <c r="D460" i="115"/>
  <c r="D461" i="115"/>
  <c r="D462" i="115"/>
  <c r="D463" i="115"/>
  <c r="D464" i="115"/>
  <c r="D465" i="115"/>
  <c r="D466" i="115"/>
  <c r="D467" i="115"/>
  <c r="D468" i="115"/>
  <c r="D469" i="115"/>
  <c r="D470" i="115"/>
  <c r="D471" i="115"/>
  <c r="D472" i="115"/>
  <c r="D473" i="115"/>
  <c r="D474" i="115"/>
  <c r="D475" i="115"/>
  <c r="D476" i="115"/>
  <c r="D477" i="115"/>
  <c r="D478" i="115"/>
  <c r="D479" i="115"/>
  <c r="D480" i="115"/>
  <c r="D481" i="115"/>
  <c r="D482" i="115"/>
  <c r="D483" i="115"/>
  <c r="D484" i="115"/>
  <c r="D485" i="115"/>
  <c r="D486" i="115"/>
  <c r="D487" i="115"/>
  <c r="D488" i="115"/>
  <c r="D489" i="115"/>
  <c r="D490" i="115"/>
  <c r="D491" i="115"/>
  <c r="D492" i="115"/>
  <c r="D493" i="115"/>
  <c r="D494" i="115"/>
  <c r="D495" i="115"/>
  <c r="D496" i="115"/>
  <c r="D497" i="115"/>
  <c r="D498" i="115"/>
  <c r="D499" i="115"/>
  <c r="D500" i="115"/>
  <c r="D501" i="115"/>
  <c r="C77" i="115"/>
  <c r="C78" i="115"/>
  <c r="C79" i="115"/>
  <c r="C80" i="115"/>
  <c r="C81" i="115"/>
  <c r="C82" i="115"/>
  <c r="C83" i="115"/>
  <c r="C84" i="115"/>
  <c r="C85" i="115"/>
  <c r="C86" i="115"/>
  <c r="C87" i="115"/>
  <c r="C88" i="115"/>
  <c r="C89" i="115"/>
  <c r="C90" i="115"/>
  <c r="C91" i="115"/>
  <c r="C92" i="115"/>
  <c r="C93" i="115"/>
  <c r="C94" i="115"/>
  <c r="C95" i="115"/>
  <c r="C96" i="115"/>
  <c r="C97" i="115"/>
  <c r="C98" i="115"/>
  <c r="C99" i="115"/>
  <c r="C100" i="115"/>
  <c r="C101" i="115"/>
  <c r="C102" i="115"/>
  <c r="C103" i="115"/>
  <c r="C104" i="115"/>
  <c r="C105" i="115"/>
  <c r="C106" i="115"/>
  <c r="C107" i="115"/>
  <c r="C108" i="115"/>
  <c r="C109" i="115"/>
  <c r="C110" i="115"/>
  <c r="C111" i="115"/>
  <c r="C112" i="115"/>
  <c r="C113" i="115"/>
  <c r="C114" i="115"/>
  <c r="C115" i="115"/>
  <c r="C116" i="115"/>
  <c r="C117" i="115"/>
  <c r="C118" i="115"/>
  <c r="C119" i="115"/>
  <c r="C120" i="115"/>
  <c r="C121" i="115"/>
  <c r="C122" i="115"/>
  <c r="C123" i="115"/>
  <c r="C124" i="115"/>
  <c r="C125" i="115"/>
  <c r="C126" i="115"/>
  <c r="C127" i="115"/>
  <c r="C128" i="115"/>
  <c r="C129" i="115"/>
  <c r="C130" i="115"/>
  <c r="C131" i="115"/>
  <c r="C132" i="115"/>
  <c r="C133" i="115"/>
  <c r="C134" i="115"/>
  <c r="C135" i="115"/>
  <c r="C136" i="115"/>
  <c r="C137" i="115"/>
  <c r="C138" i="115"/>
  <c r="C139" i="115"/>
  <c r="C140" i="115"/>
  <c r="C141" i="115"/>
  <c r="C142" i="115"/>
  <c r="C143" i="115"/>
  <c r="C144" i="115"/>
  <c r="C145" i="115"/>
  <c r="C146" i="115"/>
  <c r="C147" i="115"/>
  <c r="C148" i="115"/>
  <c r="C149" i="115"/>
  <c r="C150" i="115"/>
  <c r="C151" i="115"/>
  <c r="C152" i="115"/>
  <c r="C153" i="115"/>
  <c r="C154" i="115"/>
  <c r="C155" i="115"/>
  <c r="C156" i="115"/>
  <c r="C157" i="115"/>
  <c r="C158" i="115"/>
  <c r="C159" i="115"/>
  <c r="C160" i="115"/>
  <c r="C161" i="115"/>
  <c r="C162" i="115"/>
  <c r="C163" i="115"/>
  <c r="C164" i="115"/>
  <c r="C165" i="115"/>
  <c r="C166" i="115"/>
  <c r="C167" i="115"/>
  <c r="C168" i="115"/>
  <c r="C169" i="115"/>
  <c r="C170" i="115"/>
  <c r="C171" i="115"/>
  <c r="C172" i="115"/>
  <c r="C173" i="115"/>
  <c r="C174" i="115"/>
  <c r="C175" i="115"/>
  <c r="C176" i="115"/>
  <c r="C177" i="115"/>
  <c r="C178" i="115"/>
  <c r="C179" i="115"/>
  <c r="C180" i="115"/>
  <c r="C181" i="115"/>
  <c r="C182" i="115"/>
  <c r="C183" i="115"/>
  <c r="C184" i="115"/>
  <c r="C185" i="115"/>
  <c r="C186" i="115"/>
  <c r="C187" i="115"/>
  <c r="C188" i="115"/>
  <c r="C189" i="115"/>
  <c r="C190" i="115"/>
  <c r="C191" i="115"/>
  <c r="C192" i="115"/>
  <c r="C193" i="115"/>
  <c r="C194" i="115"/>
  <c r="C195" i="115"/>
  <c r="C196" i="115"/>
  <c r="C197" i="115"/>
  <c r="C198" i="115"/>
  <c r="C199" i="115"/>
  <c r="C200" i="115"/>
  <c r="C201" i="115"/>
  <c r="C202" i="115"/>
  <c r="C203" i="115"/>
  <c r="C204" i="115"/>
  <c r="C205" i="115"/>
  <c r="C206" i="115"/>
  <c r="C207" i="115"/>
  <c r="C208" i="115"/>
  <c r="C209" i="115"/>
  <c r="C210" i="115"/>
  <c r="C211" i="115"/>
  <c r="C212" i="115"/>
  <c r="C213" i="115"/>
  <c r="C214" i="115"/>
  <c r="C215" i="115"/>
  <c r="C216" i="115"/>
  <c r="C217" i="115"/>
  <c r="C218" i="115"/>
  <c r="C219" i="115"/>
  <c r="C220" i="115"/>
  <c r="C221" i="115"/>
  <c r="C222" i="115"/>
  <c r="C223" i="115"/>
  <c r="C224" i="115"/>
  <c r="C225" i="115"/>
  <c r="C226" i="115"/>
  <c r="C227" i="115"/>
  <c r="C228" i="115"/>
  <c r="C229" i="115"/>
  <c r="C230" i="115"/>
  <c r="C231" i="115"/>
  <c r="C232" i="115"/>
  <c r="C233" i="115"/>
  <c r="C234" i="115"/>
  <c r="C235" i="115"/>
  <c r="C236" i="115"/>
  <c r="C237" i="115"/>
  <c r="C238" i="115"/>
  <c r="C239" i="115"/>
  <c r="C240" i="115"/>
  <c r="C241" i="115"/>
  <c r="C242" i="115"/>
  <c r="C243" i="115"/>
  <c r="C244" i="115"/>
  <c r="C245" i="115"/>
  <c r="C246" i="115"/>
  <c r="C247" i="115"/>
  <c r="C248" i="115"/>
  <c r="C249" i="115"/>
  <c r="C250" i="115"/>
  <c r="C251" i="115"/>
  <c r="C252" i="115"/>
  <c r="C253" i="115"/>
  <c r="C254" i="115"/>
  <c r="C255" i="115"/>
  <c r="C256" i="115"/>
  <c r="C257" i="115"/>
  <c r="C258" i="115"/>
  <c r="C259" i="115"/>
  <c r="C260" i="115"/>
  <c r="C261" i="115"/>
  <c r="C262" i="115"/>
  <c r="C263" i="115"/>
  <c r="C264" i="115"/>
  <c r="C265" i="115"/>
  <c r="C266" i="115"/>
  <c r="C267" i="115"/>
  <c r="C268" i="115"/>
  <c r="C269" i="115"/>
  <c r="C270" i="115"/>
  <c r="C271" i="115"/>
  <c r="C272" i="115"/>
  <c r="C273" i="115"/>
  <c r="C274" i="115"/>
  <c r="C275" i="115"/>
  <c r="C276" i="115"/>
  <c r="C277" i="115"/>
  <c r="C278" i="115"/>
  <c r="C279" i="115"/>
  <c r="C280" i="115"/>
  <c r="C281" i="115"/>
  <c r="C282" i="115"/>
  <c r="C283" i="115"/>
  <c r="C284" i="115"/>
  <c r="C285" i="115"/>
  <c r="C286" i="115"/>
  <c r="C287" i="115"/>
  <c r="C288" i="115"/>
  <c r="C289" i="115"/>
  <c r="C290" i="115"/>
  <c r="C291" i="115"/>
  <c r="C292" i="115"/>
  <c r="C293" i="115"/>
  <c r="C294" i="115"/>
  <c r="C295" i="115"/>
  <c r="C296" i="115"/>
  <c r="C297" i="115"/>
  <c r="C298" i="115"/>
  <c r="C299" i="115"/>
  <c r="C300" i="115"/>
  <c r="C301" i="115"/>
  <c r="C302" i="115"/>
  <c r="C303" i="115"/>
  <c r="C304" i="115"/>
  <c r="C305" i="115"/>
  <c r="C306" i="115"/>
  <c r="C307" i="115"/>
  <c r="C308" i="115"/>
  <c r="C309" i="115"/>
  <c r="C310" i="115"/>
  <c r="C311" i="115"/>
  <c r="C312" i="115"/>
  <c r="C313" i="115"/>
  <c r="C314" i="115"/>
  <c r="C315" i="115"/>
  <c r="C316" i="115"/>
  <c r="C317" i="115"/>
  <c r="C318" i="115"/>
  <c r="C319" i="115"/>
  <c r="C320" i="115"/>
  <c r="C321" i="115"/>
  <c r="C322" i="115"/>
  <c r="C323" i="115"/>
  <c r="C324" i="115"/>
  <c r="C325" i="115"/>
  <c r="C326" i="115"/>
  <c r="C327" i="115"/>
  <c r="C328" i="115"/>
  <c r="C329" i="115"/>
  <c r="C330" i="115"/>
  <c r="C331" i="115"/>
  <c r="C332" i="115"/>
  <c r="C333" i="115"/>
  <c r="C334" i="115"/>
  <c r="C335" i="115"/>
  <c r="C336" i="115"/>
  <c r="C337" i="115"/>
  <c r="C338" i="115"/>
  <c r="C339" i="115"/>
  <c r="C340" i="115"/>
  <c r="C341" i="115"/>
  <c r="C342" i="115"/>
  <c r="C343" i="115"/>
  <c r="C344" i="115"/>
  <c r="C345" i="115"/>
  <c r="C346" i="115"/>
  <c r="C347" i="115"/>
  <c r="C348" i="115"/>
  <c r="C349" i="115"/>
  <c r="C350" i="115"/>
  <c r="C351" i="115"/>
  <c r="C352" i="115"/>
  <c r="C353" i="115"/>
  <c r="C354" i="115"/>
  <c r="C355" i="115"/>
  <c r="C356" i="115"/>
  <c r="C357" i="115"/>
  <c r="C358" i="115"/>
  <c r="C359" i="115"/>
  <c r="C360" i="115"/>
  <c r="C361" i="115"/>
  <c r="C362" i="115"/>
  <c r="C363" i="115"/>
  <c r="C364" i="115"/>
  <c r="C365" i="115"/>
  <c r="C366" i="115"/>
  <c r="C367" i="115"/>
  <c r="C368" i="115"/>
  <c r="C369" i="115"/>
  <c r="C370" i="115"/>
  <c r="C371" i="115"/>
  <c r="C372" i="115"/>
  <c r="C373" i="115"/>
  <c r="C374" i="115"/>
  <c r="C375" i="115"/>
  <c r="C376" i="115"/>
  <c r="C377" i="115"/>
  <c r="C378" i="115"/>
  <c r="C379" i="115"/>
  <c r="C380" i="115"/>
  <c r="C381" i="115"/>
  <c r="C382" i="115"/>
  <c r="C383" i="115"/>
  <c r="C384" i="115"/>
  <c r="C385" i="115"/>
  <c r="C386" i="115"/>
  <c r="C387" i="115"/>
  <c r="C388" i="115"/>
  <c r="C389" i="115"/>
  <c r="C390" i="115"/>
  <c r="C391" i="115"/>
  <c r="C392" i="115"/>
  <c r="C393" i="115"/>
  <c r="C394" i="115"/>
  <c r="C395" i="115"/>
  <c r="C396" i="115"/>
  <c r="C397" i="115"/>
  <c r="C398" i="115"/>
  <c r="C399" i="115"/>
  <c r="C400" i="115"/>
  <c r="C401" i="115"/>
  <c r="C402" i="115"/>
  <c r="C403" i="115"/>
  <c r="C404" i="115"/>
  <c r="C405" i="115"/>
  <c r="C406" i="115"/>
  <c r="C407" i="115"/>
  <c r="C408" i="115"/>
  <c r="C409" i="115"/>
  <c r="C410" i="115"/>
  <c r="C411" i="115"/>
  <c r="C412" i="115"/>
  <c r="C413" i="115"/>
  <c r="C414" i="115"/>
  <c r="C415" i="115"/>
  <c r="C416" i="115"/>
  <c r="C417" i="115"/>
  <c r="C418" i="115"/>
  <c r="C419" i="115"/>
  <c r="C420" i="115"/>
  <c r="C421" i="115"/>
  <c r="C422" i="115"/>
  <c r="C423" i="115"/>
  <c r="C424" i="115"/>
  <c r="C425" i="115"/>
  <c r="C426" i="115"/>
  <c r="C427" i="115"/>
  <c r="C428" i="115"/>
  <c r="C429" i="115"/>
  <c r="C430" i="115"/>
  <c r="C431" i="115"/>
  <c r="C432" i="115"/>
  <c r="C433" i="115"/>
  <c r="C434" i="115"/>
  <c r="C435" i="115"/>
  <c r="C436" i="115"/>
  <c r="C437" i="115"/>
  <c r="C438" i="115"/>
  <c r="C439" i="115"/>
  <c r="C440" i="115"/>
  <c r="C441" i="115"/>
  <c r="C442" i="115"/>
  <c r="C443" i="115"/>
  <c r="C444" i="115"/>
  <c r="C445" i="115"/>
  <c r="C446" i="115"/>
  <c r="C447" i="115"/>
  <c r="C448" i="115"/>
  <c r="C449" i="115"/>
  <c r="C450" i="115"/>
  <c r="C451" i="115"/>
  <c r="C452" i="115"/>
  <c r="C453" i="115"/>
  <c r="C454" i="115"/>
  <c r="C455" i="115"/>
  <c r="C456" i="115"/>
  <c r="C457" i="115"/>
  <c r="C458" i="115"/>
  <c r="C459" i="115"/>
  <c r="C460" i="115"/>
  <c r="C461" i="115"/>
  <c r="C462" i="115"/>
  <c r="C463" i="115"/>
  <c r="C464" i="115"/>
  <c r="C465" i="115"/>
  <c r="C466" i="115"/>
  <c r="C467" i="115"/>
  <c r="C468" i="115"/>
  <c r="C469" i="115"/>
  <c r="C470" i="115"/>
  <c r="C471" i="115"/>
  <c r="C472" i="115"/>
  <c r="C473" i="115"/>
  <c r="C474" i="115"/>
  <c r="C475" i="115"/>
  <c r="C476" i="115"/>
  <c r="C477" i="115"/>
  <c r="C478" i="115"/>
  <c r="C479" i="115"/>
  <c r="C480" i="115"/>
  <c r="C481" i="115"/>
  <c r="C482" i="115"/>
  <c r="C483" i="115"/>
  <c r="C484" i="115"/>
  <c r="C485" i="115"/>
  <c r="C486" i="115"/>
  <c r="C487" i="115"/>
  <c r="C488" i="115"/>
  <c r="C489" i="115"/>
  <c r="C490" i="115"/>
  <c r="C491" i="115"/>
  <c r="C492" i="115"/>
  <c r="C493" i="115"/>
  <c r="C494" i="115"/>
  <c r="C495" i="115"/>
  <c r="C496" i="115"/>
  <c r="C497" i="115"/>
  <c r="C498" i="115"/>
  <c r="C499" i="115"/>
  <c r="C500" i="115"/>
  <c r="C501" i="115"/>
  <c r="B77" i="115"/>
  <c r="B78" i="115"/>
  <c r="B79" i="115"/>
  <c r="B80" i="115"/>
  <c r="B81" i="115"/>
  <c r="B82" i="115"/>
  <c r="B83" i="115"/>
  <c r="B84" i="115"/>
  <c r="B85" i="115"/>
  <c r="B86" i="115"/>
  <c r="B87" i="115"/>
  <c r="B88" i="115"/>
  <c r="B89" i="115"/>
  <c r="B90" i="115"/>
  <c r="B91" i="115"/>
  <c r="B92" i="115"/>
  <c r="B93" i="115"/>
  <c r="B94" i="115"/>
  <c r="B95" i="115"/>
  <c r="B96" i="115"/>
  <c r="B97" i="115"/>
  <c r="B98" i="115"/>
  <c r="B99" i="115"/>
  <c r="B100" i="115"/>
  <c r="B101" i="115"/>
  <c r="B102" i="115"/>
  <c r="B103" i="115"/>
  <c r="B104" i="115"/>
  <c r="B105" i="115"/>
  <c r="B106" i="115"/>
  <c r="B107" i="115"/>
  <c r="B108" i="115"/>
  <c r="B109" i="115"/>
  <c r="B110" i="115"/>
  <c r="B111" i="115"/>
  <c r="B112" i="115"/>
  <c r="B113" i="115"/>
  <c r="B114" i="115"/>
  <c r="B115" i="115"/>
  <c r="B116" i="115"/>
  <c r="B117" i="115"/>
  <c r="B118" i="115"/>
  <c r="B119" i="115"/>
  <c r="B120" i="115"/>
  <c r="B121" i="115"/>
  <c r="B122" i="115"/>
  <c r="B123" i="115"/>
  <c r="B124" i="115"/>
  <c r="B125" i="115"/>
  <c r="B126" i="115"/>
  <c r="B127" i="115"/>
  <c r="B128" i="115"/>
  <c r="B129" i="115"/>
  <c r="B130" i="115"/>
  <c r="B131" i="115"/>
  <c r="B132" i="115"/>
  <c r="B133" i="115"/>
  <c r="B134" i="115"/>
  <c r="B135" i="115"/>
  <c r="B136" i="115"/>
  <c r="B137" i="115"/>
  <c r="B138" i="115"/>
  <c r="B139" i="115"/>
  <c r="B140" i="115"/>
  <c r="B141" i="115"/>
  <c r="B142" i="115"/>
  <c r="B143" i="115"/>
  <c r="B144" i="115"/>
  <c r="B145" i="115"/>
  <c r="B146" i="115"/>
  <c r="B147" i="115"/>
  <c r="B148" i="115"/>
  <c r="B149" i="115"/>
  <c r="B150" i="115"/>
  <c r="B151" i="115"/>
  <c r="B152" i="115"/>
  <c r="B153" i="115"/>
  <c r="B154" i="115"/>
  <c r="B155" i="115"/>
  <c r="B156" i="115"/>
  <c r="B157" i="115"/>
  <c r="B158" i="115"/>
  <c r="B159" i="115"/>
  <c r="B160" i="115"/>
  <c r="B161" i="115"/>
  <c r="B162" i="115"/>
  <c r="B163" i="115"/>
  <c r="B164" i="115"/>
  <c r="B165" i="115"/>
  <c r="B166" i="115"/>
  <c r="B167" i="115"/>
  <c r="B168" i="115"/>
  <c r="B169" i="115"/>
  <c r="B170" i="115"/>
  <c r="B171" i="115"/>
  <c r="B172" i="115"/>
  <c r="B173" i="115"/>
  <c r="B174" i="115"/>
  <c r="B175" i="115"/>
  <c r="B176" i="115"/>
  <c r="B177" i="115"/>
  <c r="B178" i="115"/>
  <c r="B179" i="115"/>
  <c r="B180" i="115"/>
  <c r="B181" i="115"/>
  <c r="B182" i="115"/>
  <c r="B183" i="115"/>
  <c r="B184" i="115"/>
  <c r="B185" i="115"/>
  <c r="B186" i="115"/>
  <c r="B187" i="115"/>
  <c r="B188" i="115"/>
  <c r="B189" i="115"/>
  <c r="B190" i="115"/>
  <c r="B191" i="115"/>
  <c r="B192" i="115"/>
  <c r="B193" i="115"/>
  <c r="B194" i="115"/>
  <c r="B195" i="115"/>
  <c r="B196" i="115"/>
  <c r="B197" i="115"/>
  <c r="B198" i="115"/>
  <c r="B199" i="115"/>
  <c r="B200" i="115"/>
  <c r="B201" i="115"/>
  <c r="B202" i="115"/>
  <c r="B203" i="115"/>
  <c r="B204" i="115"/>
  <c r="B205" i="115"/>
  <c r="B206" i="115"/>
  <c r="B207" i="115"/>
  <c r="B208" i="115"/>
  <c r="B209" i="115"/>
  <c r="B210" i="115"/>
  <c r="B211" i="115"/>
  <c r="B212" i="115"/>
  <c r="B213" i="115"/>
  <c r="B214" i="115"/>
  <c r="B215" i="115"/>
  <c r="B216" i="115"/>
  <c r="B217" i="115"/>
  <c r="B218" i="115"/>
  <c r="B219" i="115"/>
  <c r="B220" i="115"/>
  <c r="B221" i="115"/>
  <c r="B222" i="115"/>
  <c r="B223" i="115"/>
  <c r="B224" i="115"/>
  <c r="B225" i="115"/>
  <c r="B226" i="115"/>
  <c r="B227" i="115"/>
  <c r="B228" i="115"/>
  <c r="B229" i="115"/>
  <c r="B230" i="115"/>
  <c r="B231" i="115"/>
  <c r="B232" i="115"/>
  <c r="B233" i="115"/>
  <c r="B234" i="115"/>
  <c r="B235" i="115"/>
  <c r="B236" i="115"/>
  <c r="B237" i="115"/>
  <c r="B238" i="115"/>
  <c r="B239" i="115"/>
  <c r="B240" i="115"/>
  <c r="B241" i="115"/>
  <c r="B242" i="115"/>
  <c r="B243" i="115"/>
  <c r="B244" i="115"/>
  <c r="B245" i="115"/>
  <c r="B246" i="115"/>
  <c r="B247" i="115"/>
  <c r="B248" i="115"/>
  <c r="B249" i="115"/>
  <c r="B250" i="115"/>
  <c r="B251" i="115"/>
  <c r="B252" i="115"/>
  <c r="B253" i="115"/>
  <c r="B254" i="115"/>
  <c r="B255" i="115"/>
  <c r="B256" i="115"/>
  <c r="B257" i="115"/>
  <c r="B258" i="115"/>
  <c r="B259" i="115"/>
  <c r="B260" i="115"/>
  <c r="B261" i="115"/>
  <c r="B262" i="115"/>
  <c r="B263" i="115"/>
  <c r="B264" i="115"/>
  <c r="B265" i="115"/>
  <c r="B266" i="115"/>
  <c r="B267" i="115"/>
  <c r="B268" i="115"/>
  <c r="B269" i="115"/>
  <c r="B270" i="115"/>
  <c r="B271" i="115"/>
  <c r="B272" i="115"/>
  <c r="B273" i="115"/>
  <c r="B274" i="115"/>
  <c r="B275" i="115"/>
  <c r="B276" i="115"/>
  <c r="B277" i="115"/>
  <c r="B278" i="115"/>
  <c r="B279" i="115"/>
  <c r="B280" i="115"/>
  <c r="B281" i="115"/>
  <c r="B282" i="115"/>
  <c r="B283" i="115"/>
  <c r="B284" i="115"/>
  <c r="B285" i="115"/>
  <c r="B286" i="115"/>
  <c r="B287" i="115"/>
  <c r="B288" i="115"/>
  <c r="B289" i="115"/>
  <c r="B290" i="115"/>
  <c r="B291" i="115"/>
  <c r="B292" i="115"/>
  <c r="B293" i="115"/>
  <c r="B294" i="115"/>
  <c r="B295" i="115"/>
  <c r="B296" i="115"/>
  <c r="B297" i="115"/>
  <c r="B298" i="115"/>
  <c r="B299" i="115"/>
  <c r="B300" i="115"/>
  <c r="B301" i="115"/>
  <c r="B302" i="115"/>
  <c r="B303" i="115"/>
  <c r="B304" i="115"/>
  <c r="B305" i="115"/>
  <c r="B306" i="115"/>
  <c r="B307" i="115"/>
  <c r="B308" i="115"/>
  <c r="B309" i="115"/>
  <c r="B310" i="115"/>
  <c r="B311" i="115"/>
  <c r="B312" i="115"/>
  <c r="B313" i="115"/>
  <c r="B314" i="115"/>
  <c r="B315" i="115"/>
  <c r="B316" i="115"/>
  <c r="B317" i="115"/>
  <c r="B318" i="115"/>
  <c r="B319" i="115"/>
  <c r="B320" i="115"/>
  <c r="B321" i="115"/>
  <c r="B322" i="115"/>
  <c r="B323" i="115"/>
  <c r="B324" i="115"/>
  <c r="B325" i="115"/>
  <c r="B326" i="115"/>
  <c r="B327" i="115"/>
  <c r="B328" i="115"/>
  <c r="B329" i="115"/>
  <c r="B330" i="115"/>
  <c r="B331" i="115"/>
  <c r="B332" i="115"/>
  <c r="B333" i="115"/>
  <c r="B334" i="115"/>
  <c r="B335" i="115"/>
  <c r="B336" i="115"/>
  <c r="B337" i="115"/>
  <c r="B338" i="115"/>
  <c r="B339" i="115"/>
  <c r="B340" i="115"/>
  <c r="B341" i="115"/>
  <c r="B342" i="115"/>
  <c r="B343" i="115"/>
  <c r="B344" i="115"/>
  <c r="B345" i="115"/>
  <c r="B346" i="115"/>
  <c r="B347" i="115"/>
  <c r="B348" i="115"/>
  <c r="B349" i="115"/>
  <c r="B350" i="115"/>
  <c r="B351" i="115"/>
  <c r="B352" i="115"/>
  <c r="B353" i="115"/>
  <c r="B354" i="115"/>
  <c r="B355" i="115"/>
  <c r="B356" i="115"/>
  <c r="B357" i="115"/>
  <c r="B358" i="115"/>
  <c r="B359" i="115"/>
  <c r="B360" i="115"/>
  <c r="B361" i="115"/>
  <c r="B362" i="115"/>
  <c r="B363" i="115"/>
  <c r="B364" i="115"/>
  <c r="B365" i="115"/>
  <c r="B366" i="115"/>
  <c r="B367" i="115"/>
  <c r="B368" i="115"/>
  <c r="B369" i="115"/>
  <c r="B370" i="115"/>
  <c r="B371" i="115"/>
  <c r="B372" i="115"/>
  <c r="B373" i="115"/>
  <c r="B374" i="115"/>
  <c r="B375" i="115"/>
  <c r="B376" i="115"/>
  <c r="B377" i="115"/>
  <c r="B378" i="115"/>
  <c r="B379" i="115"/>
  <c r="B380" i="115"/>
  <c r="B381" i="115"/>
  <c r="B382" i="115"/>
  <c r="B383" i="115"/>
  <c r="B384" i="115"/>
  <c r="B385" i="115"/>
  <c r="B386" i="115"/>
  <c r="B387" i="115"/>
  <c r="B388" i="115"/>
  <c r="B389" i="115"/>
  <c r="B390" i="115"/>
  <c r="B391" i="115"/>
  <c r="B392" i="115"/>
  <c r="B393" i="115"/>
  <c r="B394" i="115"/>
  <c r="B395" i="115"/>
  <c r="B396" i="115"/>
  <c r="B397" i="115"/>
  <c r="B398" i="115"/>
  <c r="B399" i="115"/>
  <c r="B400" i="115"/>
  <c r="B401" i="115"/>
  <c r="B402" i="115"/>
  <c r="B403" i="115"/>
  <c r="B404" i="115"/>
  <c r="B405" i="115"/>
  <c r="B406" i="115"/>
  <c r="B407" i="115"/>
  <c r="B408" i="115"/>
  <c r="B409" i="115"/>
  <c r="B410" i="115"/>
  <c r="B411" i="115"/>
  <c r="B412" i="115"/>
  <c r="B413" i="115"/>
  <c r="B414" i="115"/>
  <c r="B415" i="115"/>
  <c r="B416" i="115"/>
  <c r="B417" i="115"/>
  <c r="B418" i="115"/>
  <c r="B419" i="115"/>
  <c r="B420" i="115"/>
  <c r="B421" i="115"/>
  <c r="B422" i="115"/>
  <c r="B423" i="115"/>
  <c r="B424" i="115"/>
  <c r="B425" i="115"/>
  <c r="B426" i="115"/>
  <c r="B427" i="115"/>
  <c r="B428" i="115"/>
  <c r="B429" i="115"/>
  <c r="B430" i="115"/>
  <c r="B431" i="115"/>
  <c r="B432" i="115"/>
  <c r="B433" i="115"/>
  <c r="B434" i="115"/>
  <c r="B435" i="115"/>
  <c r="B436" i="115"/>
  <c r="B437" i="115"/>
  <c r="B438" i="115"/>
  <c r="B439" i="115"/>
  <c r="B440" i="115"/>
  <c r="B441" i="115"/>
  <c r="B442" i="115"/>
  <c r="B443" i="115"/>
  <c r="B444" i="115"/>
  <c r="B445" i="115"/>
  <c r="B446" i="115"/>
  <c r="B447" i="115"/>
  <c r="B448" i="115"/>
  <c r="B449" i="115"/>
  <c r="B450" i="115"/>
  <c r="B451" i="115"/>
  <c r="B452" i="115"/>
  <c r="B453" i="115"/>
  <c r="B454" i="115"/>
  <c r="B455" i="115"/>
  <c r="B456" i="115"/>
  <c r="B457" i="115"/>
  <c r="B458" i="115"/>
  <c r="B459" i="115"/>
  <c r="B460" i="115"/>
  <c r="B461" i="115"/>
  <c r="B462" i="115"/>
  <c r="B463" i="115"/>
  <c r="B464" i="115"/>
  <c r="B465" i="115"/>
  <c r="B466" i="115"/>
  <c r="B467" i="115"/>
  <c r="B468" i="115"/>
  <c r="B469" i="115"/>
  <c r="B470" i="115"/>
  <c r="B471" i="115"/>
  <c r="B472" i="115"/>
  <c r="B473" i="115"/>
  <c r="B474" i="115"/>
  <c r="B475" i="115"/>
  <c r="B476" i="115"/>
  <c r="B477" i="115"/>
  <c r="B478" i="115"/>
  <c r="B479" i="115"/>
  <c r="B480" i="115"/>
  <c r="B481" i="115"/>
  <c r="B482" i="115"/>
  <c r="B483" i="115"/>
  <c r="B484" i="115"/>
  <c r="B485" i="115"/>
  <c r="B486" i="115"/>
  <c r="B487" i="115"/>
  <c r="B488" i="115"/>
  <c r="B489" i="115"/>
  <c r="B490" i="115"/>
  <c r="B491" i="115"/>
  <c r="B492" i="115"/>
  <c r="B493" i="115"/>
  <c r="B494" i="115"/>
  <c r="B495" i="115"/>
  <c r="B496" i="115"/>
  <c r="B497" i="115"/>
  <c r="B498" i="115"/>
  <c r="B499" i="115"/>
  <c r="B500" i="115"/>
  <c r="B501" i="115"/>
  <c r="T95" i="115"/>
  <c r="T96" i="115"/>
  <c r="T97" i="115"/>
  <c r="T98" i="115"/>
  <c r="T99" i="115"/>
  <c r="T100" i="115"/>
  <c r="T101" i="115"/>
  <c r="T102" i="115"/>
  <c r="T103" i="115"/>
  <c r="T104" i="115"/>
  <c r="T105" i="115"/>
  <c r="T106" i="115"/>
  <c r="T107" i="115"/>
  <c r="T108" i="115"/>
  <c r="T109" i="115"/>
  <c r="T110" i="115"/>
  <c r="T111" i="115"/>
  <c r="T112" i="115"/>
  <c r="T113" i="115"/>
  <c r="T114" i="115"/>
  <c r="T115" i="115"/>
  <c r="T116" i="115"/>
  <c r="T117" i="115"/>
  <c r="T118" i="115"/>
  <c r="T119" i="115"/>
  <c r="T120" i="115"/>
  <c r="T121" i="115"/>
  <c r="T122" i="115"/>
  <c r="T123" i="115"/>
  <c r="T124" i="115"/>
  <c r="T125" i="115"/>
  <c r="T126" i="115"/>
  <c r="T127" i="115"/>
  <c r="T128" i="115"/>
  <c r="T129" i="115"/>
  <c r="T130" i="115"/>
  <c r="T131" i="115"/>
  <c r="T132" i="115"/>
  <c r="T133" i="115"/>
  <c r="T134" i="115"/>
  <c r="T135" i="115"/>
  <c r="T139" i="115"/>
  <c r="T140" i="115"/>
  <c r="T141" i="115"/>
  <c r="T142" i="115"/>
  <c r="T143" i="115"/>
  <c r="T144" i="115"/>
  <c r="T145" i="115"/>
  <c r="T146" i="115"/>
  <c r="T147" i="115"/>
  <c r="T148" i="115"/>
  <c r="T149" i="115"/>
  <c r="T150" i="115"/>
  <c r="T151" i="115"/>
  <c r="T152" i="115"/>
  <c r="T153" i="115"/>
  <c r="T154" i="115"/>
  <c r="T155" i="115"/>
  <c r="T156" i="115"/>
  <c r="T157" i="115"/>
  <c r="T158" i="115"/>
  <c r="T159" i="115"/>
  <c r="T160" i="115"/>
  <c r="T161" i="115"/>
  <c r="T162" i="115"/>
  <c r="T163" i="115"/>
  <c r="T164" i="115"/>
  <c r="T165" i="115"/>
  <c r="T166" i="115"/>
  <c r="T167" i="115"/>
  <c r="T168" i="115"/>
  <c r="T169" i="115"/>
  <c r="T170" i="115"/>
  <c r="T171" i="115"/>
  <c r="T172" i="115"/>
  <c r="T173" i="115"/>
  <c r="T174" i="115"/>
  <c r="T175" i="115"/>
  <c r="T176" i="115"/>
  <c r="T177" i="115"/>
  <c r="T178" i="115"/>
  <c r="T179" i="115"/>
  <c r="T180" i="115"/>
  <c r="T94" i="115"/>
  <c r="S95" i="115"/>
  <c r="S96" i="115"/>
  <c r="S97" i="115"/>
  <c r="S98" i="115"/>
  <c r="S99" i="115"/>
  <c r="S100" i="115"/>
  <c r="S101" i="115"/>
  <c r="S102" i="115"/>
  <c r="S103" i="115"/>
  <c r="S104" i="115"/>
  <c r="S105" i="115"/>
  <c r="S106" i="115"/>
  <c r="S107" i="115"/>
  <c r="S108" i="115"/>
  <c r="S109" i="115"/>
  <c r="S110" i="115"/>
  <c r="S111" i="115"/>
  <c r="S112" i="115"/>
  <c r="S113" i="115"/>
  <c r="S114" i="115"/>
  <c r="S115" i="115"/>
  <c r="S116" i="115"/>
  <c r="S117" i="115"/>
  <c r="S118" i="115"/>
  <c r="S119" i="115"/>
  <c r="S120" i="115"/>
  <c r="S121" i="115"/>
  <c r="S122" i="115"/>
  <c r="S123" i="115"/>
  <c r="S124" i="115"/>
  <c r="S125" i="115"/>
  <c r="S126" i="115"/>
  <c r="S127" i="115"/>
  <c r="S128" i="115"/>
  <c r="S129" i="115"/>
  <c r="S130" i="115"/>
  <c r="S131" i="115"/>
  <c r="S132" i="115"/>
  <c r="S133" i="115"/>
  <c r="S134" i="115"/>
  <c r="S135" i="115"/>
  <c r="S139" i="115"/>
  <c r="S140" i="115"/>
  <c r="S141" i="115"/>
  <c r="S142" i="115"/>
  <c r="S143" i="115"/>
  <c r="S144" i="115"/>
  <c r="S145" i="115"/>
  <c r="S146" i="115"/>
  <c r="S147" i="115"/>
  <c r="S148" i="115"/>
  <c r="S149" i="115"/>
  <c r="S150" i="115"/>
  <c r="S151" i="115"/>
  <c r="S152" i="115"/>
  <c r="S153" i="115"/>
  <c r="S154" i="115"/>
  <c r="S155" i="115"/>
  <c r="S156" i="115"/>
  <c r="S157" i="115"/>
  <c r="S158" i="115"/>
  <c r="S159" i="115"/>
  <c r="S160" i="115"/>
  <c r="S161" i="115"/>
  <c r="S162" i="115"/>
  <c r="S163" i="115"/>
  <c r="S164" i="115"/>
  <c r="S165" i="115"/>
  <c r="S166" i="115"/>
  <c r="S167" i="115"/>
  <c r="S168" i="115"/>
  <c r="S169" i="115"/>
  <c r="S170" i="115"/>
  <c r="S171" i="115"/>
  <c r="S172" i="115"/>
  <c r="S173" i="115"/>
  <c r="S174" i="115"/>
  <c r="S175" i="115"/>
  <c r="S176" i="115"/>
  <c r="S177" i="115"/>
  <c r="S178" i="115"/>
  <c r="S179" i="115"/>
  <c r="S180" i="115"/>
  <c r="S94" i="115"/>
  <c r="R95" i="115"/>
  <c r="R96" i="115"/>
  <c r="R97" i="115"/>
  <c r="R98" i="115"/>
  <c r="R99" i="115"/>
  <c r="R100" i="115"/>
  <c r="R101" i="115"/>
  <c r="R102" i="115"/>
  <c r="R103" i="115"/>
  <c r="R104" i="115"/>
  <c r="R105" i="115"/>
  <c r="R106" i="115"/>
  <c r="R107" i="115"/>
  <c r="R108" i="115"/>
  <c r="R109" i="115"/>
  <c r="R110" i="115"/>
  <c r="R111" i="115"/>
  <c r="R112" i="115"/>
  <c r="R113" i="115"/>
  <c r="R114" i="115"/>
  <c r="R115" i="115"/>
  <c r="R116" i="115"/>
  <c r="R117" i="115"/>
  <c r="R118" i="115"/>
  <c r="R119" i="115"/>
  <c r="R120" i="115"/>
  <c r="R121" i="115"/>
  <c r="R122" i="115"/>
  <c r="R123" i="115"/>
  <c r="R124" i="115"/>
  <c r="R125" i="115"/>
  <c r="R126" i="115"/>
  <c r="R127" i="115"/>
  <c r="R128" i="115"/>
  <c r="R129" i="115"/>
  <c r="R130" i="115"/>
  <c r="R131" i="115"/>
  <c r="R132" i="115"/>
  <c r="R133" i="115"/>
  <c r="R134" i="115"/>
  <c r="R135" i="115"/>
  <c r="R139" i="115"/>
  <c r="R140" i="115"/>
  <c r="R141" i="115"/>
  <c r="R142" i="115"/>
  <c r="R143" i="115"/>
  <c r="R144" i="115"/>
  <c r="R145" i="115"/>
  <c r="R146" i="115"/>
  <c r="R147" i="115"/>
  <c r="R148" i="115"/>
  <c r="R149" i="115"/>
  <c r="R150" i="115"/>
  <c r="R151" i="115"/>
  <c r="R152" i="115"/>
  <c r="R153" i="115"/>
  <c r="R154" i="115"/>
  <c r="R155" i="115"/>
  <c r="R156" i="115"/>
  <c r="R157" i="115"/>
  <c r="R158" i="115"/>
  <c r="R159" i="115"/>
  <c r="R160" i="115"/>
  <c r="R161" i="115"/>
  <c r="R162" i="115"/>
  <c r="R163" i="115"/>
  <c r="R164" i="115"/>
  <c r="R165" i="115"/>
  <c r="R166" i="115"/>
  <c r="R167" i="115"/>
  <c r="R168" i="115"/>
  <c r="R169" i="115"/>
  <c r="R170" i="115"/>
  <c r="R171" i="115"/>
  <c r="R172" i="115"/>
  <c r="R173" i="115"/>
  <c r="R174" i="115"/>
  <c r="R175" i="115"/>
  <c r="R176" i="115"/>
  <c r="R177" i="115"/>
  <c r="R178" i="115"/>
  <c r="R179" i="115"/>
  <c r="R180" i="115"/>
  <c r="R94" i="115"/>
  <c r="Q95" i="115"/>
  <c r="Q96" i="115"/>
  <c r="Q97" i="115"/>
  <c r="Q98" i="115"/>
  <c r="Q99" i="115"/>
  <c r="Q100" i="115"/>
  <c r="Q101" i="115"/>
  <c r="Q102" i="115"/>
  <c r="Q103" i="115"/>
  <c r="Q104" i="115"/>
  <c r="Q105" i="115"/>
  <c r="Q106" i="115"/>
  <c r="Q107" i="115"/>
  <c r="Q108" i="115"/>
  <c r="Q109" i="115"/>
  <c r="Q110" i="115"/>
  <c r="Q111" i="115"/>
  <c r="Q112" i="115"/>
  <c r="Q113" i="115"/>
  <c r="Q114" i="115"/>
  <c r="Q115" i="115"/>
  <c r="Q116" i="115"/>
  <c r="Q117" i="115"/>
  <c r="Q118" i="115"/>
  <c r="Q119" i="115"/>
  <c r="Q120" i="115"/>
  <c r="Q121" i="115"/>
  <c r="Q122" i="115"/>
  <c r="Q123" i="115"/>
  <c r="Q124" i="115"/>
  <c r="Q125" i="115"/>
  <c r="Q126" i="115"/>
  <c r="Q127" i="115"/>
  <c r="Q128" i="115"/>
  <c r="Q129" i="115"/>
  <c r="Q130" i="115"/>
  <c r="Q131" i="115"/>
  <c r="Q132" i="115"/>
  <c r="Q133" i="115"/>
  <c r="Q134" i="115"/>
  <c r="Q135" i="115"/>
  <c r="Q139" i="115"/>
  <c r="Q140" i="115"/>
  <c r="Q141" i="115"/>
  <c r="Q142" i="115"/>
  <c r="Q143" i="115"/>
  <c r="Q144" i="115"/>
  <c r="Q145" i="115"/>
  <c r="Q146" i="115"/>
  <c r="Q147" i="115"/>
  <c r="Q148" i="115"/>
  <c r="Q149" i="115"/>
  <c r="Q150" i="115"/>
  <c r="Q151" i="115"/>
  <c r="Q152" i="115"/>
  <c r="Q153" i="115"/>
  <c r="Q154" i="115"/>
  <c r="Q155" i="115"/>
  <c r="Q156" i="115"/>
  <c r="Q157" i="115"/>
  <c r="Q158" i="115"/>
  <c r="Q159" i="115"/>
  <c r="Q160" i="115"/>
  <c r="Q161" i="115"/>
  <c r="Q162" i="115"/>
  <c r="Q163" i="115"/>
  <c r="Q164" i="115"/>
  <c r="Q165" i="115"/>
  <c r="Q166" i="115"/>
  <c r="Q167" i="115"/>
  <c r="Q168" i="115"/>
  <c r="Q169" i="115"/>
  <c r="Q170" i="115"/>
  <c r="Q171" i="115"/>
  <c r="Q172" i="115"/>
  <c r="Q173" i="115"/>
  <c r="Q174" i="115"/>
  <c r="Q175" i="115"/>
  <c r="Q176" i="115"/>
  <c r="Q177" i="115"/>
  <c r="Q178" i="115"/>
  <c r="Q179" i="115"/>
  <c r="Q180" i="115"/>
  <c r="Q94" i="115"/>
  <c r="P95" i="115"/>
  <c r="P96" i="115"/>
  <c r="P97" i="115"/>
  <c r="P98" i="115"/>
  <c r="P99" i="115"/>
  <c r="P100" i="115"/>
  <c r="P101" i="115"/>
  <c r="P102" i="115"/>
  <c r="P103" i="115"/>
  <c r="P104" i="115"/>
  <c r="P105" i="115"/>
  <c r="P106" i="115"/>
  <c r="P107" i="115"/>
  <c r="P108" i="115"/>
  <c r="P109" i="115"/>
  <c r="P110" i="115"/>
  <c r="P111" i="115"/>
  <c r="P112" i="115"/>
  <c r="P113" i="115"/>
  <c r="P114" i="115"/>
  <c r="P115" i="115"/>
  <c r="P116" i="115"/>
  <c r="P117" i="115"/>
  <c r="P118" i="115"/>
  <c r="P119" i="115"/>
  <c r="P120" i="115"/>
  <c r="P121" i="115"/>
  <c r="P122" i="115"/>
  <c r="P123" i="115"/>
  <c r="P124" i="115"/>
  <c r="P125" i="115"/>
  <c r="P126" i="115"/>
  <c r="P127" i="115"/>
  <c r="P128" i="115"/>
  <c r="P129" i="115"/>
  <c r="P130" i="115"/>
  <c r="P131" i="115"/>
  <c r="P132" i="115"/>
  <c r="P133" i="115"/>
  <c r="P134" i="115"/>
  <c r="P135" i="115"/>
  <c r="P139" i="115"/>
  <c r="P140" i="115"/>
  <c r="P141" i="115"/>
  <c r="P142" i="115"/>
  <c r="P143" i="115"/>
  <c r="P144" i="115"/>
  <c r="P145" i="115"/>
  <c r="P146" i="115"/>
  <c r="P147" i="115"/>
  <c r="P148" i="115"/>
  <c r="P149" i="115"/>
  <c r="P150" i="115"/>
  <c r="P151" i="115"/>
  <c r="P152" i="115"/>
  <c r="P153" i="115"/>
  <c r="P154" i="115"/>
  <c r="P155" i="115"/>
  <c r="P156" i="115"/>
  <c r="P157" i="115"/>
  <c r="P158" i="115"/>
  <c r="P159" i="115"/>
  <c r="P160" i="115"/>
  <c r="P161" i="115"/>
  <c r="P162" i="115"/>
  <c r="P163" i="115"/>
  <c r="P164" i="115"/>
  <c r="P165" i="115"/>
  <c r="P166" i="115"/>
  <c r="P167" i="115"/>
  <c r="P168" i="115"/>
  <c r="P169" i="115"/>
  <c r="P170" i="115"/>
  <c r="P171" i="115"/>
  <c r="P172" i="115"/>
  <c r="P173" i="115"/>
  <c r="P174" i="115"/>
  <c r="P175" i="115"/>
  <c r="P176" i="115"/>
  <c r="P177" i="115"/>
  <c r="P178" i="115"/>
  <c r="P179" i="115"/>
  <c r="P180" i="115"/>
  <c r="P94" i="115"/>
  <c r="B120" i="118"/>
  <c r="C120" i="118" s="1" a="1"/>
  <c r="C120" i="118" s="1"/>
  <c r="B121" i="118"/>
  <c r="C121" i="118" s="1" a="1"/>
  <c r="C121" i="118" s="1"/>
  <c r="B122" i="118"/>
  <c r="C122" i="118" s="1" a="1"/>
  <c r="C122" i="118" s="1"/>
  <c r="B123" i="118"/>
  <c r="C123" i="118" s="1" a="1"/>
  <c r="C123" i="118" s="1"/>
  <c r="B124" i="118"/>
  <c r="C124" i="118" s="1" a="1"/>
  <c r="C124" i="118" s="1"/>
  <c r="B125" i="118"/>
  <c r="D125" i="118" s="1"/>
  <c r="B126" i="118"/>
  <c r="C126" i="118" s="1" a="1"/>
  <c r="C126" i="118" s="1"/>
  <c r="B127" i="118"/>
  <c r="C127" i="118" s="1" a="1"/>
  <c r="C127" i="118" s="1"/>
  <c r="B128" i="118"/>
  <c r="C128" i="118" s="1" a="1"/>
  <c r="C128" i="118" s="1"/>
  <c r="B129" i="118"/>
  <c r="D129" i="118" s="1"/>
  <c r="B130" i="118"/>
  <c r="C130" i="118" s="1" a="1"/>
  <c r="C130" i="118" s="1"/>
  <c r="B131" i="118"/>
  <c r="D131" i="118" s="1"/>
  <c r="B132" i="118"/>
  <c r="C132" i="118" s="1" a="1"/>
  <c r="C132" i="118" s="1"/>
  <c r="B133" i="118"/>
  <c r="C133" i="118" s="1" a="1"/>
  <c r="C133" i="118" s="1"/>
  <c r="B134" i="118"/>
  <c r="C134" i="118" s="1" a="1"/>
  <c r="C134" i="118" s="1"/>
  <c r="B135" i="118"/>
  <c r="D135" i="118" s="1"/>
  <c r="B136" i="118"/>
  <c r="C136" i="118" s="1" a="1"/>
  <c r="C136" i="118" s="1"/>
  <c r="B137" i="118"/>
  <c r="C137" i="118" s="1" a="1"/>
  <c r="C137" i="118" s="1"/>
  <c r="B138" i="118"/>
  <c r="C138" i="118" s="1" a="1"/>
  <c r="C138" i="118" s="1"/>
  <c r="B139" i="118"/>
  <c r="C139" i="118" s="1" a="1"/>
  <c r="C139" i="118" s="1"/>
  <c r="K3" i="115" l="1"/>
  <c r="O149" i="176"/>
  <c r="H27" i="218"/>
  <c r="H27" i="211"/>
  <c r="H27" i="210"/>
  <c r="H27" i="193"/>
  <c r="H27" i="232"/>
  <c r="H27" i="226"/>
  <c r="H27" i="230"/>
  <c r="H27" i="225"/>
  <c r="H27" i="217"/>
  <c r="H27" i="209"/>
  <c r="H27" i="200"/>
  <c r="H27" i="192"/>
  <c r="H27" i="186"/>
  <c r="H27" i="208"/>
  <c r="H27" i="199"/>
  <c r="H27" i="185"/>
  <c r="H27" i="224"/>
  <c r="H27" i="216"/>
  <c r="H27" i="198"/>
  <c r="H27" i="184"/>
  <c r="H27" i="229"/>
  <c r="H27" i="207"/>
  <c r="H27" i="183"/>
  <c r="H27" i="233"/>
  <c r="H27" i="206"/>
  <c r="H27" i="197"/>
  <c r="H27" i="190"/>
  <c r="H27" i="235"/>
  <c r="H27" i="223"/>
  <c r="H27" i="215"/>
  <c r="H27" i="196"/>
  <c r="H27" i="228"/>
  <c r="H27" i="205"/>
  <c r="H27" i="182"/>
  <c r="H27" i="222"/>
  <c r="H27" i="214"/>
  <c r="H27" i="189"/>
  <c r="H27" i="181"/>
  <c r="H27" i="204"/>
  <c r="H27" i="180"/>
  <c r="H27" i="236"/>
  <c r="H27" i="234"/>
  <c r="H27" i="221"/>
  <c r="H27" i="195"/>
  <c r="H27" i="191"/>
  <c r="H27" i="231"/>
  <c r="H27" i="220"/>
  <c r="H27" i="213"/>
  <c r="H27" i="203"/>
  <c r="H27" i="227"/>
  <c r="H27" i="212"/>
  <c r="H27" i="202"/>
  <c r="H27" i="188"/>
  <c r="H27" i="219"/>
  <c r="H27" i="201"/>
  <c r="H27" i="194"/>
  <c r="H27" i="187"/>
  <c r="O149" i="22"/>
  <c r="C131" i="118" a="1"/>
  <c r="C131" i="118" s="1"/>
  <c r="I149" i="176"/>
  <c r="H35" i="176" s="1"/>
  <c r="D52" i="176"/>
  <c r="D101" i="176"/>
  <c r="D102" i="176"/>
  <c r="D53" i="176"/>
  <c r="D103" i="176"/>
  <c r="D54" i="176"/>
  <c r="C125" i="118" a="1"/>
  <c r="C125" i="118" s="1"/>
  <c r="D132" i="118"/>
  <c r="D134" i="118"/>
  <c r="C135" i="118" a="1"/>
  <c r="C135" i="118" s="1"/>
  <c r="D136" i="118"/>
  <c r="D138" i="118"/>
  <c r="C129" i="118" a="1"/>
  <c r="C129" i="118" s="1"/>
  <c r="D127" i="118"/>
  <c r="B32" i="115"/>
  <c r="B33" i="115"/>
  <c r="B34" i="115"/>
  <c r="B35" i="115"/>
  <c r="B36" i="115"/>
  <c r="B37" i="115"/>
  <c r="B38" i="115"/>
  <c r="B39" i="115"/>
  <c r="B40" i="115"/>
  <c r="B41" i="115"/>
  <c r="B42" i="115"/>
  <c r="B43" i="115"/>
  <c r="B44" i="115"/>
  <c r="B45" i="115"/>
  <c r="B46" i="115"/>
  <c r="B47" i="115"/>
  <c r="B48" i="115"/>
  <c r="B49" i="115"/>
  <c r="B50" i="115"/>
  <c r="B51" i="115"/>
  <c r="B52" i="115"/>
  <c r="B53" i="115"/>
  <c r="B54" i="115"/>
  <c r="B55" i="115"/>
  <c r="B56" i="115"/>
  <c r="B57" i="115"/>
  <c r="B58" i="115"/>
  <c r="B59" i="115"/>
  <c r="B60" i="115"/>
  <c r="B61" i="115"/>
  <c r="B62" i="115"/>
  <c r="B63" i="115"/>
  <c r="B64" i="115"/>
  <c r="B65" i="115"/>
  <c r="B66" i="115"/>
  <c r="B67" i="115"/>
  <c r="B68" i="115"/>
  <c r="B69" i="115"/>
  <c r="B70" i="115"/>
  <c r="B71" i="115"/>
  <c r="B72" i="115"/>
  <c r="B73" i="115"/>
  <c r="B74" i="115"/>
  <c r="B75" i="115"/>
  <c r="B76" i="115"/>
  <c r="C32" i="115"/>
  <c r="C33" i="115"/>
  <c r="C34" i="115"/>
  <c r="C35" i="115"/>
  <c r="C36" i="115"/>
  <c r="C37" i="115"/>
  <c r="C38" i="115"/>
  <c r="C39" i="115"/>
  <c r="C40" i="115"/>
  <c r="C41" i="115"/>
  <c r="C42" i="115"/>
  <c r="C43" i="115"/>
  <c r="C44" i="115"/>
  <c r="C45" i="115"/>
  <c r="C46" i="115"/>
  <c r="C47" i="115"/>
  <c r="C48" i="115"/>
  <c r="C49" i="115"/>
  <c r="C50" i="115"/>
  <c r="C51" i="115"/>
  <c r="C52" i="115"/>
  <c r="C53" i="115"/>
  <c r="C54" i="115"/>
  <c r="C55" i="115"/>
  <c r="C56" i="115"/>
  <c r="C57" i="115"/>
  <c r="C58" i="115"/>
  <c r="C59" i="115"/>
  <c r="C60" i="115"/>
  <c r="C61" i="115"/>
  <c r="C62" i="115"/>
  <c r="C63" i="115"/>
  <c r="C64" i="115"/>
  <c r="C65" i="115"/>
  <c r="C66" i="115"/>
  <c r="C67" i="115"/>
  <c r="C68" i="115"/>
  <c r="C69" i="115"/>
  <c r="C70" i="115"/>
  <c r="C71" i="115"/>
  <c r="C72" i="115"/>
  <c r="C73" i="115"/>
  <c r="C74" i="115"/>
  <c r="C75" i="115"/>
  <c r="C76" i="115"/>
  <c r="D32" i="115"/>
  <c r="D33" i="115"/>
  <c r="D34" i="115"/>
  <c r="D35" i="115"/>
  <c r="D36" i="115"/>
  <c r="D37" i="115"/>
  <c r="D38" i="115"/>
  <c r="D39" i="115"/>
  <c r="D40" i="115"/>
  <c r="D41" i="115"/>
  <c r="D42" i="115"/>
  <c r="D43" i="115"/>
  <c r="D44" i="115"/>
  <c r="D45" i="115"/>
  <c r="D46" i="115"/>
  <c r="D47" i="115"/>
  <c r="D48" i="115"/>
  <c r="D49" i="115"/>
  <c r="D50" i="115"/>
  <c r="D51" i="115"/>
  <c r="D52" i="115"/>
  <c r="D53" i="115"/>
  <c r="D54" i="115"/>
  <c r="D55" i="115"/>
  <c r="D56" i="115"/>
  <c r="D57" i="115"/>
  <c r="D58" i="115"/>
  <c r="D59" i="115"/>
  <c r="D60" i="115"/>
  <c r="D61" i="115"/>
  <c r="D62" i="115"/>
  <c r="D63" i="115"/>
  <c r="D64" i="115"/>
  <c r="D65" i="115"/>
  <c r="D66" i="115"/>
  <c r="D67" i="115"/>
  <c r="D68" i="115"/>
  <c r="D69" i="115"/>
  <c r="D70" i="115"/>
  <c r="D71" i="115"/>
  <c r="D72" i="115"/>
  <c r="D73" i="115"/>
  <c r="D74" i="115"/>
  <c r="D75" i="115"/>
  <c r="D76" i="115"/>
  <c r="E32" i="115"/>
  <c r="E33" i="115"/>
  <c r="E34" i="115"/>
  <c r="E35" i="115"/>
  <c r="E36" i="115"/>
  <c r="E37" i="115"/>
  <c r="E38" i="115"/>
  <c r="E39" i="115"/>
  <c r="E40" i="115"/>
  <c r="E41" i="115"/>
  <c r="E42" i="115"/>
  <c r="E43" i="115"/>
  <c r="E44" i="115"/>
  <c r="E45" i="115"/>
  <c r="E46" i="115"/>
  <c r="E47" i="115"/>
  <c r="E48" i="115"/>
  <c r="E49" i="115"/>
  <c r="E50" i="115"/>
  <c r="E51" i="115"/>
  <c r="E52" i="115"/>
  <c r="E53" i="115"/>
  <c r="E54" i="115"/>
  <c r="E55" i="115"/>
  <c r="E56" i="115"/>
  <c r="E57" i="115"/>
  <c r="E58" i="115"/>
  <c r="E59" i="115"/>
  <c r="E60" i="115"/>
  <c r="E61" i="115"/>
  <c r="E62" i="115"/>
  <c r="E63" i="115"/>
  <c r="E64" i="115"/>
  <c r="E65" i="115"/>
  <c r="E66" i="115"/>
  <c r="E67" i="115"/>
  <c r="E68" i="115"/>
  <c r="E69" i="115"/>
  <c r="E70" i="115"/>
  <c r="E71" i="115"/>
  <c r="E72" i="115"/>
  <c r="E73" i="115"/>
  <c r="E74" i="115"/>
  <c r="E75" i="115"/>
  <c r="E76" i="115"/>
  <c r="E13" i="115"/>
  <c r="E14" i="115"/>
  <c r="E15" i="115"/>
  <c r="E16" i="115"/>
  <c r="E17" i="115"/>
  <c r="E18" i="115"/>
  <c r="E19" i="115"/>
  <c r="E20" i="115"/>
  <c r="E21" i="115"/>
  <c r="E22" i="115"/>
  <c r="E23" i="115"/>
  <c r="E24" i="115"/>
  <c r="E25" i="115"/>
  <c r="E26" i="115"/>
  <c r="E27" i="115"/>
  <c r="E28" i="115"/>
  <c r="E29" i="115"/>
  <c r="E30" i="115"/>
  <c r="E31" i="115"/>
  <c r="D13" i="115"/>
  <c r="D14" i="115"/>
  <c r="D15" i="115"/>
  <c r="D16" i="115"/>
  <c r="D17" i="115"/>
  <c r="D18" i="115"/>
  <c r="D19" i="115"/>
  <c r="D20" i="115"/>
  <c r="D21" i="115"/>
  <c r="D22" i="115"/>
  <c r="D23" i="115"/>
  <c r="D24" i="115"/>
  <c r="D25" i="115"/>
  <c r="D26" i="115"/>
  <c r="D27" i="115"/>
  <c r="D28" i="115"/>
  <c r="D29" i="115"/>
  <c r="D30" i="115"/>
  <c r="D31" i="115"/>
  <c r="C13" i="115"/>
  <c r="C14" i="115"/>
  <c r="C15" i="115"/>
  <c r="C16" i="115"/>
  <c r="C17" i="115"/>
  <c r="C18" i="115"/>
  <c r="C19" i="115"/>
  <c r="C20" i="115"/>
  <c r="C21" i="115"/>
  <c r="C22" i="115"/>
  <c r="C23" i="115"/>
  <c r="C24" i="115"/>
  <c r="C25" i="115"/>
  <c r="C26" i="115"/>
  <c r="C27" i="115"/>
  <c r="C28" i="115"/>
  <c r="C29" i="115"/>
  <c r="C30" i="115"/>
  <c r="C31" i="115"/>
  <c r="B31" i="115"/>
  <c r="B30" i="115"/>
  <c r="B29" i="115"/>
  <c r="B28" i="115"/>
  <c r="B27" i="115"/>
  <c r="B26" i="115"/>
  <c r="B25" i="115"/>
  <c r="B24" i="115"/>
  <c r="B23" i="115"/>
  <c r="B22" i="115"/>
  <c r="B21" i="115"/>
  <c r="B20" i="115"/>
  <c r="B19" i="115"/>
  <c r="B18" i="115"/>
  <c r="B17" i="115"/>
  <c r="B16" i="115"/>
  <c r="B15" i="115"/>
  <c r="B14" i="115"/>
  <c r="B13" i="115"/>
  <c r="B12" i="115"/>
  <c r="H47" i="174"/>
  <c r="G36" i="174"/>
  <c r="E12" i="115" l="1"/>
  <c r="E11" i="115"/>
  <c r="E10" i="115"/>
  <c r="E9" i="115"/>
  <c r="E8" i="115"/>
  <c r="E7" i="115"/>
  <c r="E6" i="115"/>
  <c r="E5" i="115"/>
  <c r="E4" i="115"/>
  <c r="E3" i="115"/>
  <c r="E2" i="115"/>
  <c r="D12" i="115"/>
  <c r="D11" i="115"/>
  <c r="D10" i="115"/>
  <c r="D9" i="115"/>
  <c r="D8" i="115"/>
  <c r="D7" i="115"/>
  <c r="D6" i="115"/>
  <c r="D5" i="115"/>
  <c r="D4" i="115"/>
  <c r="D3" i="115"/>
  <c r="D2" i="115"/>
  <c r="C12" i="115"/>
  <c r="C11" i="115"/>
  <c r="C10" i="115"/>
  <c r="C9" i="115"/>
  <c r="C8" i="115"/>
  <c r="C7" i="115"/>
  <c r="C6" i="115"/>
  <c r="C5" i="115"/>
  <c r="C4" i="115"/>
  <c r="C3" i="115"/>
  <c r="C2" i="115"/>
  <c r="B11" i="115"/>
  <c r="B10" i="115"/>
  <c r="B9" i="115"/>
  <c r="B8" i="115"/>
  <c r="B7" i="115"/>
  <c r="B6" i="115"/>
  <c r="B5" i="115"/>
  <c r="B4" i="115"/>
  <c r="B3" i="115"/>
  <c r="B2" i="115"/>
  <c r="B14" i="174" l="1" a="1"/>
  <c r="B14" i="174" s="1"/>
  <c r="B30" i="174" a="1"/>
  <c r="B30" i="174" s="1"/>
  <c r="L30" i="174" s="1"/>
  <c r="B15" i="174" a="1"/>
  <c r="B15" i="174" s="1"/>
  <c r="L15" i="174" s="1"/>
  <c r="B31" i="174" a="1"/>
  <c r="B31" i="174" s="1"/>
  <c r="L31" i="174" s="1"/>
  <c r="B16" i="174" a="1"/>
  <c r="B16" i="174" s="1"/>
  <c r="B17" i="174" a="1"/>
  <c r="B17" i="174" s="1"/>
  <c r="L17" i="174" s="1"/>
  <c r="B13" i="174" a="1"/>
  <c r="B13" i="174" s="1"/>
  <c r="L13" i="174" s="1"/>
  <c r="B18" i="174" a="1"/>
  <c r="B18" i="174" s="1"/>
  <c r="L18" i="174" s="1"/>
  <c r="B19" i="174" a="1"/>
  <c r="B19" i="174" s="1"/>
  <c r="L19" i="174" s="1"/>
  <c r="B20" i="174" a="1"/>
  <c r="B20" i="174" s="1"/>
  <c r="L20" i="174" s="1"/>
  <c r="B21" i="174" a="1"/>
  <c r="B21" i="174" s="1"/>
  <c r="L21" i="174" s="1"/>
  <c r="B22" i="174" a="1"/>
  <c r="B22" i="174" s="1"/>
  <c r="L22" i="174" s="1"/>
  <c r="B23" i="174" a="1"/>
  <c r="B23" i="174" s="1"/>
  <c r="L23" i="174" s="1"/>
  <c r="B24" i="174" a="1"/>
  <c r="B24" i="174" s="1"/>
  <c r="L24" i="174" s="1"/>
  <c r="B25" i="174" a="1"/>
  <c r="B25" i="174" s="1"/>
  <c r="L25" i="174" s="1"/>
  <c r="B26" i="174" a="1"/>
  <c r="B26" i="174" s="1"/>
  <c r="L26" i="174" s="1"/>
  <c r="B27" i="174" a="1"/>
  <c r="B27" i="174" s="1"/>
  <c r="L27" i="174" s="1"/>
  <c r="B32" i="174" a="1"/>
  <c r="B32" i="174" s="1"/>
  <c r="L32" i="174" s="1"/>
  <c r="B28" i="174" a="1"/>
  <c r="B28" i="174" s="1"/>
  <c r="L28" i="174" s="1"/>
  <c r="B29" i="174" a="1"/>
  <c r="B29" i="174" s="1"/>
  <c r="L29" i="174" s="1"/>
  <c r="L16" i="174"/>
  <c r="L14" i="174"/>
  <c r="O168" i="115"/>
  <c r="O169" i="115"/>
  <c r="O170" i="115"/>
  <c r="O171" i="115"/>
  <c r="O172" i="115"/>
  <c r="O173" i="115"/>
  <c r="O174" i="115"/>
  <c r="O175" i="115"/>
  <c r="O176" i="115"/>
  <c r="O177" i="115"/>
  <c r="O178" i="115"/>
  <c r="O179" i="115"/>
  <c r="O180" i="115"/>
  <c r="P187" i="115"/>
  <c r="P191" i="115" s="1"/>
  <c r="Q187" i="115"/>
  <c r="Q188" i="115" s="1"/>
  <c r="R187" i="115"/>
  <c r="R189" i="115" s="1"/>
  <c r="S187" i="115"/>
  <c r="S189" i="115" s="1"/>
  <c r="T187" i="115"/>
  <c r="T188" i="115" s="1"/>
  <c r="U187" i="115"/>
  <c r="U190" i="115" s="1"/>
  <c r="V187" i="115"/>
  <c r="V188" i="115" s="1"/>
  <c r="W187" i="115"/>
  <c r="W190" i="115" s="1"/>
  <c r="X187" i="115"/>
  <c r="X189" i="115" s="1"/>
  <c r="Y187" i="115"/>
  <c r="Y189" i="115" s="1"/>
  <c r="Z187" i="115"/>
  <c r="Z191" i="115" s="1"/>
  <c r="AA187" i="115"/>
  <c r="AA191" i="115" s="1"/>
  <c r="AB187" i="115"/>
  <c r="AB188" i="115" s="1"/>
  <c r="AC187" i="115"/>
  <c r="AC193" i="115" s="1"/>
  <c r="AD187" i="115"/>
  <c r="AD190" i="115" s="1"/>
  <c r="AE187" i="115"/>
  <c r="AE189" i="115" s="1"/>
  <c r="AF187" i="115"/>
  <c r="AF191" i="115" s="1"/>
  <c r="AG187" i="115"/>
  <c r="AG188" i="115" s="1"/>
  <c r="AH187" i="115"/>
  <c r="AH189" i="115" s="1"/>
  <c r="AI187" i="115"/>
  <c r="AI191" i="115" s="1"/>
  <c r="AJ187" i="115"/>
  <c r="AJ188" i="115" s="1"/>
  <c r="AK187" i="115"/>
  <c r="AK190" i="115" s="1"/>
  <c r="AL187" i="115"/>
  <c r="AL188" i="115" s="1"/>
  <c r="AM187" i="115"/>
  <c r="AM190" i="115" s="1"/>
  <c r="AN187" i="115"/>
  <c r="AN190" i="115" s="1"/>
  <c r="AO187" i="115"/>
  <c r="AO189" i="115" s="1"/>
  <c r="AP187" i="115"/>
  <c r="AP191" i="115" s="1"/>
  <c r="AQ187" i="115"/>
  <c r="AQ191" i="115" s="1"/>
  <c r="AR187" i="115"/>
  <c r="AR190" i="115" s="1"/>
  <c r="AS187" i="115"/>
  <c r="AS193" i="115" s="1"/>
  <c r="AT187" i="115"/>
  <c r="AT189" i="115" s="1"/>
  <c r="AU187" i="115"/>
  <c r="AU192" i="115" s="1"/>
  <c r="AV187" i="115"/>
  <c r="AV191" i="115" s="1"/>
  <c r="AW187" i="115"/>
  <c r="AW188" i="115" s="1"/>
  <c r="AX187" i="115"/>
  <c r="AX189" i="115" s="1"/>
  <c r="AY187" i="115"/>
  <c r="AY188" i="115" s="1"/>
  <c r="AZ187" i="115"/>
  <c r="AZ189" i="115" s="1"/>
  <c r="BA187" i="115"/>
  <c r="BA190" i="115" s="1"/>
  <c r="BB187" i="115"/>
  <c r="BB188" i="115" s="1"/>
  <c r="BC187" i="115"/>
  <c r="BC190" i="115" s="1"/>
  <c r="BD187" i="115"/>
  <c r="BD188" i="115" s="1"/>
  <c r="BE187" i="115"/>
  <c r="BE189" i="115" s="1"/>
  <c r="BF187" i="115"/>
  <c r="BF191" i="115" s="1"/>
  <c r="BG187" i="115"/>
  <c r="BG191" i="115" s="1"/>
  <c r="BH187" i="115"/>
  <c r="BH191" i="115" s="1"/>
  <c r="BI187" i="115"/>
  <c r="BI193" i="115" s="1"/>
  <c r="BJ187" i="115"/>
  <c r="BJ189" i="115" s="1"/>
  <c r="BK187" i="115"/>
  <c r="BK193" i="115" s="1"/>
  <c r="BL187" i="115"/>
  <c r="BL191" i="115" s="1"/>
  <c r="BM187" i="115"/>
  <c r="BM188" i="115" s="1"/>
  <c r="BN187" i="115"/>
  <c r="BN189" i="115" s="1"/>
  <c r="BO187" i="115"/>
  <c r="BO188" i="115" s="1"/>
  <c r="BP187" i="115"/>
  <c r="BP189" i="115" s="1"/>
  <c r="BQ187" i="115"/>
  <c r="BQ190" i="115" s="1"/>
  <c r="BR187" i="115"/>
  <c r="BR188" i="115" s="1"/>
  <c r="BS187" i="115"/>
  <c r="BS190" i="115" s="1"/>
  <c r="BT187" i="115"/>
  <c r="BT188" i="115" s="1"/>
  <c r="BU187" i="115"/>
  <c r="BU189" i="115" s="1"/>
  <c r="BV187" i="115"/>
  <c r="BV191" i="115" s="1"/>
  <c r="BW187" i="115"/>
  <c r="BW191" i="115" s="1"/>
  <c r="AR188" i="115"/>
  <c r="R190" i="115"/>
  <c r="AH190" i="115"/>
  <c r="U191" i="115"/>
  <c r="U192" i="115"/>
  <c r="R193" i="115"/>
  <c r="Y193" i="115"/>
  <c r="R194" i="115"/>
  <c r="U194" i="115"/>
  <c r="Z194" i="115"/>
  <c r="AP194" i="115"/>
  <c r="AQ194" i="115"/>
  <c r="AH195" i="115"/>
  <c r="AK195" i="115"/>
  <c r="AO195" i="115"/>
  <c r="AX195" i="115"/>
  <c r="BA195" i="115"/>
  <c r="R196" i="115"/>
  <c r="S196" i="115"/>
  <c r="AH196" i="115"/>
  <c r="AK196" i="115"/>
  <c r="AP196" i="115"/>
  <c r="BQ196" i="115"/>
  <c r="R197" i="115"/>
  <c r="U197" i="115"/>
  <c r="AH197" i="115"/>
  <c r="AK197" i="115"/>
  <c r="AO197" i="115"/>
  <c r="AX197" i="115"/>
  <c r="BA197" i="115"/>
  <c r="BE197" i="115"/>
  <c r="R198" i="115"/>
  <c r="U198" i="115"/>
  <c r="Y198" i="115"/>
  <c r="AK198" i="115"/>
  <c r="AO198" i="115"/>
  <c r="AX198" i="115"/>
  <c r="BA198" i="115"/>
  <c r="BN198" i="115"/>
  <c r="R199" i="115"/>
  <c r="S199" i="115"/>
  <c r="U199" i="115"/>
  <c r="Y199" i="115"/>
  <c r="AH199" i="115"/>
  <c r="AK199" i="115"/>
  <c r="AX199" i="115"/>
  <c r="BF199" i="115"/>
  <c r="BN199" i="115"/>
  <c r="BQ199" i="115"/>
  <c r="BV199" i="115"/>
  <c r="R200" i="115"/>
  <c r="U200" i="115"/>
  <c r="Y200" i="115"/>
  <c r="Z200" i="115"/>
  <c r="AH200" i="115"/>
  <c r="AK200" i="115"/>
  <c r="AL200" i="115"/>
  <c r="AO200" i="115"/>
  <c r="AX200" i="115"/>
  <c r="BF200" i="115"/>
  <c r="BU200" i="115"/>
  <c r="R201" i="115"/>
  <c r="S201" i="115"/>
  <c r="U201" i="115"/>
  <c r="Y201" i="115"/>
  <c r="AH201" i="115"/>
  <c r="AK201" i="115"/>
  <c r="AX201" i="115"/>
  <c r="BA201" i="115"/>
  <c r="BF201" i="115"/>
  <c r="BN201" i="115"/>
  <c r="BO201" i="115"/>
  <c r="BQ201" i="115"/>
  <c r="BU201" i="115"/>
  <c r="BV201" i="115"/>
  <c r="R202" i="115"/>
  <c r="U202" i="115"/>
  <c r="Y202" i="115"/>
  <c r="Z202" i="115"/>
  <c r="AH202" i="115"/>
  <c r="AK202" i="115"/>
  <c r="AO202" i="115"/>
  <c r="AP202" i="115"/>
  <c r="AQ202" i="115"/>
  <c r="AX202" i="115"/>
  <c r="AY202" i="115"/>
  <c r="BA202" i="115"/>
  <c r="BE202" i="115"/>
  <c r="BN202" i="115"/>
  <c r="BQ202" i="115"/>
  <c r="R203" i="115"/>
  <c r="U203" i="115"/>
  <c r="Y203" i="115"/>
  <c r="Z203" i="115"/>
  <c r="AH203" i="115"/>
  <c r="AK203" i="115"/>
  <c r="AO203" i="115"/>
  <c r="AP203" i="115"/>
  <c r="AX203" i="115"/>
  <c r="BA203" i="115"/>
  <c r="BE203" i="115"/>
  <c r="BF203" i="115"/>
  <c r="BN203" i="115"/>
  <c r="BQ203" i="115"/>
  <c r="BV203" i="115"/>
  <c r="R204" i="115"/>
  <c r="U204" i="115"/>
  <c r="Y204" i="115"/>
  <c r="AH204" i="115"/>
  <c r="AK204" i="115"/>
  <c r="AO204" i="115"/>
  <c r="AX204" i="115"/>
  <c r="AY204" i="115"/>
  <c r="BA204" i="115"/>
  <c r="BE204" i="115"/>
  <c r="BH204" i="115"/>
  <c r="BN204" i="115"/>
  <c r="BQ204" i="115"/>
  <c r="BU204" i="115"/>
  <c r="BV204" i="115"/>
  <c r="R205" i="115"/>
  <c r="U205" i="115"/>
  <c r="Y205" i="115"/>
  <c r="AH205" i="115"/>
  <c r="AK205" i="115"/>
  <c r="AO205" i="115"/>
  <c r="AP205" i="115"/>
  <c r="AX205" i="115"/>
  <c r="BA205" i="115"/>
  <c r="BE205" i="115"/>
  <c r="BF205" i="115"/>
  <c r="BG205" i="115"/>
  <c r="BK205" i="115"/>
  <c r="BN205" i="115"/>
  <c r="BQ205" i="115"/>
  <c r="BU205" i="115"/>
  <c r="R206" i="115"/>
  <c r="U206" i="115"/>
  <c r="Y206" i="115"/>
  <c r="AE206" i="115"/>
  <c r="AH206" i="115"/>
  <c r="AK206" i="115"/>
  <c r="AO206" i="115"/>
  <c r="AP206" i="115"/>
  <c r="AU206" i="115"/>
  <c r="AX206" i="115"/>
  <c r="AY206" i="115"/>
  <c r="BA206" i="115"/>
  <c r="BE206" i="115"/>
  <c r="BN206" i="115"/>
  <c r="BQ206" i="115"/>
  <c r="BU206" i="115"/>
  <c r="R207" i="115"/>
  <c r="U207" i="115"/>
  <c r="Y207" i="115"/>
  <c r="AB207" i="115"/>
  <c r="AE207" i="115"/>
  <c r="AH207" i="115"/>
  <c r="AK207" i="115"/>
  <c r="AO207" i="115"/>
  <c r="AP207" i="115"/>
  <c r="AU207" i="115"/>
  <c r="AX207" i="115"/>
  <c r="BA207" i="115"/>
  <c r="BE207" i="115"/>
  <c r="BF207" i="115"/>
  <c r="BH207" i="115"/>
  <c r="BK207" i="115"/>
  <c r="BN207" i="115"/>
  <c r="BQ207" i="115"/>
  <c r="R208" i="115"/>
  <c r="U208" i="115"/>
  <c r="Y208" i="115"/>
  <c r="Z208" i="115"/>
  <c r="AA208" i="115"/>
  <c r="AE208" i="115"/>
  <c r="AH208" i="115"/>
  <c r="AK208" i="115"/>
  <c r="AO208" i="115"/>
  <c r="AU208" i="115"/>
  <c r="AX208" i="115"/>
  <c r="AY208" i="115"/>
  <c r="BA208" i="115"/>
  <c r="BE208" i="115"/>
  <c r="BK208" i="115"/>
  <c r="BN208" i="115"/>
  <c r="BQ208" i="115"/>
  <c r="BU208" i="115"/>
  <c r="BV208" i="115"/>
  <c r="R209" i="115"/>
  <c r="U209" i="115"/>
  <c r="Y209" i="115"/>
  <c r="AE209" i="115"/>
  <c r="AH209" i="115"/>
  <c r="AK209" i="115"/>
  <c r="AO209" i="115"/>
  <c r="AU209" i="115"/>
  <c r="AX209" i="115"/>
  <c r="BA209" i="115"/>
  <c r="BE209" i="115"/>
  <c r="BK209" i="115"/>
  <c r="BN209" i="115"/>
  <c r="BQ209" i="115"/>
  <c r="BU209" i="115"/>
  <c r="R210" i="115"/>
  <c r="U210" i="115"/>
  <c r="Y210" i="115"/>
  <c r="Z210" i="115"/>
  <c r="AE210" i="115"/>
  <c r="AH210" i="115"/>
  <c r="AK210" i="115"/>
  <c r="AO210" i="115"/>
  <c r="AU210" i="115"/>
  <c r="AX210" i="115"/>
  <c r="AY210" i="115"/>
  <c r="BA210" i="115"/>
  <c r="BE210" i="115"/>
  <c r="BH210" i="115"/>
  <c r="BK210" i="115"/>
  <c r="BN210" i="115"/>
  <c r="BQ210" i="115"/>
  <c r="BU210" i="115"/>
  <c r="BV210" i="115"/>
  <c r="R211" i="115"/>
  <c r="U211" i="115"/>
  <c r="Y211" i="115"/>
  <c r="AE211" i="115"/>
  <c r="AH211" i="115"/>
  <c r="AK211" i="115"/>
  <c r="AO211" i="115"/>
  <c r="AP211" i="115"/>
  <c r="AU211" i="115"/>
  <c r="AX211" i="115"/>
  <c r="BA211" i="115"/>
  <c r="BE211" i="115"/>
  <c r="BK211" i="115"/>
  <c r="BN211" i="115"/>
  <c r="BQ211" i="115"/>
  <c r="BU211" i="115"/>
  <c r="BV211" i="115"/>
  <c r="R212" i="115"/>
  <c r="U212" i="115"/>
  <c r="Y212" i="115"/>
  <c r="AE212" i="115"/>
  <c r="AH212" i="115"/>
  <c r="AK212" i="115"/>
  <c r="AO212" i="115"/>
  <c r="AR212" i="115"/>
  <c r="AU212" i="115"/>
  <c r="AX212" i="115"/>
  <c r="BA212" i="115"/>
  <c r="BE212" i="115"/>
  <c r="BK212" i="115"/>
  <c r="BN212" i="115"/>
  <c r="BQ212" i="115"/>
  <c r="BU212" i="115"/>
  <c r="BV212" i="115"/>
  <c r="R213" i="115"/>
  <c r="U213" i="115"/>
  <c r="Y213" i="115"/>
  <c r="AE213" i="115"/>
  <c r="AH213" i="115"/>
  <c r="AK213" i="115"/>
  <c r="AO213" i="115"/>
  <c r="AP213" i="115"/>
  <c r="AU213" i="115"/>
  <c r="AX213" i="115"/>
  <c r="BA213" i="115"/>
  <c r="BE213" i="115"/>
  <c r="BF213" i="115"/>
  <c r="BG213" i="115"/>
  <c r="BK213" i="115"/>
  <c r="BN213" i="115"/>
  <c r="BQ213" i="115"/>
  <c r="BU213" i="115"/>
  <c r="R214" i="115"/>
  <c r="U214" i="115"/>
  <c r="Y214" i="115"/>
  <c r="Z214" i="115"/>
  <c r="AE214" i="115"/>
  <c r="AH214" i="115"/>
  <c r="AK214" i="115"/>
  <c r="AO214" i="115"/>
  <c r="AP214" i="115"/>
  <c r="AU214" i="115"/>
  <c r="AX214" i="115"/>
  <c r="BA214" i="115"/>
  <c r="BE214" i="115"/>
  <c r="BH214" i="115"/>
  <c r="BK214" i="115"/>
  <c r="BN214" i="115"/>
  <c r="BQ214" i="115"/>
  <c r="BU214" i="115"/>
  <c r="R215" i="115"/>
  <c r="U215" i="115"/>
  <c r="Y215" i="115"/>
  <c r="Z215" i="115"/>
  <c r="AB215" i="115"/>
  <c r="AE215" i="115"/>
  <c r="AH215" i="115"/>
  <c r="AK215" i="115"/>
  <c r="AO215" i="115"/>
  <c r="AP215" i="115"/>
  <c r="AU215" i="115"/>
  <c r="AX215" i="115"/>
  <c r="BA215" i="115"/>
  <c r="BE215" i="115"/>
  <c r="BF215" i="115"/>
  <c r="BH215" i="115"/>
  <c r="BK215" i="115"/>
  <c r="BN215" i="115"/>
  <c r="BQ215" i="115"/>
  <c r="BU215" i="115"/>
  <c r="BV215" i="115"/>
  <c r="R216" i="115"/>
  <c r="U216" i="115"/>
  <c r="Y216" i="115"/>
  <c r="Z216" i="115"/>
  <c r="AA216" i="115"/>
  <c r="AE216" i="115"/>
  <c r="AH216" i="115"/>
  <c r="AK216" i="115"/>
  <c r="AO216" i="115"/>
  <c r="AP216" i="115"/>
  <c r="AU216" i="115"/>
  <c r="AX216" i="115"/>
  <c r="BA216" i="115"/>
  <c r="BB216" i="115"/>
  <c r="BE216" i="115"/>
  <c r="BK216" i="115"/>
  <c r="BN216" i="115"/>
  <c r="BQ216" i="115"/>
  <c r="BU216" i="115"/>
  <c r="BV216" i="115"/>
  <c r="R217" i="115"/>
  <c r="U217" i="115"/>
  <c r="Y217" i="115"/>
  <c r="Z217" i="115"/>
  <c r="AE217" i="115"/>
  <c r="AH217" i="115"/>
  <c r="AK217" i="115"/>
  <c r="AO217" i="115"/>
  <c r="AU217" i="115"/>
  <c r="AX217" i="115"/>
  <c r="BA217" i="115"/>
  <c r="BE217" i="115"/>
  <c r="BF217" i="115"/>
  <c r="BK217" i="115"/>
  <c r="BN217" i="115"/>
  <c r="BQ217" i="115"/>
  <c r="BU217" i="115"/>
  <c r="R218" i="115"/>
  <c r="S218" i="115"/>
  <c r="U218" i="115"/>
  <c r="Y218" i="115"/>
  <c r="Z218" i="115"/>
  <c r="AE218" i="115"/>
  <c r="AH218" i="115"/>
  <c r="AK218" i="115"/>
  <c r="AO218" i="115"/>
  <c r="AP218" i="115"/>
  <c r="AR218" i="115"/>
  <c r="AU218" i="115"/>
  <c r="AX218" i="115"/>
  <c r="BA218" i="115"/>
  <c r="BE218" i="115"/>
  <c r="BF218" i="115"/>
  <c r="BK218" i="115"/>
  <c r="BN218" i="115"/>
  <c r="BO218" i="115"/>
  <c r="BQ218" i="115"/>
  <c r="BU218" i="115"/>
  <c r="BV218" i="115"/>
  <c r="R219" i="115"/>
  <c r="U219" i="115"/>
  <c r="Y219" i="115"/>
  <c r="Z219" i="115"/>
  <c r="AE219" i="115"/>
  <c r="AH219" i="115"/>
  <c r="AK219" i="115"/>
  <c r="AO219" i="115"/>
  <c r="AP219" i="115"/>
  <c r="AR219" i="115"/>
  <c r="AU219" i="115"/>
  <c r="AX219" i="115"/>
  <c r="AY219" i="115"/>
  <c r="BA219" i="115"/>
  <c r="BE219" i="115"/>
  <c r="BF219" i="115"/>
  <c r="BK219" i="115"/>
  <c r="BN219" i="115"/>
  <c r="BQ219" i="115"/>
  <c r="BU219" i="115"/>
  <c r="BV219" i="115"/>
  <c r="R220" i="115"/>
  <c r="U220" i="115"/>
  <c r="Y220" i="115"/>
  <c r="Z220" i="115"/>
  <c r="AE220" i="115"/>
  <c r="AH220" i="115"/>
  <c r="AK220" i="115"/>
  <c r="AO220" i="115"/>
  <c r="AP220" i="115"/>
  <c r="AU220" i="115"/>
  <c r="AX220" i="115"/>
  <c r="BA220" i="115"/>
  <c r="BE220" i="115"/>
  <c r="BF220" i="115"/>
  <c r="BK220" i="115"/>
  <c r="BN220" i="115"/>
  <c r="BQ220" i="115"/>
  <c r="BU220" i="115"/>
  <c r="BV220" i="115"/>
  <c r="R221" i="115"/>
  <c r="S221" i="115"/>
  <c r="U221" i="115"/>
  <c r="Y221" i="115"/>
  <c r="Z221" i="115"/>
  <c r="AE221" i="115"/>
  <c r="AH221" i="115"/>
  <c r="AK221" i="115"/>
  <c r="AL221" i="115"/>
  <c r="AO221" i="115"/>
  <c r="AP221" i="115"/>
  <c r="AU221" i="115"/>
  <c r="AX221" i="115"/>
  <c r="BA221" i="115"/>
  <c r="BE221" i="115"/>
  <c r="BF221" i="115"/>
  <c r="BK221" i="115"/>
  <c r="BN221" i="115"/>
  <c r="BQ221" i="115"/>
  <c r="BU221" i="115"/>
  <c r="BV221" i="115"/>
  <c r="R222" i="115"/>
  <c r="U222" i="115"/>
  <c r="X222" i="115"/>
  <c r="Y222" i="115"/>
  <c r="Z222" i="115"/>
  <c r="AE222" i="115"/>
  <c r="AH222" i="115"/>
  <c r="AK222" i="115"/>
  <c r="AO222" i="115"/>
  <c r="AP222" i="115"/>
  <c r="AU222" i="115"/>
  <c r="AX222" i="115"/>
  <c r="BA222" i="115"/>
  <c r="BE222" i="115"/>
  <c r="BF222" i="115"/>
  <c r="BK222" i="115"/>
  <c r="BN222" i="115"/>
  <c r="BQ222" i="115"/>
  <c r="BU222" i="115"/>
  <c r="BV222" i="115"/>
  <c r="R223" i="115"/>
  <c r="U223" i="115"/>
  <c r="Y223" i="115"/>
  <c r="Z223" i="115"/>
  <c r="AE223" i="115"/>
  <c r="AH223" i="115"/>
  <c r="AI223" i="115"/>
  <c r="AK223" i="115"/>
  <c r="AO223" i="115"/>
  <c r="AP223" i="115"/>
  <c r="AU223" i="115"/>
  <c r="AX223" i="115"/>
  <c r="BA223" i="115"/>
  <c r="BE223" i="115"/>
  <c r="BF223" i="115"/>
  <c r="BK223" i="115"/>
  <c r="BN223" i="115"/>
  <c r="BQ223" i="115"/>
  <c r="BU223" i="115"/>
  <c r="BV223" i="115"/>
  <c r="R224" i="115"/>
  <c r="S224" i="115"/>
  <c r="U224" i="115"/>
  <c r="Y224" i="115"/>
  <c r="Z224" i="115"/>
  <c r="AE224" i="115"/>
  <c r="AH224" i="115"/>
  <c r="AK224" i="115"/>
  <c r="AO224" i="115"/>
  <c r="AP224" i="115"/>
  <c r="AU224" i="115"/>
  <c r="AX224" i="115"/>
  <c r="BA224" i="115"/>
  <c r="BE224" i="115"/>
  <c r="BF224" i="115"/>
  <c r="BK224" i="115"/>
  <c r="BN224" i="115"/>
  <c r="BQ224" i="115"/>
  <c r="BU224" i="115"/>
  <c r="BV224" i="115"/>
  <c r="R225" i="115"/>
  <c r="U225" i="115"/>
  <c r="Y225" i="115"/>
  <c r="AB225" i="115"/>
  <c r="AE225" i="115"/>
  <c r="AH225" i="115"/>
  <c r="AK225" i="115"/>
  <c r="AO225" i="115"/>
  <c r="AU225" i="115"/>
  <c r="AX225" i="115"/>
  <c r="BA225" i="115"/>
  <c r="BE225" i="115"/>
  <c r="BK225" i="115"/>
  <c r="BN225" i="115"/>
  <c r="BQ225" i="115"/>
  <c r="BU225" i="115"/>
  <c r="R226" i="115"/>
  <c r="U226" i="115"/>
  <c r="Y226" i="115"/>
  <c r="Z226" i="115"/>
  <c r="AE226" i="115"/>
  <c r="AH226" i="115"/>
  <c r="AK226" i="115"/>
  <c r="AO226" i="115"/>
  <c r="AP226" i="115"/>
  <c r="AU226" i="115"/>
  <c r="AX226" i="115"/>
  <c r="BA226" i="115"/>
  <c r="BE226" i="115"/>
  <c r="BF226" i="115"/>
  <c r="BK226" i="115"/>
  <c r="BN226" i="115"/>
  <c r="BQ226" i="115"/>
  <c r="BU226" i="115"/>
  <c r="BV226" i="115"/>
  <c r="R227" i="115"/>
  <c r="U227" i="115"/>
  <c r="Y227" i="115"/>
  <c r="Z227" i="115"/>
  <c r="AE227" i="115"/>
  <c r="AH227" i="115"/>
  <c r="AK227" i="115"/>
  <c r="AO227" i="115"/>
  <c r="AP227" i="115"/>
  <c r="AR227" i="115"/>
  <c r="AU227" i="115"/>
  <c r="AX227" i="115"/>
  <c r="BA227" i="115"/>
  <c r="BE227" i="115"/>
  <c r="BF227" i="115"/>
  <c r="BK227" i="115"/>
  <c r="BN227" i="115"/>
  <c r="BQ227" i="115"/>
  <c r="BU227" i="115"/>
  <c r="BV227" i="115"/>
  <c r="R228" i="115"/>
  <c r="U228" i="115"/>
  <c r="Y228" i="115"/>
  <c r="Z228" i="115"/>
  <c r="AA228" i="115"/>
  <c r="AE228" i="115"/>
  <c r="AH228" i="115"/>
  <c r="AK228" i="115"/>
  <c r="AO228" i="115"/>
  <c r="AP228" i="115"/>
  <c r="AQ228" i="115"/>
  <c r="AR228" i="115"/>
  <c r="AU228" i="115"/>
  <c r="AX228" i="115"/>
  <c r="AY228" i="115"/>
  <c r="BA228" i="115"/>
  <c r="BE228" i="115"/>
  <c r="BF228" i="115"/>
  <c r="BG228" i="115"/>
  <c r="BK228" i="115"/>
  <c r="BN228" i="115"/>
  <c r="BQ228" i="115"/>
  <c r="BU228" i="115"/>
  <c r="BV228" i="115"/>
  <c r="BW228" i="115"/>
  <c r="R229" i="115"/>
  <c r="U229" i="115"/>
  <c r="Y229" i="115"/>
  <c r="Z229" i="115"/>
  <c r="AE229" i="115"/>
  <c r="AH229" i="115"/>
  <c r="AK229" i="115"/>
  <c r="AO229" i="115"/>
  <c r="AP229" i="115"/>
  <c r="AR229" i="115"/>
  <c r="AU229" i="115"/>
  <c r="AX229" i="115"/>
  <c r="BA229" i="115"/>
  <c r="BE229" i="115"/>
  <c r="BF229" i="115"/>
  <c r="BK229" i="115"/>
  <c r="BN229" i="115"/>
  <c r="BQ229" i="115"/>
  <c r="BU229" i="115"/>
  <c r="BV229" i="115"/>
  <c r="R230" i="115"/>
  <c r="U230" i="115"/>
  <c r="Y230" i="115"/>
  <c r="Z230" i="115"/>
  <c r="AE230" i="115"/>
  <c r="AH230" i="115"/>
  <c r="AK230" i="115"/>
  <c r="AO230" i="115"/>
  <c r="AP230" i="115"/>
  <c r="AR230" i="115"/>
  <c r="AU230" i="115"/>
  <c r="AX230" i="115"/>
  <c r="BA230" i="115"/>
  <c r="BE230" i="115"/>
  <c r="BF230" i="115"/>
  <c r="BK230" i="115"/>
  <c r="BN230" i="115"/>
  <c r="BQ230" i="115"/>
  <c r="BU230" i="115"/>
  <c r="BV230" i="115"/>
  <c r="R231" i="115"/>
  <c r="U231" i="115"/>
  <c r="Y231" i="115"/>
  <c r="Z231" i="115"/>
  <c r="AE231" i="115"/>
  <c r="AH231" i="115"/>
  <c r="AK231" i="115"/>
  <c r="AO231" i="115"/>
  <c r="AP231" i="115"/>
  <c r="AU231" i="115"/>
  <c r="AX231" i="115"/>
  <c r="BA231" i="115"/>
  <c r="BE231" i="115"/>
  <c r="BF231" i="115"/>
  <c r="BK231" i="115"/>
  <c r="BN231" i="115"/>
  <c r="BQ231" i="115"/>
  <c r="BU231" i="115"/>
  <c r="BV231" i="115"/>
  <c r="R232" i="115"/>
  <c r="U232" i="115"/>
  <c r="Y232" i="115"/>
  <c r="Z232" i="115"/>
  <c r="AE232" i="115"/>
  <c r="AH232" i="115"/>
  <c r="AK232" i="115"/>
  <c r="AO232" i="115"/>
  <c r="AP232" i="115"/>
  <c r="AU232" i="115"/>
  <c r="AX232" i="115"/>
  <c r="BA232" i="115"/>
  <c r="BE232" i="115"/>
  <c r="BF232" i="115"/>
  <c r="BK232" i="115"/>
  <c r="BN232" i="115"/>
  <c r="BQ232" i="115"/>
  <c r="BU232" i="115"/>
  <c r="BV232" i="115"/>
  <c r="R233" i="115"/>
  <c r="U233" i="115"/>
  <c r="Y233" i="115"/>
  <c r="Z233" i="115"/>
  <c r="AB233" i="115"/>
  <c r="AE233" i="115"/>
  <c r="AH233" i="115"/>
  <c r="AK233" i="115"/>
  <c r="AO233" i="115"/>
  <c r="AP233" i="115"/>
  <c r="AU233" i="115"/>
  <c r="AX233" i="115"/>
  <c r="BA233" i="115"/>
  <c r="BE233" i="115"/>
  <c r="BF233" i="115"/>
  <c r="BH233" i="115"/>
  <c r="BK233" i="115"/>
  <c r="BN233" i="115"/>
  <c r="BQ233" i="115"/>
  <c r="BU233" i="115"/>
  <c r="BV233" i="115"/>
  <c r="Q234" i="115"/>
  <c r="R234" i="115"/>
  <c r="U234" i="115"/>
  <c r="Y234" i="115"/>
  <c r="Z234" i="115"/>
  <c r="AB234" i="115"/>
  <c r="AE234" i="115"/>
  <c r="AH234" i="115"/>
  <c r="AK234" i="115"/>
  <c r="AO234" i="115"/>
  <c r="AP234" i="115"/>
  <c r="AU234" i="115"/>
  <c r="AX234" i="115"/>
  <c r="BA234" i="115"/>
  <c r="BE234" i="115"/>
  <c r="BF234" i="115"/>
  <c r="BH234" i="115"/>
  <c r="BK234" i="115"/>
  <c r="BN234" i="115"/>
  <c r="BQ234" i="115"/>
  <c r="BU234" i="115"/>
  <c r="BV234" i="115"/>
  <c r="R235" i="115"/>
  <c r="U235" i="115"/>
  <c r="Y235" i="115"/>
  <c r="Z235" i="115"/>
  <c r="AE235" i="115"/>
  <c r="AH235" i="115"/>
  <c r="AK235" i="115"/>
  <c r="AO235" i="115"/>
  <c r="AP235" i="115"/>
  <c r="AU235" i="115"/>
  <c r="AX235" i="115"/>
  <c r="BA235" i="115"/>
  <c r="BE235" i="115"/>
  <c r="BF235" i="115"/>
  <c r="BK235" i="115"/>
  <c r="BN235" i="115"/>
  <c r="BQ235" i="115"/>
  <c r="BU235" i="115"/>
  <c r="BV235" i="115"/>
  <c r="R236" i="115"/>
  <c r="U236" i="115"/>
  <c r="Y236" i="115"/>
  <c r="Z236" i="115"/>
  <c r="AE236" i="115"/>
  <c r="AH236" i="115"/>
  <c r="AK236" i="115"/>
  <c r="AO236" i="115"/>
  <c r="AP236" i="115"/>
  <c r="AU236" i="115"/>
  <c r="AX236" i="115"/>
  <c r="BA236" i="115"/>
  <c r="BE236" i="115"/>
  <c r="BF236" i="115"/>
  <c r="BK236" i="115"/>
  <c r="BN236" i="115"/>
  <c r="BQ236" i="115"/>
  <c r="BU236" i="115"/>
  <c r="BV236" i="115"/>
  <c r="R237" i="115"/>
  <c r="U237" i="115"/>
  <c r="Y237" i="115"/>
  <c r="Z237" i="115"/>
  <c r="AE237" i="115"/>
  <c r="AH237" i="115"/>
  <c r="AK237" i="115"/>
  <c r="AO237" i="115"/>
  <c r="AP237" i="115"/>
  <c r="AU237" i="115"/>
  <c r="AX237" i="115"/>
  <c r="BA237" i="115"/>
  <c r="BE237" i="115"/>
  <c r="BF237" i="115"/>
  <c r="BK237" i="115"/>
  <c r="BN237" i="115"/>
  <c r="BQ237" i="115"/>
  <c r="BU237" i="115"/>
  <c r="BV237" i="115"/>
  <c r="R238" i="115"/>
  <c r="U238" i="115"/>
  <c r="Y238" i="115"/>
  <c r="Z238" i="115"/>
  <c r="AE238" i="115"/>
  <c r="AH238" i="115"/>
  <c r="AK238" i="115"/>
  <c r="AO238" i="115"/>
  <c r="AP238" i="115"/>
  <c r="AR238" i="115"/>
  <c r="AU238" i="115"/>
  <c r="AX238" i="115"/>
  <c r="BA238" i="115"/>
  <c r="BE238" i="115"/>
  <c r="BF238" i="115"/>
  <c r="BK238" i="115"/>
  <c r="BN238" i="115"/>
  <c r="BQ238" i="115"/>
  <c r="BU238" i="115"/>
  <c r="BV238" i="115"/>
  <c r="R239" i="115"/>
  <c r="S239" i="115"/>
  <c r="U239" i="115"/>
  <c r="Y239" i="115"/>
  <c r="Z239" i="115"/>
  <c r="AE239" i="115"/>
  <c r="AH239" i="115"/>
  <c r="AK239" i="115"/>
  <c r="AO239" i="115"/>
  <c r="AP239" i="115"/>
  <c r="AR239" i="115"/>
  <c r="AU239" i="115"/>
  <c r="AX239" i="115"/>
  <c r="BA239" i="115"/>
  <c r="BE239" i="115"/>
  <c r="BF239" i="115"/>
  <c r="BK239" i="115"/>
  <c r="BN239" i="115"/>
  <c r="BQ239" i="115"/>
  <c r="BU239" i="115"/>
  <c r="BV239" i="115"/>
  <c r="R240" i="115"/>
  <c r="U240" i="115"/>
  <c r="Y240" i="115"/>
  <c r="Z240" i="115"/>
  <c r="AE240" i="115"/>
  <c r="AH240" i="115"/>
  <c r="AK240" i="115"/>
  <c r="AO240" i="115"/>
  <c r="AP240" i="115"/>
  <c r="AU240" i="115"/>
  <c r="AX240" i="115"/>
  <c r="BA240" i="115"/>
  <c r="BE240" i="115"/>
  <c r="BF240" i="115"/>
  <c r="BK240" i="115"/>
  <c r="BN240" i="115"/>
  <c r="BQ240" i="115"/>
  <c r="BU240" i="115"/>
  <c r="BV240" i="115"/>
  <c r="R241" i="115"/>
  <c r="U241" i="115"/>
  <c r="Y241" i="115"/>
  <c r="Z241" i="115"/>
  <c r="AE241" i="115"/>
  <c r="AH241" i="115"/>
  <c r="AI241" i="115"/>
  <c r="AK241" i="115"/>
  <c r="AO241" i="115"/>
  <c r="AP241" i="115"/>
  <c r="AU241" i="115"/>
  <c r="AX241" i="115"/>
  <c r="BA241" i="115"/>
  <c r="BE241" i="115"/>
  <c r="BF241" i="115"/>
  <c r="BK241" i="115"/>
  <c r="BN241" i="115"/>
  <c r="BQ241" i="115"/>
  <c r="BU241" i="115"/>
  <c r="BV241" i="115"/>
  <c r="R242" i="115"/>
  <c r="S242" i="115"/>
  <c r="U242" i="115"/>
  <c r="Y242" i="115"/>
  <c r="Z242" i="115"/>
  <c r="AE242" i="115"/>
  <c r="AH242" i="115"/>
  <c r="AK242" i="115"/>
  <c r="AO242" i="115"/>
  <c r="AP242" i="115"/>
  <c r="AU242" i="115"/>
  <c r="AX242" i="115"/>
  <c r="BA242" i="115"/>
  <c r="BE242" i="115"/>
  <c r="BF242" i="115"/>
  <c r="BK242" i="115"/>
  <c r="BN242" i="115"/>
  <c r="BQ242" i="115"/>
  <c r="BU242" i="115"/>
  <c r="BV242" i="115"/>
  <c r="R243" i="115"/>
  <c r="U243" i="115"/>
  <c r="Y243" i="115"/>
  <c r="Z243" i="115"/>
  <c r="AB243" i="115"/>
  <c r="AE243" i="115"/>
  <c r="AH243" i="115"/>
  <c r="AK243" i="115"/>
  <c r="AO243" i="115"/>
  <c r="AP243" i="115"/>
  <c r="AU243" i="115"/>
  <c r="AX243" i="115"/>
  <c r="AY243" i="115"/>
  <c r="BA243" i="115"/>
  <c r="BE243" i="115"/>
  <c r="BF243" i="115"/>
  <c r="BK243" i="115"/>
  <c r="BN243" i="115"/>
  <c r="BQ243" i="115"/>
  <c r="BU243" i="115"/>
  <c r="BV243" i="115"/>
  <c r="R244" i="115"/>
  <c r="U244" i="115"/>
  <c r="Y244" i="115"/>
  <c r="Z244" i="115"/>
  <c r="AA244" i="115"/>
  <c r="AB244" i="115"/>
  <c r="AE244" i="115"/>
  <c r="AH244" i="115"/>
  <c r="AK244" i="115"/>
  <c r="AO244" i="115"/>
  <c r="AP244" i="115"/>
  <c r="AQ244" i="115"/>
  <c r="AU244" i="115"/>
  <c r="AX244" i="115"/>
  <c r="BA244" i="115"/>
  <c r="BE244" i="115"/>
  <c r="BF244" i="115"/>
  <c r="BG244" i="115"/>
  <c r="BK244" i="115"/>
  <c r="BN244" i="115"/>
  <c r="BQ244" i="115"/>
  <c r="BU244" i="115"/>
  <c r="BV244" i="115"/>
  <c r="BW244" i="115"/>
  <c r="R245" i="115"/>
  <c r="U245" i="115"/>
  <c r="Y245" i="115"/>
  <c r="Z245" i="115"/>
  <c r="AE245" i="115"/>
  <c r="AH245" i="115"/>
  <c r="AI245" i="115"/>
  <c r="AJ245" i="115"/>
  <c r="AK245" i="115"/>
  <c r="AO245" i="115"/>
  <c r="AP245" i="115"/>
  <c r="AU245" i="115"/>
  <c r="AX245" i="115"/>
  <c r="BA245" i="115"/>
  <c r="BE245" i="115"/>
  <c r="BF245" i="115"/>
  <c r="BK245" i="115"/>
  <c r="BN245" i="115"/>
  <c r="BQ245" i="115"/>
  <c r="BU245" i="115"/>
  <c r="BV245" i="115"/>
  <c r="R246" i="115"/>
  <c r="S246" i="115"/>
  <c r="U246" i="115"/>
  <c r="Y246" i="115"/>
  <c r="Z246" i="115"/>
  <c r="AE246" i="115"/>
  <c r="AH246" i="115"/>
  <c r="AK246" i="115"/>
  <c r="AO246" i="115"/>
  <c r="AP246" i="115"/>
  <c r="AU246" i="115"/>
  <c r="AX246" i="115"/>
  <c r="BA246" i="115"/>
  <c r="BE246" i="115"/>
  <c r="BF246" i="115"/>
  <c r="BK246" i="115"/>
  <c r="BN246" i="115"/>
  <c r="BQ246" i="115"/>
  <c r="BU246" i="115"/>
  <c r="BV246" i="115"/>
  <c r="R247" i="115"/>
  <c r="U247" i="115"/>
  <c r="Y247" i="115"/>
  <c r="Z247" i="115"/>
  <c r="AB247" i="115"/>
  <c r="AE247" i="115"/>
  <c r="AH247" i="115"/>
  <c r="AK247" i="115"/>
  <c r="AO247" i="115"/>
  <c r="AP247" i="115"/>
  <c r="AU247" i="115"/>
  <c r="AX247" i="115"/>
  <c r="AY247" i="115"/>
  <c r="BA247" i="115"/>
  <c r="BE247" i="115"/>
  <c r="BF247" i="115"/>
  <c r="BK247" i="115"/>
  <c r="BN247" i="115"/>
  <c r="BQ247" i="115"/>
  <c r="BU247" i="115"/>
  <c r="BV247" i="115"/>
  <c r="R248" i="115"/>
  <c r="U248" i="115"/>
  <c r="Y248" i="115"/>
  <c r="Z248" i="115"/>
  <c r="AB248" i="115"/>
  <c r="AE248" i="115"/>
  <c r="AH248" i="115"/>
  <c r="AI248" i="115"/>
  <c r="AK248" i="115"/>
  <c r="AO248" i="115"/>
  <c r="AP248" i="115"/>
  <c r="AU248" i="115"/>
  <c r="AX248" i="115"/>
  <c r="BA248" i="115"/>
  <c r="BE248" i="115"/>
  <c r="BF248" i="115"/>
  <c r="BH248" i="115"/>
  <c r="BK248" i="115"/>
  <c r="BN248" i="115"/>
  <c r="BQ248" i="115"/>
  <c r="BU248" i="115"/>
  <c r="BV248" i="115"/>
  <c r="R249" i="115"/>
  <c r="U249" i="115"/>
  <c r="Y249" i="115"/>
  <c r="Z249" i="115"/>
  <c r="AB249" i="115"/>
  <c r="AE249" i="115"/>
  <c r="AH249" i="115"/>
  <c r="AK249" i="115"/>
  <c r="AO249" i="115"/>
  <c r="AP249" i="115"/>
  <c r="AU249" i="115"/>
  <c r="AX249" i="115"/>
  <c r="BA249" i="115"/>
  <c r="BE249" i="115"/>
  <c r="BF249" i="115"/>
  <c r="BH249" i="115"/>
  <c r="BK249" i="115"/>
  <c r="BN249" i="115"/>
  <c r="BQ249" i="115"/>
  <c r="BU249" i="115"/>
  <c r="BV249" i="115"/>
  <c r="R250" i="115"/>
  <c r="U250" i="115"/>
  <c r="Y250" i="115"/>
  <c r="Z250" i="115"/>
  <c r="AE250" i="115"/>
  <c r="AH250" i="115"/>
  <c r="AK250" i="115"/>
  <c r="AO250" i="115"/>
  <c r="AP250" i="115"/>
  <c r="AU250" i="115"/>
  <c r="AX250" i="115"/>
  <c r="AY250" i="115"/>
  <c r="BA250" i="115"/>
  <c r="BE250" i="115"/>
  <c r="BF250" i="115"/>
  <c r="BK250" i="115"/>
  <c r="BN250" i="115"/>
  <c r="BQ250" i="115"/>
  <c r="BU250" i="115"/>
  <c r="BV250" i="115"/>
  <c r="R251" i="115"/>
  <c r="U251" i="115"/>
  <c r="Y251" i="115"/>
  <c r="Z251" i="115"/>
  <c r="AE251" i="115"/>
  <c r="AH251" i="115"/>
  <c r="AI251" i="115"/>
  <c r="AK251" i="115"/>
  <c r="AO251" i="115"/>
  <c r="AP251" i="115"/>
  <c r="AU251" i="115"/>
  <c r="AX251" i="115"/>
  <c r="BA251" i="115"/>
  <c r="BE251" i="115"/>
  <c r="BF251" i="115"/>
  <c r="BK251" i="115"/>
  <c r="BN251" i="115"/>
  <c r="BQ251" i="115"/>
  <c r="BU251" i="115"/>
  <c r="BV251" i="115"/>
  <c r="R252" i="115"/>
  <c r="U252" i="115"/>
  <c r="Y252" i="115"/>
  <c r="Z252" i="115"/>
  <c r="AE252" i="115"/>
  <c r="AH252" i="115"/>
  <c r="AK252" i="115"/>
  <c r="AO252" i="115"/>
  <c r="AP252" i="115"/>
  <c r="AU252" i="115"/>
  <c r="AX252" i="115"/>
  <c r="BA252" i="115"/>
  <c r="BE252" i="115"/>
  <c r="BF252" i="115"/>
  <c r="BK252" i="115"/>
  <c r="BN252" i="115"/>
  <c r="BO252" i="115"/>
  <c r="BQ252" i="115"/>
  <c r="BU252" i="115"/>
  <c r="BV252" i="115"/>
  <c r="R253" i="115"/>
  <c r="U253" i="115"/>
  <c r="Y253" i="115"/>
  <c r="Z253" i="115"/>
  <c r="AE253" i="115"/>
  <c r="AH253" i="115"/>
  <c r="AK253" i="115"/>
  <c r="AO253" i="115"/>
  <c r="AP253" i="115"/>
  <c r="AU253" i="115"/>
  <c r="AX253" i="115"/>
  <c r="AY253" i="115"/>
  <c r="BA253" i="115"/>
  <c r="BE253" i="115"/>
  <c r="BF253" i="115"/>
  <c r="BK253" i="115"/>
  <c r="BN253" i="115"/>
  <c r="BQ253" i="115"/>
  <c r="BU253" i="115"/>
  <c r="BV253" i="115"/>
  <c r="R254" i="115"/>
  <c r="S254" i="115"/>
  <c r="U254" i="115"/>
  <c r="Y254" i="115"/>
  <c r="Z254" i="115"/>
  <c r="AE254" i="115"/>
  <c r="AH254" i="115"/>
  <c r="AI254" i="115"/>
  <c r="AK254" i="115"/>
  <c r="AO254" i="115"/>
  <c r="AP254" i="115"/>
  <c r="AU254" i="115"/>
  <c r="AX254" i="115"/>
  <c r="BA254" i="115"/>
  <c r="BE254" i="115"/>
  <c r="BF254" i="115"/>
  <c r="BK254" i="115"/>
  <c r="BN254" i="115"/>
  <c r="BQ254" i="115"/>
  <c r="BU254" i="115"/>
  <c r="BV254" i="115"/>
  <c r="R255" i="115"/>
  <c r="U255" i="115"/>
  <c r="Y255" i="115"/>
  <c r="Z255" i="115"/>
  <c r="AE255" i="115"/>
  <c r="AH255" i="115"/>
  <c r="AK255" i="115"/>
  <c r="AO255" i="115"/>
  <c r="AP255" i="115"/>
  <c r="AR255" i="115"/>
  <c r="AU255" i="115"/>
  <c r="AX255" i="115"/>
  <c r="AY255" i="115"/>
  <c r="BA255" i="115"/>
  <c r="BE255" i="115"/>
  <c r="BF255" i="115"/>
  <c r="BK255" i="115"/>
  <c r="BN255" i="115"/>
  <c r="BO255" i="115"/>
  <c r="BQ255" i="115"/>
  <c r="BU255" i="115"/>
  <c r="BV255" i="115"/>
  <c r="R256" i="115"/>
  <c r="U256" i="115"/>
  <c r="Y256" i="115"/>
  <c r="Z256" i="115"/>
  <c r="AE256" i="115"/>
  <c r="AH256" i="115"/>
  <c r="AK256" i="115"/>
  <c r="AO256" i="115"/>
  <c r="AP256" i="115"/>
  <c r="AR256" i="115"/>
  <c r="AU256" i="115"/>
  <c r="AX256" i="115"/>
  <c r="BA256" i="115"/>
  <c r="BE256" i="115"/>
  <c r="BF256" i="115"/>
  <c r="BK256" i="115"/>
  <c r="BN256" i="115"/>
  <c r="BQ256" i="115"/>
  <c r="BU256" i="115"/>
  <c r="BV256" i="115"/>
  <c r="R257" i="115"/>
  <c r="U257" i="115"/>
  <c r="Y257" i="115"/>
  <c r="Z257" i="115"/>
  <c r="AE257" i="115"/>
  <c r="AH257" i="115"/>
  <c r="AK257" i="115"/>
  <c r="AO257" i="115"/>
  <c r="AP257" i="115"/>
  <c r="AR257" i="115"/>
  <c r="AU257" i="115"/>
  <c r="AX257" i="115"/>
  <c r="BA257" i="115"/>
  <c r="BC257" i="115"/>
  <c r="BE257" i="115"/>
  <c r="BF257" i="115"/>
  <c r="BK257" i="115"/>
  <c r="BN257" i="115"/>
  <c r="BQ257" i="115"/>
  <c r="BU257" i="115"/>
  <c r="BV257" i="115"/>
  <c r="R258" i="115"/>
  <c r="U258" i="115"/>
  <c r="Y258" i="115"/>
  <c r="Z258" i="115"/>
  <c r="AE258" i="115"/>
  <c r="AH258" i="115"/>
  <c r="AK258" i="115"/>
  <c r="AO258" i="115"/>
  <c r="AP258" i="115"/>
  <c r="AU258" i="115"/>
  <c r="AX258" i="115"/>
  <c r="AY258" i="115"/>
  <c r="BA258" i="115"/>
  <c r="BE258" i="115"/>
  <c r="BF258" i="115"/>
  <c r="BK258" i="115"/>
  <c r="BN258" i="115"/>
  <c r="BO258" i="115"/>
  <c r="BQ258" i="115"/>
  <c r="BU258" i="115"/>
  <c r="BV258" i="115"/>
  <c r="R259" i="115"/>
  <c r="U259" i="115"/>
  <c r="Y259" i="115"/>
  <c r="Z259" i="115"/>
  <c r="AE259" i="115"/>
  <c r="AH259" i="115"/>
  <c r="AK259" i="115"/>
  <c r="AO259" i="115"/>
  <c r="AP259" i="115"/>
  <c r="AU259" i="115"/>
  <c r="AX259" i="115"/>
  <c r="BA259" i="115"/>
  <c r="BE259" i="115"/>
  <c r="BF259" i="115"/>
  <c r="BK259" i="115"/>
  <c r="BN259" i="115"/>
  <c r="BQ259" i="115"/>
  <c r="BU259" i="115"/>
  <c r="BV259" i="115"/>
  <c r="R260" i="115"/>
  <c r="U260" i="115"/>
  <c r="Y260" i="115"/>
  <c r="Z260" i="115"/>
  <c r="AA260" i="115"/>
  <c r="AE260" i="115"/>
  <c r="AH260" i="115"/>
  <c r="AK260" i="115"/>
  <c r="AO260" i="115"/>
  <c r="AP260" i="115"/>
  <c r="AQ260" i="115"/>
  <c r="AU260" i="115"/>
  <c r="AX260" i="115"/>
  <c r="BA260" i="115"/>
  <c r="BE260" i="115"/>
  <c r="BF260" i="115"/>
  <c r="BG260" i="115"/>
  <c r="BK260" i="115"/>
  <c r="BN260" i="115"/>
  <c r="BQ260" i="115"/>
  <c r="BU260" i="115"/>
  <c r="BV260" i="115"/>
  <c r="BW260" i="115"/>
  <c r="R261" i="115"/>
  <c r="S261" i="115"/>
  <c r="U261" i="115"/>
  <c r="Y261" i="115"/>
  <c r="Z261" i="115"/>
  <c r="AE261" i="115"/>
  <c r="AH261" i="115"/>
  <c r="AK261" i="115"/>
  <c r="AO261" i="115"/>
  <c r="AP261" i="115"/>
  <c r="AU261" i="115"/>
  <c r="AX261" i="115"/>
  <c r="BA261" i="115"/>
  <c r="BE261" i="115"/>
  <c r="BF261" i="115"/>
  <c r="BK261" i="115"/>
  <c r="BN261" i="115"/>
  <c r="BQ261" i="115"/>
  <c r="BU261" i="115"/>
  <c r="BV261" i="115"/>
  <c r="R262" i="115"/>
  <c r="U262" i="115"/>
  <c r="Y262" i="115"/>
  <c r="Z262" i="115"/>
  <c r="AE262" i="115"/>
  <c r="AH262" i="115"/>
  <c r="AI262" i="115"/>
  <c r="AK262" i="115"/>
  <c r="AO262" i="115"/>
  <c r="AP262" i="115"/>
  <c r="AU262" i="115"/>
  <c r="AX262" i="115"/>
  <c r="AY262" i="115"/>
  <c r="BA262" i="115"/>
  <c r="BE262" i="115"/>
  <c r="BF262" i="115"/>
  <c r="BK262" i="115"/>
  <c r="BN262" i="115"/>
  <c r="BQ262" i="115"/>
  <c r="BU262" i="115"/>
  <c r="BV262" i="115"/>
  <c r="R263" i="115"/>
  <c r="S263" i="115"/>
  <c r="U263" i="115"/>
  <c r="Y263" i="115"/>
  <c r="Z263" i="115"/>
  <c r="AE263" i="115"/>
  <c r="AH263" i="115"/>
  <c r="AK263" i="115"/>
  <c r="AO263" i="115"/>
  <c r="AP263" i="115"/>
  <c r="AU263" i="115"/>
  <c r="AX263" i="115"/>
  <c r="BA263" i="115"/>
  <c r="BE263" i="115"/>
  <c r="BF263" i="115"/>
  <c r="BK263" i="115"/>
  <c r="BN263" i="115"/>
  <c r="BQ263" i="115"/>
  <c r="BU263" i="115"/>
  <c r="BV263" i="115"/>
  <c r="R264" i="115"/>
  <c r="S264" i="115"/>
  <c r="U264" i="115"/>
  <c r="Y264" i="115"/>
  <c r="Z264" i="115"/>
  <c r="AE264" i="115"/>
  <c r="AH264" i="115"/>
  <c r="AK264" i="115"/>
  <c r="AO264" i="115"/>
  <c r="AP264" i="115"/>
  <c r="AU264" i="115"/>
  <c r="AX264" i="115"/>
  <c r="BA264" i="115"/>
  <c r="BE264" i="115"/>
  <c r="BF264" i="115"/>
  <c r="BK264" i="115"/>
  <c r="BN264" i="115"/>
  <c r="BQ264" i="115"/>
  <c r="BU264" i="115"/>
  <c r="BV264" i="115"/>
  <c r="Q265" i="115"/>
  <c r="R265" i="115"/>
  <c r="U265" i="115"/>
  <c r="Y265" i="115"/>
  <c r="Z265" i="115"/>
  <c r="AE265" i="115"/>
  <c r="AH265" i="115"/>
  <c r="AK265" i="115"/>
  <c r="AO265" i="115"/>
  <c r="AP265" i="115"/>
  <c r="AU265" i="115"/>
  <c r="AX265" i="115"/>
  <c r="BA265" i="115"/>
  <c r="BE265" i="115"/>
  <c r="BF265" i="115"/>
  <c r="BK265" i="115"/>
  <c r="BN265" i="115"/>
  <c r="BO265" i="115"/>
  <c r="BQ265" i="115"/>
  <c r="BU265" i="115"/>
  <c r="BV265" i="115"/>
  <c r="R266" i="115"/>
  <c r="U266" i="115"/>
  <c r="Y266" i="115"/>
  <c r="Z266" i="115"/>
  <c r="AE266" i="115"/>
  <c r="AH266" i="115"/>
  <c r="AK266" i="115"/>
  <c r="AO266" i="115"/>
  <c r="AP266" i="115"/>
  <c r="AU266" i="115"/>
  <c r="AX266" i="115"/>
  <c r="BA266" i="115"/>
  <c r="BE266" i="115"/>
  <c r="BF266" i="115"/>
  <c r="BK266" i="115"/>
  <c r="BN266" i="115"/>
  <c r="BQ266" i="115"/>
  <c r="BU266" i="115"/>
  <c r="BV266" i="115"/>
  <c r="R267" i="115"/>
  <c r="S267" i="115"/>
  <c r="U267" i="115"/>
  <c r="Y267" i="115"/>
  <c r="Z267" i="115"/>
  <c r="AB267" i="115"/>
  <c r="AE267" i="115"/>
  <c r="AH267" i="115"/>
  <c r="AI267" i="115"/>
  <c r="AK267" i="115"/>
  <c r="AO267" i="115"/>
  <c r="AP267" i="115"/>
  <c r="AU267" i="115"/>
  <c r="AX267" i="115"/>
  <c r="BA267" i="115"/>
  <c r="BE267" i="115"/>
  <c r="BF267" i="115"/>
  <c r="BK267" i="115"/>
  <c r="BN267" i="115"/>
  <c r="BQ267" i="115"/>
  <c r="BU267" i="115"/>
  <c r="BV267" i="115"/>
  <c r="R268" i="115"/>
  <c r="U268" i="115"/>
  <c r="Y268" i="115"/>
  <c r="Z268" i="115"/>
  <c r="AB268" i="115"/>
  <c r="AE268" i="115"/>
  <c r="AH268" i="115"/>
  <c r="AK268" i="115"/>
  <c r="AO268" i="115"/>
  <c r="AP268" i="115"/>
  <c r="AU268" i="115"/>
  <c r="AX268" i="115"/>
  <c r="BA268" i="115"/>
  <c r="BE268" i="115"/>
  <c r="BF268" i="115"/>
  <c r="BH268" i="115"/>
  <c r="BK268" i="115"/>
  <c r="BN268" i="115"/>
  <c r="BO268" i="115"/>
  <c r="BQ268" i="115"/>
  <c r="BU268" i="115"/>
  <c r="BV268" i="115"/>
  <c r="R269" i="115"/>
  <c r="U269" i="115"/>
  <c r="Y269" i="115"/>
  <c r="Z269" i="115"/>
  <c r="AB269" i="115"/>
  <c r="AE269" i="115"/>
  <c r="AH269" i="115"/>
  <c r="AK269" i="115"/>
  <c r="AO269" i="115"/>
  <c r="AP269" i="115"/>
  <c r="AU269" i="115"/>
  <c r="AX269" i="115"/>
  <c r="BA269" i="115"/>
  <c r="BE269" i="115"/>
  <c r="BF269" i="115"/>
  <c r="BH269" i="115"/>
  <c r="BK269" i="115"/>
  <c r="BN269" i="115"/>
  <c r="BQ269" i="115"/>
  <c r="BU269" i="115"/>
  <c r="BV269" i="115"/>
  <c r="R270" i="115"/>
  <c r="S270" i="115"/>
  <c r="U270" i="115"/>
  <c r="Y270" i="115"/>
  <c r="Z270" i="115"/>
  <c r="AE270" i="115"/>
  <c r="AH270" i="115"/>
  <c r="AK270" i="115"/>
  <c r="AO270" i="115"/>
  <c r="AP270" i="115"/>
  <c r="AU270" i="115"/>
  <c r="AX270" i="115"/>
  <c r="BA270" i="115"/>
  <c r="BE270" i="115"/>
  <c r="BF270" i="115"/>
  <c r="BK270" i="115"/>
  <c r="BN270" i="115"/>
  <c r="BO270" i="115"/>
  <c r="BQ270" i="115"/>
  <c r="BU270" i="115"/>
  <c r="BV270" i="115"/>
  <c r="R271" i="115"/>
  <c r="S271" i="115"/>
  <c r="U271" i="115"/>
  <c r="Y271" i="115"/>
  <c r="Z271" i="115"/>
  <c r="AE271" i="115"/>
  <c r="AH271" i="115"/>
  <c r="AK271" i="115"/>
  <c r="AO271" i="115"/>
  <c r="AP271" i="115"/>
  <c r="AU271" i="115"/>
  <c r="AX271" i="115"/>
  <c r="AY271" i="115"/>
  <c r="BA271" i="115"/>
  <c r="BE271" i="115"/>
  <c r="BF271" i="115"/>
  <c r="BH271" i="115"/>
  <c r="BK271" i="115"/>
  <c r="BN271" i="115"/>
  <c r="BQ271" i="115"/>
  <c r="BU271" i="115"/>
  <c r="BV271" i="115"/>
  <c r="R272" i="115"/>
  <c r="U272" i="115"/>
  <c r="Y272" i="115"/>
  <c r="Z272" i="115"/>
  <c r="AE272" i="115"/>
  <c r="AH272" i="115"/>
  <c r="AK272" i="115"/>
  <c r="AO272" i="115"/>
  <c r="AP272" i="115"/>
  <c r="AU272" i="115"/>
  <c r="AX272" i="115"/>
  <c r="AY272" i="115"/>
  <c r="BA272" i="115"/>
  <c r="BC272" i="115"/>
  <c r="BE272" i="115"/>
  <c r="BF272" i="115"/>
  <c r="BK272" i="115"/>
  <c r="BN272" i="115"/>
  <c r="BQ272" i="115"/>
  <c r="BU272" i="115"/>
  <c r="BV272" i="115"/>
  <c r="R273" i="115"/>
  <c r="U273" i="115"/>
  <c r="Y273" i="115"/>
  <c r="Z273" i="115"/>
  <c r="AE273" i="115"/>
  <c r="AH273" i="115"/>
  <c r="AI273" i="115"/>
  <c r="AK273" i="115"/>
  <c r="AL273" i="115"/>
  <c r="AO273" i="115"/>
  <c r="AP273" i="115"/>
  <c r="AU273" i="115"/>
  <c r="AX273" i="115"/>
  <c r="AY273" i="115"/>
  <c r="BA273" i="115"/>
  <c r="BE273" i="115"/>
  <c r="BF273" i="115"/>
  <c r="BK273" i="115"/>
  <c r="BN273" i="115"/>
  <c r="BO273" i="115"/>
  <c r="BQ273" i="115"/>
  <c r="BU273" i="115"/>
  <c r="BV273" i="115"/>
  <c r="R274" i="115"/>
  <c r="U274" i="115"/>
  <c r="Y274" i="115"/>
  <c r="Z274" i="115"/>
  <c r="AE274" i="115"/>
  <c r="AH274" i="115"/>
  <c r="AK274" i="115"/>
  <c r="AO274" i="115"/>
  <c r="AP274" i="115"/>
  <c r="AU274" i="115"/>
  <c r="AX274" i="115"/>
  <c r="AY274" i="115"/>
  <c r="BA274" i="115"/>
  <c r="BD274" i="115"/>
  <c r="BE274" i="115"/>
  <c r="BF274" i="115"/>
  <c r="BH274" i="115"/>
  <c r="BK274" i="115"/>
  <c r="BN274" i="115"/>
  <c r="BO274" i="115"/>
  <c r="BQ274" i="115"/>
  <c r="BU274" i="115"/>
  <c r="BV274" i="115"/>
  <c r="H9" i="174" a="1"/>
  <c r="H9" i="174" s="1"/>
  <c r="H8" i="174" a="1"/>
  <c r="H8" i="174" s="1"/>
  <c r="C10" i="174" a="1"/>
  <c r="C10" i="174" s="1"/>
  <c r="C8" i="174" a="1"/>
  <c r="C8" i="174" s="1"/>
  <c r="H7" i="174"/>
  <c r="L33" i="174" l="1"/>
  <c r="L38" i="174" s="1"/>
  <c r="BR247" i="115"/>
  <c r="V271" i="115"/>
  <c r="BB257" i="115"/>
  <c r="AL217" i="115"/>
  <c r="V262" i="115"/>
  <c r="V253" i="115"/>
  <c r="V218" i="115"/>
  <c r="V193" i="115"/>
  <c r="V244" i="115"/>
  <c r="AL235" i="115"/>
  <c r="BR258" i="115"/>
  <c r="V249" i="115"/>
  <c r="V196" i="115"/>
  <c r="BB274" i="115"/>
  <c r="AL263" i="115"/>
  <c r="AL254" i="115"/>
  <c r="V240" i="115"/>
  <c r="AL223" i="115"/>
  <c r="AL202" i="115"/>
  <c r="BB273" i="115"/>
  <c r="V232" i="115"/>
  <c r="BB268" i="115"/>
  <c r="BR245" i="115"/>
  <c r="V272" i="115"/>
  <c r="BB255" i="115"/>
  <c r="V251" i="115"/>
  <c r="BR269" i="115"/>
  <c r="AL265" i="115"/>
  <c r="V242" i="115"/>
  <c r="C28" i="174"/>
  <c r="G28" i="174"/>
  <c r="H28" i="174"/>
  <c r="H23" i="174"/>
  <c r="C23" i="174"/>
  <c r="G23" i="174"/>
  <c r="C22" i="174"/>
  <c r="G22" i="174"/>
  <c r="H22" i="174"/>
  <c r="G21" i="174"/>
  <c r="C21" i="174"/>
  <c r="H21" i="174"/>
  <c r="C20" i="174"/>
  <c r="G20" i="174"/>
  <c r="H20" i="174"/>
  <c r="C19" i="174"/>
  <c r="G19" i="174"/>
  <c r="H19" i="174"/>
  <c r="C18" i="174"/>
  <c r="G18" i="174"/>
  <c r="H18" i="174"/>
  <c r="C17" i="174"/>
  <c r="G17" i="174"/>
  <c r="H17" i="174"/>
  <c r="G32" i="174"/>
  <c r="C32" i="174"/>
  <c r="H32" i="174"/>
  <c r="G16" i="174"/>
  <c r="C16" i="174"/>
  <c r="H16" i="174"/>
  <c r="H31" i="174"/>
  <c r="G31" i="174"/>
  <c r="C31" i="174"/>
  <c r="C15" i="174"/>
  <c r="G15" i="174"/>
  <c r="H15" i="174"/>
  <c r="H24" i="174"/>
  <c r="G24" i="174"/>
  <c r="C24" i="174"/>
  <c r="C26" i="174"/>
  <c r="H26" i="174"/>
  <c r="G26" i="174"/>
  <c r="C30" i="174"/>
  <c r="G30" i="174"/>
  <c r="H30" i="174"/>
  <c r="G27" i="174"/>
  <c r="H27" i="174"/>
  <c r="C27" i="174"/>
  <c r="C14" i="174"/>
  <c r="H14" i="174"/>
  <c r="C25" i="174"/>
  <c r="H25" i="174"/>
  <c r="G25" i="174"/>
  <c r="C29" i="174"/>
  <c r="G29" i="174"/>
  <c r="H29" i="174"/>
  <c r="H13" i="174"/>
  <c r="C13" i="174"/>
  <c r="BT214" i="115"/>
  <c r="BN190" i="115"/>
  <c r="V236" i="115"/>
  <c r="V234" i="115"/>
  <c r="V230" i="115"/>
  <c r="BB227" i="115"/>
  <c r="V222" i="115"/>
  <c r="AL215" i="115"/>
  <c r="V204" i="115"/>
  <c r="BB201" i="115"/>
  <c r="AL272" i="115"/>
  <c r="AL261" i="115"/>
  <c r="BR256" i="115"/>
  <c r="AL252" i="115"/>
  <c r="AL250" i="115"/>
  <c r="BB244" i="115"/>
  <c r="V238" i="115"/>
  <c r="AL231" i="115"/>
  <c r="AL229" i="115"/>
  <c r="BR226" i="115"/>
  <c r="AL225" i="115"/>
  <c r="AL219" i="115"/>
  <c r="BB214" i="115"/>
  <c r="BR213" i="115"/>
  <c r="BB208" i="115"/>
  <c r="BR207" i="115"/>
  <c r="BR204" i="115"/>
  <c r="BB197" i="115"/>
  <c r="BR267" i="115"/>
  <c r="BB266" i="115"/>
  <c r="BB264" i="115"/>
  <c r="BB262" i="115"/>
  <c r="BB253" i="115"/>
  <c r="BB251" i="115"/>
  <c r="AL248" i="115"/>
  <c r="AL243" i="115"/>
  <c r="AL241" i="115"/>
  <c r="AL239" i="115"/>
  <c r="AL237" i="115"/>
  <c r="BB234" i="115"/>
  <c r="AL233" i="115"/>
  <c r="BB230" i="115"/>
  <c r="BB224" i="115"/>
  <c r="BB222" i="115"/>
  <c r="BB220" i="115"/>
  <c r="BR215" i="115"/>
  <c r="BB211" i="115"/>
  <c r="BR210" i="115"/>
  <c r="AL209" i="115"/>
  <c r="V203" i="115"/>
  <c r="AL201" i="115"/>
  <c r="V199" i="115"/>
  <c r="V192" i="115"/>
  <c r="BR272" i="115"/>
  <c r="BB271" i="115"/>
  <c r="AL270" i="115"/>
  <c r="V269" i="115"/>
  <c r="BR265" i="115"/>
  <c r="V260" i="115"/>
  <c r="V258" i="115"/>
  <c r="BR254" i="115"/>
  <c r="BB249" i="115"/>
  <c r="V247" i="115"/>
  <c r="BB236" i="115"/>
  <c r="V226" i="115"/>
  <c r="BR219" i="115"/>
  <c r="BB218" i="115"/>
  <c r="V213" i="115"/>
  <c r="AL212" i="115"/>
  <c r="AL206" i="115"/>
  <c r="BB205" i="115"/>
  <c r="BR203" i="115"/>
  <c r="V274" i="115"/>
  <c r="BR263" i="115"/>
  <c r="AL259" i="115"/>
  <c r="V256" i="115"/>
  <c r="BR252" i="115"/>
  <c r="BR250" i="115"/>
  <c r="AL246" i="115"/>
  <c r="V245" i="115"/>
  <c r="BB242" i="115"/>
  <c r="BB240" i="115"/>
  <c r="BB238" i="115"/>
  <c r="BR235" i="115"/>
  <c r="BB232" i="115"/>
  <c r="BR229" i="115"/>
  <c r="BB228" i="115"/>
  <c r="V228" i="115"/>
  <c r="BR223" i="115"/>
  <c r="BR221" i="115"/>
  <c r="V210" i="115"/>
  <c r="V207" i="115"/>
  <c r="V191" i="115"/>
  <c r="BR261" i="115"/>
  <c r="BB260" i="115"/>
  <c r="BR248" i="115"/>
  <c r="BB247" i="115"/>
  <c r="BR243" i="115"/>
  <c r="BR239" i="115"/>
  <c r="BR233" i="115"/>
  <c r="BR231" i="115"/>
  <c r="BR217" i="115"/>
  <c r="BR202" i="115"/>
  <c r="V202" i="115"/>
  <c r="V200" i="115"/>
  <c r="AL197" i="115"/>
  <c r="BR270" i="115"/>
  <c r="BB269" i="115"/>
  <c r="AL268" i="115"/>
  <c r="V267" i="115"/>
  <c r="V265" i="115"/>
  <c r="V263" i="115"/>
  <c r="BB258" i="115"/>
  <c r="AL257" i="115"/>
  <c r="V254" i="115"/>
  <c r="BB245" i="115"/>
  <c r="BR241" i="115"/>
  <c r="BR237" i="115"/>
  <c r="V235" i="115"/>
  <c r="AL227" i="115"/>
  <c r="V221" i="115"/>
  <c r="V217" i="115"/>
  <c r="AL216" i="115"/>
  <c r="V215" i="115"/>
  <c r="BB204" i="115"/>
  <c r="V201" i="115"/>
  <c r="BR198" i="115"/>
  <c r="V261" i="115"/>
  <c r="BB256" i="115"/>
  <c r="V252" i="115"/>
  <c r="V250" i="115"/>
  <c r="V231" i="115"/>
  <c r="V229" i="115"/>
  <c r="BB226" i="115"/>
  <c r="BR225" i="115"/>
  <c r="V225" i="115"/>
  <c r="V223" i="115"/>
  <c r="V219" i="115"/>
  <c r="AL214" i="115"/>
  <c r="V209" i="115"/>
  <c r="AL208" i="115"/>
  <c r="BR268" i="115"/>
  <c r="BB267" i="115"/>
  <c r="AL266" i="115"/>
  <c r="AL264" i="115"/>
  <c r="BR259" i="115"/>
  <c r="BR257" i="115"/>
  <c r="AL255" i="115"/>
  <c r="AL251" i="115"/>
  <c r="BR246" i="115"/>
  <c r="AL244" i="115"/>
  <c r="V239" i="115"/>
  <c r="V237" i="115"/>
  <c r="AL234" i="115"/>
  <c r="AL224" i="115"/>
  <c r="AL222" i="115"/>
  <c r="AL220" i="115"/>
  <c r="BB213" i="115"/>
  <c r="BR212" i="115"/>
  <c r="V212" i="115"/>
  <c r="AL211" i="115"/>
  <c r="BB210" i="115"/>
  <c r="BR209" i="115"/>
  <c r="BB207" i="115"/>
  <c r="BR206" i="115"/>
  <c r="V206" i="115"/>
  <c r="AL205" i="115"/>
  <c r="BB203" i="115"/>
  <c r="V197" i="115"/>
  <c r="V195" i="115"/>
  <c r="BR273" i="115"/>
  <c r="V270" i="115"/>
  <c r="AL262" i="115"/>
  <c r="BR255" i="115"/>
  <c r="BB254" i="115"/>
  <c r="AL253" i="115"/>
  <c r="AL249" i="115"/>
  <c r="V243" i="115"/>
  <c r="V241" i="115"/>
  <c r="AL236" i="115"/>
  <c r="V233" i="115"/>
  <c r="AL230" i="115"/>
  <c r="BR227" i="115"/>
  <c r="BB219" i="115"/>
  <c r="BB215" i="115"/>
  <c r="BB202" i="115"/>
  <c r="V189" i="115"/>
  <c r="BB272" i="115"/>
  <c r="AL271" i="115"/>
  <c r="BB265" i="115"/>
  <c r="BB263" i="115"/>
  <c r="V259" i="115"/>
  <c r="BB250" i="115"/>
  <c r="V248" i="115"/>
  <c r="V246" i="115"/>
  <c r="BR244" i="115"/>
  <c r="AL242" i="115"/>
  <c r="AL240" i="115"/>
  <c r="BB235" i="115"/>
  <c r="AL232" i="115"/>
  <c r="BB229" i="115"/>
  <c r="BB223" i="115"/>
  <c r="BB221" i="115"/>
  <c r="AL218" i="115"/>
  <c r="BR201" i="115"/>
  <c r="BB261" i="115"/>
  <c r="BB252" i="115"/>
  <c r="BB243" i="115"/>
  <c r="BB239" i="115"/>
  <c r="AL238" i="115"/>
  <c r="BR234" i="115"/>
  <c r="BB231" i="115"/>
  <c r="BB217" i="115"/>
  <c r="BR216" i="115"/>
  <c r="BR214" i="115"/>
  <c r="AL204" i="115"/>
  <c r="BR200" i="115"/>
  <c r="BR196" i="115"/>
  <c r="BR271" i="115"/>
  <c r="AL269" i="115"/>
  <c r="BR266" i="115"/>
  <c r="BR264" i="115"/>
  <c r="BR262" i="115"/>
  <c r="AL260" i="115"/>
  <c r="V257" i="115"/>
  <c r="BR253" i="115"/>
  <c r="BR251" i="115"/>
  <c r="BR249" i="115"/>
  <c r="BB248" i="115"/>
  <c r="AL247" i="115"/>
  <c r="AL245" i="115"/>
  <c r="BB241" i="115"/>
  <c r="BB237" i="115"/>
  <c r="BB233" i="115"/>
  <c r="BR230" i="115"/>
  <c r="V227" i="115"/>
  <c r="BB225" i="115"/>
  <c r="BR224" i="115"/>
  <c r="BR222" i="115"/>
  <c r="BR220" i="115"/>
  <c r="BR218" i="115"/>
  <c r="BR208" i="115"/>
  <c r="BB206" i="115"/>
  <c r="BR205" i="115"/>
  <c r="V205" i="115"/>
  <c r="BB199" i="115"/>
  <c r="V194" i="115"/>
  <c r="BB270" i="115"/>
  <c r="V268" i="115"/>
  <c r="AL258" i="115"/>
  <c r="BR236" i="115"/>
  <c r="BR228" i="115"/>
  <c r="AL228" i="115"/>
  <c r="AL226" i="115"/>
  <c r="V216" i="115"/>
  <c r="V214" i="115"/>
  <c r="BB212" i="115"/>
  <c r="BR211" i="115"/>
  <c r="V211" i="115"/>
  <c r="BB209" i="115"/>
  <c r="AL203" i="115"/>
  <c r="BB200" i="115"/>
  <c r="V198" i="115"/>
  <c r="BR274" i="115"/>
  <c r="AL274" i="115"/>
  <c r="V273" i="115"/>
  <c r="AL267" i="115"/>
  <c r="V266" i="115"/>
  <c r="V264" i="115"/>
  <c r="BR260" i="115"/>
  <c r="BB259" i="115"/>
  <c r="AL256" i="115"/>
  <c r="V255" i="115"/>
  <c r="BB246" i="115"/>
  <c r="BR242" i="115"/>
  <c r="BR240" i="115"/>
  <c r="BR238" i="115"/>
  <c r="BR232" i="115"/>
  <c r="V224" i="115"/>
  <c r="V220" i="115"/>
  <c r="AL213" i="115"/>
  <c r="AL210" i="115"/>
  <c r="V208" i="115"/>
  <c r="AL207" i="115"/>
  <c r="AL199" i="115"/>
  <c r="BC266" i="115"/>
  <c r="W262" i="115"/>
  <c r="AM232" i="115"/>
  <c r="BC262" i="115"/>
  <c r="W192" i="115"/>
  <c r="BS245" i="115"/>
  <c r="BS224" i="115"/>
  <c r="BS220" i="115"/>
  <c r="W238" i="115"/>
  <c r="W195" i="115"/>
  <c r="BS208" i="115"/>
  <c r="AM213" i="115"/>
  <c r="BS250" i="115"/>
  <c r="AM196" i="115"/>
  <c r="BS269" i="115"/>
  <c r="BC252" i="115"/>
  <c r="AM227" i="115"/>
  <c r="BC218" i="115"/>
  <c r="AM240" i="115"/>
  <c r="BS264" i="115"/>
  <c r="BS259" i="115"/>
  <c r="BS255" i="115"/>
  <c r="BC248" i="115"/>
  <c r="W248" i="115"/>
  <c r="BC242" i="115"/>
  <c r="BC238" i="115"/>
  <c r="BS236" i="115"/>
  <c r="W235" i="115"/>
  <c r="BS228" i="115"/>
  <c r="BS227" i="115"/>
  <c r="W215" i="115"/>
  <c r="BS213" i="115"/>
  <c r="BC207" i="115"/>
  <c r="AM206" i="115"/>
  <c r="AM204" i="115"/>
  <c r="BC203" i="115"/>
  <c r="BU202" i="115"/>
  <c r="BE201" i="115"/>
  <c r="BS200" i="115"/>
  <c r="W200" i="115"/>
  <c r="AO199" i="115"/>
  <c r="AI197" i="115"/>
  <c r="AM270" i="115"/>
  <c r="BC267" i="115"/>
  <c r="W267" i="115"/>
  <c r="W263" i="115"/>
  <c r="AM255" i="115"/>
  <c r="W253" i="115"/>
  <c r="AM251" i="115"/>
  <c r="AM246" i="115"/>
  <c r="BS240" i="115"/>
  <c r="BS232" i="115"/>
  <c r="W231" i="115"/>
  <c r="W226" i="115"/>
  <c r="W223" i="115"/>
  <c r="AM221" i="115"/>
  <c r="BC219" i="115"/>
  <c r="W219" i="115"/>
  <c r="AM217" i="115"/>
  <c r="BC215" i="115"/>
  <c r="BC212" i="115"/>
  <c r="AM211" i="115"/>
  <c r="BS202" i="115"/>
  <c r="AM199" i="115"/>
  <c r="BC273" i="115"/>
  <c r="W273" i="115"/>
  <c r="BS270" i="115"/>
  <c r="AM265" i="115"/>
  <c r="BS260" i="115"/>
  <c r="AM260" i="115"/>
  <c r="W258" i="115"/>
  <c r="BC253" i="115"/>
  <c r="W249" i="115"/>
  <c r="W239" i="115"/>
  <c r="BC235" i="115"/>
  <c r="AM229" i="115"/>
  <c r="AM228" i="115"/>
  <c r="AM225" i="115"/>
  <c r="BC223" i="115"/>
  <c r="W210" i="115"/>
  <c r="BQ200" i="115"/>
  <c r="Y197" i="115"/>
  <c r="Y196" i="115"/>
  <c r="Y191" i="115"/>
  <c r="BS265" i="115"/>
  <c r="BC263" i="115"/>
  <c r="AM261" i="115"/>
  <c r="BC258" i="115"/>
  <c r="AM256" i="115"/>
  <c r="BS251" i="115"/>
  <c r="BC249" i="115"/>
  <c r="BS246" i="115"/>
  <c r="BC243" i="115"/>
  <c r="W243" i="115"/>
  <c r="AM241" i="115"/>
  <c r="BC239" i="115"/>
  <c r="AM237" i="115"/>
  <c r="AM233" i="115"/>
  <c r="BC231" i="115"/>
  <c r="BS229" i="115"/>
  <c r="BC226" i="115"/>
  <c r="BS221" i="115"/>
  <c r="W216" i="115"/>
  <c r="AM209" i="115"/>
  <c r="BS206" i="115"/>
  <c r="BC205" i="115"/>
  <c r="W197" i="115"/>
  <c r="W196" i="115"/>
  <c r="W274" i="115"/>
  <c r="BS271" i="115"/>
  <c r="AM271" i="115"/>
  <c r="W268" i="115"/>
  <c r="BS256" i="115"/>
  <c r="W254" i="115"/>
  <c r="BS233" i="115"/>
  <c r="W224" i="115"/>
  <c r="W220" i="115"/>
  <c r="BS217" i="115"/>
  <c r="BC216" i="115"/>
  <c r="AM214" i="115"/>
  <c r="BS211" i="115"/>
  <c r="BC210" i="115"/>
  <c r="W208" i="115"/>
  <c r="BS204" i="115"/>
  <c r="W202" i="115"/>
  <c r="AO201" i="115"/>
  <c r="BE200" i="115"/>
  <c r="BW199" i="115"/>
  <c r="W198" i="115"/>
  <c r="Y194" i="115"/>
  <c r="BC274" i="115"/>
  <c r="BC268" i="115"/>
  <c r="W264" i="115"/>
  <c r="BS261" i="115"/>
  <c r="W259" i="115"/>
  <c r="BC254" i="115"/>
  <c r="W250" i="115"/>
  <c r="AM247" i="115"/>
  <c r="BC244" i="115"/>
  <c r="BS241" i="115"/>
  <c r="BS237" i="115"/>
  <c r="W236" i="115"/>
  <c r="AM234" i="115"/>
  <c r="AM222" i="115"/>
  <c r="W213" i="115"/>
  <c r="BC208" i="115"/>
  <c r="W204" i="115"/>
  <c r="AM201" i="115"/>
  <c r="BC200" i="115"/>
  <c r="W194" i="115"/>
  <c r="W269" i="115"/>
  <c r="AM266" i="115"/>
  <c r="AM252" i="115"/>
  <c r="BC250" i="115"/>
  <c r="BS247" i="115"/>
  <c r="BC245" i="115"/>
  <c r="W245" i="115"/>
  <c r="W244" i="115"/>
  <c r="W240" i="115"/>
  <c r="BS234" i="115"/>
  <c r="W232" i="115"/>
  <c r="AM230" i="115"/>
  <c r="W227" i="115"/>
  <c r="BS225" i="115"/>
  <c r="BC224" i="115"/>
  <c r="BC220" i="115"/>
  <c r="BS214" i="115"/>
  <c r="W206" i="115"/>
  <c r="AM203" i="115"/>
  <c r="BC202" i="115"/>
  <c r="BU199" i="115"/>
  <c r="W199" i="115"/>
  <c r="AM272" i="115"/>
  <c r="BC269" i="115"/>
  <c r="BC264" i="115"/>
  <c r="AM262" i="115"/>
  <c r="BC259" i="115"/>
  <c r="AM257" i="115"/>
  <c r="BS252" i="115"/>
  <c r="AM248" i="115"/>
  <c r="AM242" i="115"/>
  <c r="BC236" i="115"/>
  <c r="BS230" i="115"/>
  <c r="BC227" i="115"/>
  <c r="BS222" i="115"/>
  <c r="BS218" i="115"/>
  <c r="AM218" i="115"/>
  <c r="W211" i="115"/>
  <c r="BS209" i="115"/>
  <c r="AM207" i="115"/>
  <c r="BA200" i="115"/>
  <c r="BS199" i="115"/>
  <c r="BU196" i="115"/>
  <c r="BS195" i="115"/>
  <c r="Y190" i="115"/>
  <c r="BS272" i="115"/>
  <c r="W270" i="115"/>
  <c r="AM267" i="115"/>
  <c r="BS266" i="115"/>
  <c r="BS262" i="115"/>
  <c r="BS257" i="115"/>
  <c r="BC255" i="115"/>
  <c r="W255" i="115"/>
  <c r="BS248" i="115"/>
  <c r="W246" i="115"/>
  <c r="BC240" i="115"/>
  <c r="AM238" i="115"/>
  <c r="BC232" i="115"/>
  <c r="BC228" i="115"/>
  <c r="W221" i="115"/>
  <c r="W217" i="115"/>
  <c r="AM215" i="115"/>
  <c r="BC213" i="115"/>
  <c r="AM212" i="115"/>
  <c r="BS207" i="115"/>
  <c r="BC206" i="115"/>
  <c r="BS196" i="115"/>
  <c r="W265" i="115"/>
  <c r="W251" i="115"/>
  <c r="BS242" i="115"/>
  <c r="BS238" i="115"/>
  <c r="AM235" i="115"/>
  <c r="W229" i="115"/>
  <c r="W225" i="115"/>
  <c r="AM223" i="115"/>
  <c r="BS215" i="115"/>
  <c r="W209" i="115"/>
  <c r="AM205" i="115"/>
  <c r="BC197" i="115"/>
  <c r="BE193" i="115"/>
  <c r="BS273" i="115"/>
  <c r="AM273" i="115"/>
  <c r="BC270" i="115"/>
  <c r="BS267" i="115"/>
  <c r="AM263" i="115"/>
  <c r="W261" i="115"/>
  <c r="BC260" i="115"/>
  <c r="W260" i="115"/>
  <c r="W256" i="115"/>
  <c r="AM253" i="115"/>
  <c r="BC251" i="115"/>
  <c r="AM249" i="115"/>
  <c r="BC246" i="115"/>
  <c r="W237" i="115"/>
  <c r="AM231" i="115"/>
  <c r="BC229" i="115"/>
  <c r="W228" i="115"/>
  <c r="AM226" i="115"/>
  <c r="BC221" i="115"/>
  <c r="BS219" i="115"/>
  <c r="AM219" i="115"/>
  <c r="BC211" i="115"/>
  <c r="BC204" i="115"/>
  <c r="BS203" i="115"/>
  <c r="BS201" i="115"/>
  <c r="W201" i="115"/>
  <c r="AM200" i="115"/>
  <c r="BS274" i="115"/>
  <c r="W271" i="115"/>
  <c r="BC265" i="115"/>
  <c r="BS258" i="115"/>
  <c r="AM258" i="115"/>
  <c r="BC256" i="115"/>
  <c r="BS253" i="115"/>
  <c r="BS249" i="115"/>
  <c r="AM243" i="115"/>
  <c r="W241" i="115"/>
  <c r="AM239" i="115"/>
  <c r="BS235" i="115"/>
  <c r="W233" i="115"/>
  <c r="BS223" i="115"/>
  <c r="BC217" i="115"/>
  <c r="AM216" i="115"/>
  <c r="W214" i="115"/>
  <c r="BS212" i="115"/>
  <c r="AM210" i="115"/>
  <c r="BS205" i="115"/>
  <c r="BE199" i="115"/>
  <c r="BU198" i="115"/>
  <c r="BE196" i="115"/>
  <c r="AM195" i="115"/>
  <c r="W193" i="115"/>
  <c r="BC271" i="115"/>
  <c r="BS268" i="115"/>
  <c r="AM268" i="115"/>
  <c r="BS263" i="115"/>
  <c r="BC261" i="115"/>
  <c r="AM254" i="115"/>
  <c r="BS243" i="115"/>
  <c r="BC241" i="115"/>
  <c r="BS239" i="115"/>
  <c r="BC237" i="115"/>
  <c r="BC233" i="115"/>
  <c r="BS231" i="115"/>
  <c r="BS226" i="115"/>
  <c r="BC225" i="115"/>
  <c r="AM208" i="115"/>
  <c r="W203" i="115"/>
  <c r="BC199" i="115"/>
  <c r="BA196" i="115"/>
  <c r="AM274" i="115"/>
  <c r="W266" i="115"/>
  <c r="W252" i="115"/>
  <c r="BC247" i="115"/>
  <c r="W247" i="115"/>
  <c r="AM245" i="115"/>
  <c r="BS244" i="115"/>
  <c r="AM244" i="115"/>
  <c r="W234" i="115"/>
  <c r="W230" i="115"/>
  <c r="AM224" i="115"/>
  <c r="W222" i="115"/>
  <c r="AM220" i="115"/>
  <c r="BC214" i="115"/>
  <c r="BS210" i="115"/>
  <c r="BC209" i="115"/>
  <c r="W272" i="115"/>
  <c r="AM269" i="115"/>
  <c r="AM264" i="115"/>
  <c r="AM259" i="115"/>
  <c r="W257" i="115"/>
  <c r="BS254" i="115"/>
  <c r="AM250" i="115"/>
  <c r="W242" i="115"/>
  <c r="AM236" i="115"/>
  <c r="BC234" i="115"/>
  <c r="BC230" i="115"/>
  <c r="BC222" i="115"/>
  <c r="W218" i="115"/>
  <c r="BS216" i="115"/>
  <c r="W212" i="115"/>
  <c r="W207" i="115"/>
  <c r="W205" i="115"/>
  <c r="AM202" i="115"/>
  <c r="BA199" i="115"/>
  <c r="BE198" i="115"/>
  <c r="AO196" i="115"/>
  <c r="Y195" i="115"/>
  <c r="Y192" i="115"/>
  <c r="BB198" i="115"/>
  <c r="AL195" i="115"/>
  <c r="AL196" i="115"/>
  <c r="BK202" i="115"/>
  <c r="AL198" i="115"/>
  <c r="BR199" i="115"/>
  <c r="BH273" i="115"/>
  <c r="BH272" i="115"/>
  <c r="AB271" i="115"/>
  <c r="BH270" i="115"/>
  <c r="AB270" i="115"/>
  <c r="AR261" i="115"/>
  <c r="BH250" i="115"/>
  <c r="BH235" i="115"/>
  <c r="AB235" i="115"/>
  <c r="AR220" i="115"/>
  <c r="AB216" i="115"/>
  <c r="AR209" i="115"/>
  <c r="AR198" i="115"/>
  <c r="AB274" i="115"/>
  <c r="AB272" i="115"/>
  <c r="AR263" i="115"/>
  <c r="AR262" i="115"/>
  <c r="AR260" i="115"/>
  <c r="AR259" i="115"/>
  <c r="AR258" i="115"/>
  <c r="BH251" i="115"/>
  <c r="AB250" i="115"/>
  <c r="AR240" i="115"/>
  <c r="AR231" i="115"/>
  <c r="BH225" i="115"/>
  <c r="AR221" i="115"/>
  <c r="BH216" i="115"/>
  <c r="AB211" i="115"/>
  <c r="AR206" i="115"/>
  <c r="AB273" i="115"/>
  <c r="AR264" i="115"/>
  <c r="AB251" i="115"/>
  <c r="AR245" i="115"/>
  <c r="AR241" i="115"/>
  <c r="BH236" i="115"/>
  <c r="AB236" i="115"/>
  <c r="AR222" i="115"/>
  <c r="AR213" i="115"/>
  <c r="BH211" i="115"/>
  <c r="AB208" i="115"/>
  <c r="AB192" i="115"/>
  <c r="AR265" i="115"/>
  <c r="BH254" i="115"/>
  <c r="BH253" i="115"/>
  <c r="BH252" i="115"/>
  <c r="AB252" i="115"/>
  <c r="AR246" i="115"/>
  <c r="AR242" i="115"/>
  <c r="AR232" i="115"/>
  <c r="AR223" i="115"/>
  <c r="AB217" i="115"/>
  <c r="AB205" i="115"/>
  <c r="AR267" i="115"/>
  <c r="AR266" i="115"/>
  <c r="BH255" i="115"/>
  <c r="AB254" i="115"/>
  <c r="AB253" i="115"/>
  <c r="AR244" i="115"/>
  <c r="BH237" i="115"/>
  <c r="AB237" i="115"/>
  <c r="BH228" i="115"/>
  <c r="BH226" i="115"/>
  <c r="AB226" i="115"/>
  <c r="AR224" i="115"/>
  <c r="BH217" i="115"/>
  <c r="AR214" i="115"/>
  <c r="BH208" i="115"/>
  <c r="BH205" i="115"/>
  <c r="AB201" i="115"/>
  <c r="BH256" i="115"/>
  <c r="AB256" i="115"/>
  <c r="AB255" i="115"/>
  <c r="AR248" i="115"/>
  <c r="AR247" i="115"/>
  <c r="AR243" i="115"/>
  <c r="AR233" i="115"/>
  <c r="BH229" i="115"/>
  <c r="AB229" i="115"/>
  <c r="AB212" i="115"/>
  <c r="AR202" i="115"/>
  <c r="AR200" i="115"/>
  <c r="AR268" i="115"/>
  <c r="BH238" i="115"/>
  <c r="AB238" i="115"/>
  <c r="AR234" i="115"/>
  <c r="BH227" i="115"/>
  <c r="AB227" i="115"/>
  <c r="BH219" i="115"/>
  <c r="BH218" i="115"/>
  <c r="AB218" i="115"/>
  <c r="AR210" i="115"/>
  <c r="AB194" i="115"/>
  <c r="AR269" i="115"/>
  <c r="BH257" i="115"/>
  <c r="AB257" i="115"/>
  <c r="AR249" i="115"/>
  <c r="BH239" i="115"/>
  <c r="AB239" i="115"/>
  <c r="BH230" i="115"/>
  <c r="AB230" i="115"/>
  <c r="AB228" i="115"/>
  <c r="AB219" i="115"/>
  <c r="AR215" i="115"/>
  <c r="BH212" i="115"/>
  <c r="AB209" i="115"/>
  <c r="AR207" i="115"/>
  <c r="AR271" i="115"/>
  <c r="AR270" i="115"/>
  <c r="BH262" i="115"/>
  <c r="BH261" i="115"/>
  <c r="AB261" i="115"/>
  <c r="BH260" i="115"/>
  <c r="BH258" i="115"/>
  <c r="AR235" i="115"/>
  <c r="AR225" i="115"/>
  <c r="BH220" i="115"/>
  <c r="AB220" i="115"/>
  <c r="AR216" i="115"/>
  <c r="AR274" i="115"/>
  <c r="AR273" i="115"/>
  <c r="AR272" i="115"/>
  <c r="BH263" i="115"/>
  <c r="AB263" i="115"/>
  <c r="BH259" i="115"/>
  <c r="AB259" i="115"/>
  <c r="AB258" i="115"/>
  <c r="AR251" i="115"/>
  <c r="AR250" i="115"/>
  <c r="BH240" i="115"/>
  <c r="AB240" i="115"/>
  <c r="BH231" i="115"/>
  <c r="AB231" i="115"/>
  <c r="BH221" i="115"/>
  <c r="AB221" i="115"/>
  <c r="BH213" i="115"/>
  <c r="AR211" i="115"/>
  <c r="BH209" i="115"/>
  <c r="BH264" i="115"/>
  <c r="AB264" i="115"/>
  <c r="AB262" i="115"/>
  <c r="AB260" i="115"/>
  <c r="BH245" i="115"/>
  <c r="BH241" i="115"/>
  <c r="AR236" i="115"/>
  <c r="BH222" i="115"/>
  <c r="AB222" i="115"/>
  <c r="AB213" i="115"/>
  <c r="BH265" i="115"/>
  <c r="AB265" i="115"/>
  <c r="AR254" i="115"/>
  <c r="AR252" i="115"/>
  <c r="BH246" i="115"/>
  <c r="AB246" i="115"/>
  <c r="BH244" i="115"/>
  <c r="BH242" i="115"/>
  <c r="AB242" i="115"/>
  <c r="AB241" i="115"/>
  <c r="BH232" i="115"/>
  <c r="AB232" i="115"/>
  <c r="BH223" i="115"/>
  <c r="AB204" i="115"/>
  <c r="BH267" i="115"/>
  <c r="BH266" i="115"/>
  <c r="AB266" i="115"/>
  <c r="AR253" i="115"/>
  <c r="BH247" i="115"/>
  <c r="AB245" i="115"/>
  <c r="BH243" i="115"/>
  <c r="AR237" i="115"/>
  <c r="AR226" i="115"/>
  <c r="BH224" i="115"/>
  <c r="AB224" i="115"/>
  <c r="AB223" i="115"/>
  <c r="AR217" i="115"/>
  <c r="AB214" i="115"/>
  <c r="AR205" i="115"/>
  <c r="AR203" i="115"/>
  <c r="AU204" i="115"/>
  <c r="AU200" i="115"/>
  <c r="AX192" i="115"/>
  <c r="BA194" i="115"/>
  <c r="AH192" i="115"/>
  <c r="AU205" i="115"/>
  <c r="BN197" i="115"/>
  <c r="BH201" i="115"/>
  <c r="AB199" i="115"/>
  <c r="AR197" i="115"/>
  <c r="BH196" i="115"/>
  <c r="AB202" i="115"/>
  <c r="BH202" i="115"/>
  <c r="BH199" i="115"/>
  <c r="AB198" i="115"/>
  <c r="AR196" i="115"/>
  <c r="AB191" i="115"/>
  <c r="BH206" i="115"/>
  <c r="AB206" i="115"/>
  <c r="AR204" i="115"/>
  <c r="AE203" i="115"/>
  <c r="AB200" i="115"/>
  <c r="AB210" i="115"/>
  <c r="AR208" i="115"/>
  <c r="BK203" i="115"/>
  <c r="AB203" i="115"/>
  <c r="AR201" i="115"/>
  <c r="AB197" i="115"/>
  <c r="W191" i="115"/>
  <c r="BH203" i="115"/>
  <c r="BH200" i="115"/>
  <c r="AR193" i="115"/>
  <c r="AB195" i="115"/>
  <c r="AB193" i="115"/>
  <c r="AT245" i="115"/>
  <c r="AR199" i="115"/>
  <c r="BH198" i="115"/>
  <c r="BH197" i="115"/>
  <c r="AB196" i="115"/>
  <c r="BH190" i="115"/>
  <c r="BN193" i="115"/>
  <c r="AE204" i="115"/>
  <c r="BN200" i="115"/>
  <c r="AE200" i="115"/>
  <c r="AH198" i="115"/>
  <c r="BN196" i="115"/>
  <c r="U196" i="115"/>
  <c r="U195" i="115"/>
  <c r="R192" i="115"/>
  <c r="BK204" i="115"/>
  <c r="AU202" i="115"/>
  <c r="BK200" i="115"/>
  <c r="AM197" i="115"/>
  <c r="R195" i="115"/>
  <c r="AX193" i="115"/>
  <c r="BC191" i="115"/>
  <c r="BN194" i="115"/>
  <c r="AE205" i="115"/>
  <c r="AU203" i="115"/>
  <c r="AE201" i="115"/>
  <c r="AX196" i="115"/>
  <c r="BQ195" i="115"/>
  <c r="AX194" i="115"/>
  <c r="AU199" i="115"/>
  <c r="BK206" i="115"/>
  <c r="BQ197" i="115"/>
  <c r="AH194" i="115"/>
  <c r="U193" i="115"/>
  <c r="R191" i="115"/>
  <c r="AE202" i="115"/>
  <c r="AE197" i="115"/>
  <c r="BN195" i="115"/>
  <c r="BQ194" i="115"/>
  <c r="BH193" i="115"/>
  <c r="AU195" i="115"/>
  <c r="AR195" i="115"/>
  <c r="AR194" i="115"/>
  <c r="AH193" i="115"/>
  <c r="AK191" i="115"/>
  <c r="AU201" i="115"/>
  <c r="AE199" i="115"/>
  <c r="AU198" i="115"/>
  <c r="AH191" i="115"/>
  <c r="AS257" i="115"/>
  <c r="AS223" i="115"/>
  <c r="BI243" i="115"/>
  <c r="AC242" i="115"/>
  <c r="AC231" i="115"/>
  <c r="AS273" i="115"/>
  <c r="AS270" i="115"/>
  <c r="AS245" i="115"/>
  <c r="AS239" i="115"/>
  <c r="BI264" i="115"/>
  <c r="AC263" i="115"/>
  <c r="AC235" i="115"/>
  <c r="BI274" i="115"/>
  <c r="BI267" i="115"/>
  <c r="AS249" i="115"/>
  <c r="AS228" i="115"/>
  <c r="BN192" i="115"/>
  <c r="AS253" i="115"/>
  <c r="BI228" i="115"/>
  <c r="AS221" i="115"/>
  <c r="AS220" i="115"/>
  <c r="AD273" i="115"/>
  <c r="AD270" i="115"/>
  <c r="AT249" i="115"/>
  <c r="AU197" i="115"/>
  <c r="AE196" i="115"/>
  <c r="AT273" i="115"/>
  <c r="AT253" i="115"/>
  <c r="AE198" i="115"/>
  <c r="AT257" i="115"/>
  <c r="AT270" i="115"/>
  <c r="AT220" i="115"/>
  <c r="BK196" i="115"/>
  <c r="AT209" i="115"/>
  <c r="BJ267" i="115"/>
  <c r="AD263" i="115"/>
  <c r="X271" i="115"/>
  <c r="BD215" i="115"/>
  <c r="BK198" i="115"/>
  <c r="AX191" i="115"/>
  <c r="AU189" i="115"/>
  <c r="BT228" i="115"/>
  <c r="X216" i="115"/>
  <c r="AE195" i="115"/>
  <c r="AU191" i="115"/>
  <c r="AN273" i="115"/>
  <c r="X268" i="115"/>
  <c r="BD265" i="115"/>
  <c r="BT259" i="115"/>
  <c r="BT256" i="115"/>
  <c r="BT254" i="115"/>
  <c r="X238" i="115"/>
  <c r="BD263" i="115"/>
  <c r="AN257" i="115"/>
  <c r="AN255" i="115"/>
  <c r="AN248" i="115"/>
  <c r="X241" i="115"/>
  <c r="BD240" i="115"/>
  <c r="AN231" i="115"/>
  <c r="AU196" i="115"/>
  <c r="BT195" i="115"/>
  <c r="BT234" i="115"/>
  <c r="BD223" i="115"/>
  <c r="BD221" i="115"/>
  <c r="BK192" i="115"/>
  <c r="AN228" i="115"/>
  <c r="X262" i="115"/>
  <c r="BD261" i="115"/>
  <c r="BT194" i="115"/>
  <c r="AE192" i="115"/>
  <c r="BT242" i="115"/>
  <c r="AN270" i="115"/>
  <c r="BT264" i="115"/>
  <c r="X246" i="115"/>
  <c r="BD245" i="115"/>
  <c r="AN243" i="115"/>
  <c r="BT240" i="115"/>
  <c r="BD250" i="115"/>
  <c r="BD231" i="115"/>
  <c r="BD272" i="115"/>
  <c r="AN263" i="115"/>
  <c r="X251" i="115"/>
  <c r="X232" i="115"/>
  <c r="BT223" i="115"/>
  <c r="AU190" i="115"/>
  <c r="X273" i="115"/>
  <c r="BD271" i="115"/>
  <c r="X272" i="115"/>
  <c r="X235" i="115"/>
  <c r="BD234" i="115"/>
  <c r="BD214" i="115"/>
  <c r="BT261" i="115"/>
  <c r="BD244" i="115"/>
  <c r="BT269" i="115"/>
  <c r="BD267" i="115"/>
  <c r="AN265" i="115"/>
  <c r="AN261" i="115"/>
  <c r="X260" i="115"/>
  <c r="BD259" i="115"/>
  <c r="X255" i="115"/>
  <c r="BD254" i="115"/>
  <c r="AN253" i="115"/>
  <c r="BT252" i="115"/>
  <c r="BT247" i="115"/>
  <c r="X243" i="115"/>
  <c r="BD242" i="115"/>
  <c r="AN240" i="115"/>
  <c r="BT239" i="115"/>
  <c r="BD237" i="115"/>
  <c r="AN234" i="115"/>
  <c r="AW228" i="115"/>
  <c r="BM225" i="115"/>
  <c r="AW222" i="115"/>
  <c r="AN219" i="115"/>
  <c r="BT218" i="115"/>
  <c r="AN196" i="115"/>
  <c r="AN244" i="115"/>
  <c r="BT233" i="115"/>
  <c r="X231" i="115"/>
  <c r="BD230" i="115"/>
  <c r="X228" i="115"/>
  <c r="BD227" i="115"/>
  <c r="AN223" i="115"/>
  <c r="X221" i="115"/>
  <c r="X215" i="115"/>
  <c r="BD211" i="115"/>
  <c r="BD210" i="115"/>
  <c r="BD209" i="115"/>
  <c r="BD208" i="115"/>
  <c r="BD206" i="115"/>
  <c r="BD193" i="115"/>
  <c r="X263" i="115"/>
  <c r="BT260" i="115"/>
  <c r="X259" i="115"/>
  <c r="X250" i="115"/>
  <c r="BD249" i="115"/>
  <c r="X237" i="115"/>
  <c r="BD236" i="115"/>
  <c r="BT222" i="115"/>
  <c r="BD220" i="115"/>
  <c r="X214" i="115"/>
  <c r="BD213" i="115"/>
  <c r="BD212" i="115"/>
  <c r="X212" i="115"/>
  <c r="X211" i="115"/>
  <c r="X209" i="115"/>
  <c r="BD207" i="115"/>
  <c r="BD205" i="115"/>
  <c r="BD204" i="115"/>
  <c r="BD203" i="115"/>
  <c r="BD202" i="115"/>
  <c r="BK201" i="115"/>
  <c r="BK199" i="115"/>
  <c r="X198" i="115"/>
  <c r="BH195" i="115"/>
  <c r="X195" i="115"/>
  <c r="AM194" i="115"/>
  <c r="AY193" i="115"/>
  <c r="BD192" i="115"/>
  <c r="BK188" i="115"/>
  <c r="AN269" i="115"/>
  <c r="BD262" i="115"/>
  <c r="BD258" i="115"/>
  <c r="AN256" i="115"/>
  <c r="BT255" i="115"/>
  <c r="X254" i="115"/>
  <c r="AN252" i="115"/>
  <c r="BT251" i="115"/>
  <c r="AN247" i="115"/>
  <c r="BT246" i="115"/>
  <c r="BT243" i="115"/>
  <c r="X242" i="115"/>
  <c r="AN239" i="115"/>
  <c r="AN233" i="115"/>
  <c r="BT232" i="115"/>
  <c r="X227" i="115"/>
  <c r="BD226" i="115"/>
  <c r="AN218" i="115"/>
  <c r="BT217" i="115"/>
  <c r="X213" i="115"/>
  <c r="X210" i="115"/>
  <c r="X207" i="115"/>
  <c r="X206" i="115"/>
  <c r="X205" i="115"/>
  <c r="X204" i="115"/>
  <c r="BD198" i="115"/>
  <c r="BD195" i="115"/>
  <c r="X274" i="115"/>
  <c r="BD270" i="115"/>
  <c r="X267" i="115"/>
  <c r="BD273" i="115"/>
  <c r="BD266" i="115"/>
  <c r="AN264" i="115"/>
  <c r="BD253" i="115"/>
  <c r="BD241" i="115"/>
  <c r="BT238" i="115"/>
  <c r="X236" i="115"/>
  <c r="BD235" i="115"/>
  <c r="X230" i="115"/>
  <c r="BD229" i="115"/>
  <c r="BJ228" i="115"/>
  <c r="BD225" i="115"/>
  <c r="X225" i="115"/>
  <c r="BD224" i="115"/>
  <c r="AN217" i="115"/>
  <c r="BT216" i="115"/>
  <c r="X208" i="115"/>
  <c r="X203" i="115"/>
  <c r="BC198" i="115"/>
  <c r="AN197" i="115"/>
  <c r="BC195" i="115"/>
  <c r="AE194" i="115"/>
  <c r="AU193" i="115"/>
  <c r="AR192" i="115"/>
  <c r="BT272" i="115"/>
  <c r="BT268" i="115"/>
  <c r="BT274" i="115"/>
  <c r="AN272" i="115"/>
  <c r="BT271" i="115"/>
  <c r="AN268" i="115"/>
  <c r="BT267" i="115"/>
  <c r="BT263" i="115"/>
  <c r="AN251" i="115"/>
  <c r="AN246" i="115"/>
  <c r="X245" i="115"/>
  <c r="AN232" i="115"/>
  <c r="BT231" i="115"/>
  <c r="X226" i="115"/>
  <c r="AN222" i="115"/>
  <c r="BT221" i="115"/>
  <c r="AN216" i="115"/>
  <c r="X202" i="115"/>
  <c r="X201" i="115"/>
  <c r="BD200" i="115"/>
  <c r="X200" i="115"/>
  <c r="X199" i="115"/>
  <c r="AN192" i="115"/>
  <c r="X266" i="115"/>
  <c r="AN260" i="115"/>
  <c r="X258" i="115"/>
  <c r="BD257" i="115"/>
  <c r="BT250" i="115"/>
  <c r="X249" i="115"/>
  <c r="BD248" i="115"/>
  <c r="BT245" i="115"/>
  <c r="AG244" i="115"/>
  <c r="AN238" i="115"/>
  <c r="BT237" i="115"/>
  <c r="AW230" i="115"/>
  <c r="X229" i="115"/>
  <c r="X224" i="115"/>
  <c r="X220" i="115"/>
  <c r="BD219" i="115"/>
  <c r="BT215" i="115"/>
  <c r="BD201" i="115"/>
  <c r="AM193" i="115"/>
  <c r="BT230" i="115"/>
  <c r="BT227" i="115"/>
  <c r="AN221" i="115"/>
  <c r="AN215" i="115"/>
  <c r="AN214" i="115"/>
  <c r="BT213" i="115"/>
  <c r="X196" i="115"/>
  <c r="X194" i="115"/>
  <c r="AD193" i="115"/>
  <c r="AN271" i="115"/>
  <c r="X270" i="115"/>
  <c r="BT270" i="115"/>
  <c r="BD269" i="115"/>
  <c r="AN267" i="115"/>
  <c r="X265" i="115"/>
  <c r="X261" i="115"/>
  <c r="AN259" i="115"/>
  <c r="BT258" i="115"/>
  <c r="AN254" i="115"/>
  <c r="X253" i="115"/>
  <c r="AN250" i="115"/>
  <c r="BT249" i="115"/>
  <c r="X248" i="115"/>
  <c r="BD247" i="115"/>
  <c r="AN242" i="115"/>
  <c r="X240" i="115"/>
  <c r="BD239" i="115"/>
  <c r="AN237" i="115"/>
  <c r="BT236" i="115"/>
  <c r="X234" i="115"/>
  <c r="BT220" i="115"/>
  <c r="X219" i="115"/>
  <c r="BT211" i="115"/>
  <c r="BT210" i="115"/>
  <c r="BT209" i="115"/>
  <c r="BT208" i="115"/>
  <c r="BT207" i="115"/>
  <c r="BT206" i="115"/>
  <c r="BT203" i="115"/>
  <c r="BK197" i="115"/>
  <c r="AN274" i="115"/>
  <c r="BT273" i="115"/>
  <c r="BT262" i="115"/>
  <c r="X257" i="115"/>
  <c r="BD256" i="115"/>
  <c r="BD252" i="115"/>
  <c r="AN245" i="115"/>
  <c r="BD233" i="115"/>
  <c r="BD228" i="115"/>
  <c r="AN227" i="115"/>
  <c r="BT226" i="115"/>
  <c r="BD218" i="115"/>
  <c r="BT212" i="115"/>
  <c r="AN212" i="115"/>
  <c r="AN211" i="115"/>
  <c r="AN210" i="115"/>
  <c r="AN209" i="115"/>
  <c r="AN208" i="115"/>
  <c r="BT204" i="115"/>
  <c r="BT202" i="115"/>
  <c r="AN195" i="115"/>
  <c r="BK194" i="115"/>
  <c r="BK190" i="115"/>
  <c r="X269" i="115"/>
  <c r="BT266" i="115"/>
  <c r="BD264" i="115"/>
  <c r="BT253" i="115"/>
  <c r="BT241" i="115"/>
  <c r="BM237" i="115"/>
  <c r="AN236" i="115"/>
  <c r="BT235" i="115"/>
  <c r="AN230" i="115"/>
  <c r="BT229" i="115"/>
  <c r="BT225" i="115"/>
  <c r="BT224" i="115"/>
  <c r="X223" i="115"/>
  <c r="BD222" i="115"/>
  <c r="AN213" i="115"/>
  <c r="AN207" i="115"/>
  <c r="AN206" i="115"/>
  <c r="AN205" i="115"/>
  <c r="AN204" i="115"/>
  <c r="AN203" i="115"/>
  <c r="AN198" i="115"/>
  <c r="BD194" i="115"/>
  <c r="X193" i="115"/>
  <c r="BD268" i="115"/>
  <c r="BD260" i="115"/>
  <c r="X256" i="115"/>
  <c r="X252" i="115"/>
  <c r="BD251" i="115"/>
  <c r="X247" i="115"/>
  <c r="BD246" i="115"/>
  <c r="X244" i="115"/>
  <c r="X239" i="115"/>
  <c r="X233" i="115"/>
  <c r="BD232" i="115"/>
  <c r="AN226" i="115"/>
  <c r="AN225" i="115"/>
  <c r="X218" i="115"/>
  <c r="BD217" i="115"/>
  <c r="BD216" i="115"/>
  <c r="BT201" i="115"/>
  <c r="BT200" i="115"/>
  <c r="BT198" i="115"/>
  <c r="BD197" i="115"/>
  <c r="AN266" i="115"/>
  <c r="BT265" i="115"/>
  <c r="X264" i="115"/>
  <c r="AN262" i="115"/>
  <c r="AN258" i="115"/>
  <c r="BT257" i="115"/>
  <c r="BD255" i="115"/>
  <c r="AN249" i="115"/>
  <c r="BT248" i="115"/>
  <c r="BT244" i="115"/>
  <c r="BD243" i="115"/>
  <c r="AN241" i="115"/>
  <c r="BD238" i="115"/>
  <c r="AN235" i="115"/>
  <c r="AN229" i="115"/>
  <c r="AN224" i="115"/>
  <c r="AN220" i="115"/>
  <c r="BT219" i="115"/>
  <c r="X217" i="115"/>
  <c r="AG214" i="115"/>
  <c r="AN201" i="115"/>
  <c r="BT199" i="115"/>
  <c r="AN199" i="115"/>
  <c r="BS198" i="115"/>
  <c r="X197" i="115"/>
  <c r="AY194" i="115"/>
  <c r="BS193" i="115"/>
  <c r="T193" i="115"/>
  <c r="AZ228" i="115"/>
  <c r="BA193" i="115"/>
  <c r="AZ193" i="115"/>
  <c r="BP252" i="115"/>
  <c r="BP255" i="115"/>
  <c r="AJ248" i="115"/>
  <c r="T199" i="115"/>
  <c r="AJ197" i="115"/>
  <c r="BH192" i="115"/>
  <c r="AR191" i="115"/>
  <c r="T218" i="115"/>
  <c r="BP258" i="115"/>
  <c r="AJ251" i="115"/>
  <c r="T242" i="115"/>
  <c r="T221" i="115"/>
  <c r="T196" i="115"/>
  <c r="BH194" i="115"/>
  <c r="AK192" i="115"/>
  <c r="BP201" i="115"/>
  <c r="AJ254" i="115"/>
  <c r="AZ210" i="115"/>
  <c r="AZ204" i="115"/>
  <c r="AZ219" i="115"/>
  <c r="AZ202" i="115"/>
  <c r="T274" i="115"/>
  <c r="AJ220" i="115"/>
  <c r="BP199" i="115"/>
  <c r="AZ198" i="115"/>
  <c r="S274" i="115"/>
  <c r="AJ273" i="115"/>
  <c r="AZ272" i="115"/>
  <c r="BO271" i="115"/>
  <c r="T271" i="115"/>
  <c r="BP268" i="115"/>
  <c r="BP265" i="115"/>
  <c r="AI260" i="115"/>
  <c r="AY259" i="115"/>
  <c r="S258" i="115"/>
  <c r="AJ257" i="115"/>
  <c r="AY256" i="115"/>
  <c r="S255" i="115"/>
  <c r="S252" i="115"/>
  <c r="S249" i="115"/>
  <c r="AY244" i="115"/>
  <c r="BP237" i="115"/>
  <c r="AZ235" i="115"/>
  <c r="BP234" i="115"/>
  <c r="AZ232" i="115"/>
  <c r="BO231" i="115"/>
  <c r="AZ229" i="115"/>
  <c r="BP228" i="115"/>
  <c r="AY225" i="115"/>
  <c r="AI220" i="115"/>
  <c r="BO216" i="115"/>
  <c r="T216" i="115"/>
  <c r="AI215" i="115"/>
  <c r="AY212" i="115"/>
  <c r="AJ209" i="115"/>
  <c r="AZ200" i="115"/>
  <c r="BO199" i="115"/>
  <c r="AY198" i="115"/>
  <c r="BP196" i="115"/>
  <c r="T195" i="115"/>
  <c r="AU194" i="115"/>
  <c r="X192" i="115"/>
  <c r="AE191" i="115"/>
  <c r="BK189" i="115"/>
  <c r="T258" i="115"/>
  <c r="AJ215" i="115"/>
  <c r="AZ269" i="115"/>
  <c r="T268" i="115"/>
  <c r="T265" i="115"/>
  <c r="AI257" i="115"/>
  <c r="AZ245" i="115"/>
  <c r="BP243" i="115"/>
  <c r="BP240" i="115"/>
  <c r="AZ238" i="115"/>
  <c r="BO237" i="115"/>
  <c r="AJ236" i="115"/>
  <c r="AY235" i="115"/>
  <c r="BO234" i="115"/>
  <c r="T234" i="115"/>
  <c r="AJ233" i="115"/>
  <c r="AY232" i="115"/>
  <c r="T231" i="115"/>
  <c r="AJ230" i="115"/>
  <c r="AY229" i="115"/>
  <c r="BO228" i="115"/>
  <c r="BP227" i="115"/>
  <c r="AJ226" i="115"/>
  <c r="AZ223" i="115"/>
  <c r="BP222" i="115"/>
  <c r="AZ217" i="115"/>
  <c r="S216" i="115"/>
  <c r="AJ211" i="115"/>
  <c r="AI209" i="115"/>
  <c r="AJ207" i="115"/>
  <c r="AJ205" i="115"/>
  <c r="AJ203" i="115"/>
  <c r="AY200" i="115"/>
  <c r="BO196" i="115"/>
  <c r="S195" i="115"/>
  <c r="T249" i="115"/>
  <c r="AJ270" i="115"/>
  <c r="AZ266" i="115"/>
  <c r="AZ263" i="115"/>
  <c r="AI270" i="115"/>
  <c r="AY269" i="115"/>
  <c r="S268" i="115"/>
  <c r="AJ267" i="115"/>
  <c r="AY266" i="115"/>
  <c r="S265" i="115"/>
  <c r="AJ264" i="115"/>
  <c r="AY263" i="115"/>
  <c r="BP262" i="115"/>
  <c r="AJ261" i="115"/>
  <c r="BP253" i="115"/>
  <c r="BP250" i="115"/>
  <c r="BP247" i="115"/>
  <c r="AJ246" i="115"/>
  <c r="AY245" i="115"/>
  <c r="BO243" i="115"/>
  <c r="AJ242" i="115"/>
  <c r="AZ241" i="115"/>
  <c r="BO240" i="115"/>
  <c r="T240" i="115"/>
  <c r="AJ239" i="115"/>
  <c r="AY238" i="115"/>
  <c r="T237" i="115"/>
  <c r="AI236" i="115"/>
  <c r="S234" i="115"/>
  <c r="AI233" i="115"/>
  <c r="S231" i="115"/>
  <c r="AI230" i="115"/>
  <c r="BO227" i="115"/>
  <c r="T227" i="115"/>
  <c r="AI226" i="115"/>
  <c r="AJ224" i="115"/>
  <c r="AY223" i="115"/>
  <c r="BO222" i="115"/>
  <c r="AZ220" i="115"/>
  <c r="AY217" i="115"/>
  <c r="BP214" i="115"/>
  <c r="AJ213" i="115"/>
  <c r="AI211" i="115"/>
  <c r="AI207" i="115"/>
  <c r="T206" i="115"/>
  <c r="AI205" i="115"/>
  <c r="T204" i="115"/>
  <c r="AI203" i="115"/>
  <c r="T194" i="115"/>
  <c r="AZ259" i="115"/>
  <c r="BP231" i="115"/>
  <c r="AI264" i="115"/>
  <c r="BO262" i="115"/>
  <c r="T262" i="115"/>
  <c r="AI261" i="115"/>
  <c r="AZ260" i="115"/>
  <c r="AZ257" i="115"/>
  <c r="AZ254" i="115"/>
  <c r="BO253" i="115"/>
  <c r="AZ251" i="115"/>
  <c r="BO250" i="115"/>
  <c r="T250" i="115"/>
  <c r="AZ248" i="115"/>
  <c r="BO247" i="115"/>
  <c r="T247" i="115"/>
  <c r="AI246" i="115"/>
  <c r="BP244" i="115"/>
  <c r="T243" i="115"/>
  <c r="AI242" i="115"/>
  <c r="AY241" i="115"/>
  <c r="S240" i="115"/>
  <c r="AI239" i="115"/>
  <c r="S237" i="115"/>
  <c r="S227" i="115"/>
  <c r="T225" i="115"/>
  <c r="AI224" i="115"/>
  <c r="T222" i="115"/>
  <c r="AJ221" i="115"/>
  <c r="AY220" i="115"/>
  <c r="BP219" i="115"/>
  <c r="AJ218" i="115"/>
  <c r="BO214" i="115"/>
  <c r="T214" i="115"/>
  <c r="AI213" i="115"/>
  <c r="T212" i="115"/>
  <c r="T210" i="115"/>
  <c r="BP208" i="115"/>
  <c r="T208" i="115"/>
  <c r="BP206" i="115"/>
  <c r="S206" i="115"/>
  <c r="S204" i="115"/>
  <c r="AJ201" i="115"/>
  <c r="T198" i="115"/>
  <c r="S194" i="115"/>
  <c r="AZ244" i="115"/>
  <c r="BP216" i="115"/>
  <c r="AZ273" i="115"/>
  <c r="S262" i="115"/>
  <c r="AY260" i="115"/>
  <c r="BP259" i="115"/>
  <c r="AJ258" i="115"/>
  <c r="AY257" i="115"/>
  <c r="BP256" i="115"/>
  <c r="AJ255" i="115"/>
  <c r="AY254" i="115"/>
  <c r="AJ252" i="115"/>
  <c r="AY251" i="115"/>
  <c r="S250" i="115"/>
  <c r="AJ249" i="115"/>
  <c r="AY248" i="115"/>
  <c r="S247" i="115"/>
  <c r="BO244" i="115"/>
  <c r="S243" i="115"/>
  <c r="BP225" i="115"/>
  <c r="S225" i="115"/>
  <c r="S222" i="115"/>
  <c r="AI221" i="115"/>
  <c r="BO219" i="115"/>
  <c r="T219" i="115"/>
  <c r="AI218" i="115"/>
  <c r="AJ216" i="115"/>
  <c r="AZ215" i="115"/>
  <c r="S214" i="115"/>
  <c r="S212" i="115"/>
  <c r="BP210" i="115"/>
  <c r="S210" i="115"/>
  <c r="BO208" i="115"/>
  <c r="S208" i="115"/>
  <c r="BO206" i="115"/>
  <c r="BP204" i="115"/>
  <c r="BP202" i="115"/>
  <c r="AI201" i="115"/>
  <c r="AJ199" i="115"/>
  <c r="S198" i="115"/>
  <c r="AZ197" i="115"/>
  <c r="AJ196" i="115"/>
  <c r="BO195" i="115"/>
  <c r="BS194" i="115"/>
  <c r="AN194" i="115"/>
  <c r="AI193" i="115"/>
  <c r="BC192" i="115"/>
  <c r="T192" i="115"/>
  <c r="AU188" i="115"/>
  <c r="T255" i="115"/>
  <c r="AJ274" i="115"/>
  <c r="AI255" i="115"/>
  <c r="BP235" i="115"/>
  <c r="BP232" i="115"/>
  <c r="AJ231" i="115"/>
  <c r="AZ230" i="115"/>
  <c r="BP229" i="115"/>
  <c r="BO225" i="115"/>
  <c r="S219" i="115"/>
  <c r="AI216" i="115"/>
  <c r="AY215" i="115"/>
  <c r="BP212" i="115"/>
  <c r="BO210" i="115"/>
  <c r="AZ209" i="115"/>
  <c r="BO204" i="115"/>
  <c r="BO202" i="115"/>
  <c r="T202" i="115"/>
  <c r="BP200" i="115"/>
  <c r="T200" i="115"/>
  <c r="AI199" i="115"/>
  <c r="BP198" i="115"/>
  <c r="AY197" i="115"/>
  <c r="AI196" i="115"/>
  <c r="AJ260" i="115"/>
  <c r="T252" i="115"/>
  <c r="AZ270" i="115"/>
  <c r="AY270" i="115"/>
  <c r="BO259" i="115"/>
  <c r="BO256" i="115"/>
  <c r="T256" i="115"/>
  <c r="AI252" i="115"/>
  <c r="AI249" i="115"/>
  <c r="BO272" i="115"/>
  <c r="T272" i="115"/>
  <c r="AI271" i="115"/>
  <c r="BP269" i="115"/>
  <c r="AJ268" i="115"/>
  <c r="BP266" i="115"/>
  <c r="AJ265" i="115"/>
  <c r="BP263" i="115"/>
  <c r="S259" i="115"/>
  <c r="S256" i="115"/>
  <c r="S253" i="115"/>
  <c r="BP245" i="115"/>
  <c r="AZ239" i="115"/>
  <c r="BP238" i="115"/>
  <c r="AZ236" i="115"/>
  <c r="BO235" i="115"/>
  <c r="AJ234" i="115"/>
  <c r="AZ233" i="115"/>
  <c r="BO232" i="115"/>
  <c r="T232" i="115"/>
  <c r="AI231" i="115"/>
  <c r="AY230" i="115"/>
  <c r="BO229" i="115"/>
  <c r="T229" i="115"/>
  <c r="AZ226" i="115"/>
  <c r="BP223" i="115"/>
  <c r="BP217" i="115"/>
  <c r="T217" i="115"/>
  <c r="BO212" i="115"/>
  <c r="AZ211" i="115"/>
  <c r="AY209" i="115"/>
  <c r="BU207" i="115"/>
  <c r="AZ207" i="115"/>
  <c r="BT205" i="115"/>
  <c r="AZ205" i="115"/>
  <c r="BU203" i="115"/>
  <c r="AZ203" i="115"/>
  <c r="AN202" i="115"/>
  <c r="S202" i="115"/>
  <c r="BC201" i="115"/>
  <c r="BO200" i="115"/>
  <c r="AN200" i="115"/>
  <c r="S200" i="115"/>
  <c r="BD199" i="115"/>
  <c r="BO198" i="115"/>
  <c r="AM198" i="115"/>
  <c r="BU197" i="115"/>
  <c r="BD196" i="115"/>
  <c r="BK195" i="115"/>
  <c r="AJ195" i="115"/>
  <c r="BP194" i="115"/>
  <c r="AL194" i="115"/>
  <c r="BO193" i="115"/>
  <c r="AE193" i="115"/>
  <c r="BN191" i="115"/>
  <c r="S191" i="115"/>
  <c r="AE188" i="115"/>
  <c r="BP271" i="115"/>
  <c r="AZ225" i="115"/>
  <c r="AZ212" i="115"/>
  <c r="BP272" i="115"/>
  <c r="AJ271" i="115"/>
  <c r="T259" i="115"/>
  <c r="AI258" i="115"/>
  <c r="T253" i="115"/>
  <c r="S272" i="115"/>
  <c r="BO269" i="115"/>
  <c r="T269" i="115"/>
  <c r="AI268" i="115"/>
  <c r="AZ267" i="115"/>
  <c r="BO266" i="115"/>
  <c r="T266" i="115"/>
  <c r="AI265" i="115"/>
  <c r="AZ264" i="115"/>
  <c r="BO263" i="115"/>
  <c r="AZ261" i="115"/>
  <c r="BP260" i="115"/>
  <c r="AZ249" i="115"/>
  <c r="AZ246" i="115"/>
  <c r="BO245" i="115"/>
  <c r="AZ242" i="115"/>
  <c r="BP241" i="115"/>
  <c r="AJ240" i="115"/>
  <c r="AY239" i="115"/>
  <c r="BO238" i="115"/>
  <c r="T238" i="115"/>
  <c r="AJ237" i="115"/>
  <c r="AY236" i="115"/>
  <c r="T235" i="115"/>
  <c r="AI234" i="115"/>
  <c r="AY233" i="115"/>
  <c r="S232" i="115"/>
  <c r="S229" i="115"/>
  <c r="AJ227" i="115"/>
  <c r="AY226" i="115"/>
  <c r="AZ224" i="115"/>
  <c r="BO223" i="115"/>
  <c r="AZ221" i="115"/>
  <c r="BP220" i="115"/>
  <c r="BO217" i="115"/>
  <c r="S217" i="115"/>
  <c r="AJ214" i="115"/>
  <c r="AZ213" i="115"/>
  <c r="AY211" i="115"/>
  <c r="AJ208" i="115"/>
  <c r="AY207" i="115"/>
  <c r="AY205" i="115"/>
  <c r="AY203" i="115"/>
  <c r="BT197" i="115"/>
  <c r="BC196" i="115"/>
  <c r="AI195" i="115"/>
  <c r="BO194" i="115"/>
  <c r="AJ194" i="115"/>
  <c r="BK191" i="115"/>
  <c r="AZ256" i="115"/>
  <c r="AI274" i="115"/>
  <c r="BP273" i="115"/>
  <c r="S269" i="115"/>
  <c r="AY267" i="115"/>
  <c r="S266" i="115"/>
  <c r="AY264" i="115"/>
  <c r="AJ262" i="115"/>
  <c r="AY261" i="115"/>
  <c r="BO260" i="115"/>
  <c r="BP257" i="115"/>
  <c r="BP254" i="115"/>
  <c r="BP251" i="115"/>
  <c r="AJ250" i="115"/>
  <c r="AY249" i="115"/>
  <c r="BP248" i="115"/>
  <c r="AJ247" i="115"/>
  <c r="AY246" i="115"/>
  <c r="T244" i="115"/>
  <c r="AJ243" i="115"/>
  <c r="AY242" i="115"/>
  <c r="BO241" i="115"/>
  <c r="T241" i="115"/>
  <c r="AI240" i="115"/>
  <c r="S238" i="115"/>
  <c r="AI237" i="115"/>
  <c r="S235" i="115"/>
  <c r="T228" i="115"/>
  <c r="AI227" i="115"/>
  <c r="AY224" i="115"/>
  <c r="T223" i="115"/>
  <c r="AJ222" i="115"/>
  <c r="AY221" i="115"/>
  <c r="BO220" i="115"/>
  <c r="AZ218" i="115"/>
  <c r="AI214" i="115"/>
  <c r="AY213" i="115"/>
  <c r="AJ210" i="115"/>
  <c r="AI208" i="115"/>
  <c r="AJ206" i="115"/>
  <c r="AJ204" i="115"/>
  <c r="BS197" i="115"/>
  <c r="T197" i="115"/>
  <c r="BE195" i="115"/>
  <c r="AI194" i="115"/>
  <c r="AO192" i="115"/>
  <c r="BE191" i="115"/>
  <c r="BP270" i="115"/>
  <c r="T263" i="115"/>
  <c r="AZ258" i="115"/>
  <c r="BO257" i="115"/>
  <c r="AZ255" i="115"/>
  <c r="BO254" i="115"/>
  <c r="T254" i="115"/>
  <c r="AZ252" i="115"/>
  <c r="BO251" i="115"/>
  <c r="T251" i="115"/>
  <c r="AI250" i="115"/>
  <c r="BO248" i="115"/>
  <c r="T248" i="115"/>
  <c r="AI247" i="115"/>
  <c r="T245" i="115"/>
  <c r="S244" i="115"/>
  <c r="AI243" i="115"/>
  <c r="S241" i="115"/>
  <c r="S228" i="115"/>
  <c r="AJ225" i="115"/>
  <c r="S223" i="115"/>
  <c r="AI222" i="115"/>
  <c r="AJ219" i="115"/>
  <c r="AY218" i="115"/>
  <c r="AZ216" i="115"/>
  <c r="BP215" i="115"/>
  <c r="AJ212" i="115"/>
  <c r="AI210" i="115"/>
  <c r="AI206" i="115"/>
  <c r="AI204" i="115"/>
  <c r="AZ201" i="115"/>
  <c r="AJ198" i="115"/>
  <c r="S197" i="115"/>
  <c r="AZ196" i="115"/>
  <c r="AZ271" i="115"/>
  <c r="BP267" i="115"/>
  <c r="AJ259" i="115"/>
  <c r="AJ256" i="115"/>
  <c r="AJ253" i="115"/>
  <c r="AY252" i="115"/>
  <c r="S251" i="115"/>
  <c r="S248" i="115"/>
  <c r="S245" i="115"/>
  <c r="AZ231" i="115"/>
  <c r="BP230" i="115"/>
  <c r="AI225" i="115"/>
  <c r="T220" i="115"/>
  <c r="AI219" i="115"/>
  <c r="AY216" i="115"/>
  <c r="BO215" i="115"/>
  <c r="T215" i="115"/>
  <c r="AI212" i="115"/>
  <c r="T209" i="115"/>
  <c r="BP205" i="115"/>
  <c r="AJ202" i="115"/>
  <c r="AY201" i="115"/>
  <c r="AJ200" i="115"/>
  <c r="AZ199" i="115"/>
  <c r="AI198" i="115"/>
  <c r="BP197" i="115"/>
  <c r="AY196" i="115"/>
  <c r="BO267" i="115"/>
  <c r="AI256" i="115"/>
  <c r="AJ244" i="115"/>
  <c r="BP239" i="115"/>
  <c r="BP236" i="115"/>
  <c r="AJ235" i="115"/>
  <c r="AZ234" i="115"/>
  <c r="BP233" i="115"/>
  <c r="AJ232" i="115"/>
  <c r="AY231" i="115"/>
  <c r="BO230" i="115"/>
  <c r="AJ229" i="115"/>
  <c r="BP226" i="115"/>
  <c r="S220" i="115"/>
  <c r="AJ217" i="115"/>
  <c r="S215" i="115"/>
  <c r="BP213" i="115"/>
  <c r="T211" i="115"/>
  <c r="BP209" i="115"/>
  <c r="S209" i="115"/>
  <c r="BP207" i="115"/>
  <c r="T207" i="115"/>
  <c r="BO205" i="115"/>
  <c r="T205" i="115"/>
  <c r="BP203" i="115"/>
  <c r="AI202" i="115"/>
  <c r="AI200" i="115"/>
  <c r="AY199" i="115"/>
  <c r="BO197" i="115"/>
  <c r="AI192" i="115"/>
  <c r="AJ272" i="115"/>
  <c r="AZ268" i="115"/>
  <c r="AZ265" i="115"/>
  <c r="BP264" i="115"/>
  <c r="AI259" i="115"/>
  <c r="T257" i="115"/>
  <c r="AI253" i="115"/>
  <c r="T273" i="115"/>
  <c r="AI272" i="115"/>
  <c r="AJ269" i="115"/>
  <c r="AY268" i="115"/>
  <c r="AJ266" i="115"/>
  <c r="AY265" i="115"/>
  <c r="BO264" i="115"/>
  <c r="AJ263" i="115"/>
  <c r="BP261" i="115"/>
  <c r="S260" i="115"/>
  <c r="S257" i="115"/>
  <c r="BP249" i="115"/>
  <c r="BP246" i="115"/>
  <c r="AI244" i="115"/>
  <c r="BP242" i="115"/>
  <c r="AZ240" i="115"/>
  <c r="BO239" i="115"/>
  <c r="AJ238" i="115"/>
  <c r="AZ237" i="115"/>
  <c r="BO236" i="115"/>
  <c r="T236" i="115"/>
  <c r="AI235" i="115"/>
  <c r="AY234" i="115"/>
  <c r="BO233" i="115"/>
  <c r="T233" i="115"/>
  <c r="AI232" i="115"/>
  <c r="T230" i="115"/>
  <c r="AI229" i="115"/>
  <c r="AJ228" i="115"/>
  <c r="AZ227" i="115"/>
  <c r="BO226" i="115"/>
  <c r="T226" i="115"/>
  <c r="BP224" i="115"/>
  <c r="AZ222" i="115"/>
  <c r="BP221" i="115"/>
  <c r="AI217" i="115"/>
  <c r="AZ214" i="115"/>
  <c r="BO213" i="115"/>
  <c r="T213" i="115"/>
  <c r="BP211" i="115"/>
  <c r="S211" i="115"/>
  <c r="BO209" i="115"/>
  <c r="BO207" i="115"/>
  <c r="S207" i="115"/>
  <c r="S205" i="115"/>
  <c r="BO203" i="115"/>
  <c r="T203" i="115"/>
  <c r="BT196" i="115"/>
  <c r="AZ195" i="115"/>
  <c r="BC194" i="115"/>
  <c r="BC193" i="115"/>
  <c r="AI190" i="115"/>
  <c r="AZ274" i="115"/>
  <c r="T260" i="115"/>
  <c r="BP274" i="115"/>
  <c r="S273" i="115"/>
  <c r="T270" i="115"/>
  <c r="AI269" i="115"/>
  <c r="T267" i="115"/>
  <c r="AI266" i="115"/>
  <c r="T264" i="115"/>
  <c r="AI263" i="115"/>
  <c r="AZ262" i="115"/>
  <c r="BO261" i="115"/>
  <c r="T261" i="115"/>
  <c r="AZ253" i="115"/>
  <c r="AZ250" i="115"/>
  <c r="BO249" i="115"/>
  <c r="AZ247" i="115"/>
  <c r="BO246" i="115"/>
  <c r="T246" i="115"/>
  <c r="AZ243" i="115"/>
  <c r="BO242" i="115"/>
  <c r="AJ241" i="115"/>
  <c r="AY240" i="115"/>
  <c r="T239" i="115"/>
  <c r="AI238" i="115"/>
  <c r="AY237" i="115"/>
  <c r="S236" i="115"/>
  <c r="S233" i="115"/>
  <c r="S230" i="115"/>
  <c r="AI228" i="115"/>
  <c r="AY227" i="115"/>
  <c r="S226" i="115"/>
  <c r="BO224" i="115"/>
  <c r="T224" i="115"/>
  <c r="AJ223" i="115"/>
  <c r="AY222" i="115"/>
  <c r="BO221" i="115"/>
  <c r="BP218" i="115"/>
  <c r="AY214" i="115"/>
  <c r="S213" i="115"/>
  <c r="BO211" i="115"/>
  <c r="AZ208" i="115"/>
  <c r="AZ206" i="115"/>
  <c r="S203" i="115"/>
  <c r="T201" i="115"/>
  <c r="AY195" i="115"/>
  <c r="AM191" i="115"/>
  <c r="BL270" i="115"/>
  <c r="BL266" i="115"/>
  <c r="BL237" i="115"/>
  <c r="BL274" i="115"/>
  <c r="AY192" i="115"/>
  <c r="AV264" i="115"/>
  <c r="AV272" i="115"/>
  <c r="BL264" i="115"/>
  <c r="BL268" i="115"/>
  <c r="AO190" i="115"/>
  <c r="AV262" i="115"/>
  <c r="AV270" i="115"/>
  <c r="BL262" i="115"/>
  <c r="BB196" i="115"/>
  <c r="BR194" i="115"/>
  <c r="AO194" i="115"/>
  <c r="S193" i="115"/>
  <c r="AM192" i="115"/>
  <c r="BD191" i="115"/>
  <c r="BO190" i="115"/>
  <c r="BU193" i="115"/>
  <c r="AO193" i="115"/>
  <c r="BS192" i="115"/>
  <c r="AK188" i="115"/>
  <c r="BQ192" i="115"/>
  <c r="BB195" i="115"/>
  <c r="BQ193" i="115"/>
  <c r="AL193" i="115"/>
  <c r="BE190" i="115"/>
  <c r="BE192" i="115"/>
  <c r="BS189" i="115"/>
  <c r="BU194" i="115"/>
  <c r="Q262" i="115"/>
  <c r="Q250" i="115"/>
  <c r="Q249" i="115"/>
  <c r="AG243" i="115"/>
  <c r="AW240" i="115"/>
  <c r="Q274" i="115"/>
  <c r="Q269" i="115"/>
  <c r="Q268" i="115"/>
  <c r="Q267" i="115"/>
  <c r="Q266" i="115"/>
  <c r="BM238" i="115"/>
  <c r="AG233" i="115"/>
  <c r="AW231" i="115"/>
  <c r="BM229" i="115"/>
  <c r="AW223" i="115"/>
  <c r="Q221" i="115"/>
  <c r="AG208" i="115"/>
  <c r="BQ198" i="115"/>
  <c r="BU195" i="115"/>
  <c r="BE194" i="115"/>
  <c r="AK194" i="115"/>
  <c r="AN193" i="115"/>
  <c r="S192" i="115"/>
  <c r="AJ191" i="115"/>
  <c r="AO188" i="115"/>
  <c r="Q264" i="115"/>
  <c r="BM253" i="115"/>
  <c r="AG224" i="115"/>
  <c r="AW257" i="115"/>
  <c r="BM254" i="115"/>
  <c r="Q251" i="115"/>
  <c r="AG248" i="115"/>
  <c r="AW246" i="115"/>
  <c r="AW244" i="115"/>
  <c r="AW242" i="115"/>
  <c r="AW241" i="115"/>
  <c r="BM239" i="115"/>
  <c r="Q236" i="115"/>
  <c r="Q235" i="115"/>
  <c r="AW232" i="115"/>
  <c r="BM226" i="115"/>
  <c r="AW227" i="115"/>
  <c r="AW256" i="115"/>
  <c r="Q270" i="115"/>
  <c r="AG265" i="115"/>
  <c r="AG260" i="115"/>
  <c r="AG234" i="115"/>
  <c r="AG220" i="115"/>
  <c r="BU192" i="115"/>
  <c r="BQ191" i="115"/>
  <c r="Q260" i="115"/>
  <c r="AG257" i="115"/>
  <c r="AG263" i="115"/>
  <c r="AG261" i="115"/>
  <c r="AG271" i="115"/>
  <c r="AG264" i="115"/>
  <c r="AG262" i="115"/>
  <c r="AW258" i="115"/>
  <c r="BM255" i="115"/>
  <c r="Q252" i="115"/>
  <c r="AG250" i="115"/>
  <c r="AG249" i="115"/>
  <c r="AW247" i="115"/>
  <c r="BM245" i="115"/>
  <c r="AW243" i="115"/>
  <c r="BM240" i="115"/>
  <c r="Q237" i="115"/>
  <c r="BM231" i="115"/>
  <c r="BM227" i="115"/>
  <c r="BM211" i="115"/>
  <c r="BR195" i="115"/>
  <c r="BB194" i="115"/>
  <c r="AK193" i="115"/>
  <c r="BO191" i="115"/>
  <c r="Y188" i="115"/>
  <c r="Q263" i="115"/>
  <c r="AG258" i="115"/>
  <c r="AW245" i="115"/>
  <c r="Q273" i="115"/>
  <c r="AG267" i="115"/>
  <c r="AG266" i="115"/>
  <c r="BM244" i="115"/>
  <c r="BM241" i="115"/>
  <c r="Q238" i="115"/>
  <c r="AG235" i="115"/>
  <c r="AW233" i="115"/>
  <c r="BL231" i="115"/>
  <c r="Q229" i="115"/>
  <c r="AG225" i="115"/>
  <c r="BM223" i="115"/>
  <c r="Q271" i="115"/>
  <c r="AW255" i="115"/>
  <c r="BM252" i="115"/>
  <c r="AG247" i="115"/>
  <c r="BM228" i="115"/>
  <c r="Q225" i="115"/>
  <c r="Q272" i="115"/>
  <c r="AG259" i="115"/>
  <c r="AG274" i="115"/>
  <c r="AG273" i="115"/>
  <c r="AG269" i="115"/>
  <c r="AG268" i="115"/>
  <c r="AG272" i="115"/>
  <c r="AG270" i="115"/>
  <c r="AW263" i="115"/>
  <c r="AW261" i="115"/>
  <c r="AW260" i="115"/>
  <c r="AW259" i="115"/>
  <c r="BM257" i="115"/>
  <c r="BM256" i="115"/>
  <c r="Q254" i="115"/>
  <c r="Q253" i="115"/>
  <c r="AG251" i="115"/>
  <c r="AW249" i="115"/>
  <c r="AW248" i="115"/>
  <c r="BM246" i="115"/>
  <c r="BM243" i="115"/>
  <c r="BM242" i="115"/>
  <c r="BL241" i="115"/>
  <c r="AG236" i="115"/>
  <c r="Q226" i="115"/>
  <c r="AV201" i="115"/>
  <c r="BR197" i="115"/>
  <c r="BP195" i="115"/>
  <c r="AZ194" i="115"/>
  <c r="BO192" i="115"/>
  <c r="AJ192" i="115"/>
  <c r="T190" i="115"/>
  <c r="AW273" i="115"/>
  <c r="AW270" i="115"/>
  <c r="AW265" i="115"/>
  <c r="AW264" i="115"/>
  <c r="AW262" i="115"/>
  <c r="BL243" i="115"/>
  <c r="Q239" i="115"/>
  <c r="AW234" i="115"/>
  <c r="Q230" i="115"/>
  <c r="AW210" i="115"/>
  <c r="AF193" i="115"/>
  <c r="AW274" i="115"/>
  <c r="AW271" i="115"/>
  <c r="AW268" i="115"/>
  <c r="AW250" i="115"/>
  <c r="BM247" i="115"/>
  <c r="Q240" i="115"/>
  <c r="AG237" i="115"/>
  <c r="Q227" i="115"/>
  <c r="AW266" i="115"/>
  <c r="BM258" i="115"/>
  <c r="Q255" i="115"/>
  <c r="AG252" i="115"/>
  <c r="AV274" i="115"/>
  <c r="AW272" i="115"/>
  <c r="AW269" i="115"/>
  <c r="AV268" i="115"/>
  <c r="AW267" i="115"/>
  <c r="AV266" i="115"/>
  <c r="BM264" i="115"/>
  <c r="BM260" i="115"/>
  <c r="AG238" i="115"/>
  <c r="AW235" i="115"/>
  <c r="BM233" i="115"/>
  <c r="AG229" i="115"/>
  <c r="AG218" i="115"/>
  <c r="Q197" i="115"/>
  <c r="BJ192" i="115"/>
  <c r="T191" i="115"/>
  <c r="BO189" i="115"/>
  <c r="BM274" i="115"/>
  <c r="BM270" i="115"/>
  <c r="BM263" i="115"/>
  <c r="BM262" i="115"/>
  <c r="BM261" i="115"/>
  <c r="BM259" i="115"/>
  <c r="Q256" i="115"/>
  <c r="AG254" i="115"/>
  <c r="AG253" i="115"/>
  <c r="AW251" i="115"/>
  <c r="BM249" i="115"/>
  <c r="BM248" i="115"/>
  <c r="Q246" i="115"/>
  <c r="Q245" i="115"/>
  <c r="Q241" i="115"/>
  <c r="AW236" i="115"/>
  <c r="Q232" i="115"/>
  <c r="Q231" i="115"/>
  <c r="Q228" i="115"/>
  <c r="AG226" i="115"/>
  <c r="AW225" i="115"/>
  <c r="Q223" i="115"/>
  <c r="AW204" i="115"/>
  <c r="BM267" i="115"/>
  <c r="BM265" i="115"/>
  <c r="Q242" i="115"/>
  <c r="AG239" i="115"/>
  <c r="AG230" i="115"/>
  <c r="AW215" i="115"/>
  <c r="BM272" i="115"/>
  <c r="Q257" i="115"/>
  <c r="AW253" i="115"/>
  <c r="AW252" i="115"/>
  <c r="BM250" i="115"/>
  <c r="Q247" i="115"/>
  <c r="Q244" i="115"/>
  <c r="Q243" i="115"/>
  <c r="AG240" i="115"/>
  <c r="AW237" i="115"/>
  <c r="BM235" i="115"/>
  <c r="AG227" i="115"/>
  <c r="Q199" i="115"/>
  <c r="BM268" i="115"/>
  <c r="BM266" i="115"/>
  <c r="Q258" i="115"/>
  <c r="AG255" i="115"/>
  <c r="BL272" i="115"/>
  <c r="BM269" i="115"/>
  <c r="AW238" i="115"/>
  <c r="BL235" i="115"/>
  <c r="Q233" i="115"/>
  <c r="AG231" i="115"/>
  <c r="AW229" i="115"/>
  <c r="AG228" i="115"/>
  <c r="AW218" i="115"/>
  <c r="AO191" i="115"/>
  <c r="BU188" i="115"/>
  <c r="BM273" i="115"/>
  <c r="BM271" i="115"/>
  <c r="Q261" i="115"/>
  <c r="Q259" i="115"/>
  <c r="AG256" i="115"/>
  <c r="AW254" i="115"/>
  <c r="BM251" i="115"/>
  <c r="Q248" i="115"/>
  <c r="AG246" i="115"/>
  <c r="AG245" i="115"/>
  <c r="AG242" i="115"/>
  <c r="AG241" i="115"/>
  <c r="AW239" i="115"/>
  <c r="BM236" i="115"/>
  <c r="AG232" i="115"/>
  <c r="AW226" i="115"/>
  <c r="AG223" i="115"/>
  <c r="Q208" i="115"/>
  <c r="AN191" i="115"/>
  <c r="AD210" i="115"/>
  <c r="AC274" i="115"/>
  <c r="BJ274" i="115"/>
  <c r="AS274" i="115"/>
  <c r="BI271" i="115"/>
  <c r="AC267" i="115"/>
  <c r="AC264" i="115"/>
  <c r="AS261" i="115"/>
  <c r="AS258" i="115"/>
  <c r="AS254" i="115"/>
  <c r="AS250" i="115"/>
  <c r="AS246" i="115"/>
  <c r="AT243" i="115"/>
  <c r="BI240" i="115"/>
  <c r="AD239" i="115"/>
  <c r="AS236" i="115"/>
  <c r="AS232" i="115"/>
  <c r="AD223" i="115"/>
  <c r="AD222" i="115"/>
  <c r="AC221" i="115"/>
  <c r="AT212" i="115"/>
  <c r="BJ207" i="115"/>
  <c r="AT200" i="115"/>
  <c r="AT197" i="115"/>
  <c r="AT264" i="115"/>
  <c r="BJ261" i="115"/>
  <c r="BJ254" i="115"/>
  <c r="AD253" i="115"/>
  <c r="BJ246" i="115"/>
  <c r="AD245" i="115"/>
  <c r="AC239" i="115"/>
  <c r="BJ232" i="115"/>
  <c r="AD228" i="115"/>
  <c r="BJ225" i="115"/>
  <c r="BJ224" i="115"/>
  <c r="AC223" i="115"/>
  <c r="AD220" i="115"/>
  <c r="AD219" i="115"/>
  <c r="AD218" i="115"/>
  <c r="AT217" i="115"/>
  <c r="BJ216" i="115"/>
  <c r="AD213" i="115"/>
  <c r="BJ211" i="115"/>
  <c r="AD201" i="115"/>
  <c r="BJ199" i="115"/>
  <c r="AT267" i="115"/>
  <c r="BJ258" i="115"/>
  <c r="AD257" i="115"/>
  <c r="BJ250" i="115"/>
  <c r="AD249" i="115"/>
  <c r="AS243" i="115"/>
  <c r="BJ236" i="115"/>
  <c r="AC273" i="115"/>
  <c r="AC270" i="115"/>
  <c r="AS267" i="115"/>
  <c r="BJ264" i="115"/>
  <c r="AS264" i="115"/>
  <c r="BI261" i="115"/>
  <c r="BI258" i="115"/>
  <c r="AC257" i="115"/>
  <c r="BI254" i="115"/>
  <c r="AC253" i="115"/>
  <c r="BI250" i="115"/>
  <c r="AC249" i="115"/>
  <c r="BI246" i="115"/>
  <c r="AC245" i="115"/>
  <c r="BJ243" i="115"/>
  <c r="AD242" i="115"/>
  <c r="BL239" i="115"/>
  <c r="AT239" i="115"/>
  <c r="BI236" i="115"/>
  <c r="AD235" i="115"/>
  <c r="BI232" i="115"/>
  <c r="AD231" i="115"/>
  <c r="AT228" i="115"/>
  <c r="AC228" i="115"/>
  <c r="BI225" i="115"/>
  <c r="BI224" i="115"/>
  <c r="BL223" i="115"/>
  <c r="AT223" i="115"/>
  <c r="AT221" i="115"/>
  <c r="AC220" i="115"/>
  <c r="AC219" i="115"/>
  <c r="BJ208" i="115"/>
  <c r="AD206" i="115"/>
  <c r="AT205" i="115"/>
  <c r="BJ204" i="115"/>
  <c r="AD198" i="115"/>
  <c r="BJ194" i="115"/>
  <c r="BB193" i="115"/>
  <c r="AL192" i="115"/>
  <c r="BJ273" i="115"/>
  <c r="BI270" i="115"/>
  <c r="AC260" i="115"/>
  <c r="AS242" i="115"/>
  <c r="AC238" i="115"/>
  <c r="AS235" i="115"/>
  <c r="AD234" i="115"/>
  <c r="AS231" i="115"/>
  <c r="AD230" i="115"/>
  <c r="BI223" i="115"/>
  <c r="BJ221" i="115"/>
  <c r="AS219" i="115"/>
  <c r="BJ217" i="115"/>
  <c r="AT213" i="115"/>
  <c r="BJ212" i="115"/>
  <c r="BJ205" i="115"/>
  <c r="BJ197" i="115"/>
  <c r="AD238" i="115"/>
  <c r="AD202" i="115"/>
  <c r="BJ200" i="115"/>
  <c r="AD248" i="115"/>
  <c r="BI273" i="115"/>
  <c r="AC269" i="115"/>
  <c r="AC266" i="115"/>
  <c r="AS263" i="115"/>
  <c r="BJ260" i="115"/>
  <c r="AS260" i="115"/>
  <c r="BI257" i="115"/>
  <c r="AC256" i="115"/>
  <c r="BI253" i="115"/>
  <c r="AC252" i="115"/>
  <c r="BI249" i="115"/>
  <c r="AC248" i="115"/>
  <c r="BI245" i="115"/>
  <c r="BJ242" i="115"/>
  <c r="AT238" i="115"/>
  <c r="BJ235" i="115"/>
  <c r="AC234" i="115"/>
  <c r="BJ231" i="115"/>
  <c r="AC230" i="115"/>
  <c r="AD227" i="115"/>
  <c r="BI221" i="115"/>
  <c r="BJ220" i="115"/>
  <c r="P208" i="115"/>
  <c r="AT206" i="115"/>
  <c r="AT201" i="115"/>
  <c r="AD196" i="115"/>
  <c r="BJ191" i="115"/>
  <c r="AD191" i="115"/>
  <c r="BB190" i="115"/>
  <c r="BH189" i="115"/>
  <c r="BJ190" i="115"/>
  <c r="BJ270" i="115"/>
  <c r="AD269" i="115"/>
  <c r="AD256" i="115"/>
  <c r="BJ253" i="115"/>
  <c r="AD272" i="115"/>
  <c r="AT269" i="115"/>
  <c r="AT266" i="115"/>
  <c r="BJ263" i="115"/>
  <c r="BI260" i="115"/>
  <c r="AT256" i="115"/>
  <c r="AT252" i="115"/>
  <c r="AT248" i="115"/>
  <c r="BI242" i="115"/>
  <c r="AD241" i="115"/>
  <c r="AS238" i="115"/>
  <c r="BI235" i="115"/>
  <c r="AT234" i="115"/>
  <c r="BI231" i="115"/>
  <c r="AT230" i="115"/>
  <c r="AC227" i="115"/>
  <c r="BJ222" i="115"/>
  <c r="BI220" i="115"/>
  <c r="BJ219" i="115"/>
  <c r="BJ218" i="115"/>
  <c r="AT214" i="115"/>
  <c r="AV210" i="115"/>
  <c r="AD203" i="115"/>
  <c r="AT202" i="115"/>
  <c r="AT198" i="115"/>
  <c r="BR193" i="115"/>
  <c r="AZ190" i="115"/>
  <c r="AT242" i="115"/>
  <c r="AT260" i="115"/>
  <c r="BJ257" i="115"/>
  <c r="BJ249" i="115"/>
  <c r="BI239" i="115"/>
  <c r="AC272" i="115"/>
  <c r="AS269" i="115"/>
  <c r="BJ266" i="115"/>
  <c r="AS266" i="115"/>
  <c r="BI263" i="115"/>
  <c r="AS256" i="115"/>
  <c r="AS252" i="115"/>
  <c r="AS248" i="115"/>
  <c r="AD244" i="115"/>
  <c r="AC241" i="115"/>
  <c r="BJ238" i="115"/>
  <c r="AS234" i="115"/>
  <c r="AS230" i="115"/>
  <c r="AT227" i="115"/>
  <c r="BI219" i="115"/>
  <c r="AD216" i="115"/>
  <c r="AD215" i="115"/>
  <c r="BJ213" i="115"/>
  <c r="AD211" i="115"/>
  <c r="BJ209" i="115"/>
  <c r="AD207" i="115"/>
  <c r="AC203" i="115"/>
  <c r="AD199" i="115"/>
  <c r="AT193" i="115"/>
  <c r="BB192" i="115"/>
  <c r="AD192" i="115"/>
  <c r="AR189" i="115"/>
  <c r="AT222" i="115"/>
  <c r="AT263" i="115"/>
  <c r="AT272" i="115"/>
  <c r="BJ269" i="115"/>
  <c r="BI266" i="115"/>
  <c r="AD265" i="115"/>
  <c r="AD262" i="115"/>
  <c r="AD259" i="115"/>
  <c r="BJ256" i="115"/>
  <c r="AD255" i="115"/>
  <c r="BJ252" i="115"/>
  <c r="AD251" i="115"/>
  <c r="BJ248" i="115"/>
  <c r="AD247" i="115"/>
  <c r="AT244" i="115"/>
  <c r="AC244" i="115"/>
  <c r="AT241" i="115"/>
  <c r="BI238" i="115"/>
  <c r="AD237" i="115"/>
  <c r="BJ234" i="115"/>
  <c r="BJ230" i="115"/>
  <c r="AS227" i="115"/>
  <c r="AT210" i="115"/>
  <c r="AD208" i="115"/>
  <c r="AD204" i="115"/>
  <c r="BJ201" i="115"/>
  <c r="BJ195" i="115"/>
  <c r="BP193" i="115"/>
  <c r="AZ192" i="115"/>
  <c r="AT190" i="115"/>
  <c r="AJ189" i="115"/>
  <c r="AD260" i="115"/>
  <c r="AT218" i="115"/>
  <c r="AD266" i="115"/>
  <c r="AD252" i="115"/>
  <c r="BJ245" i="115"/>
  <c r="BJ272" i="115"/>
  <c r="AS272" i="115"/>
  <c r="BI269" i="115"/>
  <c r="AC265" i="115"/>
  <c r="AC262" i="115"/>
  <c r="AC259" i="115"/>
  <c r="BI256" i="115"/>
  <c r="AC255" i="115"/>
  <c r="BI252" i="115"/>
  <c r="AC251" i="115"/>
  <c r="BI248" i="115"/>
  <c r="AC247" i="115"/>
  <c r="BJ244" i="115"/>
  <c r="AS244" i="115"/>
  <c r="AS241" i="115"/>
  <c r="AC237" i="115"/>
  <c r="BI234" i="115"/>
  <c r="AD233" i="115"/>
  <c r="BI230" i="115"/>
  <c r="AD229" i="115"/>
  <c r="BJ227" i="115"/>
  <c r="AD226" i="115"/>
  <c r="AV215" i="115"/>
  <c r="AT203" i="115"/>
  <c r="AT196" i="115"/>
  <c r="AD194" i="115"/>
  <c r="AZ191" i="115"/>
  <c r="AB189" i="115"/>
  <c r="AD268" i="115"/>
  <c r="AT265" i="115"/>
  <c r="AT262" i="115"/>
  <c r="AT259" i="115"/>
  <c r="AT255" i="115"/>
  <c r="AT251" i="115"/>
  <c r="AT247" i="115"/>
  <c r="BI244" i="115"/>
  <c r="BJ241" i="115"/>
  <c r="AD240" i="115"/>
  <c r="AT237" i="115"/>
  <c r="AC233" i="115"/>
  <c r="AC229" i="115"/>
  <c r="BI227" i="115"/>
  <c r="AC226" i="115"/>
  <c r="AD225" i="115"/>
  <c r="AD212" i="115"/>
  <c r="BJ206" i="115"/>
  <c r="AS203" i="115"/>
  <c r="AD200" i="115"/>
  <c r="AD197" i="115"/>
  <c r="BJ239" i="115"/>
  <c r="AT235" i="115"/>
  <c r="AT231" i="115"/>
  <c r="BI272" i="115"/>
  <c r="AD271" i="115"/>
  <c r="AC271" i="115"/>
  <c r="AC268" i="115"/>
  <c r="AS265" i="115"/>
  <c r="BJ262" i="115"/>
  <c r="AS262" i="115"/>
  <c r="AS259" i="115"/>
  <c r="AS255" i="115"/>
  <c r="AS251" i="115"/>
  <c r="AS247" i="115"/>
  <c r="BI241" i="115"/>
  <c r="AC240" i="115"/>
  <c r="AS237" i="115"/>
  <c r="BL233" i="115"/>
  <c r="AT233" i="115"/>
  <c r="BL229" i="115"/>
  <c r="AT229" i="115"/>
  <c r="AT226" i="115"/>
  <c r="AC225" i="115"/>
  <c r="AD224" i="115"/>
  <c r="AD217" i="115"/>
  <c r="AT216" i="115"/>
  <c r="AT215" i="115"/>
  <c r="BJ214" i="115"/>
  <c r="AT211" i="115"/>
  <c r="BJ210" i="115"/>
  <c r="AT207" i="115"/>
  <c r="BJ202" i="115"/>
  <c r="BJ198" i="115"/>
  <c r="AL190" i="115"/>
  <c r="AT219" i="115"/>
  <c r="AD214" i="115"/>
  <c r="AT195" i="115"/>
  <c r="AD274" i="115"/>
  <c r="AT271" i="115"/>
  <c r="AT268" i="115"/>
  <c r="BJ265" i="115"/>
  <c r="BI262" i="115"/>
  <c r="AD261" i="115"/>
  <c r="BJ259" i="115"/>
  <c r="AD258" i="115"/>
  <c r="BJ255" i="115"/>
  <c r="AD254" i="115"/>
  <c r="BJ251" i="115"/>
  <c r="AD250" i="115"/>
  <c r="BJ247" i="115"/>
  <c r="AD246" i="115"/>
  <c r="AT240" i="115"/>
  <c r="BJ237" i="115"/>
  <c r="AD236" i="115"/>
  <c r="AS233" i="115"/>
  <c r="AD232" i="115"/>
  <c r="AS229" i="115"/>
  <c r="AS226" i="115"/>
  <c r="AC224" i="115"/>
  <c r="AT208" i="115"/>
  <c r="BJ203" i="115"/>
  <c r="AT199" i="115"/>
  <c r="AT194" i="115"/>
  <c r="BJ193" i="115"/>
  <c r="AT192" i="115"/>
  <c r="AT191" i="115"/>
  <c r="BJ223" i="115"/>
  <c r="AS271" i="115"/>
  <c r="BJ268" i="115"/>
  <c r="AS268" i="115"/>
  <c r="BI265" i="115"/>
  <c r="AC261" i="115"/>
  <c r="BI259" i="115"/>
  <c r="AC258" i="115"/>
  <c r="BI255" i="115"/>
  <c r="AC254" i="115"/>
  <c r="BI251" i="115"/>
  <c r="AC250" i="115"/>
  <c r="BI247" i="115"/>
  <c r="AC246" i="115"/>
  <c r="AD243" i="115"/>
  <c r="AS240" i="115"/>
  <c r="BI237" i="115"/>
  <c r="AC236" i="115"/>
  <c r="BJ233" i="115"/>
  <c r="AC232" i="115"/>
  <c r="BJ229" i="115"/>
  <c r="BJ226" i="115"/>
  <c r="AT225" i="115"/>
  <c r="AT224" i="115"/>
  <c r="BJ215" i="115"/>
  <c r="AD209" i="115"/>
  <c r="AD205" i="115"/>
  <c r="AT204" i="115"/>
  <c r="BI203" i="115"/>
  <c r="BJ188" i="115"/>
  <c r="AT274" i="115"/>
  <c r="BJ271" i="115"/>
  <c r="BI268" i="115"/>
  <c r="AD267" i="115"/>
  <c r="AD264" i="115"/>
  <c r="AT261" i="115"/>
  <c r="AT258" i="115"/>
  <c r="AT254" i="115"/>
  <c r="AT250" i="115"/>
  <c r="AT246" i="115"/>
  <c r="AC243" i="115"/>
  <c r="BJ240" i="115"/>
  <c r="AT236" i="115"/>
  <c r="BI233" i="115"/>
  <c r="AT232" i="115"/>
  <c r="BI229" i="115"/>
  <c r="BI226" i="115"/>
  <c r="AS225" i="115"/>
  <c r="AS224" i="115"/>
  <c r="AD221" i="115"/>
  <c r="BL211" i="115"/>
  <c r="BJ196" i="115"/>
  <c r="AD195" i="115"/>
  <c r="BR190" i="115"/>
  <c r="AB190" i="115"/>
  <c r="BH188" i="115"/>
  <c r="AJ193" i="115"/>
  <c r="BT192" i="115"/>
  <c r="BB191" i="115"/>
  <c r="AX190" i="115"/>
  <c r="AI188" i="115"/>
  <c r="AW201" i="115"/>
  <c r="BP192" i="115"/>
  <c r="AL189" i="115"/>
  <c r="U188" i="115"/>
  <c r="BT193" i="115"/>
  <c r="BT191" i="115"/>
  <c r="BT190" i="115"/>
  <c r="BP191" i="115"/>
  <c r="BP188" i="115"/>
  <c r="BR189" i="115"/>
  <c r="AV243" i="115"/>
  <c r="AV241" i="115"/>
  <c r="AV239" i="115"/>
  <c r="AV237" i="115"/>
  <c r="AV235" i="115"/>
  <c r="AV233" i="115"/>
  <c r="AV231" i="115"/>
  <c r="AV229" i="115"/>
  <c r="AF225" i="115"/>
  <c r="AV223" i="115"/>
  <c r="P218" i="115"/>
  <c r="P214" i="115"/>
  <c r="AF209" i="115"/>
  <c r="BL205" i="115"/>
  <c r="AF200" i="115"/>
  <c r="P195" i="115"/>
  <c r="P194" i="115"/>
  <c r="AV192" i="115"/>
  <c r="BL190" i="115"/>
  <c r="P189" i="115"/>
  <c r="BL260" i="115"/>
  <c r="AV260" i="115"/>
  <c r="AF260" i="115"/>
  <c r="P260" i="115"/>
  <c r="P258" i="115"/>
  <c r="P256" i="115"/>
  <c r="P254" i="115"/>
  <c r="P252" i="115"/>
  <c r="P250" i="115"/>
  <c r="P248" i="115"/>
  <c r="P246" i="115"/>
  <c r="P227" i="115"/>
  <c r="AV225" i="115"/>
  <c r="Q222" i="115"/>
  <c r="Q220" i="115"/>
  <c r="AF218" i="115"/>
  <c r="Q217" i="115"/>
  <c r="BM215" i="115"/>
  <c r="AF214" i="115"/>
  <c r="AW209" i="115"/>
  <c r="AF208" i="115"/>
  <c r="AV204" i="115"/>
  <c r="BM201" i="115"/>
  <c r="AW200" i="115"/>
  <c r="P199" i="115"/>
  <c r="Q198" i="115"/>
  <c r="P197" i="115"/>
  <c r="Q196" i="115"/>
  <c r="BD189" i="115"/>
  <c r="BQ188" i="115"/>
  <c r="X188" i="115"/>
  <c r="AF258" i="115"/>
  <c r="AF256" i="115"/>
  <c r="AF254" i="115"/>
  <c r="AF252" i="115"/>
  <c r="AF250" i="115"/>
  <c r="AF248" i="115"/>
  <c r="AF246" i="115"/>
  <c r="AF227" i="115"/>
  <c r="P222" i="115"/>
  <c r="P220" i="115"/>
  <c r="P217" i="115"/>
  <c r="BL215" i="115"/>
  <c r="AW214" i="115"/>
  <c r="Q213" i="115"/>
  <c r="BM210" i="115"/>
  <c r="AV209" i="115"/>
  <c r="Q207" i="115"/>
  <c r="Q203" i="115"/>
  <c r="BL201" i="115"/>
  <c r="AV200" i="115"/>
  <c r="P198" i="115"/>
  <c r="P196" i="115"/>
  <c r="AF194" i="115"/>
  <c r="AF190" i="115"/>
  <c r="AY189" i="115"/>
  <c r="AV258" i="115"/>
  <c r="AV256" i="115"/>
  <c r="AV254" i="115"/>
  <c r="AV252" i="115"/>
  <c r="AV250" i="115"/>
  <c r="AV248" i="115"/>
  <c r="AV246" i="115"/>
  <c r="AV227" i="115"/>
  <c r="BL225" i="115"/>
  <c r="AG222" i="115"/>
  <c r="AW220" i="115"/>
  <c r="AF220" i="115"/>
  <c r="AV218" i="115"/>
  <c r="AG217" i="115"/>
  <c r="AV214" i="115"/>
  <c r="P213" i="115"/>
  <c r="BL210" i="115"/>
  <c r="AW208" i="115"/>
  <c r="P207" i="115"/>
  <c r="BM204" i="115"/>
  <c r="AG203" i="115"/>
  <c r="P203" i="115"/>
  <c r="BM200" i="115"/>
  <c r="AG199" i="115"/>
  <c r="AG197" i="115"/>
  <c r="AF195" i="115"/>
  <c r="AV189" i="115"/>
  <c r="S188" i="115"/>
  <c r="BL258" i="115"/>
  <c r="BL256" i="115"/>
  <c r="BL254" i="115"/>
  <c r="BL252" i="115"/>
  <c r="BL250" i="115"/>
  <c r="BL248" i="115"/>
  <c r="BL246" i="115"/>
  <c r="BL227" i="115"/>
  <c r="Q224" i="115"/>
  <c r="AF222" i="115"/>
  <c r="BM220" i="115"/>
  <c r="AV220" i="115"/>
  <c r="BM218" i="115"/>
  <c r="AF217" i="115"/>
  <c r="Q212" i="115"/>
  <c r="BM209" i="115"/>
  <c r="AV208" i="115"/>
  <c r="Q206" i="115"/>
  <c r="BL204" i="115"/>
  <c r="AW203" i="115"/>
  <c r="AF203" i="115"/>
  <c r="BL200" i="115"/>
  <c r="AF199" i="115"/>
  <c r="AG198" i="115"/>
  <c r="AF197" i="115"/>
  <c r="AG196" i="115"/>
  <c r="AV194" i="115"/>
  <c r="AV193" i="115"/>
  <c r="BL192" i="115"/>
  <c r="AY191" i="115"/>
  <c r="X191" i="115"/>
  <c r="BD190" i="115"/>
  <c r="P188" i="115"/>
  <c r="P269" i="115"/>
  <c r="P265" i="115"/>
  <c r="P263" i="115"/>
  <c r="P261" i="115"/>
  <c r="BL244" i="115"/>
  <c r="AV244" i="115"/>
  <c r="AF244" i="115"/>
  <c r="P244" i="115"/>
  <c r="P242" i="115"/>
  <c r="P240" i="115"/>
  <c r="P238" i="115"/>
  <c r="P236" i="115"/>
  <c r="P234" i="115"/>
  <c r="P232" i="115"/>
  <c r="P230" i="115"/>
  <c r="P224" i="115"/>
  <c r="BL220" i="115"/>
  <c r="BL218" i="115"/>
  <c r="BM214" i="115"/>
  <c r="AG213" i="115"/>
  <c r="P212" i="115"/>
  <c r="BL209" i="115"/>
  <c r="AG207" i="115"/>
  <c r="P206" i="115"/>
  <c r="BM203" i="115"/>
  <c r="AV203" i="115"/>
  <c r="AF198" i="115"/>
  <c r="AF196" i="115"/>
  <c r="X190" i="115"/>
  <c r="AF271" i="115"/>
  <c r="AF267" i="115"/>
  <c r="AF263" i="115"/>
  <c r="AF261" i="115"/>
  <c r="AF242" i="115"/>
  <c r="AF240" i="115"/>
  <c r="AF238" i="115"/>
  <c r="AF236" i="115"/>
  <c r="AF234" i="115"/>
  <c r="AF232" i="115"/>
  <c r="AF230" i="115"/>
  <c r="AW224" i="115"/>
  <c r="AF224" i="115"/>
  <c r="AV222" i="115"/>
  <c r="AW217" i="115"/>
  <c r="Q216" i="115"/>
  <c r="BL214" i="115"/>
  <c r="AF213" i="115"/>
  <c r="BM208" i="115"/>
  <c r="AF207" i="115"/>
  <c r="BL203" i="115"/>
  <c r="Q202" i="115"/>
  <c r="AW199" i="115"/>
  <c r="AW196" i="115"/>
  <c r="AN189" i="115"/>
  <c r="P273" i="115"/>
  <c r="P271" i="115"/>
  <c r="P267" i="115"/>
  <c r="AF273" i="115"/>
  <c r="AF269" i="115"/>
  <c r="AF265" i="115"/>
  <c r="AV273" i="115"/>
  <c r="AV271" i="115"/>
  <c r="AV269" i="115"/>
  <c r="AV267" i="115"/>
  <c r="AV265" i="115"/>
  <c r="AV263" i="115"/>
  <c r="AV261" i="115"/>
  <c r="AV242" i="115"/>
  <c r="AV240" i="115"/>
  <c r="AV238" i="115"/>
  <c r="AV236" i="115"/>
  <c r="BM234" i="115"/>
  <c r="AV234" i="115"/>
  <c r="BM232" i="115"/>
  <c r="AV232" i="115"/>
  <c r="BM230" i="115"/>
  <c r="AV230" i="115"/>
  <c r="BM224" i="115"/>
  <c r="AV224" i="115"/>
  <c r="BM222" i="115"/>
  <c r="AV217" i="115"/>
  <c r="AG216" i="115"/>
  <c r="P216" i="115"/>
  <c r="AW213" i="115"/>
  <c r="AG212" i="115"/>
  <c r="Q211" i="115"/>
  <c r="BL208" i="115"/>
  <c r="AW207" i="115"/>
  <c r="AG206" i="115"/>
  <c r="P202" i="115"/>
  <c r="AV199" i="115"/>
  <c r="AW198" i="115"/>
  <c r="AV197" i="115"/>
  <c r="AV196" i="115"/>
  <c r="AV195" i="115"/>
  <c r="P192" i="115"/>
  <c r="AY190" i="115"/>
  <c r="S190" i="115"/>
  <c r="BL273" i="115"/>
  <c r="BL271" i="115"/>
  <c r="BL269" i="115"/>
  <c r="BL267" i="115"/>
  <c r="BL265" i="115"/>
  <c r="BL263" i="115"/>
  <c r="BL261" i="115"/>
  <c r="BL242" i="115"/>
  <c r="BL240" i="115"/>
  <c r="BL238" i="115"/>
  <c r="BL236" i="115"/>
  <c r="BL234" i="115"/>
  <c r="BL232" i="115"/>
  <c r="BL230" i="115"/>
  <c r="BL224" i="115"/>
  <c r="BL222" i="115"/>
  <c r="BM217" i="115"/>
  <c r="AF216" i="115"/>
  <c r="BM213" i="115"/>
  <c r="AV213" i="115"/>
  <c r="AF212" i="115"/>
  <c r="P211" i="115"/>
  <c r="AV207" i="115"/>
  <c r="AF206" i="115"/>
  <c r="Q205" i="115"/>
  <c r="AG202" i="115"/>
  <c r="BM199" i="115"/>
  <c r="AV198" i="115"/>
  <c r="BL194" i="115"/>
  <c r="BL193" i="115"/>
  <c r="P259" i="115"/>
  <c r="P257" i="115"/>
  <c r="P255" i="115"/>
  <c r="P253" i="115"/>
  <c r="P251" i="115"/>
  <c r="P249" i="115"/>
  <c r="P247" i="115"/>
  <c r="P245" i="115"/>
  <c r="BL228" i="115"/>
  <c r="AV228" i="115"/>
  <c r="AF228" i="115"/>
  <c r="P228" i="115"/>
  <c r="P226" i="115"/>
  <c r="Q219" i="115"/>
  <c r="BL217" i="115"/>
  <c r="AW216" i="115"/>
  <c r="BL213" i="115"/>
  <c r="BM207" i="115"/>
  <c r="AW206" i="115"/>
  <c r="P205" i="115"/>
  <c r="AW202" i="115"/>
  <c r="AF202" i="115"/>
  <c r="Q201" i="115"/>
  <c r="BL199" i="115"/>
  <c r="AV190" i="115"/>
  <c r="P190" i="115"/>
  <c r="AI189" i="115"/>
  <c r="AF259" i="115"/>
  <c r="AF257" i="115"/>
  <c r="AF255" i="115"/>
  <c r="AF253" i="115"/>
  <c r="AF251" i="115"/>
  <c r="AF249" i="115"/>
  <c r="AF247" i="115"/>
  <c r="AF245" i="115"/>
  <c r="AF226" i="115"/>
  <c r="AG221" i="115"/>
  <c r="P221" i="115"/>
  <c r="AG219" i="115"/>
  <c r="P219" i="115"/>
  <c r="AV216" i="115"/>
  <c r="AW212" i="115"/>
  <c r="AG211" i="115"/>
  <c r="Q210" i="115"/>
  <c r="BL207" i="115"/>
  <c r="AV206" i="115"/>
  <c r="Q204" i="115"/>
  <c r="AV202" i="115"/>
  <c r="P201" i="115"/>
  <c r="BM198" i="115"/>
  <c r="BL196" i="115"/>
  <c r="BT189" i="115"/>
  <c r="AF189" i="115"/>
  <c r="AV259" i="115"/>
  <c r="AV257" i="115"/>
  <c r="AV255" i="115"/>
  <c r="AV253" i="115"/>
  <c r="AV251" i="115"/>
  <c r="AV249" i="115"/>
  <c r="AV247" i="115"/>
  <c r="AV245" i="115"/>
  <c r="AV226" i="115"/>
  <c r="AW221" i="115"/>
  <c r="AF221" i="115"/>
  <c r="AW219" i="115"/>
  <c r="AF219" i="115"/>
  <c r="Q215" i="115"/>
  <c r="AV212" i="115"/>
  <c r="AF211" i="115"/>
  <c r="P210" i="115"/>
  <c r="Q209" i="115"/>
  <c r="AG205" i="115"/>
  <c r="P204" i="115"/>
  <c r="BL198" i="115"/>
  <c r="BL197" i="115"/>
  <c r="BL195" i="115"/>
  <c r="AF192" i="115"/>
  <c r="AN188" i="115"/>
  <c r="BL259" i="115"/>
  <c r="BL257" i="115"/>
  <c r="BL255" i="115"/>
  <c r="BL253" i="115"/>
  <c r="BL251" i="115"/>
  <c r="BL249" i="115"/>
  <c r="BL247" i="115"/>
  <c r="BL245" i="115"/>
  <c r="BL226" i="115"/>
  <c r="BM221" i="115"/>
  <c r="AV221" i="115"/>
  <c r="BM219" i="115"/>
  <c r="AV219" i="115"/>
  <c r="BM216" i="115"/>
  <c r="P215" i="115"/>
  <c r="AW211" i="115"/>
  <c r="AG210" i="115"/>
  <c r="P209" i="115"/>
  <c r="BM206" i="115"/>
  <c r="AF205" i="115"/>
  <c r="BM202" i="115"/>
  <c r="AG201" i="115"/>
  <c r="Q200" i="115"/>
  <c r="P193" i="115"/>
  <c r="P274" i="115"/>
  <c r="P272" i="115"/>
  <c r="P270" i="115"/>
  <c r="P268" i="115"/>
  <c r="P266" i="115"/>
  <c r="P264" i="115"/>
  <c r="P262" i="115"/>
  <c r="P243" i="115"/>
  <c r="P241" i="115"/>
  <c r="P239" i="115"/>
  <c r="P237" i="115"/>
  <c r="P235" i="115"/>
  <c r="P233" i="115"/>
  <c r="P231" i="115"/>
  <c r="P229" i="115"/>
  <c r="P225" i="115"/>
  <c r="P223" i="115"/>
  <c r="BL221" i="115"/>
  <c r="BL219" i="115"/>
  <c r="BL216" i="115"/>
  <c r="AG215" i="115"/>
  <c r="BM212" i="115"/>
  <c r="AV211" i="115"/>
  <c r="AF210" i="115"/>
  <c r="BL206" i="115"/>
  <c r="AW205" i="115"/>
  <c r="AG204" i="115"/>
  <c r="BL202" i="115"/>
  <c r="AF201" i="115"/>
  <c r="P200" i="115"/>
  <c r="AF274" i="115"/>
  <c r="AF272" i="115"/>
  <c r="AF270" i="115"/>
  <c r="AF268" i="115"/>
  <c r="AF266" i="115"/>
  <c r="AF264" i="115"/>
  <c r="AF262" i="115"/>
  <c r="AF243" i="115"/>
  <c r="AF241" i="115"/>
  <c r="AF239" i="115"/>
  <c r="AF237" i="115"/>
  <c r="AF235" i="115"/>
  <c r="AF233" i="115"/>
  <c r="AF231" i="115"/>
  <c r="AF229" i="115"/>
  <c r="AF223" i="115"/>
  <c r="Q218" i="115"/>
  <c r="AF215" i="115"/>
  <c r="Q214" i="115"/>
  <c r="BL212" i="115"/>
  <c r="AG209" i="115"/>
  <c r="BM205" i="115"/>
  <c r="AV205" i="115"/>
  <c r="AF204" i="115"/>
  <c r="AG200" i="115"/>
  <c r="BL189" i="115"/>
  <c r="AF188" i="115"/>
  <c r="Q195" i="115"/>
  <c r="Q192" i="115"/>
  <c r="BM189" i="115"/>
  <c r="AG189" i="115"/>
  <c r="AW191" i="115"/>
  <c r="AW197" i="115"/>
  <c r="AG195" i="115"/>
  <c r="AG192" i="115"/>
  <c r="BR191" i="115"/>
  <c r="AE190" i="115"/>
  <c r="BA188" i="115"/>
  <c r="Q194" i="115"/>
  <c r="AZ188" i="115"/>
  <c r="BM197" i="115"/>
  <c r="AW195" i="115"/>
  <c r="AG194" i="115"/>
  <c r="AW192" i="115"/>
  <c r="BC189" i="115"/>
  <c r="BM196" i="115"/>
  <c r="AW194" i="115"/>
  <c r="V190" i="115"/>
  <c r="BB189" i="115"/>
  <c r="T189" i="115"/>
  <c r="AT188" i="115"/>
  <c r="BM191" i="115"/>
  <c r="BM195" i="115"/>
  <c r="Q191" i="115"/>
  <c r="AW189" i="115"/>
  <c r="Q189" i="115"/>
  <c r="BM194" i="115"/>
  <c r="BM192" i="115"/>
  <c r="BP190" i="115"/>
  <c r="AG191" i="115"/>
  <c r="BW255" i="115"/>
  <c r="BG255" i="115"/>
  <c r="AQ255" i="115"/>
  <c r="AA255" i="115"/>
  <c r="BW239" i="115"/>
  <c r="BG239" i="115"/>
  <c r="AQ239" i="115"/>
  <c r="AA239" i="115"/>
  <c r="BW223" i="115"/>
  <c r="BG223" i="115"/>
  <c r="AQ223" i="115"/>
  <c r="AA223" i="115"/>
  <c r="AQ216" i="115"/>
  <c r="BW213" i="115"/>
  <c r="AQ208" i="115"/>
  <c r="BW205" i="115"/>
  <c r="BG202" i="115"/>
  <c r="AA197" i="115"/>
  <c r="BG194" i="115"/>
  <c r="BW271" i="115"/>
  <c r="BG271" i="115"/>
  <c r="AQ271" i="115"/>
  <c r="AA271" i="115"/>
  <c r="BW266" i="115"/>
  <c r="BG266" i="115"/>
  <c r="AQ266" i="115"/>
  <c r="AA266" i="115"/>
  <c r="BW250" i="115"/>
  <c r="BG250" i="115"/>
  <c r="AQ250" i="115"/>
  <c r="AA250" i="115"/>
  <c r="BW234" i="115"/>
  <c r="BG234" i="115"/>
  <c r="AQ234" i="115"/>
  <c r="AA234" i="115"/>
  <c r="BW219" i="115"/>
  <c r="BG219" i="115"/>
  <c r="AQ219" i="115"/>
  <c r="AA219" i="115"/>
  <c r="BG216" i="115"/>
  <c r="BV213" i="115"/>
  <c r="AA211" i="115"/>
  <c r="BG208" i="115"/>
  <c r="AP208" i="115"/>
  <c r="BV205" i="115"/>
  <c r="BW202" i="115"/>
  <c r="BF202" i="115"/>
  <c r="AQ197" i="115"/>
  <c r="Z197" i="115"/>
  <c r="BW194" i="115"/>
  <c r="BF194" i="115"/>
  <c r="BG190" i="115"/>
  <c r="BW261" i="115"/>
  <c r="BG261" i="115"/>
  <c r="AQ261" i="115"/>
  <c r="AA261" i="115"/>
  <c r="BW245" i="115"/>
  <c r="BG245" i="115"/>
  <c r="AQ245" i="115"/>
  <c r="AA245" i="115"/>
  <c r="BW229" i="115"/>
  <c r="BG229" i="115"/>
  <c r="AQ229" i="115"/>
  <c r="AA229" i="115"/>
  <c r="BW216" i="115"/>
  <c r="BF216" i="115"/>
  <c r="AQ211" i="115"/>
  <c r="Z211" i="115"/>
  <c r="BW208" i="115"/>
  <c r="BF208" i="115"/>
  <c r="BV202" i="115"/>
  <c r="AA200" i="115"/>
  <c r="BG197" i="115"/>
  <c r="AP197" i="115"/>
  <c r="BV194" i="115"/>
  <c r="AA193" i="115"/>
  <c r="BR192" i="115"/>
  <c r="BA192" i="115"/>
  <c r="AL191" i="115"/>
  <c r="BF190" i="115"/>
  <c r="AJ190" i="115"/>
  <c r="AD189" i="115"/>
  <c r="BL188" i="115"/>
  <c r="BW272" i="115"/>
  <c r="BG272" i="115"/>
  <c r="AQ272" i="115"/>
  <c r="BW256" i="115"/>
  <c r="BG256" i="115"/>
  <c r="AQ256" i="115"/>
  <c r="AA256" i="115"/>
  <c r="BW240" i="115"/>
  <c r="BG240" i="115"/>
  <c r="AQ240" i="115"/>
  <c r="AA240" i="115"/>
  <c r="BW224" i="115"/>
  <c r="BG224" i="115"/>
  <c r="AQ224" i="115"/>
  <c r="AA224" i="115"/>
  <c r="AA214" i="115"/>
  <c r="BG211" i="115"/>
  <c r="AA206" i="115"/>
  <c r="AQ200" i="115"/>
  <c r="BW197" i="115"/>
  <c r="BF197" i="115"/>
  <c r="BW189" i="115"/>
  <c r="BW267" i="115"/>
  <c r="BG267" i="115"/>
  <c r="AQ267" i="115"/>
  <c r="AA267" i="115"/>
  <c r="BW251" i="115"/>
  <c r="BG251" i="115"/>
  <c r="AQ251" i="115"/>
  <c r="AA251" i="115"/>
  <c r="BW235" i="115"/>
  <c r="BG235" i="115"/>
  <c r="AQ235" i="115"/>
  <c r="AA235" i="115"/>
  <c r="BW220" i="115"/>
  <c r="BG220" i="115"/>
  <c r="AQ220" i="115"/>
  <c r="AA220" i="115"/>
  <c r="AQ214" i="115"/>
  <c r="BW211" i="115"/>
  <c r="BF211" i="115"/>
  <c r="AQ206" i="115"/>
  <c r="Z206" i="115"/>
  <c r="BW203" i="115"/>
  <c r="BG203" i="115"/>
  <c r="AQ203" i="115"/>
  <c r="AA203" i="115"/>
  <c r="BG200" i="115"/>
  <c r="AP200" i="115"/>
  <c r="BV197" i="115"/>
  <c r="AA195" i="115"/>
  <c r="AA189" i="115"/>
  <c r="BW262" i="115"/>
  <c r="AQ262" i="115"/>
  <c r="BW246" i="115"/>
  <c r="BG246" i="115"/>
  <c r="AQ246" i="115"/>
  <c r="AA246" i="115"/>
  <c r="BW230" i="115"/>
  <c r="BG230" i="115"/>
  <c r="AQ230" i="115"/>
  <c r="AA230" i="115"/>
  <c r="AA217" i="115"/>
  <c r="BG214" i="115"/>
  <c r="AA209" i="115"/>
  <c r="BG206" i="115"/>
  <c r="BW200" i="115"/>
  <c r="AQ195" i="115"/>
  <c r="Z195" i="115"/>
  <c r="AQ193" i="115"/>
  <c r="BW190" i="115"/>
  <c r="BW257" i="115"/>
  <c r="BG257" i="115"/>
  <c r="AQ257" i="115"/>
  <c r="AA257" i="115"/>
  <c r="BW241" i="115"/>
  <c r="BG241" i="115"/>
  <c r="AQ241" i="115"/>
  <c r="AA241" i="115"/>
  <c r="BW225" i="115"/>
  <c r="BG225" i="115"/>
  <c r="AQ225" i="115"/>
  <c r="AA225" i="115"/>
  <c r="AQ217" i="115"/>
  <c r="BW214" i="115"/>
  <c r="BF214" i="115"/>
  <c r="AQ209" i="115"/>
  <c r="Z209" i="115"/>
  <c r="BW206" i="115"/>
  <c r="BF206" i="115"/>
  <c r="BV200" i="115"/>
  <c r="AA198" i="115"/>
  <c r="BG195" i="115"/>
  <c r="AP195" i="115"/>
  <c r="BV190" i="115"/>
  <c r="W189" i="115"/>
  <c r="BE188" i="115"/>
  <c r="AD188" i="115"/>
  <c r="BG262" i="115"/>
  <c r="AA262" i="115"/>
  <c r="BW273" i="115"/>
  <c r="BG273" i="115"/>
  <c r="AQ273" i="115"/>
  <c r="AA273" i="115"/>
  <c r="BW268" i="115"/>
  <c r="BG268" i="115"/>
  <c r="AQ268" i="115"/>
  <c r="AA268" i="115"/>
  <c r="BW252" i="115"/>
  <c r="BG252" i="115"/>
  <c r="AQ252" i="115"/>
  <c r="AA252" i="115"/>
  <c r="BW236" i="115"/>
  <c r="BG236" i="115"/>
  <c r="AQ236" i="115"/>
  <c r="AA236" i="115"/>
  <c r="BV225" i="115"/>
  <c r="BF225" i="115"/>
  <c r="AP225" i="115"/>
  <c r="Z225" i="115"/>
  <c r="BW221" i="115"/>
  <c r="BG221" i="115"/>
  <c r="AQ221" i="115"/>
  <c r="AA221" i="115"/>
  <c r="BG217" i="115"/>
  <c r="AP217" i="115"/>
  <c r="BV214" i="115"/>
  <c r="AA212" i="115"/>
  <c r="BG209" i="115"/>
  <c r="AP209" i="115"/>
  <c r="BV206" i="115"/>
  <c r="AA204" i="115"/>
  <c r="AQ198" i="115"/>
  <c r="Z198" i="115"/>
  <c r="BW195" i="115"/>
  <c r="BF195" i="115"/>
  <c r="BU191" i="115"/>
  <c r="BA191" i="115"/>
  <c r="BU190" i="115"/>
  <c r="AA272" i="115"/>
  <c r="BW263" i="115"/>
  <c r="BG263" i="115"/>
  <c r="AQ263" i="115"/>
  <c r="AA263" i="115"/>
  <c r="BW247" i="115"/>
  <c r="BG247" i="115"/>
  <c r="AQ247" i="115"/>
  <c r="AA247" i="115"/>
  <c r="BW231" i="115"/>
  <c r="BG231" i="115"/>
  <c r="AQ231" i="115"/>
  <c r="AA231" i="115"/>
  <c r="BW217" i="115"/>
  <c r="AQ212" i="115"/>
  <c r="Z212" i="115"/>
  <c r="BW209" i="115"/>
  <c r="BF209" i="115"/>
  <c r="AQ204" i="115"/>
  <c r="Z204" i="115"/>
  <c r="AA201" i="115"/>
  <c r="BG198" i="115"/>
  <c r="AP198" i="115"/>
  <c r="BV195" i="115"/>
  <c r="BG193" i="115"/>
  <c r="BW274" i="115"/>
  <c r="BG274" i="115"/>
  <c r="AQ274" i="115"/>
  <c r="AA274" i="115"/>
  <c r="BW258" i="115"/>
  <c r="BG258" i="115"/>
  <c r="AQ258" i="115"/>
  <c r="AA258" i="115"/>
  <c r="BW242" i="115"/>
  <c r="BG242" i="115"/>
  <c r="AQ242" i="115"/>
  <c r="AA242" i="115"/>
  <c r="BW226" i="115"/>
  <c r="BG226" i="115"/>
  <c r="AQ226" i="115"/>
  <c r="AA226" i="115"/>
  <c r="BV217" i="115"/>
  <c r="AA215" i="115"/>
  <c r="BG212" i="115"/>
  <c r="AP212" i="115"/>
  <c r="BV209" i="115"/>
  <c r="AA207" i="115"/>
  <c r="BG204" i="115"/>
  <c r="AP204" i="115"/>
  <c r="AQ201" i="115"/>
  <c r="Z201" i="115"/>
  <c r="BW198" i="115"/>
  <c r="BF198" i="115"/>
  <c r="BS191" i="115"/>
  <c r="AA190" i="115"/>
  <c r="AQ189" i="115"/>
  <c r="BW269" i="115"/>
  <c r="BG269" i="115"/>
  <c r="AQ269" i="115"/>
  <c r="AA269" i="115"/>
  <c r="BW253" i="115"/>
  <c r="BG253" i="115"/>
  <c r="AQ253" i="115"/>
  <c r="AA253" i="115"/>
  <c r="BW237" i="115"/>
  <c r="BG237" i="115"/>
  <c r="AQ237" i="115"/>
  <c r="AA237" i="115"/>
  <c r="AA222" i="115"/>
  <c r="AQ215" i="115"/>
  <c r="BW212" i="115"/>
  <c r="BF212" i="115"/>
  <c r="AQ207" i="115"/>
  <c r="Z207" i="115"/>
  <c r="BW204" i="115"/>
  <c r="BF204" i="115"/>
  <c r="BG201" i="115"/>
  <c r="AP201" i="115"/>
  <c r="BV198" i="115"/>
  <c r="AA196" i="115"/>
  <c r="AA192" i="115"/>
  <c r="Z190" i="115"/>
  <c r="BW264" i="115"/>
  <c r="BG264" i="115"/>
  <c r="AQ264" i="115"/>
  <c r="AA264" i="115"/>
  <c r="BW248" i="115"/>
  <c r="BG248" i="115"/>
  <c r="AQ248" i="115"/>
  <c r="AA248" i="115"/>
  <c r="BW232" i="115"/>
  <c r="BG232" i="115"/>
  <c r="AQ232" i="115"/>
  <c r="AA232" i="115"/>
  <c r="AQ222" i="115"/>
  <c r="AA218" i="115"/>
  <c r="BG215" i="115"/>
  <c r="AA210" i="115"/>
  <c r="BG207" i="115"/>
  <c r="BW201" i="115"/>
  <c r="AQ196" i="115"/>
  <c r="Z196" i="115"/>
  <c r="BW193" i="115"/>
  <c r="AQ192" i="115"/>
  <c r="Z192" i="115"/>
  <c r="AM189" i="115"/>
  <c r="AV188" i="115"/>
  <c r="BW259" i="115"/>
  <c r="BG259" i="115"/>
  <c r="AQ259" i="115"/>
  <c r="AA259" i="115"/>
  <c r="BW243" i="115"/>
  <c r="BG243" i="115"/>
  <c r="AQ243" i="115"/>
  <c r="AA243" i="115"/>
  <c r="BW227" i="115"/>
  <c r="BG227" i="115"/>
  <c r="AQ227" i="115"/>
  <c r="AA227" i="115"/>
  <c r="BG222" i="115"/>
  <c r="AQ218" i="115"/>
  <c r="BW215" i="115"/>
  <c r="AQ210" i="115"/>
  <c r="BW207" i="115"/>
  <c r="AA199" i="115"/>
  <c r="BG196" i="115"/>
  <c r="BG192" i="115"/>
  <c r="AP192" i="115"/>
  <c r="BW270" i="115"/>
  <c r="BG270" i="115"/>
  <c r="AQ270" i="115"/>
  <c r="AA270" i="115"/>
  <c r="BW254" i="115"/>
  <c r="BG254" i="115"/>
  <c r="AQ254" i="115"/>
  <c r="AA254" i="115"/>
  <c r="BW238" i="115"/>
  <c r="BG238" i="115"/>
  <c r="AQ238" i="115"/>
  <c r="AA238" i="115"/>
  <c r="BW222" i="115"/>
  <c r="BG218" i="115"/>
  <c r="AA213" i="115"/>
  <c r="BG210" i="115"/>
  <c r="AP210" i="115"/>
  <c r="BV207" i="115"/>
  <c r="AA205" i="115"/>
  <c r="AQ199" i="115"/>
  <c r="Z199" i="115"/>
  <c r="BW196" i="115"/>
  <c r="BF196" i="115"/>
  <c r="BW192" i="115"/>
  <c r="BF192" i="115"/>
  <c r="AQ190" i="115"/>
  <c r="BW265" i="115"/>
  <c r="BG265" i="115"/>
  <c r="AQ265" i="115"/>
  <c r="AA265" i="115"/>
  <c r="BW249" i="115"/>
  <c r="BG249" i="115"/>
  <c r="AQ249" i="115"/>
  <c r="AA249" i="115"/>
  <c r="BW233" i="115"/>
  <c r="BG233" i="115"/>
  <c r="AQ233" i="115"/>
  <c r="AA233" i="115"/>
  <c r="BW218" i="115"/>
  <c r="AQ213" i="115"/>
  <c r="Z213" i="115"/>
  <c r="BW210" i="115"/>
  <c r="BF210" i="115"/>
  <c r="AQ205" i="115"/>
  <c r="Z205" i="115"/>
  <c r="AA202" i="115"/>
  <c r="BG199" i="115"/>
  <c r="AP199" i="115"/>
  <c r="BV196" i="115"/>
  <c r="AA194" i="115"/>
  <c r="BV192" i="115"/>
  <c r="AP190" i="115"/>
  <c r="BG189" i="115"/>
  <c r="BI204" i="115"/>
  <c r="AS204" i="115"/>
  <c r="AC204" i="115"/>
  <c r="BI188" i="115"/>
  <c r="AS188" i="115"/>
  <c r="AC188" i="115"/>
  <c r="BI215" i="115"/>
  <c r="AS215" i="115"/>
  <c r="AC215" i="115"/>
  <c r="BI199" i="115"/>
  <c r="AS199" i="115"/>
  <c r="AC199" i="115"/>
  <c r="BI210" i="115"/>
  <c r="AS210" i="115"/>
  <c r="AC210" i="115"/>
  <c r="BI194" i="115"/>
  <c r="AS194" i="115"/>
  <c r="AC194" i="115"/>
  <c r="BV193" i="115"/>
  <c r="BF193" i="115"/>
  <c r="AP193" i="115"/>
  <c r="Z193" i="115"/>
  <c r="BM190" i="115"/>
  <c r="AW190" i="115"/>
  <c r="AG190" i="115"/>
  <c r="Q190" i="115"/>
  <c r="BW188" i="115"/>
  <c r="BG188" i="115"/>
  <c r="AQ188" i="115"/>
  <c r="AA188" i="115"/>
  <c r="BI205" i="115"/>
  <c r="AS205" i="115"/>
  <c r="AC205" i="115"/>
  <c r="BI189" i="115"/>
  <c r="AS189" i="115"/>
  <c r="AC189" i="115"/>
  <c r="BV188" i="115"/>
  <c r="BF188" i="115"/>
  <c r="AP188" i="115"/>
  <c r="Z188" i="115"/>
  <c r="BI216" i="115"/>
  <c r="AS216" i="115"/>
  <c r="AC216" i="115"/>
  <c r="BI200" i="115"/>
  <c r="AS200" i="115"/>
  <c r="AC200" i="115"/>
  <c r="BI211" i="115"/>
  <c r="AS211" i="115"/>
  <c r="AC211" i="115"/>
  <c r="BI195" i="115"/>
  <c r="AS195" i="115"/>
  <c r="AC195" i="115"/>
  <c r="BI222" i="115"/>
  <c r="AS222" i="115"/>
  <c r="AC222" i="115"/>
  <c r="BI206" i="115"/>
  <c r="AS206" i="115"/>
  <c r="AC206" i="115"/>
  <c r="BI190" i="115"/>
  <c r="AS190" i="115"/>
  <c r="AC190" i="115"/>
  <c r="BV189" i="115"/>
  <c r="BF189" i="115"/>
  <c r="AP189" i="115"/>
  <c r="Z189" i="115"/>
  <c r="BS188" i="115"/>
  <c r="BC188" i="115"/>
  <c r="AM188" i="115"/>
  <c r="W188" i="115"/>
  <c r="BI217" i="115"/>
  <c r="AS217" i="115"/>
  <c r="AC217" i="115"/>
  <c r="BI201" i="115"/>
  <c r="AS201" i="115"/>
  <c r="AC201" i="115"/>
  <c r="BI212" i="115"/>
  <c r="AS212" i="115"/>
  <c r="AC212" i="115"/>
  <c r="BI196" i="115"/>
  <c r="AS196" i="115"/>
  <c r="AC196" i="115"/>
  <c r="BI207" i="115"/>
  <c r="AS207" i="115"/>
  <c r="AC207" i="115"/>
  <c r="BI191" i="115"/>
  <c r="AS191" i="115"/>
  <c r="AC191" i="115"/>
  <c r="BI218" i="115"/>
  <c r="AS218" i="115"/>
  <c r="AC218" i="115"/>
  <c r="BI202" i="115"/>
  <c r="AS202" i="115"/>
  <c r="AC202" i="115"/>
  <c r="BI213" i="115"/>
  <c r="AS213" i="115"/>
  <c r="AC213" i="115"/>
  <c r="BI197" i="115"/>
  <c r="AS197" i="115"/>
  <c r="AC197" i="115"/>
  <c r="BM193" i="115"/>
  <c r="AW193" i="115"/>
  <c r="AG193" i="115"/>
  <c r="Q193" i="115"/>
  <c r="BQ189" i="115"/>
  <c r="BA189" i="115"/>
  <c r="AK189" i="115"/>
  <c r="U189" i="115"/>
  <c r="BN188" i="115"/>
  <c r="BN276" i="115" s="1"/>
  <c r="AX188" i="115"/>
  <c r="AH188" i="115"/>
  <c r="AH276" i="115" s="1"/>
  <c r="R188" i="115"/>
  <c r="BI208" i="115"/>
  <c r="AS208" i="115"/>
  <c r="AC208" i="115"/>
  <c r="BI192" i="115"/>
  <c r="AS192" i="115"/>
  <c r="AC192" i="115"/>
  <c r="BI214" i="115"/>
  <c r="AS214" i="115"/>
  <c r="AC214" i="115"/>
  <c r="BI198" i="115"/>
  <c r="AS198" i="115"/>
  <c r="AC198" i="115"/>
  <c r="BI209" i="115"/>
  <c r="AS209" i="115"/>
  <c r="AC209" i="115"/>
  <c r="Y276" i="115" l="1"/>
  <c r="R276" i="115"/>
  <c r="AX276" i="115"/>
  <c r="AR276" i="115"/>
  <c r="Q276" i="115"/>
  <c r="BC276" i="115"/>
  <c r="T276" i="115"/>
  <c r="BB276" i="115"/>
  <c r="BT276" i="115"/>
  <c r="BD276" i="115"/>
  <c r="AY276" i="115"/>
  <c r="AL276" i="115"/>
  <c r="BO276" i="115"/>
  <c r="AW276" i="115"/>
  <c r="AB276" i="115"/>
  <c r="AJ276" i="115"/>
  <c r="BR276" i="115"/>
  <c r="V276" i="115"/>
  <c r="AG276" i="115"/>
  <c r="BM276" i="115"/>
  <c r="L39" i="174"/>
  <c r="H39" i="174"/>
  <c r="AA276" i="115"/>
  <c r="U276" i="115"/>
  <c r="P276" i="115"/>
  <c r="AO276" i="115"/>
  <c r="AU276" i="115"/>
  <c r="AF276" i="115"/>
  <c r="S276" i="115"/>
  <c r="AK276" i="115"/>
  <c r="AN276" i="115"/>
  <c r="BJ276" i="115"/>
  <c r="BG276" i="115"/>
  <c r="BW276" i="115"/>
  <c r="AQ276" i="115"/>
  <c r="AI276" i="115"/>
  <c r="AZ276" i="115"/>
  <c r="Z276" i="115"/>
  <c r="AP276" i="115"/>
  <c r="BA276" i="115"/>
  <c r="X276" i="115"/>
  <c r="AE276" i="115"/>
  <c r="BF276" i="115"/>
  <c r="AC276" i="115"/>
  <c r="AV276" i="115"/>
  <c r="BQ276" i="115"/>
  <c r="W276" i="115"/>
  <c r="BV276" i="115"/>
  <c r="AS276" i="115"/>
  <c r="BH276" i="115"/>
  <c r="BU276" i="115"/>
  <c r="AM276" i="115"/>
  <c r="BI276" i="115"/>
  <c r="AT276" i="115"/>
  <c r="BP276" i="115"/>
  <c r="BS276" i="115"/>
  <c r="AD276" i="115"/>
  <c r="BK276" i="115"/>
  <c r="BE276" i="115"/>
  <c r="BL276" i="115"/>
  <c r="O139" i="115" l="1"/>
  <c r="O140" i="115"/>
  <c r="O141" i="115"/>
  <c r="O142" i="115"/>
  <c r="O143" i="115"/>
  <c r="O144" i="115"/>
  <c r="O145" i="115"/>
  <c r="O146" i="115"/>
  <c r="O147" i="115"/>
  <c r="O148" i="115"/>
  <c r="O149" i="115"/>
  <c r="O150" i="115"/>
  <c r="O151" i="115"/>
  <c r="O152" i="115"/>
  <c r="O153" i="115"/>
  <c r="O154" i="115"/>
  <c r="O155" i="115"/>
  <c r="O156" i="115"/>
  <c r="O157" i="115"/>
  <c r="O158" i="115"/>
  <c r="O159" i="115"/>
  <c r="O160" i="115"/>
  <c r="O161" i="115"/>
  <c r="O162" i="115"/>
  <c r="O163" i="115"/>
  <c r="O164" i="115"/>
  <c r="O165" i="115"/>
  <c r="O166" i="115"/>
  <c r="O167" i="115"/>
  <c r="O134" i="115"/>
  <c r="O135" i="115"/>
  <c r="O128" i="115"/>
  <c r="O129" i="115"/>
  <c r="O130" i="115"/>
  <c r="O131" i="115"/>
  <c r="O132" i="115"/>
  <c r="O133" i="115"/>
  <c r="O121" i="115"/>
  <c r="O122" i="115"/>
  <c r="O123" i="115"/>
  <c r="O124" i="115"/>
  <c r="O125" i="115"/>
  <c r="O126" i="115"/>
  <c r="O127" i="115"/>
  <c r="O95" i="115"/>
  <c r="O96" i="115"/>
  <c r="O97" i="115"/>
  <c r="O98" i="115"/>
  <c r="O99" i="115"/>
  <c r="O100" i="115"/>
  <c r="O101" i="115"/>
  <c r="O102" i="115"/>
  <c r="O103" i="115"/>
  <c r="O104" i="115"/>
  <c r="O105" i="115"/>
  <c r="O106" i="115"/>
  <c r="O107" i="115"/>
  <c r="O108" i="115"/>
  <c r="O109" i="115"/>
  <c r="O110" i="115"/>
  <c r="O111" i="115"/>
  <c r="O112" i="115"/>
  <c r="O113" i="115"/>
  <c r="O114" i="115"/>
  <c r="O115" i="115"/>
  <c r="O116" i="115"/>
  <c r="O117" i="115"/>
  <c r="O118" i="115"/>
  <c r="O119" i="115"/>
  <c r="O120" i="115"/>
  <c r="O94" i="115"/>
  <c r="E98" i="118"/>
  <c r="D12" i="118"/>
  <c r="D13" i="118"/>
  <c r="D14" i="118"/>
  <c r="D15" i="118"/>
  <c r="D16" i="118"/>
  <c r="D17" i="118"/>
  <c r="D18" i="118"/>
  <c r="D19" i="118"/>
  <c r="D20" i="118"/>
  <c r="D21" i="118"/>
  <c r="D22" i="118"/>
  <c r="D23" i="118"/>
  <c r="D24" i="118"/>
  <c r="D25" i="118"/>
  <c r="D26" i="118"/>
  <c r="D27" i="118"/>
  <c r="D28" i="118"/>
  <c r="D29" i="118"/>
  <c r="D30" i="118"/>
  <c r="D31" i="118"/>
  <c r="D32" i="118"/>
  <c r="D33" i="118"/>
  <c r="D34" i="118"/>
  <c r="D35" i="118"/>
  <c r="D36" i="118"/>
  <c r="D37" i="118"/>
  <c r="D38" i="118"/>
  <c r="D39" i="118"/>
  <c r="D40" i="118"/>
  <c r="D41" i="118"/>
  <c r="D42" i="118"/>
  <c r="D43" i="118"/>
  <c r="D44" i="118"/>
  <c r="D45" i="118"/>
  <c r="D46" i="118"/>
  <c r="D47" i="118"/>
  <c r="D48" i="118"/>
  <c r="D49" i="118"/>
  <c r="D50" i="118"/>
  <c r="D51" i="118"/>
  <c r="D52" i="118"/>
  <c r="D53" i="118"/>
  <c r="D54" i="118"/>
  <c r="D55" i="118"/>
  <c r="D56" i="118"/>
  <c r="D57" i="118"/>
  <c r="D58" i="118"/>
  <c r="D59" i="118"/>
  <c r="D60" i="118"/>
  <c r="D61" i="118"/>
  <c r="D62" i="118"/>
  <c r="D63" i="118"/>
  <c r="D64" i="118"/>
  <c r="D65" i="118"/>
  <c r="D66" i="118"/>
  <c r="D67" i="118"/>
  <c r="D68" i="118"/>
  <c r="D69" i="118"/>
  <c r="D70" i="118"/>
  <c r="D71" i="118"/>
  <c r="D72" i="118"/>
  <c r="D73" i="118"/>
  <c r="D74" i="118"/>
  <c r="D75" i="118"/>
  <c r="D76" i="118"/>
  <c r="D77" i="118"/>
  <c r="D78" i="118"/>
  <c r="D79" i="118"/>
  <c r="D80" i="118"/>
  <c r="D81" i="118"/>
  <c r="D82" i="118"/>
  <c r="D83" i="118"/>
  <c r="D84" i="118"/>
  <c r="D85" i="118"/>
  <c r="D86" i="118"/>
  <c r="D87" i="118"/>
  <c r="D88" i="118"/>
  <c r="D89" i="118"/>
  <c r="D90" i="118"/>
  <c r="D91" i="118"/>
  <c r="D92" i="118"/>
  <c r="D93" i="118"/>
  <c r="D94" i="118"/>
  <c r="D95" i="118"/>
  <c r="D96" i="118"/>
  <c r="D97" i="118"/>
  <c r="D11" i="118"/>
  <c r="D106" i="118"/>
  <c r="Q2" i="115"/>
  <c r="R2" i="115"/>
  <c r="E57" i="177" s="1"/>
  <c r="S2" i="115"/>
  <c r="E57" i="180" s="1"/>
  <c r="T2" i="115"/>
  <c r="E57" i="181" s="1"/>
  <c r="U2" i="115"/>
  <c r="E57" i="182" s="1"/>
  <c r="V2" i="115"/>
  <c r="E57" i="183" s="1"/>
  <c r="W2" i="115"/>
  <c r="E57" i="184" s="1"/>
  <c r="X2" i="115"/>
  <c r="E57" i="185" s="1"/>
  <c r="Y2" i="115"/>
  <c r="E57" i="186" s="1"/>
  <c r="Z2" i="115"/>
  <c r="E57" i="187" s="1"/>
  <c r="AA2" i="115"/>
  <c r="E57" i="188" s="1"/>
  <c r="AB2" i="115"/>
  <c r="E57" i="189" s="1"/>
  <c r="AC2" i="115"/>
  <c r="E57" i="190" s="1"/>
  <c r="AD2" i="115"/>
  <c r="E57" i="191" s="1"/>
  <c r="AE2" i="115"/>
  <c r="E57" i="192" s="1"/>
  <c r="AF2" i="115"/>
  <c r="E57" i="193" s="1"/>
  <c r="AG2" i="115"/>
  <c r="E57" i="194" s="1"/>
  <c r="AH2" i="115"/>
  <c r="E57" i="195" s="1"/>
  <c r="AI2" i="115"/>
  <c r="E57" i="196" s="1"/>
  <c r="AJ2" i="115"/>
  <c r="E57" i="197" s="1"/>
  <c r="AK2" i="115"/>
  <c r="E57" i="198" s="1"/>
  <c r="AL2" i="115"/>
  <c r="E57" i="199" s="1"/>
  <c r="AM2" i="115"/>
  <c r="E57" i="200" s="1"/>
  <c r="AN2" i="115"/>
  <c r="E57" i="201" s="1"/>
  <c r="AO2" i="115"/>
  <c r="E57" i="202" s="1"/>
  <c r="AP2" i="115"/>
  <c r="E57" i="203" s="1"/>
  <c r="AQ2" i="115"/>
  <c r="E57" i="204" s="1"/>
  <c r="AR2" i="115"/>
  <c r="E57" i="205" s="1"/>
  <c r="AS2" i="115"/>
  <c r="E57" i="206" s="1"/>
  <c r="AT2" i="115"/>
  <c r="E57" i="207" s="1"/>
  <c r="AU2" i="115"/>
  <c r="E57" i="208" s="1"/>
  <c r="AV2" i="115"/>
  <c r="E57" i="209" s="1"/>
  <c r="AW2" i="115"/>
  <c r="E57" i="210" s="1"/>
  <c r="AX2" i="115"/>
  <c r="E57" i="211" s="1"/>
  <c r="AY2" i="115"/>
  <c r="E57" i="212" s="1"/>
  <c r="AZ2" i="115"/>
  <c r="E57" i="213" s="1"/>
  <c r="BA2" i="115"/>
  <c r="E57" i="214" s="1"/>
  <c r="BB2" i="115"/>
  <c r="E57" i="215" s="1"/>
  <c r="BC2" i="115"/>
  <c r="E57" i="216" s="1"/>
  <c r="BD2" i="115"/>
  <c r="E57" i="217" s="1"/>
  <c r="BE2" i="115"/>
  <c r="E57" i="218" s="1"/>
  <c r="BF2" i="115"/>
  <c r="E57" i="219" s="1"/>
  <c r="BG2" i="115"/>
  <c r="E57" i="220" s="1"/>
  <c r="BH2" i="115"/>
  <c r="E57" i="221" s="1"/>
  <c r="BI2" i="115"/>
  <c r="E57" i="222" s="1"/>
  <c r="BJ2" i="115"/>
  <c r="E57" i="223" s="1"/>
  <c r="BK2" i="115"/>
  <c r="E57" i="224" s="1"/>
  <c r="BL2" i="115"/>
  <c r="E57" i="225" s="1"/>
  <c r="BM2" i="115"/>
  <c r="E57" i="226" s="1"/>
  <c r="BN2" i="115"/>
  <c r="E57" i="227" s="1"/>
  <c r="BO2" i="115"/>
  <c r="E57" i="228" s="1"/>
  <c r="BP2" i="115"/>
  <c r="E57" i="229" s="1"/>
  <c r="BQ2" i="115"/>
  <c r="E57" i="230" s="1"/>
  <c r="BR2" i="115"/>
  <c r="E57" i="231" s="1"/>
  <c r="BS2" i="115"/>
  <c r="E57" i="232" s="1"/>
  <c r="BT2" i="115"/>
  <c r="E57" i="233" s="1"/>
  <c r="BU2" i="115"/>
  <c r="E57" i="234" s="1"/>
  <c r="BV2" i="115"/>
  <c r="E57" i="235" s="1"/>
  <c r="BW2" i="115"/>
  <c r="E57" i="236" s="1"/>
  <c r="Q3" i="115"/>
  <c r="R3" i="115"/>
  <c r="E58" i="177" s="1"/>
  <c r="S3" i="115"/>
  <c r="E58" i="180" s="1"/>
  <c r="T3" i="115"/>
  <c r="E58" i="181" s="1"/>
  <c r="U3" i="115"/>
  <c r="E58" i="182" s="1"/>
  <c r="V3" i="115"/>
  <c r="E58" i="183" s="1"/>
  <c r="W3" i="115"/>
  <c r="E58" i="184" s="1"/>
  <c r="X3" i="115"/>
  <c r="E58" i="185" s="1"/>
  <c r="Y3" i="115"/>
  <c r="E58" i="186" s="1"/>
  <c r="Z3" i="115"/>
  <c r="E58" i="187" s="1"/>
  <c r="AA3" i="115"/>
  <c r="E58" i="188" s="1"/>
  <c r="AB3" i="115"/>
  <c r="E58" i="189" s="1"/>
  <c r="AC3" i="115"/>
  <c r="E58" i="190" s="1"/>
  <c r="AD3" i="115"/>
  <c r="E58" i="191" s="1"/>
  <c r="AE3" i="115"/>
  <c r="E58" i="192" s="1"/>
  <c r="AF3" i="115"/>
  <c r="E58" i="193" s="1"/>
  <c r="AG3" i="115"/>
  <c r="E58" i="194" s="1"/>
  <c r="AH3" i="115"/>
  <c r="E58" i="195" s="1"/>
  <c r="AI3" i="115"/>
  <c r="E58" i="196" s="1"/>
  <c r="AJ3" i="115"/>
  <c r="E58" i="197" s="1"/>
  <c r="AK3" i="115"/>
  <c r="E58" i="198" s="1"/>
  <c r="AL3" i="115"/>
  <c r="E58" i="199" s="1"/>
  <c r="AM3" i="115"/>
  <c r="E58" i="200" s="1"/>
  <c r="AN3" i="115"/>
  <c r="E58" i="201" s="1"/>
  <c r="AO3" i="115"/>
  <c r="E58" i="202" s="1"/>
  <c r="AP3" i="115"/>
  <c r="E58" i="203" s="1"/>
  <c r="AQ3" i="115"/>
  <c r="E58" i="204" s="1"/>
  <c r="AR3" i="115"/>
  <c r="E58" i="205" s="1"/>
  <c r="AS3" i="115"/>
  <c r="E58" i="206" s="1"/>
  <c r="AT3" i="115"/>
  <c r="E58" i="207" s="1"/>
  <c r="AU3" i="115"/>
  <c r="E58" i="208" s="1"/>
  <c r="AV3" i="115"/>
  <c r="E58" i="209" s="1"/>
  <c r="AW3" i="115"/>
  <c r="E58" i="210" s="1"/>
  <c r="AX3" i="115"/>
  <c r="E58" i="211" s="1"/>
  <c r="AY3" i="115"/>
  <c r="E58" i="212" s="1"/>
  <c r="AZ3" i="115"/>
  <c r="E58" i="213" s="1"/>
  <c r="BA3" i="115"/>
  <c r="E58" i="214" s="1"/>
  <c r="BB3" i="115"/>
  <c r="E58" i="215" s="1"/>
  <c r="BC3" i="115"/>
  <c r="E58" i="216" s="1"/>
  <c r="BD3" i="115"/>
  <c r="E58" i="217" s="1"/>
  <c r="BE3" i="115"/>
  <c r="E58" i="218" s="1"/>
  <c r="BF3" i="115"/>
  <c r="E58" i="219" s="1"/>
  <c r="BG3" i="115"/>
  <c r="E58" i="220" s="1"/>
  <c r="BH3" i="115"/>
  <c r="E58" i="221" s="1"/>
  <c r="BI3" i="115"/>
  <c r="E58" i="222" s="1"/>
  <c r="BJ3" i="115"/>
  <c r="E58" i="223" s="1"/>
  <c r="BK3" i="115"/>
  <c r="E58" i="224" s="1"/>
  <c r="BL3" i="115"/>
  <c r="E58" i="225" s="1"/>
  <c r="BM3" i="115"/>
  <c r="E58" i="226" s="1"/>
  <c r="BN3" i="115"/>
  <c r="E58" i="227" s="1"/>
  <c r="BO3" i="115"/>
  <c r="E58" i="228" s="1"/>
  <c r="BP3" i="115"/>
  <c r="E58" i="229" s="1"/>
  <c r="BQ3" i="115"/>
  <c r="E58" i="230" s="1"/>
  <c r="BR3" i="115"/>
  <c r="E58" i="231" s="1"/>
  <c r="BS3" i="115"/>
  <c r="E58" i="232" s="1"/>
  <c r="BT3" i="115"/>
  <c r="E58" i="233" s="1"/>
  <c r="BU3" i="115"/>
  <c r="E58" i="234" s="1"/>
  <c r="BV3" i="115"/>
  <c r="E58" i="235" s="1"/>
  <c r="BW3" i="115"/>
  <c r="E58" i="236" s="1"/>
  <c r="Q4" i="115"/>
  <c r="R4" i="115"/>
  <c r="E59" i="177" s="1"/>
  <c r="S4" i="115"/>
  <c r="E59" i="180" s="1"/>
  <c r="T4" i="115"/>
  <c r="E59" i="181" s="1"/>
  <c r="U4" i="115"/>
  <c r="E59" i="182" s="1"/>
  <c r="V4" i="115"/>
  <c r="E59" i="183" s="1"/>
  <c r="W4" i="115"/>
  <c r="E59" i="184" s="1"/>
  <c r="X4" i="115"/>
  <c r="E59" i="185" s="1"/>
  <c r="Y4" i="115"/>
  <c r="E59" i="186" s="1"/>
  <c r="Z4" i="115"/>
  <c r="E59" i="187" s="1"/>
  <c r="AA4" i="115"/>
  <c r="E59" i="188" s="1"/>
  <c r="AB4" i="115"/>
  <c r="E59" i="189" s="1"/>
  <c r="AC4" i="115"/>
  <c r="E59" i="190" s="1"/>
  <c r="AD4" i="115"/>
  <c r="E59" i="191" s="1"/>
  <c r="AE4" i="115"/>
  <c r="E59" i="192" s="1"/>
  <c r="AF4" i="115"/>
  <c r="E59" i="193" s="1"/>
  <c r="AG4" i="115"/>
  <c r="E59" i="194" s="1"/>
  <c r="AH4" i="115"/>
  <c r="E59" i="195" s="1"/>
  <c r="AI4" i="115"/>
  <c r="E59" i="196" s="1"/>
  <c r="AJ4" i="115"/>
  <c r="E59" i="197" s="1"/>
  <c r="AK4" i="115"/>
  <c r="E59" i="198" s="1"/>
  <c r="AL4" i="115"/>
  <c r="E59" i="199" s="1"/>
  <c r="AM4" i="115"/>
  <c r="E59" i="200" s="1"/>
  <c r="AN4" i="115"/>
  <c r="E59" i="201" s="1"/>
  <c r="AO4" i="115"/>
  <c r="E59" i="202" s="1"/>
  <c r="AP4" i="115"/>
  <c r="E59" i="203" s="1"/>
  <c r="AQ4" i="115"/>
  <c r="E59" i="204" s="1"/>
  <c r="AR4" i="115"/>
  <c r="E59" i="205" s="1"/>
  <c r="AS4" i="115"/>
  <c r="E59" i="206" s="1"/>
  <c r="AT4" i="115"/>
  <c r="E59" i="207" s="1"/>
  <c r="AU4" i="115"/>
  <c r="E59" i="208" s="1"/>
  <c r="AV4" i="115"/>
  <c r="E59" i="209" s="1"/>
  <c r="AW4" i="115"/>
  <c r="E59" i="210" s="1"/>
  <c r="AX4" i="115"/>
  <c r="E59" i="211" s="1"/>
  <c r="AY4" i="115"/>
  <c r="E59" i="212" s="1"/>
  <c r="AZ4" i="115"/>
  <c r="E59" i="213" s="1"/>
  <c r="BA4" i="115"/>
  <c r="E59" i="214" s="1"/>
  <c r="BB4" i="115"/>
  <c r="E59" i="215" s="1"/>
  <c r="BC4" i="115"/>
  <c r="E59" i="216" s="1"/>
  <c r="BD4" i="115"/>
  <c r="E59" i="217" s="1"/>
  <c r="BE4" i="115"/>
  <c r="E59" i="218" s="1"/>
  <c r="BF4" i="115"/>
  <c r="E59" i="219" s="1"/>
  <c r="BG4" i="115"/>
  <c r="E59" i="220" s="1"/>
  <c r="BH4" i="115"/>
  <c r="E59" i="221" s="1"/>
  <c r="BI4" i="115"/>
  <c r="E59" i="222" s="1"/>
  <c r="BJ4" i="115"/>
  <c r="E59" i="223" s="1"/>
  <c r="BK4" i="115"/>
  <c r="E59" i="224" s="1"/>
  <c r="BL4" i="115"/>
  <c r="E59" i="225" s="1"/>
  <c r="BM4" i="115"/>
  <c r="E59" i="226" s="1"/>
  <c r="BN4" i="115"/>
  <c r="E59" i="227" s="1"/>
  <c r="BO4" i="115"/>
  <c r="E59" i="228" s="1"/>
  <c r="BP4" i="115"/>
  <c r="E59" i="229" s="1"/>
  <c r="BQ4" i="115"/>
  <c r="E59" i="230" s="1"/>
  <c r="BR4" i="115"/>
  <c r="E59" i="231" s="1"/>
  <c r="BS4" i="115"/>
  <c r="E59" i="232" s="1"/>
  <c r="BT4" i="115"/>
  <c r="E59" i="233" s="1"/>
  <c r="BU4" i="115"/>
  <c r="E59" i="234" s="1"/>
  <c r="BV4" i="115"/>
  <c r="E59" i="235" s="1"/>
  <c r="BW4" i="115"/>
  <c r="E59" i="236" s="1"/>
  <c r="Q5" i="115"/>
  <c r="R5" i="115"/>
  <c r="E60" i="177" s="1"/>
  <c r="S5" i="115"/>
  <c r="E60" i="180" s="1"/>
  <c r="T5" i="115"/>
  <c r="E60" i="181" s="1"/>
  <c r="U5" i="115"/>
  <c r="E60" i="182" s="1"/>
  <c r="V5" i="115"/>
  <c r="E60" i="183" s="1"/>
  <c r="W5" i="115"/>
  <c r="E60" i="184" s="1"/>
  <c r="X5" i="115"/>
  <c r="E60" i="185" s="1"/>
  <c r="Y5" i="115"/>
  <c r="E60" i="186" s="1"/>
  <c r="Z5" i="115"/>
  <c r="E60" i="187" s="1"/>
  <c r="AA5" i="115"/>
  <c r="E60" i="188" s="1"/>
  <c r="AB5" i="115"/>
  <c r="E60" i="189" s="1"/>
  <c r="AC5" i="115"/>
  <c r="E60" i="190" s="1"/>
  <c r="AD5" i="115"/>
  <c r="E60" i="191" s="1"/>
  <c r="AE5" i="115"/>
  <c r="E60" i="192" s="1"/>
  <c r="AF5" i="115"/>
  <c r="E60" i="193" s="1"/>
  <c r="AG5" i="115"/>
  <c r="E60" i="194" s="1"/>
  <c r="AH5" i="115"/>
  <c r="E60" i="195" s="1"/>
  <c r="AI5" i="115"/>
  <c r="E60" i="196" s="1"/>
  <c r="AJ5" i="115"/>
  <c r="E60" i="197" s="1"/>
  <c r="AK5" i="115"/>
  <c r="E60" i="198" s="1"/>
  <c r="AL5" i="115"/>
  <c r="E60" i="199" s="1"/>
  <c r="AM5" i="115"/>
  <c r="E60" i="200" s="1"/>
  <c r="AN5" i="115"/>
  <c r="E60" i="201" s="1"/>
  <c r="AO5" i="115"/>
  <c r="E60" i="202" s="1"/>
  <c r="AP5" i="115"/>
  <c r="E60" i="203" s="1"/>
  <c r="AQ5" i="115"/>
  <c r="E60" i="204" s="1"/>
  <c r="AR5" i="115"/>
  <c r="E60" i="205" s="1"/>
  <c r="AS5" i="115"/>
  <c r="E60" i="206" s="1"/>
  <c r="AT5" i="115"/>
  <c r="E60" i="207" s="1"/>
  <c r="AU5" i="115"/>
  <c r="E60" i="208" s="1"/>
  <c r="AV5" i="115"/>
  <c r="E60" i="209" s="1"/>
  <c r="AW5" i="115"/>
  <c r="E60" i="210" s="1"/>
  <c r="AX5" i="115"/>
  <c r="E60" i="211" s="1"/>
  <c r="AY5" i="115"/>
  <c r="E60" i="212" s="1"/>
  <c r="AZ5" i="115"/>
  <c r="E60" i="213" s="1"/>
  <c r="BA5" i="115"/>
  <c r="E60" i="214" s="1"/>
  <c r="BB5" i="115"/>
  <c r="E60" i="215" s="1"/>
  <c r="BC5" i="115"/>
  <c r="E60" i="216" s="1"/>
  <c r="BD5" i="115"/>
  <c r="E60" i="217" s="1"/>
  <c r="BE5" i="115"/>
  <c r="E60" i="218" s="1"/>
  <c r="BF5" i="115"/>
  <c r="E60" i="219" s="1"/>
  <c r="BG5" i="115"/>
  <c r="E60" i="220" s="1"/>
  <c r="BH5" i="115"/>
  <c r="E60" i="221" s="1"/>
  <c r="BI5" i="115"/>
  <c r="E60" i="222" s="1"/>
  <c r="BJ5" i="115"/>
  <c r="E60" i="223" s="1"/>
  <c r="BK5" i="115"/>
  <c r="E60" i="224" s="1"/>
  <c r="BL5" i="115"/>
  <c r="E60" i="225" s="1"/>
  <c r="BM5" i="115"/>
  <c r="E60" i="226" s="1"/>
  <c r="BN5" i="115"/>
  <c r="E60" i="227" s="1"/>
  <c r="BO5" i="115"/>
  <c r="E60" i="228" s="1"/>
  <c r="BP5" i="115"/>
  <c r="E60" i="229" s="1"/>
  <c r="BQ5" i="115"/>
  <c r="E60" i="230" s="1"/>
  <c r="BR5" i="115"/>
  <c r="E60" i="231" s="1"/>
  <c r="BS5" i="115"/>
  <c r="E60" i="232" s="1"/>
  <c r="BT5" i="115"/>
  <c r="E60" i="233" s="1"/>
  <c r="BU5" i="115"/>
  <c r="E60" i="234" s="1"/>
  <c r="BV5" i="115"/>
  <c r="E60" i="235" s="1"/>
  <c r="BW5" i="115"/>
  <c r="E60" i="236" s="1"/>
  <c r="Q6" i="115"/>
  <c r="R6" i="115"/>
  <c r="E61" i="177" s="1"/>
  <c r="S6" i="115"/>
  <c r="E61" i="180" s="1"/>
  <c r="T6" i="115"/>
  <c r="E61" i="181" s="1"/>
  <c r="U6" i="115"/>
  <c r="E61" i="182" s="1"/>
  <c r="V6" i="115"/>
  <c r="E61" i="183" s="1"/>
  <c r="W6" i="115"/>
  <c r="E61" i="184" s="1"/>
  <c r="X6" i="115"/>
  <c r="E61" i="185" s="1"/>
  <c r="Y6" i="115"/>
  <c r="E61" i="186" s="1"/>
  <c r="Z6" i="115"/>
  <c r="E61" i="187" s="1"/>
  <c r="AA6" i="115"/>
  <c r="E61" i="188" s="1"/>
  <c r="AB6" i="115"/>
  <c r="E61" i="189" s="1"/>
  <c r="AC6" i="115"/>
  <c r="E61" i="190" s="1"/>
  <c r="AD6" i="115"/>
  <c r="E61" i="191" s="1"/>
  <c r="AE6" i="115"/>
  <c r="E61" i="192" s="1"/>
  <c r="AF6" i="115"/>
  <c r="E61" i="193" s="1"/>
  <c r="AG6" i="115"/>
  <c r="E61" i="194" s="1"/>
  <c r="AH6" i="115"/>
  <c r="E61" i="195" s="1"/>
  <c r="AI6" i="115"/>
  <c r="E61" i="196" s="1"/>
  <c r="AJ6" i="115"/>
  <c r="E61" i="197" s="1"/>
  <c r="AK6" i="115"/>
  <c r="E61" i="198" s="1"/>
  <c r="AL6" i="115"/>
  <c r="E61" i="199" s="1"/>
  <c r="AM6" i="115"/>
  <c r="E61" i="200" s="1"/>
  <c r="AN6" i="115"/>
  <c r="E61" i="201" s="1"/>
  <c r="AO6" i="115"/>
  <c r="E61" i="202" s="1"/>
  <c r="AP6" i="115"/>
  <c r="E61" i="203" s="1"/>
  <c r="AQ6" i="115"/>
  <c r="E61" i="204" s="1"/>
  <c r="AR6" i="115"/>
  <c r="E61" i="205" s="1"/>
  <c r="AS6" i="115"/>
  <c r="E61" i="206" s="1"/>
  <c r="AT6" i="115"/>
  <c r="E61" i="207" s="1"/>
  <c r="AU6" i="115"/>
  <c r="E61" i="208" s="1"/>
  <c r="AV6" i="115"/>
  <c r="E61" i="209" s="1"/>
  <c r="AW6" i="115"/>
  <c r="E61" i="210" s="1"/>
  <c r="AX6" i="115"/>
  <c r="E61" i="211" s="1"/>
  <c r="AY6" i="115"/>
  <c r="E61" i="212" s="1"/>
  <c r="AZ6" i="115"/>
  <c r="E61" i="213" s="1"/>
  <c r="BA6" i="115"/>
  <c r="E61" i="214" s="1"/>
  <c r="BB6" i="115"/>
  <c r="E61" i="215" s="1"/>
  <c r="BC6" i="115"/>
  <c r="E61" i="216" s="1"/>
  <c r="BD6" i="115"/>
  <c r="E61" i="217" s="1"/>
  <c r="BE6" i="115"/>
  <c r="E61" i="218" s="1"/>
  <c r="BF6" i="115"/>
  <c r="E61" i="219" s="1"/>
  <c r="BG6" i="115"/>
  <c r="E61" i="220" s="1"/>
  <c r="BH6" i="115"/>
  <c r="E61" i="221" s="1"/>
  <c r="BI6" i="115"/>
  <c r="E61" i="222" s="1"/>
  <c r="BJ6" i="115"/>
  <c r="E61" i="223" s="1"/>
  <c r="BK6" i="115"/>
  <c r="E61" i="224" s="1"/>
  <c r="BL6" i="115"/>
  <c r="E61" i="225" s="1"/>
  <c r="BM6" i="115"/>
  <c r="E61" i="226" s="1"/>
  <c r="BN6" i="115"/>
  <c r="E61" i="227" s="1"/>
  <c r="BO6" i="115"/>
  <c r="E61" i="228" s="1"/>
  <c r="BP6" i="115"/>
  <c r="E61" i="229" s="1"/>
  <c r="BQ6" i="115"/>
  <c r="E61" i="230" s="1"/>
  <c r="BR6" i="115"/>
  <c r="E61" i="231" s="1"/>
  <c r="BS6" i="115"/>
  <c r="E61" i="232" s="1"/>
  <c r="BT6" i="115"/>
  <c r="E61" i="233" s="1"/>
  <c r="BU6" i="115"/>
  <c r="E61" i="234" s="1"/>
  <c r="BV6" i="115"/>
  <c r="E61" i="235" s="1"/>
  <c r="BW6" i="115"/>
  <c r="E61" i="236" s="1"/>
  <c r="Q7" i="115"/>
  <c r="R7" i="115"/>
  <c r="E62" i="177" s="1"/>
  <c r="S7" i="115"/>
  <c r="E62" i="180" s="1"/>
  <c r="T7" i="115"/>
  <c r="E62" i="181" s="1"/>
  <c r="U7" i="115"/>
  <c r="E62" i="182" s="1"/>
  <c r="V7" i="115"/>
  <c r="E62" i="183" s="1"/>
  <c r="W7" i="115"/>
  <c r="E62" i="184" s="1"/>
  <c r="X7" i="115"/>
  <c r="E62" i="185" s="1"/>
  <c r="Y7" i="115"/>
  <c r="E62" i="186" s="1"/>
  <c r="Z7" i="115"/>
  <c r="E62" i="187" s="1"/>
  <c r="AA7" i="115"/>
  <c r="E62" i="188" s="1"/>
  <c r="AB7" i="115"/>
  <c r="E62" i="189" s="1"/>
  <c r="AC7" i="115"/>
  <c r="E62" i="190" s="1"/>
  <c r="AD7" i="115"/>
  <c r="E62" i="191" s="1"/>
  <c r="AE7" i="115"/>
  <c r="E62" i="192" s="1"/>
  <c r="AF7" i="115"/>
  <c r="E62" i="193" s="1"/>
  <c r="AG7" i="115"/>
  <c r="E62" i="194" s="1"/>
  <c r="AH7" i="115"/>
  <c r="E62" i="195" s="1"/>
  <c r="AI7" i="115"/>
  <c r="E62" i="196" s="1"/>
  <c r="AJ7" i="115"/>
  <c r="E62" i="197" s="1"/>
  <c r="AK7" i="115"/>
  <c r="E62" i="198" s="1"/>
  <c r="AL7" i="115"/>
  <c r="E62" i="199" s="1"/>
  <c r="AM7" i="115"/>
  <c r="E62" i="200" s="1"/>
  <c r="AN7" i="115"/>
  <c r="E62" i="201" s="1"/>
  <c r="AO7" i="115"/>
  <c r="E62" i="202" s="1"/>
  <c r="AP7" i="115"/>
  <c r="E62" i="203" s="1"/>
  <c r="AQ7" i="115"/>
  <c r="E62" i="204" s="1"/>
  <c r="AR7" i="115"/>
  <c r="E62" i="205" s="1"/>
  <c r="AS7" i="115"/>
  <c r="E62" i="206" s="1"/>
  <c r="AT7" i="115"/>
  <c r="E62" i="207" s="1"/>
  <c r="AU7" i="115"/>
  <c r="E62" i="208" s="1"/>
  <c r="AV7" i="115"/>
  <c r="E62" i="209" s="1"/>
  <c r="AW7" i="115"/>
  <c r="E62" i="210" s="1"/>
  <c r="AX7" i="115"/>
  <c r="E62" i="211" s="1"/>
  <c r="AY7" i="115"/>
  <c r="E62" i="212" s="1"/>
  <c r="AZ7" i="115"/>
  <c r="E62" i="213" s="1"/>
  <c r="BA7" i="115"/>
  <c r="E62" i="214" s="1"/>
  <c r="BB7" i="115"/>
  <c r="E62" i="215" s="1"/>
  <c r="BC7" i="115"/>
  <c r="E62" i="216" s="1"/>
  <c r="BD7" i="115"/>
  <c r="E62" i="217" s="1"/>
  <c r="BE7" i="115"/>
  <c r="E62" i="218" s="1"/>
  <c r="BF7" i="115"/>
  <c r="E62" i="219" s="1"/>
  <c r="BG7" i="115"/>
  <c r="E62" i="220" s="1"/>
  <c r="BH7" i="115"/>
  <c r="E62" i="221" s="1"/>
  <c r="BI7" i="115"/>
  <c r="E62" i="222" s="1"/>
  <c r="BJ7" i="115"/>
  <c r="E62" i="223" s="1"/>
  <c r="BK7" i="115"/>
  <c r="E62" i="224" s="1"/>
  <c r="BL7" i="115"/>
  <c r="E62" i="225" s="1"/>
  <c r="BM7" i="115"/>
  <c r="E62" i="226" s="1"/>
  <c r="BN7" i="115"/>
  <c r="E62" i="227" s="1"/>
  <c r="BO7" i="115"/>
  <c r="E62" i="228" s="1"/>
  <c r="BP7" i="115"/>
  <c r="E62" i="229" s="1"/>
  <c r="BQ7" i="115"/>
  <c r="E62" i="230" s="1"/>
  <c r="BR7" i="115"/>
  <c r="E62" i="231" s="1"/>
  <c r="BS7" i="115"/>
  <c r="E62" i="232" s="1"/>
  <c r="BT7" i="115"/>
  <c r="E62" i="233" s="1"/>
  <c r="BU7" i="115"/>
  <c r="E62" i="234" s="1"/>
  <c r="BV7" i="115"/>
  <c r="E62" i="235" s="1"/>
  <c r="BW7" i="115"/>
  <c r="E62" i="236" s="1"/>
  <c r="Q8" i="115"/>
  <c r="R8" i="115"/>
  <c r="E63" i="177" s="1"/>
  <c r="S8" i="115"/>
  <c r="E63" i="180" s="1"/>
  <c r="T8" i="115"/>
  <c r="E63" i="181" s="1"/>
  <c r="U8" i="115"/>
  <c r="E63" i="182" s="1"/>
  <c r="V8" i="115"/>
  <c r="E63" i="183" s="1"/>
  <c r="W8" i="115"/>
  <c r="E63" i="184" s="1"/>
  <c r="X8" i="115"/>
  <c r="E63" i="185" s="1"/>
  <c r="Y8" i="115"/>
  <c r="E63" i="186" s="1"/>
  <c r="Z8" i="115"/>
  <c r="E63" i="187" s="1"/>
  <c r="AA8" i="115"/>
  <c r="E63" i="188" s="1"/>
  <c r="AB8" i="115"/>
  <c r="E63" i="189" s="1"/>
  <c r="AC8" i="115"/>
  <c r="E63" i="190" s="1"/>
  <c r="AD8" i="115"/>
  <c r="E63" i="191" s="1"/>
  <c r="AE8" i="115"/>
  <c r="E63" i="192" s="1"/>
  <c r="AF8" i="115"/>
  <c r="E63" i="193" s="1"/>
  <c r="AG8" i="115"/>
  <c r="E63" i="194" s="1"/>
  <c r="AH8" i="115"/>
  <c r="E63" i="195" s="1"/>
  <c r="AI8" i="115"/>
  <c r="E63" i="196" s="1"/>
  <c r="AJ8" i="115"/>
  <c r="E63" i="197" s="1"/>
  <c r="AK8" i="115"/>
  <c r="E63" i="198" s="1"/>
  <c r="AL8" i="115"/>
  <c r="E63" i="199" s="1"/>
  <c r="AM8" i="115"/>
  <c r="E63" i="200" s="1"/>
  <c r="AN8" i="115"/>
  <c r="E63" i="201" s="1"/>
  <c r="AO8" i="115"/>
  <c r="E63" i="202" s="1"/>
  <c r="AP8" i="115"/>
  <c r="E63" i="203" s="1"/>
  <c r="AQ8" i="115"/>
  <c r="E63" i="204" s="1"/>
  <c r="AR8" i="115"/>
  <c r="E63" i="205" s="1"/>
  <c r="AS8" i="115"/>
  <c r="E63" i="206" s="1"/>
  <c r="AT8" i="115"/>
  <c r="E63" i="207" s="1"/>
  <c r="AU8" i="115"/>
  <c r="E63" i="208" s="1"/>
  <c r="AV8" i="115"/>
  <c r="E63" i="209" s="1"/>
  <c r="AW8" i="115"/>
  <c r="E63" i="210" s="1"/>
  <c r="AX8" i="115"/>
  <c r="E63" i="211" s="1"/>
  <c r="AY8" i="115"/>
  <c r="E63" i="212" s="1"/>
  <c r="AZ8" i="115"/>
  <c r="E63" i="213" s="1"/>
  <c r="BA8" i="115"/>
  <c r="E63" i="214" s="1"/>
  <c r="BB8" i="115"/>
  <c r="E63" i="215" s="1"/>
  <c r="BC8" i="115"/>
  <c r="E63" i="216" s="1"/>
  <c r="BD8" i="115"/>
  <c r="E63" i="217" s="1"/>
  <c r="BE8" i="115"/>
  <c r="E63" i="218" s="1"/>
  <c r="BF8" i="115"/>
  <c r="E63" i="219" s="1"/>
  <c r="BG8" i="115"/>
  <c r="E63" i="220" s="1"/>
  <c r="BH8" i="115"/>
  <c r="E63" i="221" s="1"/>
  <c r="BI8" i="115"/>
  <c r="E63" i="222" s="1"/>
  <c r="BJ8" i="115"/>
  <c r="E63" i="223" s="1"/>
  <c r="BK8" i="115"/>
  <c r="E63" i="224" s="1"/>
  <c r="BL8" i="115"/>
  <c r="E63" i="225" s="1"/>
  <c r="BM8" i="115"/>
  <c r="E63" i="226" s="1"/>
  <c r="BN8" i="115"/>
  <c r="E63" i="227" s="1"/>
  <c r="BO8" i="115"/>
  <c r="E63" i="228" s="1"/>
  <c r="BP8" i="115"/>
  <c r="E63" i="229" s="1"/>
  <c r="BQ8" i="115"/>
  <c r="E63" i="230" s="1"/>
  <c r="BR8" i="115"/>
  <c r="E63" i="231" s="1"/>
  <c r="BS8" i="115"/>
  <c r="E63" i="232" s="1"/>
  <c r="BT8" i="115"/>
  <c r="E63" i="233" s="1"/>
  <c r="BU8" i="115"/>
  <c r="E63" i="234" s="1"/>
  <c r="BV8" i="115"/>
  <c r="E63" i="235" s="1"/>
  <c r="BW8" i="115"/>
  <c r="E63" i="236" s="1"/>
  <c r="Q9" i="115"/>
  <c r="R9" i="115"/>
  <c r="E64" i="177" s="1"/>
  <c r="S9" i="115"/>
  <c r="E64" i="180" s="1"/>
  <c r="T9" i="115"/>
  <c r="E64" i="181" s="1"/>
  <c r="U9" i="115"/>
  <c r="E64" i="182" s="1"/>
  <c r="V9" i="115"/>
  <c r="E64" i="183" s="1"/>
  <c r="W9" i="115"/>
  <c r="E64" i="184" s="1"/>
  <c r="X9" i="115"/>
  <c r="E64" i="185" s="1"/>
  <c r="Y9" i="115"/>
  <c r="E64" i="186" s="1"/>
  <c r="Z9" i="115"/>
  <c r="E64" i="187" s="1"/>
  <c r="AA9" i="115"/>
  <c r="E64" i="188" s="1"/>
  <c r="AB9" i="115"/>
  <c r="E64" i="189" s="1"/>
  <c r="AC9" i="115"/>
  <c r="E64" i="190" s="1"/>
  <c r="AD9" i="115"/>
  <c r="E64" i="191" s="1"/>
  <c r="AE9" i="115"/>
  <c r="E64" i="192" s="1"/>
  <c r="AF9" i="115"/>
  <c r="E64" i="193" s="1"/>
  <c r="AG9" i="115"/>
  <c r="E64" i="194" s="1"/>
  <c r="AH9" i="115"/>
  <c r="E64" i="195" s="1"/>
  <c r="AI9" i="115"/>
  <c r="E64" i="196" s="1"/>
  <c r="AJ9" i="115"/>
  <c r="E64" i="197" s="1"/>
  <c r="AK9" i="115"/>
  <c r="E64" i="198" s="1"/>
  <c r="AL9" i="115"/>
  <c r="E64" i="199" s="1"/>
  <c r="AM9" i="115"/>
  <c r="E64" i="200" s="1"/>
  <c r="AN9" i="115"/>
  <c r="E64" i="201" s="1"/>
  <c r="AO9" i="115"/>
  <c r="E64" i="202" s="1"/>
  <c r="AP9" i="115"/>
  <c r="E64" i="203" s="1"/>
  <c r="AQ9" i="115"/>
  <c r="E64" i="204" s="1"/>
  <c r="AR9" i="115"/>
  <c r="E64" i="205" s="1"/>
  <c r="AS9" i="115"/>
  <c r="E64" i="206" s="1"/>
  <c r="AT9" i="115"/>
  <c r="E64" i="207" s="1"/>
  <c r="AU9" i="115"/>
  <c r="E64" i="208" s="1"/>
  <c r="AV9" i="115"/>
  <c r="E64" i="209" s="1"/>
  <c r="AW9" i="115"/>
  <c r="E64" i="210" s="1"/>
  <c r="AX9" i="115"/>
  <c r="E64" i="211" s="1"/>
  <c r="AY9" i="115"/>
  <c r="E64" i="212" s="1"/>
  <c r="AZ9" i="115"/>
  <c r="E64" i="213" s="1"/>
  <c r="BA9" i="115"/>
  <c r="E64" i="214" s="1"/>
  <c r="BB9" i="115"/>
  <c r="E64" i="215" s="1"/>
  <c r="BC9" i="115"/>
  <c r="E64" i="216" s="1"/>
  <c r="BD9" i="115"/>
  <c r="E64" i="217" s="1"/>
  <c r="BE9" i="115"/>
  <c r="E64" i="218" s="1"/>
  <c r="BF9" i="115"/>
  <c r="E64" i="219" s="1"/>
  <c r="BG9" i="115"/>
  <c r="E64" i="220" s="1"/>
  <c r="BH9" i="115"/>
  <c r="E64" i="221" s="1"/>
  <c r="BI9" i="115"/>
  <c r="E64" i="222" s="1"/>
  <c r="BJ9" i="115"/>
  <c r="E64" i="223" s="1"/>
  <c r="BK9" i="115"/>
  <c r="E64" i="224" s="1"/>
  <c r="BL9" i="115"/>
  <c r="E64" i="225" s="1"/>
  <c r="BM9" i="115"/>
  <c r="E64" i="226" s="1"/>
  <c r="BN9" i="115"/>
  <c r="E64" i="227" s="1"/>
  <c r="BO9" i="115"/>
  <c r="E64" i="228" s="1"/>
  <c r="BP9" i="115"/>
  <c r="E64" i="229" s="1"/>
  <c r="BQ9" i="115"/>
  <c r="E64" i="230" s="1"/>
  <c r="BR9" i="115"/>
  <c r="E64" i="231" s="1"/>
  <c r="BS9" i="115"/>
  <c r="E64" i="232" s="1"/>
  <c r="BT9" i="115"/>
  <c r="E64" i="233" s="1"/>
  <c r="BU9" i="115"/>
  <c r="E64" i="234" s="1"/>
  <c r="BV9" i="115"/>
  <c r="E64" i="235" s="1"/>
  <c r="BW9" i="115"/>
  <c r="E64" i="236" s="1"/>
  <c r="Q10" i="115"/>
  <c r="R10" i="115"/>
  <c r="E65" i="177" s="1"/>
  <c r="S10" i="115"/>
  <c r="E65" i="180" s="1"/>
  <c r="T10" i="115"/>
  <c r="E65" i="181" s="1"/>
  <c r="U10" i="115"/>
  <c r="E65" i="182" s="1"/>
  <c r="V10" i="115"/>
  <c r="E65" i="183" s="1"/>
  <c r="W10" i="115"/>
  <c r="E65" i="184" s="1"/>
  <c r="X10" i="115"/>
  <c r="E65" i="185" s="1"/>
  <c r="Y10" i="115"/>
  <c r="E65" i="186" s="1"/>
  <c r="Z10" i="115"/>
  <c r="E65" i="187" s="1"/>
  <c r="AA10" i="115"/>
  <c r="E65" i="188" s="1"/>
  <c r="AB10" i="115"/>
  <c r="E65" i="189" s="1"/>
  <c r="AC10" i="115"/>
  <c r="E65" i="190" s="1"/>
  <c r="AD10" i="115"/>
  <c r="E65" i="191" s="1"/>
  <c r="AE10" i="115"/>
  <c r="E65" i="192" s="1"/>
  <c r="AF10" i="115"/>
  <c r="E65" i="193" s="1"/>
  <c r="AG10" i="115"/>
  <c r="E65" i="194" s="1"/>
  <c r="AH10" i="115"/>
  <c r="E65" i="195" s="1"/>
  <c r="AI10" i="115"/>
  <c r="E65" i="196" s="1"/>
  <c r="AJ10" i="115"/>
  <c r="E65" i="197" s="1"/>
  <c r="AK10" i="115"/>
  <c r="E65" i="198" s="1"/>
  <c r="AL10" i="115"/>
  <c r="E65" i="199" s="1"/>
  <c r="AM10" i="115"/>
  <c r="E65" i="200" s="1"/>
  <c r="AN10" i="115"/>
  <c r="E65" i="201" s="1"/>
  <c r="AO10" i="115"/>
  <c r="E65" i="202" s="1"/>
  <c r="AP10" i="115"/>
  <c r="E65" i="203" s="1"/>
  <c r="AQ10" i="115"/>
  <c r="E65" i="204" s="1"/>
  <c r="AR10" i="115"/>
  <c r="E65" i="205" s="1"/>
  <c r="AS10" i="115"/>
  <c r="E65" i="206" s="1"/>
  <c r="AT10" i="115"/>
  <c r="E65" i="207" s="1"/>
  <c r="AU10" i="115"/>
  <c r="E65" i="208" s="1"/>
  <c r="AV10" i="115"/>
  <c r="E65" i="209" s="1"/>
  <c r="AW10" i="115"/>
  <c r="E65" i="210" s="1"/>
  <c r="AX10" i="115"/>
  <c r="E65" i="211" s="1"/>
  <c r="AY10" i="115"/>
  <c r="E65" i="212" s="1"/>
  <c r="AZ10" i="115"/>
  <c r="E65" i="213" s="1"/>
  <c r="BA10" i="115"/>
  <c r="E65" i="214" s="1"/>
  <c r="BB10" i="115"/>
  <c r="E65" i="215" s="1"/>
  <c r="BC10" i="115"/>
  <c r="E65" i="216" s="1"/>
  <c r="BD10" i="115"/>
  <c r="E65" i="217" s="1"/>
  <c r="BE10" i="115"/>
  <c r="E65" i="218" s="1"/>
  <c r="BF10" i="115"/>
  <c r="E65" i="219" s="1"/>
  <c r="BG10" i="115"/>
  <c r="E65" i="220" s="1"/>
  <c r="BH10" i="115"/>
  <c r="E65" i="221" s="1"/>
  <c r="BI10" i="115"/>
  <c r="E65" i="222" s="1"/>
  <c r="BJ10" i="115"/>
  <c r="E65" i="223" s="1"/>
  <c r="BK10" i="115"/>
  <c r="E65" i="224" s="1"/>
  <c r="BL10" i="115"/>
  <c r="E65" i="225" s="1"/>
  <c r="BM10" i="115"/>
  <c r="E65" i="226" s="1"/>
  <c r="BN10" i="115"/>
  <c r="E65" i="227" s="1"/>
  <c r="BO10" i="115"/>
  <c r="E65" i="228" s="1"/>
  <c r="BP10" i="115"/>
  <c r="E65" i="229" s="1"/>
  <c r="BQ10" i="115"/>
  <c r="E65" i="230" s="1"/>
  <c r="BR10" i="115"/>
  <c r="E65" i="231" s="1"/>
  <c r="BS10" i="115"/>
  <c r="E65" i="232" s="1"/>
  <c r="BT10" i="115"/>
  <c r="E65" i="233" s="1"/>
  <c r="BU10" i="115"/>
  <c r="E65" i="234" s="1"/>
  <c r="BV10" i="115"/>
  <c r="E65" i="235" s="1"/>
  <c r="BW10" i="115"/>
  <c r="E65" i="236" s="1"/>
  <c r="Q11" i="115"/>
  <c r="R11" i="115"/>
  <c r="E66" i="177" s="1"/>
  <c r="S11" i="115"/>
  <c r="E66" i="180" s="1"/>
  <c r="T11" i="115"/>
  <c r="E66" i="181" s="1"/>
  <c r="U11" i="115"/>
  <c r="E66" i="182" s="1"/>
  <c r="V11" i="115"/>
  <c r="E66" i="183" s="1"/>
  <c r="W11" i="115"/>
  <c r="E66" i="184" s="1"/>
  <c r="X11" i="115"/>
  <c r="E66" i="185" s="1"/>
  <c r="Y11" i="115"/>
  <c r="E66" i="186" s="1"/>
  <c r="Z11" i="115"/>
  <c r="E66" i="187" s="1"/>
  <c r="AA11" i="115"/>
  <c r="E66" i="188" s="1"/>
  <c r="AB11" i="115"/>
  <c r="E66" i="189" s="1"/>
  <c r="AC11" i="115"/>
  <c r="E66" i="190" s="1"/>
  <c r="AD11" i="115"/>
  <c r="E66" i="191" s="1"/>
  <c r="AE11" i="115"/>
  <c r="E66" i="192" s="1"/>
  <c r="AF11" i="115"/>
  <c r="E66" i="193" s="1"/>
  <c r="AG11" i="115"/>
  <c r="E66" i="194" s="1"/>
  <c r="AH11" i="115"/>
  <c r="E66" i="195" s="1"/>
  <c r="AI11" i="115"/>
  <c r="E66" i="196" s="1"/>
  <c r="AJ11" i="115"/>
  <c r="E66" i="197" s="1"/>
  <c r="AK11" i="115"/>
  <c r="E66" i="198" s="1"/>
  <c r="AL11" i="115"/>
  <c r="E66" i="199" s="1"/>
  <c r="AM11" i="115"/>
  <c r="E66" i="200" s="1"/>
  <c r="AN11" i="115"/>
  <c r="E66" i="201" s="1"/>
  <c r="AO11" i="115"/>
  <c r="E66" i="202" s="1"/>
  <c r="AP11" i="115"/>
  <c r="E66" i="203" s="1"/>
  <c r="AQ11" i="115"/>
  <c r="E66" i="204" s="1"/>
  <c r="AR11" i="115"/>
  <c r="E66" i="205" s="1"/>
  <c r="AS11" i="115"/>
  <c r="E66" i="206" s="1"/>
  <c r="AT11" i="115"/>
  <c r="E66" i="207" s="1"/>
  <c r="AU11" i="115"/>
  <c r="E66" i="208" s="1"/>
  <c r="AV11" i="115"/>
  <c r="E66" i="209" s="1"/>
  <c r="AW11" i="115"/>
  <c r="E66" i="210" s="1"/>
  <c r="AX11" i="115"/>
  <c r="E66" i="211" s="1"/>
  <c r="AY11" i="115"/>
  <c r="E66" i="212" s="1"/>
  <c r="AZ11" i="115"/>
  <c r="E66" i="213" s="1"/>
  <c r="BA11" i="115"/>
  <c r="E66" i="214" s="1"/>
  <c r="BB11" i="115"/>
  <c r="E66" i="215" s="1"/>
  <c r="BC11" i="115"/>
  <c r="E66" i="216" s="1"/>
  <c r="BD11" i="115"/>
  <c r="E66" i="217" s="1"/>
  <c r="BE11" i="115"/>
  <c r="E66" i="218" s="1"/>
  <c r="BF11" i="115"/>
  <c r="E66" i="219" s="1"/>
  <c r="BG11" i="115"/>
  <c r="E66" i="220" s="1"/>
  <c r="BH11" i="115"/>
  <c r="E66" i="221" s="1"/>
  <c r="BI11" i="115"/>
  <c r="E66" i="222" s="1"/>
  <c r="BJ11" i="115"/>
  <c r="E66" i="223" s="1"/>
  <c r="BK11" i="115"/>
  <c r="E66" i="224" s="1"/>
  <c r="BL11" i="115"/>
  <c r="E66" i="225" s="1"/>
  <c r="BM11" i="115"/>
  <c r="E66" i="226" s="1"/>
  <c r="BN11" i="115"/>
  <c r="E66" i="227" s="1"/>
  <c r="BO11" i="115"/>
  <c r="E66" i="228" s="1"/>
  <c r="BP11" i="115"/>
  <c r="E66" i="229" s="1"/>
  <c r="BQ11" i="115"/>
  <c r="E66" i="230" s="1"/>
  <c r="BR11" i="115"/>
  <c r="E66" i="231" s="1"/>
  <c r="BS11" i="115"/>
  <c r="E66" i="232" s="1"/>
  <c r="BT11" i="115"/>
  <c r="E66" i="233" s="1"/>
  <c r="BU11" i="115"/>
  <c r="E66" i="234" s="1"/>
  <c r="BV11" i="115"/>
  <c r="E66" i="235" s="1"/>
  <c r="BW11" i="115"/>
  <c r="E66" i="236" s="1"/>
  <c r="Q12" i="115"/>
  <c r="R12" i="115"/>
  <c r="E67" i="177" s="1"/>
  <c r="S12" i="115"/>
  <c r="E67" i="180" s="1"/>
  <c r="T12" i="115"/>
  <c r="E67" i="181" s="1"/>
  <c r="U12" i="115"/>
  <c r="E67" i="182" s="1"/>
  <c r="V12" i="115"/>
  <c r="E67" i="183" s="1"/>
  <c r="W12" i="115"/>
  <c r="E67" i="184" s="1"/>
  <c r="X12" i="115"/>
  <c r="E67" i="185" s="1"/>
  <c r="Y12" i="115"/>
  <c r="E67" i="186" s="1"/>
  <c r="Z12" i="115"/>
  <c r="E67" i="187" s="1"/>
  <c r="AA12" i="115"/>
  <c r="E67" i="188" s="1"/>
  <c r="AB12" i="115"/>
  <c r="E67" i="189" s="1"/>
  <c r="AC12" i="115"/>
  <c r="E67" i="190" s="1"/>
  <c r="AD12" i="115"/>
  <c r="E67" i="191" s="1"/>
  <c r="AE12" i="115"/>
  <c r="E67" i="192" s="1"/>
  <c r="AF12" i="115"/>
  <c r="E67" i="193" s="1"/>
  <c r="AG12" i="115"/>
  <c r="E67" i="194" s="1"/>
  <c r="AH12" i="115"/>
  <c r="E67" i="195" s="1"/>
  <c r="AI12" i="115"/>
  <c r="E67" i="196" s="1"/>
  <c r="AJ12" i="115"/>
  <c r="E67" i="197" s="1"/>
  <c r="AK12" i="115"/>
  <c r="E67" i="198" s="1"/>
  <c r="AL12" i="115"/>
  <c r="E67" i="199" s="1"/>
  <c r="AM12" i="115"/>
  <c r="E67" i="200" s="1"/>
  <c r="AN12" i="115"/>
  <c r="E67" i="201" s="1"/>
  <c r="AO12" i="115"/>
  <c r="E67" i="202" s="1"/>
  <c r="AP12" i="115"/>
  <c r="E67" i="203" s="1"/>
  <c r="AQ12" i="115"/>
  <c r="E67" i="204" s="1"/>
  <c r="AR12" i="115"/>
  <c r="E67" i="205" s="1"/>
  <c r="AS12" i="115"/>
  <c r="E67" i="206" s="1"/>
  <c r="AT12" i="115"/>
  <c r="E67" i="207" s="1"/>
  <c r="AU12" i="115"/>
  <c r="E67" i="208" s="1"/>
  <c r="AV12" i="115"/>
  <c r="E67" i="209" s="1"/>
  <c r="AW12" i="115"/>
  <c r="E67" i="210" s="1"/>
  <c r="AX12" i="115"/>
  <c r="E67" i="211" s="1"/>
  <c r="AY12" i="115"/>
  <c r="E67" i="212" s="1"/>
  <c r="AZ12" i="115"/>
  <c r="E67" i="213" s="1"/>
  <c r="BA12" i="115"/>
  <c r="E67" i="214" s="1"/>
  <c r="BB12" i="115"/>
  <c r="E67" i="215" s="1"/>
  <c r="BC12" i="115"/>
  <c r="E67" i="216" s="1"/>
  <c r="BD12" i="115"/>
  <c r="E67" i="217" s="1"/>
  <c r="BE12" i="115"/>
  <c r="E67" i="218" s="1"/>
  <c r="BF12" i="115"/>
  <c r="E67" i="219" s="1"/>
  <c r="BG12" i="115"/>
  <c r="E67" i="220" s="1"/>
  <c r="BH12" i="115"/>
  <c r="E67" i="221" s="1"/>
  <c r="BI12" i="115"/>
  <c r="E67" i="222" s="1"/>
  <c r="BJ12" i="115"/>
  <c r="E67" i="223" s="1"/>
  <c r="BK12" i="115"/>
  <c r="E67" i="224" s="1"/>
  <c r="BL12" i="115"/>
  <c r="E67" i="225" s="1"/>
  <c r="BM12" i="115"/>
  <c r="E67" i="226" s="1"/>
  <c r="BN12" i="115"/>
  <c r="E67" i="227" s="1"/>
  <c r="BO12" i="115"/>
  <c r="E67" i="228" s="1"/>
  <c r="BP12" i="115"/>
  <c r="E67" i="229" s="1"/>
  <c r="BQ12" i="115"/>
  <c r="E67" i="230" s="1"/>
  <c r="BR12" i="115"/>
  <c r="E67" i="231" s="1"/>
  <c r="BS12" i="115"/>
  <c r="E67" i="232" s="1"/>
  <c r="BT12" i="115"/>
  <c r="E67" i="233" s="1"/>
  <c r="BU12" i="115"/>
  <c r="E67" i="234" s="1"/>
  <c r="BV12" i="115"/>
  <c r="E67" i="235" s="1"/>
  <c r="BW12" i="115"/>
  <c r="E67" i="236" s="1"/>
  <c r="Q13" i="115"/>
  <c r="R13" i="115"/>
  <c r="E68" i="177" s="1"/>
  <c r="S13" i="115"/>
  <c r="E68" i="180" s="1"/>
  <c r="T13" i="115"/>
  <c r="E68" i="181" s="1"/>
  <c r="U13" i="115"/>
  <c r="E68" i="182" s="1"/>
  <c r="V13" i="115"/>
  <c r="E68" i="183" s="1"/>
  <c r="W13" i="115"/>
  <c r="E68" i="184" s="1"/>
  <c r="X13" i="115"/>
  <c r="E68" i="185" s="1"/>
  <c r="Y13" i="115"/>
  <c r="E68" i="186" s="1"/>
  <c r="Z13" i="115"/>
  <c r="E68" i="187" s="1"/>
  <c r="AA13" i="115"/>
  <c r="E68" i="188" s="1"/>
  <c r="AB13" i="115"/>
  <c r="E68" i="189" s="1"/>
  <c r="AC13" i="115"/>
  <c r="E68" i="190" s="1"/>
  <c r="AD13" i="115"/>
  <c r="E68" i="191" s="1"/>
  <c r="AE13" i="115"/>
  <c r="E68" i="192" s="1"/>
  <c r="AF13" i="115"/>
  <c r="E68" i="193" s="1"/>
  <c r="AG13" i="115"/>
  <c r="E68" i="194" s="1"/>
  <c r="AH13" i="115"/>
  <c r="E68" i="195" s="1"/>
  <c r="AI13" i="115"/>
  <c r="E68" i="196" s="1"/>
  <c r="AJ13" i="115"/>
  <c r="E68" i="197" s="1"/>
  <c r="AK13" i="115"/>
  <c r="E68" i="198" s="1"/>
  <c r="AL13" i="115"/>
  <c r="E68" i="199" s="1"/>
  <c r="AM13" i="115"/>
  <c r="E68" i="200" s="1"/>
  <c r="AN13" i="115"/>
  <c r="E68" i="201" s="1"/>
  <c r="AO13" i="115"/>
  <c r="E68" i="202" s="1"/>
  <c r="AP13" i="115"/>
  <c r="E68" i="203" s="1"/>
  <c r="AQ13" i="115"/>
  <c r="E68" i="204" s="1"/>
  <c r="AR13" i="115"/>
  <c r="E68" i="205" s="1"/>
  <c r="AS13" i="115"/>
  <c r="E68" i="206" s="1"/>
  <c r="AT13" i="115"/>
  <c r="E68" i="207" s="1"/>
  <c r="AU13" i="115"/>
  <c r="E68" i="208" s="1"/>
  <c r="AV13" i="115"/>
  <c r="E68" i="209" s="1"/>
  <c r="AW13" i="115"/>
  <c r="E68" i="210" s="1"/>
  <c r="AX13" i="115"/>
  <c r="E68" i="211" s="1"/>
  <c r="AY13" i="115"/>
  <c r="E68" i="212" s="1"/>
  <c r="AZ13" i="115"/>
  <c r="E68" i="213" s="1"/>
  <c r="BA13" i="115"/>
  <c r="E68" i="214" s="1"/>
  <c r="BB13" i="115"/>
  <c r="E68" i="215" s="1"/>
  <c r="BC13" i="115"/>
  <c r="E68" i="216" s="1"/>
  <c r="BD13" i="115"/>
  <c r="E68" i="217" s="1"/>
  <c r="BE13" i="115"/>
  <c r="E68" i="218" s="1"/>
  <c r="BF13" i="115"/>
  <c r="E68" i="219" s="1"/>
  <c r="BG13" i="115"/>
  <c r="E68" i="220" s="1"/>
  <c r="BH13" i="115"/>
  <c r="E68" i="221" s="1"/>
  <c r="BI13" i="115"/>
  <c r="E68" i="222" s="1"/>
  <c r="BJ13" i="115"/>
  <c r="E68" i="223" s="1"/>
  <c r="BK13" i="115"/>
  <c r="E68" i="224" s="1"/>
  <c r="BL13" i="115"/>
  <c r="E68" i="225" s="1"/>
  <c r="BM13" i="115"/>
  <c r="E68" i="226" s="1"/>
  <c r="BN13" i="115"/>
  <c r="E68" i="227" s="1"/>
  <c r="BO13" i="115"/>
  <c r="E68" i="228" s="1"/>
  <c r="BP13" i="115"/>
  <c r="E68" i="229" s="1"/>
  <c r="BQ13" i="115"/>
  <c r="E68" i="230" s="1"/>
  <c r="BR13" i="115"/>
  <c r="E68" i="231" s="1"/>
  <c r="BS13" i="115"/>
  <c r="E68" i="232" s="1"/>
  <c r="BT13" i="115"/>
  <c r="E68" i="233" s="1"/>
  <c r="BU13" i="115"/>
  <c r="E68" i="234" s="1"/>
  <c r="BV13" i="115"/>
  <c r="E68" i="235" s="1"/>
  <c r="BW13" i="115"/>
  <c r="E68" i="236" s="1"/>
  <c r="Q14" i="115"/>
  <c r="R14" i="115"/>
  <c r="E69" i="177" s="1"/>
  <c r="S14" i="115"/>
  <c r="E69" i="180" s="1"/>
  <c r="T14" i="115"/>
  <c r="E69" i="181" s="1"/>
  <c r="U14" i="115"/>
  <c r="E69" i="182" s="1"/>
  <c r="V14" i="115"/>
  <c r="E69" i="183" s="1"/>
  <c r="W14" i="115"/>
  <c r="E69" i="184" s="1"/>
  <c r="X14" i="115"/>
  <c r="E69" i="185" s="1"/>
  <c r="Y14" i="115"/>
  <c r="E69" i="186" s="1"/>
  <c r="Z14" i="115"/>
  <c r="E69" i="187" s="1"/>
  <c r="AA14" i="115"/>
  <c r="E69" i="188" s="1"/>
  <c r="AB14" i="115"/>
  <c r="E69" i="189" s="1"/>
  <c r="AC14" i="115"/>
  <c r="E69" i="190" s="1"/>
  <c r="AD14" i="115"/>
  <c r="E69" i="191" s="1"/>
  <c r="AE14" i="115"/>
  <c r="E69" i="192" s="1"/>
  <c r="AF14" i="115"/>
  <c r="E69" i="193" s="1"/>
  <c r="AG14" i="115"/>
  <c r="E69" i="194" s="1"/>
  <c r="AH14" i="115"/>
  <c r="E69" i="195" s="1"/>
  <c r="AI14" i="115"/>
  <c r="E69" i="196" s="1"/>
  <c r="AJ14" i="115"/>
  <c r="E69" i="197" s="1"/>
  <c r="AK14" i="115"/>
  <c r="E69" i="198" s="1"/>
  <c r="AL14" i="115"/>
  <c r="E69" i="199" s="1"/>
  <c r="AM14" i="115"/>
  <c r="E69" i="200" s="1"/>
  <c r="AN14" i="115"/>
  <c r="E69" i="201" s="1"/>
  <c r="AO14" i="115"/>
  <c r="E69" i="202" s="1"/>
  <c r="AP14" i="115"/>
  <c r="E69" i="203" s="1"/>
  <c r="AQ14" i="115"/>
  <c r="E69" i="204" s="1"/>
  <c r="AR14" i="115"/>
  <c r="E69" i="205" s="1"/>
  <c r="AS14" i="115"/>
  <c r="E69" i="206" s="1"/>
  <c r="AT14" i="115"/>
  <c r="E69" i="207" s="1"/>
  <c r="AU14" i="115"/>
  <c r="E69" i="208" s="1"/>
  <c r="AV14" i="115"/>
  <c r="E69" i="209" s="1"/>
  <c r="AW14" i="115"/>
  <c r="E69" i="210" s="1"/>
  <c r="AX14" i="115"/>
  <c r="E69" i="211" s="1"/>
  <c r="AY14" i="115"/>
  <c r="E69" i="212" s="1"/>
  <c r="AZ14" i="115"/>
  <c r="E69" i="213" s="1"/>
  <c r="BA14" i="115"/>
  <c r="E69" i="214" s="1"/>
  <c r="BB14" i="115"/>
  <c r="E69" i="215" s="1"/>
  <c r="BC14" i="115"/>
  <c r="E69" i="216" s="1"/>
  <c r="BD14" i="115"/>
  <c r="E69" i="217" s="1"/>
  <c r="BE14" i="115"/>
  <c r="E69" i="218" s="1"/>
  <c r="BF14" i="115"/>
  <c r="E69" i="219" s="1"/>
  <c r="BG14" i="115"/>
  <c r="E69" i="220" s="1"/>
  <c r="BH14" i="115"/>
  <c r="E69" i="221" s="1"/>
  <c r="BI14" i="115"/>
  <c r="E69" i="222" s="1"/>
  <c r="BJ14" i="115"/>
  <c r="E69" i="223" s="1"/>
  <c r="BK14" i="115"/>
  <c r="E69" i="224" s="1"/>
  <c r="BL14" i="115"/>
  <c r="E69" i="225" s="1"/>
  <c r="BM14" i="115"/>
  <c r="E69" i="226" s="1"/>
  <c r="BN14" i="115"/>
  <c r="E69" i="227" s="1"/>
  <c r="BO14" i="115"/>
  <c r="E69" i="228" s="1"/>
  <c r="BP14" i="115"/>
  <c r="E69" i="229" s="1"/>
  <c r="BQ14" i="115"/>
  <c r="E69" i="230" s="1"/>
  <c r="BR14" i="115"/>
  <c r="E69" i="231" s="1"/>
  <c r="BS14" i="115"/>
  <c r="E69" i="232" s="1"/>
  <c r="BT14" i="115"/>
  <c r="E69" i="233" s="1"/>
  <c r="BU14" i="115"/>
  <c r="E69" i="234" s="1"/>
  <c r="BV14" i="115"/>
  <c r="E69" i="235" s="1"/>
  <c r="BW14" i="115"/>
  <c r="E69" i="236" s="1"/>
  <c r="Q15" i="115"/>
  <c r="R15" i="115"/>
  <c r="E70" i="177" s="1"/>
  <c r="S15" i="115"/>
  <c r="E70" i="180" s="1"/>
  <c r="T15" i="115"/>
  <c r="E70" i="181" s="1"/>
  <c r="U15" i="115"/>
  <c r="E70" i="182" s="1"/>
  <c r="V15" i="115"/>
  <c r="E70" i="183" s="1"/>
  <c r="W15" i="115"/>
  <c r="E70" i="184" s="1"/>
  <c r="X15" i="115"/>
  <c r="E70" i="185" s="1"/>
  <c r="Y15" i="115"/>
  <c r="E70" i="186" s="1"/>
  <c r="Z15" i="115"/>
  <c r="E70" i="187" s="1"/>
  <c r="AA15" i="115"/>
  <c r="E70" i="188" s="1"/>
  <c r="AB15" i="115"/>
  <c r="E70" i="189" s="1"/>
  <c r="AC15" i="115"/>
  <c r="E70" i="190" s="1"/>
  <c r="AD15" i="115"/>
  <c r="E70" i="191" s="1"/>
  <c r="AE15" i="115"/>
  <c r="E70" i="192" s="1"/>
  <c r="AF15" i="115"/>
  <c r="E70" i="193" s="1"/>
  <c r="AG15" i="115"/>
  <c r="E70" i="194" s="1"/>
  <c r="AH15" i="115"/>
  <c r="E70" i="195" s="1"/>
  <c r="AI15" i="115"/>
  <c r="E70" i="196" s="1"/>
  <c r="AJ15" i="115"/>
  <c r="E70" i="197" s="1"/>
  <c r="AK15" i="115"/>
  <c r="E70" i="198" s="1"/>
  <c r="AL15" i="115"/>
  <c r="E70" i="199" s="1"/>
  <c r="AM15" i="115"/>
  <c r="E70" i="200" s="1"/>
  <c r="AN15" i="115"/>
  <c r="E70" i="201" s="1"/>
  <c r="AO15" i="115"/>
  <c r="E70" i="202" s="1"/>
  <c r="AP15" i="115"/>
  <c r="E70" i="203" s="1"/>
  <c r="AQ15" i="115"/>
  <c r="E70" i="204" s="1"/>
  <c r="AR15" i="115"/>
  <c r="E70" i="205" s="1"/>
  <c r="AS15" i="115"/>
  <c r="E70" i="206" s="1"/>
  <c r="AT15" i="115"/>
  <c r="E70" i="207" s="1"/>
  <c r="AU15" i="115"/>
  <c r="E70" i="208" s="1"/>
  <c r="AV15" i="115"/>
  <c r="E70" i="209" s="1"/>
  <c r="AW15" i="115"/>
  <c r="E70" i="210" s="1"/>
  <c r="AX15" i="115"/>
  <c r="E70" i="211" s="1"/>
  <c r="AY15" i="115"/>
  <c r="E70" i="212" s="1"/>
  <c r="AZ15" i="115"/>
  <c r="E70" i="213" s="1"/>
  <c r="BA15" i="115"/>
  <c r="E70" i="214" s="1"/>
  <c r="BB15" i="115"/>
  <c r="E70" i="215" s="1"/>
  <c r="BC15" i="115"/>
  <c r="E70" i="216" s="1"/>
  <c r="BD15" i="115"/>
  <c r="E70" i="217" s="1"/>
  <c r="BE15" i="115"/>
  <c r="E70" i="218" s="1"/>
  <c r="BF15" i="115"/>
  <c r="E70" i="219" s="1"/>
  <c r="BG15" i="115"/>
  <c r="E70" i="220" s="1"/>
  <c r="BH15" i="115"/>
  <c r="E70" i="221" s="1"/>
  <c r="BI15" i="115"/>
  <c r="E70" i="222" s="1"/>
  <c r="BJ15" i="115"/>
  <c r="E70" i="223" s="1"/>
  <c r="BK15" i="115"/>
  <c r="E70" i="224" s="1"/>
  <c r="BL15" i="115"/>
  <c r="E70" i="225" s="1"/>
  <c r="BM15" i="115"/>
  <c r="E70" i="226" s="1"/>
  <c r="BN15" i="115"/>
  <c r="E70" i="227" s="1"/>
  <c r="BO15" i="115"/>
  <c r="E70" i="228" s="1"/>
  <c r="BP15" i="115"/>
  <c r="E70" i="229" s="1"/>
  <c r="BQ15" i="115"/>
  <c r="E70" i="230" s="1"/>
  <c r="BR15" i="115"/>
  <c r="E70" i="231" s="1"/>
  <c r="BS15" i="115"/>
  <c r="E70" i="232" s="1"/>
  <c r="BT15" i="115"/>
  <c r="E70" i="233" s="1"/>
  <c r="BU15" i="115"/>
  <c r="E70" i="234" s="1"/>
  <c r="BV15" i="115"/>
  <c r="E70" i="235" s="1"/>
  <c r="BW15" i="115"/>
  <c r="E70" i="236" s="1"/>
  <c r="Q16" i="115"/>
  <c r="R16" i="115"/>
  <c r="E71" i="177" s="1"/>
  <c r="S16" i="115"/>
  <c r="E71" i="180" s="1"/>
  <c r="T16" i="115"/>
  <c r="E71" i="181" s="1"/>
  <c r="U16" i="115"/>
  <c r="E71" i="182" s="1"/>
  <c r="V16" i="115"/>
  <c r="E71" i="183" s="1"/>
  <c r="W16" i="115"/>
  <c r="E71" i="184" s="1"/>
  <c r="X16" i="115"/>
  <c r="E71" i="185" s="1"/>
  <c r="Y16" i="115"/>
  <c r="E71" i="186" s="1"/>
  <c r="Z16" i="115"/>
  <c r="E71" i="187" s="1"/>
  <c r="AA16" i="115"/>
  <c r="E71" i="188" s="1"/>
  <c r="AB16" i="115"/>
  <c r="E71" i="189" s="1"/>
  <c r="AC16" i="115"/>
  <c r="E71" i="190" s="1"/>
  <c r="AD16" i="115"/>
  <c r="E71" i="191" s="1"/>
  <c r="AE16" i="115"/>
  <c r="E71" i="192" s="1"/>
  <c r="AF16" i="115"/>
  <c r="E71" i="193" s="1"/>
  <c r="AG16" i="115"/>
  <c r="E71" i="194" s="1"/>
  <c r="AH16" i="115"/>
  <c r="E71" i="195" s="1"/>
  <c r="AI16" i="115"/>
  <c r="E71" i="196" s="1"/>
  <c r="AJ16" i="115"/>
  <c r="E71" i="197" s="1"/>
  <c r="AK16" i="115"/>
  <c r="E71" i="198" s="1"/>
  <c r="AL16" i="115"/>
  <c r="E71" i="199" s="1"/>
  <c r="AM16" i="115"/>
  <c r="E71" i="200" s="1"/>
  <c r="AN16" i="115"/>
  <c r="E71" i="201" s="1"/>
  <c r="AO16" i="115"/>
  <c r="E71" i="202" s="1"/>
  <c r="AP16" i="115"/>
  <c r="E71" i="203" s="1"/>
  <c r="AQ16" i="115"/>
  <c r="E71" i="204" s="1"/>
  <c r="AR16" i="115"/>
  <c r="E71" i="205" s="1"/>
  <c r="AS16" i="115"/>
  <c r="E71" i="206" s="1"/>
  <c r="AT16" i="115"/>
  <c r="E71" i="207" s="1"/>
  <c r="AU16" i="115"/>
  <c r="E71" i="208" s="1"/>
  <c r="AV16" i="115"/>
  <c r="E71" i="209" s="1"/>
  <c r="AW16" i="115"/>
  <c r="E71" i="210" s="1"/>
  <c r="AX16" i="115"/>
  <c r="E71" i="211" s="1"/>
  <c r="AY16" i="115"/>
  <c r="E71" i="212" s="1"/>
  <c r="AZ16" i="115"/>
  <c r="E71" i="213" s="1"/>
  <c r="BA16" i="115"/>
  <c r="E71" i="214" s="1"/>
  <c r="BB16" i="115"/>
  <c r="E71" i="215" s="1"/>
  <c r="BC16" i="115"/>
  <c r="E71" i="216" s="1"/>
  <c r="BD16" i="115"/>
  <c r="E71" i="217" s="1"/>
  <c r="BE16" i="115"/>
  <c r="E71" i="218" s="1"/>
  <c r="BF16" i="115"/>
  <c r="E71" i="219" s="1"/>
  <c r="BG16" i="115"/>
  <c r="E71" i="220" s="1"/>
  <c r="BH16" i="115"/>
  <c r="E71" i="221" s="1"/>
  <c r="BI16" i="115"/>
  <c r="E71" i="222" s="1"/>
  <c r="BJ16" i="115"/>
  <c r="E71" i="223" s="1"/>
  <c r="BK16" i="115"/>
  <c r="E71" i="224" s="1"/>
  <c r="BL16" i="115"/>
  <c r="E71" i="225" s="1"/>
  <c r="BM16" i="115"/>
  <c r="E71" i="226" s="1"/>
  <c r="BN16" i="115"/>
  <c r="E71" i="227" s="1"/>
  <c r="BO16" i="115"/>
  <c r="E71" i="228" s="1"/>
  <c r="BP16" i="115"/>
  <c r="E71" i="229" s="1"/>
  <c r="BQ16" i="115"/>
  <c r="E71" i="230" s="1"/>
  <c r="BR16" i="115"/>
  <c r="E71" i="231" s="1"/>
  <c r="BS16" i="115"/>
  <c r="E71" i="232" s="1"/>
  <c r="BT16" i="115"/>
  <c r="E71" i="233" s="1"/>
  <c r="BU16" i="115"/>
  <c r="E71" i="234" s="1"/>
  <c r="BV16" i="115"/>
  <c r="E71" i="235" s="1"/>
  <c r="BW16" i="115"/>
  <c r="E71" i="236" s="1"/>
  <c r="Q17" i="115"/>
  <c r="R17" i="115"/>
  <c r="E72" i="177" s="1"/>
  <c r="S17" i="115"/>
  <c r="E72" i="180" s="1"/>
  <c r="T17" i="115"/>
  <c r="E72" i="181" s="1"/>
  <c r="U17" i="115"/>
  <c r="E72" i="182" s="1"/>
  <c r="V17" i="115"/>
  <c r="E72" i="183" s="1"/>
  <c r="W17" i="115"/>
  <c r="E72" i="184" s="1"/>
  <c r="X17" i="115"/>
  <c r="E72" i="185" s="1"/>
  <c r="Y17" i="115"/>
  <c r="E72" i="186" s="1"/>
  <c r="Z17" i="115"/>
  <c r="E72" i="187" s="1"/>
  <c r="AA17" i="115"/>
  <c r="E72" i="188" s="1"/>
  <c r="AB17" i="115"/>
  <c r="E72" i="189" s="1"/>
  <c r="AC17" i="115"/>
  <c r="E72" i="190" s="1"/>
  <c r="AD17" i="115"/>
  <c r="E72" i="191" s="1"/>
  <c r="AE17" i="115"/>
  <c r="E72" i="192" s="1"/>
  <c r="AF17" i="115"/>
  <c r="E72" i="193" s="1"/>
  <c r="AG17" i="115"/>
  <c r="E72" i="194" s="1"/>
  <c r="AH17" i="115"/>
  <c r="E72" i="195" s="1"/>
  <c r="AI17" i="115"/>
  <c r="E72" i="196" s="1"/>
  <c r="AJ17" i="115"/>
  <c r="E72" i="197" s="1"/>
  <c r="AK17" i="115"/>
  <c r="E72" i="198" s="1"/>
  <c r="AL17" i="115"/>
  <c r="E72" i="199" s="1"/>
  <c r="AM17" i="115"/>
  <c r="E72" i="200" s="1"/>
  <c r="AN17" i="115"/>
  <c r="E72" i="201" s="1"/>
  <c r="AO17" i="115"/>
  <c r="E72" i="202" s="1"/>
  <c r="AP17" i="115"/>
  <c r="E72" i="203" s="1"/>
  <c r="AQ17" i="115"/>
  <c r="E72" i="204" s="1"/>
  <c r="AR17" i="115"/>
  <c r="E72" i="205" s="1"/>
  <c r="AS17" i="115"/>
  <c r="E72" i="206" s="1"/>
  <c r="AT17" i="115"/>
  <c r="E72" i="207" s="1"/>
  <c r="AU17" i="115"/>
  <c r="E72" i="208" s="1"/>
  <c r="AV17" i="115"/>
  <c r="E72" i="209" s="1"/>
  <c r="AW17" i="115"/>
  <c r="E72" i="210" s="1"/>
  <c r="AX17" i="115"/>
  <c r="E72" i="211" s="1"/>
  <c r="AY17" i="115"/>
  <c r="E72" i="212" s="1"/>
  <c r="AZ17" i="115"/>
  <c r="E72" i="213" s="1"/>
  <c r="BA17" i="115"/>
  <c r="E72" i="214" s="1"/>
  <c r="BB17" i="115"/>
  <c r="E72" i="215" s="1"/>
  <c r="BC17" i="115"/>
  <c r="E72" i="216" s="1"/>
  <c r="BD17" i="115"/>
  <c r="E72" i="217" s="1"/>
  <c r="BE17" i="115"/>
  <c r="E72" i="218" s="1"/>
  <c r="BF17" i="115"/>
  <c r="E72" i="219" s="1"/>
  <c r="BG17" i="115"/>
  <c r="E72" i="220" s="1"/>
  <c r="BH17" i="115"/>
  <c r="E72" i="221" s="1"/>
  <c r="BI17" i="115"/>
  <c r="E72" i="222" s="1"/>
  <c r="BJ17" i="115"/>
  <c r="E72" i="223" s="1"/>
  <c r="BK17" i="115"/>
  <c r="E72" i="224" s="1"/>
  <c r="BL17" i="115"/>
  <c r="E72" i="225" s="1"/>
  <c r="BM17" i="115"/>
  <c r="E72" i="226" s="1"/>
  <c r="BN17" i="115"/>
  <c r="E72" i="227" s="1"/>
  <c r="BO17" i="115"/>
  <c r="E72" i="228" s="1"/>
  <c r="BP17" i="115"/>
  <c r="E72" i="229" s="1"/>
  <c r="BQ17" i="115"/>
  <c r="E72" i="230" s="1"/>
  <c r="BR17" i="115"/>
  <c r="E72" i="231" s="1"/>
  <c r="BS17" i="115"/>
  <c r="E72" i="232" s="1"/>
  <c r="BT17" i="115"/>
  <c r="E72" i="233" s="1"/>
  <c r="BU17" i="115"/>
  <c r="E72" i="234" s="1"/>
  <c r="BV17" i="115"/>
  <c r="E72" i="235" s="1"/>
  <c r="BW17" i="115"/>
  <c r="E72" i="236" s="1"/>
  <c r="Q18" i="115"/>
  <c r="R18" i="115"/>
  <c r="E73" i="177" s="1"/>
  <c r="S18" i="115"/>
  <c r="E73" i="180" s="1"/>
  <c r="T18" i="115"/>
  <c r="E73" i="181" s="1"/>
  <c r="U18" i="115"/>
  <c r="E73" i="182" s="1"/>
  <c r="V18" i="115"/>
  <c r="E73" i="183" s="1"/>
  <c r="W18" i="115"/>
  <c r="E73" i="184" s="1"/>
  <c r="X18" i="115"/>
  <c r="E73" i="185" s="1"/>
  <c r="Y18" i="115"/>
  <c r="E73" i="186" s="1"/>
  <c r="Z18" i="115"/>
  <c r="E73" i="187" s="1"/>
  <c r="AA18" i="115"/>
  <c r="E73" i="188" s="1"/>
  <c r="AB18" i="115"/>
  <c r="E73" i="189" s="1"/>
  <c r="AC18" i="115"/>
  <c r="E73" i="190" s="1"/>
  <c r="AD18" i="115"/>
  <c r="E73" i="191" s="1"/>
  <c r="AE18" i="115"/>
  <c r="E73" i="192" s="1"/>
  <c r="AF18" i="115"/>
  <c r="E73" i="193" s="1"/>
  <c r="AG18" i="115"/>
  <c r="E73" i="194" s="1"/>
  <c r="AH18" i="115"/>
  <c r="E73" i="195" s="1"/>
  <c r="AI18" i="115"/>
  <c r="E73" i="196" s="1"/>
  <c r="AJ18" i="115"/>
  <c r="E73" i="197" s="1"/>
  <c r="AK18" i="115"/>
  <c r="E73" i="198" s="1"/>
  <c r="AL18" i="115"/>
  <c r="E73" i="199" s="1"/>
  <c r="AM18" i="115"/>
  <c r="E73" i="200" s="1"/>
  <c r="AN18" i="115"/>
  <c r="E73" i="201" s="1"/>
  <c r="AO18" i="115"/>
  <c r="E73" i="202" s="1"/>
  <c r="AP18" i="115"/>
  <c r="E73" i="203" s="1"/>
  <c r="AQ18" i="115"/>
  <c r="E73" i="204" s="1"/>
  <c r="AR18" i="115"/>
  <c r="E73" i="205" s="1"/>
  <c r="AS18" i="115"/>
  <c r="E73" i="206" s="1"/>
  <c r="AT18" i="115"/>
  <c r="E73" i="207" s="1"/>
  <c r="AU18" i="115"/>
  <c r="E73" i="208" s="1"/>
  <c r="AV18" i="115"/>
  <c r="E73" i="209" s="1"/>
  <c r="AW18" i="115"/>
  <c r="E73" i="210" s="1"/>
  <c r="AX18" i="115"/>
  <c r="E73" i="211" s="1"/>
  <c r="AY18" i="115"/>
  <c r="E73" i="212" s="1"/>
  <c r="AZ18" i="115"/>
  <c r="E73" i="213" s="1"/>
  <c r="BA18" i="115"/>
  <c r="E73" i="214" s="1"/>
  <c r="BB18" i="115"/>
  <c r="E73" i="215" s="1"/>
  <c r="BC18" i="115"/>
  <c r="E73" i="216" s="1"/>
  <c r="BD18" i="115"/>
  <c r="E73" i="217" s="1"/>
  <c r="BE18" i="115"/>
  <c r="E73" i="218" s="1"/>
  <c r="BF18" i="115"/>
  <c r="E73" i="219" s="1"/>
  <c r="BG18" i="115"/>
  <c r="E73" i="220" s="1"/>
  <c r="BH18" i="115"/>
  <c r="E73" i="221" s="1"/>
  <c r="BI18" i="115"/>
  <c r="E73" i="222" s="1"/>
  <c r="BJ18" i="115"/>
  <c r="E73" i="223" s="1"/>
  <c r="BK18" i="115"/>
  <c r="E73" i="224" s="1"/>
  <c r="BL18" i="115"/>
  <c r="E73" i="225" s="1"/>
  <c r="BM18" i="115"/>
  <c r="E73" i="226" s="1"/>
  <c r="BN18" i="115"/>
  <c r="E73" i="227" s="1"/>
  <c r="BO18" i="115"/>
  <c r="E73" i="228" s="1"/>
  <c r="BP18" i="115"/>
  <c r="E73" i="229" s="1"/>
  <c r="BQ18" i="115"/>
  <c r="E73" i="230" s="1"/>
  <c r="BR18" i="115"/>
  <c r="E73" i="231" s="1"/>
  <c r="BS18" i="115"/>
  <c r="E73" i="232" s="1"/>
  <c r="BT18" i="115"/>
  <c r="E73" i="233" s="1"/>
  <c r="BU18" i="115"/>
  <c r="E73" i="234" s="1"/>
  <c r="BV18" i="115"/>
  <c r="E73" i="235" s="1"/>
  <c r="BW18" i="115"/>
  <c r="E73" i="236" s="1"/>
  <c r="Q19" i="115"/>
  <c r="R19" i="115"/>
  <c r="E74" i="177" s="1"/>
  <c r="S19" i="115"/>
  <c r="E74" i="180" s="1"/>
  <c r="T19" i="115"/>
  <c r="E74" i="181" s="1"/>
  <c r="U19" i="115"/>
  <c r="E74" i="182" s="1"/>
  <c r="V19" i="115"/>
  <c r="E74" i="183" s="1"/>
  <c r="W19" i="115"/>
  <c r="E74" i="184" s="1"/>
  <c r="X19" i="115"/>
  <c r="E74" i="185" s="1"/>
  <c r="Y19" i="115"/>
  <c r="E74" i="186" s="1"/>
  <c r="Z19" i="115"/>
  <c r="E74" i="187" s="1"/>
  <c r="AA19" i="115"/>
  <c r="E74" i="188" s="1"/>
  <c r="AB19" i="115"/>
  <c r="E74" i="189" s="1"/>
  <c r="AC19" i="115"/>
  <c r="E74" i="190" s="1"/>
  <c r="AD19" i="115"/>
  <c r="E74" i="191" s="1"/>
  <c r="AE19" i="115"/>
  <c r="E74" i="192" s="1"/>
  <c r="AF19" i="115"/>
  <c r="E74" i="193" s="1"/>
  <c r="AG19" i="115"/>
  <c r="E74" i="194" s="1"/>
  <c r="AH19" i="115"/>
  <c r="E74" i="195" s="1"/>
  <c r="AI19" i="115"/>
  <c r="E74" i="196" s="1"/>
  <c r="AJ19" i="115"/>
  <c r="E74" i="197" s="1"/>
  <c r="AK19" i="115"/>
  <c r="E74" i="198" s="1"/>
  <c r="AL19" i="115"/>
  <c r="E74" i="199" s="1"/>
  <c r="AM19" i="115"/>
  <c r="E74" i="200" s="1"/>
  <c r="AN19" i="115"/>
  <c r="E74" i="201" s="1"/>
  <c r="AO19" i="115"/>
  <c r="E74" i="202" s="1"/>
  <c r="AP19" i="115"/>
  <c r="E74" i="203" s="1"/>
  <c r="AQ19" i="115"/>
  <c r="E74" i="204" s="1"/>
  <c r="AR19" i="115"/>
  <c r="E74" i="205" s="1"/>
  <c r="AS19" i="115"/>
  <c r="E74" i="206" s="1"/>
  <c r="AT19" i="115"/>
  <c r="E74" i="207" s="1"/>
  <c r="AU19" i="115"/>
  <c r="E74" i="208" s="1"/>
  <c r="AV19" i="115"/>
  <c r="E74" i="209" s="1"/>
  <c r="AW19" i="115"/>
  <c r="E74" i="210" s="1"/>
  <c r="AX19" i="115"/>
  <c r="E74" i="211" s="1"/>
  <c r="AY19" i="115"/>
  <c r="E74" i="212" s="1"/>
  <c r="AZ19" i="115"/>
  <c r="E74" i="213" s="1"/>
  <c r="BA19" i="115"/>
  <c r="E74" i="214" s="1"/>
  <c r="BB19" i="115"/>
  <c r="E74" i="215" s="1"/>
  <c r="BC19" i="115"/>
  <c r="E74" i="216" s="1"/>
  <c r="BD19" i="115"/>
  <c r="E74" i="217" s="1"/>
  <c r="BE19" i="115"/>
  <c r="E74" i="218" s="1"/>
  <c r="BF19" i="115"/>
  <c r="E74" i="219" s="1"/>
  <c r="BG19" i="115"/>
  <c r="E74" i="220" s="1"/>
  <c r="BH19" i="115"/>
  <c r="E74" i="221" s="1"/>
  <c r="BI19" i="115"/>
  <c r="E74" i="222" s="1"/>
  <c r="BJ19" i="115"/>
  <c r="E74" i="223" s="1"/>
  <c r="BK19" i="115"/>
  <c r="E74" i="224" s="1"/>
  <c r="BL19" i="115"/>
  <c r="E74" i="225" s="1"/>
  <c r="BM19" i="115"/>
  <c r="E74" i="226" s="1"/>
  <c r="BN19" i="115"/>
  <c r="E74" i="227" s="1"/>
  <c r="BO19" i="115"/>
  <c r="E74" i="228" s="1"/>
  <c r="BP19" i="115"/>
  <c r="E74" i="229" s="1"/>
  <c r="BQ19" i="115"/>
  <c r="E74" i="230" s="1"/>
  <c r="BR19" i="115"/>
  <c r="E74" i="231" s="1"/>
  <c r="BS19" i="115"/>
  <c r="E74" i="232" s="1"/>
  <c r="BT19" i="115"/>
  <c r="E74" i="233" s="1"/>
  <c r="BU19" i="115"/>
  <c r="E74" i="234" s="1"/>
  <c r="BV19" i="115"/>
  <c r="E74" i="235" s="1"/>
  <c r="BW19" i="115"/>
  <c r="E74" i="236" s="1"/>
  <c r="Q20" i="115"/>
  <c r="R20" i="115"/>
  <c r="E75" i="177" s="1"/>
  <c r="S20" i="115"/>
  <c r="E75" i="180" s="1"/>
  <c r="T20" i="115"/>
  <c r="E75" i="181" s="1"/>
  <c r="U20" i="115"/>
  <c r="E75" i="182" s="1"/>
  <c r="V20" i="115"/>
  <c r="E75" i="183" s="1"/>
  <c r="W20" i="115"/>
  <c r="E75" i="184" s="1"/>
  <c r="X20" i="115"/>
  <c r="E75" i="185" s="1"/>
  <c r="Y20" i="115"/>
  <c r="E75" i="186" s="1"/>
  <c r="Z20" i="115"/>
  <c r="E75" i="187" s="1"/>
  <c r="AA20" i="115"/>
  <c r="E75" i="188" s="1"/>
  <c r="AB20" i="115"/>
  <c r="E75" i="189" s="1"/>
  <c r="AC20" i="115"/>
  <c r="E75" i="190" s="1"/>
  <c r="AD20" i="115"/>
  <c r="E75" i="191" s="1"/>
  <c r="AE20" i="115"/>
  <c r="E75" i="192" s="1"/>
  <c r="AF20" i="115"/>
  <c r="E75" i="193" s="1"/>
  <c r="AG20" i="115"/>
  <c r="E75" i="194" s="1"/>
  <c r="AH20" i="115"/>
  <c r="E75" i="195" s="1"/>
  <c r="AI20" i="115"/>
  <c r="E75" i="196" s="1"/>
  <c r="AJ20" i="115"/>
  <c r="E75" i="197" s="1"/>
  <c r="AK20" i="115"/>
  <c r="E75" i="198" s="1"/>
  <c r="AL20" i="115"/>
  <c r="E75" i="199" s="1"/>
  <c r="AM20" i="115"/>
  <c r="E75" i="200" s="1"/>
  <c r="AN20" i="115"/>
  <c r="E75" i="201" s="1"/>
  <c r="AO20" i="115"/>
  <c r="E75" i="202" s="1"/>
  <c r="AP20" i="115"/>
  <c r="E75" i="203" s="1"/>
  <c r="AQ20" i="115"/>
  <c r="E75" i="204" s="1"/>
  <c r="AR20" i="115"/>
  <c r="E75" i="205" s="1"/>
  <c r="AS20" i="115"/>
  <c r="E75" i="206" s="1"/>
  <c r="AT20" i="115"/>
  <c r="E75" i="207" s="1"/>
  <c r="AU20" i="115"/>
  <c r="E75" i="208" s="1"/>
  <c r="AV20" i="115"/>
  <c r="E75" i="209" s="1"/>
  <c r="AW20" i="115"/>
  <c r="E75" i="210" s="1"/>
  <c r="AX20" i="115"/>
  <c r="E75" i="211" s="1"/>
  <c r="AY20" i="115"/>
  <c r="E75" i="212" s="1"/>
  <c r="AZ20" i="115"/>
  <c r="E75" i="213" s="1"/>
  <c r="BA20" i="115"/>
  <c r="E75" i="214" s="1"/>
  <c r="BB20" i="115"/>
  <c r="E75" i="215" s="1"/>
  <c r="BC20" i="115"/>
  <c r="E75" i="216" s="1"/>
  <c r="BD20" i="115"/>
  <c r="E75" i="217" s="1"/>
  <c r="BE20" i="115"/>
  <c r="E75" i="218" s="1"/>
  <c r="BF20" i="115"/>
  <c r="E75" i="219" s="1"/>
  <c r="BG20" i="115"/>
  <c r="E75" i="220" s="1"/>
  <c r="BH20" i="115"/>
  <c r="E75" i="221" s="1"/>
  <c r="BI20" i="115"/>
  <c r="E75" i="222" s="1"/>
  <c r="BJ20" i="115"/>
  <c r="E75" i="223" s="1"/>
  <c r="BK20" i="115"/>
  <c r="E75" i="224" s="1"/>
  <c r="BL20" i="115"/>
  <c r="E75" i="225" s="1"/>
  <c r="BM20" i="115"/>
  <c r="E75" i="226" s="1"/>
  <c r="BN20" i="115"/>
  <c r="E75" i="227" s="1"/>
  <c r="BO20" i="115"/>
  <c r="E75" i="228" s="1"/>
  <c r="BP20" i="115"/>
  <c r="E75" i="229" s="1"/>
  <c r="BQ20" i="115"/>
  <c r="E75" i="230" s="1"/>
  <c r="BR20" i="115"/>
  <c r="E75" i="231" s="1"/>
  <c r="BS20" i="115"/>
  <c r="E75" i="232" s="1"/>
  <c r="BT20" i="115"/>
  <c r="E75" i="233" s="1"/>
  <c r="BU20" i="115"/>
  <c r="E75" i="234" s="1"/>
  <c r="BV20" i="115"/>
  <c r="E75" i="235" s="1"/>
  <c r="BW20" i="115"/>
  <c r="E75" i="236" s="1"/>
  <c r="Q21" i="115"/>
  <c r="R21" i="115"/>
  <c r="E76" i="177" s="1"/>
  <c r="S21" i="115"/>
  <c r="E76" i="180" s="1"/>
  <c r="T21" i="115"/>
  <c r="E76" i="181" s="1"/>
  <c r="U21" i="115"/>
  <c r="E76" i="182" s="1"/>
  <c r="V21" i="115"/>
  <c r="E76" i="183" s="1"/>
  <c r="W21" i="115"/>
  <c r="E76" i="184" s="1"/>
  <c r="X21" i="115"/>
  <c r="E76" i="185" s="1"/>
  <c r="Y21" i="115"/>
  <c r="E76" i="186" s="1"/>
  <c r="Z21" i="115"/>
  <c r="E76" i="187" s="1"/>
  <c r="AA21" i="115"/>
  <c r="E76" i="188" s="1"/>
  <c r="AB21" i="115"/>
  <c r="E76" i="189" s="1"/>
  <c r="AC21" i="115"/>
  <c r="E76" i="190" s="1"/>
  <c r="AD21" i="115"/>
  <c r="E76" i="191" s="1"/>
  <c r="AE21" i="115"/>
  <c r="E76" i="192" s="1"/>
  <c r="AF21" i="115"/>
  <c r="E76" i="193" s="1"/>
  <c r="AG21" i="115"/>
  <c r="E76" i="194" s="1"/>
  <c r="AH21" i="115"/>
  <c r="E76" i="195" s="1"/>
  <c r="AI21" i="115"/>
  <c r="E76" i="196" s="1"/>
  <c r="AJ21" i="115"/>
  <c r="E76" i="197" s="1"/>
  <c r="AK21" i="115"/>
  <c r="E76" i="198" s="1"/>
  <c r="AL21" i="115"/>
  <c r="E76" i="199" s="1"/>
  <c r="AM21" i="115"/>
  <c r="E76" i="200" s="1"/>
  <c r="AN21" i="115"/>
  <c r="E76" i="201" s="1"/>
  <c r="AO21" i="115"/>
  <c r="E76" i="202" s="1"/>
  <c r="AP21" i="115"/>
  <c r="E76" i="203" s="1"/>
  <c r="AQ21" i="115"/>
  <c r="E76" i="204" s="1"/>
  <c r="AR21" i="115"/>
  <c r="E76" i="205" s="1"/>
  <c r="AS21" i="115"/>
  <c r="E76" i="206" s="1"/>
  <c r="AT21" i="115"/>
  <c r="E76" i="207" s="1"/>
  <c r="AU21" i="115"/>
  <c r="E76" i="208" s="1"/>
  <c r="AV21" i="115"/>
  <c r="E76" i="209" s="1"/>
  <c r="AW21" i="115"/>
  <c r="E76" i="210" s="1"/>
  <c r="AX21" i="115"/>
  <c r="E76" i="211" s="1"/>
  <c r="AY21" i="115"/>
  <c r="E76" i="212" s="1"/>
  <c r="AZ21" i="115"/>
  <c r="E76" i="213" s="1"/>
  <c r="BA21" i="115"/>
  <c r="E76" i="214" s="1"/>
  <c r="BB21" i="115"/>
  <c r="E76" i="215" s="1"/>
  <c r="BC21" i="115"/>
  <c r="E76" i="216" s="1"/>
  <c r="BD21" i="115"/>
  <c r="E76" i="217" s="1"/>
  <c r="BE21" i="115"/>
  <c r="E76" i="218" s="1"/>
  <c r="BF21" i="115"/>
  <c r="E76" i="219" s="1"/>
  <c r="BG21" i="115"/>
  <c r="E76" i="220" s="1"/>
  <c r="BH21" i="115"/>
  <c r="E76" i="221" s="1"/>
  <c r="BI21" i="115"/>
  <c r="E76" i="222" s="1"/>
  <c r="BJ21" i="115"/>
  <c r="E76" i="223" s="1"/>
  <c r="BK21" i="115"/>
  <c r="E76" i="224" s="1"/>
  <c r="BL21" i="115"/>
  <c r="E76" i="225" s="1"/>
  <c r="BM21" i="115"/>
  <c r="E76" i="226" s="1"/>
  <c r="BN21" i="115"/>
  <c r="E76" i="227" s="1"/>
  <c r="BO21" i="115"/>
  <c r="E76" i="228" s="1"/>
  <c r="BP21" i="115"/>
  <c r="E76" i="229" s="1"/>
  <c r="BQ21" i="115"/>
  <c r="E76" i="230" s="1"/>
  <c r="BR21" i="115"/>
  <c r="E76" i="231" s="1"/>
  <c r="BS21" i="115"/>
  <c r="E76" i="232" s="1"/>
  <c r="BT21" i="115"/>
  <c r="E76" i="233" s="1"/>
  <c r="BU21" i="115"/>
  <c r="E76" i="234" s="1"/>
  <c r="BV21" i="115"/>
  <c r="E76" i="235" s="1"/>
  <c r="BW21" i="115"/>
  <c r="E76" i="236" s="1"/>
  <c r="Q22" i="115"/>
  <c r="R22" i="115"/>
  <c r="E77" i="177" s="1"/>
  <c r="S22" i="115"/>
  <c r="E77" i="180" s="1"/>
  <c r="T22" i="115"/>
  <c r="E77" i="181" s="1"/>
  <c r="U22" i="115"/>
  <c r="E77" i="182" s="1"/>
  <c r="V22" i="115"/>
  <c r="E77" i="183" s="1"/>
  <c r="W22" i="115"/>
  <c r="E77" i="184" s="1"/>
  <c r="X22" i="115"/>
  <c r="E77" i="185" s="1"/>
  <c r="Y22" i="115"/>
  <c r="E77" i="186" s="1"/>
  <c r="Z22" i="115"/>
  <c r="E77" i="187" s="1"/>
  <c r="AA22" i="115"/>
  <c r="E77" i="188" s="1"/>
  <c r="AB22" i="115"/>
  <c r="E77" i="189" s="1"/>
  <c r="AC22" i="115"/>
  <c r="E77" i="190" s="1"/>
  <c r="AD22" i="115"/>
  <c r="E77" i="191" s="1"/>
  <c r="AE22" i="115"/>
  <c r="E77" i="192" s="1"/>
  <c r="AF22" i="115"/>
  <c r="E77" i="193" s="1"/>
  <c r="AG22" i="115"/>
  <c r="E77" i="194" s="1"/>
  <c r="AH22" i="115"/>
  <c r="E77" i="195" s="1"/>
  <c r="AI22" i="115"/>
  <c r="E77" i="196" s="1"/>
  <c r="AJ22" i="115"/>
  <c r="E77" i="197" s="1"/>
  <c r="AK22" i="115"/>
  <c r="E77" i="198" s="1"/>
  <c r="AL22" i="115"/>
  <c r="E77" i="199" s="1"/>
  <c r="AM22" i="115"/>
  <c r="E77" i="200" s="1"/>
  <c r="AN22" i="115"/>
  <c r="E77" i="201" s="1"/>
  <c r="AO22" i="115"/>
  <c r="E77" i="202" s="1"/>
  <c r="AP22" i="115"/>
  <c r="E77" i="203" s="1"/>
  <c r="AQ22" i="115"/>
  <c r="E77" i="204" s="1"/>
  <c r="AR22" i="115"/>
  <c r="E77" i="205" s="1"/>
  <c r="AS22" i="115"/>
  <c r="E77" i="206" s="1"/>
  <c r="AT22" i="115"/>
  <c r="E77" i="207" s="1"/>
  <c r="AU22" i="115"/>
  <c r="E77" i="208" s="1"/>
  <c r="AV22" i="115"/>
  <c r="E77" i="209" s="1"/>
  <c r="AW22" i="115"/>
  <c r="E77" i="210" s="1"/>
  <c r="AX22" i="115"/>
  <c r="E77" i="211" s="1"/>
  <c r="AY22" i="115"/>
  <c r="E77" i="212" s="1"/>
  <c r="AZ22" i="115"/>
  <c r="E77" i="213" s="1"/>
  <c r="BA22" i="115"/>
  <c r="E77" i="214" s="1"/>
  <c r="BB22" i="115"/>
  <c r="E77" i="215" s="1"/>
  <c r="BC22" i="115"/>
  <c r="E77" i="216" s="1"/>
  <c r="BD22" i="115"/>
  <c r="E77" i="217" s="1"/>
  <c r="BE22" i="115"/>
  <c r="E77" i="218" s="1"/>
  <c r="BF22" i="115"/>
  <c r="E77" i="219" s="1"/>
  <c r="BG22" i="115"/>
  <c r="E77" i="220" s="1"/>
  <c r="BH22" i="115"/>
  <c r="E77" i="221" s="1"/>
  <c r="BI22" i="115"/>
  <c r="E77" i="222" s="1"/>
  <c r="BJ22" i="115"/>
  <c r="E77" i="223" s="1"/>
  <c r="BK22" i="115"/>
  <c r="E77" i="224" s="1"/>
  <c r="BL22" i="115"/>
  <c r="E77" i="225" s="1"/>
  <c r="BM22" i="115"/>
  <c r="E77" i="226" s="1"/>
  <c r="BN22" i="115"/>
  <c r="E77" i="227" s="1"/>
  <c r="BO22" i="115"/>
  <c r="E77" i="228" s="1"/>
  <c r="BP22" i="115"/>
  <c r="E77" i="229" s="1"/>
  <c r="BQ22" i="115"/>
  <c r="E77" i="230" s="1"/>
  <c r="BR22" i="115"/>
  <c r="E77" i="231" s="1"/>
  <c r="BS22" i="115"/>
  <c r="E77" i="232" s="1"/>
  <c r="BT22" i="115"/>
  <c r="E77" i="233" s="1"/>
  <c r="BU22" i="115"/>
  <c r="E77" i="234" s="1"/>
  <c r="BV22" i="115"/>
  <c r="E77" i="235" s="1"/>
  <c r="BW22" i="115"/>
  <c r="E77" i="236" s="1"/>
  <c r="Q23" i="115"/>
  <c r="R23" i="115"/>
  <c r="E78" i="177" s="1"/>
  <c r="S23" i="115"/>
  <c r="E78" i="180" s="1"/>
  <c r="T23" i="115"/>
  <c r="E78" i="181" s="1"/>
  <c r="U23" i="115"/>
  <c r="E78" i="182" s="1"/>
  <c r="V23" i="115"/>
  <c r="E78" i="183" s="1"/>
  <c r="W23" i="115"/>
  <c r="E78" i="184" s="1"/>
  <c r="X23" i="115"/>
  <c r="E78" i="185" s="1"/>
  <c r="Y23" i="115"/>
  <c r="E78" i="186" s="1"/>
  <c r="Z23" i="115"/>
  <c r="E78" i="187" s="1"/>
  <c r="AA23" i="115"/>
  <c r="E78" i="188" s="1"/>
  <c r="AB23" i="115"/>
  <c r="E78" i="189" s="1"/>
  <c r="AC23" i="115"/>
  <c r="E78" i="190" s="1"/>
  <c r="AD23" i="115"/>
  <c r="E78" i="191" s="1"/>
  <c r="AE23" i="115"/>
  <c r="E78" i="192" s="1"/>
  <c r="AF23" i="115"/>
  <c r="E78" i="193" s="1"/>
  <c r="AG23" i="115"/>
  <c r="E78" i="194" s="1"/>
  <c r="AH23" i="115"/>
  <c r="E78" i="195" s="1"/>
  <c r="AI23" i="115"/>
  <c r="E78" i="196" s="1"/>
  <c r="AJ23" i="115"/>
  <c r="E78" i="197" s="1"/>
  <c r="AK23" i="115"/>
  <c r="E78" i="198" s="1"/>
  <c r="AL23" i="115"/>
  <c r="E78" i="199" s="1"/>
  <c r="AM23" i="115"/>
  <c r="E78" i="200" s="1"/>
  <c r="AN23" i="115"/>
  <c r="E78" i="201" s="1"/>
  <c r="AO23" i="115"/>
  <c r="E78" i="202" s="1"/>
  <c r="AP23" i="115"/>
  <c r="E78" i="203" s="1"/>
  <c r="AQ23" i="115"/>
  <c r="E78" i="204" s="1"/>
  <c r="AR23" i="115"/>
  <c r="E78" i="205" s="1"/>
  <c r="AS23" i="115"/>
  <c r="E78" i="206" s="1"/>
  <c r="AT23" i="115"/>
  <c r="E78" i="207" s="1"/>
  <c r="AU23" i="115"/>
  <c r="E78" i="208" s="1"/>
  <c r="AV23" i="115"/>
  <c r="E78" i="209" s="1"/>
  <c r="AW23" i="115"/>
  <c r="E78" i="210" s="1"/>
  <c r="AX23" i="115"/>
  <c r="E78" i="211" s="1"/>
  <c r="AY23" i="115"/>
  <c r="E78" i="212" s="1"/>
  <c r="AZ23" i="115"/>
  <c r="E78" i="213" s="1"/>
  <c r="BA23" i="115"/>
  <c r="E78" i="214" s="1"/>
  <c r="BB23" i="115"/>
  <c r="E78" i="215" s="1"/>
  <c r="BC23" i="115"/>
  <c r="E78" i="216" s="1"/>
  <c r="BD23" i="115"/>
  <c r="E78" i="217" s="1"/>
  <c r="BE23" i="115"/>
  <c r="E78" i="218" s="1"/>
  <c r="BF23" i="115"/>
  <c r="E78" i="219" s="1"/>
  <c r="BG23" i="115"/>
  <c r="E78" i="220" s="1"/>
  <c r="BH23" i="115"/>
  <c r="E78" i="221" s="1"/>
  <c r="BI23" i="115"/>
  <c r="E78" i="222" s="1"/>
  <c r="BJ23" i="115"/>
  <c r="E78" i="223" s="1"/>
  <c r="BK23" i="115"/>
  <c r="E78" i="224" s="1"/>
  <c r="BL23" i="115"/>
  <c r="E78" i="225" s="1"/>
  <c r="BM23" i="115"/>
  <c r="E78" i="226" s="1"/>
  <c r="BN23" i="115"/>
  <c r="E78" i="227" s="1"/>
  <c r="BO23" i="115"/>
  <c r="E78" i="228" s="1"/>
  <c r="BP23" i="115"/>
  <c r="E78" i="229" s="1"/>
  <c r="BQ23" i="115"/>
  <c r="E78" i="230" s="1"/>
  <c r="BR23" i="115"/>
  <c r="E78" i="231" s="1"/>
  <c r="BS23" i="115"/>
  <c r="E78" i="232" s="1"/>
  <c r="BT23" i="115"/>
  <c r="E78" i="233" s="1"/>
  <c r="BU23" i="115"/>
  <c r="E78" i="234" s="1"/>
  <c r="BV23" i="115"/>
  <c r="E78" i="235" s="1"/>
  <c r="BW23" i="115"/>
  <c r="E78" i="236" s="1"/>
  <c r="Q24" i="115"/>
  <c r="R24" i="115"/>
  <c r="E79" i="177" s="1"/>
  <c r="S24" i="115"/>
  <c r="E79" i="180" s="1"/>
  <c r="T24" i="115"/>
  <c r="E79" i="181" s="1"/>
  <c r="U24" i="115"/>
  <c r="E79" i="182" s="1"/>
  <c r="V24" i="115"/>
  <c r="E79" i="183" s="1"/>
  <c r="W24" i="115"/>
  <c r="E79" i="184" s="1"/>
  <c r="X24" i="115"/>
  <c r="E79" i="185" s="1"/>
  <c r="Y24" i="115"/>
  <c r="E79" i="186" s="1"/>
  <c r="Z24" i="115"/>
  <c r="E79" i="187" s="1"/>
  <c r="AA24" i="115"/>
  <c r="E79" i="188" s="1"/>
  <c r="AB24" i="115"/>
  <c r="E79" i="189" s="1"/>
  <c r="AC24" i="115"/>
  <c r="E79" i="190" s="1"/>
  <c r="AD24" i="115"/>
  <c r="E79" i="191" s="1"/>
  <c r="AE24" i="115"/>
  <c r="E79" i="192" s="1"/>
  <c r="AF24" i="115"/>
  <c r="E79" i="193" s="1"/>
  <c r="AG24" i="115"/>
  <c r="E79" i="194" s="1"/>
  <c r="AH24" i="115"/>
  <c r="E79" i="195" s="1"/>
  <c r="AI24" i="115"/>
  <c r="E79" i="196" s="1"/>
  <c r="AJ24" i="115"/>
  <c r="E79" i="197" s="1"/>
  <c r="AK24" i="115"/>
  <c r="E79" i="198" s="1"/>
  <c r="AL24" i="115"/>
  <c r="E79" i="199" s="1"/>
  <c r="AM24" i="115"/>
  <c r="E79" i="200" s="1"/>
  <c r="AN24" i="115"/>
  <c r="E79" i="201" s="1"/>
  <c r="AO24" i="115"/>
  <c r="E79" i="202" s="1"/>
  <c r="AP24" i="115"/>
  <c r="E79" i="203" s="1"/>
  <c r="AQ24" i="115"/>
  <c r="E79" i="204" s="1"/>
  <c r="AR24" i="115"/>
  <c r="E79" i="205" s="1"/>
  <c r="AS24" i="115"/>
  <c r="E79" i="206" s="1"/>
  <c r="AT24" i="115"/>
  <c r="E79" i="207" s="1"/>
  <c r="AU24" i="115"/>
  <c r="E79" i="208" s="1"/>
  <c r="AV24" i="115"/>
  <c r="E79" i="209" s="1"/>
  <c r="AW24" i="115"/>
  <c r="E79" i="210" s="1"/>
  <c r="AX24" i="115"/>
  <c r="E79" i="211" s="1"/>
  <c r="AY24" i="115"/>
  <c r="E79" i="212" s="1"/>
  <c r="AZ24" i="115"/>
  <c r="E79" i="213" s="1"/>
  <c r="BA24" i="115"/>
  <c r="E79" i="214" s="1"/>
  <c r="BB24" i="115"/>
  <c r="E79" i="215" s="1"/>
  <c r="BC24" i="115"/>
  <c r="E79" i="216" s="1"/>
  <c r="BD24" i="115"/>
  <c r="E79" i="217" s="1"/>
  <c r="BE24" i="115"/>
  <c r="E79" i="218" s="1"/>
  <c r="BF24" i="115"/>
  <c r="E79" i="219" s="1"/>
  <c r="BG24" i="115"/>
  <c r="E79" i="220" s="1"/>
  <c r="BH24" i="115"/>
  <c r="E79" i="221" s="1"/>
  <c r="BI24" i="115"/>
  <c r="E79" i="222" s="1"/>
  <c r="BJ24" i="115"/>
  <c r="E79" i="223" s="1"/>
  <c r="BK24" i="115"/>
  <c r="E79" i="224" s="1"/>
  <c r="BL24" i="115"/>
  <c r="E79" i="225" s="1"/>
  <c r="BM24" i="115"/>
  <c r="E79" i="226" s="1"/>
  <c r="BN24" i="115"/>
  <c r="E79" i="227" s="1"/>
  <c r="BO24" i="115"/>
  <c r="E79" i="228" s="1"/>
  <c r="BP24" i="115"/>
  <c r="E79" i="229" s="1"/>
  <c r="BQ24" i="115"/>
  <c r="E79" i="230" s="1"/>
  <c r="BR24" i="115"/>
  <c r="E79" i="231" s="1"/>
  <c r="BS24" i="115"/>
  <c r="E79" i="232" s="1"/>
  <c r="BT24" i="115"/>
  <c r="E79" i="233" s="1"/>
  <c r="BU24" i="115"/>
  <c r="E79" i="234" s="1"/>
  <c r="BV24" i="115"/>
  <c r="E79" i="235" s="1"/>
  <c r="BW24" i="115"/>
  <c r="E79" i="236" s="1"/>
  <c r="Q25" i="115"/>
  <c r="R25" i="115"/>
  <c r="E80" i="177" s="1"/>
  <c r="S25" i="115"/>
  <c r="E80" i="180" s="1"/>
  <c r="T25" i="115"/>
  <c r="E80" i="181" s="1"/>
  <c r="U25" i="115"/>
  <c r="E80" i="182" s="1"/>
  <c r="V25" i="115"/>
  <c r="E80" i="183" s="1"/>
  <c r="W25" i="115"/>
  <c r="E80" i="184" s="1"/>
  <c r="X25" i="115"/>
  <c r="E80" i="185" s="1"/>
  <c r="Y25" i="115"/>
  <c r="E80" i="186" s="1"/>
  <c r="Z25" i="115"/>
  <c r="E80" i="187" s="1"/>
  <c r="AA25" i="115"/>
  <c r="E80" i="188" s="1"/>
  <c r="AB25" i="115"/>
  <c r="E80" i="189" s="1"/>
  <c r="AC25" i="115"/>
  <c r="E80" i="190" s="1"/>
  <c r="AD25" i="115"/>
  <c r="E80" i="191" s="1"/>
  <c r="AE25" i="115"/>
  <c r="E80" i="192" s="1"/>
  <c r="AF25" i="115"/>
  <c r="E80" i="193" s="1"/>
  <c r="AG25" i="115"/>
  <c r="E80" i="194" s="1"/>
  <c r="AH25" i="115"/>
  <c r="E80" i="195" s="1"/>
  <c r="AI25" i="115"/>
  <c r="E80" i="196" s="1"/>
  <c r="AJ25" i="115"/>
  <c r="E80" i="197" s="1"/>
  <c r="AK25" i="115"/>
  <c r="E80" i="198" s="1"/>
  <c r="AL25" i="115"/>
  <c r="E80" i="199" s="1"/>
  <c r="AM25" i="115"/>
  <c r="E80" i="200" s="1"/>
  <c r="AN25" i="115"/>
  <c r="E80" i="201" s="1"/>
  <c r="AO25" i="115"/>
  <c r="E80" i="202" s="1"/>
  <c r="AP25" i="115"/>
  <c r="E80" i="203" s="1"/>
  <c r="AQ25" i="115"/>
  <c r="E80" i="204" s="1"/>
  <c r="AR25" i="115"/>
  <c r="E80" i="205" s="1"/>
  <c r="AS25" i="115"/>
  <c r="E80" i="206" s="1"/>
  <c r="AT25" i="115"/>
  <c r="E80" i="207" s="1"/>
  <c r="AU25" i="115"/>
  <c r="E80" i="208" s="1"/>
  <c r="AV25" i="115"/>
  <c r="E80" i="209" s="1"/>
  <c r="AW25" i="115"/>
  <c r="E80" i="210" s="1"/>
  <c r="AX25" i="115"/>
  <c r="E80" i="211" s="1"/>
  <c r="AY25" i="115"/>
  <c r="E80" i="212" s="1"/>
  <c r="AZ25" i="115"/>
  <c r="E80" i="213" s="1"/>
  <c r="BA25" i="115"/>
  <c r="E80" i="214" s="1"/>
  <c r="BB25" i="115"/>
  <c r="E80" i="215" s="1"/>
  <c r="BC25" i="115"/>
  <c r="E80" i="216" s="1"/>
  <c r="BD25" i="115"/>
  <c r="E80" i="217" s="1"/>
  <c r="BE25" i="115"/>
  <c r="E80" i="218" s="1"/>
  <c r="BF25" i="115"/>
  <c r="E80" i="219" s="1"/>
  <c r="BG25" i="115"/>
  <c r="E80" i="220" s="1"/>
  <c r="BH25" i="115"/>
  <c r="E80" i="221" s="1"/>
  <c r="BI25" i="115"/>
  <c r="E80" i="222" s="1"/>
  <c r="BJ25" i="115"/>
  <c r="E80" i="223" s="1"/>
  <c r="BK25" i="115"/>
  <c r="E80" i="224" s="1"/>
  <c r="BL25" i="115"/>
  <c r="E80" i="225" s="1"/>
  <c r="BM25" i="115"/>
  <c r="E80" i="226" s="1"/>
  <c r="BN25" i="115"/>
  <c r="E80" i="227" s="1"/>
  <c r="BO25" i="115"/>
  <c r="E80" i="228" s="1"/>
  <c r="BP25" i="115"/>
  <c r="E80" i="229" s="1"/>
  <c r="BQ25" i="115"/>
  <c r="E80" i="230" s="1"/>
  <c r="BR25" i="115"/>
  <c r="E80" i="231" s="1"/>
  <c r="BS25" i="115"/>
  <c r="E80" i="232" s="1"/>
  <c r="BT25" i="115"/>
  <c r="E80" i="233" s="1"/>
  <c r="BU25" i="115"/>
  <c r="E80" i="234" s="1"/>
  <c r="BV25" i="115"/>
  <c r="E80" i="235" s="1"/>
  <c r="BW25" i="115"/>
  <c r="E80" i="236" s="1"/>
  <c r="Q26" i="115"/>
  <c r="R26" i="115"/>
  <c r="E81" i="177" s="1"/>
  <c r="S26" i="115"/>
  <c r="E81" i="180" s="1"/>
  <c r="T26" i="115"/>
  <c r="E81" i="181" s="1"/>
  <c r="U26" i="115"/>
  <c r="E81" i="182" s="1"/>
  <c r="V26" i="115"/>
  <c r="E81" i="183" s="1"/>
  <c r="W26" i="115"/>
  <c r="E81" i="184" s="1"/>
  <c r="X26" i="115"/>
  <c r="E81" i="185" s="1"/>
  <c r="Y26" i="115"/>
  <c r="E81" i="186" s="1"/>
  <c r="Z26" i="115"/>
  <c r="E81" i="187" s="1"/>
  <c r="AA26" i="115"/>
  <c r="E81" i="188" s="1"/>
  <c r="AB26" i="115"/>
  <c r="E81" i="189" s="1"/>
  <c r="AC26" i="115"/>
  <c r="E81" i="190" s="1"/>
  <c r="AD26" i="115"/>
  <c r="E81" i="191" s="1"/>
  <c r="AE26" i="115"/>
  <c r="E81" i="192" s="1"/>
  <c r="AF26" i="115"/>
  <c r="E81" i="193" s="1"/>
  <c r="AG26" i="115"/>
  <c r="E81" i="194" s="1"/>
  <c r="AH26" i="115"/>
  <c r="E81" i="195" s="1"/>
  <c r="AI26" i="115"/>
  <c r="E81" i="196" s="1"/>
  <c r="AJ26" i="115"/>
  <c r="E81" i="197" s="1"/>
  <c r="AK26" i="115"/>
  <c r="E81" i="198" s="1"/>
  <c r="AL26" i="115"/>
  <c r="E81" i="199" s="1"/>
  <c r="AM26" i="115"/>
  <c r="E81" i="200" s="1"/>
  <c r="AN26" i="115"/>
  <c r="E81" i="201" s="1"/>
  <c r="AO26" i="115"/>
  <c r="E81" i="202" s="1"/>
  <c r="AP26" i="115"/>
  <c r="E81" i="203" s="1"/>
  <c r="AQ26" i="115"/>
  <c r="E81" i="204" s="1"/>
  <c r="AR26" i="115"/>
  <c r="E81" i="205" s="1"/>
  <c r="AS26" i="115"/>
  <c r="E81" i="206" s="1"/>
  <c r="AT26" i="115"/>
  <c r="E81" i="207" s="1"/>
  <c r="AU26" i="115"/>
  <c r="E81" i="208" s="1"/>
  <c r="AV26" i="115"/>
  <c r="E81" i="209" s="1"/>
  <c r="AW26" i="115"/>
  <c r="E81" i="210" s="1"/>
  <c r="AX26" i="115"/>
  <c r="E81" i="211" s="1"/>
  <c r="AY26" i="115"/>
  <c r="E81" i="212" s="1"/>
  <c r="AZ26" i="115"/>
  <c r="E81" i="213" s="1"/>
  <c r="BA26" i="115"/>
  <c r="E81" i="214" s="1"/>
  <c r="BB26" i="115"/>
  <c r="E81" i="215" s="1"/>
  <c r="BC26" i="115"/>
  <c r="E81" i="216" s="1"/>
  <c r="BD26" i="115"/>
  <c r="E81" i="217" s="1"/>
  <c r="BE26" i="115"/>
  <c r="E81" i="218" s="1"/>
  <c r="BF26" i="115"/>
  <c r="E81" i="219" s="1"/>
  <c r="BG26" i="115"/>
  <c r="E81" i="220" s="1"/>
  <c r="BH26" i="115"/>
  <c r="E81" i="221" s="1"/>
  <c r="BI26" i="115"/>
  <c r="E81" i="222" s="1"/>
  <c r="BJ26" i="115"/>
  <c r="E81" i="223" s="1"/>
  <c r="BK26" i="115"/>
  <c r="E81" i="224" s="1"/>
  <c r="BL26" i="115"/>
  <c r="E81" i="225" s="1"/>
  <c r="BM26" i="115"/>
  <c r="E81" i="226" s="1"/>
  <c r="BN26" i="115"/>
  <c r="E81" i="227" s="1"/>
  <c r="BO26" i="115"/>
  <c r="E81" i="228" s="1"/>
  <c r="BP26" i="115"/>
  <c r="E81" i="229" s="1"/>
  <c r="BQ26" i="115"/>
  <c r="E81" i="230" s="1"/>
  <c r="BR26" i="115"/>
  <c r="E81" i="231" s="1"/>
  <c r="BS26" i="115"/>
  <c r="E81" i="232" s="1"/>
  <c r="BT26" i="115"/>
  <c r="E81" i="233" s="1"/>
  <c r="BU26" i="115"/>
  <c r="E81" i="234" s="1"/>
  <c r="BV26" i="115"/>
  <c r="E81" i="235" s="1"/>
  <c r="BW26" i="115"/>
  <c r="E81" i="236" s="1"/>
  <c r="Q27" i="115"/>
  <c r="R27" i="115"/>
  <c r="E82" i="177" s="1"/>
  <c r="S27" i="115"/>
  <c r="E82" i="180" s="1"/>
  <c r="T27" i="115"/>
  <c r="E82" i="181" s="1"/>
  <c r="U27" i="115"/>
  <c r="E82" i="182" s="1"/>
  <c r="V27" i="115"/>
  <c r="E82" i="183" s="1"/>
  <c r="W27" i="115"/>
  <c r="E82" i="184" s="1"/>
  <c r="X27" i="115"/>
  <c r="E82" i="185" s="1"/>
  <c r="Y27" i="115"/>
  <c r="E82" i="186" s="1"/>
  <c r="Z27" i="115"/>
  <c r="E82" i="187" s="1"/>
  <c r="AA27" i="115"/>
  <c r="E82" i="188" s="1"/>
  <c r="AB27" i="115"/>
  <c r="E82" i="189" s="1"/>
  <c r="AC27" i="115"/>
  <c r="E82" i="190" s="1"/>
  <c r="AD27" i="115"/>
  <c r="E82" i="191" s="1"/>
  <c r="AE27" i="115"/>
  <c r="E82" i="192" s="1"/>
  <c r="AF27" i="115"/>
  <c r="E82" i="193" s="1"/>
  <c r="AG27" i="115"/>
  <c r="E82" i="194" s="1"/>
  <c r="AH27" i="115"/>
  <c r="E82" i="195" s="1"/>
  <c r="AI27" i="115"/>
  <c r="E82" i="196" s="1"/>
  <c r="AJ27" i="115"/>
  <c r="E82" i="197" s="1"/>
  <c r="AK27" i="115"/>
  <c r="E82" i="198" s="1"/>
  <c r="AL27" i="115"/>
  <c r="E82" i="199" s="1"/>
  <c r="AM27" i="115"/>
  <c r="E82" i="200" s="1"/>
  <c r="AN27" i="115"/>
  <c r="E82" i="201" s="1"/>
  <c r="AO27" i="115"/>
  <c r="E82" i="202" s="1"/>
  <c r="AP27" i="115"/>
  <c r="E82" i="203" s="1"/>
  <c r="AQ27" i="115"/>
  <c r="E82" i="204" s="1"/>
  <c r="AR27" i="115"/>
  <c r="E82" i="205" s="1"/>
  <c r="AS27" i="115"/>
  <c r="E82" i="206" s="1"/>
  <c r="AT27" i="115"/>
  <c r="E82" i="207" s="1"/>
  <c r="AU27" i="115"/>
  <c r="E82" i="208" s="1"/>
  <c r="AV27" i="115"/>
  <c r="E82" i="209" s="1"/>
  <c r="AW27" i="115"/>
  <c r="E82" i="210" s="1"/>
  <c r="AX27" i="115"/>
  <c r="E82" i="211" s="1"/>
  <c r="AY27" i="115"/>
  <c r="E82" i="212" s="1"/>
  <c r="AZ27" i="115"/>
  <c r="E82" i="213" s="1"/>
  <c r="BA27" i="115"/>
  <c r="E82" i="214" s="1"/>
  <c r="BB27" i="115"/>
  <c r="E82" i="215" s="1"/>
  <c r="BC27" i="115"/>
  <c r="E82" i="216" s="1"/>
  <c r="BD27" i="115"/>
  <c r="E82" i="217" s="1"/>
  <c r="BE27" i="115"/>
  <c r="E82" i="218" s="1"/>
  <c r="BF27" i="115"/>
  <c r="E82" i="219" s="1"/>
  <c r="BG27" i="115"/>
  <c r="E82" i="220" s="1"/>
  <c r="BH27" i="115"/>
  <c r="E82" i="221" s="1"/>
  <c r="BI27" i="115"/>
  <c r="E82" i="222" s="1"/>
  <c r="BJ27" i="115"/>
  <c r="E82" i="223" s="1"/>
  <c r="BK27" i="115"/>
  <c r="E82" i="224" s="1"/>
  <c r="BL27" i="115"/>
  <c r="E82" i="225" s="1"/>
  <c r="BM27" i="115"/>
  <c r="E82" i="226" s="1"/>
  <c r="BN27" i="115"/>
  <c r="E82" i="227" s="1"/>
  <c r="BO27" i="115"/>
  <c r="E82" i="228" s="1"/>
  <c r="BP27" i="115"/>
  <c r="E82" i="229" s="1"/>
  <c r="BQ27" i="115"/>
  <c r="E82" i="230" s="1"/>
  <c r="BR27" i="115"/>
  <c r="E82" i="231" s="1"/>
  <c r="BS27" i="115"/>
  <c r="E82" i="232" s="1"/>
  <c r="BT27" i="115"/>
  <c r="E82" i="233" s="1"/>
  <c r="BU27" i="115"/>
  <c r="E82" i="234" s="1"/>
  <c r="BV27" i="115"/>
  <c r="E82" i="235" s="1"/>
  <c r="BW27" i="115"/>
  <c r="E82" i="236" s="1"/>
  <c r="Q28" i="115"/>
  <c r="R28" i="115"/>
  <c r="E83" i="177" s="1"/>
  <c r="S28" i="115"/>
  <c r="E83" i="180" s="1"/>
  <c r="T28" i="115"/>
  <c r="E83" i="181" s="1"/>
  <c r="U28" i="115"/>
  <c r="E83" i="182" s="1"/>
  <c r="V28" i="115"/>
  <c r="E83" i="183" s="1"/>
  <c r="W28" i="115"/>
  <c r="E83" i="184" s="1"/>
  <c r="X28" i="115"/>
  <c r="E83" i="185" s="1"/>
  <c r="Y28" i="115"/>
  <c r="E83" i="186" s="1"/>
  <c r="Z28" i="115"/>
  <c r="E83" i="187" s="1"/>
  <c r="AA28" i="115"/>
  <c r="E83" i="188" s="1"/>
  <c r="AB28" i="115"/>
  <c r="E83" i="189" s="1"/>
  <c r="AC28" i="115"/>
  <c r="E83" i="190" s="1"/>
  <c r="AD28" i="115"/>
  <c r="E83" i="191" s="1"/>
  <c r="AE28" i="115"/>
  <c r="E83" i="192" s="1"/>
  <c r="AF28" i="115"/>
  <c r="E83" i="193" s="1"/>
  <c r="AG28" i="115"/>
  <c r="E83" i="194" s="1"/>
  <c r="AH28" i="115"/>
  <c r="E83" i="195" s="1"/>
  <c r="AI28" i="115"/>
  <c r="E83" i="196" s="1"/>
  <c r="AJ28" i="115"/>
  <c r="E83" i="197" s="1"/>
  <c r="AK28" i="115"/>
  <c r="E83" i="198" s="1"/>
  <c r="AL28" i="115"/>
  <c r="E83" i="199" s="1"/>
  <c r="AM28" i="115"/>
  <c r="E83" i="200" s="1"/>
  <c r="AN28" i="115"/>
  <c r="E83" i="201" s="1"/>
  <c r="AO28" i="115"/>
  <c r="E83" i="202" s="1"/>
  <c r="AP28" i="115"/>
  <c r="E83" i="203" s="1"/>
  <c r="AQ28" i="115"/>
  <c r="E83" i="204" s="1"/>
  <c r="AR28" i="115"/>
  <c r="E83" i="205" s="1"/>
  <c r="AS28" i="115"/>
  <c r="E83" i="206" s="1"/>
  <c r="AT28" i="115"/>
  <c r="E83" i="207" s="1"/>
  <c r="AU28" i="115"/>
  <c r="E83" i="208" s="1"/>
  <c r="AV28" i="115"/>
  <c r="E83" i="209" s="1"/>
  <c r="AW28" i="115"/>
  <c r="E83" i="210" s="1"/>
  <c r="AX28" i="115"/>
  <c r="E83" i="211" s="1"/>
  <c r="AY28" i="115"/>
  <c r="E83" i="212" s="1"/>
  <c r="AZ28" i="115"/>
  <c r="E83" i="213" s="1"/>
  <c r="BA28" i="115"/>
  <c r="E83" i="214" s="1"/>
  <c r="BB28" i="115"/>
  <c r="E83" i="215" s="1"/>
  <c r="BC28" i="115"/>
  <c r="E83" i="216" s="1"/>
  <c r="BD28" i="115"/>
  <c r="E83" i="217" s="1"/>
  <c r="BE28" i="115"/>
  <c r="E83" i="218" s="1"/>
  <c r="BF28" i="115"/>
  <c r="E83" i="219" s="1"/>
  <c r="BG28" i="115"/>
  <c r="E83" i="220" s="1"/>
  <c r="BH28" i="115"/>
  <c r="E83" i="221" s="1"/>
  <c r="BI28" i="115"/>
  <c r="E83" i="222" s="1"/>
  <c r="BJ28" i="115"/>
  <c r="E83" i="223" s="1"/>
  <c r="BK28" i="115"/>
  <c r="E83" i="224" s="1"/>
  <c r="BL28" i="115"/>
  <c r="E83" i="225" s="1"/>
  <c r="BM28" i="115"/>
  <c r="E83" i="226" s="1"/>
  <c r="BN28" i="115"/>
  <c r="E83" i="227" s="1"/>
  <c r="BO28" i="115"/>
  <c r="E83" i="228" s="1"/>
  <c r="BP28" i="115"/>
  <c r="E83" i="229" s="1"/>
  <c r="BQ28" i="115"/>
  <c r="E83" i="230" s="1"/>
  <c r="BR28" i="115"/>
  <c r="E83" i="231" s="1"/>
  <c r="BS28" i="115"/>
  <c r="E83" i="232" s="1"/>
  <c r="BT28" i="115"/>
  <c r="E83" i="233" s="1"/>
  <c r="BU28" i="115"/>
  <c r="E83" i="234" s="1"/>
  <c r="BV28" i="115"/>
  <c r="E83" i="235" s="1"/>
  <c r="BW28" i="115"/>
  <c r="E83" i="236" s="1"/>
  <c r="Q29" i="115"/>
  <c r="R29" i="115"/>
  <c r="E84" i="177" s="1"/>
  <c r="S29" i="115"/>
  <c r="E84" i="180" s="1"/>
  <c r="T29" i="115"/>
  <c r="E84" i="181" s="1"/>
  <c r="U29" i="115"/>
  <c r="E84" i="182" s="1"/>
  <c r="V29" i="115"/>
  <c r="E84" i="183" s="1"/>
  <c r="W29" i="115"/>
  <c r="E84" i="184" s="1"/>
  <c r="X29" i="115"/>
  <c r="E84" i="185" s="1"/>
  <c r="Y29" i="115"/>
  <c r="E84" i="186" s="1"/>
  <c r="Z29" i="115"/>
  <c r="E84" i="187" s="1"/>
  <c r="AA29" i="115"/>
  <c r="E84" i="188" s="1"/>
  <c r="AB29" i="115"/>
  <c r="E84" i="189" s="1"/>
  <c r="AC29" i="115"/>
  <c r="E84" i="190" s="1"/>
  <c r="AD29" i="115"/>
  <c r="E84" i="191" s="1"/>
  <c r="AE29" i="115"/>
  <c r="E84" i="192" s="1"/>
  <c r="AF29" i="115"/>
  <c r="E84" i="193" s="1"/>
  <c r="AG29" i="115"/>
  <c r="E84" i="194" s="1"/>
  <c r="AH29" i="115"/>
  <c r="E84" i="195" s="1"/>
  <c r="AI29" i="115"/>
  <c r="E84" i="196" s="1"/>
  <c r="AJ29" i="115"/>
  <c r="E84" i="197" s="1"/>
  <c r="AK29" i="115"/>
  <c r="E84" i="198" s="1"/>
  <c r="AL29" i="115"/>
  <c r="E84" i="199" s="1"/>
  <c r="AM29" i="115"/>
  <c r="E84" i="200" s="1"/>
  <c r="AN29" i="115"/>
  <c r="E84" i="201" s="1"/>
  <c r="AO29" i="115"/>
  <c r="E84" i="202" s="1"/>
  <c r="AP29" i="115"/>
  <c r="E84" i="203" s="1"/>
  <c r="AQ29" i="115"/>
  <c r="E84" i="204" s="1"/>
  <c r="AR29" i="115"/>
  <c r="E84" i="205" s="1"/>
  <c r="AS29" i="115"/>
  <c r="E84" i="206" s="1"/>
  <c r="AT29" i="115"/>
  <c r="E84" i="207" s="1"/>
  <c r="AU29" i="115"/>
  <c r="E84" i="208" s="1"/>
  <c r="AV29" i="115"/>
  <c r="E84" i="209" s="1"/>
  <c r="AW29" i="115"/>
  <c r="E84" i="210" s="1"/>
  <c r="AX29" i="115"/>
  <c r="E84" i="211" s="1"/>
  <c r="AY29" i="115"/>
  <c r="E84" i="212" s="1"/>
  <c r="AZ29" i="115"/>
  <c r="E84" i="213" s="1"/>
  <c r="BA29" i="115"/>
  <c r="E84" i="214" s="1"/>
  <c r="BB29" i="115"/>
  <c r="E84" i="215" s="1"/>
  <c r="BC29" i="115"/>
  <c r="E84" i="216" s="1"/>
  <c r="BD29" i="115"/>
  <c r="E84" i="217" s="1"/>
  <c r="BE29" i="115"/>
  <c r="E84" i="218" s="1"/>
  <c r="BF29" i="115"/>
  <c r="E84" i="219" s="1"/>
  <c r="BG29" i="115"/>
  <c r="E84" i="220" s="1"/>
  <c r="BH29" i="115"/>
  <c r="E84" i="221" s="1"/>
  <c r="BI29" i="115"/>
  <c r="E84" i="222" s="1"/>
  <c r="BJ29" i="115"/>
  <c r="E84" i="223" s="1"/>
  <c r="BK29" i="115"/>
  <c r="E84" i="224" s="1"/>
  <c r="BL29" i="115"/>
  <c r="E84" i="225" s="1"/>
  <c r="BM29" i="115"/>
  <c r="E84" i="226" s="1"/>
  <c r="BN29" i="115"/>
  <c r="E84" i="227" s="1"/>
  <c r="BO29" i="115"/>
  <c r="E84" i="228" s="1"/>
  <c r="BP29" i="115"/>
  <c r="E84" i="229" s="1"/>
  <c r="BQ29" i="115"/>
  <c r="E84" i="230" s="1"/>
  <c r="BR29" i="115"/>
  <c r="E84" i="231" s="1"/>
  <c r="BS29" i="115"/>
  <c r="E84" i="232" s="1"/>
  <c r="BT29" i="115"/>
  <c r="E84" i="233" s="1"/>
  <c r="BU29" i="115"/>
  <c r="E84" i="234" s="1"/>
  <c r="BV29" i="115"/>
  <c r="E84" i="235" s="1"/>
  <c r="BW29" i="115"/>
  <c r="E84" i="236" s="1"/>
  <c r="Q30" i="115"/>
  <c r="R30" i="115"/>
  <c r="E85" i="177" s="1"/>
  <c r="S30" i="115"/>
  <c r="E85" i="180" s="1"/>
  <c r="T30" i="115"/>
  <c r="E85" i="181" s="1"/>
  <c r="U30" i="115"/>
  <c r="E85" i="182" s="1"/>
  <c r="V30" i="115"/>
  <c r="E85" i="183" s="1"/>
  <c r="W30" i="115"/>
  <c r="E85" i="184" s="1"/>
  <c r="X30" i="115"/>
  <c r="E85" i="185" s="1"/>
  <c r="Y30" i="115"/>
  <c r="E85" i="186" s="1"/>
  <c r="Z30" i="115"/>
  <c r="E85" i="187" s="1"/>
  <c r="AA30" i="115"/>
  <c r="E85" i="188" s="1"/>
  <c r="AB30" i="115"/>
  <c r="E85" i="189" s="1"/>
  <c r="AC30" i="115"/>
  <c r="E85" i="190" s="1"/>
  <c r="AD30" i="115"/>
  <c r="E85" i="191" s="1"/>
  <c r="AE30" i="115"/>
  <c r="E85" i="192" s="1"/>
  <c r="AF30" i="115"/>
  <c r="E85" i="193" s="1"/>
  <c r="AG30" i="115"/>
  <c r="E85" i="194" s="1"/>
  <c r="AH30" i="115"/>
  <c r="E85" i="195" s="1"/>
  <c r="AI30" i="115"/>
  <c r="E85" i="196" s="1"/>
  <c r="AJ30" i="115"/>
  <c r="E85" i="197" s="1"/>
  <c r="AK30" i="115"/>
  <c r="E85" i="198" s="1"/>
  <c r="AL30" i="115"/>
  <c r="E85" i="199" s="1"/>
  <c r="AM30" i="115"/>
  <c r="E85" i="200" s="1"/>
  <c r="AN30" i="115"/>
  <c r="E85" i="201" s="1"/>
  <c r="AO30" i="115"/>
  <c r="E85" i="202" s="1"/>
  <c r="AP30" i="115"/>
  <c r="E85" i="203" s="1"/>
  <c r="AQ30" i="115"/>
  <c r="E85" i="204" s="1"/>
  <c r="AR30" i="115"/>
  <c r="E85" i="205" s="1"/>
  <c r="AS30" i="115"/>
  <c r="E85" i="206" s="1"/>
  <c r="AT30" i="115"/>
  <c r="E85" i="207" s="1"/>
  <c r="AU30" i="115"/>
  <c r="E85" i="208" s="1"/>
  <c r="AV30" i="115"/>
  <c r="E85" i="209" s="1"/>
  <c r="AW30" i="115"/>
  <c r="E85" i="210" s="1"/>
  <c r="AX30" i="115"/>
  <c r="E85" i="211" s="1"/>
  <c r="AY30" i="115"/>
  <c r="E85" i="212" s="1"/>
  <c r="AZ30" i="115"/>
  <c r="E85" i="213" s="1"/>
  <c r="BA30" i="115"/>
  <c r="E85" i="214" s="1"/>
  <c r="BB30" i="115"/>
  <c r="E85" i="215" s="1"/>
  <c r="BC30" i="115"/>
  <c r="E85" i="216" s="1"/>
  <c r="BD30" i="115"/>
  <c r="E85" i="217" s="1"/>
  <c r="BE30" i="115"/>
  <c r="E85" i="218" s="1"/>
  <c r="BF30" i="115"/>
  <c r="E85" i="219" s="1"/>
  <c r="BG30" i="115"/>
  <c r="E85" i="220" s="1"/>
  <c r="BH30" i="115"/>
  <c r="E85" i="221" s="1"/>
  <c r="BI30" i="115"/>
  <c r="E85" i="222" s="1"/>
  <c r="BJ30" i="115"/>
  <c r="E85" i="223" s="1"/>
  <c r="BK30" i="115"/>
  <c r="E85" i="224" s="1"/>
  <c r="BL30" i="115"/>
  <c r="E85" i="225" s="1"/>
  <c r="BM30" i="115"/>
  <c r="E85" i="226" s="1"/>
  <c r="BN30" i="115"/>
  <c r="E85" i="227" s="1"/>
  <c r="BO30" i="115"/>
  <c r="E85" i="228" s="1"/>
  <c r="BP30" i="115"/>
  <c r="E85" i="229" s="1"/>
  <c r="BQ30" i="115"/>
  <c r="E85" i="230" s="1"/>
  <c r="BR30" i="115"/>
  <c r="E85" i="231" s="1"/>
  <c r="BS30" i="115"/>
  <c r="E85" i="232" s="1"/>
  <c r="BT30" i="115"/>
  <c r="E85" i="233" s="1"/>
  <c r="BU30" i="115"/>
  <c r="E85" i="234" s="1"/>
  <c r="BV30" i="115"/>
  <c r="E85" i="235" s="1"/>
  <c r="BW30" i="115"/>
  <c r="E85" i="236" s="1"/>
  <c r="Q31" i="115"/>
  <c r="R31" i="115"/>
  <c r="E86" i="177" s="1"/>
  <c r="S31" i="115"/>
  <c r="E86" i="180" s="1"/>
  <c r="T31" i="115"/>
  <c r="E86" i="181" s="1"/>
  <c r="U31" i="115"/>
  <c r="E86" i="182" s="1"/>
  <c r="V31" i="115"/>
  <c r="E86" i="183" s="1"/>
  <c r="W31" i="115"/>
  <c r="E86" i="184" s="1"/>
  <c r="X31" i="115"/>
  <c r="E86" i="185" s="1"/>
  <c r="Y31" i="115"/>
  <c r="E86" i="186" s="1"/>
  <c r="Z31" i="115"/>
  <c r="E86" i="187" s="1"/>
  <c r="AA31" i="115"/>
  <c r="E86" i="188" s="1"/>
  <c r="AB31" i="115"/>
  <c r="E86" i="189" s="1"/>
  <c r="AC31" i="115"/>
  <c r="E86" i="190" s="1"/>
  <c r="AD31" i="115"/>
  <c r="E86" i="191" s="1"/>
  <c r="AE31" i="115"/>
  <c r="E86" i="192" s="1"/>
  <c r="AF31" i="115"/>
  <c r="E86" i="193" s="1"/>
  <c r="AG31" i="115"/>
  <c r="E86" i="194" s="1"/>
  <c r="AH31" i="115"/>
  <c r="E86" i="195" s="1"/>
  <c r="AI31" i="115"/>
  <c r="E86" i="196" s="1"/>
  <c r="AJ31" i="115"/>
  <c r="E86" i="197" s="1"/>
  <c r="AK31" i="115"/>
  <c r="E86" i="198" s="1"/>
  <c r="AL31" i="115"/>
  <c r="E86" i="199" s="1"/>
  <c r="AM31" i="115"/>
  <c r="E86" i="200" s="1"/>
  <c r="AN31" i="115"/>
  <c r="E86" i="201" s="1"/>
  <c r="AO31" i="115"/>
  <c r="E86" i="202" s="1"/>
  <c r="AP31" i="115"/>
  <c r="E86" i="203" s="1"/>
  <c r="AQ31" i="115"/>
  <c r="E86" i="204" s="1"/>
  <c r="AR31" i="115"/>
  <c r="E86" i="205" s="1"/>
  <c r="AS31" i="115"/>
  <c r="E86" i="206" s="1"/>
  <c r="AT31" i="115"/>
  <c r="E86" i="207" s="1"/>
  <c r="AU31" i="115"/>
  <c r="E86" i="208" s="1"/>
  <c r="AV31" i="115"/>
  <c r="E86" i="209" s="1"/>
  <c r="AW31" i="115"/>
  <c r="E86" i="210" s="1"/>
  <c r="AX31" i="115"/>
  <c r="E86" i="211" s="1"/>
  <c r="AY31" i="115"/>
  <c r="E86" i="212" s="1"/>
  <c r="AZ31" i="115"/>
  <c r="E86" i="213" s="1"/>
  <c r="BA31" i="115"/>
  <c r="E86" i="214" s="1"/>
  <c r="BB31" i="115"/>
  <c r="E86" i="215" s="1"/>
  <c r="BC31" i="115"/>
  <c r="E86" i="216" s="1"/>
  <c r="BD31" i="115"/>
  <c r="E86" i="217" s="1"/>
  <c r="BE31" i="115"/>
  <c r="E86" i="218" s="1"/>
  <c r="BF31" i="115"/>
  <c r="E86" i="219" s="1"/>
  <c r="BG31" i="115"/>
  <c r="E86" i="220" s="1"/>
  <c r="BH31" i="115"/>
  <c r="E86" i="221" s="1"/>
  <c r="BI31" i="115"/>
  <c r="E86" i="222" s="1"/>
  <c r="BJ31" i="115"/>
  <c r="E86" i="223" s="1"/>
  <c r="BK31" i="115"/>
  <c r="E86" i="224" s="1"/>
  <c r="BL31" i="115"/>
  <c r="E86" i="225" s="1"/>
  <c r="BM31" i="115"/>
  <c r="E86" i="226" s="1"/>
  <c r="BN31" i="115"/>
  <c r="E86" i="227" s="1"/>
  <c r="BO31" i="115"/>
  <c r="E86" i="228" s="1"/>
  <c r="BP31" i="115"/>
  <c r="E86" i="229" s="1"/>
  <c r="BQ31" i="115"/>
  <c r="E86" i="230" s="1"/>
  <c r="BR31" i="115"/>
  <c r="E86" i="231" s="1"/>
  <c r="BS31" i="115"/>
  <c r="E86" i="232" s="1"/>
  <c r="BT31" i="115"/>
  <c r="E86" i="233" s="1"/>
  <c r="BU31" i="115"/>
  <c r="E86" i="234" s="1"/>
  <c r="BV31" i="115"/>
  <c r="E86" i="235" s="1"/>
  <c r="BW31" i="115"/>
  <c r="E86" i="236" s="1"/>
  <c r="Q32" i="115"/>
  <c r="R32" i="115"/>
  <c r="E87" i="177" s="1"/>
  <c r="S32" i="115"/>
  <c r="E87" i="180" s="1"/>
  <c r="T32" i="115"/>
  <c r="E87" i="181" s="1"/>
  <c r="U32" i="115"/>
  <c r="E87" i="182" s="1"/>
  <c r="V32" i="115"/>
  <c r="E87" i="183" s="1"/>
  <c r="W32" i="115"/>
  <c r="E87" i="184" s="1"/>
  <c r="X32" i="115"/>
  <c r="E87" i="185" s="1"/>
  <c r="Y32" i="115"/>
  <c r="E87" i="186" s="1"/>
  <c r="Z32" i="115"/>
  <c r="E87" i="187" s="1"/>
  <c r="AA32" i="115"/>
  <c r="E87" i="188" s="1"/>
  <c r="AB32" i="115"/>
  <c r="E87" i="189" s="1"/>
  <c r="AC32" i="115"/>
  <c r="E87" i="190" s="1"/>
  <c r="AD32" i="115"/>
  <c r="E87" i="191" s="1"/>
  <c r="AE32" i="115"/>
  <c r="E87" i="192" s="1"/>
  <c r="AF32" i="115"/>
  <c r="E87" i="193" s="1"/>
  <c r="AG32" i="115"/>
  <c r="E87" i="194" s="1"/>
  <c r="AH32" i="115"/>
  <c r="E87" i="195" s="1"/>
  <c r="AI32" i="115"/>
  <c r="E87" i="196" s="1"/>
  <c r="AJ32" i="115"/>
  <c r="E87" i="197" s="1"/>
  <c r="AK32" i="115"/>
  <c r="E87" i="198" s="1"/>
  <c r="AL32" i="115"/>
  <c r="E87" i="199" s="1"/>
  <c r="AM32" i="115"/>
  <c r="E87" i="200" s="1"/>
  <c r="AN32" i="115"/>
  <c r="E87" i="201" s="1"/>
  <c r="AO32" i="115"/>
  <c r="E87" i="202" s="1"/>
  <c r="AP32" i="115"/>
  <c r="E87" i="203" s="1"/>
  <c r="AQ32" i="115"/>
  <c r="E87" i="204" s="1"/>
  <c r="AR32" i="115"/>
  <c r="E87" i="205" s="1"/>
  <c r="AS32" i="115"/>
  <c r="E87" i="206" s="1"/>
  <c r="AT32" i="115"/>
  <c r="E87" i="207" s="1"/>
  <c r="AU32" i="115"/>
  <c r="E87" i="208" s="1"/>
  <c r="AV32" i="115"/>
  <c r="E87" i="209" s="1"/>
  <c r="AW32" i="115"/>
  <c r="E87" i="210" s="1"/>
  <c r="AX32" i="115"/>
  <c r="E87" i="211" s="1"/>
  <c r="AY32" i="115"/>
  <c r="E87" i="212" s="1"/>
  <c r="AZ32" i="115"/>
  <c r="E87" i="213" s="1"/>
  <c r="BA32" i="115"/>
  <c r="E87" i="214" s="1"/>
  <c r="BB32" i="115"/>
  <c r="E87" i="215" s="1"/>
  <c r="BC32" i="115"/>
  <c r="E87" i="216" s="1"/>
  <c r="BD32" i="115"/>
  <c r="E87" i="217" s="1"/>
  <c r="BE32" i="115"/>
  <c r="E87" i="218" s="1"/>
  <c r="BF32" i="115"/>
  <c r="E87" i="219" s="1"/>
  <c r="BG32" i="115"/>
  <c r="E87" i="220" s="1"/>
  <c r="BH32" i="115"/>
  <c r="E87" i="221" s="1"/>
  <c r="BI32" i="115"/>
  <c r="E87" i="222" s="1"/>
  <c r="BJ32" i="115"/>
  <c r="E87" i="223" s="1"/>
  <c r="BK32" i="115"/>
  <c r="E87" i="224" s="1"/>
  <c r="BL32" i="115"/>
  <c r="E87" i="225" s="1"/>
  <c r="BM32" i="115"/>
  <c r="E87" i="226" s="1"/>
  <c r="BN32" i="115"/>
  <c r="E87" i="227" s="1"/>
  <c r="BO32" i="115"/>
  <c r="E87" i="228" s="1"/>
  <c r="BP32" i="115"/>
  <c r="E87" i="229" s="1"/>
  <c r="BQ32" i="115"/>
  <c r="E87" i="230" s="1"/>
  <c r="BR32" i="115"/>
  <c r="E87" i="231" s="1"/>
  <c r="BS32" i="115"/>
  <c r="E87" i="232" s="1"/>
  <c r="BT32" i="115"/>
  <c r="E87" i="233" s="1"/>
  <c r="BU32" i="115"/>
  <c r="E87" i="234" s="1"/>
  <c r="BV32" i="115"/>
  <c r="E87" i="235" s="1"/>
  <c r="BW32" i="115"/>
  <c r="E87" i="236" s="1"/>
  <c r="Q33" i="115"/>
  <c r="R33" i="115"/>
  <c r="E88" i="177" s="1"/>
  <c r="S33" i="115"/>
  <c r="E88" i="180" s="1"/>
  <c r="T33" i="115"/>
  <c r="E88" i="181" s="1"/>
  <c r="U33" i="115"/>
  <c r="E88" i="182" s="1"/>
  <c r="V33" i="115"/>
  <c r="E88" i="183" s="1"/>
  <c r="W33" i="115"/>
  <c r="E88" i="184" s="1"/>
  <c r="X33" i="115"/>
  <c r="E88" i="185" s="1"/>
  <c r="Y33" i="115"/>
  <c r="E88" i="186" s="1"/>
  <c r="Z33" i="115"/>
  <c r="E88" i="187" s="1"/>
  <c r="AA33" i="115"/>
  <c r="E88" i="188" s="1"/>
  <c r="AB33" i="115"/>
  <c r="E88" i="189" s="1"/>
  <c r="AC33" i="115"/>
  <c r="E88" i="190" s="1"/>
  <c r="AD33" i="115"/>
  <c r="E88" i="191" s="1"/>
  <c r="AE33" i="115"/>
  <c r="E88" i="192" s="1"/>
  <c r="AF33" i="115"/>
  <c r="E88" i="193" s="1"/>
  <c r="AG33" i="115"/>
  <c r="E88" i="194" s="1"/>
  <c r="AH33" i="115"/>
  <c r="E88" i="195" s="1"/>
  <c r="AI33" i="115"/>
  <c r="E88" i="196" s="1"/>
  <c r="AJ33" i="115"/>
  <c r="E88" i="197" s="1"/>
  <c r="AK33" i="115"/>
  <c r="E88" i="198" s="1"/>
  <c r="AL33" i="115"/>
  <c r="E88" i="199" s="1"/>
  <c r="AM33" i="115"/>
  <c r="E88" i="200" s="1"/>
  <c r="AN33" i="115"/>
  <c r="E88" i="201" s="1"/>
  <c r="AO33" i="115"/>
  <c r="E88" i="202" s="1"/>
  <c r="AP33" i="115"/>
  <c r="E88" i="203" s="1"/>
  <c r="AQ33" i="115"/>
  <c r="E88" i="204" s="1"/>
  <c r="AR33" i="115"/>
  <c r="E88" i="205" s="1"/>
  <c r="AS33" i="115"/>
  <c r="E88" i="206" s="1"/>
  <c r="AT33" i="115"/>
  <c r="E88" i="207" s="1"/>
  <c r="AU33" i="115"/>
  <c r="E88" i="208" s="1"/>
  <c r="AV33" i="115"/>
  <c r="E88" i="209" s="1"/>
  <c r="AW33" i="115"/>
  <c r="E88" i="210" s="1"/>
  <c r="AX33" i="115"/>
  <c r="E88" i="211" s="1"/>
  <c r="AY33" i="115"/>
  <c r="E88" i="212" s="1"/>
  <c r="AZ33" i="115"/>
  <c r="E88" i="213" s="1"/>
  <c r="BA33" i="115"/>
  <c r="E88" i="214" s="1"/>
  <c r="BB33" i="115"/>
  <c r="E88" i="215" s="1"/>
  <c r="BC33" i="115"/>
  <c r="E88" i="216" s="1"/>
  <c r="BD33" i="115"/>
  <c r="E88" i="217" s="1"/>
  <c r="BE33" i="115"/>
  <c r="E88" i="218" s="1"/>
  <c r="BF33" i="115"/>
  <c r="E88" i="219" s="1"/>
  <c r="BG33" i="115"/>
  <c r="E88" i="220" s="1"/>
  <c r="BH33" i="115"/>
  <c r="E88" i="221" s="1"/>
  <c r="BI33" i="115"/>
  <c r="E88" i="222" s="1"/>
  <c r="BJ33" i="115"/>
  <c r="E88" i="223" s="1"/>
  <c r="BK33" i="115"/>
  <c r="E88" i="224" s="1"/>
  <c r="BL33" i="115"/>
  <c r="E88" i="225" s="1"/>
  <c r="BM33" i="115"/>
  <c r="E88" i="226" s="1"/>
  <c r="BN33" i="115"/>
  <c r="E88" i="227" s="1"/>
  <c r="BO33" i="115"/>
  <c r="E88" i="228" s="1"/>
  <c r="BP33" i="115"/>
  <c r="E88" i="229" s="1"/>
  <c r="BQ33" i="115"/>
  <c r="E88" i="230" s="1"/>
  <c r="BR33" i="115"/>
  <c r="E88" i="231" s="1"/>
  <c r="BS33" i="115"/>
  <c r="E88" i="232" s="1"/>
  <c r="BT33" i="115"/>
  <c r="E88" i="233" s="1"/>
  <c r="BU33" i="115"/>
  <c r="E88" i="234" s="1"/>
  <c r="BV33" i="115"/>
  <c r="E88" i="235" s="1"/>
  <c r="BW33" i="115"/>
  <c r="E88" i="236" s="1"/>
  <c r="Q34" i="115"/>
  <c r="R34" i="115"/>
  <c r="E89" i="177" s="1"/>
  <c r="S34" i="115"/>
  <c r="E89" i="180" s="1"/>
  <c r="T34" i="115"/>
  <c r="E89" i="181" s="1"/>
  <c r="U34" i="115"/>
  <c r="E89" i="182" s="1"/>
  <c r="V34" i="115"/>
  <c r="E89" i="183" s="1"/>
  <c r="W34" i="115"/>
  <c r="E89" i="184" s="1"/>
  <c r="X34" i="115"/>
  <c r="E89" i="185" s="1"/>
  <c r="Y34" i="115"/>
  <c r="E89" i="186" s="1"/>
  <c r="Z34" i="115"/>
  <c r="E89" i="187" s="1"/>
  <c r="AA34" i="115"/>
  <c r="E89" i="188" s="1"/>
  <c r="AB34" i="115"/>
  <c r="E89" i="189" s="1"/>
  <c r="AC34" i="115"/>
  <c r="E89" i="190" s="1"/>
  <c r="AD34" i="115"/>
  <c r="E89" i="191" s="1"/>
  <c r="AE34" i="115"/>
  <c r="E89" i="192" s="1"/>
  <c r="AF34" i="115"/>
  <c r="E89" i="193" s="1"/>
  <c r="AG34" i="115"/>
  <c r="E89" i="194" s="1"/>
  <c r="AH34" i="115"/>
  <c r="E89" i="195" s="1"/>
  <c r="AI34" i="115"/>
  <c r="E89" i="196" s="1"/>
  <c r="AJ34" i="115"/>
  <c r="E89" i="197" s="1"/>
  <c r="AK34" i="115"/>
  <c r="E89" i="198" s="1"/>
  <c r="AL34" i="115"/>
  <c r="E89" i="199" s="1"/>
  <c r="AM34" i="115"/>
  <c r="E89" i="200" s="1"/>
  <c r="AN34" i="115"/>
  <c r="E89" i="201" s="1"/>
  <c r="AO34" i="115"/>
  <c r="E89" i="202" s="1"/>
  <c r="AP34" i="115"/>
  <c r="E89" i="203" s="1"/>
  <c r="AQ34" i="115"/>
  <c r="E89" i="204" s="1"/>
  <c r="AR34" i="115"/>
  <c r="E89" i="205" s="1"/>
  <c r="AS34" i="115"/>
  <c r="E89" i="206" s="1"/>
  <c r="AT34" i="115"/>
  <c r="E89" i="207" s="1"/>
  <c r="AU34" i="115"/>
  <c r="E89" i="208" s="1"/>
  <c r="AV34" i="115"/>
  <c r="E89" i="209" s="1"/>
  <c r="AW34" i="115"/>
  <c r="E89" i="210" s="1"/>
  <c r="AX34" i="115"/>
  <c r="E89" i="211" s="1"/>
  <c r="AY34" i="115"/>
  <c r="E89" i="212" s="1"/>
  <c r="AZ34" i="115"/>
  <c r="E89" i="213" s="1"/>
  <c r="BA34" i="115"/>
  <c r="E89" i="214" s="1"/>
  <c r="BB34" i="115"/>
  <c r="E89" i="215" s="1"/>
  <c r="BC34" i="115"/>
  <c r="E89" i="216" s="1"/>
  <c r="BD34" i="115"/>
  <c r="E89" i="217" s="1"/>
  <c r="BE34" i="115"/>
  <c r="E89" i="218" s="1"/>
  <c r="BF34" i="115"/>
  <c r="E89" i="219" s="1"/>
  <c r="BG34" i="115"/>
  <c r="E89" i="220" s="1"/>
  <c r="BH34" i="115"/>
  <c r="E89" i="221" s="1"/>
  <c r="BI34" i="115"/>
  <c r="E89" i="222" s="1"/>
  <c r="BJ34" i="115"/>
  <c r="E89" i="223" s="1"/>
  <c r="BK34" i="115"/>
  <c r="E89" i="224" s="1"/>
  <c r="BL34" i="115"/>
  <c r="E89" i="225" s="1"/>
  <c r="BM34" i="115"/>
  <c r="E89" i="226" s="1"/>
  <c r="BN34" i="115"/>
  <c r="E89" i="227" s="1"/>
  <c r="BO34" i="115"/>
  <c r="E89" i="228" s="1"/>
  <c r="BP34" i="115"/>
  <c r="E89" i="229" s="1"/>
  <c r="BQ34" i="115"/>
  <c r="E89" i="230" s="1"/>
  <c r="BR34" i="115"/>
  <c r="E89" i="231" s="1"/>
  <c r="BS34" i="115"/>
  <c r="E89" i="232" s="1"/>
  <c r="BT34" i="115"/>
  <c r="E89" i="233" s="1"/>
  <c r="BU34" i="115"/>
  <c r="E89" i="234" s="1"/>
  <c r="BV34" i="115"/>
  <c r="E89" i="235" s="1"/>
  <c r="BW34" i="115"/>
  <c r="E89" i="236" s="1"/>
  <c r="Q35" i="115"/>
  <c r="R35" i="115"/>
  <c r="E90" i="177" s="1"/>
  <c r="S35" i="115"/>
  <c r="E90" i="180" s="1"/>
  <c r="T35" i="115"/>
  <c r="E90" i="181" s="1"/>
  <c r="U35" i="115"/>
  <c r="E90" i="182" s="1"/>
  <c r="V35" i="115"/>
  <c r="E90" i="183" s="1"/>
  <c r="W35" i="115"/>
  <c r="E90" i="184" s="1"/>
  <c r="X35" i="115"/>
  <c r="E90" i="185" s="1"/>
  <c r="Y35" i="115"/>
  <c r="E90" i="186" s="1"/>
  <c r="Z35" i="115"/>
  <c r="E90" i="187" s="1"/>
  <c r="AA35" i="115"/>
  <c r="E90" i="188" s="1"/>
  <c r="AB35" i="115"/>
  <c r="E90" i="189" s="1"/>
  <c r="AC35" i="115"/>
  <c r="E90" i="190" s="1"/>
  <c r="AD35" i="115"/>
  <c r="E90" i="191" s="1"/>
  <c r="AE35" i="115"/>
  <c r="E90" i="192" s="1"/>
  <c r="AF35" i="115"/>
  <c r="E90" i="193" s="1"/>
  <c r="AG35" i="115"/>
  <c r="E90" i="194" s="1"/>
  <c r="AH35" i="115"/>
  <c r="E90" i="195" s="1"/>
  <c r="AI35" i="115"/>
  <c r="E90" i="196" s="1"/>
  <c r="AJ35" i="115"/>
  <c r="E90" i="197" s="1"/>
  <c r="AK35" i="115"/>
  <c r="E90" i="198" s="1"/>
  <c r="AL35" i="115"/>
  <c r="E90" i="199" s="1"/>
  <c r="AM35" i="115"/>
  <c r="E90" i="200" s="1"/>
  <c r="AN35" i="115"/>
  <c r="E90" i="201" s="1"/>
  <c r="AO35" i="115"/>
  <c r="E90" i="202" s="1"/>
  <c r="AP35" i="115"/>
  <c r="E90" i="203" s="1"/>
  <c r="AQ35" i="115"/>
  <c r="E90" i="204" s="1"/>
  <c r="AR35" i="115"/>
  <c r="E90" i="205" s="1"/>
  <c r="AS35" i="115"/>
  <c r="E90" i="206" s="1"/>
  <c r="AT35" i="115"/>
  <c r="E90" i="207" s="1"/>
  <c r="AU35" i="115"/>
  <c r="E90" i="208" s="1"/>
  <c r="AV35" i="115"/>
  <c r="E90" i="209" s="1"/>
  <c r="AW35" i="115"/>
  <c r="E90" i="210" s="1"/>
  <c r="AX35" i="115"/>
  <c r="E90" i="211" s="1"/>
  <c r="AY35" i="115"/>
  <c r="E90" i="212" s="1"/>
  <c r="AZ35" i="115"/>
  <c r="E90" i="213" s="1"/>
  <c r="BA35" i="115"/>
  <c r="E90" i="214" s="1"/>
  <c r="BB35" i="115"/>
  <c r="E90" i="215" s="1"/>
  <c r="BC35" i="115"/>
  <c r="E90" i="216" s="1"/>
  <c r="BD35" i="115"/>
  <c r="E90" i="217" s="1"/>
  <c r="BE35" i="115"/>
  <c r="E90" i="218" s="1"/>
  <c r="BF35" i="115"/>
  <c r="E90" i="219" s="1"/>
  <c r="BG35" i="115"/>
  <c r="E90" i="220" s="1"/>
  <c r="BH35" i="115"/>
  <c r="E90" i="221" s="1"/>
  <c r="BI35" i="115"/>
  <c r="E90" i="222" s="1"/>
  <c r="BJ35" i="115"/>
  <c r="E90" i="223" s="1"/>
  <c r="BK35" i="115"/>
  <c r="E90" i="224" s="1"/>
  <c r="BL35" i="115"/>
  <c r="E90" i="225" s="1"/>
  <c r="BM35" i="115"/>
  <c r="E90" i="226" s="1"/>
  <c r="BN35" i="115"/>
  <c r="E90" i="227" s="1"/>
  <c r="BO35" i="115"/>
  <c r="E90" i="228" s="1"/>
  <c r="BP35" i="115"/>
  <c r="E90" i="229" s="1"/>
  <c r="BQ35" i="115"/>
  <c r="E90" i="230" s="1"/>
  <c r="BR35" i="115"/>
  <c r="E90" i="231" s="1"/>
  <c r="BS35" i="115"/>
  <c r="E90" i="232" s="1"/>
  <c r="BT35" i="115"/>
  <c r="E90" i="233" s="1"/>
  <c r="BU35" i="115"/>
  <c r="E90" i="234" s="1"/>
  <c r="BV35" i="115"/>
  <c r="E90" i="235" s="1"/>
  <c r="BW35" i="115"/>
  <c r="E90" i="236" s="1"/>
  <c r="Q36" i="115"/>
  <c r="R36" i="115"/>
  <c r="E91" i="177" s="1"/>
  <c r="S36" i="115"/>
  <c r="E91" i="180" s="1"/>
  <c r="T36" i="115"/>
  <c r="E91" i="181" s="1"/>
  <c r="U36" i="115"/>
  <c r="E91" i="182" s="1"/>
  <c r="V36" i="115"/>
  <c r="E91" i="183" s="1"/>
  <c r="W36" i="115"/>
  <c r="E91" i="184" s="1"/>
  <c r="X36" i="115"/>
  <c r="E91" i="185" s="1"/>
  <c r="Y36" i="115"/>
  <c r="E91" i="186" s="1"/>
  <c r="Z36" i="115"/>
  <c r="E91" i="187" s="1"/>
  <c r="AA36" i="115"/>
  <c r="E91" i="188" s="1"/>
  <c r="AB36" i="115"/>
  <c r="E91" i="189" s="1"/>
  <c r="AC36" i="115"/>
  <c r="E91" i="190" s="1"/>
  <c r="AD36" i="115"/>
  <c r="E91" i="191" s="1"/>
  <c r="AE36" i="115"/>
  <c r="E91" i="192" s="1"/>
  <c r="AF36" i="115"/>
  <c r="E91" i="193" s="1"/>
  <c r="AG36" i="115"/>
  <c r="E91" i="194" s="1"/>
  <c r="AH36" i="115"/>
  <c r="E91" i="195" s="1"/>
  <c r="AI36" i="115"/>
  <c r="E91" i="196" s="1"/>
  <c r="AJ36" i="115"/>
  <c r="E91" i="197" s="1"/>
  <c r="AK36" i="115"/>
  <c r="E91" i="198" s="1"/>
  <c r="AL36" i="115"/>
  <c r="E91" i="199" s="1"/>
  <c r="AM36" i="115"/>
  <c r="E91" i="200" s="1"/>
  <c r="AN36" i="115"/>
  <c r="E91" i="201" s="1"/>
  <c r="AO36" i="115"/>
  <c r="E91" i="202" s="1"/>
  <c r="AP36" i="115"/>
  <c r="E91" i="203" s="1"/>
  <c r="AQ36" i="115"/>
  <c r="E91" i="204" s="1"/>
  <c r="AR36" i="115"/>
  <c r="E91" i="205" s="1"/>
  <c r="AS36" i="115"/>
  <c r="E91" i="206" s="1"/>
  <c r="AT36" i="115"/>
  <c r="E91" i="207" s="1"/>
  <c r="AU36" i="115"/>
  <c r="E91" i="208" s="1"/>
  <c r="AV36" i="115"/>
  <c r="E91" i="209" s="1"/>
  <c r="AW36" i="115"/>
  <c r="E91" i="210" s="1"/>
  <c r="AX36" i="115"/>
  <c r="E91" i="211" s="1"/>
  <c r="AY36" i="115"/>
  <c r="E91" i="212" s="1"/>
  <c r="AZ36" i="115"/>
  <c r="E91" i="213" s="1"/>
  <c r="BA36" i="115"/>
  <c r="E91" i="214" s="1"/>
  <c r="BB36" i="115"/>
  <c r="E91" i="215" s="1"/>
  <c r="BC36" i="115"/>
  <c r="E91" i="216" s="1"/>
  <c r="BD36" i="115"/>
  <c r="E91" i="217" s="1"/>
  <c r="BE36" i="115"/>
  <c r="E91" i="218" s="1"/>
  <c r="BF36" i="115"/>
  <c r="E91" i="219" s="1"/>
  <c r="BG36" i="115"/>
  <c r="E91" i="220" s="1"/>
  <c r="BH36" i="115"/>
  <c r="E91" i="221" s="1"/>
  <c r="BI36" i="115"/>
  <c r="E91" i="222" s="1"/>
  <c r="BJ36" i="115"/>
  <c r="E91" i="223" s="1"/>
  <c r="BK36" i="115"/>
  <c r="E91" i="224" s="1"/>
  <c r="BL36" i="115"/>
  <c r="E91" i="225" s="1"/>
  <c r="BM36" i="115"/>
  <c r="E91" i="226" s="1"/>
  <c r="BN36" i="115"/>
  <c r="E91" i="227" s="1"/>
  <c r="BO36" i="115"/>
  <c r="E91" i="228" s="1"/>
  <c r="BP36" i="115"/>
  <c r="E91" i="229" s="1"/>
  <c r="BQ36" i="115"/>
  <c r="E91" i="230" s="1"/>
  <c r="BR36" i="115"/>
  <c r="E91" i="231" s="1"/>
  <c r="BS36" i="115"/>
  <c r="E91" i="232" s="1"/>
  <c r="BT36" i="115"/>
  <c r="E91" i="233" s="1"/>
  <c r="BU36" i="115"/>
  <c r="E91" i="234" s="1"/>
  <c r="BV36" i="115"/>
  <c r="E91" i="235" s="1"/>
  <c r="BW36" i="115"/>
  <c r="E91" i="236" s="1"/>
  <c r="Q37" i="115"/>
  <c r="R37" i="115"/>
  <c r="E92" i="177" s="1"/>
  <c r="S37" i="115"/>
  <c r="E92" i="180" s="1"/>
  <c r="T37" i="115"/>
  <c r="E92" i="181" s="1"/>
  <c r="U37" i="115"/>
  <c r="E92" i="182" s="1"/>
  <c r="V37" i="115"/>
  <c r="E92" i="183" s="1"/>
  <c r="W37" i="115"/>
  <c r="E92" i="184" s="1"/>
  <c r="X37" i="115"/>
  <c r="E92" i="185" s="1"/>
  <c r="Y37" i="115"/>
  <c r="E92" i="186" s="1"/>
  <c r="Z37" i="115"/>
  <c r="E92" i="187" s="1"/>
  <c r="AA37" i="115"/>
  <c r="E92" i="188" s="1"/>
  <c r="AB37" i="115"/>
  <c r="E92" i="189" s="1"/>
  <c r="AC37" i="115"/>
  <c r="E92" i="190" s="1"/>
  <c r="AD37" i="115"/>
  <c r="E92" i="191" s="1"/>
  <c r="AE37" i="115"/>
  <c r="E92" i="192" s="1"/>
  <c r="AF37" i="115"/>
  <c r="E92" i="193" s="1"/>
  <c r="AG37" i="115"/>
  <c r="E92" i="194" s="1"/>
  <c r="AH37" i="115"/>
  <c r="E92" i="195" s="1"/>
  <c r="AI37" i="115"/>
  <c r="E92" i="196" s="1"/>
  <c r="AJ37" i="115"/>
  <c r="E92" i="197" s="1"/>
  <c r="AK37" i="115"/>
  <c r="E92" i="198" s="1"/>
  <c r="AL37" i="115"/>
  <c r="E92" i="199" s="1"/>
  <c r="AM37" i="115"/>
  <c r="E92" i="200" s="1"/>
  <c r="AN37" i="115"/>
  <c r="E92" i="201" s="1"/>
  <c r="AO37" i="115"/>
  <c r="E92" i="202" s="1"/>
  <c r="AP37" i="115"/>
  <c r="E92" i="203" s="1"/>
  <c r="AQ37" i="115"/>
  <c r="E92" i="204" s="1"/>
  <c r="AR37" i="115"/>
  <c r="E92" i="205" s="1"/>
  <c r="AS37" i="115"/>
  <c r="E92" i="206" s="1"/>
  <c r="AT37" i="115"/>
  <c r="E92" i="207" s="1"/>
  <c r="AU37" i="115"/>
  <c r="E92" i="208" s="1"/>
  <c r="AV37" i="115"/>
  <c r="E92" i="209" s="1"/>
  <c r="AW37" i="115"/>
  <c r="E92" i="210" s="1"/>
  <c r="AX37" i="115"/>
  <c r="E92" i="211" s="1"/>
  <c r="AY37" i="115"/>
  <c r="E92" i="212" s="1"/>
  <c r="AZ37" i="115"/>
  <c r="E92" i="213" s="1"/>
  <c r="BA37" i="115"/>
  <c r="E92" i="214" s="1"/>
  <c r="BB37" i="115"/>
  <c r="E92" i="215" s="1"/>
  <c r="BC37" i="115"/>
  <c r="E92" i="216" s="1"/>
  <c r="BD37" i="115"/>
  <c r="E92" i="217" s="1"/>
  <c r="BE37" i="115"/>
  <c r="E92" i="218" s="1"/>
  <c r="BF37" i="115"/>
  <c r="E92" i="219" s="1"/>
  <c r="BG37" i="115"/>
  <c r="E92" i="220" s="1"/>
  <c r="BH37" i="115"/>
  <c r="E92" i="221" s="1"/>
  <c r="BI37" i="115"/>
  <c r="E92" i="222" s="1"/>
  <c r="BJ37" i="115"/>
  <c r="E92" i="223" s="1"/>
  <c r="BK37" i="115"/>
  <c r="E92" i="224" s="1"/>
  <c r="BL37" i="115"/>
  <c r="E92" i="225" s="1"/>
  <c r="BM37" i="115"/>
  <c r="E92" i="226" s="1"/>
  <c r="BN37" i="115"/>
  <c r="E92" i="227" s="1"/>
  <c r="BO37" i="115"/>
  <c r="E92" i="228" s="1"/>
  <c r="BP37" i="115"/>
  <c r="E92" i="229" s="1"/>
  <c r="BQ37" i="115"/>
  <c r="E92" i="230" s="1"/>
  <c r="BR37" i="115"/>
  <c r="E92" i="231" s="1"/>
  <c r="BS37" i="115"/>
  <c r="E92" i="232" s="1"/>
  <c r="BT37" i="115"/>
  <c r="E92" i="233" s="1"/>
  <c r="BU37" i="115"/>
  <c r="E92" i="234" s="1"/>
  <c r="BV37" i="115"/>
  <c r="E92" i="235" s="1"/>
  <c r="BW37" i="115"/>
  <c r="E92" i="236" s="1"/>
  <c r="Q38" i="115"/>
  <c r="R38" i="115"/>
  <c r="E93" i="177" s="1"/>
  <c r="S38" i="115"/>
  <c r="E93" i="180" s="1"/>
  <c r="T38" i="115"/>
  <c r="E93" i="181" s="1"/>
  <c r="U38" i="115"/>
  <c r="E93" i="182" s="1"/>
  <c r="V38" i="115"/>
  <c r="E93" i="183" s="1"/>
  <c r="W38" i="115"/>
  <c r="E93" i="184" s="1"/>
  <c r="X38" i="115"/>
  <c r="E93" i="185" s="1"/>
  <c r="Y38" i="115"/>
  <c r="E93" i="186" s="1"/>
  <c r="Z38" i="115"/>
  <c r="E93" i="187" s="1"/>
  <c r="AA38" i="115"/>
  <c r="E93" i="188" s="1"/>
  <c r="AB38" i="115"/>
  <c r="E93" i="189" s="1"/>
  <c r="AC38" i="115"/>
  <c r="E93" i="190" s="1"/>
  <c r="AD38" i="115"/>
  <c r="E93" i="191" s="1"/>
  <c r="AE38" i="115"/>
  <c r="E93" i="192" s="1"/>
  <c r="AF38" i="115"/>
  <c r="E93" i="193" s="1"/>
  <c r="AG38" i="115"/>
  <c r="E93" i="194" s="1"/>
  <c r="AH38" i="115"/>
  <c r="E93" i="195" s="1"/>
  <c r="AI38" i="115"/>
  <c r="E93" i="196" s="1"/>
  <c r="AJ38" i="115"/>
  <c r="E93" i="197" s="1"/>
  <c r="AK38" i="115"/>
  <c r="E93" i="198" s="1"/>
  <c r="AL38" i="115"/>
  <c r="E93" i="199" s="1"/>
  <c r="AM38" i="115"/>
  <c r="E93" i="200" s="1"/>
  <c r="AN38" i="115"/>
  <c r="E93" i="201" s="1"/>
  <c r="AO38" i="115"/>
  <c r="E93" i="202" s="1"/>
  <c r="AP38" i="115"/>
  <c r="E93" i="203" s="1"/>
  <c r="AQ38" i="115"/>
  <c r="E93" i="204" s="1"/>
  <c r="AR38" i="115"/>
  <c r="E93" i="205" s="1"/>
  <c r="AS38" i="115"/>
  <c r="E93" i="206" s="1"/>
  <c r="AT38" i="115"/>
  <c r="E93" i="207" s="1"/>
  <c r="AU38" i="115"/>
  <c r="E93" i="208" s="1"/>
  <c r="AV38" i="115"/>
  <c r="E93" i="209" s="1"/>
  <c r="AW38" i="115"/>
  <c r="E93" i="210" s="1"/>
  <c r="AX38" i="115"/>
  <c r="E93" i="211" s="1"/>
  <c r="AY38" i="115"/>
  <c r="E93" i="212" s="1"/>
  <c r="AZ38" i="115"/>
  <c r="E93" i="213" s="1"/>
  <c r="BA38" i="115"/>
  <c r="E93" i="214" s="1"/>
  <c r="BB38" i="115"/>
  <c r="E93" i="215" s="1"/>
  <c r="BC38" i="115"/>
  <c r="E93" i="216" s="1"/>
  <c r="BD38" i="115"/>
  <c r="E93" i="217" s="1"/>
  <c r="BE38" i="115"/>
  <c r="E93" i="218" s="1"/>
  <c r="BF38" i="115"/>
  <c r="E93" i="219" s="1"/>
  <c r="BG38" i="115"/>
  <c r="E93" i="220" s="1"/>
  <c r="BH38" i="115"/>
  <c r="E93" i="221" s="1"/>
  <c r="BI38" i="115"/>
  <c r="E93" i="222" s="1"/>
  <c r="BJ38" i="115"/>
  <c r="E93" i="223" s="1"/>
  <c r="BK38" i="115"/>
  <c r="E93" i="224" s="1"/>
  <c r="BL38" i="115"/>
  <c r="E93" i="225" s="1"/>
  <c r="BM38" i="115"/>
  <c r="E93" i="226" s="1"/>
  <c r="BN38" i="115"/>
  <c r="E93" i="227" s="1"/>
  <c r="BO38" i="115"/>
  <c r="E93" i="228" s="1"/>
  <c r="BP38" i="115"/>
  <c r="E93" i="229" s="1"/>
  <c r="BQ38" i="115"/>
  <c r="E93" i="230" s="1"/>
  <c r="BR38" i="115"/>
  <c r="E93" i="231" s="1"/>
  <c r="BS38" i="115"/>
  <c r="E93" i="232" s="1"/>
  <c r="BT38" i="115"/>
  <c r="E93" i="233" s="1"/>
  <c r="BU38" i="115"/>
  <c r="E93" i="234" s="1"/>
  <c r="BV38" i="115"/>
  <c r="E93" i="235" s="1"/>
  <c r="BW38" i="115"/>
  <c r="E93" i="236" s="1"/>
  <c r="Q39" i="115"/>
  <c r="R39" i="115"/>
  <c r="E94" i="177" s="1"/>
  <c r="S39" i="115"/>
  <c r="E94" i="180" s="1"/>
  <c r="T39" i="115"/>
  <c r="E94" i="181" s="1"/>
  <c r="U39" i="115"/>
  <c r="E94" i="182" s="1"/>
  <c r="V39" i="115"/>
  <c r="E94" i="183" s="1"/>
  <c r="W39" i="115"/>
  <c r="E94" i="184" s="1"/>
  <c r="X39" i="115"/>
  <c r="E94" i="185" s="1"/>
  <c r="Y39" i="115"/>
  <c r="E94" i="186" s="1"/>
  <c r="Z39" i="115"/>
  <c r="E94" i="187" s="1"/>
  <c r="AA39" i="115"/>
  <c r="E94" i="188" s="1"/>
  <c r="AB39" i="115"/>
  <c r="E94" i="189" s="1"/>
  <c r="AC39" i="115"/>
  <c r="E94" i="190" s="1"/>
  <c r="AD39" i="115"/>
  <c r="E94" i="191" s="1"/>
  <c r="AE39" i="115"/>
  <c r="E94" i="192" s="1"/>
  <c r="AF39" i="115"/>
  <c r="E94" i="193" s="1"/>
  <c r="AG39" i="115"/>
  <c r="E94" i="194" s="1"/>
  <c r="AH39" i="115"/>
  <c r="E94" i="195" s="1"/>
  <c r="AI39" i="115"/>
  <c r="E94" i="196" s="1"/>
  <c r="AJ39" i="115"/>
  <c r="E94" i="197" s="1"/>
  <c r="AK39" i="115"/>
  <c r="E94" i="198" s="1"/>
  <c r="AL39" i="115"/>
  <c r="E94" i="199" s="1"/>
  <c r="AM39" i="115"/>
  <c r="E94" i="200" s="1"/>
  <c r="AN39" i="115"/>
  <c r="E94" i="201" s="1"/>
  <c r="AO39" i="115"/>
  <c r="E94" i="202" s="1"/>
  <c r="AP39" i="115"/>
  <c r="E94" i="203" s="1"/>
  <c r="AQ39" i="115"/>
  <c r="E94" i="204" s="1"/>
  <c r="AR39" i="115"/>
  <c r="E94" i="205" s="1"/>
  <c r="AS39" i="115"/>
  <c r="E94" i="206" s="1"/>
  <c r="AT39" i="115"/>
  <c r="E94" i="207" s="1"/>
  <c r="AU39" i="115"/>
  <c r="E94" i="208" s="1"/>
  <c r="AV39" i="115"/>
  <c r="E94" i="209" s="1"/>
  <c r="AW39" i="115"/>
  <c r="E94" i="210" s="1"/>
  <c r="AX39" i="115"/>
  <c r="E94" i="211" s="1"/>
  <c r="AY39" i="115"/>
  <c r="E94" i="212" s="1"/>
  <c r="AZ39" i="115"/>
  <c r="E94" i="213" s="1"/>
  <c r="BA39" i="115"/>
  <c r="E94" i="214" s="1"/>
  <c r="BB39" i="115"/>
  <c r="E94" i="215" s="1"/>
  <c r="BC39" i="115"/>
  <c r="E94" i="216" s="1"/>
  <c r="BD39" i="115"/>
  <c r="E94" i="217" s="1"/>
  <c r="BE39" i="115"/>
  <c r="E94" i="218" s="1"/>
  <c r="BF39" i="115"/>
  <c r="E94" i="219" s="1"/>
  <c r="BG39" i="115"/>
  <c r="E94" i="220" s="1"/>
  <c r="BH39" i="115"/>
  <c r="E94" i="221" s="1"/>
  <c r="BI39" i="115"/>
  <c r="E94" i="222" s="1"/>
  <c r="BJ39" i="115"/>
  <c r="E94" i="223" s="1"/>
  <c r="BK39" i="115"/>
  <c r="E94" i="224" s="1"/>
  <c r="BL39" i="115"/>
  <c r="E94" i="225" s="1"/>
  <c r="BM39" i="115"/>
  <c r="E94" i="226" s="1"/>
  <c r="BN39" i="115"/>
  <c r="E94" i="227" s="1"/>
  <c r="BO39" i="115"/>
  <c r="E94" i="228" s="1"/>
  <c r="BP39" i="115"/>
  <c r="E94" i="229" s="1"/>
  <c r="BQ39" i="115"/>
  <c r="E94" i="230" s="1"/>
  <c r="BR39" i="115"/>
  <c r="E94" i="231" s="1"/>
  <c r="BS39" i="115"/>
  <c r="E94" i="232" s="1"/>
  <c r="BT39" i="115"/>
  <c r="E94" i="233" s="1"/>
  <c r="BU39" i="115"/>
  <c r="E94" i="234" s="1"/>
  <c r="BV39" i="115"/>
  <c r="E94" i="235" s="1"/>
  <c r="BW39" i="115"/>
  <c r="E94" i="236" s="1"/>
  <c r="Q40" i="115"/>
  <c r="R40" i="115"/>
  <c r="E95" i="177" s="1"/>
  <c r="S40" i="115"/>
  <c r="E95" i="180" s="1"/>
  <c r="T40" i="115"/>
  <c r="E95" i="181" s="1"/>
  <c r="U40" i="115"/>
  <c r="E95" i="182" s="1"/>
  <c r="V40" i="115"/>
  <c r="E95" i="183" s="1"/>
  <c r="W40" i="115"/>
  <c r="E95" i="184" s="1"/>
  <c r="X40" i="115"/>
  <c r="E95" i="185" s="1"/>
  <c r="Y40" i="115"/>
  <c r="E95" i="186" s="1"/>
  <c r="Z40" i="115"/>
  <c r="E95" i="187" s="1"/>
  <c r="AA40" i="115"/>
  <c r="E95" i="188" s="1"/>
  <c r="AB40" i="115"/>
  <c r="E95" i="189" s="1"/>
  <c r="AC40" i="115"/>
  <c r="E95" i="190" s="1"/>
  <c r="AD40" i="115"/>
  <c r="E95" i="191" s="1"/>
  <c r="AE40" i="115"/>
  <c r="E95" i="192" s="1"/>
  <c r="AF40" i="115"/>
  <c r="E95" i="193" s="1"/>
  <c r="AG40" i="115"/>
  <c r="E95" i="194" s="1"/>
  <c r="AH40" i="115"/>
  <c r="E95" i="195" s="1"/>
  <c r="AI40" i="115"/>
  <c r="E95" i="196" s="1"/>
  <c r="AJ40" i="115"/>
  <c r="E95" i="197" s="1"/>
  <c r="AK40" i="115"/>
  <c r="E95" i="198" s="1"/>
  <c r="AL40" i="115"/>
  <c r="E95" i="199" s="1"/>
  <c r="AM40" i="115"/>
  <c r="E95" i="200" s="1"/>
  <c r="AN40" i="115"/>
  <c r="E95" i="201" s="1"/>
  <c r="AO40" i="115"/>
  <c r="E95" i="202" s="1"/>
  <c r="AP40" i="115"/>
  <c r="E95" i="203" s="1"/>
  <c r="AQ40" i="115"/>
  <c r="E95" i="204" s="1"/>
  <c r="AR40" i="115"/>
  <c r="E95" i="205" s="1"/>
  <c r="AS40" i="115"/>
  <c r="E95" i="206" s="1"/>
  <c r="AT40" i="115"/>
  <c r="E95" i="207" s="1"/>
  <c r="AU40" i="115"/>
  <c r="E95" i="208" s="1"/>
  <c r="AV40" i="115"/>
  <c r="E95" i="209" s="1"/>
  <c r="AW40" i="115"/>
  <c r="E95" i="210" s="1"/>
  <c r="AX40" i="115"/>
  <c r="E95" i="211" s="1"/>
  <c r="AY40" i="115"/>
  <c r="E95" i="212" s="1"/>
  <c r="AZ40" i="115"/>
  <c r="E95" i="213" s="1"/>
  <c r="BA40" i="115"/>
  <c r="E95" i="214" s="1"/>
  <c r="BB40" i="115"/>
  <c r="E95" i="215" s="1"/>
  <c r="BC40" i="115"/>
  <c r="E95" i="216" s="1"/>
  <c r="BD40" i="115"/>
  <c r="E95" i="217" s="1"/>
  <c r="BE40" i="115"/>
  <c r="E95" i="218" s="1"/>
  <c r="BF40" i="115"/>
  <c r="E95" i="219" s="1"/>
  <c r="BG40" i="115"/>
  <c r="E95" i="220" s="1"/>
  <c r="BH40" i="115"/>
  <c r="E95" i="221" s="1"/>
  <c r="BI40" i="115"/>
  <c r="E95" i="222" s="1"/>
  <c r="BJ40" i="115"/>
  <c r="E95" i="223" s="1"/>
  <c r="BK40" i="115"/>
  <c r="E95" i="224" s="1"/>
  <c r="BL40" i="115"/>
  <c r="E95" i="225" s="1"/>
  <c r="BM40" i="115"/>
  <c r="E95" i="226" s="1"/>
  <c r="BN40" i="115"/>
  <c r="E95" i="227" s="1"/>
  <c r="BO40" i="115"/>
  <c r="E95" i="228" s="1"/>
  <c r="BP40" i="115"/>
  <c r="E95" i="229" s="1"/>
  <c r="BQ40" i="115"/>
  <c r="E95" i="230" s="1"/>
  <c r="BR40" i="115"/>
  <c r="E95" i="231" s="1"/>
  <c r="BS40" i="115"/>
  <c r="E95" i="232" s="1"/>
  <c r="BT40" i="115"/>
  <c r="E95" i="233" s="1"/>
  <c r="BU40" i="115"/>
  <c r="E95" i="234" s="1"/>
  <c r="BV40" i="115"/>
  <c r="E95" i="235" s="1"/>
  <c r="BW40" i="115"/>
  <c r="E95" i="236" s="1"/>
  <c r="Q41" i="115"/>
  <c r="R41" i="115"/>
  <c r="E96" i="177" s="1"/>
  <c r="S41" i="115"/>
  <c r="E96" i="180" s="1"/>
  <c r="T41" i="115"/>
  <c r="E96" i="181" s="1"/>
  <c r="U41" i="115"/>
  <c r="E96" i="182" s="1"/>
  <c r="V41" i="115"/>
  <c r="E96" i="183" s="1"/>
  <c r="W41" i="115"/>
  <c r="E96" i="184" s="1"/>
  <c r="X41" i="115"/>
  <c r="E96" i="185" s="1"/>
  <c r="Y41" i="115"/>
  <c r="E96" i="186" s="1"/>
  <c r="Z41" i="115"/>
  <c r="E96" i="187" s="1"/>
  <c r="AA41" i="115"/>
  <c r="E96" i="188" s="1"/>
  <c r="AB41" i="115"/>
  <c r="E96" i="189" s="1"/>
  <c r="AC41" i="115"/>
  <c r="E96" i="190" s="1"/>
  <c r="AD41" i="115"/>
  <c r="E96" i="191" s="1"/>
  <c r="AE41" i="115"/>
  <c r="E96" i="192" s="1"/>
  <c r="AF41" i="115"/>
  <c r="E96" i="193" s="1"/>
  <c r="AG41" i="115"/>
  <c r="E96" i="194" s="1"/>
  <c r="AH41" i="115"/>
  <c r="E96" i="195" s="1"/>
  <c r="AI41" i="115"/>
  <c r="E96" i="196" s="1"/>
  <c r="AJ41" i="115"/>
  <c r="E96" i="197" s="1"/>
  <c r="AK41" i="115"/>
  <c r="E96" i="198" s="1"/>
  <c r="AL41" i="115"/>
  <c r="E96" i="199" s="1"/>
  <c r="AM41" i="115"/>
  <c r="E96" i="200" s="1"/>
  <c r="AN41" i="115"/>
  <c r="E96" i="201" s="1"/>
  <c r="AO41" i="115"/>
  <c r="E96" i="202" s="1"/>
  <c r="AP41" i="115"/>
  <c r="E96" i="203" s="1"/>
  <c r="AQ41" i="115"/>
  <c r="E96" i="204" s="1"/>
  <c r="AR41" i="115"/>
  <c r="E96" i="205" s="1"/>
  <c r="AS41" i="115"/>
  <c r="E96" i="206" s="1"/>
  <c r="AT41" i="115"/>
  <c r="E96" i="207" s="1"/>
  <c r="AU41" i="115"/>
  <c r="E96" i="208" s="1"/>
  <c r="AV41" i="115"/>
  <c r="E96" i="209" s="1"/>
  <c r="AW41" i="115"/>
  <c r="E96" i="210" s="1"/>
  <c r="AX41" i="115"/>
  <c r="E96" i="211" s="1"/>
  <c r="AY41" i="115"/>
  <c r="E96" i="212" s="1"/>
  <c r="AZ41" i="115"/>
  <c r="E96" i="213" s="1"/>
  <c r="BA41" i="115"/>
  <c r="E96" i="214" s="1"/>
  <c r="BB41" i="115"/>
  <c r="E96" i="215" s="1"/>
  <c r="BC41" i="115"/>
  <c r="E96" i="216" s="1"/>
  <c r="BD41" i="115"/>
  <c r="E96" i="217" s="1"/>
  <c r="BE41" i="115"/>
  <c r="E96" i="218" s="1"/>
  <c r="BF41" i="115"/>
  <c r="E96" i="219" s="1"/>
  <c r="BG41" i="115"/>
  <c r="E96" i="220" s="1"/>
  <c r="BH41" i="115"/>
  <c r="E96" i="221" s="1"/>
  <c r="BI41" i="115"/>
  <c r="E96" i="222" s="1"/>
  <c r="BJ41" i="115"/>
  <c r="E96" i="223" s="1"/>
  <c r="BK41" i="115"/>
  <c r="E96" i="224" s="1"/>
  <c r="BL41" i="115"/>
  <c r="E96" i="225" s="1"/>
  <c r="BM41" i="115"/>
  <c r="E96" i="226" s="1"/>
  <c r="BN41" i="115"/>
  <c r="E96" i="227" s="1"/>
  <c r="BO41" i="115"/>
  <c r="E96" i="228" s="1"/>
  <c r="BP41" i="115"/>
  <c r="E96" i="229" s="1"/>
  <c r="BQ41" i="115"/>
  <c r="E96" i="230" s="1"/>
  <c r="BR41" i="115"/>
  <c r="E96" i="231" s="1"/>
  <c r="BS41" i="115"/>
  <c r="E96" i="232" s="1"/>
  <c r="BT41" i="115"/>
  <c r="E96" i="233" s="1"/>
  <c r="BU41" i="115"/>
  <c r="E96" i="234" s="1"/>
  <c r="BV41" i="115"/>
  <c r="E96" i="235" s="1"/>
  <c r="BW41" i="115"/>
  <c r="E96" i="236" s="1"/>
  <c r="Q42" i="115"/>
  <c r="R42" i="115"/>
  <c r="E97" i="177" s="1"/>
  <c r="S42" i="115"/>
  <c r="E97" i="180" s="1"/>
  <c r="T42" i="115"/>
  <c r="E97" i="181" s="1"/>
  <c r="U42" i="115"/>
  <c r="E97" i="182" s="1"/>
  <c r="V42" i="115"/>
  <c r="E97" i="183" s="1"/>
  <c r="W42" i="115"/>
  <c r="E97" i="184" s="1"/>
  <c r="X42" i="115"/>
  <c r="E97" i="185" s="1"/>
  <c r="Y42" i="115"/>
  <c r="E97" i="186" s="1"/>
  <c r="Z42" i="115"/>
  <c r="E97" i="187" s="1"/>
  <c r="AA42" i="115"/>
  <c r="E97" i="188" s="1"/>
  <c r="AB42" i="115"/>
  <c r="E97" i="189" s="1"/>
  <c r="AC42" i="115"/>
  <c r="E97" i="190" s="1"/>
  <c r="AD42" i="115"/>
  <c r="E97" i="191" s="1"/>
  <c r="AE42" i="115"/>
  <c r="E97" i="192" s="1"/>
  <c r="AF42" i="115"/>
  <c r="E97" i="193" s="1"/>
  <c r="AG42" i="115"/>
  <c r="E97" i="194" s="1"/>
  <c r="AH42" i="115"/>
  <c r="E97" i="195" s="1"/>
  <c r="AI42" i="115"/>
  <c r="E97" i="196" s="1"/>
  <c r="AJ42" i="115"/>
  <c r="E97" i="197" s="1"/>
  <c r="AK42" i="115"/>
  <c r="E97" i="198" s="1"/>
  <c r="AL42" i="115"/>
  <c r="E97" i="199" s="1"/>
  <c r="AM42" i="115"/>
  <c r="E97" i="200" s="1"/>
  <c r="AN42" i="115"/>
  <c r="E97" i="201" s="1"/>
  <c r="AO42" i="115"/>
  <c r="E97" i="202" s="1"/>
  <c r="AP42" i="115"/>
  <c r="E97" i="203" s="1"/>
  <c r="AQ42" i="115"/>
  <c r="E97" i="204" s="1"/>
  <c r="AR42" i="115"/>
  <c r="E97" i="205" s="1"/>
  <c r="AS42" i="115"/>
  <c r="E97" i="206" s="1"/>
  <c r="AT42" i="115"/>
  <c r="E97" i="207" s="1"/>
  <c r="AU42" i="115"/>
  <c r="E97" i="208" s="1"/>
  <c r="AV42" i="115"/>
  <c r="E97" i="209" s="1"/>
  <c r="AW42" i="115"/>
  <c r="E97" i="210" s="1"/>
  <c r="AX42" i="115"/>
  <c r="E97" i="211" s="1"/>
  <c r="AY42" i="115"/>
  <c r="E97" i="212" s="1"/>
  <c r="AZ42" i="115"/>
  <c r="E97" i="213" s="1"/>
  <c r="BA42" i="115"/>
  <c r="E97" i="214" s="1"/>
  <c r="BB42" i="115"/>
  <c r="E97" i="215" s="1"/>
  <c r="BC42" i="115"/>
  <c r="E97" i="216" s="1"/>
  <c r="BD42" i="115"/>
  <c r="E97" i="217" s="1"/>
  <c r="BE42" i="115"/>
  <c r="E97" i="218" s="1"/>
  <c r="BF42" i="115"/>
  <c r="E97" i="219" s="1"/>
  <c r="BG42" i="115"/>
  <c r="E97" i="220" s="1"/>
  <c r="BH42" i="115"/>
  <c r="E97" i="221" s="1"/>
  <c r="BI42" i="115"/>
  <c r="E97" i="222" s="1"/>
  <c r="BJ42" i="115"/>
  <c r="E97" i="223" s="1"/>
  <c r="BK42" i="115"/>
  <c r="E97" i="224" s="1"/>
  <c r="BL42" i="115"/>
  <c r="E97" i="225" s="1"/>
  <c r="BM42" i="115"/>
  <c r="E97" i="226" s="1"/>
  <c r="BN42" i="115"/>
  <c r="E97" i="227" s="1"/>
  <c r="BO42" i="115"/>
  <c r="E97" i="228" s="1"/>
  <c r="BP42" i="115"/>
  <c r="E97" i="229" s="1"/>
  <c r="BQ42" i="115"/>
  <c r="E97" i="230" s="1"/>
  <c r="BR42" i="115"/>
  <c r="E97" i="231" s="1"/>
  <c r="BS42" i="115"/>
  <c r="E97" i="232" s="1"/>
  <c r="BT42" i="115"/>
  <c r="E97" i="233" s="1"/>
  <c r="BU42" i="115"/>
  <c r="E97" i="234" s="1"/>
  <c r="BV42" i="115"/>
  <c r="E97" i="235" s="1"/>
  <c r="BW42" i="115"/>
  <c r="E97" i="236" s="1"/>
  <c r="Q43" i="115"/>
  <c r="R43" i="115"/>
  <c r="E98" i="177" s="1"/>
  <c r="S43" i="115"/>
  <c r="E98" i="180" s="1"/>
  <c r="T43" i="115"/>
  <c r="E98" i="181" s="1"/>
  <c r="U43" i="115"/>
  <c r="E98" i="182" s="1"/>
  <c r="V43" i="115"/>
  <c r="E98" i="183" s="1"/>
  <c r="W43" i="115"/>
  <c r="E98" i="184" s="1"/>
  <c r="X43" i="115"/>
  <c r="E98" i="185" s="1"/>
  <c r="Y43" i="115"/>
  <c r="E98" i="186" s="1"/>
  <c r="Z43" i="115"/>
  <c r="E98" i="187" s="1"/>
  <c r="AA43" i="115"/>
  <c r="E98" i="188" s="1"/>
  <c r="AB43" i="115"/>
  <c r="E98" i="189" s="1"/>
  <c r="AC43" i="115"/>
  <c r="E98" i="190" s="1"/>
  <c r="AD43" i="115"/>
  <c r="E98" i="191" s="1"/>
  <c r="AE43" i="115"/>
  <c r="E98" i="192" s="1"/>
  <c r="AF43" i="115"/>
  <c r="E98" i="193" s="1"/>
  <c r="AG43" i="115"/>
  <c r="E98" i="194" s="1"/>
  <c r="AH43" i="115"/>
  <c r="E98" i="195" s="1"/>
  <c r="AI43" i="115"/>
  <c r="E98" i="196" s="1"/>
  <c r="AJ43" i="115"/>
  <c r="E98" i="197" s="1"/>
  <c r="AK43" i="115"/>
  <c r="E98" i="198" s="1"/>
  <c r="AL43" i="115"/>
  <c r="E98" i="199" s="1"/>
  <c r="AM43" i="115"/>
  <c r="E98" i="200" s="1"/>
  <c r="AN43" i="115"/>
  <c r="E98" i="201" s="1"/>
  <c r="AO43" i="115"/>
  <c r="E98" i="202" s="1"/>
  <c r="AP43" i="115"/>
  <c r="E98" i="203" s="1"/>
  <c r="AQ43" i="115"/>
  <c r="E98" i="204" s="1"/>
  <c r="AR43" i="115"/>
  <c r="E98" i="205" s="1"/>
  <c r="AS43" i="115"/>
  <c r="E98" i="206" s="1"/>
  <c r="AT43" i="115"/>
  <c r="E98" i="207" s="1"/>
  <c r="AU43" i="115"/>
  <c r="E98" i="208" s="1"/>
  <c r="AV43" i="115"/>
  <c r="E98" i="209" s="1"/>
  <c r="AW43" i="115"/>
  <c r="E98" i="210" s="1"/>
  <c r="AX43" i="115"/>
  <c r="E98" i="211" s="1"/>
  <c r="AY43" i="115"/>
  <c r="E98" i="212" s="1"/>
  <c r="AZ43" i="115"/>
  <c r="E98" i="213" s="1"/>
  <c r="BA43" i="115"/>
  <c r="E98" i="214" s="1"/>
  <c r="BB43" i="115"/>
  <c r="E98" i="215" s="1"/>
  <c r="BC43" i="115"/>
  <c r="E98" i="216" s="1"/>
  <c r="BD43" i="115"/>
  <c r="E98" i="217" s="1"/>
  <c r="BE43" i="115"/>
  <c r="E98" i="218" s="1"/>
  <c r="BF43" i="115"/>
  <c r="E98" i="219" s="1"/>
  <c r="BG43" i="115"/>
  <c r="E98" i="220" s="1"/>
  <c r="BH43" i="115"/>
  <c r="E98" i="221" s="1"/>
  <c r="BI43" i="115"/>
  <c r="E98" i="222" s="1"/>
  <c r="BJ43" i="115"/>
  <c r="E98" i="223" s="1"/>
  <c r="BK43" i="115"/>
  <c r="E98" i="224" s="1"/>
  <c r="BL43" i="115"/>
  <c r="E98" i="225" s="1"/>
  <c r="BM43" i="115"/>
  <c r="E98" i="226" s="1"/>
  <c r="BN43" i="115"/>
  <c r="E98" i="227" s="1"/>
  <c r="BO43" i="115"/>
  <c r="E98" i="228" s="1"/>
  <c r="BP43" i="115"/>
  <c r="E98" i="229" s="1"/>
  <c r="BQ43" i="115"/>
  <c r="E98" i="230" s="1"/>
  <c r="BR43" i="115"/>
  <c r="E98" i="231" s="1"/>
  <c r="BS43" i="115"/>
  <c r="E98" i="232" s="1"/>
  <c r="BT43" i="115"/>
  <c r="E98" i="233" s="1"/>
  <c r="BU43" i="115"/>
  <c r="E98" i="234" s="1"/>
  <c r="BV43" i="115"/>
  <c r="E98" i="235" s="1"/>
  <c r="BW43" i="115"/>
  <c r="E98" i="236" s="1"/>
  <c r="Q47" i="115"/>
  <c r="R47" i="115"/>
  <c r="E107" i="177" s="1"/>
  <c r="S47" i="115"/>
  <c r="E107" i="180" s="1"/>
  <c r="T47" i="115"/>
  <c r="E107" i="181" s="1"/>
  <c r="U47" i="115"/>
  <c r="E107" i="182" s="1"/>
  <c r="V47" i="115"/>
  <c r="E107" i="183" s="1"/>
  <c r="W47" i="115"/>
  <c r="E107" i="184" s="1"/>
  <c r="X47" i="115"/>
  <c r="E107" i="185" s="1"/>
  <c r="Y47" i="115"/>
  <c r="E107" i="186" s="1"/>
  <c r="Z47" i="115"/>
  <c r="E107" i="187" s="1"/>
  <c r="AA47" i="115"/>
  <c r="E107" i="188" s="1"/>
  <c r="AB47" i="115"/>
  <c r="E107" i="189" s="1"/>
  <c r="AC47" i="115"/>
  <c r="E107" i="190" s="1"/>
  <c r="AD47" i="115"/>
  <c r="E107" i="191" s="1"/>
  <c r="AE47" i="115"/>
  <c r="E107" i="192" s="1"/>
  <c r="AF47" i="115"/>
  <c r="E107" i="193" s="1"/>
  <c r="AG47" i="115"/>
  <c r="E107" i="194" s="1"/>
  <c r="AH47" i="115"/>
  <c r="E107" i="195" s="1"/>
  <c r="AI47" i="115"/>
  <c r="E107" i="196" s="1"/>
  <c r="AJ47" i="115"/>
  <c r="E107" i="197" s="1"/>
  <c r="AK47" i="115"/>
  <c r="E107" i="198" s="1"/>
  <c r="AL47" i="115"/>
  <c r="E107" i="199" s="1"/>
  <c r="AM47" i="115"/>
  <c r="E107" i="200" s="1"/>
  <c r="AN47" i="115"/>
  <c r="E107" i="201" s="1"/>
  <c r="AO47" i="115"/>
  <c r="E107" i="202" s="1"/>
  <c r="AP47" i="115"/>
  <c r="E107" i="203" s="1"/>
  <c r="AQ47" i="115"/>
  <c r="E107" i="204" s="1"/>
  <c r="AR47" i="115"/>
  <c r="E107" i="205" s="1"/>
  <c r="AS47" i="115"/>
  <c r="E107" i="206" s="1"/>
  <c r="AT47" i="115"/>
  <c r="E107" i="207" s="1"/>
  <c r="AU47" i="115"/>
  <c r="E107" i="208" s="1"/>
  <c r="AV47" i="115"/>
  <c r="E107" i="209" s="1"/>
  <c r="AW47" i="115"/>
  <c r="E107" i="210" s="1"/>
  <c r="AX47" i="115"/>
  <c r="E107" i="211" s="1"/>
  <c r="AY47" i="115"/>
  <c r="E107" i="212" s="1"/>
  <c r="AZ47" i="115"/>
  <c r="E107" i="213" s="1"/>
  <c r="BA47" i="115"/>
  <c r="E107" i="214" s="1"/>
  <c r="BB47" i="115"/>
  <c r="E107" i="215" s="1"/>
  <c r="BC47" i="115"/>
  <c r="E107" i="216" s="1"/>
  <c r="BD47" i="115"/>
  <c r="E107" i="217" s="1"/>
  <c r="BE47" i="115"/>
  <c r="E107" i="218" s="1"/>
  <c r="BF47" i="115"/>
  <c r="E107" i="219" s="1"/>
  <c r="BG47" i="115"/>
  <c r="E107" i="220" s="1"/>
  <c r="BH47" i="115"/>
  <c r="E107" i="221" s="1"/>
  <c r="BI47" i="115"/>
  <c r="E107" i="222" s="1"/>
  <c r="BJ47" i="115"/>
  <c r="E107" i="223" s="1"/>
  <c r="BK47" i="115"/>
  <c r="E107" i="224" s="1"/>
  <c r="BL47" i="115"/>
  <c r="E107" i="225" s="1"/>
  <c r="BM47" i="115"/>
  <c r="E107" i="226" s="1"/>
  <c r="BN47" i="115"/>
  <c r="E107" i="227" s="1"/>
  <c r="BO47" i="115"/>
  <c r="E107" i="228" s="1"/>
  <c r="BP47" i="115"/>
  <c r="E107" i="229" s="1"/>
  <c r="BQ47" i="115"/>
  <c r="E107" i="230" s="1"/>
  <c r="BR47" i="115"/>
  <c r="E107" i="231" s="1"/>
  <c r="BS47" i="115"/>
  <c r="E107" i="232" s="1"/>
  <c r="BT47" i="115"/>
  <c r="E107" i="233" s="1"/>
  <c r="BU47" i="115"/>
  <c r="E107" i="234" s="1"/>
  <c r="BV47" i="115"/>
  <c r="E107" i="235" s="1"/>
  <c r="BW47" i="115"/>
  <c r="E107" i="236" s="1"/>
  <c r="Q48" i="115"/>
  <c r="R48" i="115"/>
  <c r="E108" i="177" s="1"/>
  <c r="S48" i="115"/>
  <c r="E108" i="180" s="1"/>
  <c r="T48" i="115"/>
  <c r="E108" i="181" s="1"/>
  <c r="U48" i="115"/>
  <c r="E108" i="182" s="1"/>
  <c r="V48" i="115"/>
  <c r="E108" i="183" s="1"/>
  <c r="W48" i="115"/>
  <c r="E108" i="184" s="1"/>
  <c r="X48" i="115"/>
  <c r="E108" i="185" s="1"/>
  <c r="Y48" i="115"/>
  <c r="E108" i="186" s="1"/>
  <c r="Z48" i="115"/>
  <c r="E108" i="187" s="1"/>
  <c r="AA48" i="115"/>
  <c r="E108" i="188" s="1"/>
  <c r="AB48" i="115"/>
  <c r="E108" i="189" s="1"/>
  <c r="AC48" i="115"/>
  <c r="E108" i="190" s="1"/>
  <c r="AD48" i="115"/>
  <c r="E108" i="191" s="1"/>
  <c r="AE48" i="115"/>
  <c r="E108" i="192" s="1"/>
  <c r="AF48" i="115"/>
  <c r="E108" i="193" s="1"/>
  <c r="AG48" i="115"/>
  <c r="E108" i="194" s="1"/>
  <c r="AH48" i="115"/>
  <c r="E108" i="195" s="1"/>
  <c r="AI48" i="115"/>
  <c r="E108" i="196" s="1"/>
  <c r="AJ48" i="115"/>
  <c r="E108" i="197" s="1"/>
  <c r="AK48" i="115"/>
  <c r="E108" i="198" s="1"/>
  <c r="AL48" i="115"/>
  <c r="E108" i="199" s="1"/>
  <c r="AM48" i="115"/>
  <c r="E108" i="200" s="1"/>
  <c r="AN48" i="115"/>
  <c r="E108" i="201" s="1"/>
  <c r="AO48" i="115"/>
  <c r="E108" i="202" s="1"/>
  <c r="AP48" i="115"/>
  <c r="E108" i="203" s="1"/>
  <c r="AQ48" i="115"/>
  <c r="E108" i="204" s="1"/>
  <c r="AR48" i="115"/>
  <c r="E108" i="205" s="1"/>
  <c r="AS48" i="115"/>
  <c r="E108" i="206" s="1"/>
  <c r="AT48" i="115"/>
  <c r="E108" i="207" s="1"/>
  <c r="AU48" i="115"/>
  <c r="E108" i="208" s="1"/>
  <c r="AV48" i="115"/>
  <c r="E108" i="209" s="1"/>
  <c r="AW48" i="115"/>
  <c r="E108" i="210" s="1"/>
  <c r="AX48" i="115"/>
  <c r="E108" i="211" s="1"/>
  <c r="AY48" i="115"/>
  <c r="E108" i="212" s="1"/>
  <c r="AZ48" i="115"/>
  <c r="E108" i="213" s="1"/>
  <c r="BA48" i="115"/>
  <c r="E108" i="214" s="1"/>
  <c r="BB48" i="115"/>
  <c r="E108" i="215" s="1"/>
  <c r="BC48" i="115"/>
  <c r="E108" i="216" s="1"/>
  <c r="BD48" i="115"/>
  <c r="E108" i="217" s="1"/>
  <c r="BE48" i="115"/>
  <c r="E108" i="218" s="1"/>
  <c r="BF48" i="115"/>
  <c r="E108" i="219" s="1"/>
  <c r="BG48" i="115"/>
  <c r="E108" i="220" s="1"/>
  <c r="BH48" i="115"/>
  <c r="E108" i="221" s="1"/>
  <c r="BI48" i="115"/>
  <c r="E108" i="222" s="1"/>
  <c r="BJ48" i="115"/>
  <c r="E108" i="223" s="1"/>
  <c r="BK48" i="115"/>
  <c r="E108" i="224" s="1"/>
  <c r="BL48" i="115"/>
  <c r="E108" i="225" s="1"/>
  <c r="BM48" i="115"/>
  <c r="E108" i="226" s="1"/>
  <c r="BN48" i="115"/>
  <c r="E108" i="227" s="1"/>
  <c r="BO48" i="115"/>
  <c r="E108" i="228" s="1"/>
  <c r="BP48" i="115"/>
  <c r="E108" i="229" s="1"/>
  <c r="BQ48" i="115"/>
  <c r="E108" i="230" s="1"/>
  <c r="BR48" i="115"/>
  <c r="E108" i="231" s="1"/>
  <c r="BS48" i="115"/>
  <c r="E108" i="232" s="1"/>
  <c r="BT48" i="115"/>
  <c r="E108" i="233" s="1"/>
  <c r="BU48" i="115"/>
  <c r="E108" i="234" s="1"/>
  <c r="BV48" i="115"/>
  <c r="E108" i="235" s="1"/>
  <c r="BW48" i="115"/>
  <c r="E108" i="236" s="1"/>
  <c r="Q49" i="115"/>
  <c r="R49" i="115"/>
  <c r="E109" i="177" s="1"/>
  <c r="S49" i="115"/>
  <c r="E109" i="180" s="1"/>
  <c r="T49" i="115"/>
  <c r="E109" i="181" s="1"/>
  <c r="U49" i="115"/>
  <c r="E109" i="182" s="1"/>
  <c r="V49" i="115"/>
  <c r="E109" i="183" s="1"/>
  <c r="W49" i="115"/>
  <c r="E109" i="184" s="1"/>
  <c r="X49" i="115"/>
  <c r="E109" i="185" s="1"/>
  <c r="Y49" i="115"/>
  <c r="E109" i="186" s="1"/>
  <c r="Z49" i="115"/>
  <c r="E109" i="187" s="1"/>
  <c r="AA49" i="115"/>
  <c r="E109" i="188" s="1"/>
  <c r="AB49" i="115"/>
  <c r="E109" i="189" s="1"/>
  <c r="AC49" i="115"/>
  <c r="E109" i="190" s="1"/>
  <c r="AD49" i="115"/>
  <c r="E109" i="191" s="1"/>
  <c r="AE49" i="115"/>
  <c r="E109" i="192" s="1"/>
  <c r="AF49" i="115"/>
  <c r="E109" i="193" s="1"/>
  <c r="AG49" i="115"/>
  <c r="E109" i="194" s="1"/>
  <c r="AH49" i="115"/>
  <c r="E109" i="195" s="1"/>
  <c r="AI49" i="115"/>
  <c r="E109" i="196" s="1"/>
  <c r="AJ49" i="115"/>
  <c r="E109" i="197" s="1"/>
  <c r="AK49" i="115"/>
  <c r="E109" i="198" s="1"/>
  <c r="AL49" i="115"/>
  <c r="E109" i="199" s="1"/>
  <c r="AM49" i="115"/>
  <c r="E109" i="200" s="1"/>
  <c r="AN49" i="115"/>
  <c r="E109" i="201" s="1"/>
  <c r="AO49" i="115"/>
  <c r="E109" i="202" s="1"/>
  <c r="AP49" i="115"/>
  <c r="E109" i="203" s="1"/>
  <c r="AQ49" i="115"/>
  <c r="E109" i="204" s="1"/>
  <c r="AR49" i="115"/>
  <c r="E109" i="205" s="1"/>
  <c r="AS49" i="115"/>
  <c r="E109" i="206" s="1"/>
  <c r="AT49" i="115"/>
  <c r="E109" i="207" s="1"/>
  <c r="AU49" i="115"/>
  <c r="E109" i="208" s="1"/>
  <c r="AV49" i="115"/>
  <c r="E109" i="209" s="1"/>
  <c r="AW49" i="115"/>
  <c r="E109" i="210" s="1"/>
  <c r="AX49" i="115"/>
  <c r="E109" i="211" s="1"/>
  <c r="AY49" i="115"/>
  <c r="E109" i="212" s="1"/>
  <c r="AZ49" i="115"/>
  <c r="E109" i="213" s="1"/>
  <c r="BA49" i="115"/>
  <c r="E109" i="214" s="1"/>
  <c r="BB49" i="115"/>
  <c r="E109" i="215" s="1"/>
  <c r="BC49" i="115"/>
  <c r="E109" i="216" s="1"/>
  <c r="BD49" i="115"/>
  <c r="E109" i="217" s="1"/>
  <c r="BE49" i="115"/>
  <c r="E109" i="218" s="1"/>
  <c r="BF49" i="115"/>
  <c r="E109" i="219" s="1"/>
  <c r="BG49" i="115"/>
  <c r="E109" i="220" s="1"/>
  <c r="BH49" i="115"/>
  <c r="E109" i="221" s="1"/>
  <c r="BI49" i="115"/>
  <c r="E109" i="222" s="1"/>
  <c r="BJ49" i="115"/>
  <c r="E109" i="223" s="1"/>
  <c r="BK49" i="115"/>
  <c r="E109" i="224" s="1"/>
  <c r="BL49" i="115"/>
  <c r="E109" i="225" s="1"/>
  <c r="BM49" i="115"/>
  <c r="E109" i="226" s="1"/>
  <c r="BN49" i="115"/>
  <c r="E109" i="227" s="1"/>
  <c r="BO49" i="115"/>
  <c r="E109" i="228" s="1"/>
  <c r="BP49" i="115"/>
  <c r="E109" i="229" s="1"/>
  <c r="BQ49" i="115"/>
  <c r="E109" i="230" s="1"/>
  <c r="BR49" i="115"/>
  <c r="E109" i="231" s="1"/>
  <c r="BS49" i="115"/>
  <c r="E109" i="232" s="1"/>
  <c r="BT49" i="115"/>
  <c r="E109" i="233" s="1"/>
  <c r="BU49" i="115"/>
  <c r="E109" i="234" s="1"/>
  <c r="BV49" i="115"/>
  <c r="E109" i="235" s="1"/>
  <c r="BW49" i="115"/>
  <c r="E109" i="236" s="1"/>
  <c r="Q50" i="115"/>
  <c r="R50" i="115"/>
  <c r="E110" i="177" s="1"/>
  <c r="S50" i="115"/>
  <c r="E110" i="180" s="1"/>
  <c r="T50" i="115"/>
  <c r="E110" i="181" s="1"/>
  <c r="U50" i="115"/>
  <c r="E110" i="182" s="1"/>
  <c r="V50" i="115"/>
  <c r="E110" i="183" s="1"/>
  <c r="W50" i="115"/>
  <c r="E110" i="184" s="1"/>
  <c r="X50" i="115"/>
  <c r="E110" i="185" s="1"/>
  <c r="Y50" i="115"/>
  <c r="E110" i="186" s="1"/>
  <c r="Z50" i="115"/>
  <c r="E110" i="187" s="1"/>
  <c r="AA50" i="115"/>
  <c r="E110" i="188" s="1"/>
  <c r="AB50" i="115"/>
  <c r="E110" i="189" s="1"/>
  <c r="AC50" i="115"/>
  <c r="E110" i="190" s="1"/>
  <c r="AD50" i="115"/>
  <c r="E110" i="191" s="1"/>
  <c r="AE50" i="115"/>
  <c r="E110" i="192" s="1"/>
  <c r="AF50" i="115"/>
  <c r="E110" i="193" s="1"/>
  <c r="AG50" i="115"/>
  <c r="E110" i="194" s="1"/>
  <c r="AH50" i="115"/>
  <c r="E110" i="195" s="1"/>
  <c r="AI50" i="115"/>
  <c r="E110" i="196" s="1"/>
  <c r="AJ50" i="115"/>
  <c r="E110" i="197" s="1"/>
  <c r="AK50" i="115"/>
  <c r="E110" i="198" s="1"/>
  <c r="AL50" i="115"/>
  <c r="E110" i="199" s="1"/>
  <c r="AM50" i="115"/>
  <c r="E110" i="200" s="1"/>
  <c r="AN50" i="115"/>
  <c r="E110" i="201" s="1"/>
  <c r="AO50" i="115"/>
  <c r="E110" i="202" s="1"/>
  <c r="AP50" i="115"/>
  <c r="E110" i="203" s="1"/>
  <c r="AQ50" i="115"/>
  <c r="E110" i="204" s="1"/>
  <c r="AR50" i="115"/>
  <c r="E110" i="205" s="1"/>
  <c r="AS50" i="115"/>
  <c r="E110" i="206" s="1"/>
  <c r="AT50" i="115"/>
  <c r="E110" i="207" s="1"/>
  <c r="AU50" i="115"/>
  <c r="E110" i="208" s="1"/>
  <c r="AV50" i="115"/>
  <c r="E110" i="209" s="1"/>
  <c r="AW50" i="115"/>
  <c r="E110" i="210" s="1"/>
  <c r="AX50" i="115"/>
  <c r="E110" i="211" s="1"/>
  <c r="AY50" i="115"/>
  <c r="E110" i="212" s="1"/>
  <c r="AZ50" i="115"/>
  <c r="E110" i="213" s="1"/>
  <c r="BA50" i="115"/>
  <c r="E110" i="214" s="1"/>
  <c r="BB50" i="115"/>
  <c r="E110" i="215" s="1"/>
  <c r="BC50" i="115"/>
  <c r="E110" i="216" s="1"/>
  <c r="BD50" i="115"/>
  <c r="E110" i="217" s="1"/>
  <c r="BE50" i="115"/>
  <c r="E110" i="218" s="1"/>
  <c r="BF50" i="115"/>
  <c r="E110" i="219" s="1"/>
  <c r="BG50" i="115"/>
  <c r="E110" i="220" s="1"/>
  <c r="BH50" i="115"/>
  <c r="E110" i="221" s="1"/>
  <c r="BI50" i="115"/>
  <c r="E110" i="222" s="1"/>
  <c r="BJ50" i="115"/>
  <c r="E110" i="223" s="1"/>
  <c r="BK50" i="115"/>
  <c r="E110" i="224" s="1"/>
  <c r="BL50" i="115"/>
  <c r="E110" i="225" s="1"/>
  <c r="BM50" i="115"/>
  <c r="E110" i="226" s="1"/>
  <c r="BN50" i="115"/>
  <c r="E110" i="227" s="1"/>
  <c r="BO50" i="115"/>
  <c r="E110" i="228" s="1"/>
  <c r="BP50" i="115"/>
  <c r="E110" i="229" s="1"/>
  <c r="BQ50" i="115"/>
  <c r="E110" i="230" s="1"/>
  <c r="BR50" i="115"/>
  <c r="E110" i="231" s="1"/>
  <c r="BS50" i="115"/>
  <c r="E110" i="232" s="1"/>
  <c r="BT50" i="115"/>
  <c r="E110" i="233" s="1"/>
  <c r="BU50" i="115"/>
  <c r="E110" i="234" s="1"/>
  <c r="BV50" i="115"/>
  <c r="E110" i="235" s="1"/>
  <c r="BW50" i="115"/>
  <c r="E110" i="236" s="1"/>
  <c r="Q51" i="115"/>
  <c r="R51" i="115"/>
  <c r="E111" i="177" s="1"/>
  <c r="S51" i="115"/>
  <c r="E111" i="180" s="1"/>
  <c r="T51" i="115"/>
  <c r="E111" i="181" s="1"/>
  <c r="U51" i="115"/>
  <c r="E111" i="182" s="1"/>
  <c r="V51" i="115"/>
  <c r="E111" i="183" s="1"/>
  <c r="W51" i="115"/>
  <c r="E111" i="184" s="1"/>
  <c r="X51" i="115"/>
  <c r="E111" i="185" s="1"/>
  <c r="Y51" i="115"/>
  <c r="E111" i="186" s="1"/>
  <c r="Z51" i="115"/>
  <c r="E111" i="187" s="1"/>
  <c r="AA51" i="115"/>
  <c r="E111" i="188" s="1"/>
  <c r="AB51" i="115"/>
  <c r="E111" i="189" s="1"/>
  <c r="AC51" i="115"/>
  <c r="E111" i="190" s="1"/>
  <c r="AD51" i="115"/>
  <c r="E111" i="191" s="1"/>
  <c r="AE51" i="115"/>
  <c r="E111" i="192" s="1"/>
  <c r="AF51" i="115"/>
  <c r="E111" i="193" s="1"/>
  <c r="AG51" i="115"/>
  <c r="E111" i="194" s="1"/>
  <c r="AH51" i="115"/>
  <c r="E111" i="195" s="1"/>
  <c r="AI51" i="115"/>
  <c r="E111" i="196" s="1"/>
  <c r="AJ51" i="115"/>
  <c r="E111" i="197" s="1"/>
  <c r="AK51" i="115"/>
  <c r="E111" i="198" s="1"/>
  <c r="AL51" i="115"/>
  <c r="E111" i="199" s="1"/>
  <c r="AM51" i="115"/>
  <c r="E111" i="200" s="1"/>
  <c r="AN51" i="115"/>
  <c r="E111" i="201" s="1"/>
  <c r="AO51" i="115"/>
  <c r="E111" i="202" s="1"/>
  <c r="AP51" i="115"/>
  <c r="E111" i="203" s="1"/>
  <c r="AQ51" i="115"/>
  <c r="E111" i="204" s="1"/>
  <c r="AR51" i="115"/>
  <c r="E111" i="205" s="1"/>
  <c r="AS51" i="115"/>
  <c r="E111" i="206" s="1"/>
  <c r="AT51" i="115"/>
  <c r="E111" i="207" s="1"/>
  <c r="AU51" i="115"/>
  <c r="E111" i="208" s="1"/>
  <c r="AV51" i="115"/>
  <c r="E111" i="209" s="1"/>
  <c r="AW51" i="115"/>
  <c r="E111" i="210" s="1"/>
  <c r="AX51" i="115"/>
  <c r="E111" i="211" s="1"/>
  <c r="AY51" i="115"/>
  <c r="E111" i="212" s="1"/>
  <c r="AZ51" i="115"/>
  <c r="E111" i="213" s="1"/>
  <c r="BA51" i="115"/>
  <c r="E111" i="214" s="1"/>
  <c r="BB51" i="115"/>
  <c r="E111" i="215" s="1"/>
  <c r="BC51" i="115"/>
  <c r="E111" i="216" s="1"/>
  <c r="BD51" i="115"/>
  <c r="E111" i="217" s="1"/>
  <c r="BE51" i="115"/>
  <c r="E111" i="218" s="1"/>
  <c r="BF51" i="115"/>
  <c r="E111" i="219" s="1"/>
  <c r="BG51" i="115"/>
  <c r="E111" i="220" s="1"/>
  <c r="BH51" i="115"/>
  <c r="E111" i="221" s="1"/>
  <c r="BI51" i="115"/>
  <c r="E111" i="222" s="1"/>
  <c r="BJ51" i="115"/>
  <c r="E111" i="223" s="1"/>
  <c r="BK51" i="115"/>
  <c r="E111" i="224" s="1"/>
  <c r="BL51" i="115"/>
  <c r="E111" i="225" s="1"/>
  <c r="BM51" i="115"/>
  <c r="E111" i="226" s="1"/>
  <c r="BN51" i="115"/>
  <c r="E111" i="227" s="1"/>
  <c r="BO51" i="115"/>
  <c r="E111" i="228" s="1"/>
  <c r="BP51" i="115"/>
  <c r="E111" i="229" s="1"/>
  <c r="BQ51" i="115"/>
  <c r="E111" i="230" s="1"/>
  <c r="BR51" i="115"/>
  <c r="E111" i="231" s="1"/>
  <c r="BS51" i="115"/>
  <c r="E111" i="232" s="1"/>
  <c r="BT51" i="115"/>
  <c r="E111" i="233" s="1"/>
  <c r="BU51" i="115"/>
  <c r="E111" i="234" s="1"/>
  <c r="BV51" i="115"/>
  <c r="E111" i="235" s="1"/>
  <c r="BW51" i="115"/>
  <c r="E111" i="236" s="1"/>
  <c r="Q52" i="115"/>
  <c r="R52" i="115"/>
  <c r="E112" i="177" s="1"/>
  <c r="S52" i="115"/>
  <c r="E112" i="180" s="1"/>
  <c r="T52" i="115"/>
  <c r="E112" i="181" s="1"/>
  <c r="U52" i="115"/>
  <c r="E112" i="182" s="1"/>
  <c r="V52" i="115"/>
  <c r="E112" i="183" s="1"/>
  <c r="W52" i="115"/>
  <c r="E112" i="184" s="1"/>
  <c r="X52" i="115"/>
  <c r="E112" i="185" s="1"/>
  <c r="Y52" i="115"/>
  <c r="E112" i="186" s="1"/>
  <c r="Z52" i="115"/>
  <c r="E112" i="187" s="1"/>
  <c r="AA52" i="115"/>
  <c r="E112" i="188" s="1"/>
  <c r="AB52" i="115"/>
  <c r="E112" i="189" s="1"/>
  <c r="AC52" i="115"/>
  <c r="E112" i="190" s="1"/>
  <c r="AD52" i="115"/>
  <c r="E112" i="191" s="1"/>
  <c r="AE52" i="115"/>
  <c r="E112" i="192" s="1"/>
  <c r="AF52" i="115"/>
  <c r="E112" i="193" s="1"/>
  <c r="AG52" i="115"/>
  <c r="E112" i="194" s="1"/>
  <c r="AH52" i="115"/>
  <c r="E112" i="195" s="1"/>
  <c r="AI52" i="115"/>
  <c r="E112" i="196" s="1"/>
  <c r="AJ52" i="115"/>
  <c r="E112" i="197" s="1"/>
  <c r="AK52" i="115"/>
  <c r="E112" i="198" s="1"/>
  <c r="AL52" i="115"/>
  <c r="E112" i="199" s="1"/>
  <c r="AM52" i="115"/>
  <c r="E112" i="200" s="1"/>
  <c r="AN52" i="115"/>
  <c r="E112" i="201" s="1"/>
  <c r="AO52" i="115"/>
  <c r="E112" i="202" s="1"/>
  <c r="AP52" i="115"/>
  <c r="E112" i="203" s="1"/>
  <c r="AQ52" i="115"/>
  <c r="E112" i="204" s="1"/>
  <c r="AR52" i="115"/>
  <c r="E112" i="205" s="1"/>
  <c r="AS52" i="115"/>
  <c r="E112" i="206" s="1"/>
  <c r="AT52" i="115"/>
  <c r="E112" i="207" s="1"/>
  <c r="AU52" i="115"/>
  <c r="E112" i="208" s="1"/>
  <c r="AV52" i="115"/>
  <c r="E112" i="209" s="1"/>
  <c r="AW52" i="115"/>
  <c r="E112" i="210" s="1"/>
  <c r="AX52" i="115"/>
  <c r="E112" i="211" s="1"/>
  <c r="AY52" i="115"/>
  <c r="E112" i="212" s="1"/>
  <c r="AZ52" i="115"/>
  <c r="E112" i="213" s="1"/>
  <c r="BA52" i="115"/>
  <c r="E112" i="214" s="1"/>
  <c r="BB52" i="115"/>
  <c r="E112" i="215" s="1"/>
  <c r="BC52" i="115"/>
  <c r="E112" i="216" s="1"/>
  <c r="BD52" i="115"/>
  <c r="E112" i="217" s="1"/>
  <c r="BE52" i="115"/>
  <c r="E112" i="218" s="1"/>
  <c r="BF52" i="115"/>
  <c r="E112" i="219" s="1"/>
  <c r="BG52" i="115"/>
  <c r="E112" i="220" s="1"/>
  <c r="BH52" i="115"/>
  <c r="E112" i="221" s="1"/>
  <c r="BI52" i="115"/>
  <c r="E112" i="222" s="1"/>
  <c r="BJ52" i="115"/>
  <c r="E112" i="223" s="1"/>
  <c r="BK52" i="115"/>
  <c r="E112" i="224" s="1"/>
  <c r="BL52" i="115"/>
  <c r="E112" i="225" s="1"/>
  <c r="BM52" i="115"/>
  <c r="E112" i="226" s="1"/>
  <c r="BN52" i="115"/>
  <c r="E112" i="227" s="1"/>
  <c r="BO52" i="115"/>
  <c r="E112" i="228" s="1"/>
  <c r="BP52" i="115"/>
  <c r="E112" i="229" s="1"/>
  <c r="BQ52" i="115"/>
  <c r="E112" i="230" s="1"/>
  <c r="BR52" i="115"/>
  <c r="E112" i="231" s="1"/>
  <c r="BS52" i="115"/>
  <c r="E112" i="232" s="1"/>
  <c r="BT52" i="115"/>
  <c r="E112" i="233" s="1"/>
  <c r="BU52" i="115"/>
  <c r="E112" i="234" s="1"/>
  <c r="BV52" i="115"/>
  <c r="E112" i="235" s="1"/>
  <c r="BW52" i="115"/>
  <c r="E112" i="236" s="1"/>
  <c r="Q53" i="115"/>
  <c r="R53" i="115"/>
  <c r="E113" i="177" s="1"/>
  <c r="S53" i="115"/>
  <c r="E113" i="180" s="1"/>
  <c r="T53" i="115"/>
  <c r="E113" i="181" s="1"/>
  <c r="U53" i="115"/>
  <c r="E113" i="182" s="1"/>
  <c r="V53" i="115"/>
  <c r="E113" i="183" s="1"/>
  <c r="W53" i="115"/>
  <c r="E113" i="184" s="1"/>
  <c r="X53" i="115"/>
  <c r="E113" i="185" s="1"/>
  <c r="Y53" i="115"/>
  <c r="E113" i="186" s="1"/>
  <c r="Z53" i="115"/>
  <c r="E113" i="187" s="1"/>
  <c r="AA53" i="115"/>
  <c r="E113" i="188" s="1"/>
  <c r="AB53" i="115"/>
  <c r="E113" i="189" s="1"/>
  <c r="AC53" i="115"/>
  <c r="E113" i="190" s="1"/>
  <c r="AD53" i="115"/>
  <c r="E113" i="191" s="1"/>
  <c r="AE53" i="115"/>
  <c r="E113" i="192" s="1"/>
  <c r="AF53" i="115"/>
  <c r="E113" i="193" s="1"/>
  <c r="AG53" i="115"/>
  <c r="E113" i="194" s="1"/>
  <c r="AH53" i="115"/>
  <c r="E113" i="195" s="1"/>
  <c r="AI53" i="115"/>
  <c r="E113" i="196" s="1"/>
  <c r="AJ53" i="115"/>
  <c r="E113" i="197" s="1"/>
  <c r="AK53" i="115"/>
  <c r="E113" i="198" s="1"/>
  <c r="AL53" i="115"/>
  <c r="E113" i="199" s="1"/>
  <c r="AM53" i="115"/>
  <c r="E113" i="200" s="1"/>
  <c r="AN53" i="115"/>
  <c r="E113" i="201" s="1"/>
  <c r="AO53" i="115"/>
  <c r="E113" i="202" s="1"/>
  <c r="AP53" i="115"/>
  <c r="E113" i="203" s="1"/>
  <c r="AQ53" i="115"/>
  <c r="E113" i="204" s="1"/>
  <c r="AR53" i="115"/>
  <c r="E113" i="205" s="1"/>
  <c r="AS53" i="115"/>
  <c r="E113" i="206" s="1"/>
  <c r="AT53" i="115"/>
  <c r="E113" i="207" s="1"/>
  <c r="AU53" i="115"/>
  <c r="E113" i="208" s="1"/>
  <c r="AV53" i="115"/>
  <c r="E113" i="209" s="1"/>
  <c r="AW53" i="115"/>
  <c r="E113" i="210" s="1"/>
  <c r="AX53" i="115"/>
  <c r="E113" i="211" s="1"/>
  <c r="AY53" i="115"/>
  <c r="E113" i="212" s="1"/>
  <c r="AZ53" i="115"/>
  <c r="E113" i="213" s="1"/>
  <c r="BA53" i="115"/>
  <c r="E113" i="214" s="1"/>
  <c r="BB53" i="115"/>
  <c r="E113" i="215" s="1"/>
  <c r="BC53" i="115"/>
  <c r="E113" i="216" s="1"/>
  <c r="BD53" i="115"/>
  <c r="E113" i="217" s="1"/>
  <c r="BE53" i="115"/>
  <c r="E113" i="218" s="1"/>
  <c r="BF53" i="115"/>
  <c r="E113" i="219" s="1"/>
  <c r="BG53" i="115"/>
  <c r="E113" i="220" s="1"/>
  <c r="BH53" i="115"/>
  <c r="E113" i="221" s="1"/>
  <c r="BI53" i="115"/>
  <c r="E113" i="222" s="1"/>
  <c r="BJ53" i="115"/>
  <c r="E113" i="223" s="1"/>
  <c r="BK53" i="115"/>
  <c r="E113" i="224" s="1"/>
  <c r="BL53" i="115"/>
  <c r="E113" i="225" s="1"/>
  <c r="BM53" i="115"/>
  <c r="E113" i="226" s="1"/>
  <c r="BN53" i="115"/>
  <c r="E113" i="227" s="1"/>
  <c r="BO53" i="115"/>
  <c r="E113" i="228" s="1"/>
  <c r="BP53" i="115"/>
  <c r="E113" i="229" s="1"/>
  <c r="BQ53" i="115"/>
  <c r="E113" i="230" s="1"/>
  <c r="BR53" i="115"/>
  <c r="E113" i="231" s="1"/>
  <c r="BS53" i="115"/>
  <c r="E113" i="232" s="1"/>
  <c r="BT53" i="115"/>
  <c r="E113" i="233" s="1"/>
  <c r="BU53" i="115"/>
  <c r="E113" i="234" s="1"/>
  <c r="BV53" i="115"/>
  <c r="E113" i="235" s="1"/>
  <c r="BW53" i="115"/>
  <c r="E113" i="236" s="1"/>
  <c r="Q54" i="115"/>
  <c r="R54" i="115"/>
  <c r="E114" i="177" s="1"/>
  <c r="S54" i="115"/>
  <c r="E114" i="180" s="1"/>
  <c r="T54" i="115"/>
  <c r="E114" i="181" s="1"/>
  <c r="U54" i="115"/>
  <c r="E114" i="182" s="1"/>
  <c r="V54" i="115"/>
  <c r="E114" i="183" s="1"/>
  <c r="W54" i="115"/>
  <c r="E114" i="184" s="1"/>
  <c r="X54" i="115"/>
  <c r="E114" i="185" s="1"/>
  <c r="Y54" i="115"/>
  <c r="E114" i="186" s="1"/>
  <c r="Z54" i="115"/>
  <c r="E114" i="187" s="1"/>
  <c r="AA54" i="115"/>
  <c r="E114" i="188" s="1"/>
  <c r="AB54" i="115"/>
  <c r="E114" i="189" s="1"/>
  <c r="AC54" i="115"/>
  <c r="E114" i="190" s="1"/>
  <c r="AD54" i="115"/>
  <c r="E114" i="191" s="1"/>
  <c r="AE54" i="115"/>
  <c r="E114" i="192" s="1"/>
  <c r="AF54" i="115"/>
  <c r="E114" i="193" s="1"/>
  <c r="AG54" i="115"/>
  <c r="E114" i="194" s="1"/>
  <c r="AH54" i="115"/>
  <c r="E114" i="195" s="1"/>
  <c r="AI54" i="115"/>
  <c r="E114" i="196" s="1"/>
  <c r="AJ54" i="115"/>
  <c r="E114" i="197" s="1"/>
  <c r="AK54" i="115"/>
  <c r="E114" i="198" s="1"/>
  <c r="AL54" i="115"/>
  <c r="E114" i="199" s="1"/>
  <c r="AM54" i="115"/>
  <c r="E114" i="200" s="1"/>
  <c r="AN54" i="115"/>
  <c r="E114" i="201" s="1"/>
  <c r="AO54" i="115"/>
  <c r="E114" i="202" s="1"/>
  <c r="AP54" i="115"/>
  <c r="E114" i="203" s="1"/>
  <c r="AQ54" i="115"/>
  <c r="E114" i="204" s="1"/>
  <c r="AR54" i="115"/>
  <c r="E114" i="205" s="1"/>
  <c r="AS54" i="115"/>
  <c r="E114" i="206" s="1"/>
  <c r="AT54" i="115"/>
  <c r="E114" i="207" s="1"/>
  <c r="AU54" i="115"/>
  <c r="E114" i="208" s="1"/>
  <c r="AV54" i="115"/>
  <c r="E114" i="209" s="1"/>
  <c r="AW54" i="115"/>
  <c r="E114" i="210" s="1"/>
  <c r="AX54" i="115"/>
  <c r="E114" i="211" s="1"/>
  <c r="AY54" i="115"/>
  <c r="E114" i="212" s="1"/>
  <c r="AZ54" i="115"/>
  <c r="E114" i="213" s="1"/>
  <c r="BA54" i="115"/>
  <c r="E114" i="214" s="1"/>
  <c r="BB54" i="115"/>
  <c r="E114" i="215" s="1"/>
  <c r="BC54" i="115"/>
  <c r="E114" i="216" s="1"/>
  <c r="BD54" i="115"/>
  <c r="E114" i="217" s="1"/>
  <c r="BE54" i="115"/>
  <c r="E114" i="218" s="1"/>
  <c r="BF54" i="115"/>
  <c r="E114" i="219" s="1"/>
  <c r="BG54" i="115"/>
  <c r="E114" i="220" s="1"/>
  <c r="BH54" i="115"/>
  <c r="E114" i="221" s="1"/>
  <c r="BI54" i="115"/>
  <c r="E114" i="222" s="1"/>
  <c r="BJ54" i="115"/>
  <c r="E114" i="223" s="1"/>
  <c r="BK54" i="115"/>
  <c r="E114" i="224" s="1"/>
  <c r="BL54" i="115"/>
  <c r="E114" i="225" s="1"/>
  <c r="BM54" i="115"/>
  <c r="E114" i="226" s="1"/>
  <c r="BN54" i="115"/>
  <c r="E114" i="227" s="1"/>
  <c r="BO54" i="115"/>
  <c r="E114" i="228" s="1"/>
  <c r="BP54" i="115"/>
  <c r="E114" i="229" s="1"/>
  <c r="BQ54" i="115"/>
  <c r="E114" i="230" s="1"/>
  <c r="BR54" i="115"/>
  <c r="E114" i="231" s="1"/>
  <c r="BS54" i="115"/>
  <c r="E114" i="232" s="1"/>
  <c r="BT54" i="115"/>
  <c r="E114" i="233" s="1"/>
  <c r="BU54" i="115"/>
  <c r="E114" i="234" s="1"/>
  <c r="BV54" i="115"/>
  <c r="E114" i="235" s="1"/>
  <c r="BW54" i="115"/>
  <c r="E114" i="236" s="1"/>
  <c r="Q55" i="115"/>
  <c r="R55" i="115"/>
  <c r="E115" i="177" s="1"/>
  <c r="S55" i="115"/>
  <c r="E115" i="180" s="1"/>
  <c r="T55" i="115"/>
  <c r="E115" i="181" s="1"/>
  <c r="U55" i="115"/>
  <c r="E115" i="182" s="1"/>
  <c r="V55" i="115"/>
  <c r="E115" i="183" s="1"/>
  <c r="W55" i="115"/>
  <c r="E115" i="184" s="1"/>
  <c r="X55" i="115"/>
  <c r="E115" i="185" s="1"/>
  <c r="Y55" i="115"/>
  <c r="E115" i="186" s="1"/>
  <c r="Z55" i="115"/>
  <c r="E115" i="187" s="1"/>
  <c r="AA55" i="115"/>
  <c r="E115" i="188" s="1"/>
  <c r="AB55" i="115"/>
  <c r="E115" i="189" s="1"/>
  <c r="AC55" i="115"/>
  <c r="E115" i="190" s="1"/>
  <c r="AD55" i="115"/>
  <c r="E115" i="191" s="1"/>
  <c r="AE55" i="115"/>
  <c r="E115" i="192" s="1"/>
  <c r="AF55" i="115"/>
  <c r="E115" i="193" s="1"/>
  <c r="AG55" i="115"/>
  <c r="E115" i="194" s="1"/>
  <c r="AH55" i="115"/>
  <c r="E115" i="195" s="1"/>
  <c r="AI55" i="115"/>
  <c r="E115" i="196" s="1"/>
  <c r="AJ55" i="115"/>
  <c r="E115" i="197" s="1"/>
  <c r="AK55" i="115"/>
  <c r="E115" i="198" s="1"/>
  <c r="AL55" i="115"/>
  <c r="E115" i="199" s="1"/>
  <c r="AM55" i="115"/>
  <c r="E115" i="200" s="1"/>
  <c r="AN55" i="115"/>
  <c r="E115" i="201" s="1"/>
  <c r="AO55" i="115"/>
  <c r="E115" i="202" s="1"/>
  <c r="AP55" i="115"/>
  <c r="E115" i="203" s="1"/>
  <c r="AQ55" i="115"/>
  <c r="E115" i="204" s="1"/>
  <c r="AR55" i="115"/>
  <c r="E115" i="205" s="1"/>
  <c r="AS55" i="115"/>
  <c r="E115" i="206" s="1"/>
  <c r="AT55" i="115"/>
  <c r="E115" i="207" s="1"/>
  <c r="AU55" i="115"/>
  <c r="E115" i="208" s="1"/>
  <c r="AV55" i="115"/>
  <c r="E115" i="209" s="1"/>
  <c r="AW55" i="115"/>
  <c r="E115" i="210" s="1"/>
  <c r="AX55" i="115"/>
  <c r="E115" i="211" s="1"/>
  <c r="AY55" i="115"/>
  <c r="E115" i="212" s="1"/>
  <c r="AZ55" i="115"/>
  <c r="E115" i="213" s="1"/>
  <c r="BA55" i="115"/>
  <c r="E115" i="214" s="1"/>
  <c r="BB55" i="115"/>
  <c r="E115" i="215" s="1"/>
  <c r="BC55" i="115"/>
  <c r="E115" i="216" s="1"/>
  <c r="BD55" i="115"/>
  <c r="E115" i="217" s="1"/>
  <c r="BE55" i="115"/>
  <c r="E115" i="218" s="1"/>
  <c r="BF55" i="115"/>
  <c r="E115" i="219" s="1"/>
  <c r="BG55" i="115"/>
  <c r="E115" i="220" s="1"/>
  <c r="BH55" i="115"/>
  <c r="E115" i="221" s="1"/>
  <c r="BI55" i="115"/>
  <c r="E115" i="222" s="1"/>
  <c r="BJ55" i="115"/>
  <c r="E115" i="223" s="1"/>
  <c r="BK55" i="115"/>
  <c r="E115" i="224" s="1"/>
  <c r="BL55" i="115"/>
  <c r="E115" i="225" s="1"/>
  <c r="BM55" i="115"/>
  <c r="E115" i="226" s="1"/>
  <c r="BN55" i="115"/>
  <c r="E115" i="227" s="1"/>
  <c r="BO55" i="115"/>
  <c r="E115" i="228" s="1"/>
  <c r="BP55" i="115"/>
  <c r="E115" i="229" s="1"/>
  <c r="BQ55" i="115"/>
  <c r="E115" i="230" s="1"/>
  <c r="BR55" i="115"/>
  <c r="E115" i="231" s="1"/>
  <c r="BS55" i="115"/>
  <c r="E115" i="232" s="1"/>
  <c r="BT55" i="115"/>
  <c r="E115" i="233" s="1"/>
  <c r="BU55" i="115"/>
  <c r="E115" i="234" s="1"/>
  <c r="BV55" i="115"/>
  <c r="E115" i="235" s="1"/>
  <c r="BW55" i="115"/>
  <c r="E115" i="236" s="1"/>
  <c r="Q56" i="115"/>
  <c r="R56" i="115"/>
  <c r="E116" i="177" s="1"/>
  <c r="S56" i="115"/>
  <c r="E116" i="180" s="1"/>
  <c r="T56" i="115"/>
  <c r="E116" i="181" s="1"/>
  <c r="U56" i="115"/>
  <c r="E116" i="182" s="1"/>
  <c r="V56" i="115"/>
  <c r="E116" i="183" s="1"/>
  <c r="W56" i="115"/>
  <c r="E116" i="184" s="1"/>
  <c r="X56" i="115"/>
  <c r="E116" i="185" s="1"/>
  <c r="Y56" i="115"/>
  <c r="E116" i="186" s="1"/>
  <c r="Z56" i="115"/>
  <c r="E116" i="187" s="1"/>
  <c r="AA56" i="115"/>
  <c r="E116" i="188" s="1"/>
  <c r="AB56" i="115"/>
  <c r="E116" i="189" s="1"/>
  <c r="AC56" i="115"/>
  <c r="E116" i="190" s="1"/>
  <c r="AD56" i="115"/>
  <c r="E116" i="191" s="1"/>
  <c r="AE56" i="115"/>
  <c r="E116" i="192" s="1"/>
  <c r="AF56" i="115"/>
  <c r="E116" i="193" s="1"/>
  <c r="AG56" i="115"/>
  <c r="E116" i="194" s="1"/>
  <c r="AH56" i="115"/>
  <c r="E116" i="195" s="1"/>
  <c r="AI56" i="115"/>
  <c r="E116" i="196" s="1"/>
  <c r="AJ56" i="115"/>
  <c r="E116" i="197" s="1"/>
  <c r="AK56" i="115"/>
  <c r="E116" i="198" s="1"/>
  <c r="AL56" i="115"/>
  <c r="E116" i="199" s="1"/>
  <c r="AM56" i="115"/>
  <c r="E116" i="200" s="1"/>
  <c r="AN56" i="115"/>
  <c r="E116" i="201" s="1"/>
  <c r="AO56" i="115"/>
  <c r="E116" i="202" s="1"/>
  <c r="AP56" i="115"/>
  <c r="E116" i="203" s="1"/>
  <c r="AQ56" i="115"/>
  <c r="E116" i="204" s="1"/>
  <c r="AR56" i="115"/>
  <c r="E116" i="205" s="1"/>
  <c r="AS56" i="115"/>
  <c r="E116" i="206" s="1"/>
  <c r="AT56" i="115"/>
  <c r="E116" i="207" s="1"/>
  <c r="AU56" i="115"/>
  <c r="E116" i="208" s="1"/>
  <c r="AV56" i="115"/>
  <c r="E116" i="209" s="1"/>
  <c r="AW56" i="115"/>
  <c r="E116" i="210" s="1"/>
  <c r="AX56" i="115"/>
  <c r="E116" i="211" s="1"/>
  <c r="AY56" i="115"/>
  <c r="E116" i="212" s="1"/>
  <c r="AZ56" i="115"/>
  <c r="E116" i="213" s="1"/>
  <c r="BA56" i="115"/>
  <c r="E116" i="214" s="1"/>
  <c r="BB56" i="115"/>
  <c r="E116" i="215" s="1"/>
  <c r="BC56" i="115"/>
  <c r="E116" i="216" s="1"/>
  <c r="BD56" i="115"/>
  <c r="E116" i="217" s="1"/>
  <c r="BE56" i="115"/>
  <c r="E116" i="218" s="1"/>
  <c r="BF56" i="115"/>
  <c r="E116" i="219" s="1"/>
  <c r="BG56" i="115"/>
  <c r="E116" i="220" s="1"/>
  <c r="BH56" i="115"/>
  <c r="E116" i="221" s="1"/>
  <c r="BI56" i="115"/>
  <c r="E116" i="222" s="1"/>
  <c r="BJ56" i="115"/>
  <c r="E116" i="223" s="1"/>
  <c r="BK56" i="115"/>
  <c r="E116" i="224" s="1"/>
  <c r="BL56" i="115"/>
  <c r="E116" i="225" s="1"/>
  <c r="BM56" i="115"/>
  <c r="E116" i="226" s="1"/>
  <c r="BN56" i="115"/>
  <c r="E116" i="227" s="1"/>
  <c r="BO56" i="115"/>
  <c r="E116" i="228" s="1"/>
  <c r="BP56" i="115"/>
  <c r="E116" i="229" s="1"/>
  <c r="BQ56" i="115"/>
  <c r="E116" i="230" s="1"/>
  <c r="BR56" i="115"/>
  <c r="E116" i="231" s="1"/>
  <c r="BS56" i="115"/>
  <c r="E116" i="232" s="1"/>
  <c r="BT56" i="115"/>
  <c r="E116" i="233" s="1"/>
  <c r="BU56" i="115"/>
  <c r="E116" i="234" s="1"/>
  <c r="BV56" i="115"/>
  <c r="E116" i="235" s="1"/>
  <c r="BW56" i="115"/>
  <c r="E116" i="236" s="1"/>
  <c r="Q57" i="115"/>
  <c r="R57" i="115"/>
  <c r="E117" i="177" s="1"/>
  <c r="S57" i="115"/>
  <c r="E117" i="180" s="1"/>
  <c r="T57" i="115"/>
  <c r="E117" i="181" s="1"/>
  <c r="U57" i="115"/>
  <c r="E117" i="182" s="1"/>
  <c r="V57" i="115"/>
  <c r="E117" i="183" s="1"/>
  <c r="W57" i="115"/>
  <c r="E117" i="184" s="1"/>
  <c r="X57" i="115"/>
  <c r="E117" i="185" s="1"/>
  <c r="Y57" i="115"/>
  <c r="E117" i="186" s="1"/>
  <c r="Z57" i="115"/>
  <c r="E117" i="187" s="1"/>
  <c r="AA57" i="115"/>
  <c r="E117" i="188" s="1"/>
  <c r="AB57" i="115"/>
  <c r="E117" i="189" s="1"/>
  <c r="AC57" i="115"/>
  <c r="E117" i="190" s="1"/>
  <c r="AD57" i="115"/>
  <c r="E117" i="191" s="1"/>
  <c r="AE57" i="115"/>
  <c r="E117" i="192" s="1"/>
  <c r="AF57" i="115"/>
  <c r="E117" i="193" s="1"/>
  <c r="AG57" i="115"/>
  <c r="E117" i="194" s="1"/>
  <c r="AH57" i="115"/>
  <c r="E117" i="195" s="1"/>
  <c r="AI57" i="115"/>
  <c r="E117" i="196" s="1"/>
  <c r="AJ57" i="115"/>
  <c r="E117" i="197" s="1"/>
  <c r="AK57" i="115"/>
  <c r="E117" i="198" s="1"/>
  <c r="AL57" i="115"/>
  <c r="E117" i="199" s="1"/>
  <c r="AM57" i="115"/>
  <c r="E117" i="200" s="1"/>
  <c r="AN57" i="115"/>
  <c r="E117" i="201" s="1"/>
  <c r="AO57" i="115"/>
  <c r="E117" i="202" s="1"/>
  <c r="AP57" i="115"/>
  <c r="E117" i="203" s="1"/>
  <c r="AQ57" i="115"/>
  <c r="E117" i="204" s="1"/>
  <c r="AR57" i="115"/>
  <c r="E117" i="205" s="1"/>
  <c r="AS57" i="115"/>
  <c r="E117" i="206" s="1"/>
  <c r="AT57" i="115"/>
  <c r="E117" i="207" s="1"/>
  <c r="AU57" i="115"/>
  <c r="E117" i="208" s="1"/>
  <c r="AV57" i="115"/>
  <c r="E117" i="209" s="1"/>
  <c r="AW57" i="115"/>
  <c r="E117" i="210" s="1"/>
  <c r="AX57" i="115"/>
  <c r="E117" i="211" s="1"/>
  <c r="AY57" i="115"/>
  <c r="E117" i="212" s="1"/>
  <c r="AZ57" i="115"/>
  <c r="E117" i="213" s="1"/>
  <c r="BA57" i="115"/>
  <c r="E117" i="214" s="1"/>
  <c r="BB57" i="115"/>
  <c r="E117" i="215" s="1"/>
  <c r="BC57" i="115"/>
  <c r="E117" i="216" s="1"/>
  <c r="BD57" i="115"/>
  <c r="E117" i="217" s="1"/>
  <c r="BE57" i="115"/>
  <c r="E117" i="218" s="1"/>
  <c r="BF57" i="115"/>
  <c r="E117" i="219" s="1"/>
  <c r="BG57" i="115"/>
  <c r="E117" i="220" s="1"/>
  <c r="BH57" i="115"/>
  <c r="E117" i="221" s="1"/>
  <c r="BI57" i="115"/>
  <c r="E117" i="222" s="1"/>
  <c r="BJ57" i="115"/>
  <c r="E117" i="223" s="1"/>
  <c r="BK57" i="115"/>
  <c r="E117" i="224" s="1"/>
  <c r="BL57" i="115"/>
  <c r="E117" i="225" s="1"/>
  <c r="BM57" i="115"/>
  <c r="E117" i="226" s="1"/>
  <c r="BN57" i="115"/>
  <c r="E117" i="227" s="1"/>
  <c r="BO57" i="115"/>
  <c r="E117" i="228" s="1"/>
  <c r="BP57" i="115"/>
  <c r="E117" i="229" s="1"/>
  <c r="BQ57" i="115"/>
  <c r="E117" i="230" s="1"/>
  <c r="BR57" i="115"/>
  <c r="E117" i="231" s="1"/>
  <c r="BS57" i="115"/>
  <c r="E117" i="232" s="1"/>
  <c r="BT57" i="115"/>
  <c r="E117" i="233" s="1"/>
  <c r="BU57" i="115"/>
  <c r="E117" i="234" s="1"/>
  <c r="BV57" i="115"/>
  <c r="E117" i="235" s="1"/>
  <c r="BW57" i="115"/>
  <c r="E117" i="236" s="1"/>
  <c r="Q58" i="115"/>
  <c r="R58" i="115"/>
  <c r="E118" i="177" s="1"/>
  <c r="S58" i="115"/>
  <c r="E118" i="180" s="1"/>
  <c r="T58" i="115"/>
  <c r="E118" i="181" s="1"/>
  <c r="U58" i="115"/>
  <c r="E118" i="182" s="1"/>
  <c r="V58" i="115"/>
  <c r="E118" i="183" s="1"/>
  <c r="W58" i="115"/>
  <c r="E118" i="184" s="1"/>
  <c r="X58" i="115"/>
  <c r="E118" i="185" s="1"/>
  <c r="Y58" i="115"/>
  <c r="E118" i="186" s="1"/>
  <c r="Z58" i="115"/>
  <c r="E118" i="187" s="1"/>
  <c r="AA58" i="115"/>
  <c r="E118" i="188" s="1"/>
  <c r="AB58" i="115"/>
  <c r="E118" i="189" s="1"/>
  <c r="AC58" i="115"/>
  <c r="E118" i="190" s="1"/>
  <c r="AD58" i="115"/>
  <c r="E118" i="191" s="1"/>
  <c r="AE58" i="115"/>
  <c r="E118" i="192" s="1"/>
  <c r="AF58" i="115"/>
  <c r="E118" i="193" s="1"/>
  <c r="AG58" i="115"/>
  <c r="E118" i="194" s="1"/>
  <c r="AH58" i="115"/>
  <c r="E118" i="195" s="1"/>
  <c r="AI58" i="115"/>
  <c r="E118" i="196" s="1"/>
  <c r="AJ58" i="115"/>
  <c r="E118" i="197" s="1"/>
  <c r="AK58" i="115"/>
  <c r="E118" i="198" s="1"/>
  <c r="AL58" i="115"/>
  <c r="E118" i="199" s="1"/>
  <c r="AM58" i="115"/>
  <c r="E118" i="200" s="1"/>
  <c r="AN58" i="115"/>
  <c r="E118" i="201" s="1"/>
  <c r="AO58" i="115"/>
  <c r="E118" i="202" s="1"/>
  <c r="AP58" i="115"/>
  <c r="E118" i="203" s="1"/>
  <c r="AQ58" i="115"/>
  <c r="E118" i="204" s="1"/>
  <c r="AR58" i="115"/>
  <c r="E118" i="205" s="1"/>
  <c r="AS58" i="115"/>
  <c r="E118" i="206" s="1"/>
  <c r="AT58" i="115"/>
  <c r="E118" i="207" s="1"/>
  <c r="AU58" i="115"/>
  <c r="E118" i="208" s="1"/>
  <c r="AV58" i="115"/>
  <c r="E118" i="209" s="1"/>
  <c r="AW58" i="115"/>
  <c r="E118" i="210" s="1"/>
  <c r="AX58" i="115"/>
  <c r="E118" i="211" s="1"/>
  <c r="AY58" i="115"/>
  <c r="E118" i="212" s="1"/>
  <c r="AZ58" i="115"/>
  <c r="E118" i="213" s="1"/>
  <c r="BA58" i="115"/>
  <c r="E118" i="214" s="1"/>
  <c r="BB58" i="115"/>
  <c r="E118" i="215" s="1"/>
  <c r="BC58" i="115"/>
  <c r="E118" i="216" s="1"/>
  <c r="BD58" i="115"/>
  <c r="E118" i="217" s="1"/>
  <c r="BE58" i="115"/>
  <c r="E118" i="218" s="1"/>
  <c r="BF58" i="115"/>
  <c r="E118" i="219" s="1"/>
  <c r="BG58" i="115"/>
  <c r="E118" i="220" s="1"/>
  <c r="BH58" i="115"/>
  <c r="E118" i="221" s="1"/>
  <c r="BI58" i="115"/>
  <c r="E118" i="222" s="1"/>
  <c r="BJ58" i="115"/>
  <c r="E118" i="223" s="1"/>
  <c r="BK58" i="115"/>
  <c r="E118" i="224" s="1"/>
  <c r="BL58" i="115"/>
  <c r="E118" i="225" s="1"/>
  <c r="BM58" i="115"/>
  <c r="E118" i="226" s="1"/>
  <c r="BN58" i="115"/>
  <c r="E118" i="227" s="1"/>
  <c r="BO58" i="115"/>
  <c r="E118" i="228" s="1"/>
  <c r="BP58" i="115"/>
  <c r="E118" i="229" s="1"/>
  <c r="BQ58" i="115"/>
  <c r="E118" i="230" s="1"/>
  <c r="BR58" i="115"/>
  <c r="E118" i="231" s="1"/>
  <c r="BS58" i="115"/>
  <c r="E118" i="232" s="1"/>
  <c r="BT58" i="115"/>
  <c r="E118" i="233" s="1"/>
  <c r="BU58" i="115"/>
  <c r="E118" i="234" s="1"/>
  <c r="BV58" i="115"/>
  <c r="E118" i="235" s="1"/>
  <c r="BW58" i="115"/>
  <c r="E118" i="236" s="1"/>
  <c r="Q59" i="115"/>
  <c r="R59" i="115"/>
  <c r="E119" i="177" s="1"/>
  <c r="S59" i="115"/>
  <c r="E119" i="180" s="1"/>
  <c r="T59" i="115"/>
  <c r="E119" i="181" s="1"/>
  <c r="U59" i="115"/>
  <c r="E119" i="182" s="1"/>
  <c r="V59" i="115"/>
  <c r="E119" i="183" s="1"/>
  <c r="W59" i="115"/>
  <c r="E119" i="184" s="1"/>
  <c r="X59" i="115"/>
  <c r="E119" i="185" s="1"/>
  <c r="Y59" i="115"/>
  <c r="E119" i="186" s="1"/>
  <c r="Z59" i="115"/>
  <c r="E119" i="187" s="1"/>
  <c r="AA59" i="115"/>
  <c r="E119" i="188" s="1"/>
  <c r="AB59" i="115"/>
  <c r="E119" i="189" s="1"/>
  <c r="AC59" i="115"/>
  <c r="E119" i="190" s="1"/>
  <c r="AD59" i="115"/>
  <c r="E119" i="191" s="1"/>
  <c r="AE59" i="115"/>
  <c r="E119" i="192" s="1"/>
  <c r="AF59" i="115"/>
  <c r="E119" i="193" s="1"/>
  <c r="AG59" i="115"/>
  <c r="E119" i="194" s="1"/>
  <c r="AH59" i="115"/>
  <c r="E119" i="195" s="1"/>
  <c r="AI59" i="115"/>
  <c r="E119" i="196" s="1"/>
  <c r="AJ59" i="115"/>
  <c r="E119" i="197" s="1"/>
  <c r="AK59" i="115"/>
  <c r="E119" i="198" s="1"/>
  <c r="AL59" i="115"/>
  <c r="E119" i="199" s="1"/>
  <c r="AM59" i="115"/>
  <c r="E119" i="200" s="1"/>
  <c r="AN59" i="115"/>
  <c r="E119" i="201" s="1"/>
  <c r="AO59" i="115"/>
  <c r="E119" i="202" s="1"/>
  <c r="AP59" i="115"/>
  <c r="E119" i="203" s="1"/>
  <c r="AQ59" i="115"/>
  <c r="E119" i="204" s="1"/>
  <c r="AR59" i="115"/>
  <c r="E119" i="205" s="1"/>
  <c r="AS59" i="115"/>
  <c r="E119" i="206" s="1"/>
  <c r="AT59" i="115"/>
  <c r="E119" i="207" s="1"/>
  <c r="AU59" i="115"/>
  <c r="E119" i="208" s="1"/>
  <c r="AV59" i="115"/>
  <c r="E119" i="209" s="1"/>
  <c r="AW59" i="115"/>
  <c r="E119" i="210" s="1"/>
  <c r="AX59" i="115"/>
  <c r="E119" i="211" s="1"/>
  <c r="AY59" i="115"/>
  <c r="E119" i="212" s="1"/>
  <c r="AZ59" i="115"/>
  <c r="E119" i="213" s="1"/>
  <c r="BA59" i="115"/>
  <c r="E119" i="214" s="1"/>
  <c r="BB59" i="115"/>
  <c r="E119" i="215" s="1"/>
  <c r="BC59" i="115"/>
  <c r="E119" i="216" s="1"/>
  <c r="BD59" i="115"/>
  <c r="E119" i="217" s="1"/>
  <c r="BE59" i="115"/>
  <c r="E119" i="218" s="1"/>
  <c r="BF59" i="115"/>
  <c r="E119" i="219" s="1"/>
  <c r="BG59" i="115"/>
  <c r="E119" i="220" s="1"/>
  <c r="BH59" i="115"/>
  <c r="E119" i="221" s="1"/>
  <c r="BI59" i="115"/>
  <c r="E119" i="222" s="1"/>
  <c r="BJ59" i="115"/>
  <c r="E119" i="223" s="1"/>
  <c r="BK59" i="115"/>
  <c r="E119" i="224" s="1"/>
  <c r="BL59" i="115"/>
  <c r="E119" i="225" s="1"/>
  <c r="BM59" i="115"/>
  <c r="E119" i="226" s="1"/>
  <c r="BN59" i="115"/>
  <c r="E119" i="227" s="1"/>
  <c r="BO59" i="115"/>
  <c r="E119" i="228" s="1"/>
  <c r="BP59" i="115"/>
  <c r="E119" i="229" s="1"/>
  <c r="BQ59" i="115"/>
  <c r="E119" i="230" s="1"/>
  <c r="BR59" i="115"/>
  <c r="E119" i="231" s="1"/>
  <c r="BS59" i="115"/>
  <c r="E119" i="232" s="1"/>
  <c r="BT59" i="115"/>
  <c r="E119" i="233" s="1"/>
  <c r="BU59" i="115"/>
  <c r="E119" i="234" s="1"/>
  <c r="BV59" i="115"/>
  <c r="E119" i="235" s="1"/>
  <c r="BW59" i="115"/>
  <c r="E119" i="236" s="1"/>
  <c r="Q60" i="115"/>
  <c r="R60" i="115"/>
  <c r="E120" i="177" s="1"/>
  <c r="S60" i="115"/>
  <c r="E120" i="180" s="1"/>
  <c r="T60" i="115"/>
  <c r="E120" i="181" s="1"/>
  <c r="U60" i="115"/>
  <c r="E120" i="182" s="1"/>
  <c r="V60" i="115"/>
  <c r="E120" i="183" s="1"/>
  <c r="W60" i="115"/>
  <c r="E120" i="184" s="1"/>
  <c r="X60" i="115"/>
  <c r="E120" i="185" s="1"/>
  <c r="Y60" i="115"/>
  <c r="E120" i="186" s="1"/>
  <c r="Z60" i="115"/>
  <c r="E120" i="187" s="1"/>
  <c r="AA60" i="115"/>
  <c r="E120" i="188" s="1"/>
  <c r="AB60" i="115"/>
  <c r="E120" i="189" s="1"/>
  <c r="AC60" i="115"/>
  <c r="E120" i="190" s="1"/>
  <c r="AD60" i="115"/>
  <c r="E120" i="191" s="1"/>
  <c r="AE60" i="115"/>
  <c r="E120" i="192" s="1"/>
  <c r="AF60" i="115"/>
  <c r="E120" i="193" s="1"/>
  <c r="AG60" i="115"/>
  <c r="E120" i="194" s="1"/>
  <c r="AH60" i="115"/>
  <c r="E120" i="195" s="1"/>
  <c r="AI60" i="115"/>
  <c r="E120" i="196" s="1"/>
  <c r="AJ60" i="115"/>
  <c r="E120" i="197" s="1"/>
  <c r="AK60" i="115"/>
  <c r="E120" i="198" s="1"/>
  <c r="AL60" i="115"/>
  <c r="E120" i="199" s="1"/>
  <c r="AM60" i="115"/>
  <c r="E120" i="200" s="1"/>
  <c r="AN60" i="115"/>
  <c r="E120" i="201" s="1"/>
  <c r="AO60" i="115"/>
  <c r="E120" i="202" s="1"/>
  <c r="AP60" i="115"/>
  <c r="E120" i="203" s="1"/>
  <c r="AQ60" i="115"/>
  <c r="E120" i="204" s="1"/>
  <c r="AR60" i="115"/>
  <c r="E120" i="205" s="1"/>
  <c r="AS60" i="115"/>
  <c r="E120" i="206" s="1"/>
  <c r="AT60" i="115"/>
  <c r="E120" i="207" s="1"/>
  <c r="AU60" i="115"/>
  <c r="E120" i="208" s="1"/>
  <c r="AV60" i="115"/>
  <c r="E120" i="209" s="1"/>
  <c r="AW60" i="115"/>
  <c r="E120" i="210" s="1"/>
  <c r="AX60" i="115"/>
  <c r="E120" i="211" s="1"/>
  <c r="AY60" i="115"/>
  <c r="E120" i="212" s="1"/>
  <c r="AZ60" i="115"/>
  <c r="E120" i="213" s="1"/>
  <c r="BA60" i="115"/>
  <c r="E120" i="214" s="1"/>
  <c r="BB60" i="115"/>
  <c r="E120" i="215" s="1"/>
  <c r="BC60" i="115"/>
  <c r="E120" i="216" s="1"/>
  <c r="BD60" i="115"/>
  <c r="E120" i="217" s="1"/>
  <c r="BE60" i="115"/>
  <c r="E120" i="218" s="1"/>
  <c r="BF60" i="115"/>
  <c r="E120" i="219" s="1"/>
  <c r="BG60" i="115"/>
  <c r="E120" i="220" s="1"/>
  <c r="BH60" i="115"/>
  <c r="E120" i="221" s="1"/>
  <c r="BI60" i="115"/>
  <c r="E120" i="222" s="1"/>
  <c r="BJ60" i="115"/>
  <c r="E120" i="223" s="1"/>
  <c r="BK60" i="115"/>
  <c r="E120" i="224" s="1"/>
  <c r="BL60" i="115"/>
  <c r="E120" i="225" s="1"/>
  <c r="BM60" i="115"/>
  <c r="E120" i="226" s="1"/>
  <c r="BN60" i="115"/>
  <c r="E120" i="227" s="1"/>
  <c r="BO60" i="115"/>
  <c r="E120" i="228" s="1"/>
  <c r="BP60" i="115"/>
  <c r="E120" i="229" s="1"/>
  <c r="BQ60" i="115"/>
  <c r="E120" i="230" s="1"/>
  <c r="BR60" i="115"/>
  <c r="E120" i="231" s="1"/>
  <c r="BS60" i="115"/>
  <c r="E120" i="232" s="1"/>
  <c r="BT60" i="115"/>
  <c r="E120" i="233" s="1"/>
  <c r="BU60" i="115"/>
  <c r="E120" i="234" s="1"/>
  <c r="BV60" i="115"/>
  <c r="E120" i="235" s="1"/>
  <c r="BW60" i="115"/>
  <c r="E120" i="236" s="1"/>
  <c r="Q61" i="115"/>
  <c r="R61" i="115"/>
  <c r="E121" i="177" s="1"/>
  <c r="S61" i="115"/>
  <c r="E121" i="180" s="1"/>
  <c r="T61" i="115"/>
  <c r="E121" i="181" s="1"/>
  <c r="U61" i="115"/>
  <c r="E121" i="182" s="1"/>
  <c r="V61" i="115"/>
  <c r="E121" i="183" s="1"/>
  <c r="W61" i="115"/>
  <c r="E121" i="184" s="1"/>
  <c r="X61" i="115"/>
  <c r="E121" i="185" s="1"/>
  <c r="Y61" i="115"/>
  <c r="E121" i="186" s="1"/>
  <c r="Z61" i="115"/>
  <c r="E121" i="187" s="1"/>
  <c r="AA61" i="115"/>
  <c r="E121" i="188" s="1"/>
  <c r="AB61" i="115"/>
  <c r="E121" i="189" s="1"/>
  <c r="AC61" i="115"/>
  <c r="E121" i="190" s="1"/>
  <c r="AD61" i="115"/>
  <c r="E121" i="191" s="1"/>
  <c r="AE61" i="115"/>
  <c r="E121" i="192" s="1"/>
  <c r="AF61" i="115"/>
  <c r="E121" i="193" s="1"/>
  <c r="AG61" i="115"/>
  <c r="E121" i="194" s="1"/>
  <c r="AH61" i="115"/>
  <c r="E121" i="195" s="1"/>
  <c r="AI61" i="115"/>
  <c r="E121" i="196" s="1"/>
  <c r="AJ61" i="115"/>
  <c r="E121" i="197" s="1"/>
  <c r="AK61" i="115"/>
  <c r="E121" i="198" s="1"/>
  <c r="AL61" i="115"/>
  <c r="E121" i="199" s="1"/>
  <c r="AM61" i="115"/>
  <c r="E121" i="200" s="1"/>
  <c r="AN61" i="115"/>
  <c r="E121" i="201" s="1"/>
  <c r="AO61" i="115"/>
  <c r="E121" i="202" s="1"/>
  <c r="AP61" i="115"/>
  <c r="E121" i="203" s="1"/>
  <c r="AQ61" i="115"/>
  <c r="E121" i="204" s="1"/>
  <c r="AR61" i="115"/>
  <c r="E121" i="205" s="1"/>
  <c r="AS61" i="115"/>
  <c r="E121" i="206" s="1"/>
  <c r="AT61" i="115"/>
  <c r="E121" i="207" s="1"/>
  <c r="AU61" i="115"/>
  <c r="E121" i="208" s="1"/>
  <c r="AV61" i="115"/>
  <c r="E121" i="209" s="1"/>
  <c r="AW61" i="115"/>
  <c r="E121" i="210" s="1"/>
  <c r="AX61" i="115"/>
  <c r="E121" i="211" s="1"/>
  <c r="AY61" i="115"/>
  <c r="E121" i="212" s="1"/>
  <c r="AZ61" i="115"/>
  <c r="E121" i="213" s="1"/>
  <c r="BA61" i="115"/>
  <c r="E121" i="214" s="1"/>
  <c r="BB61" i="115"/>
  <c r="E121" i="215" s="1"/>
  <c r="BC61" i="115"/>
  <c r="E121" i="216" s="1"/>
  <c r="BD61" i="115"/>
  <c r="E121" i="217" s="1"/>
  <c r="BE61" i="115"/>
  <c r="E121" i="218" s="1"/>
  <c r="BF61" i="115"/>
  <c r="E121" i="219" s="1"/>
  <c r="BG61" i="115"/>
  <c r="E121" i="220" s="1"/>
  <c r="BH61" i="115"/>
  <c r="E121" i="221" s="1"/>
  <c r="BI61" i="115"/>
  <c r="E121" i="222" s="1"/>
  <c r="BJ61" i="115"/>
  <c r="E121" i="223" s="1"/>
  <c r="BK61" i="115"/>
  <c r="E121" i="224" s="1"/>
  <c r="BL61" i="115"/>
  <c r="E121" i="225" s="1"/>
  <c r="BM61" i="115"/>
  <c r="E121" i="226" s="1"/>
  <c r="BN61" i="115"/>
  <c r="E121" i="227" s="1"/>
  <c r="BO61" i="115"/>
  <c r="E121" i="228" s="1"/>
  <c r="BP61" i="115"/>
  <c r="E121" i="229" s="1"/>
  <c r="BQ61" i="115"/>
  <c r="E121" i="230" s="1"/>
  <c r="BR61" i="115"/>
  <c r="E121" i="231" s="1"/>
  <c r="BS61" i="115"/>
  <c r="E121" i="232" s="1"/>
  <c r="BT61" i="115"/>
  <c r="E121" i="233" s="1"/>
  <c r="BU61" i="115"/>
  <c r="E121" i="234" s="1"/>
  <c r="BV61" i="115"/>
  <c r="E121" i="235" s="1"/>
  <c r="BW61" i="115"/>
  <c r="E121" i="236" s="1"/>
  <c r="Q62" i="115"/>
  <c r="R62" i="115"/>
  <c r="E122" i="177" s="1"/>
  <c r="S62" i="115"/>
  <c r="E122" i="180" s="1"/>
  <c r="T62" i="115"/>
  <c r="E122" i="181" s="1"/>
  <c r="U62" i="115"/>
  <c r="E122" i="182" s="1"/>
  <c r="V62" i="115"/>
  <c r="E122" i="183" s="1"/>
  <c r="W62" i="115"/>
  <c r="E122" i="184" s="1"/>
  <c r="X62" i="115"/>
  <c r="E122" i="185" s="1"/>
  <c r="Y62" i="115"/>
  <c r="E122" i="186" s="1"/>
  <c r="Z62" i="115"/>
  <c r="E122" i="187" s="1"/>
  <c r="AA62" i="115"/>
  <c r="E122" i="188" s="1"/>
  <c r="AB62" i="115"/>
  <c r="E122" i="189" s="1"/>
  <c r="AC62" i="115"/>
  <c r="E122" i="190" s="1"/>
  <c r="AD62" i="115"/>
  <c r="E122" i="191" s="1"/>
  <c r="AE62" i="115"/>
  <c r="E122" i="192" s="1"/>
  <c r="AF62" i="115"/>
  <c r="E122" i="193" s="1"/>
  <c r="AG62" i="115"/>
  <c r="E122" i="194" s="1"/>
  <c r="AH62" i="115"/>
  <c r="E122" i="195" s="1"/>
  <c r="AI62" i="115"/>
  <c r="E122" i="196" s="1"/>
  <c r="AJ62" i="115"/>
  <c r="E122" i="197" s="1"/>
  <c r="AK62" i="115"/>
  <c r="E122" i="198" s="1"/>
  <c r="AL62" i="115"/>
  <c r="E122" i="199" s="1"/>
  <c r="AM62" i="115"/>
  <c r="E122" i="200" s="1"/>
  <c r="AN62" i="115"/>
  <c r="E122" i="201" s="1"/>
  <c r="AO62" i="115"/>
  <c r="E122" i="202" s="1"/>
  <c r="AP62" i="115"/>
  <c r="E122" i="203" s="1"/>
  <c r="AQ62" i="115"/>
  <c r="E122" i="204" s="1"/>
  <c r="AR62" i="115"/>
  <c r="E122" i="205" s="1"/>
  <c r="AS62" i="115"/>
  <c r="E122" i="206" s="1"/>
  <c r="AT62" i="115"/>
  <c r="E122" i="207" s="1"/>
  <c r="AU62" i="115"/>
  <c r="E122" i="208" s="1"/>
  <c r="AV62" i="115"/>
  <c r="E122" i="209" s="1"/>
  <c r="AW62" i="115"/>
  <c r="E122" i="210" s="1"/>
  <c r="AX62" i="115"/>
  <c r="E122" i="211" s="1"/>
  <c r="AY62" i="115"/>
  <c r="E122" i="212" s="1"/>
  <c r="AZ62" i="115"/>
  <c r="E122" i="213" s="1"/>
  <c r="BA62" i="115"/>
  <c r="E122" i="214" s="1"/>
  <c r="BB62" i="115"/>
  <c r="E122" i="215" s="1"/>
  <c r="BC62" i="115"/>
  <c r="E122" i="216" s="1"/>
  <c r="BD62" i="115"/>
  <c r="E122" i="217" s="1"/>
  <c r="BE62" i="115"/>
  <c r="E122" i="218" s="1"/>
  <c r="BF62" i="115"/>
  <c r="E122" i="219" s="1"/>
  <c r="BG62" i="115"/>
  <c r="E122" i="220" s="1"/>
  <c r="BH62" i="115"/>
  <c r="E122" i="221" s="1"/>
  <c r="BI62" i="115"/>
  <c r="E122" i="222" s="1"/>
  <c r="BJ62" i="115"/>
  <c r="E122" i="223" s="1"/>
  <c r="BK62" i="115"/>
  <c r="E122" i="224" s="1"/>
  <c r="BL62" i="115"/>
  <c r="E122" i="225" s="1"/>
  <c r="BM62" i="115"/>
  <c r="E122" i="226" s="1"/>
  <c r="BN62" i="115"/>
  <c r="E122" i="227" s="1"/>
  <c r="BO62" i="115"/>
  <c r="E122" i="228" s="1"/>
  <c r="BP62" i="115"/>
  <c r="E122" i="229" s="1"/>
  <c r="BQ62" i="115"/>
  <c r="E122" i="230" s="1"/>
  <c r="BR62" i="115"/>
  <c r="E122" i="231" s="1"/>
  <c r="BS62" i="115"/>
  <c r="E122" i="232" s="1"/>
  <c r="BT62" i="115"/>
  <c r="E122" i="233" s="1"/>
  <c r="BU62" i="115"/>
  <c r="E122" i="234" s="1"/>
  <c r="BV62" i="115"/>
  <c r="E122" i="235" s="1"/>
  <c r="BW62" i="115"/>
  <c r="E122" i="236" s="1"/>
  <c r="Q63" i="115"/>
  <c r="R63" i="115"/>
  <c r="E123" i="177" s="1"/>
  <c r="S63" i="115"/>
  <c r="E123" i="180" s="1"/>
  <c r="T63" i="115"/>
  <c r="E123" i="181" s="1"/>
  <c r="U63" i="115"/>
  <c r="E123" i="182" s="1"/>
  <c r="V63" i="115"/>
  <c r="E123" i="183" s="1"/>
  <c r="W63" i="115"/>
  <c r="E123" i="184" s="1"/>
  <c r="X63" i="115"/>
  <c r="E123" i="185" s="1"/>
  <c r="Y63" i="115"/>
  <c r="E123" i="186" s="1"/>
  <c r="Z63" i="115"/>
  <c r="E123" i="187" s="1"/>
  <c r="AA63" i="115"/>
  <c r="E123" i="188" s="1"/>
  <c r="AB63" i="115"/>
  <c r="E123" i="189" s="1"/>
  <c r="AC63" i="115"/>
  <c r="E123" i="190" s="1"/>
  <c r="AD63" i="115"/>
  <c r="E123" i="191" s="1"/>
  <c r="AE63" i="115"/>
  <c r="E123" i="192" s="1"/>
  <c r="AF63" i="115"/>
  <c r="E123" i="193" s="1"/>
  <c r="AG63" i="115"/>
  <c r="E123" i="194" s="1"/>
  <c r="AH63" i="115"/>
  <c r="E123" i="195" s="1"/>
  <c r="AI63" i="115"/>
  <c r="E123" i="196" s="1"/>
  <c r="AJ63" i="115"/>
  <c r="E123" i="197" s="1"/>
  <c r="AK63" i="115"/>
  <c r="E123" i="198" s="1"/>
  <c r="AL63" i="115"/>
  <c r="E123" i="199" s="1"/>
  <c r="AM63" i="115"/>
  <c r="E123" i="200" s="1"/>
  <c r="AN63" i="115"/>
  <c r="E123" i="201" s="1"/>
  <c r="AO63" i="115"/>
  <c r="E123" i="202" s="1"/>
  <c r="AP63" i="115"/>
  <c r="E123" i="203" s="1"/>
  <c r="AQ63" i="115"/>
  <c r="E123" i="204" s="1"/>
  <c r="AR63" i="115"/>
  <c r="E123" i="205" s="1"/>
  <c r="AS63" i="115"/>
  <c r="E123" i="206" s="1"/>
  <c r="AT63" i="115"/>
  <c r="E123" i="207" s="1"/>
  <c r="AU63" i="115"/>
  <c r="E123" i="208" s="1"/>
  <c r="AV63" i="115"/>
  <c r="E123" i="209" s="1"/>
  <c r="AW63" i="115"/>
  <c r="E123" i="210" s="1"/>
  <c r="AX63" i="115"/>
  <c r="E123" i="211" s="1"/>
  <c r="AY63" i="115"/>
  <c r="E123" i="212" s="1"/>
  <c r="AZ63" i="115"/>
  <c r="E123" i="213" s="1"/>
  <c r="BA63" i="115"/>
  <c r="E123" i="214" s="1"/>
  <c r="BB63" i="115"/>
  <c r="E123" i="215" s="1"/>
  <c r="BC63" i="115"/>
  <c r="E123" i="216" s="1"/>
  <c r="BD63" i="115"/>
  <c r="E123" i="217" s="1"/>
  <c r="BE63" i="115"/>
  <c r="E123" i="218" s="1"/>
  <c r="BF63" i="115"/>
  <c r="E123" i="219" s="1"/>
  <c r="BG63" i="115"/>
  <c r="E123" i="220" s="1"/>
  <c r="BH63" i="115"/>
  <c r="E123" i="221" s="1"/>
  <c r="BI63" i="115"/>
  <c r="E123" i="222" s="1"/>
  <c r="BJ63" i="115"/>
  <c r="E123" i="223" s="1"/>
  <c r="BK63" i="115"/>
  <c r="E123" i="224" s="1"/>
  <c r="BL63" i="115"/>
  <c r="E123" i="225" s="1"/>
  <c r="BM63" i="115"/>
  <c r="E123" i="226" s="1"/>
  <c r="BN63" i="115"/>
  <c r="E123" i="227" s="1"/>
  <c r="BO63" i="115"/>
  <c r="E123" i="228" s="1"/>
  <c r="BP63" i="115"/>
  <c r="E123" i="229" s="1"/>
  <c r="BQ63" i="115"/>
  <c r="E123" i="230" s="1"/>
  <c r="BR63" i="115"/>
  <c r="E123" i="231" s="1"/>
  <c r="BS63" i="115"/>
  <c r="E123" i="232" s="1"/>
  <c r="BT63" i="115"/>
  <c r="E123" i="233" s="1"/>
  <c r="BU63" i="115"/>
  <c r="E123" i="234" s="1"/>
  <c r="BV63" i="115"/>
  <c r="E123" i="235" s="1"/>
  <c r="BW63" i="115"/>
  <c r="E123" i="236" s="1"/>
  <c r="Q64" i="115"/>
  <c r="R64" i="115"/>
  <c r="E124" i="177" s="1"/>
  <c r="S64" i="115"/>
  <c r="E124" i="180" s="1"/>
  <c r="T64" i="115"/>
  <c r="E124" i="181" s="1"/>
  <c r="U64" i="115"/>
  <c r="E124" i="182" s="1"/>
  <c r="V64" i="115"/>
  <c r="E124" i="183" s="1"/>
  <c r="W64" i="115"/>
  <c r="E124" i="184" s="1"/>
  <c r="X64" i="115"/>
  <c r="E124" i="185" s="1"/>
  <c r="Y64" i="115"/>
  <c r="E124" i="186" s="1"/>
  <c r="Z64" i="115"/>
  <c r="E124" i="187" s="1"/>
  <c r="AA64" i="115"/>
  <c r="E124" i="188" s="1"/>
  <c r="AB64" i="115"/>
  <c r="E124" i="189" s="1"/>
  <c r="AC64" i="115"/>
  <c r="E124" i="190" s="1"/>
  <c r="AD64" i="115"/>
  <c r="E124" i="191" s="1"/>
  <c r="AE64" i="115"/>
  <c r="E124" i="192" s="1"/>
  <c r="AF64" i="115"/>
  <c r="E124" i="193" s="1"/>
  <c r="AG64" i="115"/>
  <c r="E124" i="194" s="1"/>
  <c r="AH64" i="115"/>
  <c r="E124" i="195" s="1"/>
  <c r="AI64" i="115"/>
  <c r="E124" i="196" s="1"/>
  <c r="AJ64" i="115"/>
  <c r="E124" i="197" s="1"/>
  <c r="AK64" i="115"/>
  <c r="E124" i="198" s="1"/>
  <c r="AL64" i="115"/>
  <c r="E124" i="199" s="1"/>
  <c r="AM64" i="115"/>
  <c r="E124" i="200" s="1"/>
  <c r="AN64" i="115"/>
  <c r="E124" i="201" s="1"/>
  <c r="AO64" i="115"/>
  <c r="E124" i="202" s="1"/>
  <c r="AP64" i="115"/>
  <c r="E124" i="203" s="1"/>
  <c r="AQ64" i="115"/>
  <c r="E124" i="204" s="1"/>
  <c r="AR64" i="115"/>
  <c r="E124" i="205" s="1"/>
  <c r="AS64" i="115"/>
  <c r="E124" i="206" s="1"/>
  <c r="AT64" i="115"/>
  <c r="E124" i="207" s="1"/>
  <c r="AU64" i="115"/>
  <c r="E124" i="208" s="1"/>
  <c r="AV64" i="115"/>
  <c r="E124" i="209" s="1"/>
  <c r="AW64" i="115"/>
  <c r="E124" i="210" s="1"/>
  <c r="AX64" i="115"/>
  <c r="E124" i="211" s="1"/>
  <c r="AY64" i="115"/>
  <c r="E124" i="212" s="1"/>
  <c r="AZ64" i="115"/>
  <c r="E124" i="213" s="1"/>
  <c r="BA64" i="115"/>
  <c r="E124" i="214" s="1"/>
  <c r="BB64" i="115"/>
  <c r="E124" i="215" s="1"/>
  <c r="BC64" i="115"/>
  <c r="E124" i="216" s="1"/>
  <c r="BD64" i="115"/>
  <c r="E124" i="217" s="1"/>
  <c r="BE64" i="115"/>
  <c r="E124" i="218" s="1"/>
  <c r="BF64" i="115"/>
  <c r="E124" i="219" s="1"/>
  <c r="BG64" i="115"/>
  <c r="E124" i="220" s="1"/>
  <c r="BH64" i="115"/>
  <c r="E124" i="221" s="1"/>
  <c r="BI64" i="115"/>
  <c r="E124" i="222" s="1"/>
  <c r="BJ64" i="115"/>
  <c r="E124" i="223" s="1"/>
  <c r="BK64" i="115"/>
  <c r="E124" i="224" s="1"/>
  <c r="BL64" i="115"/>
  <c r="E124" i="225" s="1"/>
  <c r="BM64" i="115"/>
  <c r="E124" i="226" s="1"/>
  <c r="BN64" i="115"/>
  <c r="E124" i="227" s="1"/>
  <c r="BO64" i="115"/>
  <c r="E124" i="228" s="1"/>
  <c r="BP64" i="115"/>
  <c r="E124" i="229" s="1"/>
  <c r="BQ64" i="115"/>
  <c r="E124" i="230" s="1"/>
  <c r="BR64" i="115"/>
  <c r="E124" i="231" s="1"/>
  <c r="BS64" i="115"/>
  <c r="E124" i="232" s="1"/>
  <c r="BT64" i="115"/>
  <c r="E124" i="233" s="1"/>
  <c r="BU64" i="115"/>
  <c r="E124" i="234" s="1"/>
  <c r="BV64" i="115"/>
  <c r="E124" i="235" s="1"/>
  <c r="BW64" i="115"/>
  <c r="E124" i="236" s="1"/>
  <c r="Q65" i="115"/>
  <c r="R65" i="115"/>
  <c r="E125" i="177" s="1"/>
  <c r="S65" i="115"/>
  <c r="E125" i="180" s="1"/>
  <c r="T65" i="115"/>
  <c r="E125" i="181" s="1"/>
  <c r="U65" i="115"/>
  <c r="E125" i="182" s="1"/>
  <c r="V65" i="115"/>
  <c r="E125" i="183" s="1"/>
  <c r="W65" i="115"/>
  <c r="E125" i="184" s="1"/>
  <c r="X65" i="115"/>
  <c r="E125" i="185" s="1"/>
  <c r="Y65" i="115"/>
  <c r="E125" i="186" s="1"/>
  <c r="Z65" i="115"/>
  <c r="E125" i="187" s="1"/>
  <c r="AA65" i="115"/>
  <c r="E125" i="188" s="1"/>
  <c r="AB65" i="115"/>
  <c r="E125" i="189" s="1"/>
  <c r="AC65" i="115"/>
  <c r="E125" i="190" s="1"/>
  <c r="AD65" i="115"/>
  <c r="E125" i="191" s="1"/>
  <c r="AE65" i="115"/>
  <c r="E125" i="192" s="1"/>
  <c r="AF65" i="115"/>
  <c r="E125" i="193" s="1"/>
  <c r="AG65" i="115"/>
  <c r="E125" i="194" s="1"/>
  <c r="AH65" i="115"/>
  <c r="E125" i="195" s="1"/>
  <c r="AI65" i="115"/>
  <c r="E125" i="196" s="1"/>
  <c r="AJ65" i="115"/>
  <c r="E125" i="197" s="1"/>
  <c r="AK65" i="115"/>
  <c r="E125" i="198" s="1"/>
  <c r="AL65" i="115"/>
  <c r="E125" i="199" s="1"/>
  <c r="AM65" i="115"/>
  <c r="E125" i="200" s="1"/>
  <c r="AN65" i="115"/>
  <c r="E125" i="201" s="1"/>
  <c r="AO65" i="115"/>
  <c r="E125" i="202" s="1"/>
  <c r="AP65" i="115"/>
  <c r="E125" i="203" s="1"/>
  <c r="AQ65" i="115"/>
  <c r="E125" i="204" s="1"/>
  <c r="AR65" i="115"/>
  <c r="E125" i="205" s="1"/>
  <c r="AS65" i="115"/>
  <c r="E125" i="206" s="1"/>
  <c r="AT65" i="115"/>
  <c r="E125" i="207" s="1"/>
  <c r="AU65" i="115"/>
  <c r="E125" i="208" s="1"/>
  <c r="AV65" i="115"/>
  <c r="E125" i="209" s="1"/>
  <c r="AW65" i="115"/>
  <c r="E125" i="210" s="1"/>
  <c r="AX65" i="115"/>
  <c r="E125" i="211" s="1"/>
  <c r="AY65" i="115"/>
  <c r="E125" i="212" s="1"/>
  <c r="AZ65" i="115"/>
  <c r="E125" i="213" s="1"/>
  <c r="BA65" i="115"/>
  <c r="E125" i="214" s="1"/>
  <c r="BB65" i="115"/>
  <c r="E125" i="215" s="1"/>
  <c r="BC65" i="115"/>
  <c r="E125" i="216" s="1"/>
  <c r="BD65" i="115"/>
  <c r="E125" i="217" s="1"/>
  <c r="BE65" i="115"/>
  <c r="E125" i="218" s="1"/>
  <c r="BF65" i="115"/>
  <c r="E125" i="219" s="1"/>
  <c r="BG65" i="115"/>
  <c r="E125" i="220" s="1"/>
  <c r="BH65" i="115"/>
  <c r="E125" i="221" s="1"/>
  <c r="BI65" i="115"/>
  <c r="E125" i="222" s="1"/>
  <c r="BJ65" i="115"/>
  <c r="E125" i="223" s="1"/>
  <c r="BK65" i="115"/>
  <c r="E125" i="224" s="1"/>
  <c r="BL65" i="115"/>
  <c r="E125" i="225" s="1"/>
  <c r="BM65" i="115"/>
  <c r="E125" i="226" s="1"/>
  <c r="BN65" i="115"/>
  <c r="E125" i="227" s="1"/>
  <c r="BO65" i="115"/>
  <c r="E125" i="228" s="1"/>
  <c r="BP65" i="115"/>
  <c r="E125" i="229" s="1"/>
  <c r="BQ65" i="115"/>
  <c r="E125" i="230" s="1"/>
  <c r="BR65" i="115"/>
  <c r="E125" i="231" s="1"/>
  <c r="BS65" i="115"/>
  <c r="E125" i="232" s="1"/>
  <c r="BT65" i="115"/>
  <c r="E125" i="233" s="1"/>
  <c r="BU65" i="115"/>
  <c r="E125" i="234" s="1"/>
  <c r="BV65" i="115"/>
  <c r="E125" i="235" s="1"/>
  <c r="BW65" i="115"/>
  <c r="E125" i="236" s="1"/>
  <c r="Q66" i="115"/>
  <c r="R66" i="115"/>
  <c r="E126" i="177" s="1"/>
  <c r="S66" i="115"/>
  <c r="E126" i="180" s="1"/>
  <c r="T66" i="115"/>
  <c r="E126" i="181" s="1"/>
  <c r="U66" i="115"/>
  <c r="E126" i="182" s="1"/>
  <c r="V66" i="115"/>
  <c r="E126" i="183" s="1"/>
  <c r="W66" i="115"/>
  <c r="E126" i="184" s="1"/>
  <c r="X66" i="115"/>
  <c r="E126" i="185" s="1"/>
  <c r="Y66" i="115"/>
  <c r="E126" i="186" s="1"/>
  <c r="Z66" i="115"/>
  <c r="E126" i="187" s="1"/>
  <c r="AA66" i="115"/>
  <c r="E126" i="188" s="1"/>
  <c r="AB66" i="115"/>
  <c r="E126" i="189" s="1"/>
  <c r="AC66" i="115"/>
  <c r="E126" i="190" s="1"/>
  <c r="AD66" i="115"/>
  <c r="E126" i="191" s="1"/>
  <c r="AE66" i="115"/>
  <c r="E126" i="192" s="1"/>
  <c r="AF66" i="115"/>
  <c r="E126" i="193" s="1"/>
  <c r="AG66" i="115"/>
  <c r="E126" i="194" s="1"/>
  <c r="AH66" i="115"/>
  <c r="E126" i="195" s="1"/>
  <c r="AI66" i="115"/>
  <c r="E126" i="196" s="1"/>
  <c r="AJ66" i="115"/>
  <c r="E126" i="197" s="1"/>
  <c r="AK66" i="115"/>
  <c r="E126" i="198" s="1"/>
  <c r="AL66" i="115"/>
  <c r="E126" i="199" s="1"/>
  <c r="AM66" i="115"/>
  <c r="E126" i="200" s="1"/>
  <c r="AN66" i="115"/>
  <c r="E126" i="201" s="1"/>
  <c r="AO66" i="115"/>
  <c r="E126" i="202" s="1"/>
  <c r="AP66" i="115"/>
  <c r="E126" i="203" s="1"/>
  <c r="AQ66" i="115"/>
  <c r="E126" i="204" s="1"/>
  <c r="AR66" i="115"/>
  <c r="E126" i="205" s="1"/>
  <c r="AS66" i="115"/>
  <c r="E126" i="206" s="1"/>
  <c r="AT66" i="115"/>
  <c r="E126" i="207" s="1"/>
  <c r="AU66" i="115"/>
  <c r="E126" i="208" s="1"/>
  <c r="AV66" i="115"/>
  <c r="E126" i="209" s="1"/>
  <c r="AW66" i="115"/>
  <c r="E126" i="210" s="1"/>
  <c r="AX66" i="115"/>
  <c r="E126" i="211" s="1"/>
  <c r="AY66" i="115"/>
  <c r="E126" i="212" s="1"/>
  <c r="AZ66" i="115"/>
  <c r="E126" i="213" s="1"/>
  <c r="BA66" i="115"/>
  <c r="E126" i="214" s="1"/>
  <c r="BB66" i="115"/>
  <c r="E126" i="215" s="1"/>
  <c r="BC66" i="115"/>
  <c r="E126" i="216" s="1"/>
  <c r="BD66" i="115"/>
  <c r="E126" i="217" s="1"/>
  <c r="BE66" i="115"/>
  <c r="E126" i="218" s="1"/>
  <c r="BF66" i="115"/>
  <c r="E126" i="219" s="1"/>
  <c r="BG66" i="115"/>
  <c r="E126" i="220" s="1"/>
  <c r="BH66" i="115"/>
  <c r="E126" i="221" s="1"/>
  <c r="BI66" i="115"/>
  <c r="E126" i="222" s="1"/>
  <c r="BJ66" i="115"/>
  <c r="E126" i="223" s="1"/>
  <c r="BK66" i="115"/>
  <c r="E126" i="224" s="1"/>
  <c r="BL66" i="115"/>
  <c r="E126" i="225" s="1"/>
  <c r="BM66" i="115"/>
  <c r="E126" i="226" s="1"/>
  <c r="BN66" i="115"/>
  <c r="E126" i="227" s="1"/>
  <c r="BO66" i="115"/>
  <c r="E126" i="228" s="1"/>
  <c r="BP66" i="115"/>
  <c r="E126" i="229" s="1"/>
  <c r="BQ66" i="115"/>
  <c r="E126" i="230" s="1"/>
  <c r="BR66" i="115"/>
  <c r="E126" i="231" s="1"/>
  <c r="BS66" i="115"/>
  <c r="E126" i="232" s="1"/>
  <c r="BT66" i="115"/>
  <c r="E126" i="233" s="1"/>
  <c r="BU66" i="115"/>
  <c r="E126" i="234" s="1"/>
  <c r="BV66" i="115"/>
  <c r="E126" i="235" s="1"/>
  <c r="BW66" i="115"/>
  <c r="E126" i="236" s="1"/>
  <c r="Q67" i="115"/>
  <c r="R67" i="115"/>
  <c r="E127" i="177" s="1"/>
  <c r="S67" i="115"/>
  <c r="E127" i="180" s="1"/>
  <c r="T67" i="115"/>
  <c r="E127" i="181" s="1"/>
  <c r="U67" i="115"/>
  <c r="E127" i="182" s="1"/>
  <c r="V67" i="115"/>
  <c r="E127" i="183" s="1"/>
  <c r="W67" i="115"/>
  <c r="E127" i="184" s="1"/>
  <c r="X67" i="115"/>
  <c r="E127" i="185" s="1"/>
  <c r="Y67" i="115"/>
  <c r="E127" i="186" s="1"/>
  <c r="Z67" i="115"/>
  <c r="E127" i="187" s="1"/>
  <c r="AA67" i="115"/>
  <c r="E127" i="188" s="1"/>
  <c r="AB67" i="115"/>
  <c r="E127" i="189" s="1"/>
  <c r="AC67" i="115"/>
  <c r="E127" i="190" s="1"/>
  <c r="AD67" i="115"/>
  <c r="E127" i="191" s="1"/>
  <c r="AE67" i="115"/>
  <c r="E127" i="192" s="1"/>
  <c r="AF67" i="115"/>
  <c r="E127" i="193" s="1"/>
  <c r="AG67" i="115"/>
  <c r="E127" i="194" s="1"/>
  <c r="AH67" i="115"/>
  <c r="E127" i="195" s="1"/>
  <c r="AI67" i="115"/>
  <c r="E127" i="196" s="1"/>
  <c r="AJ67" i="115"/>
  <c r="E127" i="197" s="1"/>
  <c r="AK67" i="115"/>
  <c r="E127" i="198" s="1"/>
  <c r="AL67" i="115"/>
  <c r="E127" i="199" s="1"/>
  <c r="AM67" i="115"/>
  <c r="E127" i="200" s="1"/>
  <c r="AN67" i="115"/>
  <c r="E127" i="201" s="1"/>
  <c r="AO67" i="115"/>
  <c r="E127" i="202" s="1"/>
  <c r="AP67" i="115"/>
  <c r="E127" i="203" s="1"/>
  <c r="AQ67" i="115"/>
  <c r="E127" i="204" s="1"/>
  <c r="AR67" i="115"/>
  <c r="E127" i="205" s="1"/>
  <c r="AS67" i="115"/>
  <c r="E127" i="206" s="1"/>
  <c r="AT67" i="115"/>
  <c r="E127" i="207" s="1"/>
  <c r="AU67" i="115"/>
  <c r="E127" i="208" s="1"/>
  <c r="AV67" i="115"/>
  <c r="E127" i="209" s="1"/>
  <c r="AW67" i="115"/>
  <c r="E127" i="210" s="1"/>
  <c r="AX67" i="115"/>
  <c r="E127" i="211" s="1"/>
  <c r="AY67" i="115"/>
  <c r="E127" i="212" s="1"/>
  <c r="AZ67" i="115"/>
  <c r="E127" i="213" s="1"/>
  <c r="BA67" i="115"/>
  <c r="E127" i="214" s="1"/>
  <c r="BB67" i="115"/>
  <c r="E127" i="215" s="1"/>
  <c r="BC67" i="115"/>
  <c r="E127" i="216" s="1"/>
  <c r="BD67" i="115"/>
  <c r="E127" i="217" s="1"/>
  <c r="BE67" i="115"/>
  <c r="E127" i="218" s="1"/>
  <c r="BF67" i="115"/>
  <c r="E127" i="219" s="1"/>
  <c r="BG67" i="115"/>
  <c r="E127" i="220" s="1"/>
  <c r="BH67" i="115"/>
  <c r="E127" i="221" s="1"/>
  <c r="BI67" i="115"/>
  <c r="E127" i="222" s="1"/>
  <c r="BJ67" i="115"/>
  <c r="E127" i="223" s="1"/>
  <c r="BK67" i="115"/>
  <c r="E127" i="224" s="1"/>
  <c r="BL67" i="115"/>
  <c r="E127" i="225" s="1"/>
  <c r="BM67" i="115"/>
  <c r="E127" i="226" s="1"/>
  <c r="BN67" i="115"/>
  <c r="E127" i="227" s="1"/>
  <c r="BO67" i="115"/>
  <c r="E127" i="228" s="1"/>
  <c r="BP67" i="115"/>
  <c r="E127" i="229" s="1"/>
  <c r="BQ67" i="115"/>
  <c r="E127" i="230" s="1"/>
  <c r="BR67" i="115"/>
  <c r="E127" i="231" s="1"/>
  <c r="BS67" i="115"/>
  <c r="E127" i="232" s="1"/>
  <c r="BT67" i="115"/>
  <c r="E127" i="233" s="1"/>
  <c r="BU67" i="115"/>
  <c r="E127" i="234" s="1"/>
  <c r="BV67" i="115"/>
  <c r="E127" i="235" s="1"/>
  <c r="BW67" i="115"/>
  <c r="E127" i="236" s="1"/>
  <c r="Q68" i="115"/>
  <c r="R68" i="115"/>
  <c r="E128" i="177" s="1"/>
  <c r="S68" i="115"/>
  <c r="E128" i="180" s="1"/>
  <c r="T68" i="115"/>
  <c r="E128" i="181" s="1"/>
  <c r="U68" i="115"/>
  <c r="E128" i="182" s="1"/>
  <c r="V68" i="115"/>
  <c r="E128" i="183" s="1"/>
  <c r="W68" i="115"/>
  <c r="E128" i="184" s="1"/>
  <c r="X68" i="115"/>
  <c r="E128" i="185" s="1"/>
  <c r="Y68" i="115"/>
  <c r="E128" i="186" s="1"/>
  <c r="Z68" i="115"/>
  <c r="E128" i="187" s="1"/>
  <c r="AA68" i="115"/>
  <c r="E128" i="188" s="1"/>
  <c r="AB68" i="115"/>
  <c r="E128" i="189" s="1"/>
  <c r="AC68" i="115"/>
  <c r="E128" i="190" s="1"/>
  <c r="AD68" i="115"/>
  <c r="E128" i="191" s="1"/>
  <c r="AE68" i="115"/>
  <c r="E128" i="192" s="1"/>
  <c r="AF68" i="115"/>
  <c r="E128" i="193" s="1"/>
  <c r="AG68" i="115"/>
  <c r="E128" i="194" s="1"/>
  <c r="AH68" i="115"/>
  <c r="E128" i="195" s="1"/>
  <c r="AI68" i="115"/>
  <c r="E128" i="196" s="1"/>
  <c r="AJ68" i="115"/>
  <c r="E128" i="197" s="1"/>
  <c r="AK68" i="115"/>
  <c r="E128" i="198" s="1"/>
  <c r="AL68" i="115"/>
  <c r="E128" i="199" s="1"/>
  <c r="AM68" i="115"/>
  <c r="E128" i="200" s="1"/>
  <c r="AN68" i="115"/>
  <c r="E128" i="201" s="1"/>
  <c r="AO68" i="115"/>
  <c r="E128" i="202" s="1"/>
  <c r="AP68" i="115"/>
  <c r="E128" i="203" s="1"/>
  <c r="AQ68" i="115"/>
  <c r="E128" i="204" s="1"/>
  <c r="AR68" i="115"/>
  <c r="E128" i="205" s="1"/>
  <c r="AS68" i="115"/>
  <c r="E128" i="206" s="1"/>
  <c r="AT68" i="115"/>
  <c r="E128" i="207" s="1"/>
  <c r="AU68" i="115"/>
  <c r="E128" i="208" s="1"/>
  <c r="AV68" i="115"/>
  <c r="E128" i="209" s="1"/>
  <c r="AW68" i="115"/>
  <c r="E128" i="210" s="1"/>
  <c r="AX68" i="115"/>
  <c r="E128" i="211" s="1"/>
  <c r="AY68" i="115"/>
  <c r="E128" i="212" s="1"/>
  <c r="AZ68" i="115"/>
  <c r="E128" i="213" s="1"/>
  <c r="BA68" i="115"/>
  <c r="E128" i="214" s="1"/>
  <c r="BB68" i="115"/>
  <c r="E128" i="215" s="1"/>
  <c r="BC68" i="115"/>
  <c r="E128" i="216" s="1"/>
  <c r="BD68" i="115"/>
  <c r="E128" i="217" s="1"/>
  <c r="BE68" i="115"/>
  <c r="E128" i="218" s="1"/>
  <c r="BF68" i="115"/>
  <c r="E128" i="219" s="1"/>
  <c r="BG68" i="115"/>
  <c r="E128" i="220" s="1"/>
  <c r="BH68" i="115"/>
  <c r="E128" i="221" s="1"/>
  <c r="BI68" i="115"/>
  <c r="E128" i="222" s="1"/>
  <c r="BJ68" i="115"/>
  <c r="E128" i="223" s="1"/>
  <c r="BK68" i="115"/>
  <c r="E128" i="224" s="1"/>
  <c r="BL68" i="115"/>
  <c r="E128" i="225" s="1"/>
  <c r="BM68" i="115"/>
  <c r="E128" i="226" s="1"/>
  <c r="BN68" i="115"/>
  <c r="E128" i="227" s="1"/>
  <c r="BO68" i="115"/>
  <c r="E128" i="228" s="1"/>
  <c r="BP68" i="115"/>
  <c r="E128" i="229" s="1"/>
  <c r="BQ68" i="115"/>
  <c r="E128" i="230" s="1"/>
  <c r="BR68" i="115"/>
  <c r="E128" i="231" s="1"/>
  <c r="BS68" i="115"/>
  <c r="E128" i="232" s="1"/>
  <c r="BT68" i="115"/>
  <c r="E128" i="233" s="1"/>
  <c r="BU68" i="115"/>
  <c r="E128" i="234" s="1"/>
  <c r="BV68" i="115"/>
  <c r="E128" i="235" s="1"/>
  <c r="BW68" i="115"/>
  <c r="E128" i="236" s="1"/>
  <c r="Q69" i="115"/>
  <c r="R69" i="115"/>
  <c r="E129" i="177" s="1"/>
  <c r="S69" i="115"/>
  <c r="E129" i="180" s="1"/>
  <c r="T69" i="115"/>
  <c r="E129" i="181" s="1"/>
  <c r="U69" i="115"/>
  <c r="E129" i="182" s="1"/>
  <c r="V69" i="115"/>
  <c r="E129" i="183" s="1"/>
  <c r="W69" i="115"/>
  <c r="E129" i="184" s="1"/>
  <c r="X69" i="115"/>
  <c r="E129" i="185" s="1"/>
  <c r="Y69" i="115"/>
  <c r="E129" i="186" s="1"/>
  <c r="Z69" i="115"/>
  <c r="E129" i="187" s="1"/>
  <c r="AA69" i="115"/>
  <c r="E129" i="188" s="1"/>
  <c r="AB69" i="115"/>
  <c r="E129" i="189" s="1"/>
  <c r="AC69" i="115"/>
  <c r="E129" i="190" s="1"/>
  <c r="AD69" i="115"/>
  <c r="E129" i="191" s="1"/>
  <c r="AE69" i="115"/>
  <c r="E129" i="192" s="1"/>
  <c r="AF69" i="115"/>
  <c r="E129" i="193" s="1"/>
  <c r="AG69" i="115"/>
  <c r="E129" i="194" s="1"/>
  <c r="AH69" i="115"/>
  <c r="E129" i="195" s="1"/>
  <c r="AI69" i="115"/>
  <c r="E129" i="196" s="1"/>
  <c r="AJ69" i="115"/>
  <c r="E129" i="197" s="1"/>
  <c r="AK69" i="115"/>
  <c r="E129" i="198" s="1"/>
  <c r="AL69" i="115"/>
  <c r="E129" i="199" s="1"/>
  <c r="AM69" i="115"/>
  <c r="E129" i="200" s="1"/>
  <c r="AN69" i="115"/>
  <c r="E129" i="201" s="1"/>
  <c r="AO69" i="115"/>
  <c r="E129" i="202" s="1"/>
  <c r="AP69" i="115"/>
  <c r="E129" i="203" s="1"/>
  <c r="AQ69" i="115"/>
  <c r="E129" i="204" s="1"/>
  <c r="AR69" i="115"/>
  <c r="E129" i="205" s="1"/>
  <c r="AS69" i="115"/>
  <c r="E129" i="206" s="1"/>
  <c r="AT69" i="115"/>
  <c r="E129" i="207" s="1"/>
  <c r="AU69" i="115"/>
  <c r="E129" i="208" s="1"/>
  <c r="AV69" i="115"/>
  <c r="E129" i="209" s="1"/>
  <c r="AW69" i="115"/>
  <c r="E129" i="210" s="1"/>
  <c r="AX69" i="115"/>
  <c r="E129" i="211" s="1"/>
  <c r="AY69" i="115"/>
  <c r="E129" i="212" s="1"/>
  <c r="AZ69" i="115"/>
  <c r="E129" i="213" s="1"/>
  <c r="BA69" i="115"/>
  <c r="E129" i="214" s="1"/>
  <c r="BB69" i="115"/>
  <c r="E129" i="215" s="1"/>
  <c r="BC69" i="115"/>
  <c r="E129" i="216" s="1"/>
  <c r="BD69" i="115"/>
  <c r="E129" i="217" s="1"/>
  <c r="BE69" i="115"/>
  <c r="E129" i="218" s="1"/>
  <c r="BF69" i="115"/>
  <c r="E129" i="219" s="1"/>
  <c r="BG69" i="115"/>
  <c r="E129" i="220" s="1"/>
  <c r="BH69" i="115"/>
  <c r="E129" i="221" s="1"/>
  <c r="BI69" i="115"/>
  <c r="E129" i="222" s="1"/>
  <c r="BJ69" i="115"/>
  <c r="E129" i="223" s="1"/>
  <c r="BK69" i="115"/>
  <c r="E129" i="224" s="1"/>
  <c r="BL69" i="115"/>
  <c r="E129" i="225" s="1"/>
  <c r="BM69" i="115"/>
  <c r="E129" i="226" s="1"/>
  <c r="BN69" i="115"/>
  <c r="E129" i="227" s="1"/>
  <c r="BO69" i="115"/>
  <c r="E129" i="228" s="1"/>
  <c r="BP69" i="115"/>
  <c r="E129" i="229" s="1"/>
  <c r="BQ69" i="115"/>
  <c r="E129" i="230" s="1"/>
  <c r="BR69" i="115"/>
  <c r="E129" i="231" s="1"/>
  <c r="BS69" i="115"/>
  <c r="E129" i="232" s="1"/>
  <c r="BT69" i="115"/>
  <c r="E129" i="233" s="1"/>
  <c r="BU69" i="115"/>
  <c r="E129" i="234" s="1"/>
  <c r="BV69" i="115"/>
  <c r="E129" i="235" s="1"/>
  <c r="BW69" i="115"/>
  <c r="E129" i="236" s="1"/>
  <c r="Q70" i="115"/>
  <c r="R70" i="115"/>
  <c r="E130" i="177" s="1"/>
  <c r="S70" i="115"/>
  <c r="E130" i="180" s="1"/>
  <c r="T70" i="115"/>
  <c r="E130" i="181" s="1"/>
  <c r="U70" i="115"/>
  <c r="E130" i="182" s="1"/>
  <c r="V70" i="115"/>
  <c r="E130" i="183" s="1"/>
  <c r="W70" i="115"/>
  <c r="E130" i="184" s="1"/>
  <c r="X70" i="115"/>
  <c r="E130" i="185" s="1"/>
  <c r="Y70" i="115"/>
  <c r="E130" i="186" s="1"/>
  <c r="Z70" i="115"/>
  <c r="E130" i="187" s="1"/>
  <c r="AA70" i="115"/>
  <c r="E130" i="188" s="1"/>
  <c r="AB70" i="115"/>
  <c r="E130" i="189" s="1"/>
  <c r="AC70" i="115"/>
  <c r="E130" i="190" s="1"/>
  <c r="AD70" i="115"/>
  <c r="E130" i="191" s="1"/>
  <c r="AE70" i="115"/>
  <c r="E130" i="192" s="1"/>
  <c r="AF70" i="115"/>
  <c r="E130" i="193" s="1"/>
  <c r="AG70" i="115"/>
  <c r="E130" i="194" s="1"/>
  <c r="AH70" i="115"/>
  <c r="E130" i="195" s="1"/>
  <c r="AI70" i="115"/>
  <c r="E130" i="196" s="1"/>
  <c r="AJ70" i="115"/>
  <c r="E130" i="197" s="1"/>
  <c r="AK70" i="115"/>
  <c r="E130" i="198" s="1"/>
  <c r="AL70" i="115"/>
  <c r="E130" i="199" s="1"/>
  <c r="AM70" i="115"/>
  <c r="E130" i="200" s="1"/>
  <c r="AN70" i="115"/>
  <c r="E130" i="201" s="1"/>
  <c r="AO70" i="115"/>
  <c r="E130" i="202" s="1"/>
  <c r="AP70" i="115"/>
  <c r="E130" i="203" s="1"/>
  <c r="AQ70" i="115"/>
  <c r="E130" i="204" s="1"/>
  <c r="AR70" i="115"/>
  <c r="E130" i="205" s="1"/>
  <c r="AS70" i="115"/>
  <c r="E130" i="206" s="1"/>
  <c r="AT70" i="115"/>
  <c r="E130" i="207" s="1"/>
  <c r="AU70" i="115"/>
  <c r="E130" i="208" s="1"/>
  <c r="AV70" i="115"/>
  <c r="E130" i="209" s="1"/>
  <c r="AW70" i="115"/>
  <c r="E130" i="210" s="1"/>
  <c r="AX70" i="115"/>
  <c r="E130" i="211" s="1"/>
  <c r="AY70" i="115"/>
  <c r="E130" i="212" s="1"/>
  <c r="AZ70" i="115"/>
  <c r="E130" i="213" s="1"/>
  <c r="BA70" i="115"/>
  <c r="E130" i="214" s="1"/>
  <c r="BB70" i="115"/>
  <c r="E130" i="215" s="1"/>
  <c r="BC70" i="115"/>
  <c r="E130" i="216" s="1"/>
  <c r="BD70" i="115"/>
  <c r="E130" i="217" s="1"/>
  <c r="BE70" i="115"/>
  <c r="E130" i="218" s="1"/>
  <c r="BF70" i="115"/>
  <c r="E130" i="219" s="1"/>
  <c r="BG70" i="115"/>
  <c r="E130" i="220" s="1"/>
  <c r="BH70" i="115"/>
  <c r="E130" i="221" s="1"/>
  <c r="BI70" i="115"/>
  <c r="E130" i="222" s="1"/>
  <c r="BJ70" i="115"/>
  <c r="E130" i="223" s="1"/>
  <c r="BK70" i="115"/>
  <c r="E130" i="224" s="1"/>
  <c r="BL70" i="115"/>
  <c r="E130" i="225" s="1"/>
  <c r="BM70" i="115"/>
  <c r="E130" i="226" s="1"/>
  <c r="BN70" i="115"/>
  <c r="E130" i="227" s="1"/>
  <c r="BO70" i="115"/>
  <c r="E130" i="228" s="1"/>
  <c r="BP70" i="115"/>
  <c r="E130" i="229" s="1"/>
  <c r="BQ70" i="115"/>
  <c r="E130" i="230" s="1"/>
  <c r="BR70" i="115"/>
  <c r="E130" i="231" s="1"/>
  <c r="BS70" i="115"/>
  <c r="E130" i="232" s="1"/>
  <c r="BT70" i="115"/>
  <c r="E130" i="233" s="1"/>
  <c r="BU70" i="115"/>
  <c r="E130" i="234" s="1"/>
  <c r="BV70" i="115"/>
  <c r="E130" i="235" s="1"/>
  <c r="BW70" i="115"/>
  <c r="E130" i="236" s="1"/>
  <c r="Q71" i="115"/>
  <c r="R71" i="115"/>
  <c r="E131" i="177" s="1"/>
  <c r="S71" i="115"/>
  <c r="E131" i="180" s="1"/>
  <c r="T71" i="115"/>
  <c r="E131" i="181" s="1"/>
  <c r="U71" i="115"/>
  <c r="E131" i="182" s="1"/>
  <c r="V71" i="115"/>
  <c r="E131" i="183" s="1"/>
  <c r="W71" i="115"/>
  <c r="E131" i="184" s="1"/>
  <c r="X71" i="115"/>
  <c r="E131" i="185" s="1"/>
  <c r="Y71" i="115"/>
  <c r="E131" i="186" s="1"/>
  <c r="Z71" i="115"/>
  <c r="E131" i="187" s="1"/>
  <c r="AA71" i="115"/>
  <c r="E131" i="188" s="1"/>
  <c r="AB71" i="115"/>
  <c r="E131" i="189" s="1"/>
  <c r="AC71" i="115"/>
  <c r="E131" i="190" s="1"/>
  <c r="AD71" i="115"/>
  <c r="E131" i="191" s="1"/>
  <c r="AE71" i="115"/>
  <c r="E131" i="192" s="1"/>
  <c r="AF71" i="115"/>
  <c r="E131" i="193" s="1"/>
  <c r="AG71" i="115"/>
  <c r="E131" i="194" s="1"/>
  <c r="AH71" i="115"/>
  <c r="E131" i="195" s="1"/>
  <c r="AI71" i="115"/>
  <c r="E131" i="196" s="1"/>
  <c r="AJ71" i="115"/>
  <c r="E131" i="197" s="1"/>
  <c r="AK71" i="115"/>
  <c r="E131" i="198" s="1"/>
  <c r="AL71" i="115"/>
  <c r="E131" i="199" s="1"/>
  <c r="AM71" i="115"/>
  <c r="E131" i="200" s="1"/>
  <c r="AN71" i="115"/>
  <c r="E131" i="201" s="1"/>
  <c r="AO71" i="115"/>
  <c r="E131" i="202" s="1"/>
  <c r="AP71" i="115"/>
  <c r="E131" i="203" s="1"/>
  <c r="AQ71" i="115"/>
  <c r="E131" i="204" s="1"/>
  <c r="AR71" i="115"/>
  <c r="E131" i="205" s="1"/>
  <c r="AS71" i="115"/>
  <c r="E131" i="206" s="1"/>
  <c r="AT71" i="115"/>
  <c r="E131" i="207" s="1"/>
  <c r="AU71" i="115"/>
  <c r="E131" i="208" s="1"/>
  <c r="AV71" i="115"/>
  <c r="E131" i="209" s="1"/>
  <c r="AW71" i="115"/>
  <c r="E131" i="210" s="1"/>
  <c r="AX71" i="115"/>
  <c r="E131" i="211" s="1"/>
  <c r="AY71" i="115"/>
  <c r="E131" i="212" s="1"/>
  <c r="AZ71" i="115"/>
  <c r="E131" i="213" s="1"/>
  <c r="BA71" i="115"/>
  <c r="E131" i="214" s="1"/>
  <c r="BB71" i="115"/>
  <c r="E131" i="215" s="1"/>
  <c r="BC71" i="115"/>
  <c r="E131" i="216" s="1"/>
  <c r="BD71" i="115"/>
  <c r="E131" i="217" s="1"/>
  <c r="BE71" i="115"/>
  <c r="E131" i="218" s="1"/>
  <c r="BF71" i="115"/>
  <c r="E131" i="219" s="1"/>
  <c r="BG71" i="115"/>
  <c r="E131" i="220" s="1"/>
  <c r="BH71" i="115"/>
  <c r="E131" i="221" s="1"/>
  <c r="BI71" i="115"/>
  <c r="E131" i="222" s="1"/>
  <c r="BJ71" i="115"/>
  <c r="E131" i="223" s="1"/>
  <c r="BK71" i="115"/>
  <c r="E131" i="224" s="1"/>
  <c r="BL71" i="115"/>
  <c r="E131" i="225" s="1"/>
  <c r="BM71" i="115"/>
  <c r="E131" i="226" s="1"/>
  <c r="BN71" i="115"/>
  <c r="E131" i="227" s="1"/>
  <c r="BO71" i="115"/>
  <c r="E131" i="228" s="1"/>
  <c r="BP71" i="115"/>
  <c r="E131" i="229" s="1"/>
  <c r="BQ71" i="115"/>
  <c r="E131" i="230" s="1"/>
  <c r="BR71" i="115"/>
  <c r="E131" i="231" s="1"/>
  <c r="BS71" i="115"/>
  <c r="E131" i="232" s="1"/>
  <c r="BT71" i="115"/>
  <c r="E131" i="233" s="1"/>
  <c r="BU71" i="115"/>
  <c r="E131" i="234" s="1"/>
  <c r="BV71" i="115"/>
  <c r="E131" i="235" s="1"/>
  <c r="BW71" i="115"/>
  <c r="E131" i="236" s="1"/>
  <c r="Q72" i="115"/>
  <c r="R72" i="115"/>
  <c r="E132" i="177" s="1"/>
  <c r="S72" i="115"/>
  <c r="E132" i="180" s="1"/>
  <c r="T72" i="115"/>
  <c r="E132" i="181" s="1"/>
  <c r="U72" i="115"/>
  <c r="E132" i="182" s="1"/>
  <c r="V72" i="115"/>
  <c r="E132" i="183" s="1"/>
  <c r="W72" i="115"/>
  <c r="E132" i="184" s="1"/>
  <c r="X72" i="115"/>
  <c r="E132" i="185" s="1"/>
  <c r="Y72" i="115"/>
  <c r="E132" i="186" s="1"/>
  <c r="Z72" i="115"/>
  <c r="E132" i="187" s="1"/>
  <c r="AA72" i="115"/>
  <c r="E132" i="188" s="1"/>
  <c r="AB72" i="115"/>
  <c r="E132" i="189" s="1"/>
  <c r="AC72" i="115"/>
  <c r="E132" i="190" s="1"/>
  <c r="AD72" i="115"/>
  <c r="E132" i="191" s="1"/>
  <c r="AE72" i="115"/>
  <c r="E132" i="192" s="1"/>
  <c r="AF72" i="115"/>
  <c r="E132" i="193" s="1"/>
  <c r="AG72" i="115"/>
  <c r="E132" i="194" s="1"/>
  <c r="AH72" i="115"/>
  <c r="E132" i="195" s="1"/>
  <c r="AI72" i="115"/>
  <c r="E132" i="196" s="1"/>
  <c r="AJ72" i="115"/>
  <c r="E132" i="197" s="1"/>
  <c r="AK72" i="115"/>
  <c r="E132" i="198" s="1"/>
  <c r="AL72" i="115"/>
  <c r="E132" i="199" s="1"/>
  <c r="AM72" i="115"/>
  <c r="E132" i="200" s="1"/>
  <c r="AN72" i="115"/>
  <c r="E132" i="201" s="1"/>
  <c r="AO72" i="115"/>
  <c r="E132" i="202" s="1"/>
  <c r="AP72" i="115"/>
  <c r="E132" i="203" s="1"/>
  <c r="AQ72" i="115"/>
  <c r="E132" i="204" s="1"/>
  <c r="AR72" i="115"/>
  <c r="E132" i="205" s="1"/>
  <c r="AS72" i="115"/>
  <c r="E132" i="206" s="1"/>
  <c r="AT72" i="115"/>
  <c r="E132" i="207" s="1"/>
  <c r="AU72" i="115"/>
  <c r="E132" i="208" s="1"/>
  <c r="AV72" i="115"/>
  <c r="E132" i="209" s="1"/>
  <c r="AW72" i="115"/>
  <c r="E132" i="210" s="1"/>
  <c r="AX72" i="115"/>
  <c r="E132" i="211" s="1"/>
  <c r="AY72" i="115"/>
  <c r="E132" i="212" s="1"/>
  <c r="AZ72" i="115"/>
  <c r="E132" i="213" s="1"/>
  <c r="BA72" i="115"/>
  <c r="E132" i="214" s="1"/>
  <c r="BB72" i="115"/>
  <c r="E132" i="215" s="1"/>
  <c r="BC72" i="115"/>
  <c r="E132" i="216" s="1"/>
  <c r="BD72" i="115"/>
  <c r="E132" i="217" s="1"/>
  <c r="BE72" i="115"/>
  <c r="E132" i="218" s="1"/>
  <c r="BF72" i="115"/>
  <c r="E132" i="219" s="1"/>
  <c r="BG72" i="115"/>
  <c r="E132" i="220" s="1"/>
  <c r="BH72" i="115"/>
  <c r="E132" i="221" s="1"/>
  <c r="BI72" i="115"/>
  <c r="E132" i="222" s="1"/>
  <c r="BJ72" i="115"/>
  <c r="E132" i="223" s="1"/>
  <c r="BK72" i="115"/>
  <c r="E132" i="224" s="1"/>
  <c r="BL72" i="115"/>
  <c r="E132" i="225" s="1"/>
  <c r="BM72" i="115"/>
  <c r="E132" i="226" s="1"/>
  <c r="BN72" i="115"/>
  <c r="E132" i="227" s="1"/>
  <c r="BO72" i="115"/>
  <c r="E132" i="228" s="1"/>
  <c r="BP72" i="115"/>
  <c r="E132" i="229" s="1"/>
  <c r="BQ72" i="115"/>
  <c r="E132" i="230" s="1"/>
  <c r="BR72" i="115"/>
  <c r="E132" i="231" s="1"/>
  <c r="BS72" i="115"/>
  <c r="E132" i="232" s="1"/>
  <c r="BT72" i="115"/>
  <c r="E132" i="233" s="1"/>
  <c r="BU72" i="115"/>
  <c r="E132" i="234" s="1"/>
  <c r="BV72" i="115"/>
  <c r="E132" i="235" s="1"/>
  <c r="BW72" i="115"/>
  <c r="E132" i="236" s="1"/>
  <c r="Q73" i="115"/>
  <c r="R73" i="115"/>
  <c r="E133" i="177" s="1"/>
  <c r="S73" i="115"/>
  <c r="E133" i="180" s="1"/>
  <c r="T73" i="115"/>
  <c r="E133" i="181" s="1"/>
  <c r="U73" i="115"/>
  <c r="E133" i="182" s="1"/>
  <c r="V73" i="115"/>
  <c r="E133" i="183" s="1"/>
  <c r="W73" i="115"/>
  <c r="E133" i="184" s="1"/>
  <c r="X73" i="115"/>
  <c r="E133" i="185" s="1"/>
  <c r="Y73" i="115"/>
  <c r="E133" i="186" s="1"/>
  <c r="Z73" i="115"/>
  <c r="E133" i="187" s="1"/>
  <c r="AA73" i="115"/>
  <c r="E133" i="188" s="1"/>
  <c r="AB73" i="115"/>
  <c r="E133" i="189" s="1"/>
  <c r="AC73" i="115"/>
  <c r="E133" i="190" s="1"/>
  <c r="AD73" i="115"/>
  <c r="E133" i="191" s="1"/>
  <c r="AE73" i="115"/>
  <c r="E133" i="192" s="1"/>
  <c r="AF73" i="115"/>
  <c r="E133" i="193" s="1"/>
  <c r="AG73" i="115"/>
  <c r="E133" i="194" s="1"/>
  <c r="AH73" i="115"/>
  <c r="E133" i="195" s="1"/>
  <c r="AI73" i="115"/>
  <c r="E133" i="196" s="1"/>
  <c r="AJ73" i="115"/>
  <c r="E133" i="197" s="1"/>
  <c r="AK73" i="115"/>
  <c r="E133" i="198" s="1"/>
  <c r="AL73" i="115"/>
  <c r="E133" i="199" s="1"/>
  <c r="AM73" i="115"/>
  <c r="E133" i="200" s="1"/>
  <c r="AN73" i="115"/>
  <c r="E133" i="201" s="1"/>
  <c r="AO73" i="115"/>
  <c r="E133" i="202" s="1"/>
  <c r="AP73" i="115"/>
  <c r="E133" i="203" s="1"/>
  <c r="AQ73" i="115"/>
  <c r="E133" i="204" s="1"/>
  <c r="AR73" i="115"/>
  <c r="E133" i="205" s="1"/>
  <c r="AS73" i="115"/>
  <c r="E133" i="206" s="1"/>
  <c r="AT73" i="115"/>
  <c r="E133" i="207" s="1"/>
  <c r="AU73" i="115"/>
  <c r="E133" i="208" s="1"/>
  <c r="AV73" i="115"/>
  <c r="E133" i="209" s="1"/>
  <c r="AW73" i="115"/>
  <c r="E133" i="210" s="1"/>
  <c r="AX73" i="115"/>
  <c r="E133" i="211" s="1"/>
  <c r="AY73" i="115"/>
  <c r="E133" i="212" s="1"/>
  <c r="AZ73" i="115"/>
  <c r="E133" i="213" s="1"/>
  <c r="BA73" i="115"/>
  <c r="E133" i="214" s="1"/>
  <c r="BB73" i="115"/>
  <c r="E133" i="215" s="1"/>
  <c r="BC73" i="115"/>
  <c r="E133" i="216" s="1"/>
  <c r="BD73" i="115"/>
  <c r="E133" i="217" s="1"/>
  <c r="BE73" i="115"/>
  <c r="E133" i="218" s="1"/>
  <c r="BF73" i="115"/>
  <c r="E133" i="219" s="1"/>
  <c r="BG73" i="115"/>
  <c r="E133" i="220" s="1"/>
  <c r="BH73" i="115"/>
  <c r="E133" i="221" s="1"/>
  <c r="BI73" i="115"/>
  <c r="E133" i="222" s="1"/>
  <c r="BJ73" i="115"/>
  <c r="E133" i="223" s="1"/>
  <c r="BK73" i="115"/>
  <c r="E133" i="224" s="1"/>
  <c r="BL73" i="115"/>
  <c r="E133" i="225" s="1"/>
  <c r="BM73" i="115"/>
  <c r="E133" i="226" s="1"/>
  <c r="BN73" i="115"/>
  <c r="E133" i="227" s="1"/>
  <c r="BO73" i="115"/>
  <c r="E133" i="228" s="1"/>
  <c r="BP73" i="115"/>
  <c r="E133" i="229" s="1"/>
  <c r="BQ73" i="115"/>
  <c r="E133" i="230" s="1"/>
  <c r="BR73" i="115"/>
  <c r="E133" i="231" s="1"/>
  <c r="BS73" i="115"/>
  <c r="E133" i="232" s="1"/>
  <c r="BT73" i="115"/>
  <c r="E133" i="233" s="1"/>
  <c r="BU73" i="115"/>
  <c r="E133" i="234" s="1"/>
  <c r="BV73" i="115"/>
  <c r="E133" i="235" s="1"/>
  <c r="BW73" i="115"/>
  <c r="E133" i="236" s="1"/>
  <c r="Q74" i="115"/>
  <c r="R74" i="115"/>
  <c r="E134" i="177" s="1"/>
  <c r="S74" i="115"/>
  <c r="E134" i="180" s="1"/>
  <c r="T74" i="115"/>
  <c r="E134" i="181" s="1"/>
  <c r="U74" i="115"/>
  <c r="E134" i="182" s="1"/>
  <c r="V74" i="115"/>
  <c r="E134" i="183" s="1"/>
  <c r="W74" i="115"/>
  <c r="E134" i="184" s="1"/>
  <c r="X74" i="115"/>
  <c r="E134" i="185" s="1"/>
  <c r="Y74" i="115"/>
  <c r="E134" i="186" s="1"/>
  <c r="Z74" i="115"/>
  <c r="E134" i="187" s="1"/>
  <c r="AA74" i="115"/>
  <c r="E134" i="188" s="1"/>
  <c r="AB74" i="115"/>
  <c r="E134" i="189" s="1"/>
  <c r="AC74" i="115"/>
  <c r="E134" i="190" s="1"/>
  <c r="AD74" i="115"/>
  <c r="E134" i="191" s="1"/>
  <c r="AE74" i="115"/>
  <c r="E134" i="192" s="1"/>
  <c r="AF74" i="115"/>
  <c r="E134" i="193" s="1"/>
  <c r="AG74" i="115"/>
  <c r="E134" i="194" s="1"/>
  <c r="AH74" i="115"/>
  <c r="E134" i="195" s="1"/>
  <c r="AI74" i="115"/>
  <c r="E134" i="196" s="1"/>
  <c r="AJ74" i="115"/>
  <c r="E134" i="197" s="1"/>
  <c r="AK74" i="115"/>
  <c r="E134" i="198" s="1"/>
  <c r="AL74" i="115"/>
  <c r="E134" i="199" s="1"/>
  <c r="AM74" i="115"/>
  <c r="E134" i="200" s="1"/>
  <c r="AN74" i="115"/>
  <c r="E134" i="201" s="1"/>
  <c r="AO74" i="115"/>
  <c r="E134" i="202" s="1"/>
  <c r="AP74" i="115"/>
  <c r="E134" i="203" s="1"/>
  <c r="AQ74" i="115"/>
  <c r="E134" i="204" s="1"/>
  <c r="AR74" i="115"/>
  <c r="E134" i="205" s="1"/>
  <c r="AS74" i="115"/>
  <c r="E134" i="206" s="1"/>
  <c r="AT74" i="115"/>
  <c r="E134" i="207" s="1"/>
  <c r="AU74" i="115"/>
  <c r="E134" i="208" s="1"/>
  <c r="AV74" i="115"/>
  <c r="E134" i="209" s="1"/>
  <c r="AW74" i="115"/>
  <c r="E134" i="210" s="1"/>
  <c r="AX74" i="115"/>
  <c r="E134" i="211" s="1"/>
  <c r="AY74" i="115"/>
  <c r="E134" i="212" s="1"/>
  <c r="AZ74" i="115"/>
  <c r="E134" i="213" s="1"/>
  <c r="BA74" i="115"/>
  <c r="E134" i="214" s="1"/>
  <c r="BB74" i="115"/>
  <c r="E134" i="215" s="1"/>
  <c r="BC74" i="115"/>
  <c r="E134" i="216" s="1"/>
  <c r="BD74" i="115"/>
  <c r="E134" i="217" s="1"/>
  <c r="BE74" i="115"/>
  <c r="E134" i="218" s="1"/>
  <c r="BF74" i="115"/>
  <c r="E134" i="219" s="1"/>
  <c r="BG74" i="115"/>
  <c r="E134" i="220" s="1"/>
  <c r="BH74" i="115"/>
  <c r="E134" i="221" s="1"/>
  <c r="BI74" i="115"/>
  <c r="E134" i="222" s="1"/>
  <c r="BJ74" i="115"/>
  <c r="E134" i="223" s="1"/>
  <c r="BK74" i="115"/>
  <c r="E134" i="224" s="1"/>
  <c r="BL74" i="115"/>
  <c r="E134" i="225" s="1"/>
  <c r="BM74" i="115"/>
  <c r="E134" i="226" s="1"/>
  <c r="BN74" i="115"/>
  <c r="E134" i="227" s="1"/>
  <c r="BO74" i="115"/>
  <c r="E134" i="228" s="1"/>
  <c r="BP74" i="115"/>
  <c r="E134" i="229" s="1"/>
  <c r="BQ74" i="115"/>
  <c r="E134" i="230" s="1"/>
  <c r="BR74" i="115"/>
  <c r="E134" i="231" s="1"/>
  <c r="BS74" i="115"/>
  <c r="E134" i="232" s="1"/>
  <c r="BT74" i="115"/>
  <c r="E134" i="233" s="1"/>
  <c r="BU74" i="115"/>
  <c r="E134" i="234" s="1"/>
  <c r="BV74" i="115"/>
  <c r="E134" i="235" s="1"/>
  <c r="BW74" i="115"/>
  <c r="E134" i="236" s="1"/>
  <c r="Q75" i="115"/>
  <c r="R75" i="115"/>
  <c r="E135" i="177" s="1"/>
  <c r="S75" i="115"/>
  <c r="E135" i="180" s="1"/>
  <c r="T75" i="115"/>
  <c r="E135" i="181" s="1"/>
  <c r="U75" i="115"/>
  <c r="E135" i="182" s="1"/>
  <c r="V75" i="115"/>
  <c r="E135" i="183" s="1"/>
  <c r="W75" i="115"/>
  <c r="E135" i="184" s="1"/>
  <c r="X75" i="115"/>
  <c r="E135" i="185" s="1"/>
  <c r="Y75" i="115"/>
  <c r="E135" i="186" s="1"/>
  <c r="Z75" i="115"/>
  <c r="E135" i="187" s="1"/>
  <c r="AA75" i="115"/>
  <c r="E135" i="188" s="1"/>
  <c r="AB75" i="115"/>
  <c r="E135" i="189" s="1"/>
  <c r="AC75" i="115"/>
  <c r="E135" i="190" s="1"/>
  <c r="AD75" i="115"/>
  <c r="E135" i="191" s="1"/>
  <c r="AE75" i="115"/>
  <c r="E135" i="192" s="1"/>
  <c r="AF75" i="115"/>
  <c r="E135" i="193" s="1"/>
  <c r="AG75" i="115"/>
  <c r="E135" i="194" s="1"/>
  <c r="AH75" i="115"/>
  <c r="E135" i="195" s="1"/>
  <c r="AI75" i="115"/>
  <c r="E135" i="196" s="1"/>
  <c r="AJ75" i="115"/>
  <c r="E135" i="197" s="1"/>
  <c r="AK75" i="115"/>
  <c r="E135" i="198" s="1"/>
  <c r="AL75" i="115"/>
  <c r="E135" i="199" s="1"/>
  <c r="AM75" i="115"/>
  <c r="E135" i="200" s="1"/>
  <c r="AN75" i="115"/>
  <c r="E135" i="201" s="1"/>
  <c r="AO75" i="115"/>
  <c r="E135" i="202" s="1"/>
  <c r="AP75" i="115"/>
  <c r="E135" i="203" s="1"/>
  <c r="AQ75" i="115"/>
  <c r="E135" i="204" s="1"/>
  <c r="AR75" i="115"/>
  <c r="E135" i="205" s="1"/>
  <c r="AS75" i="115"/>
  <c r="E135" i="206" s="1"/>
  <c r="AT75" i="115"/>
  <c r="E135" i="207" s="1"/>
  <c r="AU75" i="115"/>
  <c r="E135" i="208" s="1"/>
  <c r="AV75" i="115"/>
  <c r="E135" i="209" s="1"/>
  <c r="AW75" i="115"/>
  <c r="E135" i="210" s="1"/>
  <c r="AX75" i="115"/>
  <c r="E135" i="211" s="1"/>
  <c r="AY75" i="115"/>
  <c r="E135" i="212" s="1"/>
  <c r="AZ75" i="115"/>
  <c r="E135" i="213" s="1"/>
  <c r="BA75" i="115"/>
  <c r="E135" i="214" s="1"/>
  <c r="BB75" i="115"/>
  <c r="E135" i="215" s="1"/>
  <c r="BC75" i="115"/>
  <c r="E135" i="216" s="1"/>
  <c r="BD75" i="115"/>
  <c r="E135" i="217" s="1"/>
  <c r="BE75" i="115"/>
  <c r="E135" i="218" s="1"/>
  <c r="BF75" i="115"/>
  <c r="E135" i="219" s="1"/>
  <c r="BG75" i="115"/>
  <c r="E135" i="220" s="1"/>
  <c r="BH75" i="115"/>
  <c r="E135" i="221" s="1"/>
  <c r="BI75" i="115"/>
  <c r="E135" i="222" s="1"/>
  <c r="BJ75" i="115"/>
  <c r="E135" i="223" s="1"/>
  <c r="BK75" i="115"/>
  <c r="E135" i="224" s="1"/>
  <c r="BL75" i="115"/>
  <c r="E135" i="225" s="1"/>
  <c r="BM75" i="115"/>
  <c r="E135" i="226" s="1"/>
  <c r="BN75" i="115"/>
  <c r="E135" i="227" s="1"/>
  <c r="BO75" i="115"/>
  <c r="E135" i="228" s="1"/>
  <c r="BP75" i="115"/>
  <c r="E135" i="229" s="1"/>
  <c r="BQ75" i="115"/>
  <c r="E135" i="230" s="1"/>
  <c r="BR75" i="115"/>
  <c r="E135" i="231" s="1"/>
  <c r="BS75" i="115"/>
  <c r="E135" i="232" s="1"/>
  <c r="BT75" i="115"/>
  <c r="E135" i="233" s="1"/>
  <c r="BU75" i="115"/>
  <c r="E135" i="234" s="1"/>
  <c r="BV75" i="115"/>
  <c r="E135" i="235" s="1"/>
  <c r="BW75" i="115"/>
  <c r="E135" i="236" s="1"/>
  <c r="Q76" i="115"/>
  <c r="R76" i="115"/>
  <c r="E136" i="177" s="1"/>
  <c r="S76" i="115"/>
  <c r="E136" i="180" s="1"/>
  <c r="T76" i="115"/>
  <c r="E136" i="181" s="1"/>
  <c r="U76" i="115"/>
  <c r="E136" i="182" s="1"/>
  <c r="V76" i="115"/>
  <c r="E136" i="183" s="1"/>
  <c r="W76" i="115"/>
  <c r="E136" i="184" s="1"/>
  <c r="X76" i="115"/>
  <c r="E136" i="185" s="1"/>
  <c r="Y76" i="115"/>
  <c r="E136" i="186" s="1"/>
  <c r="Z76" i="115"/>
  <c r="E136" i="187" s="1"/>
  <c r="AA76" i="115"/>
  <c r="E136" i="188" s="1"/>
  <c r="AB76" i="115"/>
  <c r="E136" i="189" s="1"/>
  <c r="AC76" i="115"/>
  <c r="E136" i="190" s="1"/>
  <c r="AD76" i="115"/>
  <c r="E136" i="191" s="1"/>
  <c r="AE76" i="115"/>
  <c r="E136" i="192" s="1"/>
  <c r="AF76" i="115"/>
  <c r="E136" i="193" s="1"/>
  <c r="AG76" i="115"/>
  <c r="E136" i="194" s="1"/>
  <c r="AH76" i="115"/>
  <c r="E136" i="195" s="1"/>
  <c r="AI76" i="115"/>
  <c r="E136" i="196" s="1"/>
  <c r="AJ76" i="115"/>
  <c r="E136" i="197" s="1"/>
  <c r="AK76" i="115"/>
  <c r="E136" i="198" s="1"/>
  <c r="AL76" i="115"/>
  <c r="E136" i="199" s="1"/>
  <c r="AM76" i="115"/>
  <c r="E136" i="200" s="1"/>
  <c r="AN76" i="115"/>
  <c r="E136" i="201" s="1"/>
  <c r="AO76" i="115"/>
  <c r="E136" i="202" s="1"/>
  <c r="AP76" i="115"/>
  <c r="E136" i="203" s="1"/>
  <c r="AQ76" i="115"/>
  <c r="E136" i="204" s="1"/>
  <c r="AR76" i="115"/>
  <c r="E136" i="205" s="1"/>
  <c r="AS76" i="115"/>
  <c r="E136" i="206" s="1"/>
  <c r="AT76" i="115"/>
  <c r="E136" i="207" s="1"/>
  <c r="AU76" i="115"/>
  <c r="E136" i="208" s="1"/>
  <c r="AV76" i="115"/>
  <c r="E136" i="209" s="1"/>
  <c r="AW76" i="115"/>
  <c r="E136" i="210" s="1"/>
  <c r="AX76" i="115"/>
  <c r="E136" i="211" s="1"/>
  <c r="AY76" i="115"/>
  <c r="E136" i="212" s="1"/>
  <c r="AZ76" i="115"/>
  <c r="E136" i="213" s="1"/>
  <c r="BA76" i="115"/>
  <c r="E136" i="214" s="1"/>
  <c r="BB76" i="115"/>
  <c r="E136" i="215" s="1"/>
  <c r="BC76" i="115"/>
  <c r="E136" i="216" s="1"/>
  <c r="BD76" i="115"/>
  <c r="E136" i="217" s="1"/>
  <c r="BE76" i="115"/>
  <c r="E136" i="218" s="1"/>
  <c r="BF76" i="115"/>
  <c r="E136" i="219" s="1"/>
  <c r="BG76" i="115"/>
  <c r="E136" i="220" s="1"/>
  <c r="BH76" i="115"/>
  <c r="E136" i="221" s="1"/>
  <c r="BI76" i="115"/>
  <c r="E136" i="222" s="1"/>
  <c r="BJ76" i="115"/>
  <c r="E136" i="223" s="1"/>
  <c r="BK76" i="115"/>
  <c r="E136" i="224" s="1"/>
  <c r="BL76" i="115"/>
  <c r="E136" i="225" s="1"/>
  <c r="BM76" i="115"/>
  <c r="E136" i="226" s="1"/>
  <c r="BN76" i="115"/>
  <c r="E136" i="227" s="1"/>
  <c r="BO76" i="115"/>
  <c r="E136" i="228" s="1"/>
  <c r="BP76" i="115"/>
  <c r="E136" i="229" s="1"/>
  <c r="BQ76" i="115"/>
  <c r="E136" i="230" s="1"/>
  <c r="BR76" i="115"/>
  <c r="E136" i="231" s="1"/>
  <c r="BS76" i="115"/>
  <c r="E136" i="232" s="1"/>
  <c r="BT76" i="115"/>
  <c r="E136" i="233" s="1"/>
  <c r="BU76" i="115"/>
  <c r="E136" i="234" s="1"/>
  <c r="BV76" i="115"/>
  <c r="E136" i="235" s="1"/>
  <c r="BW76" i="115"/>
  <c r="E136" i="236" s="1"/>
  <c r="Q77" i="115"/>
  <c r="R77" i="115"/>
  <c r="E137" i="177" s="1"/>
  <c r="S77" i="115"/>
  <c r="E137" i="180" s="1"/>
  <c r="T77" i="115"/>
  <c r="E137" i="181" s="1"/>
  <c r="U77" i="115"/>
  <c r="E137" i="182" s="1"/>
  <c r="V77" i="115"/>
  <c r="E137" i="183" s="1"/>
  <c r="W77" i="115"/>
  <c r="E137" i="184" s="1"/>
  <c r="X77" i="115"/>
  <c r="E137" i="185" s="1"/>
  <c r="Y77" i="115"/>
  <c r="E137" i="186" s="1"/>
  <c r="Z77" i="115"/>
  <c r="E137" i="187" s="1"/>
  <c r="AA77" i="115"/>
  <c r="E137" i="188" s="1"/>
  <c r="AB77" i="115"/>
  <c r="E137" i="189" s="1"/>
  <c r="AC77" i="115"/>
  <c r="E137" i="190" s="1"/>
  <c r="AD77" i="115"/>
  <c r="E137" i="191" s="1"/>
  <c r="AE77" i="115"/>
  <c r="E137" i="192" s="1"/>
  <c r="AF77" i="115"/>
  <c r="E137" i="193" s="1"/>
  <c r="AG77" i="115"/>
  <c r="E137" i="194" s="1"/>
  <c r="AH77" i="115"/>
  <c r="E137" i="195" s="1"/>
  <c r="AI77" i="115"/>
  <c r="E137" i="196" s="1"/>
  <c r="AJ77" i="115"/>
  <c r="E137" i="197" s="1"/>
  <c r="AK77" i="115"/>
  <c r="E137" i="198" s="1"/>
  <c r="AL77" i="115"/>
  <c r="E137" i="199" s="1"/>
  <c r="AM77" i="115"/>
  <c r="E137" i="200" s="1"/>
  <c r="AN77" i="115"/>
  <c r="E137" i="201" s="1"/>
  <c r="AO77" i="115"/>
  <c r="E137" i="202" s="1"/>
  <c r="AP77" i="115"/>
  <c r="E137" i="203" s="1"/>
  <c r="AQ77" i="115"/>
  <c r="E137" i="204" s="1"/>
  <c r="AR77" i="115"/>
  <c r="E137" i="205" s="1"/>
  <c r="AS77" i="115"/>
  <c r="E137" i="206" s="1"/>
  <c r="AT77" i="115"/>
  <c r="E137" i="207" s="1"/>
  <c r="AU77" i="115"/>
  <c r="E137" i="208" s="1"/>
  <c r="AV77" i="115"/>
  <c r="E137" i="209" s="1"/>
  <c r="AW77" i="115"/>
  <c r="E137" i="210" s="1"/>
  <c r="AX77" i="115"/>
  <c r="E137" i="211" s="1"/>
  <c r="AY77" i="115"/>
  <c r="E137" i="212" s="1"/>
  <c r="AZ77" i="115"/>
  <c r="E137" i="213" s="1"/>
  <c r="BA77" i="115"/>
  <c r="E137" i="214" s="1"/>
  <c r="BB77" i="115"/>
  <c r="E137" i="215" s="1"/>
  <c r="BC77" i="115"/>
  <c r="E137" i="216" s="1"/>
  <c r="BD77" i="115"/>
  <c r="E137" i="217" s="1"/>
  <c r="BE77" i="115"/>
  <c r="E137" i="218" s="1"/>
  <c r="BF77" i="115"/>
  <c r="E137" i="219" s="1"/>
  <c r="BG77" i="115"/>
  <c r="E137" i="220" s="1"/>
  <c r="BH77" i="115"/>
  <c r="E137" i="221" s="1"/>
  <c r="BI77" i="115"/>
  <c r="E137" i="222" s="1"/>
  <c r="BJ77" i="115"/>
  <c r="E137" i="223" s="1"/>
  <c r="BK77" i="115"/>
  <c r="E137" i="224" s="1"/>
  <c r="BL77" i="115"/>
  <c r="E137" i="225" s="1"/>
  <c r="BM77" i="115"/>
  <c r="E137" i="226" s="1"/>
  <c r="BN77" i="115"/>
  <c r="E137" i="227" s="1"/>
  <c r="BO77" i="115"/>
  <c r="E137" i="228" s="1"/>
  <c r="BP77" i="115"/>
  <c r="E137" i="229" s="1"/>
  <c r="BQ77" i="115"/>
  <c r="E137" i="230" s="1"/>
  <c r="BR77" i="115"/>
  <c r="E137" i="231" s="1"/>
  <c r="BS77" i="115"/>
  <c r="E137" i="232" s="1"/>
  <c r="BT77" i="115"/>
  <c r="E137" i="233" s="1"/>
  <c r="BU77" i="115"/>
  <c r="E137" i="234" s="1"/>
  <c r="BV77" i="115"/>
  <c r="E137" i="235" s="1"/>
  <c r="BW77" i="115"/>
  <c r="E137" i="236" s="1"/>
  <c r="Q78" i="115"/>
  <c r="R78" i="115"/>
  <c r="E138" i="177" s="1"/>
  <c r="S78" i="115"/>
  <c r="E138" i="180" s="1"/>
  <c r="T78" i="115"/>
  <c r="E138" i="181" s="1"/>
  <c r="U78" i="115"/>
  <c r="E138" i="182" s="1"/>
  <c r="V78" i="115"/>
  <c r="E138" i="183" s="1"/>
  <c r="W78" i="115"/>
  <c r="E138" i="184" s="1"/>
  <c r="X78" i="115"/>
  <c r="E138" i="185" s="1"/>
  <c r="Y78" i="115"/>
  <c r="E138" i="186" s="1"/>
  <c r="Z78" i="115"/>
  <c r="E138" i="187" s="1"/>
  <c r="AA78" i="115"/>
  <c r="E138" i="188" s="1"/>
  <c r="AB78" i="115"/>
  <c r="E138" i="189" s="1"/>
  <c r="AC78" i="115"/>
  <c r="E138" i="190" s="1"/>
  <c r="AD78" i="115"/>
  <c r="E138" i="191" s="1"/>
  <c r="AE78" i="115"/>
  <c r="E138" i="192" s="1"/>
  <c r="AF78" i="115"/>
  <c r="E138" i="193" s="1"/>
  <c r="AG78" i="115"/>
  <c r="E138" i="194" s="1"/>
  <c r="AH78" i="115"/>
  <c r="E138" i="195" s="1"/>
  <c r="AI78" i="115"/>
  <c r="E138" i="196" s="1"/>
  <c r="AJ78" i="115"/>
  <c r="E138" i="197" s="1"/>
  <c r="AK78" i="115"/>
  <c r="E138" i="198" s="1"/>
  <c r="AL78" i="115"/>
  <c r="E138" i="199" s="1"/>
  <c r="AM78" i="115"/>
  <c r="E138" i="200" s="1"/>
  <c r="AN78" i="115"/>
  <c r="E138" i="201" s="1"/>
  <c r="AO78" i="115"/>
  <c r="E138" i="202" s="1"/>
  <c r="AP78" i="115"/>
  <c r="E138" i="203" s="1"/>
  <c r="AQ78" i="115"/>
  <c r="E138" i="204" s="1"/>
  <c r="AR78" i="115"/>
  <c r="E138" i="205" s="1"/>
  <c r="AS78" i="115"/>
  <c r="E138" i="206" s="1"/>
  <c r="AT78" i="115"/>
  <c r="E138" i="207" s="1"/>
  <c r="AU78" i="115"/>
  <c r="E138" i="208" s="1"/>
  <c r="AV78" i="115"/>
  <c r="E138" i="209" s="1"/>
  <c r="AW78" i="115"/>
  <c r="E138" i="210" s="1"/>
  <c r="AX78" i="115"/>
  <c r="E138" i="211" s="1"/>
  <c r="AY78" i="115"/>
  <c r="E138" i="212" s="1"/>
  <c r="AZ78" i="115"/>
  <c r="E138" i="213" s="1"/>
  <c r="BA78" i="115"/>
  <c r="E138" i="214" s="1"/>
  <c r="BB78" i="115"/>
  <c r="E138" i="215" s="1"/>
  <c r="BC78" i="115"/>
  <c r="E138" i="216" s="1"/>
  <c r="BD78" i="115"/>
  <c r="E138" i="217" s="1"/>
  <c r="BE78" i="115"/>
  <c r="E138" i="218" s="1"/>
  <c r="BF78" i="115"/>
  <c r="E138" i="219" s="1"/>
  <c r="BG78" i="115"/>
  <c r="E138" i="220" s="1"/>
  <c r="BH78" i="115"/>
  <c r="E138" i="221" s="1"/>
  <c r="BI78" i="115"/>
  <c r="E138" i="222" s="1"/>
  <c r="BJ78" i="115"/>
  <c r="E138" i="223" s="1"/>
  <c r="BK78" i="115"/>
  <c r="E138" i="224" s="1"/>
  <c r="BL78" i="115"/>
  <c r="E138" i="225" s="1"/>
  <c r="BM78" i="115"/>
  <c r="E138" i="226" s="1"/>
  <c r="BN78" i="115"/>
  <c r="E138" i="227" s="1"/>
  <c r="BO78" i="115"/>
  <c r="E138" i="228" s="1"/>
  <c r="BP78" i="115"/>
  <c r="E138" i="229" s="1"/>
  <c r="BQ78" i="115"/>
  <c r="E138" i="230" s="1"/>
  <c r="BR78" i="115"/>
  <c r="E138" i="231" s="1"/>
  <c r="BS78" i="115"/>
  <c r="E138" i="232" s="1"/>
  <c r="BT78" i="115"/>
  <c r="E138" i="233" s="1"/>
  <c r="BU78" i="115"/>
  <c r="E138" i="234" s="1"/>
  <c r="BV78" i="115"/>
  <c r="E138" i="235" s="1"/>
  <c r="BW78" i="115"/>
  <c r="E138" i="236" s="1"/>
  <c r="Q79" i="115"/>
  <c r="R79" i="115"/>
  <c r="E139" i="177" s="1"/>
  <c r="S79" i="115"/>
  <c r="E139" i="180" s="1"/>
  <c r="T79" i="115"/>
  <c r="E139" i="181" s="1"/>
  <c r="U79" i="115"/>
  <c r="E139" i="182" s="1"/>
  <c r="V79" i="115"/>
  <c r="E139" i="183" s="1"/>
  <c r="W79" i="115"/>
  <c r="E139" i="184" s="1"/>
  <c r="X79" i="115"/>
  <c r="E139" i="185" s="1"/>
  <c r="Y79" i="115"/>
  <c r="E139" i="186" s="1"/>
  <c r="Z79" i="115"/>
  <c r="E139" i="187" s="1"/>
  <c r="AA79" i="115"/>
  <c r="E139" i="188" s="1"/>
  <c r="AB79" i="115"/>
  <c r="E139" i="189" s="1"/>
  <c r="AC79" i="115"/>
  <c r="E139" i="190" s="1"/>
  <c r="AD79" i="115"/>
  <c r="E139" i="191" s="1"/>
  <c r="AE79" i="115"/>
  <c r="E139" i="192" s="1"/>
  <c r="AF79" i="115"/>
  <c r="E139" i="193" s="1"/>
  <c r="AG79" i="115"/>
  <c r="E139" i="194" s="1"/>
  <c r="AH79" i="115"/>
  <c r="E139" i="195" s="1"/>
  <c r="AI79" i="115"/>
  <c r="E139" i="196" s="1"/>
  <c r="AJ79" i="115"/>
  <c r="E139" i="197" s="1"/>
  <c r="AK79" i="115"/>
  <c r="E139" i="198" s="1"/>
  <c r="AL79" i="115"/>
  <c r="E139" i="199" s="1"/>
  <c r="AM79" i="115"/>
  <c r="E139" i="200" s="1"/>
  <c r="AN79" i="115"/>
  <c r="E139" i="201" s="1"/>
  <c r="AO79" i="115"/>
  <c r="E139" i="202" s="1"/>
  <c r="AP79" i="115"/>
  <c r="E139" i="203" s="1"/>
  <c r="AQ79" i="115"/>
  <c r="E139" i="204" s="1"/>
  <c r="AR79" i="115"/>
  <c r="E139" i="205" s="1"/>
  <c r="AS79" i="115"/>
  <c r="E139" i="206" s="1"/>
  <c r="AT79" i="115"/>
  <c r="E139" i="207" s="1"/>
  <c r="AU79" i="115"/>
  <c r="E139" i="208" s="1"/>
  <c r="AV79" i="115"/>
  <c r="E139" i="209" s="1"/>
  <c r="AW79" i="115"/>
  <c r="E139" i="210" s="1"/>
  <c r="AX79" i="115"/>
  <c r="E139" i="211" s="1"/>
  <c r="AY79" i="115"/>
  <c r="E139" i="212" s="1"/>
  <c r="AZ79" i="115"/>
  <c r="E139" i="213" s="1"/>
  <c r="BA79" i="115"/>
  <c r="E139" i="214" s="1"/>
  <c r="BB79" i="115"/>
  <c r="E139" i="215" s="1"/>
  <c r="BC79" i="115"/>
  <c r="E139" i="216" s="1"/>
  <c r="BD79" i="115"/>
  <c r="E139" i="217" s="1"/>
  <c r="BE79" i="115"/>
  <c r="E139" i="218" s="1"/>
  <c r="BF79" i="115"/>
  <c r="E139" i="219" s="1"/>
  <c r="BG79" i="115"/>
  <c r="E139" i="220" s="1"/>
  <c r="BH79" i="115"/>
  <c r="E139" i="221" s="1"/>
  <c r="BI79" i="115"/>
  <c r="E139" i="222" s="1"/>
  <c r="BJ79" i="115"/>
  <c r="E139" i="223" s="1"/>
  <c r="BK79" i="115"/>
  <c r="E139" i="224" s="1"/>
  <c r="BL79" i="115"/>
  <c r="E139" i="225" s="1"/>
  <c r="BM79" i="115"/>
  <c r="E139" i="226" s="1"/>
  <c r="BN79" i="115"/>
  <c r="E139" i="227" s="1"/>
  <c r="BO79" i="115"/>
  <c r="E139" i="228" s="1"/>
  <c r="BP79" i="115"/>
  <c r="E139" i="229" s="1"/>
  <c r="BQ79" i="115"/>
  <c r="E139" i="230" s="1"/>
  <c r="BR79" i="115"/>
  <c r="E139" i="231" s="1"/>
  <c r="BS79" i="115"/>
  <c r="E139" i="232" s="1"/>
  <c r="BT79" i="115"/>
  <c r="E139" i="233" s="1"/>
  <c r="BU79" i="115"/>
  <c r="E139" i="234" s="1"/>
  <c r="BV79" i="115"/>
  <c r="E139" i="235" s="1"/>
  <c r="BW79" i="115"/>
  <c r="E139" i="236" s="1"/>
  <c r="Q80" i="115"/>
  <c r="R80" i="115"/>
  <c r="E140" i="177" s="1"/>
  <c r="S80" i="115"/>
  <c r="E140" i="180" s="1"/>
  <c r="T80" i="115"/>
  <c r="E140" i="181" s="1"/>
  <c r="U80" i="115"/>
  <c r="E140" i="182" s="1"/>
  <c r="V80" i="115"/>
  <c r="E140" i="183" s="1"/>
  <c r="W80" i="115"/>
  <c r="E140" i="184" s="1"/>
  <c r="X80" i="115"/>
  <c r="E140" i="185" s="1"/>
  <c r="Y80" i="115"/>
  <c r="E140" i="186" s="1"/>
  <c r="Z80" i="115"/>
  <c r="E140" i="187" s="1"/>
  <c r="AA80" i="115"/>
  <c r="E140" i="188" s="1"/>
  <c r="AB80" i="115"/>
  <c r="E140" i="189" s="1"/>
  <c r="AC80" i="115"/>
  <c r="E140" i="190" s="1"/>
  <c r="AD80" i="115"/>
  <c r="E140" i="191" s="1"/>
  <c r="AE80" i="115"/>
  <c r="E140" i="192" s="1"/>
  <c r="AF80" i="115"/>
  <c r="E140" i="193" s="1"/>
  <c r="AG80" i="115"/>
  <c r="E140" i="194" s="1"/>
  <c r="AH80" i="115"/>
  <c r="E140" i="195" s="1"/>
  <c r="AI80" i="115"/>
  <c r="E140" i="196" s="1"/>
  <c r="AJ80" i="115"/>
  <c r="E140" i="197" s="1"/>
  <c r="AK80" i="115"/>
  <c r="E140" i="198" s="1"/>
  <c r="AL80" i="115"/>
  <c r="E140" i="199" s="1"/>
  <c r="AM80" i="115"/>
  <c r="E140" i="200" s="1"/>
  <c r="AN80" i="115"/>
  <c r="E140" i="201" s="1"/>
  <c r="AO80" i="115"/>
  <c r="E140" i="202" s="1"/>
  <c r="AP80" i="115"/>
  <c r="E140" i="203" s="1"/>
  <c r="AQ80" i="115"/>
  <c r="E140" i="204" s="1"/>
  <c r="AR80" i="115"/>
  <c r="E140" i="205" s="1"/>
  <c r="AS80" i="115"/>
  <c r="E140" i="206" s="1"/>
  <c r="AT80" i="115"/>
  <c r="E140" i="207" s="1"/>
  <c r="AU80" i="115"/>
  <c r="E140" i="208" s="1"/>
  <c r="AV80" i="115"/>
  <c r="E140" i="209" s="1"/>
  <c r="AW80" i="115"/>
  <c r="E140" i="210" s="1"/>
  <c r="AX80" i="115"/>
  <c r="E140" i="211" s="1"/>
  <c r="AY80" i="115"/>
  <c r="E140" i="212" s="1"/>
  <c r="AZ80" i="115"/>
  <c r="E140" i="213" s="1"/>
  <c r="BA80" i="115"/>
  <c r="E140" i="214" s="1"/>
  <c r="BB80" i="115"/>
  <c r="E140" i="215" s="1"/>
  <c r="BC80" i="115"/>
  <c r="E140" i="216" s="1"/>
  <c r="BD80" i="115"/>
  <c r="E140" i="217" s="1"/>
  <c r="BE80" i="115"/>
  <c r="E140" i="218" s="1"/>
  <c r="BF80" i="115"/>
  <c r="E140" i="219" s="1"/>
  <c r="BG80" i="115"/>
  <c r="E140" i="220" s="1"/>
  <c r="BH80" i="115"/>
  <c r="E140" i="221" s="1"/>
  <c r="BI80" i="115"/>
  <c r="E140" i="222" s="1"/>
  <c r="BJ80" i="115"/>
  <c r="E140" i="223" s="1"/>
  <c r="BK80" i="115"/>
  <c r="E140" i="224" s="1"/>
  <c r="BL80" i="115"/>
  <c r="E140" i="225" s="1"/>
  <c r="BM80" i="115"/>
  <c r="E140" i="226" s="1"/>
  <c r="BN80" i="115"/>
  <c r="E140" i="227" s="1"/>
  <c r="BO80" i="115"/>
  <c r="E140" i="228" s="1"/>
  <c r="BP80" i="115"/>
  <c r="E140" i="229" s="1"/>
  <c r="BQ80" i="115"/>
  <c r="E140" i="230" s="1"/>
  <c r="BR80" i="115"/>
  <c r="E140" i="231" s="1"/>
  <c r="BS80" i="115"/>
  <c r="E140" i="232" s="1"/>
  <c r="BT80" i="115"/>
  <c r="E140" i="233" s="1"/>
  <c r="BU80" i="115"/>
  <c r="E140" i="234" s="1"/>
  <c r="BV80" i="115"/>
  <c r="E140" i="235" s="1"/>
  <c r="BW80" i="115"/>
  <c r="E140" i="236" s="1"/>
  <c r="Q81" i="115"/>
  <c r="R81" i="115"/>
  <c r="E141" i="177" s="1"/>
  <c r="S81" i="115"/>
  <c r="E141" i="180" s="1"/>
  <c r="T81" i="115"/>
  <c r="E141" i="181" s="1"/>
  <c r="U81" i="115"/>
  <c r="E141" i="182" s="1"/>
  <c r="V81" i="115"/>
  <c r="E141" i="183" s="1"/>
  <c r="W81" i="115"/>
  <c r="E141" i="184" s="1"/>
  <c r="X81" i="115"/>
  <c r="E141" i="185" s="1"/>
  <c r="Y81" i="115"/>
  <c r="E141" i="186" s="1"/>
  <c r="Z81" i="115"/>
  <c r="E141" i="187" s="1"/>
  <c r="AA81" i="115"/>
  <c r="E141" i="188" s="1"/>
  <c r="AB81" i="115"/>
  <c r="E141" i="189" s="1"/>
  <c r="AC81" i="115"/>
  <c r="E141" i="190" s="1"/>
  <c r="AD81" i="115"/>
  <c r="E141" i="191" s="1"/>
  <c r="AE81" i="115"/>
  <c r="E141" i="192" s="1"/>
  <c r="AF81" i="115"/>
  <c r="E141" i="193" s="1"/>
  <c r="AG81" i="115"/>
  <c r="E141" i="194" s="1"/>
  <c r="AH81" i="115"/>
  <c r="E141" i="195" s="1"/>
  <c r="AI81" i="115"/>
  <c r="E141" i="196" s="1"/>
  <c r="AJ81" i="115"/>
  <c r="E141" i="197" s="1"/>
  <c r="AK81" i="115"/>
  <c r="E141" i="198" s="1"/>
  <c r="AL81" i="115"/>
  <c r="E141" i="199" s="1"/>
  <c r="AM81" i="115"/>
  <c r="E141" i="200" s="1"/>
  <c r="AN81" i="115"/>
  <c r="E141" i="201" s="1"/>
  <c r="AO81" i="115"/>
  <c r="E141" i="202" s="1"/>
  <c r="AP81" i="115"/>
  <c r="E141" i="203" s="1"/>
  <c r="AQ81" i="115"/>
  <c r="E141" i="204" s="1"/>
  <c r="AR81" i="115"/>
  <c r="E141" i="205" s="1"/>
  <c r="AS81" i="115"/>
  <c r="E141" i="206" s="1"/>
  <c r="AT81" i="115"/>
  <c r="E141" i="207" s="1"/>
  <c r="AU81" i="115"/>
  <c r="E141" i="208" s="1"/>
  <c r="AV81" i="115"/>
  <c r="E141" i="209" s="1"/>
  <c r="AW81" i="115"/>
  <c r="E141" i="210" s="1"/>
  <c r="AX81" i="115"/>
  <c r="E141" i="211" s="1"/>
  <c r="AY81" i="115"/>
  <c r="E141" i="212" s="1"/>
  <c r="AZ81" i="115"/>
  <c r="E141" i="213" s="1"/>
  <c r="BA81" i="115"/>
  <c r="E141" i="214" s="1"/>
  <c r="BB81" i="115"/>
  <c r="E141" i="215" s="1"/>
  <c r="BC81" i="115"/>
  <c r="E141" i="216" s="1"/>
  <c r="BD81" i="115"/>
  <c r="E141" i="217" s="1"/>
  <c r="BE81" i="115"/>
  <c r="E141" i="218" s="1"/>
  <c r="BF81" i="115"/>
  <c r="E141" i="219" s="1"/>
  <c r="BG81" i="115"/>
  <c r="E141" i="220" s="1"/>
  <c r="BH81" i="115"/>
  <c r="E141" i="221" s="1"/>
  <c r="BI81" i="115"/>
  <c r="E141" i="222" s="1"/>
  <c r="BJ81" i="115"/>
  <c r="E141" i="223" s="1"/>
  <c r="BK81" i="115"/>
  <c r="E141" i="224" s="1"/>
  <c r="BL81" i="115"/>
  <c r="E141" i="225" s="1"/>
  <c r="BM81" i="115"/>
  <c r="E141" i="226" s="1"/>
  <c r="BN81" i="115"/>
  <c r="E141" i="227" s="1"/>
  <c r="BO81" i="115"/>
  <c r="E141" i="228" s="1"/>
  <c r="BP81" i="115"/>
  <c r="E141" i="229" s="1"/>
  <c r="BQ81" i="115"/>
  <c r="E141" i="230" s="1"/>
  <c r="BR81" i="115"/>
  <c r="E141" i="231" s="1"/>
  <c r="BS81" i="115"/>
  <c r="E141" i="232" s="1"/>
  <c r="BT81" i="115"/>
  <c r="E141" i="233" s="1"/>
  <c r="BU81" i="115"/>
  <c r="E141" i="234" s="1"/>
  <c r="BV81" i="115"/>
  <c r="E141" i="235" s="1"/>
  <c r="BW81" i="115"/>
  <c r="E141" i="236" s="1"/>
  <c r="Q82" i="115"/>
  <c r="R82" i="115"/>
  <c r="E142" i="177" s="1"/>
  <c r="S82" i="115"/>
  <c r="E142" i="180" s="1"/>
  <c r="T82" i="115"/>
  <c r="E142" i="181" s="1"/>
  <c r="U82" i="115"/>
  <c r="E142" i="182" s="1"/>
  <c r="V82" i="115"/>
  <c r="E142" i="183" s="1"/>
  <c r="W82" i="115"/>
  <c r="E142" i="184" s="1"/>
  <c r="X82" i="115"/>
  <c r="E142" i="185" s="1"/>
  <c r="Y82" i="115"/>
  <c r="E142" i="186" s="1"/>
  <c r="Z82" i="115"/>
  <c r="E142" i="187" s="1"/>
  <c r="AA82" i="115"/>
  <c r="E142" i="188" s="1"/>
  <c r="AB82" i="115"/>
  <c r="E142" i="189" s="1"/>
  <c r="AC82" i="115"/>
  <c r="E142" i="190" s="1"/>
  <c r="AD82" i="115"/>
  <c r="E142" i="191" s="1"/>
  <c r="AE82" i="115"/>
  <c r="E142" i="192" s="1"/>
  <c r="AF82" i="115"/>
  <c r="E142" i="193" s="1"/>
  <c r="AG82" i="115"/>
  <c r="E142" i="194" s="1"/>
  <c r="AH82" i="115"/>
  <c r="E142" i="195" s="1"/>
  <c r="AI82" i="115"/>
  <c r="E142" i="196" s="1"/>
  <c r="AJ82" i="115"/>
  <c r="E142" i="197" s="1"/>
  <c r="AK82" i="115"/>
  <c r="E142" i="198" s="1"/>
  <c r="AL82" i="115"/>
  <c r="E142" i="199" s="1"/>
  <c r="AM82" i="115"/>
  <c r="E142" i="200" s="1"/>
  <c r="AN82" i="115"/>
  <c r="E142" i="201" s="1"/>
  <c r="AO82" i="115"/>
  <c r="E142" i="202" s="1"/>
  <c r="AP82" i="115"/>
  <c r="E142" i="203" s="1"/>
  <c r="AQ82" i="115"/>
  <c r="E142" i="204" s="1"/>
  <c r="AR82" i="115"/>
  <c r="E142" i="205" s="1"/>
  <c r="AS82" i="115"/>
  <c r="E142" i="206" s="1"/>
  <c r="AT82" i="115"/>
  <c r="E142" i="207" s="1"/>
  <c r="AU82" i="115"/>
  <c r="E142" i="208" s="1"/>
  <c r="AV82" i="115"/>
  <c r="E142" i="209" s="1"/>
  <c r="AW82" i="115"/>
  <c r="E142" i="210" s="1"/>
  <c r="AX82" i="115"/>
  <c r="E142" i="211" s="1"/>
  <c r="AY82" i="115"/>
  <c r="E142" i="212" s="1"/>
  <c r="AZ82" i="115"/>
  <c r="E142" i="213" s="1"/>
  <c r="BA82" i="115"/>
  <c r="E142" i="214" s="1"/>
  <c r="BB82" i="115"/>
  <c r="E142" i="215" s="1"/>
  <c r="BC82" i="115"/>
  <c r="E142" i="216" s="1"/>
  <c r="BD82" i="115"/>
  <c r="E142" i="217" s="1"/>
  <c r="BE82" i="115"/>
  <c r="E142" i="218" s="1"/>
  <c r="BF82" i="115"/>
  <c r="E142" i="219" s="1"/>
  <c r="BG82" i="115"/>
  <c r="E142" i="220" s="1"/>
  <c r="BH82" i="115"/>
  <c r="E142" i="221" s="1"/>
  <c r="BI82" i="115"/>
  <c r="E142" i="222" s="1"/>
  <c r="BJ82" i="115"/>
  <c r="E142" i="223" s="1"/>
  <c r="BK82" i="115"/>
  <c r="E142" i="224" s="1"/>
  <c r="BL82" i="115"/>
  <c r="E142" i="225" s="1"/>
  <c r="BM82" i="115"/>
  <c r="E142" i="226" s="1"/>
  <c r="BN82" i="115"/>
  <c r="E142" i="227" s="1"/>
  <c r="BO82" i="115"/>
  <c r="E142" i="228" s="1"/>
  <c r="BP82" i="115"/>
  <c r="E142" i="229" s="1"/>
  <c r="BQ82" i="115"/>
  <c r="E142" i="230" s="1"/>
  <c r="BR82" i="115"/>
  <c r="E142" i="231" s="1"/>
  <c r="BS82" i="115"/>
  <c r="E142" i="232" s="1"/>
  <c r="BT82" i="115"/>
  <c r="E142" i="233" s="1"/>
  <c r="BU82" i="115"/>
  <c r="E142" i="234" s="1"/>
  <c r="BV82" i="115"/>
  <c r="E142" i="235" s="1"/>
  <c r="BW82" i="115"/>
  <c r="E142" i="236" s="1"/>
  <c r="Q83" i="115"/>
  <c r="R83" i="115"/>
  <c r="E143" i="177" s="1"/>
  <c r="S83" i="115"/>
  <c r="E143" i="180" s="1"/>
  <c r="T83" i="115"/>
  <c r="E143" i="181" s="1"/>
  <c r="U83" i="115"/>
  <c r="E143" i="182" s="1"/>
  <c r="V83" i="115"/>
  <c r="E143" i="183" s="1"/>
  <c r="W83" i="115"/>
  <c r="E143" i="184" s="1"/>
  <c r="X83" i="115"/>
  <c r="E143" i="185" s="1"/>
  <c r="Y83" i="115"/>
  <c r="E143" i="186" s="1"/>
  <c r="Z83" i="115"/>
  <c r="E143" i="187" s="1"/>
  <c r="AA83" i="115"/>
  <c r="E143" i="188" s="1"/>
  <c r="AB83" i="115"/>
  <c r="E143" i="189" s="1"/>
  <c r="AC83" i="115"/>
  <c r="E143" i="190" s="1"/>
  <c r="AD83" i="115"/>
  <c r="E143" i="191" s="1"/>
  <c r="AE83" i="115"/>
  <c r="E143" i="192" s="1"/>
  <c r="AF83" i="115"/>
  <c r="E143" i="193" s="1"/>
  <c r="AG83" i="115"/>
  <c r="E143" i="194" s="1"/>
  <c r="AH83" i="115"/>
  <c r="E143" i="195" s="1"/>
  <c r="AI83" i="115"/>
  <c r="E143" i="196" s="1"/>
  <c r="AJ83" i="115"/>
  <c r="E143" i="197" s="1"/>
  <c r="AK83" i="115"/>
  <c r="E143" i="198" s="1"/>
  <c r="AL83" i="115"/>
  <c r="E143" i="199" s="1"/>
  <c r="AM83" i="115"/>
  <c r="E143" i="200" s="1"/>
  <c r="AN83" i="115"/>
  <c r="E143" i="201" s="1"/>
  <c r="AO83" i="115"/>
  <c r="E143" i="202" s="1"/>
  <c r="AP83" i="115"/>
  <c r="E143" i="203" s="1"/>
  <c r="AQ83" i="115"/>
  <c r="E143" i="204" s="1"/>
  <c r="AR83" i="115"/>
  <c r="E143" i="205" s="1"/>
  <c r="AS83" i="115"/>
  <c r="E143" i="206" s="1"/>
  <c r="AT83" i="115"/>
  <c r="E143" i="207" s="1"/>
  <c r="AU83" i="115"/>
  <c r="E143" i="208" s="1"/>
  <c r="AV83" i="115"/>
  <c r="E143" i="209" s="1"/>
  <c r="AW83" i="115"/>
  <c r="E143" i="210" s="1"/>
  <c r="AX83" i="115"/>
  <c r="E143" i="211" s="1"/>
  <c r="AY83" i="115"/>
  <c r="E143" i="212" s="1"/>
  <c r="AZ83" i="115"/>
  <c r="E143" i="213" s="1"/>
  <c r="BA83" i="115"/>
  <c r="E143" i="214" s="1"/>
  <c r="BB83" i="115"/>
  <c r="E143" i="215" s="1"/>
  <c r="BC83" i="115"/>
  <c r="E143" i="216" s="1"/>
  <c r="BD83" i="115"/>
  <c r="E143" i="217" s="1"/>
  <c r="BE83" i="115"/>
  <c r="E143" i="218" s="1"/>
  <c r="BF83" i="115"/>
  <c r="E143" i="219" s="1"/>
  <c r="BG83" i="115"/>
  <c r="E143" i="220" s="1"/>
  <c r="BH83" i="115"/>
  <c r="E143" i="221" s="1"/>
  <c r="BI83" i="115"/>
  <c r="E143" i="222" s="1"/>
  <c r="BJ83" i="115"/>
  <c r="E143" i="223" s="1"/>
  <c r="BK83" i="115"/>
  <c r="E143" i="224" s="1"/>
  <c r="BL83" i="115"/>
  <c r="E143" i="225" s="1"/>
  <c r="BM83" i="115"/>
  <c r="E143" i="226" s="1"/>
  <c r="BN83" i="115"/>
  <c r="E143" i="227" s="1"/>
  <c r="BO83" i="115"/>
  <c r="E143" i="228" s="1"/>
  <c r="BP83" i="115"/>
  <c r="E143" i="229" s="1"/>
  <c r="BQ83" i="115"/>
  <c r="E143" i="230" s="1"/>
  <c r="BR83" i="115"/>
  <c r="E143" i="231" s="1"/>
  <c r="BS83" i="115"/>
  <c r="E143" i="232" s="1"/>
  <c r="BT83" i="115"/>
  <c r="E143" i="233" s="1"/>
  <c r="BU83" i="115"/>
  <c r="E143" i="234" s="1"/>
  <c r="BV83" i="115"/>
  <c r="E143" i="235" s="1"/>
  <c r="BW83" i="115"/>
  <c r="E143" i="236" s="1"/>
  <c r="Q84" i="115"/>
  <c r="R84" i="115"/>
  <c r="E144" i="177" s="1"/>
  <c r="S84" i="115"/>
  <c r="E144" i="180" s="1"/>
  <c r="T84" i="115"/>
  <c r="E144" i="181" s="1"/>
  <c r="U84" i="115"/>
  <c r="E144" i="182" s="1"/>
  <c r="V84" i="115"/>
  <c r="E144" i="183" s="1"/>
  <c r="W84" i="115"/>
  <c r="E144" i="184" s="1"/>
  <c r="X84" i="115"/>
  <c r="E144" i="185" s="1"/>
  <c r="Y84" i="115"/>
  <c r="E144" i="186" s="1"/>
  <c r="Z84" i="115"/>
  <c r="E144" i="187" s="1"/>
  <c r="AA84" i="115"/>
  <c r="E144" i="188" s="1"/>
  <c r="AB84" i="115"/>
  <c r="E144" i="189" s="1"/>
  <c r="AC84" i="115"/>
  <c r="E144" i="190" s="1"/>
  <c r="AD84" i="115"/>
  <c r="E144" i="191" s="1"/>
  <c r="AE84" i="115"/>
  <c r="E144" i="192" s="1"/>
  <c r="AF84" i="115"/>
  <c r="E144" i="193" s="1"/>
  <c r="AG84" i="115"/>
  <c r="E144" i="194" s="1"/>
  <c r="AH84" i="115"/>
  <c r="E144" i="195" s="1"/>
  <c r="AI84" i="115"/>
  <c r="E144" i="196" s="1"/>
  <c r="AJ84" i="115"/>
  <c r="E144" i="197" s="1"/>
  <c r="AK84" i="115"/>
  <c r="E144" i="198" s="1"/>
  <c r="AL84" i="115"/>
  <c r="E144" i="199" s="1"/>
  <c r="AM84" i="115"/>
  <c r="E144" i="200" s="1"/>
  <c r="AN84" i="115"/>
  <c r="E144" i="201" s="1"/>
  <c r="AO84" i="115"/>
  <c r="E144" i="202" s="1"/>
  <c r="AP84" i="115"/>
  <c r="E144" i="203" s="1"/>
  <c r="AQ84" i="115"/>
  <c r="E144" i="204" s="1"/>
  <c r="AR84" i="115"/>
  <c r="E144" i="205" s="1"/>
  <c r="AS84" i="115"/>
  <c r="E144" i="206" s="1"/>
  <c r="AT84" i="115"/>
  <c r="E144" i="207" s="1"/>
  <c r="AU84" i="115"/>
  <c r="E144" i="208" s="1"/>
  <c r="AV84" i="115"/>
  <c r="E144" i="209" s="1"/>
  <c r="AW84" i="115"/>
  <c r="E144" i="210" s="1"/>
  <c r="AX84" i="115"/>
  <c r="E144" i="211" s="1"/>
  <c r="AY84" i="115"/>
  <c r="E144" i="212" s="1"/>
  <c r="AZ84" i="115"/>
  <c r="E144" i="213" s="1"/>
  <c r="BA84" i="115"/>
  <c r="E144" i="214" s="1"/>
  <c r="BB84" i="115"/>
  <c r="E144" i="215" s="1"/>
  <c r="BC84" i="115"/>
  <c r="E144" i="216" s="1"/>
  <c r="BD84" i="115"/>
  <c r="E144" i="217" s="1"/>
  <c r="BE84" i="115"/>
  <c r="E144" i="218" s="1"/>
  <c r="BF84" i="115"/>
  <c r="E144" i="219" s="1"/>
  <c r="BG84" i="115"/>
  <c r="E144" i="220" s="1"/>
  <c r="BH84" i="115"/>
  <c r="E144" i="221" s="1"/>
  <c r="BI84" i="115"/>
  <c r="E144" i="222" s="1"/>
  <c r="BJ84" i="115"/>
  <c r="E144" i="223" s="1"/>
  <c r="BK84" i="115"/>
  <c r="E144" i="224" s="1"/>
  <c r="BL84" i="115"/>
  <c r="E144" i="225" s="1"/>
  <c r="BM84" i="115"/>
  <c r="E144" i="226" s="1"/>
  <c r="BN84" i="115"/>
  <c r="E144" i="227" s="1"/>
  <c r="BO84" i="115"/>
  <c r="E144" i="228" s="1"/>
  <c r="BP84" i="115"/>
  <c r="E144" i="229" s="1"/>
  <c r="BQ84" i="115"/>
  <c r="E144" i="230" s="1"/>
  <c r="BR84" i="115"/>
  <c r="E144" i="231" s="1"/>
  <c r="BS84" i="115"/>
  <c r="E144" i="232" s="1"/>
  <c r="BT84" i="115"/>
  <c r="E144" i="233" s="1"/>
  <c r="BU84" i="115"/>
  <c r="E144" i="234" s="1"/>
  <c r="BV84" i="115"/>
  <c r="E144" i="235" s="1"/>
  <c r="BW84" i="115"/>
  <c r="E144" i="236" s="1"/>
  <c r="Q85" i="115"/>
  <c r="R85" i="115"/>
  <c r="E145" i="177" s="1"/>
  <c r="S85" i="115"/>
  <c r="E145" i="180" s="1"/>
  <c r="T85" i="115"/>
  <c r="E145" i="181" s="1"/>
  <c r="U85" i="115"/>
  <c r="E145" i="182" s="1"/>
  <c r="V85" i="115"/>
  <c r="E145" i="183" s="1"/>
  <c r="W85" i="115"/>
  <c r="E145" i="184" s="1"/>
  <c r="X85" i="115"/>
  <c r="E145" i="185" s="1"/>
  <c r="Y85" i="115"/>
  <c r="E145" i="186" s="1"/>
  <c r="Z85" i="115"/>
  <c r="E145" i="187" s="1"/>
  <c r="AA85" i="115"/>
  <c r="E145" i="188" s="1"/>
  <c r="AB85" i="115"/>
  <c r="E145" i="189" s="1"/>
  <c r="AC85" i="115"/>
  <c r="E145" i="190" s="1"/>
  <c r="AD85" i="115"/>
  <c r="E145" i="191" s="1"/>
  <c r="AE85" i="115"/>
  <c r="E145" i="192" s="1"/>
  <c r="AF85" i="115"/>
  <c r="E145" i="193" s="1"/>
  <c r="AG85" i="115"/>
  <c r="E145" i="194" s="1"/>
  <c r="AH85" i="115"/>
  <c r="E145" i="195" s="1"/>
  <c r="AI85" i="115"/>
  <c r="E145" i="196" s="1"/>
  <c r="AJ85" i="115"/>
  <c r="E145" i="197" s="1"/>
  <c r="AK85" i="115"/>
  <c r="E145" i="198" s="1"/>
  <c r="AL85" i="115"/>
  <c r="E145" i="199" s="1"/>
  <c r="AM85" i="115"/>
  <c r="E145" i="200" s="1"/>
  <c r="AN85" i="115"/>
  <c r="E145" i="201" s="1"/>
  <c r="AO85" i="115"/>
  <c r="E145" i="202" s="1"/>
  <c r="AP85" i="115"/>
  <c r="E145" i="203" s="1"/>
  <c r="AQ85" i="115"/>
  <c r="E145" i="204" s="1"/>
  <c r="AR85" i="115"/>
  <c r="E145" i="205" s="1"/>
  <c r="AS85" i="115"/>
  <c r="E145" i="206" s="1"/>
  <c r="AT85" i="115"/>
  <c r="E145" i="207" s="1"/>
  <c r="AU85" i="115"/>
  <c r="E145" i="208" s="1"/>
  <c r="AV85" i="115"/>
  <c r="E145" i="209" s="1"/>
  <c r="AW85" i="115"/>
  <c r="E145" i="210" s="1"/>
  <c r="AX85" i="115"/>
  <c r="E145" i="211" s="1"/>
  <c r="AY85" i="115"/>
  <c r="E145" i="212" s="1"/>
  <c r="AZ85" i="115"/>
  <c r="E145" i="213" s="1"/>
  <c r="BA85" i="115"/>
  <c r="E145" i="214" s="1"/>
  <c r="BB85" i="115"/>
  <c r="E145" i="215" s="1"/>
  <c r="BC85" i="115"/>
  <c r="E145" i="216" s="1"/>
  <c r="BD85" i="115"/>
  <c r="E145" i="217" s="1"/>
  <c r="BE85" i="115"/>
  <c r="E145" i="218" s="1"/>
  <c r="BF85" i="115"/>
  <c r="E145" i="219" s="1"/>
  <c r="BG85" i="115"/>
  <c r="E145" i="220" s="1"/>
  <c r="BH85" i="115"/>
  <c r="E145" i="221" s="1"/>
  <c r="BI85" i="115"/>
  <c r="E145" i="222" s="1"/>
  <c r="BJ85" i="115"/>
  <c r="E145" i="223" s="1"/>
  <c r="BK85" i="115"/>
  <c r="E145" i="224" s="1"/>
  <c r="BL85" i="115"/>
  <c r="E145" i="225" s="1"/>
  <c r="BM85" i="115"/>
  <c r="E145" i="226" s="1"/>
  <c r="BN85" i="115"/>
  <c r="E145" i="227" s="1"/>
  <c r="BO85" i="115"/>
  <c r="E145" i="228" s="1"/>
  <c r="BP85" i="115"/>
  <c r="E145" i="229" s="1"/>
  <c r="BQ85" i="115"/>
  <c r="E145" i="230" s="1"/>
  <c r="BR85" i="115"/>
  <c r="E145" i="231" s="1"/>
  <c r="BS85" i="115"/>
  <c r="E145" i="232" s="1"/>
  <c r="BT85" i="115"/>
  <c r="E145" i="233" s="1"/>
  <c r="BU85" i="115"/>
  <c r="E145" i="234" s="1"/>
  <c r="BV85" i="115"/>
  <c r="E145" i="235" s="1"/>
  <c r="BW85" i="115"/>
  <c r="E145" i="236" s="1"/>
  <c r="Q86" i="115"/>
  <c r="R86" i="115"/>
  <c r="E146" i="177" s="1"/>
  <c r="S86" i="115"/>
  <c r="E146" i="180" s="1"/>
  <c r="T86" i="115"/>
  <c r="E146" i="181" s="1"/>
  <c r="U86" i="115"/>
  <c r="E146" i="182" s="1"/>
  <c r="V86" i="115"/>
  <c r="E146" i="183" s="1"/>
  <c r="W86" i="115"/>
  <c r="E146" i="184" s="1"/>
  <c r="X86" i="115"/>
  <c r="E146" i="185" s="1"/>
  <c r="Y86" i="115"/>
  <c r="E146" i="186" s="1"/>
  <c r="Z86" i="115"/>
  <c r="E146" i="187" s="1"/>
  <c r="AA86" i="115"/>
  <c r="E146" i="188" s="1"/>
  <c r="AB86" i="115"/>
  <c r="E146" i="189" s="1"/>
  <c r="AC86" i="115"/>
  <c r="E146" i="190" s="1"/>
  <c r="AD86" i="115"/>
  <c r="E146" i="191" s="1"/>
  <c r="AE86" i="115"/>
  <c r="E146" i="192" s="1"/>
  <c r="AF86" i="115"/>
  <c r="E146" i="193" s="1"/>
  <c r="AG86" i="115"/>
  <c r="E146" i="194" s="1"/>
  <c r="AH86" i="115"/>
  <c r="E146" i="195" s="1"/>
  <c r="AI86" i="115"/>
  <c r="E146" i="196" s="1"/>
  <c r="AJ86" i="115"/>
  <c r="E146" i="197" s="1"/>
  <c r="AK86" i="115"/>
  <c r="E146" i="198" s="1"/>
  <c r="AL86" i="115"/>
  <c r="E146" i="199" s="1"/>
  <c r="AM86" i="115"/>
  <c r="E146" i="200" s="1"/>
  <c r="AN86" i="115"/>
  <c r="E146" i="201" s="1"/>
  <c r="AO86" i="115"/>
  <c r="E146" i="202" s="1"/>
  <c r="AP86" i="115"/>
  <c r="E146" i="203" s="1"/>
  <c r="AQ86" i="115"/>
  <c r="E146" i="204" s="1"/>
  <c r="AR86" i="115"/>
  <c r="E146" i="205" s="1"/>
  <c r="AS86" i="115"/>
  <c r="E146" i="206" s="1"/>
  <c r="AT86" i="115"/>
  <c r="E146" i="207" s="1"/>
  <c r="AU86" i="115"/>
  <c r="E146" i="208" s="1"/>
  <c r="AV86" i="115"/>
  <c r="E146" i="209" s="1"/>
  <c r="AW86" i="115"/>
  <c r="E146" i="210" s="1"/>
  <c r="AX86" i="115"/>
  <c r="E146" i="211" s="1"/>
  <c r="AY86" i="115"/>
  <c r="E146" i="212" s="1"/>
  <c r="AZ86" i="115"/>
  <c r="E146" i="213" s="1"/>
  <c r="BA86" i="115"/>
  <c r="E146" i="214" s="1"/>
  <c r="BB86" i="115"/>
  <c r="E146" i="215" s="1"/>
  <c r="BC86" i="115"/>
  <c r="E146" i="216" s="1"/>
  <c r="BD86" i="115"/>
  <c r="E146" i="217" s="1"/>
  <c r="BE86" i="115"/>
  <c r="E146" i="218" s="1"/>
  <c r="BF86" i="115"/>
  <c r="E146" i="219" s="1"/>
  <c r="BG86" i="115"/>
  <c r="E146" i="220" s="1"/>
  <c r="BH86" i="115"/>
  <c r="E146" i="221" s="1"/>
  <c r="BI86" i="115"/>
  <c r="E146" i="222" s="1"/>
  <c r="BJ86" i="115"/>
  <c r="E146" i="223" s="1"/>
  <c r="BK86" i="115"/>
  <c r="E146" i="224" s="1"/>
  <c r="BL86" i="115"/>
  <c r="E146" i="225" s="1"/>
  <c r="BM86" i="115"/>
  <c r="E146" i="226" s="1"/>
  <c r="BN86" i="115"/>
  <c r="E146" i="227" s="1"/>
  <c r="BO86" i="115"/>
  <c r="E146" i="228" s="1"/>
  <c r="BP86" i="115"/>
  <c r="E146" i="229" s="1"/>
  <c r="BQ86" i="115"/>
  <c r="E146" i="230" s="1"/>
  <c r="BR86" i="115"/>
  <c r="E146" i="231" s="1"/>
  <c r="BS86" i="115"/>
  <c r="E146" i="232" s="1"/>
  <c r="BT86" i="115"/>
  <c r="E146" i="233" s="1"/>
  <c r="BU86" i="115"/>
  <c r="E146" i="234" s="1"/>
  <c r="BV86" i="115"/>
  <c r="E146" i="235" s="1"/>
  <c r="BW86" i="115"/>
  <c r="E146" i="236" s="1"/>
  <c r="Q87" i="115"/>
  <c r="R87" i="115"/>
  <c r="E147" i="177" s="1"/>
  <c r="S87" i="115"/>
  <c r="E147" i="180" s="1"/>
  <c r="T87" i="115"/>
  <c r="E147" i="181" s="1"/>
  <c r="U87" i="115"/>
  <c r="E147" i="182" s="1"/>
  <c r="V87" i="115"/>
  <c r="E147" i="183" s="1"/>
  <c r="W87" i="115"/>
  <c r="E147" i="184" s="1"/>
  <c r="X87" i="115"/>
  <c r="E147" i="185" s="1"/>
  <c r="Y87" i="115"/>
  <c r="E147" i="186" s="1"/>
  <c r="Z87" i="115"/>
  <c r="E147" i="187" s="1"/>
  <c r="AA87" i="115"/>
  <c r="E147" i="188" s="1"/>
  <c r="AB87" i="115"/>
  <c r="E147" i="189" s="1"/>
  <c r="AC87" i="115"/>
  <c r="E147" i="190" s="1"/>
  <c r="AD87" i="115"/>
  <c r="E147" i="191" s="1"/>
  <c r="AE87" i="115"/>
  <c r="E147" i="192" s="1"/>
  <c r="AF87" i="115"/>
  <c r="E147" i="193" s="1"/>
  <c r="AG87" i="115"/>
  <c r="E147" i="194" s="1"/>
  <c r="AH87" i="115"/>
  <c r="E147" i="195" s="1"/>
  <c r="AI87" i="115"/>
  <c r="E147" i="196" s="1"/>
  <c r="AJ87" i="115"/>
  <c r="E147" i="197" s="1"/>
  <c r="AK87" i="115"/>
  <c r="E147" i="198" s="1"/>
  <c r="AL87" i="115"/>
  <c r="E147" i="199" s="1"/>
  <c r="AM87" i="115"/>
  <c r="E147" i="200" s="1"/>
  <c r="AN87" i="115"/>
  <c r="E147" i="201" s="1"/>
  <c r="AO87" i="115"/>
  <c r="E147" i="202" s="1"/>
  <c r="AP87" i="115"/>
  <c r="E147" i="203" s="1"/>
  <c r="AQ87" i="115"/>
  <c r="E147" i="204" s="1"/>
  <c r="AR87" i="115"/>
  <c r="E147" i="205" s="1"/>
  <c r="AS87" i="115"/>
  <c r="E147" i="206" s="1"/>
  <c r="AT87" i="115"/>
  <c r="E147" i="207" s="1"/>
  <c r="AU87" i="115"/>
  <c r="E147" i="208" s="1"/>
  <c r="AV87" i="115"/>
  <c r="E147" i="209" s="1"/>
  <c r="AW87" i="115"/>
  <c r="E147" i="210" s="1"/>
  <c r="AX87" i="115"/>
  <c r="E147" i="211" s="1"/>
  <c r="AY87" i="115"/>
  <c r="E147" i="212" s="1"/>
  <c r="AZ87" i="115"/>
  <c r="E147" i="213" s="1"/>
  <c r="BA87" i="115"/>
  <c r="E147" i="214" s="1"/>
  <c r="BB87" i="115"/>
  <c r="E147" i="215" s="1"/>
  <c r="BC87" i="115"/>
  <c r="E147" i="216" s="1"/>
  <c r="BD87" i="115"/>
  <c r="E147" i="217" s="1"/>
  <c r="BE87" i="115"/>
  <c r="E147" i="218" s="1"/>
  <c r="BF87" i="115"/>
  <c r="E147" i="219" s="1"/>
  <c r="BG87" i="115"/>
  <c r="E147" i="220" s="1"/>
  <c r="BH87" i="115"/>
  <c r="E147" i="221" s="1"/>
  <c r="BI87" i="115"/>
  <c r="E147" i="222" s="1"/>
  <c r="BJ87" i="115"/>
  <c r="E147" i="223" s="1"/>
  <c r="BK87" i="115"/>
  <c r="E147" i="224" s="1"/>
  <c r="BL87" i="115"/>
  <c r="E147" i="225" s="1"/>
  <c r="BM87" i="115"/>
  <c r="E147" i="226" s="1"/>
  <c r="BN87" i="115"/>
  <c r="E147" i="227" s="1"/>
  <c r="BO87" i="115"/>
  <c r="E147" i="228" s="1"/>
  <c r="BP87" i="115"/>
  <c r="E147" i="229" s="1"/>
  <c r="BQ87" i="115"/>
  <c r="E147" i="230" s="1"/>
  <c r="BR87" i="115"/>
  <c r="E147" i="231" s="1"/>
  <c r="BS87" i="115"/>
  <c r="E147" i="232" s="1"/>
  <c r="BT87" i="115"/>
  <c r="E147" i="233" s="1"/>
  <c r="BU87" i="115"/>
  <c r="E147" i="234" s="1"/>
  <c r="BV87" i="115"/>
  <c r="E147" i="235" s="1"/>
  <c r="BW87" i="115"/>
  <c r="E147" i="236" s="1"/>
  <c r="Q88" i="115"/>
  <c r="R88" i="115"/>
  <c r="E148" i="177" s="1"/>
  <c r="S88" i="115"/>
  <c r="E148" i="180" s="1"/>
  <c r="T88" i="115"/>
  <c r="E148" i="181" s="1"/>
  <c r="U88" i="115"/>
  <c r="E148" i="182" s="1"/>
  <c r="V88" i="115"/>
  <c r="E148" i="183" s="1"/>
  <c r="W88" i="115"/>
  <c r="E148" i="184" s="1"/>
  <c r="X88" i="115"/>
  <c r="E148" i="185" s="1"/>
  <c r="Y88" i="115"/>
  <c r="E148" i="186" s="1"/>
  <c r="Z88" i="115"/>
  <c r="E148" i="187" s="1"/>
  <c r="AA88" i="115"/>
  <c r="E148" i="188" s="1"/>
  <c r="AB88" i="115"/>
  <c r="E148" i="189" s="1"/>
  <c r="AC88" i="115"/>
  <c r="E148" i="190" s="1"/>
  <c r="AD88" i="115"/>
  <c r="E148" i="191" s="1"/>
  <c r="AE88" i="115"/>
  <c r="E148" i="192" s="1"/>
  <c r="AF88" i="115"/>
  <c r="E148" i="193" s="1"/>
  <c r="AG88" i="115"/>
  <c r="E148" i="194" s="1"/>
  <c r="AH88" i="115"/>
  <c r="E148" i="195" s="1"/>
  <c r="AI88" i="115"/>
  <c r="E148" i="196" s="1"/>
  <c r="AJ88" i="115"/>
  <c r="E148" i="197" s="1"/>
  <c r="AK88" i="115"/>
  <c r="E148" i="198" s="1"/>
  <c r="AL88" i="115"/>
  <c r="E148" i="199" s="1"/>
  <c r="AM88" i="115"/>
  <c r="E148" i="200" s="1"/>
  <c r="AN88" i="115"/>
  <c r="E148" i="201" s="1"/>
  <c r="AO88" i="115"/>
  <c r="E148" i="202" s="1"/>
  <c r="AP88" i="115"/>
  <c r="E148" i="203" s="1"/>
  <c r="AQ88" i="115"/>
  <c r="E148" i="204" s="1"/>
  <c r="AR88" i="115"/>
  <c r="E148" i="205" s="1"/>
  <c r="AS88" i="115"/>
  <c r="E148" i="206" s="1"/>
  <c r="AT88" i="115"/>
  <c r="E148" i="207" s="1"/>
  <c r="AU88" i="115"/>
  <c r="E148" i="208" s="1"/>
  <c r="AV88" i="115"/>
  <c r="E148" i="209" s="1"/>
  <c r="AW88" i="115"/>
  <c r="E148" i="210" s="1"/>
  <c r="AX88" i="115"/>
  <c r="E148" i="211" s="1"/>
  <c r="AY88" i="115"/>
  <c r="E148" i="212" s="1"/>
  <c r="AZ88" i="115"/>
  <c r="E148" i="213" s="1"/>
  <c r="BA88" i="115"/>
  <c r="E148" i="214" s="1"/>
  <c r="BB88" i="115"/>
  <c r="E148" i="215" s="1"/>
  <c r="BC88" i="115"/>
  <c r="E148" i="216" s="1"/>
  <c r="BD88" i="115"/>
  <c r="E148" i="217" s="1"/>
  <c r="BE88" i="115"/>
  <c r="E148" i="218" s="1"/>
  <c r="BF88" i="115"/>
  <c r="E148" i="219" s="1"/>
  <c r="BG88" i="115"/>
  <c r="E148" i="220" s="1"/>
  <c r="BH88" i="115"/>
  <c r="E148" i="221" s="1"/>
  <c r="BI88" i="115"/>
  <c r="E148" i="222" s="1"/>
  <c r="BJ88" i="115"/>
  <c r="E148" i="223" s="1"/>
  <c r="BK88" i="115"/>
  <c r="E148" i="224" s="1"/>
  <c r="BL88" i="115"/>
  <c r="E148" i="225" s="1"/>
  <c r="BM88" i="115"/>
  <c r="E148" i="226" s="1"/>
  <c r="BN88" i="115"/>
  <c r="E148" i="227" s="1"/>
  <c r="BO88" i="115"/>
  <c r="E148" i="228" s="1"/>
  <c r="BP88" i="115"/>
  <c r="E148" i="229" s="1"/>
  <c r="BQ88" i="115"/>
  <c r="E148" i="230" s="1"/>
  <c r="BR88" i="115"/>
  <c r="E148" i="231" s="1"/>
  <c r="BS88" i="115"/>
  <c r="E148" i="232" s="1"/>
  <c r="BT88" i="115"/>
  <c r="E148" i="233" s="1"/>
  <c r="BU88" i="115"/>
  <c r="E148" i="234" s="1"/>
  <c r="BV88" i="115"/>
  <c r="E148" i="235" s="1"/>
  <c r="BW88" i="115"/>
  <c r="E148" i="236" s="1"/>
  <c r="P3" i="115"/>
  <c r="P4" i="115"/>
  <c r="P5" i="115"/>
  <c r="P6" i="115"/>
  <c r="P7" i="115"/>
  <c r="P8" i="115"/>
  <c r="P9" i="115"/>
  <c r="P10" i="115"/>
  <c r="P11" i="115"/>
  <c r="P12" i="115"/>
  <c r="P13" i="115"/>
  <c r="P14" i="115"/>
  <c r="P15" i="115"/>
  <c r="P16" i="115"/>
  <c r="P17" i="115"/>
  <c r="P18" i="115"/>
  <c r="P19" i="115"/>
  <c r="P20" i="115"/>
  <c r="P21" i="115"/>
  <c r="P22" i="115"/>
  <c r="P23" i="115"/>
  <c r="P24" i="115"/>
  <c r="P25" i="115"/>
  <c r="P26" i="115"/>
  <c r="P27" i="115"/>
  <c r="P28" i="115"/>
  <c r="P29" i="115"/>
  <c r="P30" i="115"/>
  <c r="P31" i="115"/>
  <c r="P32" i="115"/>
  <c r="P33" i="115"/>
  <c r="P34" i="115"/>
  <c r="P35" i="115"/>
  <c r="P36" i="115"/>
  <c r="P37" i="115"/>
  <c r="P38" i="115"/>
  <c r="P39" i="115"/>
  <c r="P40" i="115"/>
  <c r="P41" i="115"/>
  <c r="P42" i="115"/>
  <c r="P43" i="115"/>
  <c r="P47" i="115"/>
  <c r="P48" i="115"/>
  <c r="P49" i="115"/>
  <c r="P50" i="115"/>
  <c r="P51" i="115"/>
  <c r="P52" i="115"/>
  <c r="P53" i="115"/>
  <c r="P54" i="115"/>
  <c r="P55" i="115"/>
  <c r="P56" i="115"/>
  <c r="P57" i="115"/>
  <c r="P58" i="115"/>
  <c r="P59" i="115"/>
  <c r="P60" i="115"/>
  <c r="P61" i="115"/>
  <c r="P62" i="115"/>
  <c r="P63" i="115"/>
  <c r="P64" i="115"/>
  <c r="P65" i="115"/>
  <c r="P66" i="115"/>
  <c r="P67" i="115"/>
  <c r="P68" i="115"/>
  <c r="P69" i="115"/>
  <c r="P70" i="115"/>
  <c r="P71" i="115"/>
  <c r="P72" i="115"/>
  <c r="P73" i="115"/>
  <c r="P74" i="115"/>
  <c r="P75" i="115"/>
  <c r="P76" i="115"/>
  <c r="P77" i="115"/>
  <c r="P78" i="115"/>
  <c r="P79" i="115"/>
  <c r="P80" i="115"/>
  <c r="P81" i="115"/>
  <c r="P82" i="115"/>
  <c r="P83" i="115"/>
  <c r="P84" i="115"/>
  <c r="P85" i="115"/>
  <c r="P86" i="115"/>
  <c r="P87" i="115"/>
  <c r="P88" i="115"/>
  <c r="P2" i="115"/>
  <c r="DA98" i="118"/>
  <c r="DB98" i="118"/>
  <c r="DC98" i="118"/>
  <c r="DD98" i="118"/>
  <c r="DE98" i="118"/>
  <c r="DF98" i="118"/>
  <c r="DG98" i="118"/>
  <c r="DH98" i="118"/>
  <c r="DI98" i="118"/>
  <c r="DJ98" i="118"/>
  <c r="DK98" i="118"/>
  <c r="DL98" i="118"/>
  <c r="DM98" i="118"/>
  <c r="DN98" i="118"/>
  <c r="DO98" i="118"/>
  <c r="DP98" i="118"/>
  <c r="DQ98" i="118"/>
  <c r="DR98" i="118"/>
  <c r="DS98" i="118"/>
  <c r="DT98" i="118"/>
  <c r="DU98" i="118"/>
  <c r="DV98" i="118"/>
  <c r="DW98" i="118"/>
  <c r="DX98" i="118"/>
  <c r="DY98" i="118"/>
  <c r="DZ98" i="118"/>
  <c r="EA98" i="118"/>
  <c r="EB98" i="118"/>
  <c r="EC98" i="118"/>
  <c r="ED98" i="118"/>
  <c r="EE98" i="118"/>
  <c r="EF98" i="118"/>
  <c r="EG98" i="118"/>
  <c r="EH98" i="118"/>
  <c r="EI98" i="118"/>
  <c r="EJ98" i="118"/>
  <c r="EK98" i="118"/>
  <c r="EL98" i="118"/>
  <c r="EM98" i="118"/>
  <c r="EN98" i="118"/>
  <c r="EO98" i="118"/>
  <c r="EP98" i="118"/>
  <c r="EQ98" i="118"/>
  <c r="ER98" i="118"/>
  <c r="ES98" i="118"/>
  <c r="ET98" i="118"/>
  <c r="EU98" i="118"/>
  <c r="EV98" i="118"/>
  <c r="EW98" i="118"/>
  <c r="EX98" i="118"/>
  <c r="EY98" i="118"/>
  <c r="EZ98" i="118"/>
  <c r="FA98" i="118"/>
  <c r="FB98" i="118"/>
  <c r="FC98" i="118"/>
  <c r="FD98" i="118"/>
  <c r="FE98" i="118"/>
  <c r="FF98" i="118"/>
  <c r="FG98" i="118"/>
  <c r="FH98" i="118"/>
  <c r="FI98" i="118"/>
  <c r="FJ98" i="118"/>
  <c r="FK98" i="118"/>
  <c r="FL98" i="118"/>
  <c r="FM98" i="118"/>
  <c r="FN98" i="118"/>
  <c r="FO98" i="118"/>
  <c r="FP98" i="118"/>
  <c r="FQ98" i="118"/>
  <c r="FR98" i="118"/>
  <c r="FS98" i="118"/>
  <c r="FT98" i="118"/>
  <c r="FU98" i="118"/>
  <c r="FV98" i="118"/>
  <c r="FW98" i="118"/>
  <c r="FX98" i="118"/>
  <c r="FY98" i="118"/>
  <c r="FZ98" i="118"/>
  <c r="GA98" i="118"/>
  <c r="GB98" i="118"/>
  <c r="GC98" i="118"/>
  <c r="GD98" i="118"/>
  <c r="GE98" i="118"/>
  <c r="GF98" i="118"/>
  <c r="GG98" i="118"/>
  <c r="GH98" i="118"/>
  <c r="GI98" i="118"/>
  <c r="GJ98" i="118"/>
  <c r="GK98" i="118"/>
  <c r="GL98" i="118"/>
  <c r="GM98" i="118"/>
  <c r="GN98" i="118"/>
  <c r="GO98" i="118"/>
  <c r="GP98" i="118"/>
  <c r="GQ98" i="118"/>
  <c r="GR98" i="118"/>
  <c r="GS98" i="118"/>
  <c r="GT98" i="118"/>
  <c r="GU98" i="118"/>
  <c r="GV98" i="118"/>
  <c r="GW98" i="118"/>
  <c r="GX98" i="118"/>
  <c r="GY98" i="118"/>
  <c r="GZ98" i="118"/>
  <c r="HA98" i="118"/>
  <c r="HB98" i="118"/>
  <c r="HC98" i="118"/>
  <c r="HD98" i="118"/>
  <c r="HE98" i="118"/>
  <c r="HF98" i="118"/>
  <c r="HG98" i="118"/>
  <c r="HH98" i="118"/>
  <c r="HI98" i="118"/>
  <c r="HJ98" i="118"/>
  <c r="HK98" i="118"/>
  <c r="HL98" i="118"/>
  <c r="HM98" i="118"/>
  <c r="HN98" i="118"/>
  <c r="HO98" i="118"/>
  <c r="HP98" i="118"/>
  <c r="HQ98" i="118"/>
  <c r="HR98" i="118"/>
  <c r="HS98" i="118"/>
  <c r="HT98" i="118"/>
  <c r="HU98" i="118"/>
  <c r="HV98" i="118"/>
  <c r="HW98" i="118"/>
  <c r="HX98" i="118"/>
  <c r="HY98" i="118"/>
  <c r="HZ98" i="118"/>
  <c r="IA98" i="118"/>
  <c r="IB98" i="118"/>
  <c r="IC98" i="118"/>
  <c r="ID98" i="118"/>
  <c r="IE98" i="118"/>
  <c r="IF98" i="118"/>
  <c r="IG98" i="118"/>
  <c r="IH98" i="118"/>
  <c r="II98" i="118"/>
  <c r="IJ98" i="118"/>
  <c r="IK98" i="118"/>
  <c r="IL98" i="118"/>
  <c r="IM98" i="118"/>
  <c r="IN98" i="118"/>
  <c r="IO98" i="118"/>
  <c r="IP98" i="118"/>
  <c r="IQ98" i="118"/>
  <c r="IR98" i="118"/>
  <c r="IS98" i="118"/>
  <c r="IT98" i="118"/>
  <c r="IU98" i="118"/>
  <c r="IV98" i="118"/>
  <c r="IW98" i="118"/>
  <c r="IX98" i="118"/>
  <c r="IY98" i="118"/>
  <c r="IZ98" i="118"/>
  <c r="JA98" i="118"/>
  <c r="JB98" i="118"/>
  <c r="JC98" i="118"/>
  <c r="JD98" i="118"/>
  <c r="JE98" i="118"/>
  <c r="JF98" i="118"/>
  <c r="JG98" i="118"/>
  <c r="JH98" i="118"/>
  <c r="JI98" i="118"/>
  <c r="JJ98" i="118"/>
  <c r="JK98" i="118"/>
  <c r="JL98" i="118"/>
  <c r="JM98" i="118"/>
  <c r="JN98" i="118"/>
  <c r="JO98" i="118"/>
  <c r="JP98" i="118"/>
  <c r="JQ98" i="118"/>
  <c r="JR98" i="118"/>
  <c r="JS98" i="118"/>
  <c r="JT98" i="118"/>
  <c r="JU98" i="118"/>
  <c r="JV98" i="118"/>
  <c r="JW98" i="118"/>
  <c r="JX98" i="118"/>
  <c r="JY98" i="118"/>
  <c r="JZ98" i="118"/>
  <c r="KA98" i="118"/>
  <c r="KB98" i="118"/>
  <c r="KC98" i="118"/>
  <c r="KD98" i="118"/>
  <c r="KE98" i="118"/>
  <c r="KF98" i="118"/>
  <c r="KG98" i="118"/>
  <c r="KH98" i="118"/>
  <c r="KI98" i="118"/>
  <c r="KJ98" i="118"/>
  <c r="KK98" i="118"/>
  <c r="KL98" i="118"/>
  <c r="KM98" i="118"/>
  <c r="KN98" i="118"/>
  <c r="KO98" i="118"/>
  <c r="KP98" i="118"/>
  <c r="KQ98" i="118"/>
  <c r="KR98" i="118"/>
  <c r="KS98" i="118"/>
  <c r="KT98" i="118"/>
  <c r="KU98" i="118"/>
  <c r="KV98" i="118"/>
  <c r="KW98" i="118"/>
  <c r="KX98" i="118"/>
  <c r="KY98" i="118"/>
  <c r="KZ98" i="118"/>
  <c r="LA98" i="118"/>
  <c r="LB98" i="118"/>
  <c r="LC98" i="118"/>
  <c r="LD98" i="118"/>
  <c r="LE98" i="118"/>
  <c r="LF98" i="118"/>
  <c r="LG98" i="118"/>
  <c r="LH98" i="118"/>
  <c r="LI98" i="118"/>
  <c r="LJ98" i="118"/>
  <c r="LK98" i="118"/>
  <c r="LL98" i="118"/>
  <c r="LM98" i="118"/>
  <c r="LN98" i="118"/>
  <c r="LO98" i="118"/>
  <c r="LP98" i="118"/>
  <c r="LQ98" i="118"/>
  <c r="LR98" i="118"/>
  <c r="LS98" i="118"/>
  <c r="LT98" i="118"/>
  <c r="LU98" i="118"/>
  <c r="LV98" i="118"/>
  <c r="LW98" i="118"/>
  <c r="LX98" i="118"/>
  <c r="LY98" i="118"/>
  <c r="LZ98" i="118"/>
  <c r="MA98" i="118"/>
  <c r="MB98" i="118"/>
  <c r="MC98" i="118"/>
  <c r="MD98" i="118"/>
  <c r="ME98" i="118"/>
  <c r="MF98" i="118"/>
  <c r="MG98" i="118"/>
  <c r="MH98" i="118"/>
  <c r="MI98" i="118"/>
  <c r="MJ98" i="118"/>
  <c r="MK98" i="118"/>
  <c r="ML98" i="118"/>
  <c r="MM98" i="118"/>
  <c r="MN98" i="118"/>
  <c r="MO98" i="118"/>
  <c r="MP98" i="118"/>
  <c r="MQ98" i="118"/>
  <c r="MR98" i="118"/>
  <c r="MS98" i="118"/>
  <c r="MT98" i="118"/>
  <c r="MU98" i="118"/>
  <c r="MV98" i="118"/>
  <c r="MW98" i="118"/>
  <c r="MX98" i="118"/>
  <c r="MY98" i="118"/>
  <c r="MZ98" i="118"/>
  <c r="NA98" i="118"/>
  <c r="NB98" i="118"/>
  <c r="NC98" i="118"/>
  <c r="ND98" i="118"/>
  <c r="NE98" i="118"/>
  <c r="NF98" i="118"/>
  <c r="NG98" i="118"/>
  <c r="NH98" i="118"/>
  <c r="NI98" i="118"/>
  <c r="NJ98" i="118"/>
  <c r="NK98" i="118"/>
  <c r="NL98" i="118"/>
  <c r="NM98" i="118"/>
  <c r="NN98" i="118"/>
  <c r="NO98" i="118"/>
  <c r="NP98" i="118"/>
  <c r="NQ98" i="118"/>
  <c r="NR98" i="118"/>
  <c r="NS98" i="118"/>
  <c r="NT98" i="118"/>
  <c r="NU98" i="118"/>
  <c r="NV98" i="118"/>
  <c r="NW98" i="118"/>
  <c r="NX98" i="118"/>
  <c r="NY98" i="118"/>
  <c r="NZ98" i="118"/>
  <c r="OA98" i="118"/>
  <c r="OB98" i="118"/>
  <c r="OC98" i="118"/>
  <c r="OD98" i="118"/>
  <c r="OE98" i="118"/>
  <c r="OF98" i="118"/>
  <c r="OG98" i="118"/>
  <c r="OH98" i="118"/>
  <c r="OI98" i="118"/>
  <c r="OJ98" i="118"/>
  <c r="OK98" i="118"/>
  <c r="OL98" i="118"/>
  <c r="OM98" i="118"/>
  <c r="ON98" i="118"/>
  <c r="OO98" i="118"/>
  <c r="OP98" i="118"/>
  <c r="OQ98" i="118"/>
  <c r="OR98" i="118"/>
  <c r="OS98" i="118"/>
  <c r="OT98" i="118"/>
  <c r="OU98" i="118"/>
  <c r="OV98" i="118"/>
  <c r="OW98" i="118"/>
  <c r="OX98" i="118"/>
  <c r="OY98" i="118"/>
  <c r="OZ98" i="118"/>
  <c r="PA98" i="118"/>
  <c r="PB98" i="118"/>
  <c r="PC98" i="118"/>
  <c r="PD98" i="118"/>
  <c r="PE98" i="118"/>
  <c r="PF98" i="118"/>
  <c r="PG98" i="118"/>
  <c r="PH98" i="118"/>
  <c r="PI98" i="118"/>
  <c r="PJ98" i="118"/>
  <c r="PK98" i="118"/>
  <c r="PL98" i="118"/>
  <c r="PM98" i="118"/>
  <c r="PN98" i="118"/>
  <c r="PO98" i="118"/>
  <c r="PP98" i="118"/>
  <c r="PQ98" i="118"/>
  <c r="PR98" i="118"/>
  <c r="PS98" i="118"/>
  <c r="PT98" i="118"/>
  <c r="PU98" i="118"/>
  <c r="PV98" i="118"/>
  <c r="PW98" i="118"/>
  <c r="PX98" i="118"/>
  <c r="PY98" i="118"/>
  <c r="PZ98" i="118"/>
  <c r="QA98" i="118"/>
  <c r="QB98" i="118"/>
  <c r="QC98" i="118"/>
  <c r="QD98" i="118"/>
  <c r="QE98" i="118"/>
  <c r="QF98" i="118"/>
  <c r="QG98" i="118"/>
  <c r="QH98" i="118"/>
  <c r="QI98" i="118"/>
  <c r="QJ98" i="118"/>
  <c r="QK98" i="118"/>
  <c r="QL98" i="118"/>
  <c r="QM98" i="118"/>
  <c r="QN98" i="118"/>
  <c r="QO98" i="118"/>
  <c r="QP98" i="118"/>
  <c r="QQ98" i="118"/>
  <c r="QR98" i="118"/>
  <c r="QS98" i="118"/>
  <c r="QT98" i="118"/>
  <c r="QU98" i="118"/>
  <c r="QV98" i="118"/>
  <c r="QW98" i="118"/>
  <c r="QX98" i="118"/>
  <c r="QY98" i="118"/>
  <c r="QZ98" i="118"/>
  <c r="RA98" i="118"/>
  <c r="RB98" i="118"/>
  <c r="RC98" i="118"/>
  <c r="RD98" i="118"/>
  <c r="RE98" i="118"/>
  <c r="RF98" i="118"/>
  <c r="RG98" i="118"/>
  <c r="RH98" i="118"/>
  <c r="RI98" i="118"/>
  <c r="RJ98" i="118"/>
  <c r="RK98" i="118"/>
  <c r="RL98" i="118"/>
  <c r="RM98" i="118"/>
  <c r="RN98" i="118"/>
  <c r="RO98" i="118"/>
  <c r="RP98" i="118"/>
  <c r="RQ98" i="118"/>
  <c r="RR98" i="118"/>
  <c r="RS98" i="118"/>
  <c r="RT98" i="118"/>
  <c r="RU98" i="118"/>
  <c r="RV98" i="118"/>
  <c r="RW98" i="118"/>
  <c r="RX98" i="118"/>
  <c r="RY98" i="118"/>
  <c r="RZ98" i="118"/>
  <c r="SA98" i="118"/>
  <c r="SB98" i="118"/>
  <c r="SC98" i="118"/>
  <c r="SD98" i="118"/>
  <c r="SE98" i="118"/>
  <c r="SF98" i="118"/>
  <c r="SG98" i="118"/>
  <c r="SH98" i="118"/>
  <c r="SI98" i="118"/>
  <c r="SJ98" i="118"/>
  <c r="DA9" i="118"/>
  <c r="F102" i="115" s="1"/>
  <c r="DB9" i="118"/>
  <c r="F103" i="115" s="1"/>
  <c r="DC9" i="118"/>
  <c r="F104" i="115" s="1"/>
  <c r="DD9" i="118"/>
  <c r="F105" i="115" s="1"/>
  <c r="DE9" i="118"/>
  <c r="F106" i="115" s="1"/>
  <c r="DF9" i="118"/>
  <c r="F107" i="115" s="1"/>
  <c r="DG9" i="118"/>
  <c r="F108" i="115" s="1"/>
  <c r="DH9" i="118"/>
  <c r="F109" i="115" s="1"/>
  <c r="DI9" i="118"/>
  <c r="F110" i="115" s="1"/>
  <c r="DJ9" i="118"/>
  <c r="F111" i="115" s="1"/>
  <c r="DK9" i="118"/>
  <c r="F112" i="115" s="1"/>
  <c r="DL9" i="118"/>
  <c r="F113" i="115" s="1"/>
  <c r="DM9" i="118"/>
  <c r="F114" i="115" s="1"/>
  <c r="DN9" i="118"/>
  <c r="F115" i="115" s="1"/>
  <c r="DO9" i="118"/>
  <c r="F116" i="115" s="1"/>
  <c r="DP9" i="118"/>
  <c r="F117" i="115" s="1"/>
  <c r="DQ9" i="118"/>
  <c r="F118" i="115" s="1"/>
  <c r="DR9" i="118"/>
  <c r="F119" i="115" s="1"/>
  <c r="DS9" i="118"/>
  <c r="F120" i="115" s="1"/>
  <c r="DT9" i="118"/>
  <c r="F121" i="115" s="1"/>
  <c r="DU9" i="118"/>
  <c r="F122" i="115" s="1"/>
  <c r="DV9" i="118"/>
  <c r="F123" i="115" s="1"/>
  <c r="DW9" i="118"/>
  <c r="F124" i="115" s="1"/>
  <c r="DX9" i="118"/>
  <c r="F125" i="115" s="1"/>
  <c r="DY9" i="118"/>
  <c r="F126" i="115" s="1"/>
  <c r="DZ9" i="118"/>
  <c r="F127" i="115" s="1"/>
  <c r="EA9" i="118"/>
  <c r="F128" i="115" s="1"/>
  <c r="EB9" i="118"/>
  <c r="F129" i="115" s="1"/>
  <c r="EC9" i="118"/>
  <c r="F130" i="115" s="1"/>
  <c r="ED9" i="118"/>
  <c r="F131" i="115" s="1"/>
  <c r="EE9" i="118"/>
  <c r="F132" i="115" s="1"/>
  <c r="EF9" i="118"/>
  <c r="F133" i="115" s="1"/>
  <c r="EG9" i="118"/>
  <c r="F134" i="115" s="1"/>
  <c r="EH9" i="118"/>
  <c r="F135" i="115" s="1"/>
  <c r="EI9" i="118"/>
  <c r="F136" i="115" s="1"/>
  <c r="EJ9" i="118"/>
  <c r="F137" i="115" s="1"/>
  <c r="EK9" i="118"/>
  <c r="F138" i="115" s="1"/>
  <c r="EL9" i="118"/>
  <c r="F139" i="115" s="1"/>
  <c r="EM9" i="118"/>
  <c r="F140" i="115" s="1"/>
  <c r="EN9" i="118"/>
  <c r="F141" i="115" s="1"/>
  <c r="EO9" i="118"/>
  <c r="F142" i="115" s="1"/>
  <c r="EP9" i="118"/>
  <c r="F143" i="115" s="1"/>
  <c r="EQ9" i="118"/>
  <c r="F144" i="115" s="1"/>
  <c r="ER9" i="118"/>
  <c r="F145" i="115" s="1"/>
  <c r="ES9" i="118"/>
  <c r="F146" i="115" s="1"/>
  <c r="ET9" i="118"/>
  <c r="F147" i="115" s="1"/>
  <c r="EU9" i="118"/>
  <c r="F148" i="115" s="1"/>
  <c r="EV9" i="118"/>
  <c r="F149" i="115" s="1"/>
  <c r="EW9" i="118"/>
  <c r="F150" i="115" s="1"/>
  <c r="EX9" i="118"/>
  <c r="F151" i="115" s="1"/>
  <c r="EY9" i="118"/>
  <c r="F152" i="115" s="1"/>
  <c r="EZ9" i="118"/>
  <c r="F153" i="115" s="1"/>
  <c r="FA9" i="118"/>
  <c r="F154" i="115" s="1"/>
  <c r="FB9" i="118"/>
  <c r="F155" i="115" s="1"/>
  <c r="FC9" i="118"/>
  <c r="F156" i="115" s="1"/>
  <c r="FD9" i="118"/>
  <c r="F157" i="115" s="1"/>
  <c r="FE9" i="118"/>
  <c r="F158" i="115" s="1"/>
  <c r="FF9" i="118"/>
  <c r="F159" i="115" s="1"/>
  <c r="FG9" i="118"/>
  <c r="F160" i="115" s="1"/>
  <c r="FH9" i="118"/>
  <c r="F161" i="115" s="1"/>
  <c r="FI9" i="118"/>
  <c r="F162" i="115" s="1"/>
  <c r="FJ9" i="118"/>
  <c r="F163" i="115" s="1"/>
  <c r="FK9" i="118"/>
  <c r="F164" i="115" s="1"/>
  <c r="FL9" i="118"/>
  <c r="F165" i="115" s="1"/>
  <c r="FM9" i="118"/>
  <c r="F166" i="115" s="1"/>
  <c r="FN9" i="118"/>
  <c r="F167" i="115" s="1"/>
  <c r="FO9" i="118"/>
  <c r="F168" i="115" s="1"/>
  <c r="FP9" i="118"/>
  <c r="F169" i="115" s="1"/>
  <c r="FQ9" i="118"/>
  <c r="F170" i="115" s="1"/>
  <c r="FR9" i="118"/>
  <c r="F171" i="115" s="1"/>
  <c r="FS9" i="118"/>
  <c r="F172" i="115" s="1"/>
  <c r="FT9" i="118"/>
  <c r="F173" i="115" s="1"/>
  <c r="FU9" i="118"/>
  <c r="F174" i="115" s="1"/>
  <c r="FV9" i="118"/>
  <c r="F175" i="115" s="1"/>
  <c r="FW9" i="118"/>
  <c r="F176" i="115" s="1"/>
  <c r="FX9" i="118"/>
  <c r="F177" i="115" s="1"/>
  <c r="FY9" i="118"/>
  <c r="F178" i="115" s="1"/>
  <c r="FZ9" i="118"/>
  <c r="F179" i="115" s="1"/>
  <c r="GA9" i="118"/>
  <c r="F180" i="115" s="1"/>
  <c r="GB9" i="118"/>
  <c r="F181" i="115" s="1"/>
  <c r="GC9" i="118"/>
  <c r="F182" i="115" s="1"/>
  <c r="GD9" i="118"/>
  <c r="F183" i="115" s="1"/>
  <c r="GE9" i="118"/>
  <c r="F184" i="115" s="1"/>
  <c r="GF9" i="118"/>
  <c r="F185" i="115" s="1"/>
  <c r="GG9" i="118"/>
  <c r="F186" i="115" s="1"/>
  <c r="GH9" i="118"/>
  <c r="F187" i="115" s="1"/>
  <c r="GI9" i="118"/>
  <c r="F188" i="115" s="1"/>
  <c r="GJ9" i="118"/>
  <c r="F189" i="115" s="1"/>
  <c r="GK9" i="118"/>
  <c r="F190" i="115" s="1"/>
  <c r="GL9" i="118"/>
  <c r="F191" i="115" s="1"/>
  <c r="GM9" i="118"/>
  <c r="F192" i="115" s="1"/>
  <c r="GN9" i="118"/>
  <c r="F193" i="115" s="1"/>
  <c r="GO9" i="118"/>
  <c r="F194" i="115" s="1"/>
  <c r="GP9" i="118"/>
  <c r="F195" i="115" s="1"/>
  <c r="GQ9" i="118"/>
  <c r="F196" i="115" s="1"/>
  <c r="GR9" i="118"/>
  <c r="F197" i="115" s="1"/>
  <c r="GS9" i="118"/>
  <c r="F198" i="115" s="1"/>
  <c r="GT9" i="118"/>
  <c r="F199" i="115" s="1"/>
  <c r="GU9" i="118"/>
  <c r="F200" i="115" s="1"/>
  <c r="GV9" i="118"/>
  <c r="F201" i="115" s="1"/>
  <c r="GW9" i="118"/>
  <c r="F202" i="115" s="1"/>
  <c r="GX9" i="118"/>
  <c r="F203" i="115" s="1"/>
  <c r="GY9" i="118"/>
  <c r="F204" i="115" s="1"/>
  <c r="GZ9" i="118"/>
  <c r="F205" i="115" s="1"/>
  <c r="HA9" i="118"/>
  <c r="F206" i="115" s="1"/>
  <c r="HB9" i="118"/>
  <c r="F207" i="115" s="1"/>
  <c r="HC9" i="118"/>
  <c r="F208" i="115" s="1"/>
  <c r="HD9" i="118"/>
  <c r="F209" i="115" s="1"/>
  <c r="HE9" i="118"/>
  <c r="F210" i="115" s="1"/>
  <c r="HF9" i="118"/>
  <c r="F211" i="115" s="1"/>
  <c r="HG9" i="118"/>
  <c r="F212" i="115" s="1"/>
  <c r="HH9" i="118"/>
  <c r="F213" i="115" s="1"/>
  <c r="HI9" i="118"/>
  <c r="F214" i="115" s="1"/>
  <c r="HJ9" i="118"/>
  <c r="F215" i="115" s="1"/>
  <c r="HK9" i="118"/>
  <c r="F216" i="115" s="1"/>
  <c r="HL9" i="118"/>
  <c r="F217" i="115" s="1"/>
  <c r="HM9" i="118"/>
  <c r="F218" i="115" s="1"/>
  <c r="HN9" i="118"/>
  <c r="F219" i="115" s="1"/>
  <c r="HO9" i="118"/>
  <c r="F220" i="115" s="1"/>
  <c r="HP9" i="118"/>
  <c r="F221" i="115" s="1"/>
  <c r="HQ9" i="118"/>
  <c r="F222" i="115" s="1"/>
  <c r="HR9" i="118"/>
  <c r="F223" i="115" s="1"/>
  <c r="HS9" i="118"/>
  <c r="F224" i="115" s="1"/>
  <c r="HT9" i="118"/>
  <c r="F225" i="115" s="1"/>
  <c r="HU9" i="118"/>
  <c r="F226" i="115" s="1"/>
  <c r="HV9" i="118"/>
  <c r="F227" i="115" s="1"/>
  <c r="HW9" i="118"/>
  <c r="F228" i="115" s="1"/>
  <c r="HX9" i="118"/>
  <c r="F229" i="115" s="1"/>
  <c r="HY9" i="118"/>
  <c r="F230" i="115" s="1"/>
  <c r="HZ9" i="118"/>
  <c r="F231" i="115" s="1"/>
  <c r="IA9" i="118"/>
  <c r="F232" i="115" s="1"/>
  <c r="IB9" i="118"/>
  <c r="F233" i="115" s="1"/>
  <c r="IC9" i="118"/>
  <c r="F234" i="115" s="1"/>
  <c r="ID9" i="118"/>
  <c r="F235" i="115" s="1"/>
  <c r="IE9" i="118"/>
  <c r="F236" i="115" s="1"/>
  <c r="IF9" i="118"/>
  <c r="F237" i="115" s="1"/>
  <c r="IG9" i="118"/>
  <c r="F238" i="115" s="1"/>
  <c r="IH9" i="118"/>
  <c r="F239" i="115" s="1"/>
  <c r="II9" i="118"/>
  <c r="F240" i="115" s="1"/>
  <c r="IJ9" i="118"/>
  <c r="F241" i="115" s="1"/>
  <c r="IK9" i="118"/>
  <c r="F242" i="115" s="1"/>
  <c r="IL9" i="118"/>
  <c r="F243" i="115" s="1"/>
  <c r="IM9" i="118"/>
  <c r="F244" i="115" s="1"/>
  <c r="IN9" i="118"/>
  <c r="F245" i="115" s="1"/>
  <c r="IO9" i="118"/>
  <c r="F246" i="115" s="1"/>
  <c r="IP9" i="118"/>
  <c r="F247" i="115" s="1"/>
  <c r="IQ9" i="118"/>
  <c r="F248" i="115" s="1"/>
  <c r="IR9" i="118"/>
  <c r="F249" i="115" s="1"/>
  <c r="IS9" i="118"/>
  <c r="F250" i="115" s="1"/>
  <c r="IT9" i="118"/>
  <c r="F251" i="115" s="1"/>
  <c r="IU9" i="118"/>
  <c r="F252" i="115" s="1"/>
  <c r="IV9" i="118"/>
  <c r="F253" i="115" s="1"/>
  <c r="IW9" i="118"/>
  <c r="F254" i="115" s="1"/>
  <c r="IX9" i="118"/>
  <c r="F255" i="115" s="1"/>
  <c r="IY9" i="118"/>
  <c r="F256" i="115" s="1"/>
  <c r="IZ9" i="118"/>
  <c r="F257" i="115" s="1"/>
  <c r="JA9" i="118"/>
  <c r="F258" i="115" s="1"/>
  <c r="JB9" i="118"/>
  <c r="F259" i="115" s="1"/>
  <c r="JC9" i="118"/>
  <c r="F260" i="115" s="1"/>
  <c r="JD9" i="118"/>
  <c r="F261" i="115" s="1"/>
  <c r="JE9" i="118"/>
  <c r="F262" i="115" s="1"/>
  <c r="JF9" i="118"/>
  <c r="F263" i="115" s="1"/>
  <c r="JG9" i="118"/>
  <c r="F264" i="115" s="1"/>
  <c r="JH9" i="118"/>
  <c r="F265" i="115" s="1"/>
  <c r="JI9" i="118"/>
  <c r="F266" i="115" s="1"/>
  <c r="JJ9" i="118"/>
  <c r="F267" i="115" s="1"/>
  <c r="JK9" i="118"/>
  <c r="F268" i="115" s="1"/>
  <c r="JL9" i="118"/>
  <c r="F269" i="115" s="1"/>
  <c r="JM9" i="118"/>
  <c r="F270" i="115" s="1"/>
  <c r="JN9" i="118"/>
  <c r="F271" i="115" s="1"/>
  <c r="JO9" i="118"/>
  <c r="F272" i="115" s="1"/>
  <c r="JP9" i="118"/>
  <c r="F273" i="115" s="1"/>
  <c r="JQ9" i="118"/>
  <c r="F274" i="115" s="1"/>
  <c r="JR9" i="118"/>
  <c r="F275" i="115" s="1"/>
  <c r="JS9" i="118"/>
  <c r="F276" i="115" s="1"/>
  <c r="JT9" i="118"/>
  <c r="F277" i="115" s="1"/>
  <c r="JU9" i="118"/>
  <c r="F278" i="115" s="1"/>
  <c r="JV9" i="118"/>
  <c r="F279" i="115" s="1"/>
  <c r="JW9" i="118"/>
  <c r="F280" i="115" s="1"/>
  <c r="JX9" i="118"/>
  <c r="F281" i="115" s="1"/>
  <c r="JY9" i="118"/>
  <c r="F282" i="115" s="1"/>
  <c r="JZ9" i="118"/>
  <c r="F283" i="115" s="1"/>
  <c r="KA9" i="118"/>
  <c r="F284" i="115" s="1"/>
  <c r="KB9" i="118"/>
  <c r="F285" i="115" s="1"/>
  <c r="KC9" i="118"/>
  <c r="F286" i="115" s="1"/>
  <c r="KD9" i="118"/>
  <c r="F287" i="115" s="1"/>
  <c r="KE9" i="118"/>
  <c r="F288" i="115" s="1"/>
  <c r="KF9" i="118"/>
  <c r="F289" i="115" s="1"/>
  <c r="KG9" i="118"/>
  <c r="F290" i="115" s="1"/>
  <c r="KH9" i="118"/>
  <c r="F291" i="115" s="1"/>
  <c r="KI9" i="118"/>
  <c r="F292" i="115" s="1"/>
  <c r="KJ9" i="118"/>
  <c r="F293" i="115" s="1"/>
  <c r="KK9" i="118"/>
  <c r="F294" i="115" s="1"/>
  <c r="KL9" i="118"/>
  <c r="F295" i="115" s="1"/>
  <c r="KM9" i="118"/>
  <c r="F296" i="115" s="1"/>
  <c r="KN9" i="118"/>
  <c r="F297" i="115" s="1"/>
  <c r="KO9" i="118"/>
  <c r="F298" i="115" s="1"/>
  <c r="KP9" i="118"/>
  <c r="F299" i="115" s="1"/>
  <c r="KQ9" i="118"/>
  <c r="F300" i="115" s="1"/>
  <c r="KR9" i="118"/>
  <c r="F301" i="115" s="1"/>
  <c r="KS9" i="118"/>
  <c r="F302" i="115" s="1"/>
  <c r="KT9" i="118"/>
  <c r="F303" i="115" s="1"/>
  <c r="KU9" i="118"/>
  <c r="F304" i="115" s="1"/>
  <c r="KV9" i="118"/>
  <c r="F305" i="115" s="1"/>
  <c r="KW9" i="118"/>
  <c r="F306" i="115" s="1"/>
  <c r="KX9" i="118"/>
  <c r="F307" i="115" s="1"/>
  <c r="KY9" i="118"/>
  <c r="F308" i="115" s="1"/>
  <c r="KZ9" i="118"/>
  <c r="F309" i="115" s="1"/>
  <c r="LA9" i="118"/>
  <c r="F310" i="115" s="1"/>
  <c r="LB9" i="118"/>
  <c r="F311" i="115" s="1"/>
  <c r="LC9" i="118"/>
  <c r="F312" i="115" s="1"/>
  <c r="LD9" i="118"/>
  <c r="F313" i="115" s="1"/>
  <c r="LE9" i="118"/>
  <c r="F314" i="115" s="1"/>
  <c r="LF9" i="118"/>
  <c r="F315" i="115" s="1"/>
  <c r="LG9" i="118"/>
  <c r="F316" i="115" s="1"/>
  <c r="LH9" i="118"/>
  <c r="F317" i="115" s="1"/>
  <c r="LI9" i="118"/>
  <c r="F318" i="115" s="1"/>
  <c r="LJ9" i="118"/>
  <c r="F319" i="115" s="1"/>
  <c r="LK9" i="118"/>
  <c r="F320" i="115" s="1"/>
  <c r="LL9" i="118"/>
  <c r="F321" i="115" s="1"/>
  <c r="LM9" i="118"/>
  <c r="F322" i="115" s="1"/>
  <c r="LN9" i="118"/>
  <c r="F323" i="115" s="1"/>
  <c r="LO9" i="118"/>
  <c r="F324" i="115" s="1"/>
  <c r="LP9" i="118"/>
  <c r="F325" i="115" s="1"/>
  <c r="LQ9" i="118"/>
  <c r="F326" i="115" s="1"/>
  <c r="LR9" i="118"/>
  <c r="F327" i="115" s="1"/>
  <c r="LS9" i="118"/>
  <c r="F328" i="115" s="1"/>
  <c r="LT9" i="118"/>
  <c r="F329" i="115" s="1"/>
  <c r="LU9" i="118"/>
  <c r="F330" i="115" s="1"/>
  <c r="LV9" i="118"/>
  <c r="F331" i="115" s="1"/>
  <c r="LW9" i="118"/>
  <c r="F332" i="115" s="1"/>
  <c r="LX9" i="118"/>
  <c r="F333" i="115" s="1"/>
  <c r="LY9" i="118"/>
  <c r="F334" i="115" s="1"/>
  <c r="LZ9" i="118"/>
  <c r="F335" i="115" s="1"/>
  <c r="MA9" i="118"/>
  <c r="F336" i="115" s="1"/>
  <c r="MB9" i="118"/>
  <c r="F337" i="115" s="1"/>
  <c r="MC9" i="118"/>
  <c r="F338" i="115" s="1"/>
  <c r="MD9" i="118"/>
  <c r="F339" i="115" s="1"/>
  <c r="ME9" i="118"/>
  <c r="F340" i="115" s="1"/>
  <c r="MF9" i="118"/>
  <c r="F341" i="115" s="1"/>
  <c r="MG9" i="118"/>
  <c r="F342" i="115" s="1"/>
  <c r="MH9" i="118"/>
  <c r="F343" i="115" s="1"/>
  <c r="MI9" i="118"/>
  <c r="F344" i="115" s="1"/>
  <c r="MJ9" i="118"/>
  <c r="F345" i="115" s="1"/>
  <c r="MK9" i="118"/>
  <c r="F346" i="115" s="1"/>
  <c r="ML9" i="118"/>
  <c r="F347" i="115" s="1"/>
  <c r="MM9" i="118"/>
  <c r="F348" i="115" s="1"/>
  <c r="MN9" i="118"/>
  <c r="F349" i="115" s="1"/>
  <c r="MO9" i="118"/>
  <c r="F350" i="115" s="1"/>
  <c r="MP9" i="118"/>
  <c r="F351" i="115" s="1"/>
  <c r="MQ9" i="118"/>
  <c r="F352" i="115" s="1"/>
  <c r="MR9" i="118"/>
  <c r="F353" i="115" s="1"/>
  <c r="MS9" i="118"/>
  <c r="F354" i="115" s="1"/>
  <c r="MT9" i="118"/>
  <c r="F355" i="115" s="1"/>
  <c r="MU9" i="118"/>
  <c r="F356" i="115" s="1"/>
  <c r="MV9" i="118"/>
  <c r="F357" i="115" s="1"/>
  <c r="MW9" i="118"/>
  <c r="F358" i="115" s="1"/>
  <c r="MX9" i="118"/>
  <c r="F359" i="115" s="1"/>
  <c r="MY9" i="118"/>
  <c r="F360" i="115" s="1"/>
  <c r="MZ9" i="118"/>
  <c r="F361" i="115" s="1"/>
  <c r="NA9" i="118"/>
  <c r="F362" i="115" s="1"/>
  <c r="NB9" i="118"/>
  <c r="F363" i="115" s="1"/>
  <c r="NC9" i="118"/>
  <c r="F364" i="115" s="1"/>
  <c r="ND9" i="118"/>
  <c r="F365" i="115" s="1"/>
  <c r="NE9" i="118"/>
  <c r="F366" i="115" s="1"/>
  <c r="NF9" i="118"/>
  <c r="F367" i="115" s="1"/>
  <c r="NG9" i="118"/>
  <c r="F368" i="115" s="1"/>
  <c r="NH9" i="118"/>
  <c r="F369" i="115" s="1"/>
  <c r="NI9" i="118"/>
  <c r="F370" i="115" s="1"/>
  <c r="NJ9" i="118"/>
  <c r="F371" i="115" s="1"/>
  <c r="NK9" i="118"/>
  <c r="F372" i="115" s="1"/>
  <c r="NL9" i="118"/>
  <c r="F373" i="115" s="1"/>
  <c r="NM9" i="118"/>
  <c r="F374" i="115" s="1"/>
  <c r="NN9" i="118"/>
  <c r="F375" i="115" s="1"/>
  <c r="NO9" i="118"/>
  <c r="F376" i="115" s="1"/>
  <c r="NP9" i="118"/>
  <c r="F377" i="115" s="1"/>
  <c r="NQ9" i="118"/>
  <c r="F378" i="115" s="1"/>
  <c r="NR9" i="118"/>
  <c r="F379" i="115" s="1"/>
  <c r="NS9" i="118"/>
  <c r="F380" i="115" s="1"/>
  <c r="NT9" i="118"/>
  <c r="F381" i="115" s="1"/>
  <c r="NU9" i="118"/>
  <c r="F382" i="115" s="1"/>
  <c r="NV9" i="118"/>
  <c r="F383" i="115" s="1"/>
  <c r="NW9" i="118"/>
  <c r="F384" i="115" s="1"/>
  <c r="NX9" i="118"/>
  <c r="F385" i="115" s="1"/>
  <c r="NY9" i="118"/>
  <c r="F386" i="115" s="1"/>
  <c r="NZ9" i="118"/>
  <c r="F387" i="115" s="1"/>
  <c r="OA9" i="118"/>
  <c r="F388" i="115" s="1"/>
  <c r="OB9" i="118"/>
  <c r="F389" i="115" s="1"/>
  <c r="OC9" i="118"/>
  <c r="F390" i="115" s="1"/>
  <c r="OD9" i="118"/>
  <c r="F391" i="115" s="1"/>
  <c r="OE9" i="118"/>
  <c r="F392" i="115" s="1"/>
  <c r="OF9" i="118"/>
  <c r="F393" i="115" s="1"/>
  <c r="OG9" i="118"/>
  <c r="F394" i="115" s="1"/>
  <c r="OH9" i="118"/>
  <c r="F395" i="115" s="1"/>
  <c r="OI9" i="118"/>
  <c r="F396" i="115" s="1"/>
  <c r="OJ9" i="118"/>
  <c r="F397" i="115" s="1"/>
  <c r="OK9" i="118"/>
  <c r="F398" i="115" s="1"/>
  <c r="OL9" i="118"/>
  <c r="F399" i="115" s="1"/>
  <c r="OM9" i="118"/>
  <c r="F400" i="115" s="1"/>
  <c r="ON9" i="118"/>
  <c r="F401" i="115" s="1"/>
  <c r="OO9" i="118"/>
  <c r="F402" i="115" s="1"/>
  <c r="OP9" i="118"/>
  <c r="F403" i="115" s="1"/>
  <c r="OQ9" i="118"/>
  <c r="F404" i="115" s="1"/>
  <c r="OR9" i="118"/>
  <c r="F405" i="115" s="1"/>
  <c r="OS9" i="118"/>
  <c r="F406" i="115" s="1"/>
  <c r="OT9" i="118"/>
  <c r="F407" i="115" s="1"/>
  <c r="OU9" i="118"/>
  <c r="F408" i="115" s="1"/>
  <c r="OV9" i="118"/>
  <c r="F409" i="115" s="1"/>
  <c r="OW9" i="118"/>
  <c r="F410" i="115" s="1"/>
  <c r="OX9" i="118"/>
  <c r="F411" i="115" s="1"/>
  <c r="OY9" i="118"/>
  <c r="F412" i="115" s="1"/>
  <c r="OZ9" i="118"/>
  <c r="F413" i="115" s="1"/>
  <c r="PA9" i="118"/>
  <c r="F414" i="115" s="1"/>
  <c r="PB9" i="118"/>
  <c r="F415" i="115" s="1"/>
  <c r="PC9" i="118"/>
  <c r="F416" i="115" s="1"/>
  <c r="PD9" i="118"/>
  <c r="F417" i="115" s="1"/>
  <c r="PE9" i="118"/>
  <c r="F418" i="115" s="1"/>
  <c r="PF9" i="118"/>
  <c r="F419" i="115" s="1"/>
  <c r="PG9" i="118"/>
  <c r="F420" i="115" s="1"/>
  <c r="PH9" i="118"/>
  <c r="F421" i="115" s="1"/>
  <c r="PI9" i="118"/>
  <c r="F422" i="115" s="1"/>
  <c r="PJ9" i="118"/>
  <c r="F423" i="115" s="1"/>
  <c r="PK9" i="118"/>
  <c r="F424" i="115" s="1"/>
  <c r="PL9" i="118"/>
  <c r="F425" i="115" s="1"/>
  <c r="PM9" i="118"/>
  <c r="F426" i="115" s="1"/>
  <c r="PN9" i="118"/>
  <c r="F427" i="115" s="1"/>
  <c r="PO9" i="118"/>
  <c r="F428" i="115" s="1"/>
  <c r="PP9" i="118"/>
  <c r="F429" i="115" s="1"/>
  <c r="PQ9" i="118"/>
  <c r="F430" i="115" s="1"/>
  <c r="PR9" i="118"/>
  <c r="F431" i="115" s="1"/>
  <c r="PS9" i="118"/>
  <c r="F432" i="115" s="1"/>
  <c r="PT9" i="118"/>
  <c r="F433" i="115" s="1"/>
  <c r="PU9" i="118"/>
  <c r="F434" i="115" s="1"/>
  <c r="PV9" i="118"/>
  <c r="F435" i="115" s="1"/>
  <c r="PW9" i="118"/>
  <c r="F436" i="115" s="1"/>
  <c r="PX9" i="118"/>
  <c r="F437" i="115" s="1"/>
  <c r="PY9" i="118"/>
  <c r="F438" i="115" s="1"/>
  <c r="PZ9" i="118"/>
  <c r="F439" i="115" s="1"/>
  <c r="QA9" i="118"/>
  <c r="F440" i="115" s="1"/>
  <c r="QB9" i="118"/>
  <c r="F441" i="115" s="1"/>
  <c r="QC9" i="118"/>
  <c r="F442" i="115" s="1"/>
  <c r="QD9" i="118"/>
  <c r="F443" i="115" s="1"/>
  <c r="QE9" i="118"/>
  <c r="F444" i="115" s="1"/>
  <c r="QF9" i="118"/>
  <c r="F445" i="115" s="1"/>
  <c r="QG9" i="118"/>
  <c r="F446" i="115" s="1"/>
  <c r="QH9" i="118"/>
  <c r="F447" i="115" s="1"/>
  <c r="QI9" i="118"/>
  <c r="F448" i="115" s="1"/>
  <c r="QJ9" i="118"/>
  <c r="F449" i="115" s="1"/>
  <c r="QK9" i="118"/>
  <c r="F450" i="115" s="1"/>
  <c r="QL9" i="118"/>
  <c r="F451" i="115" s="1"/>
  <c r="QM9" i="118"/>
  <c r="F452" i="115" s="1"/>
  <c r="QN9" i="118"/>
  <c r="F453" i="115" s="1"/>
  <c r="QO9" i="118"/>
  <c r="F454" i="115" s="1"/>
  <c r="QP9" i="118"/>
  <c r="F455" i="115" s="1"/>
  <c r="QQ9" i="118"/>
  <c r="F456" i="115" s="1"/>
  <c r="QR9" i="118"/>
  <c r="F457" i="115" s="1"/>
  <c r="QS9" i="118"/>
  <c r="F458" i="115" s="1"/>
  <c r="QT9" i="118"/>
  <c r="F459" i="115" s="1"/>
  <c r="QU9" i="118"/>
  <c r="F460" i="115" s="1"/>
  <c r="QV9" i="118"/>
  <c r="F461" i="115" s="1"/>
  <c r="QW9" i="118"/>
  <c r="F462" i="115" s="1"/>
  <c r="QX9" i="118"/>
  <c r="F463" i="115" s="1"/>
  <c r="QY9" i="118"/>
  <c r="F464" i="115" s="1"/>
  <c r="QZ9" i="118"/>
  <c r="F465" i="115" s="1"/>
  <c r="RA9" i="118"/>
  <c r="F466" i="115" s="1"/>
  <c r="RB9" i="118"/>
  <c r="F467" i="115" s="1"/>
  <c r="RC9" i="118"/>
  <c r="F468" i="115" s="1"/>
  <c r="RD9" i="118"/>
  <c r="F469" i="115" s="1"/>
  <c r="RE9" i="118"/>
  <c r="F470" i="115" s="1"/>
  <c r="RF9" i="118"/>
  <c r="F471" i="115" s="1"/>
  <c r="RG9" i="118"/>
  <c r="F472" i="115" s="1"/>
  <c r="RH9" i="118"/>
  <c r="F473" i="115" s="1"/>
  <c r="RI9" i="118"/>
  <c r="F474" i="115" s="1"/>
  <c r="RJ9" i="118"/>
  <c r="F475" i="115" s="1"/>
  <c r="RK9" i="118"/>
  <c r="F476" i="115" s="1"/>
  <c r="RL9" i="118"/>
  <c r="F477" i="115" s="1"/>
  <c r="RM9" i="118"/>
  <c r="F478" i="115" s="1"/>
  <c r="RN9" i="118"/>
  <c r="F479" i="115" s="1"/>
  <c r="RO9" i="118"/>
  <c r="F480" i="115" s="1"/>
  <c r="RP9" i="118"/>
  <c r="F481" i="115" s="1"/>
  <c r="RQ9" i="118"/>
  <c r="F482" i="115" s="1"/>
  <c r="RR9" i="118"/>
  <c r="F483" i="115" s="1"/>
  <c r="RS9" i="118"/>
  <c r="F484" i="115" s="1"/>
  <c r="RT9" i="118"/>
  <c r="F485" i="115" s="1"/>
  <c r="RU9" i="118"/>
  <c r="F486" i="115" s="1"/>
  <c r="RV9" i="118"/>
  <c r="F487" i="115" s="1"/>
  <c r="RW9" i="118"/>
  <c r="F488" i="115" s="1"/>
  <c r="RX9" i="118"/>
  <c r="F489" i="115" s="1"/>
  <c r="RY9" i="118"/>
  <c r="F490" i="115" s="1"/>
  <c r="RZ9" i="118"/>
  <c r="F491" i="115" s="1"/>
  <c r="SA9" i="118"/>
  <c r="F492" i="115" s="1"/>
  <c r="SB9" i="118"/>
  <c r="F493" i="115" s="1"/>
  <c r="SC9" i="118"/>
  <c r="F494" i="115" s="1"/>
  <c r="SD9" i="118"/>
  <c r="F495" i="115" s="1"/>
  <c r="SE9" i="118"/>
  <c r="F496" i="115" s="1"/>
  <c r="SF9" i="118"/>
  <c r="F497" i="115" s="1"/>
  <c r="SG9" i="118"/>
  <c r="F498" i="115" s="1"/>
  <c r="SH9" i="118"/>
  <c r="F499" i="115" s="1"/>
  <c r="SI9" i="118"/>
  <c r="F500" i="115" s="1"/>
  <c r="SJ9" i="118"/>
  <c r="F501" i="115" s="1"/>
  <c r="B112" i="118"/>
  <c r="C112" i="118" s="1" a="1"/>
  <c r="C112" i="118" s="1"/>
  <c r="B113" i="118"/>
  <c r="D113" i="118" s="1"/>
  <c r="B111" i="118"/>
  <c r="C111" i="118" s="1" a="1"/>
  <c r="C111" i="118" s="1"/>
  <c r="B110" i="118"/>
  <c r="C110" i="118" s="1" a="1"/>
  <c r="C110" i="118" s="1"/>
  <c r="E149" i="225" l="1"/>
  <c r="H31" i="225" s="1"/>
  <c r="E149" i="209"/>
  <c r="H31" i="209" s="1"/>
  <c r="E149" i="193"/>
  <c r="H31" i="193" s="1"/>
  <c r="E149" i="224"/>
  <c r="H31" i="224" s="1"/>
  <c r="E149" i="208"/>
  <c r="H31" i="208" s="1"/>
  <c r="E149" i="192"/>
  <c r="H31" i="192" s="1"/>
  <c r="E149" i="223"/>
  <c r="H31" i="223" s="1"/>
  <c r="E149" i="207"/>
  <c r="H31" i="207" s="1"/>
  <c r="E149" i="191"/>
  <c r="H31" i="191" s="1"/>
  <c r="E149" i="222"/>
  <c r="H31" i="222" s="1"/>
  <c r="E149" i="206"/>
  <c r="H31" i="206" s="1"/>
  <c r="E149" i="190"/>
  <c r="H31" i="190" s="1"/>
  <c r="E149" i="221"/>
  <c r="H31" i="221" s="1"/>
  <c r="E149" i="205"/>
  <c r="H31" i="205" s="1"/>
  <c r="E149" i="189"/>
  <c r="H31" i="189" s="1"/>
  <c r="E149" i="236"/>
  <c r="H31" i="236" s="1"/>
  <c r="E149" i="220"/>
  <c r="H31" i="220" s="1"/>
  <c r="E149" i="204"/>
  <c r="H31" i="204" s="1"/>
  <c r="E149" i="188"/>
  <c r="H31" i="188" s="1"/>
  <c r="E149" i="235"/>
  <c r="H31" i="235" s="1"/>
  <c r="E149" i="219"/>
  <c r="H31" i="219" s="1"/>
  <c r="E149" i="203"/>
  <c r="H31" i="203" s="1"/>
  <c r="E149" i="187"/>
  <c r="H31" i="187" s="1"/>
  <c r="E149" i="234"/>
  <c r="H31" i="234" s="1"/>
  <c r="E149" i="218"/>
  <c r="H31" i="218" s="1"/>
  <c r="E149" i="202"/>
  <c r="H31" i="202" s="1"/>
  <c r="E149" i="186"/>
  <c r="H31" i="186" s="1"/>
  <c r="E149" i="233"/>
  <c r="H31" i="233" s="1"/>
  <c r="E149" i="217"/>
  <c r="H31" i="217" s="1"/>
  <c r="E149" i="201"/>
  <c r="H31" i="201" s="1"/>
  <c r="E149" i="185"/>
  <c r="H31" i="185" s="1"/>
  <c r="E149" i="232"/>
  <c r="H31" i="232" s="1"/>
  <c r="E149" i="216"/>
  <c r="H31" i="216" s="1"/>
  <c r="E149" i="200"/>
  <c r="H31" i="200" s="1"/>
  <c r="E149" i="184"/>
  <c r="H31" i="184" s="1"/>
  <c r="E149" i="231"/>
  <c r="H31" i="231" s="1"/>
  <c r="E149" i="215"/>
  <c r="H31" i="215" s="1"/>
  <c r="E149" i="199"/>
  <c r="H31" i="199" s="1"/>
  <c r="E149" i="183"/>
  <c r="H31" i="183" s="1"/>
  <c r="E149" i="230"/>
  <c r="H31" i="230" s="1"/>
  <c r="E149" i="214"/>
  <c r="H31" i="214" s="1"/>
  <c r="E149" i="198"/>
  <c r="H31" i="198" s="1"/>
  <c r="E149" i="182"/>
  <c r="H31" i="182" s="1"/>
  <c r="E149" i="229"/>
  <c r="H31" i="229" s="1"/>
  <c r="E149" i="213"/>
  <c r="H31" i="213" s="1"/>
  <c r="E149" i="197"/>
  <c r="H31" i="197" s="1"/>
  <c r="E149" i="181"/>
  <c r="H31" i="181" s="1"/>
  <c r="E149" i="228"/>
  <c r="H31" i="228" s="1"/>
  <c r="E149" i="212"/>
  <c r="H31" i="212" s="1"/>
  <c r="E149" i="196"/>
  <c r="H31" i="196" s="1"/>
  <c r="E149" i="180"/>
  <c r="H31" i="180" s="1"/>
  <c r="E149" i="227"/>
  <c r="H31" i="227" s="1"/>
  <c r="E149" i="211"/>
  <c r="H31" i="211" s="1"/>
  <c r="E149" i="195"/>
  <c r="H31" i="195" s="1"/>
  <c r="E149" i="177"/>
  <c r="H31" i="177" s="1"/>
  <c r="E149" i="226"/>
  <c r="H31" i="226" s="1"/>
  <c r="E149" i="210"/>
  <c r="H31" i="210" s="1"/>
  <c r="E149" i="194"/>
  <c r="H31" i="194" s="1"/>
  <c r="C113" i="118" a="1"/>
  <c r="C113" i="118" s="1"/>
  <c r="D10" i="118"/>
  <c r="B119" i="118"/>
  <c r="C119" i="118" s="1" a="1"/>
  <c r="C119" i="118" s="1"/>
  <c r="N46" i="115"/>
  <c r="N47" i="115"/>
  <c r="N48" i="115"/>
  <c r="N49" i="115"/>
  <c r="N50" i="115"/>
  <c r="N51" i="115"/>
  <c r="N52" i="115"/>
  <c r="N53" i="115"/>
  <c r="N54" i="115"/>
  <c r="N55" i="115"/>
  <c r="N56" i="115"/>
  <c r="N57" i="115"/>
  <c r="N58" i="115"/>
  <c r="N59" i="115"/>
  <c r="N60" i="115"/>
  <c r="N61" i="115"/>
  <c r="N62" i="115"/>
  <c r="N63" i="115"/>
  <c r="N64" i="115"/>
  <c r="N65" i="115"/>
  <c r="N66" i="115"/>
  <c r="N67" i="115"/>
  <c r="N68" i="115"/>
  <c r="N69" i="115"/>
  <c r="N70" i="115"/>
  <c r="N71" i="115"/>
  <c r="N72" i="115"/>
  <c r="N73" i="115"/>
  <c r="N74" i="115"/>
  <c r="N75" i="115"/>
  <c r="N76" i="115"/>
  <c r="N77" i="115"/>
  <c r="N78" i="115"/>
  <c r="N79" i="115"/>
  <c r="N80" i="115"/>
  <c r="N81" i="115"/>
  <c r="N82" i="115"/>
  <c r="N83" i="115"/>
  <c r="N84" i="115"/>
  <c r="N85" i="115"/>
  <c r="N86" i="115"/>
  <c r="N87" i="115"/>
  <c r="N88" i="115"/>
  <c r="N3" i="115"/>
  <c r="N4" i="115"/>
  <c r="N5" i="115"/>
  <c r="N6" i="115"/>
  <c r="N7" i="115"/>
  <c r="N8" i="115"/>
  <c r="N9" i="115"/>
  <c r="N10" i="115"/>
  <c r="N11" i="115"/>
  <c r="N12" i="115"/>
  <c r="N13" i="115"/>
  <c r="N14" i="115"/>
  <c r="N15" i="115"/>
  <c r="N16" i="115"/>
  <c r="N17" i="115"/>
  <c r="N18" i="115"/>
  <c r="N19" i="115"/>
  <c r="N20" i="115"/>
  <c r="N21" i="115"/>
  <c r="N22" i="115"/>
  <c r="N23" i="115"/>
  <c r="N24" i="115"/>
  <c r="N25" i="115"/>
  <c r="N26" i="115"/>
  <c r="N27" i="115"/>
  <c r="N28" i="115"/>
  <c r="N29" i="115"/>
  <c r="N30" i="115"/>
  <c r="N31" i="115"/>
  <c r="N32" i="115"/>
  <c r="N33" i="115"/>
  <c r="N34" i="115"/>
  <c r="N35" i="115"/>
  <c r="N36" i="115"/>
  <c r="N37" i="115"/>
  <c r="N38" i="115"/>
  <c r="N39" i="115"/>
  <c r="N40" i="115"/>
  <c r="N41" i="115"/>
  <c r="N42" i="115"/>
  <c r="N43" i="115"/>
  <c r="N2" i="115"/>
  <c r="CQ98" i="118"/>
  <c r="CR98" i="118"/>
  <c r="CS98" i="118"/>
  <c r="CT98" i="118"/>
  <c r="CU98" i="118"/>
  <c r="CV98" i="118"/>
  <c r="CW98" i="118"/>
  <c r="CX98" i="118"/>
  <c r="CY98" i="118"/>
  <c r="CZ98" i="118"/>
  <c r="CQ9" i="118"/>
  <c r="F92" i="115" s="1"/>
  <c r="CR9" i="118"/>
  <c r="F93" i="115" s="1"/>
  <c r="CS9" i="118"/>
  <c r="F94" i="115" s="1"/>
  <c r="CT9" i="118"/>
  <c r="F95" i="115" s="1"/>
  <c r="CU9" i="118"/>
  <c r="F96" i="115" s="1"/>
  <c r="CV9" i="118"/>
  <c r="F97" i="115" s="1"/>
  <c r="CW9" i="118"/>
  <c r="F98" i="115" s="1"/>
  <c r="CX9" i="118"/>
  <c r="F99" i="115" s="1"/>
  <c r="CY9" i="118"/>
  <c r="F100" i="115" s="1"/>
  <c r="CZ9" i="118"/>
  <c r="F101" i="115" s="1"/>
  <c r="O83" i="115"/>
  <c r="O269" i="115" s="1"/>
  <c r="O84" i="115"/>
  <c r="O270" i="115" s="1"/>
  <c r="O85" i="115"/>
  <c r="O271" i="115" s="1"/>
  <c r="O86" i="115"/>
  <c r="O272" i="115" s="1"/>
  <c r="O87" i="115"/>
  <c r="O273" i="115" s="1"/>
  <c r="O88" i="115"/>
  <c r="O274" i="115" s="1"/>
  <c r="O78" i="115"/>
  <c r="O264" i="115" s="1"/>
  <c r="O79" i="115"/>
  <c r="O265" i="115" s="1"/>
  <c r="O80" i="115"/>
  <c r="O266" i="115" s="1"/>
  <c r="O81" i="115"/>
  <c r="O267" i="115" s="1"/>
  <c r="O82" i="115"/>
  <c r="O268" i="115" s="1"/>
  <c r="O47" i="115"/>
  <c r="O233" i="115" s="1"/>
  <c r="O48" i="115"/>
  <c r="O234" i="115" s="1"/>
  <c r="O49" i="115"/>
  <c r="O235" i="115" s="1"/>
  <c r="O50" i="115"/>
  <c r="O236" i="115" s="1"/>
  <c r="O51" i="115"/>
  <c r="O237" i="115" s="1"/>
  <c r="O52" i="115"/>
  <c r="O238" i="115" s="1"/>
  <c r="O53" i="115"/>
  <c r="O239" i="115" s="1"/>
  <c r="O54" i="115"/>
  <c r="O240" i="115" s="1"/>
  <c r="O55" i="115"/>
  <c r="O241" i="115" s="1"/>
  <c r="O56" i="115"/>
  <c r="O242" i="115" s="1"/>
  <c r="O57" i="115"/>
  <c r="O243" i="115" s="1"/>
  <c r="O58" i="115"/>
  <c r="O244" i="115" s="1"/>
  <c r="O59" i="115"/>
  <c r="O245" i="115" s="1"/>
  <c r="O60" i="115"/>
  <c r="O246" i="115" s="1"/>
  <c r="O61" i="115"/>
  <c r="O247" i="115" s="1"/>
  <c r="O62" i="115"/>
  <c r="O248" i="115" s="1"/>
  <c r="O63" i="115"/>
  <c r="O249" i="115" s="1"/>
  <c r="O64" i="115"/>
  <c r="O250" i="115" s="1"/>
  <c r="O65" i="115"/>
  <c r="O251" i="115" s="1"/>
  <c r="O66" i="115"/>
  <c r="O252" i="115" s="1"/>
  <c r="O67" i="115"/>
  <c r="O253" i="115" s="1"/>
  <c r="O68" i="115"/>
  <c r="O254" i="115" s="1"/>
  <c r="O69" i="115"/>
  <c r="O255" i="115" s="1"/>
  <c r="O70" i="115"/>
  <c r="O256" i="115" s="1"/>
  <c r="O71" i="115"/>
  <c r="O257" i="115" s="1"/>
  <c r="O72" i="115"/>
  <c r="O258" i="115" s="1"/>
  <c r="O73" i="115"/>
  <c r="O259" i="115" s="1"/>
  <c r="O74" i="115"/>
  <c r="O260" i="115" s="1"/>
  <c r="O75" i="115"/>
  <c r="O261" i="115" s="1"/>
  <c r="O76" i="115"/>
  <c r="O262" i="115" s="1"/>
  <c r="O77" i="115"/>
  <c r="O263" i="115" s="1"/>
  <c r="O46" i="115"/>
  <c r="O232" i="115" s="1"/>
  <c r="O231" i="115"/>
  <c r="O3" i="115"/>
  <c r="O189" i="115" s="1"/>
  <c r="O4" i="115"/>
  <c r="O190" i="115" s="1"/>
  <c r="O5" i="115"/>
  <c r="O191" i="115" s="1"/>
  <c r="O6" i="115"/>
  <c r="O192" i="115" s="1"/>
  <c r="O7" i="115"/>
  <c r="O193" i="115" s="1"/>
  <c r="O8" i="115"/>
  <c r="O194" i="115" s="1"/>
  <c r="O9" i="115"/>
  <c r="O195" i="115" s="1"/>
  <c r="O10" i="115"/>
  <c r="O196" i="115" s="1"/>
  <c r="O11" i="115"/>
  <c r="O197" i="115" s="1"/>
  <c r="O12" i="115"/>
  <c r="O198" i="115" s="1"/>
  <c r="O13" i="115"/>
  <c r="O199" i="115" s="1"/>
  <c r="O14" i="115"/>
  <c r="O200" i="115" s="1"/>
  <c r="O15" i="115"/>
  <c r="O201" i="115" s="1"/>
  <c r="O16" i="115"/>
  <c r="O202" i="115" s="1"/>
  <c r="O17" i="115"/>
  <c r="O203" i="115" s="1"/>
  <c r="O18" i="115"/>
  <c r="O204" i="115" s="1"/>
  <c r="O19" i="115"/>
  <c r="O205" i="115" s="1"/>
  <c r="O20" i="115"/>
  <c r="O206" i="115" s="1"/>
  <c r="O21" i="115"/>
  <c r="O207" i="115" s="1"/>
  <c r="O22" i="115"/>
  <c r="O208" i="115" s="1"/>
  <c r="O23" i="115"/>
  <c r="O209" i="115" s="1"/>
  <c r="O24" i="115"/>
  <c r="O210" i="115" s="1"/>
  <c r="O25" i="115"/>
  <c r="O211" i="115" s="1"/>
  <c r="O26" i="115"/>
  <c r="O212" i="115" s="1"/>
  <c r="O27" i="115"/>
  <c r="O213" i="115" s="1"/>
  <c r="O28" i="115"/>
  <c r="O214" i="115" s="1"/>
  <c r="O29" i="115"/>
  <c r="O215" i="115" s="1"/>
  <c r="O30" i="115"/>
  <c r="O216" i="115" s="1"/>
  <c r="O31" i="115"/>
  <c r="O217" i="115" s="1"/>
  <c r="O32" i="115"/>
  <c r="O218" i="115" s="1"/>
  <c r="O33" i="115"/>
  <c r="O219" i="115" s="1"/>
  <c r="O34" i="115"/>
  <c r="O220" i="115" s="1"/>
  <c r="O35" i="115"/>
  <c r="O221" i="115" s="1"/>
  <c r="O36" i="115"/>
  <c r="O222" i="115" s="1"/>
  <c r="O37" i="115"/>
  <c r="O223" i="115" s="1"/>
  <c r="O38" i="115"/>
  <c r="O224" i="115" s="1"/>
  <c r="O39" i="115"/>
  <c r="O225" i="115" s="1"/>
  <c r="O40" i="115"/>
  <c r="O226" i="115" s="1"/>
  <c r="O41" i="115"/>
  <c r="O227" i="115" s="1"/>
  <c r="O42" i="115"/>
  <c r="O228" i="115" s="1"/>
  <c r="O43" i="115"/>
  <c r="O229" i="115" s="1"/>
  <c r="O230" i="115"/>
  <c r="O2" i="115"/>
  <c r="O188" i="115" s="1"/>
  <c r="B55" i="118"/>
  <c r="B56" i="118"/>
  <c r="B57" i="118"/>
  <c r="B58" i="118"/>
  <c r="B59" i="118"/>
  <c r="B60" i="118"/>
  <c r="B61" i="118"/>
  <c r="B62" i="118"/>
  <c r="B63" i="118"/>
  <c r="B64" i="118"/>
  <c r="B65" i="118"/>
  <c r="B66" i="118"/>
  <c r="B67" i="118"/>
  <c r="B68" i="118"/>
  <c r="B69" i="118"/>
  <c r="B70" i="118"/>
  <c r="B71" i="118"/>
  <c r="B72" i="118"/>
  <c r="B73" i="118"/>
  <c r="B74" i="118"/>
  <c r="B75" i="118"/>
  <c r="B76" i="118"/>
  <c r="B77" i="118"/>
  <c r="B78" i="118"/>
  <c r="B79" i="118"/>
  <c r="B80" i="118"/>
  <c r="B81" i="118"/>
  <c r="B82" i="118"/>
  <c r="B83" i="118"/>
  <c r="B84" i="118"/>
  <c r="B85" i="118"/>
  <c r="B86" i="118"/>
  <c r="B87" i="118"/>
  <c r="B88" i="118"/>
  <c r="B89" i="118"/>
  <c r="B90" i="118"/>
  <c r="B91" i="118"/>
  <c r="B92" i="118"/>
  <c r="B93" i="118"/>
  <c r="B94" i="118"/>
  <c r="B95" i="118"/>
  <c r="B96" i="118"/>
  <c r="B97" i="118"/>
  <c r="B12" i="118"/>
  <c r="B13" i="118"/>
  <c r="B14" i="118"/>
  <c r="B15" i="118"/>
  <c r="B16" i="118"/>
  <c r="B17" i="118"/>
  <c r="B18" i="118"/>
  <c r="B19" i="118"/>
  <c r="B20" i="118"/>
  <c r="B21" i="118"/>
  <c r="B22" i="118"/>
  <c r="B23" i="118"/>
  <c r="B24" i="118"/>
  <c r="B25" i="118"/>
  <c r="B26" i="118"/>
  <c r="B27" i="118"/>
  <c r="B28" i="118"/>
  <c r="B29" i="118"/>
  <c r="B30" i="118"/>
  <c r="B31" i="118"/>
  <c r="B32" i="118"/>
  <c r="B33" i="118"/>
  <c r="B34" i="118"/>
  <c r="B35" i="118"/>
  <c r="B36" i="118"/>
  <c r="B37" i="118"/>
  <c r="B38" i="118"/>
  <c r="B39" i="118"/>
  <c r="B40" i="118"/>
  <c r="B41" i="118"/>
  <c r="B42" i="118"/>
  <c r="B43" i="118"/>
  <c r="B44" i="118"/>
  <c r="B45" i="118"/>
  <c r="B46" i="118"/>
  <c r="B47" i="118"/>
  <c r="B48" i="118"/>
  <c r="B49" i="118"/>
  <c r="B50" i="118"/>
  <c r="B51" i="118"/>
  <c r="B52" i="118"/>
  <c r="B11" i="118"/>
  <c r="C60" i="118"/>
  <c r="C61" i="118"/>
  <c r="C62" i="118"/>
  <c r="C63" i="118"/>
  <c r="C64" i="118"/>
  <c r="C65" i="118"/>
  <c r="C66" i="118"/>
  <c r="C67" i="118"/>
  <c r="C68" i="118"/>
  <c r="C69" i="118"/>
  <c r="C70" i="118"/>
  <c r="C71" i="118"/>
  <c r="C72" i="118"/>
  <c r="C73" i="118"/>
  <c r="C74" i="118"/>
  <c r="C75" i="118"/>
  <c r="C76" i="118"/>
  <c r="C77" i="118"/>
  <c r="C78" i="118"/>
  <c r="C79" i="118"/>
  <c r="C80" i="118"/>
  <c r="C81" i="118"/>
  <c r="C82" i="118"/>
  <c r="C83" i="118"/>
  <c r="C84" i="118"/>
  <c r="C85" i="118"/>
  <c r="C86" i="118"/>
  <c r="C87" i="118"/>
  <c r="C88" i="118"/>
  <c r="C89" i="118"/>
  <c r="C90" i="118"/>
  <c r="C91" i="118"/>
  <c r="C92" i="118"/>
  <c r="C93" i="118"/>
  <c r="C94" i="118"/>
  <c r="C95" i="118"/>
  <c r="C96" i="118"/>
  <c r="C97" i="118"/>
  <c r="C12" i="118"/>
  <c r="C13" i="118"/>
  <c r="C14" i="118"/>
  <c r="C15" i="118"/>
  <c r="C16" i="118"/>
  <c r="C17" i="118"/>
  <c r="C18" i="118"/>
  <c r="C19" i="118"/>
  <c r="C20" i="118"/>
  <c r="C21" i="118"/>
  <c r="C22" i="118"/>
  <c r="C23" i="118"/>
  <c r="C24" i="118"/>
  <c r="C25" i="118"/>
  <c r="C26" i="118"/>
  <c r="C27" i="118"/>
  <c r="C28" i="118"/>
  <c r="C29" i="118"/>
  <c r="C30" i="118"/>
  <c r="C31" i="118"/>
  <c r="C32" i="118"/>
  <c r="C33" i="118"/>
  <c r="C34" i="118"/>
  <c r="C35" i="118"/>
  <c r="C36" i="118"/>
  <c r="C37" i="118"/>
  <c r="C38" i="118"/>
  <c r="C39" i="118"/>
  <c r="C40" i="118"/>
  <c r="C41" i="118"/>
  <c r="C42" i="118"/>
  <c r="C43" i="118"/>
  <c r="C44" i="118"/>
  <c r="C45" i="118"/>
  <c r="C46" i="118"/>
  <c r="C47" i="118"/>
  <c r="C48" i="118"/>
  <c r="C49" i="118"/>
  <c r="C50" i="118"/>
  <c r="C51" i="118"/>
  <c r="C52" i="118"/>
  <c r="C55" i="118"/>
  <c r="C56" i="118"/>
  <c r="C57" i="118"/>
  <c r="C58" i="118"/>
  <c r="C59" i="118"/>
  <c r="C11" i="118"/>
  <c r="E121" i="176" l="1"/>
  <c r="E137" i="176"/>
  <c r="E61" i="176"/>
  <c r="E77" i="176"/>
  <c r="E93" i="176"/>
  <c r="E140" i="176"/>
  <c r="E122" i="176"/>
  <c r="E138" i="176"/>
  <c r="E62" i="176"/>
  <c r="E78" i="176"/>
  <c r="E94" i="176"/>
  <c r="E80" i="176"/>
  <c r="E107" i="176"/>
  <c r="E123" i="176"/>
  <c r="E139" i="176"/>
  <c r="E63" i="176"/>
  <c r="E79" i="176"/>
  <c r="E95" i="176"/>
  <c r="E109" i="176"/>
  <c r="E125" i="176"/>
  <c r="E141" i="176"/>
  <c r="E65" i="176"/>
  <c r="E81" i="176"/>
  <c r="E97" i="176"/>
  <c r="E129" i="176"/>
  <c r="E110" i="176"/>
  <c r="E126" i="176"/>
  <c r="E142" i="176"/>
  <c r="E66" i="176"/>
  <c r="E82" i="176"/>
  <c r="E98" i="176"/>
  <c r="E144" i="176"/>
  <c r="E111" i="176"/>
  <c r="E127" i="176"/>
  <c r="E143" i="176"/>
  <c r="E67" i="176"/>
  <c r="E83" i="176"/>
  <c r="E99" i="176"/>
  <c r="E128" i="176"/>
  <c r="E113" i="176"/>
  <c r="E145" i="176"/>
  <c r="E69" i="176"/>
  <c r="E57" i="176"/>
  <c r="E112" i="176"/>
  <c r="E68" i="176"/>
  <c r="E84" i="176"/>
  <c r="E100" i="176"/>
  <c r="E85" i="176"/>
  <c r="E114" i="176"/>
  <c r="E130" i="176"/>
  <c r="E146" i="176"/>
  <c r="E70" i="176"/>
  <c r="E86" i="176"/>
  <c r="E124" i="176"/>
  <c r="E115" i="176"/>
  <c r="E131" i="176"/>
  <c r="E147" i="176"/>
  <c r="E71" i="176"/>
  <c r="E87" i="176"/>
  <c r="E132" i="176"/>
  <c r="E88" i="176"/>
  <c r="E60" i="176"/>
  <c r="E108" i="176"/>
  <c r="E116" i="176"/>
  <c r="E148" i="176"/>
  <c r="E72" i="176"/>
  <c r="E96" i="176"/>
  <c r="E117" i="176"/>
  <c r="E133" i="176"/>
  <c r="E106" i="176"/>
  <c r="E73" i="176"/>
  <c r="E89" i="176"/>
  <c r="E136" i="176"/>
  <c r="E92" i="176"/>
  <c r="E64" i="176"/>
  <c r="E118" i="176"/>
  <c r="E134" i="176"/>
  <c r="E58" i="176"/>
  <c r="E74" i="176"/>
  <c r="E90" i="176"/>
  <c r="E91" i="176"/>
  <c r="E120" i="176"/>
  <c r="E76" i="176"/>
  <c r="E119" i="176"/>
  <c r="E135" i="176"/>
  <c r="E59" i="176"/>
  <c r="E75" i="176"/>
  <c r="E120" i="22"/>
  <c r="F120" i="22" s="1"/>
  <c r="E136" i="22"/>
  <c r="F136" i="22" s="1"/>
  <c r="E60" i="22"/>
  <c r="F60" i="22" s="1"/>
  <c r="E76" i="22"/>
  <c r="F76" i="22" s="1"/>
  <c r="E92" i="22"/>
  <c r="F92" i="22" s="1"/>
  <c r="E121" i="22"/>
  <c r="F121" i="22" s="1"/>
  <c r="E137" i="22"/>
  <c r="F137" i="22" s="1"/>
  <c r="E61" i="22"/>
  <c r="F61" i="22" s="1"/>
  <c r="E77" i="22"/>
  <c r="F77" i="22" s="1"/>
  <c r="E93" i="22"/>
  <c r="F93" i="22" s="1"/>
  <c r="E122" i="22"/>
  <c r="F122" i="22" s="1"/>
  <c r="E138" i="22"/>
  <c r="F138" i="22" s="1"/>
  <c r="E62" i="22"/>
  <c r="F62" i="22" s="1"/>
  <c r="E78" i="22"/>
  <c r="F78" i="22" s="1"/>
  <c r="E94" i="22"/>
  <c r="F94" i="22" s="1"/>
  <c r="E107" i="22"/>
  <c r="F107" i="22" s="1"/>
  <c r="E123" i="22"/>
  <c r="F123" i="22" s="1"/>
  <c r="E139" i="22"/>
  <c r="F139" i="22" s="1"/>
  <c r="E63" i="22"/>
  <c r="F63" i="22" s="1"/>
  <c r="E79" i="22"/>
  <c r="F79" i="22" s="1"/>
  <c r="E95" i="22"/>
  <c r="F95" i="22" s="1"/>
  <c r="E108" i="22"/>
  <c r="F108" i="22" s="1"/>
  <c r="E124" i="22"/>
  <c r="F124" i="22" s="1"/>
  <c r="E140" i="22"/>
  <c r="F140" i="22" s="1"/>
  <c r="E64" i="22"/>
  <c r="F64" i="22" s="1"/>
  <c r="E80" i="22"/>
  <c r="F80" i="22" s="1"/>
  <c r="E96" i="22"/>
  <c r="F96" i="22" s="1"/>
  <c r="E109" i="22"/>
  <c r="F109" i="22" s="1"/>
  <c r="F109" i="176" s="1"/>
  <c r="F109" i="177" s="1"/>
  <c r="F109" i="180" s="1"/>
  <c r="E125" i="22"/>
  <c r="F125" i="22" s="1"/>
  <c r="E141" i="22"/>
  <c r="F141" i="22" s="1"/>
  <c r="F141" i="176" s="1"/>
  <c r="F141" i="177" s="1"/>
  <c r="F141" i="180" s="1"/>
  <c r="E65" i="22"/>
  <c r="F65" i="22" s="1"/>
  <c r="F65" i="176" s="1"/>
  <c r="F65" i="177" s="1"/>
  <c r="F65" i="180" s="1"/>
  <c r="E81" i="22"/>
  <c r="F81" i="22" s="1"/>
  <c r="F81" i="176" s="1"/>
  <c r="F81" i="177" s="1"/>
  <c r="F81" i="180" s="1"/>
  <c r="E97" i="22"/>
  <c r="F97" i="22" s="1"/>
  <c r="E110" i="22"/>
  <c r="F110" i="22" s="1"/>
  <c r="E126" i="22"/>
  <c r="F126" i="22" s="1"/>
  <c r="E142" i="22"/>
  <c r="F142" i="22" s="1"/>
  <c r="E66" i="22"/>
  <c r="F66" i="22" s="1"/>
  <c r="E82" i="22"/>
  <c r="F82" i="22" s="1"/>
  <c r="E98" i="22"/>
  <c r="F98" i="22" s="1"/>
  <c r="E111" i="22"/>
  <c r="F111" i="22" s="1"/>
  <c r="E127" i="22"/>
  <c r="F127" i="22" s="1"/>
  <c r="E143" i="22"/>
  <c r="F143" i="22" s="1"/>
  <c r="E67" i="22"/>
  <c r="F67" i="22" s="1"/>
  <c r="E83" i="22"/>
  <c r="F83" i="22" s="1"/>
  <c r="E99" i="22"/>
  <c r="F99" i="22" s="1"/>
  <c r="E112" i="22"/>
  <c r="F112" i="22" s="1"/>
  <c r="E128" i="22"/>
  <c r="F128" i="22" s="1"/>
  <c r="E144" i="22"/>
  <c r="F144" i="22" s="1"/>
  <c r="E68" i="22"/>
  <c r="F68" i="22" s="1"/>
  <c r="E84" i="22"/>
  <c r="F84" i="22" s="1"/>
  <c r="E100" i="22"/>
  <c r="F100" i="22" s="1"/>
  <c r="E113" i="22"/>
  <c r="F113" i="22" s="1"/>
  <c r="E129" i="22"/>
  <c r="F129" i="22" s="1"/>
  <c r="E145" i="22"/>
  <c r="F145" i="22" s="1"/>
  <c r="E69" i="22"/>
  <c r="F69" i="22" s="1"/>
  <c r="E85" i="22"/>
  <c r="F85" i="22" s="1"/>
  <c r="E57" i="22"/>
  <c r="E114" i="22"/>
  <c r="F114" i="22" s="1"/>
  <c r="E130" i="22"/>
  <c r="F130" i="22" s="1"/>
  <c r="F130" i="176" s="1"/>
  <c r="F130" i="177" s="1"/>
  <c r="F130" i="180" s="1"/>
  <c r="E146" i="22"/>
  <c r="F146" i="22" s="1"/>
  <c r="F146" i="176" s="1"/>
  <c r="F146" i="177" s="1"/>
  <c r="F146" i="180" s="1"/>
  <c r="E70" i="22"/>
  <c r="F70" i="22" s="1"/>
  <c r="F70" i="176" s="1"/>
  <c r="F70" i="177" s="1"/>
  <c r="F70" i="180" s="1"/>
  <c r="E86" i="22"/>
  <c r="F86" i="22" s="1"/>
  <c r="F86" i="176" s="1"/>
  <c r="F86" i="177" s="1"/>
  <c r="F86" i="180" s="1"/>
  <c r="E115" i="22"/>
  <c r="F115" i="22" s="1"/>
  <c r="E131" i="22"/>
  <c r="F131" i="22" s="1"/>
  <c r="E147" i="22"/>
  <c r="F147" i="22" s="1"/>
  <c r="E71" i="22"/>
  <c r="F71" i="22" s="1"/>
  <c r="E87" i="22"/>
  <c r="F87" i="22" s="1"/>
  <c r="E116" i="22"/>
  <c r="F116" i="22" s="1"/>
  <c r="E132" i="22"/>
  <c r="F132" i="22" s="1"/>
  <c r="F132" i="176" s="1"/>
  <c r="F132" i="177" s="1"/>
  <c r="F132" i="180" s="1"/>
  <c r="E148" i="22"/>
  <c r="F148" i="22" s="1"/>
  <c r="E72" i="22"/>
  <c r="F72" i="22" s="1"/>
  <c r="E88" i="22"/>
  <c r="F88" i="22" s="1"/>
  <c r="E117" i="22"/>
  <c r="F117" i="22" s="1"/>
  <c r="E133" i="22"/>
  <c r="F133" i="22" s="1"/>
  <c r="E106" i="22"/>
  <c r="F106" i="22" s="1"/>
  <c r="E73" i="22"/>
  <c r="F73" i="22" s="1"/>
  <c r="E89" i="22"/>
  <c r="F89" i="22" s="1"/>
  <c r="E119" i="22"/>
  <c r="F119" i="22" s="1"/>
  <c r="E135" i="22"/>
  <c r="F135" i="22" s="1"/>
  <c r="E59" i="22"/>
  <c r="E75" i="22"/>
  <c r="F75" i="22" s="1"/>
  <c r="E91" i="22"/>
  <c r="F91" i="22" s="1"/>
  <c r="E118" i="22"/>
  <c r="F118" i="22" s="1"/>
  <c r="E134" i="22"/>
  <c r="F134" i="22" s="1"/>
  <c r="E58" i="22"/>
  <c r="F58" i="22" s="1"/>
  <c r="E74" i="22"/>
  <c r="F74" i="22" s="1"/>
  <c r="E90" i="22"/>
  <c r="F90" i="22" s="1"/>
  <c r="CP98" i="118"/>
  <c r="CP9" i="118"/>
  <c r="F91" i="115" s="1"/>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06"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58" i="22"/>
  <c r="N103" i="22"/>
  <c r="N54" i="22"/>
  <c r="N3" i="22"/>
  <c r="D19" i="22" a="1"/>
  <c r="D19" i="22" s="1"/>
  <c r="D21" i="22" a="1"/>
  <c r="D21" i="22" s="1"/>
  <c r="D20" i="22" a="1"/>
  <c r="D20" i="22" s="1"/>
  <c r="D14" i="22" a="1"/>
  <c r="D14" i="22" s="1"/>
  <c r="D103" i="22" s="1"/>
  <c r="D13" i="22" a="1"/>
  <c r="D13" i="22" s="1"/>
  <c r="D102" i="22" s="1"/>
  <c r="D12" i="22" a="1"/>
  <c r="D12" i="22" s="1"/>
  <c r="D101" i="22" s="1"/>
  <c r="D10" i="22" a="1"/>
  <c r="D10" i="22" s="1"/>
  <c r="F142" i="176" l="1"/>
  <c r="F142" i="177" s="1"/>
  <c r="F142" i="180" s="1"/>
  <c r="J142" i="180" s="1"/>
  <c r="F80" i="176"/>
  <c r="F80" i="177" s="1"/>
  <c r="F80" i="180" s="1"/>
  <c r="F80" i="181" s="1"/>
  <c r="F114" i="176"/>
  <c r="F114" i="177" s="1"/>
  <c r="F114" i="180" s="1"/>
  <c r="F114" i="181" s="1"/>
  <c r="F112" i="176"/>
  <c r="F112" i="177" s="1"/>
  <c r="F112" i="180" s="1"/>
  <c r="K112" i="180" s="1"/>
  <c r="F64" i="176"/>
  <c r="F64" i="177" s="1"/>
  <c r="F64" i="180" s="1"/>
  <c r="J64" i="180" s="1"/>
  <c r="F87" i="176"/>
  <c r="F87" i="177" s="1"/>
  <c r="F87" i="180" s="1"/>
  <c r="J87" i="180" s="1"/>
  <c r="F126" i="176"/>
  <c r="F126" i="177" s="1"/>
  <c r="F126" i="180" s="1"/>
  <c r="J126" i="180" s="1"/>
  <c r="F135" i="176"/>
  <c r="F135" i="177" s="1"/>
  <c r="F135" i="180" s="1"/>
  <c r="K135" i="180" s="1"/>
  <c r="F94" i="176"/>
  <c r="F94" i="177" s="1"/>
  <c r="F94" i="180" s="1"/>
  <c r="J94" i="180" s="1"/>
  <c r="F88" i="176"/>
  <c r="F88" i="177" s="1"/>
  <c r="F88" i="180" s="1"/>
  <c r="J88" i="180" s="1"/>
  <c r="F61" i="176"/>
  <c r="F61" i="177" s="1"/>
  <c r="F61" i="180" s="1"/>
  <c r="J61" i="180" s="1"/>
  <c r="F82" i="176"/>
  <c r="F82" i="177" s="1"/>
  <c r="F82" i="180" s="1"/>
  <c r="K82" i="180" s="1"/>
  <c r="F131" i="176"/>
  <c r="F131" i="177" s="1"/>
  <c r="F131" i="180" s="1"/>
  <c r="K131" i="180" s="1"/>
  <c r="F107" i="176"/>
  <c r="F107" i="177" s="1"/>
  <c r="F107" i="180" s="1"/>
  <c r="K107" i="180" s="1"/>
  <c r="F97" i="176"/>
  <c r="F97" i="177" s="1"/>
  <c r="F97" i="180" s="1"/>
  <c r="F97" i="181" s="1"/>
  <c r="F84" i="176"/>
  <c r="F84" i="177" s="1"/>
  <c r="F84" i="180" s="1"/>
  <c r="F84" i="181" s="1"/>
  <c r="F138" i="176"/>
  <c r="F138" i="177" s="1"/>
  <c r="F138" i="180" s="1"/>
  <c r="J138" i="180" s="1"/>
  <c r="F121" i="176"/>
  <c r="F121" i="177" s="1"/>
  <c r="F121" i="180" s="1"/>
  <c r="F121" i="181" s="1"/>
  <c r="F125" i="176"/>
  <c r="F125" i="177" s="1"/>
  <c r="F125" i="180" s="1"/>
  <c r="K125" i="180" s="1"/>
  <c r="F68" i="176"/>
  <c r="F68" i="177" s="1"/>
  <c r="F68" i="180" s="1"/>
  <c r="K68" i="180" s="1"/>
  <c r="F67" i="176"/>
  <c r="F67" i="177" s="1"/>
  <c r="F67" i="180" s="1"/>
  <c r="K67" i="180" s="1"/>
  <c r="F110" i="176"/>
  <c r="F110" i="177" s="1"/>
  <c r="F110" i="180" s="1"/>
  <c r="F110" i="181" s="1"/>
  <c r="F71" i="176"/>
  <c r="F71" i="177" s="1"/>
  <c r="F71" i="180" s="1"/>
  <c r="J71" i="180" s="1"/>
  <c r="F128" i="176"/>
  <c r="F128" i="177" s="1"/>
  <c r="F128" i="180" s="1"/>
  <c r="J128" i="180" s="1"/>
  <c r="F137" i="176"/>
  <c r="F137" i="177" s="1"/>
  <c r="F137" i="180" s="1"/>
  <c r="K137" i="180" s="1"/>
  <c r="F122" i="176"/>
  <c r="F122" i="177" s="1"/>
  <c r="F122" i="180" s="1"/>
  <c r="F122" i="181" s="1"/>
  <c r="F60" i="176"/>
  <c r="F60" i="177" s="1"/>
  <c r="F60" i="180" s="1"/>
  <c r="K60" i="180" s="1"/>
  <c r="F140" i="176"/>
  <c r="F140" i="177" s="1"/>
  <c r="F140" i="180" s="1"/>
  <c r="J140" i="180" s="1"/>
  <c r="F75" i="176"/>
  <c r="F75" i="177" s="1"/>
  <c r="F75" i="180" s="1"/>
  <c r="F75" i="181" s="1"/>
  <c r="F115" i="176"/>
  <c r="F115" i="177" s="1"/>
  <c r="F115" i="180" s="1"/>
  <c r="F115" i="181" s="1"/>
  <c r="F124" i="176"/>
  <c r="F124" i="177" s="1"/>
  <c r="F124" i="180" s="1"/>
  <c r="J124" i="180" s="1"/>
  <c r="F89" i="176"/>
  <c r="F89" i="177" s="1"/>
  <c r="F89" i="180" s="1"/>
  <c r="K89" i="180" s="1"/>
  <c r="F113" i="176"/>
  <c r="F113" i="177" s="1"/>
  <c r="F113" i="180" s="1"/>
  <c r="F113" i="181" s="1"/>
  <c r="F99" i="176"/>
  <c r="F99" i="177" s="1"/>
  <c r="F99" i="180" s="1"/>
  <c r="K99" i="180" s="1"/>
  <c r="F62" i="176"/>
  <c r="F62" i="177" s="1"/>
  <c r="F62" i="180" s="1"/>
  <c r="K62" i="180" s="1"/>
  <c r="F83" i="176"/>
  <c r="F83" i="177" s="1"/>
  <c r="F83" i="180" s="1"/>
  <c r="J83" i="180" s="1"/>
  <c r="F73" i="176"/>
  <c r="F73" i="177" s="1"/>
  <c r="F73" i="180" s="1"/>
  <c r="K73" i="180" s="1"/>
  <c r="F133" i="176"/>
  <c r="F133" i="177" s="1"/>
  <c r="F133" i="180" s="1"/>
  <c r="K133" i="180" s="1"/>
  <c r="F93" i="176"/>
  <c r="F93" i="177" s="1"/>
  <c r="F93" i="180" s="1"/>
  <c r="F93" i="181" s="1"/>
  <c r="F76" i="176"/>
  <c r="F76" i="177" s="1"/>
  <c r="F76" i="180" s="1"/>
  <c r="J76" i="180" s="1"/>
  <c r="F117" i="176"/>
  <c r="F117" i="177" s="1"/>
  <c r="F117" i="180" s="1"/>
  <c r="F117" i="181" s="1"/>
  <c r="F77" i="176"/>
  <c r="F77" i="177" s="1"/>
  <c r="F77" i="180" s="1"/>
  <c r="K77" i="180" s="1"/>
  <c r="F58" i="176"/>
  <c r="F58" i="177" s="1"/>
  <c r="F58" i="180" s="1"/>
  <c r="J58" i="180" s="1"/>
  <c r="F66" i="176"/>
  <c r="F66" i="177" s="1"/>
  <c r="F66" i="180" s="1"/>
  <c r="K66" i="180" s="1"/>
  <c r="F96" i="176"/>
  <c r="F96" i="177" s="1"/>
  <c r="F96" i="180" s="1"/>
  <c r="J96" i="180" s="1"/>
  <c r="F143" i="176"/>
  <c r="F143" i="177" s="1"/>
  <c r="F143" i="180" s="1"/>
  <c r="J143" i="180" s="1"/>
  <c r="F69" i="176"/>
  <c r="F69" i="177" s="1"/>
  <c r="F69" i="180" s="1"/>
  <c r="J69" i="180" s="1"/>
  <c r="F127" i="176"/>
  <c r="F127" i="177" s="1"/>
  <c r="F127" i="180" s="1"/>
  <c r="J127" i="180" s="1"/>
  <c r="F111" i="176"/>
  <c r="F111" i="177" s="1"/>
  <c r="F111" i="180" s="1"/>
  <c r="J111" i="180" s="1"/>
  <c r="F72" i="176"/>
  <c r="F72" i="177" s="1"/>
  <c r="F72" i="180" s="1"/>
  <c r="J72" i="180" s="1"/>
  <c r="F129" i="176"/>
  <c r="F129" i="177" s="1"/>
  <c r="F129" i="180" s="1"/>
  <c r="F129" i="181" s="1"/>
  <c r="F95" i="176"/>
  <c r="F95" i="177" s="1"/>
  <c r="F95" i="180" s="1"/>
  <c r="K95" i="180" s="1"/>
  <c r="F92" i="176"/>
  <c r="F92" i="177" s="1"/>
  <c r="F92" i="180" s="1"/>
  <c r="J92" i="180" s="1"/>
  <c r="F120" i="176"/>
  <c r="F120" i="177" s="1"/>
  <c r="F120" i="180" s="1"/>
  <c r="J120" i="180" s="1"/>
  <c r="F147" i="176"/>
  <c r="F147" i="177" s="1"/>
  <c r="F147" i="180" s="1"/>
  <c r="F147" i="181" s="1"/>
  <c r="F91" i="176"/>
  <c r="F91" i="177" s="1"/>
  <c r="F91" i="180" s="1"/>
  <c r="J91" i="180" s="1"/>
  <c r="F79" i="176"/>
  <c r="F79" i="177" s="1"/>
  <c r="F79" i="180" s="1"/>
  <c r="K79" i="180" s="1"/>
  <c r="F145" i="176"/>
  <c r="F145" i="177" s="1"/>
  <c r="F145" i="180" s="1"/>
  <c r="J145" i="180" s="1"/>
  <c r="F78" i="176"/>
  <c r="F78" i="177" s="1"/>
  <c r="F78" i="180" s="1"/>
  <c r="K78" i="180" s="1"/>
  <c r="F119" i="176"/>
  <c r="F119" i="177" s="1"/>
  <c r="F119" i="180" s="1"/>
  <c r="K119" i="180" s="1"/>
  <c r="F65" i="181"/>
  <c r="J65" i="180"/>
  <c r="K65" i="180"/>
  <c r="J132" i="180"/>
  <c r="K132" i="180"/>
  <c r="F132" i="181"/>
  <c r="K81" i="180"/>
  <c r="F81" i="181"/>
  <c r="J81" i="180"/>
  <c r="K70" i="180"/>
  <c r="F70" i="181"/>
  <c r="J70" i="180"/>
  <c r="F130" i="181"/>
  <c r="K130" i="180"/>
  <c r="J130" i="180"/>
  <c r="J109" i="180"/>
  <c r="K109" i="180"/>
  <c r="F109" i="181"/>
  <c r="K146" i="180"/>
  <c r="J146" i="180"/>
  <c r="F146" i="181"/>
  <c r="F141" i="181"/>
  <c r="K141" i="180"/>
  <c r="J141" i="180"/>
  <c r="K86" i="180"/>
  <c r="J86" i="180"/>
  <c r="F86" i="181"/>
  <c r="F123" i="176"/>
  <c r="F123" i="177" s="1"/>
  <c r="F123" i="180" s="1"/>
  <c r="F148" i="176"/>
  <c r="F148" i="177" s="1"/>
  <c r="F148" i="180" s="1"/>
  <c r="F118" i="176"/>
  <c r="F118" i="177" s="1"/>
  <c r="F118" i="180" s="1"/>
  <c r="F134" i="176"/>
  <c r="F134" i="177" s="1"/>
  <c r="F134" i="180" s="1"/>
  <c r="F136" i="176"/>
  <c r="F136" i="177" s="1"/>
  <c r="F136" i="180" s="1"/>
  <c r="F106" i="176"/>
  <c r="F106" i="177" s="1"/>
  <c r="F106" i="180" s="1"/>
  <c r="I149" i="22"/>
  <c r="J146" i="177"/>
  <c r="K146" i="177"/>
  <c r="K109" i="177"/>
  <c r="J109" i="177"/>
  <c r="K130" i="177"/>
  <c r="J130" i="177"/>
  <c r="J141" i="177"/>
  <c r="K141" i="177"/>
  <c r="J132" i="177"/>
  <c r="K132" i="177"/>
  <c r="J81" i="177"/>
  <c r="K81" i="177"/>
  <c r="J70" i="177"/>
  <c r="K70" i="177"/>
  <c r="J86" i="177"/>
  <c r="K86" i="177"/>
  <c r="J65" i="177"/>
  <c r="K65" i="177"/>
  <c r="H27" i="177"/>
  <c r="H27" i="176"/>
  <c r="F90" i="176"/>
  <c r="F90" i="177" s="1"/>
  <c r="F90" i="180" s="1"/>
  <c r="F74" i="176"/>
  <c r="F74" i="177" s="1"/>
  <c r="F74" i="180" s="1"/>
  <c r="F85" i="176"/>
  <c r="F85" i="177" s="1"/>
  <c r="F85" i="180" s="1"/>
  <c r="E149" i="22"/>
  <c r="E149" i="176"/>
  <c r="F63" i="176"/>
  <c r="K63" i="176" s="1"/>
  <c r="F100" i="176"/>
  <c r="F100" i="177" s="1"/>
  <c r="F100" i="180" s="1"/>
  <c r="F139" i="176"/>
  <c r="F139" i="177" s="1"/>
  <c r="F139" i="180" s="1"/>
  <c r="F144" i="176"/>
  <c r="F144" i="177" s="1"/>
  <c r="F144" i="180" s="1"/>
  <c r="F98" i="176"/>
  <c r="F98" i="177" s="1"/>
  <c r="F98" i="180" s="1"/>
  <c r="F108" i="176"/>
  <c r="F108" i="177" s="1"/>
  <c r="F108" i="180" s="1"/>
  <c r="F116" i="176"/>
  <c r="K65" i="176"/>
  <c r="J65" i="176"/>
  <c r="J141" i="176"/>
  <c r="K141" i="176"/>
  <c r="J70" i="176"/>
  <c r="K70" i="176"/>
  <c r="K130" i="176"/>
  <c r="J130" i="176"/>
  <c r="K146" i="176"/>
  <c r="J146" i="176"/>
  <c r="K86" i="176"/>
  <c r="J86" i="176"/>
  <c r="J132" i="176"/>
  <c r="K132" i="176"/>
  <c r="K109" i="176"/>
  <c r="J109" i="176"/>
  <c r="K81" i="176"/>
  <c r="J81" i="176"/>
  <c r="K99" i="22"/>
  <c r="J99" i="22"/>
  <c r="K100" i="22"/>
  <c r="J100" i="22"/>
  <c r="CO98" i="118"/>
  <c r="CO9" i="118"/>
  <c r="F90" i="115" s="1"/>
  <c r="F57" i="22"/>
  <c r="F59" i="22"/>
  <c r="F59" i="176" s="1"/>
  <c r="F59" i="177" s="1"/>
  <c r="F59" i="180" s="1"/>
  <c r="K143" i="22"/>
  <c r="K127" i="22"/>
  <c r="K111" i="22"/>
  <c r="K142" i="22"/>
  <c r="K126" i="22"/>
  <c r="J110" i="22"/>
  <c r="J92" i="22"/>
  <c r="J76" i="22"/>
  <c r="J60" i="22"/>
  <c r="K90" i="22"/>
  <c r="K74" i="22"/>
  <c r="K89" i="22"/>
  <c r="K73" i="22"/>
  <c r="K88" i="22"/>
  <c r="K72" i="22"/>
  <c r="J91" i="22"/>
  <c r="J87" i="22"/>
  <c r="J71" i="22"/>
  <c r="K95" i="22"/>
  <c r="K79" i="22"/>
  <c r="J75" i="22"/>
  <c r="J148" i="22"/>
  <c r="K132" i="22"/>
  <c r="J147" i="22"/>
  <c r="K131" i="22"/>
  <c r="K130" i="22"/>
  <c r="K113" i="22"/>
  <c r="J94" i="22"/>
  <c r="J78" i="22"/>
  <c r="K62" i="22"/>
  <c r="J93" i="22"/>
  <c r="J77" i="22"/>
  <c r="J61" i="22"/>
  <c r="J132" i="22"/>
  <c r="K116" i="22"/>
  <c r="J114" i="22"/>
  <c r="J130" i="22"/>
  <c r="K145" i="22"/>
  <c r="J129" i="22"/>
  <c r="J113" i="22"/>
  <c r="K139" i="22"/>
  <c r="K123" i="22"/>
  <c r="K136" i="22"/>
  <c r="K120" i="22"/>
  <c r="K106" i="22"/>
  <c r="K134" i="22"/>
  <c r="J118" i="22"/>
  <c r="K133" i="22"/>
  <c r="J117" i="22"/>
  <c r="K146" i="22"/>
  <c r="K148" i="22"/>
  <c r="K141" i="22"/>
  <c r="K125" i="22"/>
  <c r="K109" i="22"/>
  <c r="K140" i="22"/>
  <c r="K124" i="22"/>
  <c r="K108" i="22"/>
  <c r="K138" i="22"/>
  <c r="K122" i="22"/>
  <c r="K137" i="22"/>
  <c r="K121" i="22"/>
  <c r="K135" i="22"/>
  <c r="K119" i="22"/>
  <c r="K147" i="22"/>
  <c r="J131" i="22"/>
  <c r="K115" i="22"/>
  <c r="K144" i="22"/>
  <c r="J128" i="22"/>
  <c r="J112" i="22"/>
  <c r="K107" i="22"/>
  <c r="K86" i="22"/>
  <c r="K70" i="22"/>
  <c r="K85" i="22"/>
  <c r="K69" i="22"/>
  <c r="J84" i="22"/>
  <c r="J68" i="22"/>
  <c r="K83" i="22"/>
  <c r="K67" i="22"/>
  <c r="J98" i="22"/>
  <c r="J82" i="22"/>
  <c r="J66" i="22"/>
  <c r="J97" i="22"/>
  <c r="J81" i="22"/>
  <c r="J65" i="22"/>
  <c r="J96" i="22"/>
  <c r="J80" i="22"/>
  <c r="J64" i="22"/>
  <c r="J95" i="22"/>
  <c r="J79" i="22"/>
  <c r="J58" i="22"/>
  <c r="J144" i="22"/>
  <c r="J143" i="22"/>
  <c r="J127" i="22"/>
  <c r="K129" i="22"/>
  <c r="J142" i="22"/>
  <c r="J126" i="22"/>
  <c r="K128" i="22"/>
  <c r="J141" i="22"/>
  <c r="J125" i="22"/>
  <c r="J140" i="22"/>
  <c r="J124" i="22"/>
  <c r="J139" i="22"/>
  <c r="J123" i="22"/>
  <c r="J138" i="22"/>
  <c r="J122" i="22"/>
  <c r="J137" i="22"/>
  <c r="J121" i="22"/>
  <c r="J136" i="22"/>
  <c r="J120" i="22"/>
  <c r="J135" i="22"/>
  <c r="J119" i="22"/>
  <c r="J134" i="22"/>
  <c r="J111" i="22"/>
  <c r="J133" i="22"/>
  <c r="J109" i="22"/>
  <c r="K118" i="22"/>
  <c r="J108" i="22"/>
  <c r="K117" i="22"/>
  <c r="K114" i="22"/>
  <c r="J107" i="22"/>
  <c r="J106" i="22"/>
  <c r="K78" i="22"/>
  <c r="K68" i="22"/>
  <c r="K66" i="22"/>
  <c r="K63" i="22"/>
  <c r="K65" i="22"/>
  <c r="K98" i="22"/>
  <c r="K97" i="22"/>
  <c r="K94" i="22"/>
  <c r="K84" i="22"/>
  <c r="K82" i="22"/>
  <c r="K81" i="22"/>
  <c r="K58" i="22"/>
  <c r="J146" i="22"/>
  <c r="J145" i="22"/>
  <c r="K112" i="22"/>
  <c r="J116" i="22"/>
  <c r="K110" i="22"/>
  <c r="J115" i="22"/>
  <c r="J63" i="22"/>
  <c r="J62" i="22"/>
  <c r="J90" i="22"/>
  <c r="J74" i="22"/>
  <c r="J89" i="22"/>
  <c r="J73" i="22"/>
  <c r="J88" i="22"/>
  <c r="J72" i="22"/>
  <c r="K96" i="22"/>
  <c r="K80" i="22"/>
  <c r="K64" i="22"/>
  <c r="J85" i="22"/>
  <c r="J69" i="22"/>
  <c r="K93" i="22"/>
  <c r="K77" i="22"/>
  <c r="K61" i="22"/>
  <c r="J70" i="22"/>
  <c r="K92" i="22"/>
  <c r="K76" i="22"/>
  <c r="K60" i="22"/>
  <c r="J86" i="22"/>
  <c r="J83" i="22"/>
  <c r="J67" i="22"/>
  <c r="K91" i="22"/>
  <c r="K75" i="22"/>
  <c r="K87" i="22"/>
  <c r="K71" i="22"/>
  <c r="D54" i="22"/>
  <c r="D52" i="22"/>
  <c r="D53" i="22"/>
  <c r="N1" i="22"/>
  <c r="K87" i="180" l="1"/>
  <c r="J80" i="177"/>
  <c r="J107" i="180"/>
  <c r="K94" i="176"/>
  <c r="K142" i="180"/>
  <c r="J91" i="176"/>
  <c r="K80" i="180"/>
  <c r="J87" i="177"/>
  <c r="K87" i="177"/>
  <c r="J87" i="176"/>
  <c r="F87" i="181"/>
  <c r="K87" i="181" s="1"/>
  <c r="K87" i="176"/>
  <c r="K84" i="176"/>
  <c r="K114" i="180"/>
  <c r="K80" i="176"/>
  <c r="J114" i="180"/>
  <c r="J80" i="176"/>
  <c r="K94" i="177"/>
  <c r="J94" i="177"/>
  <c r="K114" i="177"/>
  <c r="F112" i="181"/>
  <c r="F112" i="182" s="1"/>
  <c r="K114" i="176"/>
  <c r="J142" i="177"/>
  <c r="K94" i="180"/>
  <c r="J142" i="176"/>
  <c r="K142" i="177"/>
  <c r="F142" i="181"/>
  <c r="J142" i="181" s="1"/>
  <c r="F94" i="181"/>
  <c r="F94" i="182" s="1"/>
  <c r="K142" i="176"/>
  <c r="K80" i="177"/>
  <c r="J80" i="180"/>
  <c r="J114" i="177"/>
  <c r="J112" i="177"/>
  <c r="J112" i="180"/>
  <c r="J135" i="176"/>
  <c r="K107" i="176"/>
  <c r="F107" i="181"/>
  <c r="K107" i="181" s="1"/>
  <c r="J112" i="176"/>
  <c r="K112" i="176"/>
  <c r="J114" i="176"/>
  <c r="K115" i="176"/>
  <c r="K112" i="177"/>
  <c r="J115" i="176"/>
  <c r="J107" i="176"/>
  <c r="J122" i="176"/>
  <c r="J137" i="177"/>
  <c r="K88" i="180"/>
  <c r="K122" i="180"/>
  <c r="J88" i="177"/>
  <c r="K88" i="176"/>
  <c r="J94" i="176"/>
  <c r="J68" i="176"/>
  <c r="K68" i="176"/>
  <c r="J107" i="177"/>
  <c r="J131" i="180"/>
  <c r="J84" i="177"/>
  <c r="K107" i="177"/>
  <c r="K73" i="176"/>
  <c r="J126" i="176"/>
  <c r="J64" i="176"/>
  <c r="K126" i="176"/>
  <c r="J126" i="177"/>
  <c r="K82" i="177"/>
  <c r="J68" i="180"/>
  <c r="F68" i="181"/>
  <c r="J68" i="181" s="1"/>
  <c r="K97" i="177"/>
  <c r="J83" i="176"/>
  <c r="K68" i="177"/>
  <c r="J68" i="177"/>
  <c r="K97" i="180"/>
  <c r="F67" i="181"/>
  <c r="F67" i="182" s="1"/>
  <c r="J135" i="177"/>
  <c r="J88" i="176"/>
  <c r="K67" i="176"/>
  <c r="K64" i="176"/>
  <c r="K135" i="177"/>
  <c r="J121" i="180"/>
  <c r="K122" i="177"/>
  <c r="K61" i="180"/>
  <c r="K76" i="176"/>
  <c r="K64" i="177"/>
  <c r="J77" i="177"/>
  <c r="K131" i="177"/>
  <c r="J135" i="180"/>
  <c r="F61" i="181"/>
  <c r="J61" i="181" s="1"/>
  <c r="K135" i="176"/>
  <c r="K77" i="177"/>
  <c r="J64" i="177"/>
  <c r="F135" i="181"/>
  <c r="K135" i="181" s="1"/>
  <c r="K126" i="180"/>
  <c r="F64" i="181"/>
  <c r="F64" i="182" s="1"/>
  <c r="J67" i="177"/>
  <c r="F126" i="181"/>
  <c r="J126" i="181" s="1"/>
  <c r="K64" i="180"/>
  <c r="F88" i="181"/>
  <c r="J88" i="181" s="1"/>
  <c r="J61" i="177"/>
  <c r="J91" i="177"/>
  <c r="J61" i="176"/>
  <c r="K61" i="177"/>
  <c r="K122" i="176"/>
  <c r="K61" i="176"/>
  <c r="J122" i="180"/>
  <c r="J67" i="180"/>
  <c r="K91" i="176"/>
  <c r="K88" i="177"/>
  <c r="K126" i="177"/>
  <c r="J84" i="180"/>
  <c r="J82" i="176"/>
  <c r="J138" i="177"/>
  <c r="K82" i="176"/>
  <c r="J131" i="177"/>
  <c r="K138" i="180"/>
  <c r="K84" i="177"/>
  <c r="J82" i="180"/>
  <c r="F82" i="181"/>
  <c r="F82" i="182" s="1"/>
  <c r="J82" i="177"/>
  <c r="F131" i="181"/>
  <c r="J131" i="181" s="1"/>
  <c r="K75" i="176"/>
  <c r="J131" i="176"/>
  <c r="K131" i="176"/>
  <c r="K128" i="176"/>
  <c r="J138" i="176"/>
  <c r="K110" i="177"/>
  <c r="K128" i="177"/>
  <c r="F138" i="181"/>
  <c r="K138" i="181" s="1"/>
  <c r="K127" i="176"/>
  <c r="J67" i="176"/>
  <c r="J97" i="176"/>
  <c r="K138" i="176"/>
  <c r="K121" i="180"/>
  <c r="J128" i="176"/>
  <c r="J128" i="177"/>
  <c r="J140" i="176"/>
  <c r="K97" i="176"/>
  <c r="K138" i="177"/>
  <c r="J125" i="176"/>
  <c r="K145" i="176"/>
  <c r="J73" i="176"/>
  <c r="J76" i="176"/>
  <c r="J134" i="176"/>
  <c r="K84" i="180"/>
  <c r="K128" i="180"/>
  <c r="F128" i="181"/>
  <c r="K128" i="181" s="1"/>
  <c r="J121" i="176"/>
  <c r="K121" i="177"/>
  <c r="J97" i="180"/>
  <c r="K121" i="176"/>
  <c r="J84" i="176"/>
  <c r="K110" i="176"/>
  <c r="J97" i="177"/>
  <c r="J121" i="177"/>
  <c r="K111" i="180"/>
  <c r="K113" i="176"/>
  <c r="K111" i="176"/>
  <c r="J111" i="176"/>
  <c r="K145" i="177"/>
  <c r="J113" i="176"/>
  <c r="F89" i="181"/>
  <c r="F89" i="182" s="1"/>
  <c r="J60" i="177"/>
  <c r="J125" i="180"/>
  <c r="K58" i="176"/>
  <c r="J125" i="177"/>
  <c r="F125" i="181"/>
  <c r="J125" i="181" s="1"/>
  <c r="J58" i="176"/>
  <c r="K62" i="177"/>
  <c r="J62" i="180"/>
  <c r="F62" i="181"/>
  <c r="F62" i="182" s="1"/>
  <c r="J62" i="176"/>
  <c r="J113" i="180"/>
  <c r="K118" i="177"/>
  <c r="J111" i="177"/>
  <c r="K111" i="177"/>
  <c r="J118" i="176"/>
  <c r="J72" i="176"/>
  <c r="J113" i="177"/>
  <c r="K113" i="177"/>
  <c r="K113" i="180"/>
  <c r="J137" i="176"/>
  <c r="K62" i="176"/>
  <c r="K125" i="177"/>
  <c r="K71" i="180"/>
  <c r="J79" i="177"/>
  <c r="F137" i="181"/>
  <c r="J137" i="181" s="1"/>
  <c r="K137" i="176"/>
  <c r="J62" i="177"/>
  <c r="K92" i="177"/>
  <c r="K137" i="177"/>
  <c r="J79" i="180"/>
  <c r="K140" i="176"/>
  <c r="J110" i="180"/>
  <c r="F79" i="181"/>
  <c r="J79" i="181" s="1"/>
  <c r="K117" i="180"/>
  <c r="K118" i="176"/>
  <c r="J127" i="177"/>
  <c r="K110" i="180"/>
  <c r="J117" i="180"/>
  <c r="J117" i="176"/>
  <c r="K117" i="176"/>
  <c r="J79" i="176"/>
  <c r="K67" i="177"/>
  <c r="J117" i="177"/>
  <c r="J89" i="177"/>
  <c r="K117" i="177"/>
  <c r="K71" i="176"/>
  <c r="K66" i="177"/>
  <c r="K89" i="177"/>
  <c r="K129" i="180"/>
  <c r="K79" i="176"/>
  <c r="J110" i="176"/>
  <c r="J66" i="177"/>
  <c r="J110" i="177"/>
  <c r="K79" i="177"/>
  <c r="J137" i="180"/>
  <c r="K127" i="180"/>
  <c r="K125" i="176"/>
  <c r="J127" i="176"/>
  <c r="J73" i="177"/>
  <c r="J118" i="177"/>
  <c r="F127" i="181"/>
  <c r="F127" i="182" s="1"/>
  <c r="F111" i="181"/>
  <c r="F111" i="182" s="1"/>
  <c r="J124" i="176"/>
  <c r="K69" i="180"/>
  <c r="J106" i="176"/>
  <c r="J71" i="177"/>
  <c r="J129" i="180"/>
  <c r="K71" i="177"/>
  <c r="J124" i="177"/>
  <c r="J71" i="176"/>
  <c r="K83" i="177"/>
  <c r="J129" i="177"/>
  <c r="F71" i="181"/>
  <c r="J71" i="181" s="1"/>
  <c r="K60" i="177"/>
  <c r="K115" i="177"/>
  <c r="K75" i="180"/>
  <c r="K72" i="180"/>
  <c r="J145" i="176"/>
  <c r="J115" i="177"/>
  <c r="K83" i="180"/>
  <c r="K75" i="177"/>
  <c r="J122" i="177"/>
  <c r="J145" i="177"/>
  <c r="J66" i="180"/>
  <c r="J75" i="177"/>
  <c r="F60" i="181"/>
  <c r="J60" i="181" s="1"/>
  <c r="F119" i="181"/>
  <c r="J119" i="181" s="1"/>
  <c r="J77" i="176"/>
  <c r="K99" i="177"/>
  <c r="J60" i="180"/>
  <c r="J99" i="180"/>
  <c r="J75" i="180"/>
  <c r="F140" i="181"/>
  <c r="K140" i="181" s="1"/>
  <c r="J60" i="176"/>
  <c r="J119" i="176"/>
  <c r="K77" i="176"/>
  <c r="K95" i="176"/>
  <c r="J99" i="177"/>
  <c r="J147" i="177"/>
  <c r="J77" i="180"/>
  <c r="F99" i="181"/>
  <c r="F99" i="182" s="1"/>
  <c r="K60" i="176"/>
  <c r="K119" i="176"/>
  <c r="F77" i="181"/>
  <c r="J77" i="181" s="1"/>
  <c r="F96" i="181"/>
  <c r="J96" i="181" s="1"/>
  <c r="J115" i="180"/>
  <c r="K115" i="180"/>
  <c r="K58" i="180"/>
  <c r="J72" i="177"/>
  <c r="J119" i="177"/>
  <c r="F58" i="181"/>
  <c r="F58" i="182" s="1"/>
  <c r="K140" i="180"/>
  <c r="J140" i="177"/>
  <c r="K140" i="177"/>
  <c r="J75" i="176"/>
  <c r="K145" i="180"/>
  <c r="J120" i="177"/>
  <c r="K76" i="180"/>
  <c r="K91" i="180"/>
  <c r="J83" i="177"/>
  <c r="J134" i="177"/>
  <c r="F76" i="181"/>
  <c r="K76" i="181" s="1"/>
  <c r="F91" i="181"/>
  <c r="J91" i="181" s="1"/>
  <c r="J73" i="180"/>
  <c r="K120" i="177"/>
  <c r="K134" i="177"/>
  <c r="F73" i="181"/>
  <c r="F73" i="182" s="1"/>
  <c r="K92" i="176"/>
  <c r="J133" i="176"/>
  <c r="F124" i="181"/>
  <c r="F124" i="182" s="1"/>
  <c r="F72" i="181"/>
  <c r="F72" i="182" s="1"/>
  <c r="K133" i="176"/>
  <c r="K76" i="177"/>
  <c r="K89" i="176"/>
  <c r="J99" i="176"/>
  <c r="J76" i="177"/>
  <c r="K72" i="177"/>
  <c r="J147" i="180"/>
  <c r="K124" i="180"/>
  <c r="F83" i="181"/>
  <c r="J83" i="181" s="1"/>
  <c r="J89" i="176"/>
  <c r="J92" i="176"/>
  <c r="K99" i="176"/>
  <c r="K93" i="177"/>
  <c r="K127" i="177"/>
  <c r="K147" i="180"/>
  <c r="K120" i="180"/>
  <c r="K133" i="177"/>
  <c r="J92" i="177"/>
  <c r="K73" i="177"/>
  <c r="K92" i="180"/>
  <c r="K83" i="176"/>
  <c r="K134" i="176"/>
  <c r="K124" i="177"/>
  <c r="F92" i="181"/>
  <c r="K92" i="181" s="1"/>
  <c r="J148" i="176"/>
  <c r="J89" i="180"/>
  <c r="K148" i="176"/>
  <c r="K124" i="176"/>
  <c r="K72" i="176"/>
  <c r="K91" i="177"/>
  <c r="F145" i="181"/>
  <c r="F145" i="182" s="1"/>
  <c r="K106" i="176"/>
  <c r="J95" i="180"/>
  <c r="K78" i="176"/>
  <c r="J95" i="176"/>
  <c r="J148" i="177"/>
  <c r="F95" i="181"/>
  <c r="J95" i="181" s="1"/>
  <c r="F120" i="181"/>
  <c r="K120" i="181" s="1"/>
  <c r="J78" i="176"/>
  <c r="J143" i="176"/>
  <c r="J147" i="176"/>
  <c r="K58" i="177"/>
  <c r="J78" i="177"/>
  <c r="K143" i="176"/>
  <c r="K66" i="176"/>
  <c r="K147" i="176"/>
  <c r="J120" i="176"/>
  <c r="J58" i="177"/>
  <c r="K78" i="177"/>
  <c r="J143" i="177"/>
  <c r="J93" i="180"/>
  <c r="J133" i="180"/>
  <c r="J136" i="176"/>
  <c r="K96" i="177"/>
  <c r="J69" i="177"/>
  <c r="K143" i="177"/>
  <c r="F69" i="181"/>
  <c r="K69" i="181" s="1"/>
  <c r="K93" i="180"/>
  <c r="F133" i="181"/>
  <c r="K133" i="181" s="1"/>
  <c r="J66" i="176"/>
  <c r="K120" i="176"/>
  <c r="K136" i="176"/>
  <c r="J96" i="177"/>
  <c r="K69" i="177"/>
  <c r="K147" i="177"/>
  <c r="J133" i="177"/>
  <c r="J78" i="180"/>
  <c r="J93" i="177"/>
  <c r="F78" i="181"/>
  <c r="F78" i="182" s="1"/>
  <c r="K96" i="180"/>
  <c r="F143" i="181"/>
  <c r="K143" i="181" s="1"/>
  <c r="J69" i="176"/>
  <c r="J93" i="176"/>
  <c r="J96" i="176"/>
  <c r="J129" i="176"/>
  <c r="K95" i="177"/>
  <c r="F66" i="181"/>
  <c r="F66" i="182" s="1"/>
  <c r="K143" i="180"/>
  <c r="K69" i="176"/>
  <c r="K93" i="176"/>
  <c r="K96" i="176"/>
  <c r="K129" i="176"/>
  <c r="J95" i="177"/>
  <c r="K119" i="177"/>
  <c r="K129" i="177"/>
  <c r="K148" i="177"/>
  <c r="K136" i="177"/>
  <c r="J136" i="177"/>
  <c r="J119" i="180"/>
  <c r="J106" i="177"/>
  <c r="G26" i="5"/>
  <c r="G27" i="5" s="1"/>
  <c r="H29" i="202"/>
  <c r="H33" i="202" s="1"/>
  <c r="H29" i="191"/>
  <c r="H33" i="191" s="1"/>
  <c r="H29" i="188"/>
  <c r="H33" i="188" s="1"/>
  <c r="H29" i="185"/>
  <c r="H33" i="185" s="1"/>
  <c r="H29" i="189"/>
  <c r="H33" i="189" s="1"/>
  <c r="H29" i="234"/>
  <c r="H33" i="234" s="1"/>
  <c r="H29" i="229"/>
  <c r="H33" i="229" s="1"/>
  <c r="H29" i="224"/>
  <c r="H33" i="224" s="1"/>
  <c r="H29" i="219"/>
  <c r="H33" i="219" s="1"/>
  <c r="H29" i="216"/>
  <c r="H33" i="216" s="1"/>
  <c r="H29" i="199"/>
  <c r="H33" i="199" s="1"/>
  <c r="H29" i="196"/>
  <c r="H33" i="196" s="1"/>
  <c r="H29" i="213"/>
  <c r="H33" i="213" s="1"/>
  <c r="H29" i="193"/>
  <c r="H33" i="193" s="1"/>
  <c r="H29" i="187"/>
  <c r="H33" i="187" s="1"/>
  <c r="H29" i="195"/>
  <c r="H33" i="195" s="1"/>
  <c r="H29" i="231"/>
  <c r="H33" i="231" s="1"/>
  <c r="H29" i="226"/>
  <c r="H33" i="226" s="1"/>
  <c r="H29" i="221"/>
  <c r="H33" i="221" s="1"/>
  <c r="H29" i="210"/>
  <c r="H33" i="210" s="1"/>
  <c r="H29" i="207"/>
  <c r="H33" i="207" s="1"/>
  <c r="H29" i="190"/>
  <c r="H33" i="190" s="1"/>
  <c r="H29" i="197"/>
  <c r="H33" i="197" s="1"/>
  <c r="H29" i="236"/>
  <c r="H33" i="236" s="1"/>
  <c r="H29" i="218"/>
  <c r="H33" i="218" s="1"/>
  <c r="H29" i="204"/>
  <c r="H33" i="204" s="1"/>
  <c r="H29" i="201"/>
  <c r="H33" i="201" s="1"/>
  <c r="H29" i="233"/>
  <c r="H33" i="233" s="1"/>
  <c r="H29" i="228"/>
  <c r="H33" i="228" s="1"/>
  <c r="H29" i="198"/>
  <c r="H33" i="198" s="1"/>
  <c r="H29" i="223"/>
  <c r="H33" i="223" s="1"/>
  <c r="H29" i="215"/>
  <c r="H33" i="215" s="1"/>
  <c r="H29" i="212"/>
  <c r="H33" i="212" s="1"/>
  <c r="H29" i="206"/>
  <c r="H33" i="206" s="1"/>
  <c r="H29" i="192"/>
  <c r="H33" i="192" s="1"/>
  <c r="H29" i="230"/>
  <c r="H33" i="230" s="1"/>
  <c r="H29" i="220"/>
  <c r="H33" i="220" s="1"/>
  <c r="H29" i="209"/>
  <c r="H33" i="209" s="1"/>
  <c r="H29" i="203"/>
  <c r="H33" i="203" s="1"/>
  <c r="H29" i="186"/>
  <c r="H33" i="186" s="1"/>
  <c r="H29" i="194"/>
  <c r="H33" i="194" s="1"/>
  <c r="H29" i="235"/>
  <c r="H33" i="235" s="1"/>
  <c r="H29" i="225"/>
  <c r="H33" i="225" s="1"/>
  <c r="H29" i="217"/>
  <c r="H33" i="217" s="1"/>
  <c r="H29" i="200"/>
  <c r="H33" i="200" s="1"/>
  <c r="H29" i="227"/>
  <c r="H33" i="227" s="1"/>
  <c r="H29" i="214"/>
  <c r="H33" i="214" s="1"/>
  <c r="H29" i="232"/>
  <c r="H33" i="232" s="1"/>
  <c r="H29" i="222"/>
  <c r="H33" i="222" s="1"/>
  <c r="H29" i="208"/>
  <c r="H33" i="208" s="1"/>
  <c r="H29" i="211"/>
  <c r="H33" i="211" s="1"/>
  <c r="H29" i="205"/>
  <c r="H33" i="205" s="1"/>
  <c r="K106" i="177"/>
  <c r="F90" i="181"/>
  <c r="J90" i="180"/>
  <c r="K90" i="180"/>
  <c r="F122" i="182"/>
  <c r="K122" i="181"/>
  <c r="J122" i="181"/>
  <c r="F75" i="182"/>
  <c r="J75" i="181"/>
  <c r="K75" i="181"/>
  <c r="F132" i="182"/>
  <c r="J132" i="181"/>
  <c r="K132" i="181"/>
  <c r="F147" i="182"/>
  <c r="K147" i="181"/>
  <c r="J147" i="181"/>
  <c r="J115" i="181"/>
  <c r="F115" i="182"/>
  <c r="K115" i="181"/>
  <c r="F121" i="182"/>
  <c r="J121" i="181"/>
  <c r="K121" i="181"/>
  <c r="F74" i="181"/>
  <c r="J74" i="180"/>
  <c r="K74" i="180"/>
  <c r="K59" i="180"/>
  <c r="J59" i="180"/>
  <c r="F59" i="181"/>
  <c r="F65" i="182"/>
  <c r="J65" i="181"/>
  <c r="K65" i="181"/>
  <c r="F84" i="182"/>
  <c r="J84" i="181"/>
  <c r="K84" i="181"/>
  <c r="J141" i="181"/>
  <c r="K141" i="181"/>
  <c r="F141" i="182"/>
  <c r="F129" i="182"/>
  <c r="K129" i="181"/>
  <c r="J129" i="181"/>
  <c r="F108" i="181"/>
  <c r="K108" i="180"/>
  <c r="J108" i="180"/>
  <c r="J130" i="181"/>
  <c r="F130" i="182"/>
  <c r="K130" i="181"/>
  <c r="K123" i="180"/>
  <c r="F123" i="181"/>
  <c r="J123" i="180"/>
  <c r="K98" i="180"/>
  <c r="J98" i="180"/>
  <c r="F98" i="181"/>
  <c r="K74" i="176"/>
  <c r="J144" i="180"/>
  <c r="K144" i="180"/>
  <c r="F144" i="181"/>
  <c r="J110" i="181"/>
  <c r="F110" i="182"/>
  <c r="K110" i="181"/>
  <c r="F146" i="182"/>
  <c r="J146" i="181"/>
  <c r="K146" i="181"/>
  <c r="J123" i="176"/>
  <c r="F139" i="181"/>
  <c r="K139" i="180"/>
  <c r="J139" i="180"/>
  <c r="F114" i="182"/>
  <c r="K114" i="181"/>
  <c r="J114" i="181"/>
  <c r="F93" i="182"/>
  <c r="J93" i="181"/>
  <c r="K93" i="181"/>
  <c r="F70" i="182"/>
  <c r="J70" i="181"/>
  <c r="K70" i="181"/>
  <c r="J113" i="181"/>
  <c r="K113" i="181"/>
  <c r="F113" i="182"/>
  <c r="K123" i="176"/>
  <c r="J100" i="180"/>
  <c r="F100" i="181"/>
  <c r="K100" i="180"/>
  <c r="J106" i="180"/>
  <c r="F106" i="181"/>
  <c r="K106" i="180"/>
  <c r="F80" i="182"/>
  <c r="K80" i="181"/>
  <c r="J80" i="181"/>
  <c r="J136" i="180"/>
  <c r="K136" i="180"/>
  <c r="F136" i="181"/>
  <c r="F86" i="182"/>
  <c r="J86" i="181"/>
  <c r="K86" i="181"/>
  <c r="J97" i="181"/>
  <c r="K97" i="181"/>
  <c r="F97" i="182"/>
  <c r="K134" i="180"/>
  <c r="F134" i="181"/>
  <c r="J134" i="180"/>
  <c r="F81" i="182"/>
  <c r="J81" i="181"/>
  <c r="K81" i="181"/>
  <c r="H29" i="177"/>
  <c r="H33" i="177" s="1"/>
  <c r="H29" i="180"/>
  <c r="H33" i="180" s="1"/>
  <c r="J5" i="115" s="1"/>
  <c r="H29" i="181"/>
  <c r="H33" i="181" s="1"/>
  <c r="J6" i="115" s="1"/>
  <c r="H29" i="184"/>
  <c r="H33" i="184" s="1"/>
  <c r="J9" i="115" s="1"/>
  <c r="H29" i="183"/>
  <c r="H33" i="183" s="1"/>
  <c r="J8" i="115" s="1"/>
  <c r="H29" i="182"/>
  <c r="H33" i="182" s="1"/>
  <c r="J7" i="115" s="1"/>
  <c r="J123" i="177"/>
  <c r="K118" i="180"/>
  <c r="J118" i="180"/>
  <c r="F118" i="181"/>
  <c r="F85" i="181"/>
  <c r="K85" i="180"/>
  <c r="J85" i="180"/>
  <c r="K123" i="177"/>
  <c r="K148" i="180"/>
  <c r="J148" i="180"/>
  <c r="F148" i="181"/>
  <c r="J109" i="181"/>
  <c r="K109" i="181"/>
  <c r="F109" i="182"/>
  <c r="J117" i="181"/>
  <c r="K117" i="181"/>
  <c r="F117" i="182"/>
  <c r="K90" i="176"/>
  <c r="J74" i="176"/>
  <c r="J90" i="176"/>
  <c r="J98" i="176"/>
  <c r="J139" i="176"/>
  <c r="K98" i="176"/>
  <c r="K139" i="176"/>
  <c r="J144" i="176"/>
  <c r="K144" i="176"/>
  <c r="J85" i="176"/>
  <c r="K85" i="176"/>
  <c r="J100" i="176"/>
  <c r="K100" i="176"/>
  <c r="K144" i="177"/>
  <c r="J144" i="177"/>
  <c r="K139" i="177"/>
  <c r="J139" i="177"/>
  <c r="K108" i="177"/>
  <c r="J108" i="177"/>
  <c r="J108" i="176"/>
  <c r="K108" i="176"/>
  <c r="K116" i="176"/>
  <c r="F116" i="177"/>
  <c r="F116" i="180" s="1"/>
  <c r="J98" i="177"/>
  <c r="K98" i="177"/>
  <c r="J100" i="177"/>
  <c r="K100" i="177"/>
  <c r="J85" i="177"/>
  <c r="K85" i="177"/>
  <c r="K74" i="177"/>
  <c r="J74" i="177"/>
  <c r="K90" i="177"/>
  <c r="J90" i="177"/>
  <c r="J59" i="177"/>
  <c r="K59" i="177"/>
  <c r="J63" i="176"/>
  <c r="F63" i="177"/>
  <c r="F63" i="180" s="1"/>
  <c r="J116" i="176"/>
  <c r="H29" i="176"/>
  <c r="H33" i="176" s="1"/>
  <c r="H31" i="176"/>
  <c r="J59" i="176"/>
  <c r="K59" i="176"/>
  <c r="F57" i="176"/>
  <c r="F57" i="177" s="1"/>
  <c r="F57" i="180" s="1"/>
  <c r="J57" i="22"/>
  <c r="F149" i="22"/>
  <c r="J149" i="22" s="1"/>
  <c r="K57" i="22"/>
  <c r="CN98" i="118"/>
  <c r="CN9" i="118"/>
  <c r="F89" i="115" s="1"/>
  <c r="K59" i="22"/>
  <c r="J59" i="22"/>
  <c r="L108" i="177" l="1"/>
  <c r="L124" i="177"/>
  <c r="L140" i="177"/>
  <c r="L64" i="177"/>
  <c r="L80" i="177"/>
  <c r="L96" i="177"/>
  <c r="L109" i="177"/>
  <c r="L125" i="177"/>
  <c r="L141" i="177"/>
  <c r="L65" i="177"/>
  <c r="L81" i="177"/>
  <c r="L97" i="177"/>
  <c r="L110" i="177"/>
  <c r="L126" i="177"/>
  <c r="L142" i="177"/>
  <c r="L67" i="177"/>
  <c r="L68" i="177"/>
  <c r="L113" i="177"/>
  <c r="L129" i="177"/>
  <c r="L145" i="177"/>
  <c r="L69" i="177"/>
  <c r="L85" i="177"/>
  <c r="L57" i="177"/>
  <c r="L114" i="177"/>
  <c r="L130" i="177"/>
  <c r="L146" i="177"/>
  <c r="L70" i="177"/>
  <c r="L86" i="177"/>
  <c r="L115" i="177"/>
  <c r="L131" i="177"/>
  <c r="L147" i="177"/>
  <c r="L71" i="177"/>
  <c r="L87" i="177"/>
  <c r="L66" i="177"/>
  <c r="L83" i="177"/>
  <c r="L144" i="177"/>
  <c r="L116" i="177"/>
  <c r="L132" i="177"/>
  <c r="L148" i="177"/>
  <c r="L72" i="177"/>
  <c r="L88" i="177"/>
  <c r="L118" i="177"/>
  <c r="L58" i="177"/>
  <c r="L90" i="177"/>
  <c r="L119" i="177"/>
  <c r="L59" i="177"/>
  <c r="L91" i="177"/>
  <c r="L120" i="177"/>
  <c r="L60" i="177"/>
  <c r="L92" i="177"/>
  <c r="L82" i="177"/>
  <c r="L143" i="177"/>
  <c r="L99" i="177"/>
  <c r="L128" i="177"/>
  <c r="L100" i="177"/>
  <c r="L117" i="177"/>
  <c r="L133" i="177"/>
  <c r="L106" i="177"/>
  <c r="L73" i="177"/>
  <c r="L89" i="177"/>
  <c r="L134" i="177"/>
  <c r="L74" i="177"/>
  <c r="L135" i="177"/>
  <c r="L75" i="177"/>
  <c r="L136" i="177"/>
  <c r="L76" i="177"/>
  <c r="L127" i="177"/>
  <c r="L84" i="177"/>
  <c r="L121" i="177"/>
  <c r="L137" i="177"/>
  <c r="L61" i="177"/>
  <c r="L77" i="177"/>
  <c r="L93" i="177"/>
  <c r="L122" i="177"/>
  <c r="L138" i="177"/>
  <c r="L62" i="177"/>
  <c r="L78" i="177"/>
  <c r="L94" i="177"/>
  <c r="L107" i="177"/>
  <c r="L123" i="177"/>
  <c r="L139" i="177"/>
  <c r="L63" i="177"/>
  <c r="L79" i="177"/>
  <c r="L95" i="177"/>
  <c r="L98" i="177"/>
  <c r="L111" i="177"/>
  <c r="L112" i="177"/>
  <c r="J3" i="115"/>
  <c r="L113" i="176"/>
  <c r="L129" i="176"/>
  <c r="L145" i="176"/>
  <c r="L69" i="176"/>
  <c r="L85" i="176"/>
  <c r="L57" i="176"/>
  <c r="L131" i="176"/>
  <c r="L147" i="176"/>
  <c r="L87" i="176"/>
  <c r="L132" i="176"/>
  <c r="L148" i="176"/>
  <c r="L88" i="176"/>
  <c r="L117" i="176"/>
  <c r="L73" i="176"/>
  <c r="L89" i="176"/>
  <c r="L118" i="176"/>
  <c r="L74" i="176"/>
  <c r="L135" i="176"/>
  <c r="L59" i="176"/>
  <c r="L91" i="176"/>
  <c r="L97" i="176"/>
  <c r="L66" i="176"/>
  <c r="L83" i="176"/>
  <c r="L128" i="176"/>
  <c r="L114" i="176"/>
  <c r="L130" i="176"/>
  <c r="L146" i="176"/>
  <c r="L70" i="176"/>
  <c r="L86" i="176"/>
  <c r="L115" i="176"/>
  <c r="L71" i="176"/>
  <c r="L116" i="176"/>
  <c r="L72" i="176"/>
  <c r="L133" i="176"/>
  <c r="L106" i="176"/>
  <c r="L134" i="176"/>
  <c r="L58" i="176"/>
  <c r="L90" i="176"/>
  <c r="L119" i="176"/>
  <c r="L75" i="176"/>
  <c r="L110" i="176"/>
  <c r="L112" i="176"/>
  <c r="L120" i="176"/>
  <c r="L136" i="176"/>
  <c r="L60" i="176"/>
  <c r="L76" i="176"/>
  <c r="L92" i="176"/>
  <c r="L121" i="176"/>
  <c r="L137" i="176"/>
  <c r="L61" i="176"/>
  <c r="L77" i="176"/>
  <c r="L93" i="176"/>
  <c r="L95" i="176"/>
  <c r="L108" i="176"/>
  <c r="L64" i="176"/>
  <c r="L96" i="176"/>
  <c r="L125" i="176"/>
  <c r="L141" i="176"/>
  <c r="L81" i="176"/>
  <c r="L126" i="176"/>
  <c r="L98" i="176"/>
  <c r="L127" i="176"/>
  <c r="L143" i="176"/>
  <c r="L99" i="176"/>
  <c r="L68" i="176"/>
  <c r="L100" i="176"/>
  <c r="L122" i="176"/>
  <c r="L138" i="176"/>
  <c r="L62" i="176"/>
  <c r="L78" i="176"/>
  <c r="L94" i="176"/>
  <c r="L107" i="176"/>
  <c r="L123" i="176"/>
  <c r="L139" i="176"/>
  <c r="L63" i="176"/>
  <c r="L79" i="176"/>
  <c r="L124" i="176"/>
  <c r="L140" i="176"/>
  <c r="L80" i="176"/>
  <c r="L109" i="176"/>
  <c r="L65" i="176"/>
  <c r="L142" i="176"/>
  <c r="L82" i="176"/>
  <c r="L111" i="176"/>
  <c r="L67" i="176"/>
  <c r="L144" i="176"/>
  <c r="L84" i="176"/>
  <c r="K79" i="181"/>
  <c r="K68" i="181"/>
  <c r="K112" i="181"/>
  <c r="J112" i="181"/>
  <c r="J67" i="181"/>
  <c r="F131" i="182"/>
  <c r="K88" i="181"/>
  <c r="J107" i="181"/>
  <c r="F142" i="182"/>
  <c r="F79" i="182"/>
  <c r="K142" i="181"/>
  <c r="J87" i="181"/>
  <c r="F87" i="182"/>
  <c r="F87" i="183" s="1"/>
  <c r="F125" i="182"/>
  <c r="K125" i="182" s="1"/>
  <c r="K61" i="181"/>
  <c r="F88" i="182"/>
  <c r="K88" i="182" s="1"/>
  <c r="J94" i="181"/>
  <c r="F61" i="182"/>
  <c r="K61" i="182" s="1"/>
  <c r="F107" i="182"/>
  <c r="K94" i="181"/>
  <c r="K119" i="181"/>
  <c r="K131" i="181"/>
  <c r="F119" i="182"/>
  <c r="K67" i="181"/>
  <c r="F68" i="182"/>
  <c r="J111" i="181"/>
  <c r="K111" i="181"/>
  <c r="J99" i="181"/>
  <c r="K99" i="181"/>
  <c r="J82" i="181"/>
  <c r="K82" i="181"/>
  <c r="K125" i="181"/>
  <c r="J135" i="181"/>
  <c r="F135" i="182"/>
  <c r="F135" i="183" s="1"/>
  <c r="K64" i="181"/>
  <c r="K83" i="181"/>
  <c r="J64" i="181"/>
  <c r="F83" i="182"/>
  <c r="K126" i="181"/>
  <c r="K58" i="181"/>
  <c r="F126" i="182"/>
  <c r="K126" i="182" s="1"/>
  <c r="F143" i="182"/>
  <c r="F143" i="183" s="1"/>
  <c r="F128" i="182"/>
  <c r="J128" i="182" s="1"/>
  <c r="J138" i="181"/>
  <c r="K89" i="181"/>
  <c r="F138" i="182"/>
  <c r="F138" i="183" s="1"/>
  <c r="J128" i="181"/>
  <c r="F76" i="182"/>
  <c r="F76" i="183" s="1"/>
  <c r="J73" i="181"/>
  <c r="F137" i="182"/>
  <c r="F137" i="183" s="1"/>
  <c r="K62" i="181"/>
  <c r="J89" i="181"/>
  <c r="K71" i="181"/>
  <c r="J58" i="181"/>
  <c r="K60" i="181"/>
  <c r="J92" i="181"/>
  <c r="F140" i="182"/>
  <c r="K140" i="182" s="1"/>
  <c r="K73" i="181"/>
  <c r="J127" i="181"/>
  <c r="K127" i="181"/>
  <c r="J72" i="181"/>
  <c r="K72" i="181"/>
  <c r="K124" i="181"/>
  <c r="K137" i="181"/>
  <c r="J124" i="181"/>
  <c r="J62" i="181"/>
  <c r="F71" i="182"/>
  <c r="J145" i="181"/>
  <c r="K145" i="181"/>
  <c r="J76" i="181"/>
  <c r="F92" i="182"/>
  <c r="F91" i="182"/>
  <c r="J91" i="182" s="1"/>
  <c r="K91" i="181"/>
  <c r="J143" i="181"/>
  <c r="J140" i="181"/>
  <c r="F60" i="182"/>
  <c r="J60" i="182" s="1"/>
  <c r="J66" i="181"/>
  <c r="K66" i="181"/>
  <c r="K96" i="181"/>
  <c r="J120" i="181"/>
  <c r="F120" i="182"/>
  <c r="J120" i="182" s="1"/>
  <c r="F96" i="182"/>
  <c r="F96" i="183" s="1"/>
  <c r="K77" i="181"/>
  <c r="F77" i="182"/>
  <c r="K95" i="181"/>
  <c r="F95" i="182"/>
  <c r="F95" i="183" s="1"/>
  <c r="J133" i="181"/>
  <c r="F133" i="182"/>
  <c r="K133" i="182" s="1"/>
  <c r="J69" i="181"/>
  <c r="F69" i="182"/>
  <c r="F69" i="183" s="1"/>
  <c r="K78" i="181"/>
  <c r="J78" i="181"/>
  <c r="J39" i="115"/>
  <c r="J48" i="115"/>
  <c r="J12" i="115"/>
  <c r="J52" i="115"/>
  <c r="J23" i="115"/>
  <c r="J18" i="115"/>
  <c r="J25" i="115"/>
  <c r="J53" i="115"/>
  <c r="J38" i="115"/>
  <c r="J42" i="115"/>
  <c r="J58" i="115"/>
  <c r="J21" i="115"/>
  <c r="J50" i="115"/>
  <c r="J26" i="115"/>
  <c r="J24" i="115"/>
  <c r="J60" i="115"/>
  <c r="J29" i="115"/>
  <c r="J41" i="115"/>
  <c r="J19" i="115"/>
  <c r="J43" i="115"/>
  <c r="J44" i="115"/>
  <c r="J11" i="115"/>
  <c r="J61" i="115"/>
  <c r="J49" i="115"/>
  <c r="J28" i="115"/>
  <c r="J22" i="115"/>
  <c r="J54" i="115"/>
  <c r="J34" i="115"/>
  <c r="J15" i="115"/>
  <c r="J59" i="115"/>
  <c r="J45" i="115"/>
  <c r="J32" i="115"/>
  <c r="J14" i="115"/>
  <c r="J30" i="115"/>
  <c r="J55" i="115"/>
  <c r="J35" i="115"/>
  <c r="J10" i="115"/>
  <c r="J36" i="115"/>
  <c r="J17" i="115"/>
  <c r="J46" i="115"/>
  <c r="J13" i="115"/>
  <c r="J33" i="115"/>
  <c r="J31" i="115"/>
  <c r="J51" i="115"/>
  <c r="J16" i="115"/>
  <c r="J47" i="115"/>
  <c r="J37" i="115"/>
  <c r="J56" i="115"/>
  <c r="J27" i="115"/>
  <c r="J57" i="115"/>
  <c r="J40" i="115"/>
  <c r="J20" i="115"/>
  <c r="J4" i="115"/>
  <c r="F85" i="182"/>
  <c r="J85" i="181"/>
  <c r="K85" i="181"/>
  <c r="J80" i="182"/>
  <c r="K80" i="182"/>
  <c r="F80" i="183"/>
  <c r="F144" i="182"/>
  <c r="K144" i="181"/>
  <c r="J144" i="181"/>
  <c r="J123" i="181"/>
  <c r="F123" i="182"/>
  <c r="K123" i="181"/>
  <c r="F108" i="182"/>
  <c r="J108" i="181"/>
  <c r="K108" i="181"/>
  <c r="F125" i="183"/>
  <c r="K97" i="182"/>
  <c r="F97" i="183"/>
  <c r="J97" i="182"/>
  <c r="K106" i="181"/>
  <c r="F106" i="182"/>
  <c r="J106" i="181"/>
  <c r="J139" i="181"/>
  <c r="F139" i="182"/>
  <c r="K139" i="181"/>
  <c r="F111" i="183"/>
  <c r="K111" i="182"/>
  <c r="J111" i="182"/>
  <c r="F75" i="183"/>
  <c r="K75" i="182"/>
  <c r="J75" i="182"/>
  <c r="F119" i="183"/>
  <c r="J119" i="182"/>
  <c r="K119" i="182"/>
  <c r="J70" i="182"/>
  <c r="F70" i="183"/>
  <c r="K70" i="182"/>
  <c r="F84" i="183"/>
  <c r="K84" i="182"/>
  <c r="J84" i="182"/>
  <c r="J66" i="182"/>
  <c r="K66" i="182"/>
  <c r="F66" i="183"/>
  <c r="F83" i="183"/>
  <c r="K83" i="182"/>
  <c r="J83" i="182"/>
  <c r="J134" i="181"/>
  <c r="K134" i="181"/>
  <c r="F134" i="182"/>
  <c r="K69" i="182"/>
  <c r="J69" i="182"/>
  <c r="J124" i="182"/>
  <c r="F124" i="183"/>
  <c r="K124" i="182"/>
  <c r="J87" i="182"/>
  <c r="F100" i="182"/>
  <c r="J100" i="181"/>
  <c r="K100" i="181"/>
  <c r="F127" i="183"/>
  <c r="J127" i="182"/>
  <c r="K127" i="182"/>
  <c r="F73" i="183"/>
  <c r="J73" i="182"/>
  <c r="K73" i="182"/>
  <c r="F67" i="183"/>
  <c r="K67" i="182"/>
  <c r="J67" i="182"/>
  <c r="F94" i="183"/>
  <c r="K94" i="182"/>
  <c r="J94" i="182"/>
  <c r="F79" i="183"/>
  <c r="K79" i="182"/>
  <c r="J79" i="182"/>
  <c r="K109" i="182"/>
  <c r="J109" i="182"/>
  <c r="F109" i="183"/>
  <c r="F68" i="183"/>
  <c r="K68" i="182"/>
  <c r="J68" i="182"/>
  <c r="F71" i="183"/>
  <c r="K71" i="182"/>
  <c r="J71" i="182"/>
  <c r="J131" i="182"/>
  <c r="K131" i="182"/>
  <c r="F131" i="183"/>
  <c r="K63" i="180"/>
  <c r="F63" i="181"/>
  <c r="J63" i="180"/>
  <c r="J86" i="182"/>
  <c r="K86" i="182"/>
  <c r="F86" i="183"/>
  <c r="F129" i="183"/>
  <c r="J129" i="182"/>
  <c r="K129" i="182"/>
  <c r="K121" i="182"/>
  <c r="F121" i="183"/>
  <c r="J121" i="182"/>
  <c r="J117" i="182"/>
  <c r="K117" i="182"/>
  <c r="F117" i="183"/>
  <c r="J145" i="182"/>
  <c r="K145" i="182"/>
  <c r="F145" i="183"/>
  <c r="K136" i="181"/>
  <c r="J136" i="181"/>
  <c r="F136" i="182"/>
  <c r="J99" i="182"/>
  <c r="F99" i="183"/>
  <c r="K99" i="182"/>
  <c r="K112" i="182"/>
  <c r="F112" i="183"/>
  <c r="J112" i="182"/>
  <c r="K135" i="182"/>
  <c r="F122" i="183"/>
  <c r="J122" i="182"/>
  <c r="K122" i="182"/>
  <c r="F78" i="183"/>
  <c r="J78" i="182"/>
  <c r="K78" i="182"/>
  <c r="K64" i="182"/>
  <c r="J64" i="182"/>
  <c r="F64" i="183"/>
  <c r="J93" i="182"/>
  <c r="F93" i="183"/>
  <c r="K93" i="182"/>
  <c r="F107" i="183"/>
  <c r="K107" i="182"/>
  <c r="J107" i="182"/>
  <c r="F65" i="183"/>
  <c r="J65" i="182"/>
  <c r="K65" i="182"/>
  <c r="J59" i="181"/>
  <c r="K59" i="181"/>
  <c r="F59" i="182"/>
  <c r="F115" i="183"/>
  <c r="K115" i="182"/>
  <c r="J115" i="182"/>
  <c r="J58" i="182"/>
  <c r="F58" i="183"/>
  <c r="K58" i="182"/>
  <c r="J92" i="182"/>
  <c r="K92" i="182"/>
  <c r="F92" i="183"/>
  <c r="J148" i="181"/>
  <c r="F148" i="182"/>
  <c r="K148" i="181"/>
  <c r="F118" i="182"/>
  <c r="J118" i="181"/>
  <c r="K118" i="181"/>
  <c r="F62" i="183"/>
  <c r="K62" i="182"/>
  <c r="J62" i="182"/>
  <c r="J61" i="182"/>
  <c r="F61" i="183"/>
  <c r="F89" i="183"/>
  <c r="J89" i="182"/>
  <c r="K89" i="182"/>
  <c r="J142" i="182"/>
  <c r="K142" i="182"/>
  <c r="F142" i="183"/>
  <c r="F77" i="183"/>
  <c r="J77" i="182"/>
  <c r="K77" i="182"/>
  <c r="F57" i="181"/>
  <c r="K57" i="180"/>
  <c r="F149" i="180"/>
  <c r="J149" i="180" s="1"/>
  <c r="J57" i="180"/>
  <c r="F81" i="183"/>
  <c r="J81" i="182"/>
  <c r="K81" i="182"/>
  <c r="K114" i="182"/>
  <c r="F114" i="183"/>
  <c r="J114" i="182"/>
  <c r="K146" i="182"/>
  <c r="J146" i="182"/>
  <c r="F146" i="183"/>
  <c r="J82" i="182"/>
  <c r="K82" i="182"/>
  <c r="F82" i="183"/>
  <c r="F132" i="183"/>
  <c r="J132" i="182"/>
  <c r="K132" i="182"/>
  <c r="F98" i="182"/>
  <c r="K98" i="181"/>
  <c r="J98" i="181"/>
  <c r="J130" i="182"/>
  <c r="F130" i="183"/>
  <c r="K130" i="182"/>
  <c r="K147" i="182"/>
  <c r="F147" i="183"/>
  <c r="J147" i="182"/>
  <c r="F116" i="181"/>
  <c r="K116" i="180"/>
  <c r="J116" i="180"/>
  <c r="K72" i="182"/>
  <c r="J72" i="182"/>
  <c r="F72" i="183"/>
  <c r="K113" i="182"/>
  <c r="F113" i="183"/>
  <c r="J113" i="182"/>
  <c r="F110" i="183"/>
  <c r="K110" i="182"/>
  <c r="J110" i="182"/>
  <c r="K141" i="182"/>
  <c r="F141" i="183"/>
  <c r="J141" i="182"/>
  <c r="F74" i="182"/>
  <c r="K74" i="181"/>
  <c r="J74" i="181"/>
  <c r="F90" i="182"/>
  <c r="J90" i="181"/>
  <c r="K90" i="181"/>
  <c r="J116" i="177"/>
  <c r="K116" i="177"/>
  <c r="K149" i="22"/>
  <c r="K63" i="177"/>
  <c r="J63" i="177"/>
  <c r="F149" i="177"/>
  <c r="J149" i="177" s="1"/>
  <c r="K57" i="177"/>
  <c r="J57" i="177"/>
  <c r="K57" i="176"/>
  <c r="K149" i="176" s="1"/>
  <c r="J57" i="176"/>
  <c r="F149" i="176"/>
  <c r="J149" i="176" s="1"/>
  <c r="CM98" i="118"/>
  <c r="CM9" i="118"/>
  <c r="F88" i="115" s="1"/>
  <c r="J103" i="22"/>
  <c r="J102" i="22"/>
  <c r="H103" i="22"/>
  <c r="J101" i="22"/>
  <c r="H102" i="22"/>
  <c r="J125" i="182" l="1"/>
  <c r="K87" i="182"/>
  <c r="J88" i="182"/>
  <c r="F88" i="183"/>
  <c r="F88" i="184" s="1"/>
  <c r="F88" i="185" s="1"/>
  <c r="F120" i="183"/>
  <c r="J120" i="183" s="1"/>
  <c r="K120" i="182"/>
  <c r="K96" i="182"/>
  <c r="J96" i="182"/>
  <c r="J137" i="182"/>
  <c r="K137" i="182"/>
  <c r="J135" i="182"/>
  <c r="J138" i="182"/>
  <c r="K138" i="182"/>
  <c r="F140" i="183"/>
  <c r="F140" i="184" s="1"/>
  <c r="F140" i="185" s="1"/>
  <c r="J140" i="182"/>
  <c r="F126" i="183"/>
  <c r="K126" i="183" s="1"/>
  <c r="K91" i="182"/>
  <c r="J126" i="182"/>
  <c r="F91" i="183"/>
  <c r="K91" i="183" s="1"/>
  <c r="J133" i="182"/>
  <c r="F133" i="183"/>
  <c r="J133" i="183" s="1"/>
  <c r="K128" i="182"/>
  <c r="F128" i="183"/>
  <c r="J128" i="183" s="1"/>
  <c r="K143" i="182"/>
  <c r="J143" i="182"/>
  <c r="K76" i="182"/>
  <c r="J76" i="182"/>
  <c r="F60" i="183"/>
  <c r="F60" i="184" s="1"/>
  <c r="F60" i="185" s="1"/>
  <c r="K60" i="182"/>
  <c r="K95" i="182"/>
  <c r="J95" i="182"/>
  <c r="L149" i="191"/>
  <c r="L149" i="234"/>
  <c r="L149" i="233"/>
  <c r="L149" i="213"/>
  <c r="L149" i="195"/>
  <c r="L149" i="232"/>
  <c r="L149" i="218"/>
  <c r="L149" i="204"/>
  <c r="L149" i="201"/>
  <c r="L149" i="203"/>
  <c r="L149" i="235"/>
  <c r="L149" i="225"/>
  <c r="L149" i="193"/>
  <c r="L149" i="227"/>
  <c r="L149" i="212"/>
  <c r="L149" i="188"/>
  <c r="L149" i="194"/>
  <c r="L149" i="223"/>
  <c r="L149" i="226"/>
  <c r="L149" i="208"/>
  <c r="L149" i="192"/>
  <c r="L149" i="187"/>
  <c r="L149" i="210"/>
  <c r="L149" i="216"/>
  <c r="L149" i="199"/>
  <c r="L149" i="222"/>
  <c r="L149" i="220"/>
  <c r="L149" i="190"/>
  <c r="L149" i="236"/>
  <c r="L149" i="200"/>
  <c r="L149" i="206"/>
  <c r="L149" i="229"/>
  <c r="L149" i="224"/>
  <c r="L149" i="215"/>
  <c r="L149" i="202"/>
  <c r="L149" i="231"/>
  <c r="L149" i="209"/>
  <c r="L149" i="198"/>
  <c r="L149" i="214"/>
  <c r="L149" i="221"/>
  <c r="L149" i="211"/>
  <c r="L149" i="189"/>
  <c r="L149" i="196"/>
  <c r="L149" i="185"/>
  <c r="L149" i="230"/>
  <c r="L149" i="205"/>
  <c r="L149" i="207"/>
  <c r="L149" i="186"/>
  <c r="L149" i="228"/>
  <c r="L149" i="197"/>
  <c r="L149" i="219"/>
  <c r="L149" i="217"/>
  <c r="K149" i="180"/>
  <c r="F132" i="184"/>
  <c r="F132" i="185" s="1"/>
  <c r="J132" i="183"/>
  <c r="K132" i="183"/>
  <c r="K64" i="183"/>
  <c r="J64" i="183"/>
  <c r="F64" i="184"/>
  <c r="F64" i="185" s="1"/>
  <c r="F112" i="184"/>
  <c r="F112" i="185" s="1"/>
  <c r="J112" i="183"/>
  <c r="K112" i="183"/>
  <c r="K139" i="182"/>
  <c r="J139" i="182"/>
  <c r="F139" i="183"/>
  <c r="K110" i="183"/>
  <c r="F110" i="184"/>
  <c r="F110" i="185" s="1"/>
  <c r="J110" i="183"/>
  <c r="J116" i="181"/>
  <c r="F116" i="182"/>
  <c r="K116" i="181"/>
  <c r="K82" i="183"/>
  <c r="F82" i="184"/>
  <c r="F82" i="185" s="1"/>
  <c r="J82" i="183"/>
  <c r="J131" i="183"/>
  <c r="F131" i="184"/>
  <c r="F131" i="185" s="1"/>
  <c r="K131" i="183"/>
  <c r="F73" i="184"/>
  <c r="F73" i="185" s="1"/>
  <c r="J73" i="183"/>
  <c r="K73" i="183"/>
  <c r="F69" i="184"/>
  <c r="F69" i="185" s="1"/>
  <c r="K69" i="183"/>
  <c r="J69" i="183"/>
  <c r="F70" i="184"/>
  <c r="F70" i="185" s="1"/>
  <c r="K70" i="183"/>
  <c r="J70" i="183"/>
  <c r="F144" i="183"/>
  <c r="J144" i="182"/>
  <c r="K144" i="182"/>
  <c r="F89" i="184"/>
  <c r="F89" i="185" s="1"/>
  <c r="J89" i="183"/>
  <c r="K89" i="183"/>
  <c r="J79" i="183"/>
  <c r="K79" i="183"/>
  <c r="F79" i="184"/>
  <c r="F79" i="185" s="1"/>
  <c r="J80" i="183"/>
  <c r="K80" i="183"/>
  <c r="F80" i="184"/>
  <c r="F80" i="185" s="1"/>
  <c r="J125" i="183"/>
  <c r="K125" i="183"/>
  <c r="F125" i="184"/>
  <c r="F125" i="185" s="1"/>
  <c r="K113" i="183"/>
  <c r="J113" i="183"/>
  <c r="F113" i="184"/>
  <c r="F113" i="185" s="1"/>
  <c r="F147" i="184"/>
  <c r="F147" i="185" s="1"/>
  <c r="J147" i="183"/>
  <c r="K147" i="183"/>
  <c r="F57" i="182"/>
  <c r="J57" i="181"/>
  <c r="F149" i="181"/>
  <c r="J149" i="181" s="1"/>
  <c r="K57" i="181"/>
  <c r="K58" i="183"/>
  <c r="F58" i="184"/>
  <c r="F58" i="185" s="1"/>
  <c r="J58" i="183"/>
  <c r="K65" i="183"/>
  <c r="J65" i="183"/>
  <c r="F65" i="184"/>
  <c r="F65" i="185" s="1"/>
  <c r="K99" i="183"/>
  <c r="J99" i="183"/>
  <c r="F99" i="184"/>
  <c r="F99" i="185" s="1"/>
  <c r="F106" i="183"/>
  <c r="J106" i="182"/>
  <c r="K106" i="182"/>
  <c r="J146" i="183"/>
  <c r="F146" i="184"/>
  <c r="F146" i="185" s="1"/>
  <c r="K146" i="183"/>
  <c r="J61" i="183"/>
  <c r="F61" i="184"/>
  <c r="F61" i="185" s="1"/>
  <c r="K61" i="183"/>
  <c r="K127" i="183"/>
  <c r="J127" i="183"/>
  <c r="F127" i="184"/>
  <c r="F127" i="185" s="1"/>
  <c r="F134" i="183"/>
  <c r="J134" i="182"/>
  <c r="K134" i="182"/>
  <c r="J108" i="182"/>
  <c r="F108" i="183"/>
  <c r="K108" i="182"/>
  <c r="F72" i="184"/>
  <c r="F72" i="185" s="1"/>
  <c r="J72" i="183"/>
  <c r="K72" i="183"/>
  <c r="F76" i="184"/>
  <c r="F76" i="185" s="1"/>
  <c r="J76" i="183"/>
  <c r="K76" i="183"/>
  <c r="J136" i="182"/>
  <c r="F136" i="183"/>
  <c r="K136" i="182"/>
  <c r="J143" i="183"/>
  <c r="K143" i="183"/>
  <c r="F143" i="184"/>
  <c r="F143" i="185" s="1"/>
  <c r="F119" i="184"/>
  <c r="F119" i="185" s="1"/>
  <c r="K119" i="183"/>
  <c r="J119" i="183"/>
  <c r="J121" i="183"/>
  <c r="K121" i="183"/>
  <c r="F121" i="184"/>
  <c r="F121" i="185" s="1"/>
  <c r="K123" i="182"/>
  <c r="F123" i="183"/>
  <c r="J123" i="182"/>
  <c r="L149" i="181"/>
  <c r="J92" i="183"/>
  <c r="F92" i="184"/>
  <c r="F92" i="185" s="1"/>
  <c r="K92" i="183"/>
  <c r="J124" i="183"/>
  <c r="K124" i="183"/>
  <c r="F124" i="184"/>
  <c r="F124" i="185" s="1"/>
  <c r="F137" i="184"/>
  <c r="F137" i="185" s="1"/>
  <c r="J137" i="183"/>
  <c r="K137" i="183"/>
  <c r="K100" i="182"/>
  <c r="J100" i="182"/>
  <c r="F100" i="183"/>
  <c r="F85" i="183"/>
  <c r="J85" i="182"/>
  <c r="K85" i="182"/>
  <c r="F90" i="183"/>
  <c r="J90" i="182"/>
  <c r="K90" i="182"/>
  <c r="K114" i="183"/>
  <c r="J114" i="183"/>
  <c r="F114" i="184"/>
  <c r="F114" i="185" s="1"/>
  <c r="K62" i="183"/>
  <c r="J62" i="183"/>
  <c r="F62" i="184"/>
  <c r="F62" i="185" s="1"/>
  <c r="K78" i="183"/>
  <c r="F78" i="184"/>
  <c r="F78" i="185" s="1"/>
  <c r="J78" i="183"/>
  <c r="F145" i="184"/>
  <c r="F145" i="185" s="1"/>
  <c r="K145" i="183"/>
  <c r="J145" i="183"/>
  <c r="J94" i="183"/>
  <c r="F94" i="184"/>
  <c r="F94" i="185" s="1"/>
  <c r="K94" i="183"/>
  <c r="F84" i="184"/>
  <c r="F84" i="185" s="1"/>
  <c r="J84" i="183"/>
  <c r="K84" i="183"/>
  <c r="K130" i="183"/>
  <c r="F130" i="184"/>
  <c r="F130" i="185" s="1"/>
  <c r="J130" i="183"/>
  <c r="F96" i="184"/>
  <c r="F96" i="185" s="1"/>
  <c r="J96" i="183"/>
  <c r="K96" i="183"/>
  <c r="F107" i="184"/>
  <c r="F107" i="185" s="1"/>
  <c r="J107" i="183"/>
  <c r="K107" i="183"/>
  <c r="J71" i="183"/>
  <c r="F71" i="184"/>
  <c r="F71" i="185" s="1"/>
  <c r="K71" i="183"/>
  <c r="K83" i="183"/>
  <c r="J83" i="183"/>
  <c r="F83" i="184"/>
  <c r="F83" i="185" s="1"/>
  <c r="L149" i="180"/>
  <c r="J138" i="183"/>
  <c r="F138" i="184"/>
  <c r="F138" i="185" s="1"/>
  <c r="K138" i="183"/>
  <c r="F129" i="184"/>
  <c r="F129" i="185" s="1"/>
  <c r="K129" i="183"/>
  <c r="J129" i="183"/>
  <c r="K87" i="183"/>
  <c r="F87" i="184"/>
  <c r="F87" i="185" s="1"/>
  <c r="J87" i="183"/>
  <c r="K66" i="183"/>
  <c r="F66" i="184"/>
  <c r="F66" i="185" s="1"/>
  <c r="J66" i="183"/>
  <c r="F81" i="184"/>
  <c r="F81" i="185" s="1"/>
  <c r="J81" i="183"/>
  <c r="K81" i="183"/>
  <c r="F63" i="182"/>
  <c r="K63" i="181"/>
  <c r="J63" i="181"/>
  <c r="K74" i="182"/>
  <c r="F74" i="183"/>
  <c r="J74" i="182"/>
  <c r="J118" i="182"/>
  <c r="K118" i="182"/>
  <c r="F118" i="183"/>
  <c r="J122" i="183"/>
  <c r="K122" i="183"/>
  <c r="F122" i="184"/>
  <c r="F122" i="185" s="1"/>
  <c r="F117" i="184"/>
  <c r="F117" i="185" s="1"/>
  <c r="K117" i="183"/>
  <c r="J117" i="183"/>
  <c r="K86" i="183"/>
  <c r="J86" i="183"/>
  <c r="F86" i="184"/>
  <c r="F86" i="185" s="1"/>
  <c r="F67" i="184"/>
  <c r="F67" i="185" s="1"/>
  <c r="K67" i="183"/>
  <c r="J67" i="183"/>
  <c r="F75" i="184"/>
  <c r="F75" i="185" s="1"/>
  <c r="J75" i="183"/>
  <c r="K75" i="183"/>
  <c r="L149" i="182"/>
  <c r="F77" i="184"/>
  <c r="F77" i="185" s="1"/>
  <c r="K77" i="183"/>
  <c r="J77" i="183"/>
  <c r="L149" i="184"/>
  <c r="F68" i="184"/>
  <c r="F68" i="185" s="1"/>
  <c r="K68" i="183"/>
  <c r="J68" i="183"/>
  <c r="L149" i="183"/>
  <c r="F141" i="184"/>
  <c r="F141" i="185" s="1"/>
  <c r="K141" i="183"/>
  <c r="J141" i="183"/>
  <c r="J98" i="182"/>
  <c r="K98" i="182"/>
  <c r="F98" i="183"/>
  <c r="F142" i="184"/>
  <c r="F142" i="185" s="1"/>
  <c r="J142" i="183"/>
  <c r="K142" i="183"/>
  <c r="F148" i="183"/>
  <c r="K148" i="182"/>
  <c r="J148" i="182"/>
  <c r="F115" i="184"/>
  <c r="F115" i="185" s="1"/>
  <c r="K115" i="183"/>
  <c r="J115" i="183"/>
  <c r="F135" i="184"/>
  <c r="F135" i="185" s="1"/>
  <c r="K135" i="183"/>
  <c r="J135" i="183"/>
  <c r="F109" i="184"/>
  <c r="F109" i="185" s="1"/>
  <c r="K109" i="183"/>
  <c r="J109" i="183"/>
  <c r="K95" i="183"/>
  <c r="J95" i="183"/>
  <c r="F95" i="184"/>
  <c r="F95" i="185" s="1"/>
  <c r="K97" i="183"/>
  <c r="J97" i="183"/>
  <c r="F97" i="184"/>
  <c r="F97" i="185" s="1"/>
  <c r="F59" i="183"/>
  <c r="K59" i="182"/>
  <c r="J59" i="182"/>
  <c r="F93" i="184"/>
  <c r="F93" i="185" s="1"/>
  <c r="K93" i="183"/>
  <c r="J93" i="183"/>
  <c r="J111" i="183"/>
  <c r="F111" i="184"/>
  <c r="F111" i="185" s="1"/>
  <c r="K111" i="183"/>
  <c r="L149" i="177"/>
  <c r="H49" i="177" s="1"/>
  <c r="K149" i="177"/>
  <c r="L149" i="176"/>
  <c r="CL98" i="118"/>
  <c r="CL9" i="118"/>
  <c r="F87" i="115" s="1"/>
  <c r="J54" i="22"/>
  <c r="J53" i="22"/>
  <c r="J52" i="22"/>
  <c r="H54" i="22"/>
  <c r="H53" i="22"/>
  <c r="K140" i="183" l="1"/>
  <c r="F120" i="184"/>
  <c r="F120" i="185" s="1"/>
  <c r="K88" i="183"/>
  <c r="J88" i="183"/>
  <c r="K120" i="183"/>
  <c r="J126" i="183"/>
  <c r="J91" i="183"/>
  <c r="F91" i="184"/>
  <c r="F91" i="185" s="1"/>
  <c r="K91" i="185" s="1"/>
  <c r="J140" i="183"/>
  <c r="F126" i="184"/>
  <c r="F126" i="185" s="1"/>
  <c r="F126" i="186" s="1"/>
  <c r="K128" i="183"/>
  <c r="K133" i="183"/>
  <c r="F128" i="184"/>
  <c r="F128" i="185" s="1"/>
  <c r="F128" i="186" s="1"/>
  <c r="F133" i="184"/>
  <c r="F133" i="185" s="1"/>
  <c r="F133" i="186" s="1"/>
  <c r="J60" i="183"/>
  <c r="K60" i="183"/>
  <c r="J142" i="185"/>
  <c r="K142" i="185"/>
  <c r="F142" i="186"/>
  <c r="K81" i="185"/>
  <c r="J81" i="185"/>
  <c r="F81" i="186"/>
  <c r="K140" i="185"/>
  <c r="J140" i="185"/>
  <c r="F140" i="186"/>
  <c r="G41" i="186"/>
  <c r="H49" i="186"/>
  <c r="H49" i="229"/>
  <c r="G41" i="229"/>
  <c r="H49" i="188"/>
  <c r="G41" i="188"/>
  <c r="K77" i="185"/>
  <c r="J77" i="185"/>
  <c r="F77" i="186"/>
  <c r="K117" i="185"/>
  <c r="J117" i="185"/>
  <c r="F117" i="186"/>
  <c r="K94" i="185"/>
  <c r="J94" i="185"/>
  <c r="F94" i="186"/>
  <c r="J79" i="185"/>
  <c r="K79" i="185"/>
  <c r="F79" i="186"/>
  <c r="H49" i="207"/>
  <c r="G41" i="207"/>
  <c r="G41" i="206"/>
  <c r="H49" i="206"/>
  <c r="G41" i="212"/>
  <c r="H49" i="212"/>
  <c r="K66" i="185"/>
  <c r="J66" i="185"/>
  <c r="F66" i="186"/>
  <c r="J92" i="185"/>
  <c r="K92" i="185"/>
  <c r="F92" i="186"/>
  <c r="J73" i="185"/>
  <c r="K73" i="185"/>
  <c r="F73" i="186"/>
  <c r="G41" i="205"/>
  <c r="H49" i="205"/>
  <c r="G41" i="200"/>
  <c r="H49" i="200"/>
  <c r="G41" i="227"/>
  <c r="H49" i="227"/>
  <c r="J71" i="185"/>
  <c r="K71" i="185"/>
  <c r="F71" i="186"/>
  <c r="K146" i="185"/>
  <c r="J146" i="185"/>
  <c r="F146" i="186"/>
  <c r="G41" i="230"/>
  <c r="H49" i="230"/>
  <c r="H49" i="236"/>
  <c r="G41" i="236"/>
  <c r="G41" i="193"/>
  <c r="H49" i="193"/>
  <c r="J109" i="185"/>
  <c r="K109" i="185"/>
  <c r="F109" i="186"/>
  <c r="K131" i="185"/>
  <c r="J131" i="185"/>
  <c r="F131" i="186"/>
  <c r="J112" i="185"/>
  <c r="K112" i="185"/>
  <c r="F112" i="186"/>
  <c r="G41" i="185"/>
  <c r="H49" i="185"/>
  <c r="G41" i="190"/>
  <c r="H49" i="190"/>
  <c r="G41" i="225"/>
  <c r="H49" i="225"/>
  <c r="J87" i="185"/>
  <c r="K87" i="185"/>
  <c r="F87" i="186"/>
  <c r="J145" i="185"/>
  <c r="K145" i="185"/>
  <c r="F145" i="186"/>
  <c r="J64" i="185"/>
  <c r="K64" i="185"/>
  <c r="F64" i="186"/>
  <c r="H49" i="196"/>
  <c r="G41" i="196"/>
  <c r="G41" i="220"/>
  <c r="H49" i="220"/>
  <c r="G41" i="235"/>
  <c r="H49" i="235"/>
  <c r="K89" i="185"/>
  <c r="J89" i="185"/>
  <c r="F89" i="186"/>
  <c r="G41" i="189"/>
  <c r="H49" i="189"/>
  <c r="G41" i="222"/>
  <c r="H49" i="222"/>
  <c r="G41" i="203"/>
  <c r="H49" i="203"/>
  <c r="K141" i="185"/>
  <c r="J141" i="185"/>
  <c r="F141" i="186"/>
  <c r="J78" i="185"/>
  <c r="K78" i="185"/>
  <c r="F78" i="186"/>
  <c r="K147" i="185"/>
  <c r="J147" i="185"/>
  <c r="F147" i="186"/>
  <c r="J82" i="185"/>
  <c r="K82" i="185"/>
  <c r="F82" i="186"/>
  <c r="G41" i="211"/>
  <c r="H49" i="211"/>
  <c r="G41" i="199"/>
  <c r="H49" i="199"/>
  <c r="H49" i="201"/>
  <c r="G41" i="201"/>
  <c r="J127" i="185"/>
  <c r="K127" i="185"/>
  <c r="F127" i="186"/>
  <c r="J75" i="185"/>
  <c r="K75" i="185"/>
  <c r="F75" i="186"/>
  <c r="K121" i="185"/>
  <c r="J121" i="185"/>
  <c r="F121" i="186"/>
  <c r="J99" i="185"/>
  <c r="K99" i="185"/>
  <c r="F99" i="186"/>
  <c r="K113" i="185"/>
  <c r="J113" i="185"/>
  <c r="F113" i="186"/>
  <c r="G41" i="221"/>
  <c r="H49" i="221"/>
  <c r="G41" i="216"/>
  <c r="H49" i="216"/>
  <c r="G41" i="204"/>
  <c r="H49" i="204"/>
  <c r="K122" i="185"/>
  <c r="J122" i="185"/>
  <c r="F122" i="186"/>
  <c r="J97" i="185"/>
  <c r="K97" i="185"/>
  <c r="F97" i="186"/>
  <c r="K129" i="185"/>
  <c r="J129" i="185"/>
  <c r="F129" i="186"/>
  <c r="J96" i="185"/>
  <c r="K96" i="185"/>
  <c r="F96" i="186"/>
  <c r="J62" i="185"/>
  <c r="K62" i="185"/>
  <c r="F62" i="186"/>
  <c r="K76" i="185"/>
  <c r="J76" i="185"/>
  <c r="F76" i="186"/>
  <c r="G41" i="214"/>
  <c r="H49" i="214"/>
  <c r="G41" i="210"/>
  <c r="H49" i="210"/>
  <c r="H49" i="218"/>
  <c r="G41" i="218"/>
  <c r="J115" i="185"/>
  <c r="K115" i="185"/>
  <c r="F115" i="186"/>
  <c r="J68" i="185"/>
  <c r="K68" i="185"/>
  <c r="F68" i="186"/>
  <c r="K132" i="185"/>
  <c r="J132" i="185"/>
  <c r="F132" i="186"/>
  <c r="H49" i="198"/>
  <c r="G41" i="198"/>
  <c r="G41" i="187"/>
  <c r="H49" i="187"/>
  <c r="H49" i="232"/>
  <c r="G41" i="232"/>
  <c r="J67" i="185"/>
  <c r="K67" i="185"/>
  <c r="F67" i="186"/>
  <c r="J138" i="185"/>
  <c r="K138" i="185"/>
  <c r="F138" i="186"/>
  <c r="J130" i="185"/>
  <c r="K130" i="185"/>
  <c r="F130" i="186"/>
  <c r="J120" i="185"/>
  <c r="K120" i="185"/>
  <c r="F120" i="186"/>
  <c r="K65" i="185"/>
  <c r="J65" i="185"/>
  <c r="F65" i="186"/>
  <c r="K125" i="185"/>
  <c r="J125" i="185"/>
  <c r="F125" i="186"/>
  <c r="G41" i="209"/>
  <c r="H49" i="209"/>
  <c r="G41" i="192"/>
  <c r="H49" i="192"/>
  <c r="G41" i="195"/>
  <c r="H49" i="195"/>
  <c r="J93" i="185"/>
  <c r="K93" i="185"/>
  <c r="F93" i="186"/>
  <c r="K95" i="185"/>
  <c r="J95" i="185"/>
  <c r="F95" i="186"/>
  <c r="J86" i="185"/>
  <c r="K86" i="185"/>
  <c r="F86" i="186"/>
  <c r="K114" i="185"/>
  <c r="J114" i="185"/>
  <c r="F114" i="186"/>
  <c r="K60" i="185"/>
  <c r="J60" i="185"/>
  <c r="F60" i="186"/>
  <c r="J70" i="185"/>
  <c r="K70" i="185"/>
  <c r="F70" i="186"/>
  <c r="H49" i="217"/>
  <c r="G41" i="217"/>
  <c r="H49" i="231"/>
  <c r="G41" i="231"/>
  <c r="H49" i="208"/>
  <c r="G41" i="208"/>
  <c r="H49" i="213"/>
  <c r="G41" i="213"/>
  <c r="J88" i="185"/>
  <c r="K88" i="185"/>
  <c r="F88" i="186"/>
  <c r="K137" i="185"/>
  <c r="J137" i="185"/>
  <c r="F137" i="186"/>
  <c r="K119" i="185"/>
  <c r="J119" i="185"/>
  <c r="F119" i="186"/>
  <c r="J61" i="185"/>
  <c r="K61" i="185"/>
  <c r="F61" i="186"/>
  <c r="J110" i="185"/>
  <c r="K110" i="185"/>
  <c r="F110" i="186"/>
  <c r="G41" i="219"/>
  <c r="H49" i="219"/>
  <c r="G41" i="202"/>
  <c r="H49" i="202"/>
  <c r="G41" i="226"/>
  <c r="H49" i="226"/>
  <c r="G41" i="233"/>
  <c r="H49" i="233"/>
  <c r="J83" i="185"/>
  <c r="K83" i="185"/>
  <c r="F83" i="186"/>
  <c r="J124" i="185"/>
  <c r="K124" i="185"/>
  <c r="F124" i="186"/>
  <c r="J143" i="185"/>
  <c r="K143" i="185"/>
  <c r="F143" i="186"/>
  <c r="K80" i="185"/>
  <c r="J80" i="185"/>
  <c r="F80" i="186"/>
  <c r="H49" i="197"/>
  <c r="G41" i="197"/>
  <c r="H49" i="215"/>
  <c r="G41" i="215"/>
  <c r="G41" i="223"/>
  <c r="H49" i="223"/>
  <c r="G41" i="234"/>
  <c r="H49" i="234"/>
  <c r="K111" i="185"/>
  <c r="J111" i="185"/>
  <c r="F111" i="186"/>
  <c r="K107" i="185"/>
  <c r="J107" i="185"/>
  <c r="F107" i="186"/>
  <c r="K135" i="185"/>
  <c r="J135" i="185"/>
  <c r="F135" i="186"/>
  <c r="K84" i="185"/>
  <c r="J84" i="185"/>
  <c r="F84" i="186"/>
  <c r="K72" i="185"/>
  <c r="J72" i="185"/>
  <c r="F72" i="186"/>
  <c r="J58" i="185"/>
  <c r="K58" i="185"/>
  <c r="F58" i="186"/>
  <c r="K69" i="185"/>
  <c r="J69" i="185"/>
  <c r="F69" i="186"/>
  <c r="H49" i="228"/>
  <c r="G41" i="228"/>
  <c r="H49" i="224"/>
  <c r="G41" i="224"/>
  <c r="H49" i="194"/>
  <c r="G41" i="194"/>
  <c r="G41" i="191"/>
  <c r="H49" i="191"/>
  <c r="K149" i="181"/>
  <c r="J72" i="184"/>
  <c r="K72" i="184"/>
  <c r="K79" i="184"/>
  <c r="J79" i="184"/>
  <c r="K115" i="184"/>
  <c r="J115" i="184"/>
  <c r="K68" i="184"/>
  <c r="J68" i="184"/>
  <c r="G41" i="182"/>
  <c r="H49" i="182"/>
  <c r="J81" i="184"/>
  <c r="K81" i="184"/>
  <c r="K138" i="184"/>
  <c r="J138" i="184"/>
  <c r="K108" i="183"/>
  <c r="J108" i="183"/>
  <c r="F108" i="184"/>
  <c r="F108" i="185" s="1"/>
  <c r="J120" i="184"/>
  <c r="K120" i="184"/>
  <c r="F149" i="182"/>
  <c r="J149" i="182" s="1"/>
  <c r="F57" i="183"/>
  <c r="K57" i="182"/>
  <c r="J57" i="182"/>
  <c r="K70" i="184"/>
  <c r="J70" i="184"/>
  <c r="J88" i="184"/>
  <c r="K88" i="184"/>
  <c r="K117" i="184"/>
  <c r="J117" i="184"/>
  <c r="J107" i="184"/>
  <c r="K107" i="184"/>
  <c r="F90" i="184"/>
  <c r="F90" i="185" s="1"/>
  <c r="K90" i="183"/>
  <c r="J90" i="183"/>
  <c r="K82" i="184"/>
  <c r="J82" i="184"/>
  <c r="K148" i="183"/>
  <c r="J148" i="183"/>
  <c r="F148" i="184"/>
  <c r="F148" i="185" s="1"/>
  <c r="G41" i="184"/>
  <c r="H49" i="184"/>
  <c r="K122" i="184"/>
  <c r="J122" i="184"/>
  <c r="J66" i="184"/>
  <c r="K66" i="184"/>
  <c r="J137" i="184"/>
  <c r="K137" i="184"/>
  <c r="J61" i="184"/>
  <c r="K61" i="184"/>
  <c r="K75" i="184"/>
  <c r="J75" i="184"/>
  <c r="G41" i="180"/>
  <c r="H49" i="180"/>
  <c r="J124" i="184"/>
  <c r="K124" i="184"/>
  <c r="K147" i="184"/>
  <c r="J147" i="184"/>
  <c r="K69" i="184"/>
  <c r="J69" i="184"/>
  <c r="J109" i="184"/>
  <c r="K109" i="184"/>
  <c r="K83" i="184"/>
  <c r="J83" i="184"/>
  <c r="K96" i="184"/>
  <c r="J96" i="184"/>
  <c r="F85" i="184"/>
  <c r="F85" i="185" s="1"/>
  <c r="J85" i="183"/>
  <c r="K85" i="183"/>
  <c r="J136" i="183"/>
  <c r="K136" i="183"/>
  <c r="F136" i="184"/>
  <c r="F136" i="185" s="1"/>
  <c r="J134" i="183"/>
  <c r="K134" i="183"/>
  <c r="F134" i="184"/>
  <c r="F134" i="185" s="1"/>
  <c r="K99" i="184"/>
  <c r="J99" i="184"/>
  <c r="K113" i="184"/>
  <c r="J113" i="184"/>
  <c r="K116" i="182"/>
  <c r="F116" i="183"/>
  <c r="J116" i="182"/>
  <c r="K93" i="184"/>
  <c r="J93" i="184"/>
  <c r="J142" i="184"/>
  <c r="K142" i="184"/>
  <c r="K118" i="183"/>
  <c r="F118" i="184"/>
  <c r="F118" i="185" s="1"/>
  <c r="J118" i="183"/>
  <c r="K87" i="184"/>
  <c r="J87" i="184"/>
  <c r="J145" i="184"/>
  <c r="K145" i="184"/>
  <c r="J127" i="184"/>
  <c r="K127" i="184"/>
  <c r="K140" i="184"/>
  <c r="J140" i="184"/>
  <c r="J112" i="184"/>
  <c r="K112" i="184"/>
  <c r="J63" i="182"/>
  <c r="K63" i="182"/>
  <c r="F63" i="183"/>
  <c r="K98" i="183"/>
  <c r="J98" i="183"/>
  <c r="F98" i="184"/>
  <c r="F98" i="185" s="1"/>
  <c r="K67" i="184"/>
  <c r="J67" i="184"/>
  <c r="K130" i="184"/>
  <c r="J130" i="184"/>
  <c r="K73" i="184"/>
  <c r="J73" i="184"/>
  <c r="J64" i="184"/>
  <c r="K64" i="184"/>
  <c r="K86" i="184"/>
  <c r="J86" i="184"/>
  <c r="J78" i="184"/>
  <c r="K78" i="184"/>
  <c r="K92" i="184"/>
  <c r="J92" i="184"/>
  <c r="K119" i="184"/>
  <c r="J119" i="184"/>
  <c r="J65" i="184"/>
  <c r="K65" i="184"/>
  <c r="J125" i="184"/>
  <c r="K125" i="184"/>
  <c r="K110" i="184"/>
  <c r="J110" i="184"/>
  <c r="J106" i="183"/>
  <c r="K106" i="183"/>
  <c r="F106" i="184"/>
  <c r="F106" i="185" s="1"/>
  <c r="F59" i="184"/>
  <c r="F59" i="185" s="1"/>
  <c r="J59" i="183"/>
  <c r="K59" i="183"/>
  <c r="K71" i="184"/>
  <c r="J71" i="184"/>
  <c r="F100" i="184"/>
  <c r="F100" i="185" s="1"/>
  <c r="J100" i="183"/>
  <c r="K100" i="183"/>
  <c r="K143" i="184"/>
  <c r="J143" i="184"/>
  <c r="J76" i="184"/>
  <c r="K76" i="184"/>
  <c r="K146" i="184"/>
  <c r="J146" i="184"/>
  <c r="K89" i="184"/>
  <c r="J89" i="184"/>
  <c r="K131" i="184"/>
  <c r="J131" i="184"/>
  <c r="J97" i="184"/>
  <c r="K97" i="184"/>
  <c r="J74" i="183"/>
  <c r="F74" i="184"/>
  <c r="F74" i="185" s="1"/>
  <c r="K74" i="183"/>
  <c r="K129" i="184"/>
  <c r="J129" i="184"/>
  <c r="J62" i="184"/>
  <c r="K62" i="184"/>
  <c r="G41" i="181"/>
  <c r="H49" i="181"/>
  <c r="J84" i="184"/>
  <c r="K84" i="184"/>
  <c r="K80" i="184"/>
  <c r="J80" i="184"/>
  <c r="J139" i="183"/>
  <c r="F139" i="184"/>
  <c r="F139" i="185" s="1"/>
  <c r="K139" i="183"/>
  <c r="J121" i="184"/>
  <c r="K121" i="184"/>
  <c r="J111" i="184"/>
  <c r="K111" i="184"/>
  <c r="K141" i="184"/>
  <c r="J141" i="184"/>
  <c r="K77" i="184"/>
  <c r="J77" i="184"/>
  <c r="F123" i="184"/>
  <c r="F123" i="185" s="1"/>
  <c r="J123" i="183"/>
  <c r="K123" i="183"/>
  <c r="J60" i="184"/>
  <c r="K60" i="184"/>
  <c r="J58" i="184"/>
  <c r="K58" i="184"/>
  <c r="J132" i="184"/>
  <c r="K132" i="184"/>
  <c r="F144" i="184"/>
  <c r="F144" i="185" s="1"/>
  <c r="K144" i="183"/>
  <c r="J144" i="183"/>
  <c r="K95" i="184"/>
  <c r="J95" i="184"/>
  <c r="J135" i="184"/>
  <c r="K135" i="184"/>
  <c r="G41" i="183"/>
  <c r="H49" i="183"/>
  <c r="K94" i="184"/>
  <c r="J94" i="184"/>
  <c r="K114" i="184"/>
  <c r="J114" i="184"/>
  <c r="G41" i="177"/>
  <c r="H49" i="176"/>
  <c r="G41" i="176"/>
  <c r="CK98" i="118"/>
  <c r="CK9" i="118"/>
  <c r="F86" i="115" s="1"/>
  <c r="A107" i="22"/>
  <c r="A108" i="22" s="1"/>
  <c r="A109" i="22" s="1"/>
  <c r="A110" i="22" s="1"/>
  <c r="A111" i="22" s="1"/>
  <c r="A112" i="22" s="1"/>
  <c r="A113" i="22" s="1"/>
  <c r="A114" i="22" s="1"/>
  <c r="A115" i="22" s="1"/>
  <c r="A116" i="22" s="1"/>
  <c r="A117" i="22" s="1"/>
  <c r="A118" i="22" s="1"/>
  <c r="A119" i="22" s="1"/>
  <c r="A120" i="22" s="1"/>
  <c r="A121" i="22" s="1"/>
  <c r="A122" i="22" s="1"/>
  <c r="A123" i="22" s="1"/>
  <c r="A124" i="22" s="1"/>
  <c r="A125" i="22" s="1"/>
  <c r="A126" i="22" s="1"/>
  <c r="A127" i="22" s="1"/>
  <c r="A128" i="22" s="1"/>
  <c r="A129" i="22" s="1"/>
  <c r="A130" i="22" s="1"/>
  <c r="A131" i="22" s="1"/>
  <c r="A132" i="22" s="1"/>
  <c r="A133" i="22" s="1"/>
  <c r="A134" i="22" s="1"/>
  <c r="A135" i="22" s="1"/>
  <c r="A136" i="22" s="1"/>
  <c r="A137" i="22" s="1"/>
  <c r="A138" i="22" s="1"/>
  <c r="A139" i="22" s="1"/>
  <c r="A140" i="22" s="1"/>
  <c r="A141" i="22" s="1"/>
  <c r="A142" i="22" s="1"/>
  <c r="A143" i="22" s="1"/>
  <c r="A144" i="22" s="1"/>
  <c r="A145" i="22" s="1"/>
  <c r="A146" i="22" s="1"/>
  <c r="A147" i="22" s="1"/>
  <c r="A148" i="22" s="1"/>
  <c r="J91" i="184" l="1"/>
  <c r="K91" i="184"/>
  <c r="F91" i="186"/>
  <c r="K91" i="186" s="1"/>
  <c r="J91" i="185"/>
  <c r="K133" i="184"/>
  <c r="K133" i="185"/>
  <c r="J133" i="184"/>
  <c r="J133" i="185"/>
  <c r="K126" i="185"/>
  <c r="J126" i="185"/>
  <c r="K126" i="184"/>
  <c r="J126" i="184"/>
  <c r="K128" i="185"/>
  <c r="J128" i="185"/>
  <c r="J128" i="184"/>
  <c r="K128" i="184"/>
  <c r="J136" i="185"/>
  <c r="K136" i="185"/>
  <c r="F136" i="186"/>
  <c r="K148" i="185"/>
  <c r="J148" i="185"/>
  <c r="F148" i="186"/>
  <c r="J69" i="186"/>
  <c r="K69" i="186"/>
  <c r="F69" i="187"/>
  <c r="J143" i="186"/>
  <c r="K143" i="186"/>
  <c r="F143" i="187"/>
  <c r="K96" i="186"/>
  <c r="J96" i="186"/>
  <c r="F96" i="187"/>
  <c r="K78" i="186"/>
  <c r="J78" i="186"/>
  <c r="F78" i="187"/>
  <c r="K110" i="186"/>
  <c r="J110" i="186"/>
  <c r="F110" i="187"/>
  <c r="K86" i="186"/>
  <c r="J86" i="186"/>
  <c r="F86" i="187"/>
  <c r="K115" i="186"/>
  <c r="J115" i="186"/>
  <c r="F115" i="187"/>
  <c r="J59" i="185"/>
  <c r="K59" i="185"/>
  <c r="F59" i="186"/>
  <c r="J106" i="185"/>
  <c r="K106" i="185"/>
  <c r="F106" i="186"/>
  <c r="K111" i="186"/>
  <c r="J111" i="186"/>
  <c r="F111" i="187"/>
  <c r="K67" i="186"/>
  <c r="J67" i="186"/>
  <c r="F67" i="187"/>
  <c r="J113" i="186"/>
  <c r="K113" i="186"/>
  <c r="F113" i="187"/>
  <c r="K73" i="186"/>
  <c r="J73" i="186"/>
  <c r="F73" i="187"/>
  <c r="J107" i="186"/>
  <c r="K107" i="186"/>
  <c r="F107" i="187"/>
  <c r="K138" i="186"/>
  <c r="J138" i="186"/>
  <c r="F138" i="187"/>
  <c r="J58" i="186"/>
  <c r="K58" i="186"/>
  <c r="F58" i="187"/>
  <c r="K124" i="186"/>
  <c r="J124" i="186"/>
  <c r="F124" i="187"/>
  <c r="K125" i="186"/>
  <c r="J125" i="186"/>
  <c r="F125" i="187"/>
  <c r="J129" i="186"/>
  <c r="K129" i="186"/>
  <c r="F129" i="187"/>
  <c r="J141" i="186"/>
  <c r="K141" i="186"/>
  <c r="F141" i="187"/>
  <c r="J146" i="186"/>
  <c r="K146" i="186"/>
  <c r="F146" i="187"/>
  <c r="K61" i="186"/>
  <c r="J61" i="186"/>
  <c r="F61" i="187"/>
  <c r="J126" i="186"/>
  <c r="K126" i="186"/>
  <c r="F126" i="187"/>
  <c r="K112" i="186"/>
  <c r="J112" i="186"/>
  <c r="F112" i="187"/>
  <c r="K79" i="186"/>
  <c r="J79" i="186"/>
  <c r="F79" i="187"/>
  <c r="K85" i="185"/>
  <c r="J85" i="185"/>
  <c r="F85" i="186"/>
  <c r="K99" i="186"/>
  <c r="J99" i="186"/>
  <c r="F99" i="187"/>
  <c r="J64" i="186"/>
  <c r="K64" i="186"/>
  <c r="F64" i="187"/>
  <c r="J128" i="186"/>
  <c r="K128" i="186"/>
  <c r="F128" i="187"/>
  <c r="K108" i="185"/>
  <c r="J108" i="185"/>
  <c r="F108" i="186"/>
  <c r="K72" i="186"/>
  <c r="J72" i="186"/>
  <c r="F72" i="187"/>
  <c r="J83" i="186"/>
  <c r="K83" i="186"/>
  <c r="F83" i="187"/>
  <c r="J65" i="186"/>
  <c r="K65" i="186"/>
  <c r="F65" i="187"/>
  <c r="J97" i="186"/>
  <c r="K97" i="186"/>
  <c r="F97" i="187"/>
  <c r="K133" i="186"/>
  <c r="J133" i="186"/>
  <c r="F133" i="187"/>
  <c r="K140" i="186"/>
  <c r="J140" i="186"/>
  <c r="F140" i="187"/>
  <c r="J123" i="185"/>
  <c r="K123" i="185"/>
  <c r="F123" i="186"/>
  <c r="J90" i="185"/>
  <c r="K90" i="185"/>
  <c r="F90" i="186"/>
  <c r="K119" i="186"/>
  <c r="J119" i="186"/>
  <c r="F119" i="187"/>
  <c r="J95" i="186"/>
  <c r="K95" i="186"/>
  <c r="F95" i="187"/>
  <c r="K82" i="186"/>
  <c r="J82" i="186"/>
  <c r="F82" i="187"/>
  <c r="K131" i="186"/>
  <c r="J131" i="186"/>
  <c r="F131" i="187"/>
  <c r="K94" i="186"/>
  <c r="J94" i="186"/>
  <c r="F94" i="187"/>
  <c r="J70" i="186"/>
  <c r="K70" i="186"/>
  <c r="F70" i="187"/>
  <c r="J121" i="186"/>
  <c r="K121" i="186"/>
  <c r="F121" i="187"/>
  <c r="J145" i="186"/>
  <c r="K145" i="186"/>
  <c r="F145" i="187"/>
  <c r="K92" i="186"/>
  <c r="J92" i="186"/>
  <c r="F92" i="187"/>
  <c r="K84" i="186"/>
  <c r="J84" i="186"/>
  <c r="F84" i="187"/>
  <c r="J120" i="186"/>
  <c r="K120" i="186"/>
  <c r="F120" i="187"/>
  <c r="K122" i="186"/>
  <c r="J122" i="186"/>
  <c r="F122" i="187"/>
  <c r="K71" i="186"/>
  <c r="J71" i="186"/>
  <c r="F71" i="187"/>
  <c r="J81" i="186"/>
  <c r="K81" i="186"/>
  <c r="F81" i="187"/>
  <c r="J144" i="185"/>
  <c r="K144" i="185"/>
  <c r="F144" i="186"/>
  <c r="J74" i="185"/>
  <c r="K74" i="185"/>
  <c r="F74" i="186"/>
  <c r="J100" i="185"/>
  <c r="K100" i="185"/>
  <c r="F100" i="186"/>
  <c r="J137" i="186"/>
  <c r="K137" i="186"/>
  <c r="F137" i="187"/>
  <c r="K93" i="186"/>
  <c r="J93" i="186"/>
  <c r="F93" i="187"/>
  <c r="J76" i="186"/>
  <c r="K76" i="186"/>
  <c r="F76" i="187"/>
  <c r="K147" i="186"/>
  <c r="J147" i="186"/>
  <c r="F147" i="187"/>
  <c r="K109" i="186"/>
  <c r="J109" i="186"/>
  <c r="F109" i="187"/>
  <c r="J117" i="186"/>
  <c r="K117" i="186"/>
  <c r="F117" i="187"/>
  <c r="J60" i="186"/>
  <c r="K60" i="186"/>
  <c r="F60" i="187"/>
  <c r="J132" i="186"/>
  <c r="K132" i="186"/>
  <c r="F132" i="187"/>
  <c r="K75" i="186"/>
  <c r="J75" i="186"/>
  <c r="F75" i="187"/>
  <c r="J87" i="186"/>
  <c r="K87" i="186"/>
  <c r="F87" i="187"/>
  <c r="J66" i="186"/>
  <c r="K66" i="186"/>
  <c r="F66" i="187"/>
  <c r="K135" i="186"/>
  <c r="J135" i="186"/>
  <c r="F135" i="187"/>
  <c r="K130" i="186"/>
  <c r="J130" i="186"/>
  <c r="F130" i="187"/>
  <c r="K89" i="186"/>
  <c r="J89" i="186"/>
  <c r="F89" i="187"/>
  <c r="J142" i="186"/>
  <c r="K142" i="186"/>
  <c r="F142" i="187"/>
  <c r="J139" i="185"/>
  <c r="K139" i="185"/>
  <c r="F139" i="186"/>
  <c r="K98" i="185"/>
  <c r="J98" i="185"/>
  <c r="F98" i="186"/>
  <c r="J134" i="185"/>
  <c r="K134" i="185"/>
  <c r="F134" i="186"/>
  <c r="K80" i="186"/>
  <c r="J80" i="186"/>
  <c r="F80" i="187"/>
  <c r="J88" i="186"/>
  <c r="K88" i="186"/>
  <c r="F88" i="187"/>
  <c r="K62" i="186"/>
  <c r="J62" i="186"/>
  <c r="F62" i="187"/>
  <c r="J77" i="186"/>
  <c r="K77" i="186"/>
  <c r="F77" i="187"/>
  <c r="J118" i="185"/>
  <c r="K118" i="185"/>
  <c r="F118" i="186"/>
  <c r="K114" i="186"/>
  <c r="J114" i="186"/>
  <c r="F114" i="187"/>
  <c r="J68" i="186"/>
  <c r="K68" i="186"/>
  <c r="F68" i="187"/>
  <c r="K127" i="186"/>
  <c r="J127" i="186"/>
  <c r="F127" i="187"/>
  <c r="K74" i="184"/>
  <c r="J74" i="184"/>
  <c r="K90" i="184"/>
  <c r="J90" i="184"/>
  <c r="J98" i="184"/>
  <c r="K98" i="184"/>
  <c r="J134" i="184"/>
  <c r="K134" i="184"/>
  <c r="K118" i="184"/>
  <c r="J118" i="184"/>
  <c r="J116" i="183"/>
  <c r="F116" i="184"/>
  <c r="F116" i="185" s="1"/>
  <c r="K116" i="183"/>
  <c r="K139" i="184"/>
  <c r="J139" i="184"/>
  <c r="K63" i="183"/>
  <c r="F63" i="184"/>
  <c r="F63" i="185" s="1"/>
  <c r="J63" i="183"/>
  <c r="K136" i="184"/>
  <c r="J136" i="184"/>
  <c r="J148" i="184"/>
  <c r="K148" i="184"/>
  <c r="J144" i="184"/>
  <c r="K144" i="184"/>
  <c r="K59" i="184"/>
  <c r="J59" i="184"/>
  <c r="K149" i="182"/>
  <c r="F57" i="184"/>
  <c r="F57" i="185" s="1"/>
  <c r="J57" i="183"/>
  <c r="K57" i="183"/>
  <c r="F149" i="183"/>
  <c r="J149" i="183" s="1"/>
  <c r="K85" i="184"/>
  <c r="J85" i="184"/>
  <c r="J100" i="184"/>
  <c r="K100" i="184"/>
  <c r="K106" i="184"/>
  <c r="J106" i="184"/>
  <c r="K123" i="184"/>
  <c r="J123" i="184"/>
  <c r="J108" i="184"/>
  <c r="K108" i="184"/>
  <c r="CJ9" i="118"/>
  <c r="F85" i="115" s="1"/>
  <c r="CJ98" i="118"/>
  <c r="D8" i="22"/>
  <c r="D7" i="22"/>
  <c r="D6" i="22"/>
  <c r="D5" i="22"/>
  <c r="F91" i="187" l="1"/>
  <c r="J91" i="187" s="1"/>
  <c r="J91" i="186"/>
  <c r="J60" i="187"/>
  <c r="K60" i="187"/>
  <c r="F60" i="188"/>
  <c r="K145" i="187"/>
  <c r="J145" i="187"/>
  <c r="F145" i="188"/>
  <c r="K108" i="186"/>
  <c r="J108" i="186"/>
  <c r="F108" i="187"/>
  <c r="J107" i="187"/>
  <c r="K107" i="187"/>
  <c r="F107" i="188"/>
  <c r="J71" i="187"/>
  <c r="K71" i="187"/>
  <c r="F71" i="188"/>
  <c r="J133" i="187"/>
  <c r="K133" i="187"/>
  <c r="F133" i="188"/>
  <c r="J129" i="187"/>
  <c r="K129" i="187"/>
  <c r="F129" i="188"/>
  <c r="J96" i="187"/>
  <c r="K96" i="187"/>
  <c r="F96" i="188"/>
  <c r="K137" i="187"/>
  <c r="J137" i="187"/>
  <c r="F137" i="188"/>
  <c r="K95" i="187"/>
  <c r="J95" i="187"/>
  <c r="F95" i="188"/>
  <c r="K112" i="187"/>
  <c r="J112" i="187"/>
  <c r="F112" i="188"/>
  <c r="K59" i="186"/>
  <c r="J59" i="186"/>
  <c r="F59" i="187"/>
  <c r="K77" i="187"/>
  <c r="J77" i="187"/>
  <c r="F77" i="188"/>
  <c r="J117" i="187"/>
  <c r="K117" i="187"/>
  <c r="F117" i="188"/>
  <c r="J121" i="187"/>
  <c r="K121" i="187"/>
  <c r="F121" i="188"/>
  <c r="K128" i="187"/>
  <c r="J128" i="187"/>
  <c r="F128" i="188"/>
  <c r="J73" i="187"/>
  <c r="K73" i="187"/>
  <c r="F73" i="188"/>
  <c r="J66" i="187"/>
  <c r="K66" i="187"/>
  <c r="F66" i="188"/>
  <c r="K122" i="187"/>
  <c r="J122" i="187"/>
  <c r="F122" i="188"/>
  <c r="K97" i="187"/>
  <c r="J97" i="187"/>
  <c r="F97" i="188"/>
  <c r="K125" i="187"/>
  <c r="J125" i="187"/>
  <c r="F125" i="188"/>
  <c r="K143" i="187"/>
  <c r="J143" i="187"/>
  <c r="F143" i="188"/>
  <c r="K135" i="187"/>
  <c r="J135" i="187"/>
  <c r="F135" i="188"/>
  <c r="J63" i="185"/>
  <c r="K63" i="185"/>
  <c r="F63" i="186"/>
  <c r="K100" i="186"/>
  <c r="J100" i="186"/>
  <c r="F100" i="187"/>
  <c r="K119" i="187"/>
  <c r="J119" i="187"/>
  <c r="F119" i="188"/>
  <c r="K126" i="187"/>
  <c r="J126" i="187"/>
  <c r="F126" i="188"/>
  <c r="K115" i="187"/>
  <c r="J115" i="187"/>
  <c r="F115" i="188"/>
  <c r="K109" i="187"/>
  <c r="J109" i="187"/>
  <c r="F109" i="188"/>
  <c r="J70" i="187"/>
  <c r="K70" i="187"/>
  <c r="F70" i="188"/>
  <c r="J64" i="187"/>
  <c r="K64" i="187"/>
  <c r="F64" i="188"/>
  <c r="J113" i="187"/>
  <c r="K113" i="187"/>
  <c r="F113" i="188"/>
  <c r="J127" i="187"/>
  <c r="K127" i="187"/>
  <c r="F127" i="188"/>
  <c r="J87" i="187"/>
  <c r="K87" i="187"/>
  <c r="F87" i="188"/>
  <c r="J120" i="187"/>
  <c r="K120" i="187"/>
  <c r="F120" i="188"/>
  <c r="J65" i="187"/>
  <c r="K65" i="187"/>
  <c r="F65" i="188"/>
  <c r="K124" i="187"/>
  <c r="J124" i="187"/>
  <c r="F124" i="188"/>
  <c r="J69" i="187"/>
  <c r="K69" i="187"/>
  <c r="F69" i="188"/>
  <c r="K62" i="187"/>
  <c r="J62" i="187"/>
  <c r="F62" i="188"/>
  <c r="K142" i="187"/>
  <c r="J142" i="187"/>
  <c r="F142" i="188"/>
  <c r="J74" i="186"/>
  <c r="K74" i="186"/>
  <c r="F74" i="187"/>
  <c r="K90" i="186"/>
  <c r="J90" i="186"/>
  <c r="F90" i="187"/>
  <c r="K61" i="187"/>
  <c r="J61" i="187"/>
  <c r="F61" i="188"/>
  <c r="J86" i="187"/>
  <c r="K86" i="187"/>
  <c r="F86" i="188"/>
  <c r="K98" i="186"/>
  <c r="J98" i="186"/>
  <c r="F98" i="187"/>
  <c r="K88" i="187"/>
  <c r="J88" i="187"/>
  <c r="F88" i="188"/>
  <c r="K147" i="187"/>
  <c r="J147" i="187"/>
  <c r="F147" i="188"/>
  <c r="K94" i="187"/>
  <c r="J94" i="187"/>
  <c r="F94" i="188"/>
  <c r="J99" i="187"/>
  <c r="K99" i="187"/>
  <c r="F99" i="188"/>
  <c r="K67" i="187"/>
  <c r="J67" i="187"/>
  <c r="F67" i="188"/>
  <c r="J114" i="187"/>
  <c r="K114" i="187"/>
  <c r="F114" i="188"/>
  <c r="K75" i="187"/>
  <c r="J75" i="187"/>
  <c r="F75" i="188"/>
  <c r="K84" i="187"/>
  <c r="J84" i="187"/>
  <c r="F84" i="188"/>
  <c r="K83" i="187"/>
  <c r="J83" i="187"/>
  <c r="F83" i="188"/>
  <c r="K58" i="187"/>
  <c r="J58" i="187"/>
  <c r="F58" i="188"/>
  <c r="J148" i="186"/>
  <c r="K148" i="186"/>
  <c r="F148" i="187"/>
  <c r="K139" i="186"/>
  <c r="J139" i="186"/>
  <c r="F139" i="187"/>
  <c r="F149" i="185"/>
  <c r="J149" i="185" s="1"/>
  <c r="J57" i="185"/>
  <c r="K57" i="185"/>
  <c r="F57" i="186"/>
  <c r="J89" i="187"/>
  <c r="K89" i="187"/>
  <c r="F89" i="188"/>
  <c r="K144" i="186"/>
  <c r="J144" i="186"/>
  <c r="F144" i="187"/>
  <c r="K123" i="186"/>
  <c r="J123" i="186"/>
  <c r="F123" i="187"/>
  <c r="J146" i="187"/>
  <c r="K146" i="187"/>
  <c r="F146" i="188"/>
  <c r="K110" i="187"/>
  <c r="J110" i="187"/>
  <c r="F110" i="188"/>
  <c r="J80" i="187"/>
  <c r="K80" i="187"/>
  <c r="F80" i="188"/>
  <c r="J76" i="187"/>
  <c r="K76" i="187"/>
  <c r="F76" i="188"/>
  <c r="K131" i="187"/>
  <c r="J131" i="187"/>
  <c r="F131" i="188"/>
  <c r="J85" i="186"/>
  <c r="K85" i="186"/>
  <c r="F85" i="187"/>
  <c r="K111" i="187"/>
  <c r="J111" i="187"/>
  <c r="F111" i="188"/>
  <c r="J68" i="187"/>
  <c r="K68" i="187"/>
  <c r="F68" i="188"/>
  <c r="J118" i="186"/>
  <c r="K118" i="186"/>
  <c r="F118" i="187"/>
  <c r="K132" i="187"/>
  <c r="J132" i="187"/>
  <c r="F132" i="188"/>
  <c r="J92" i="187"/>
  <c r="K92" i="187"/>
  <c r="F92" i="188"/>
  <c r="J72" i="187"/>
  <c r="K72" i="187"/>
  <c r="F72" i="188"/>
  <c r="K138" i="187"/>
  <c r="J138" i="187"/>
  <c r="F138" i="188"/>
  <c r="K136" i="186"/>
  <c r="J136" i="186"/>
  <c r="F136" i="187"/>
  <c r="J130" i="187"/>
  <c r="K130" i="187"/>
  <c r="F130" i="188"/>
  <c r="J81" i="187"/>
  <c r="K81" i="187"/>
  <c r="F81" i="188"/>
  <c r="J140" i="187"/>
  <c r="K140" i="187"/>
  <c r="F140" i="188"/>
  <c r="K141" i="187"/>
  <c r="J141" i="187"/>
  <c r="F141" i="188"/>
  <c r="K78" i="187"/>
  <c r="J78" i="187"/>
  <c r="F78" i="188"/>
  <c r="J116" i="185"/>
  <c r="K116" i="185"/>
  <c r="F116" i="186"/>
  <c r="K134" i="186"/>
  <c r="J134" i="186"/>
  <c r="F134" i="187"/>
  <c r="J93" i="187"/>
  <c r="K93" i="187"/>
  <c r="F93" i="188"/>
  <c r="J82" i="187"/>
  <c r="K82" i="187"/>
  <c r="F82" i="188"/>
  <c r="K79" i="187"/>
  <c r="J79" i="187"/>
  <c r="F79" i="188"/>
  <c r="K106" i="186"/>
  <c r="J106" i="186"/>
  <c r="F106" i="187"/>
  <c r="K149" i="183"/>
  <c r="K57" i="184"/>
  <c r="F149" i="184"/>
  <c r="J149" i="184" s="1"/>
  <c r="J57" i="184"/>
  <c r="K116" i="184"/>
  <c r="J116" i="184"/>
  <c r="K63" i="184"/>
  <c r="J63" i="184"/>
  <c r="CI9" i="118"/>
  <c r="F84" i="115" s="1"/>
  <c r="CI98" i="118"/>
  <c r="H47" i="22"/>
  <c r="H27" i="22"/>
  <c r="F91" i="188" l="1"/>
  <c r="J91" i="188" s="1"/>
  <c r="K91" i="187"/>
  <c r="K147" i="188"/>
  <c r="J147" i="188"/>
  <c r="F147" i="189"/>
  <c r="K64" i="188"/>
  <c r="J64" i="188"/>
  <c r="F64" i="189"/>
  <c r="J128" i="188"/>
  <c r="K128" i="188"/>
  <c r="F128" i="189"/>
  <c r="K75" i="188"/>
  <c r="J75" i="188"/>
  <c r="F75" i="189"/>
  <c r="K65" i="188"/>
  <c r="J65" i="188"/>
  <c r="F65" i="189"/>
  <c r="J125" i="188"/>
  <c r="K125" i="188"/>
  <c r="F125" i="189"/>
  <c r="K71" i="188"/>
  <c r="J71" i="188"/>
  <c r="F71" i="189"/>
  <c r="K146" i="188"/>
  <c r="J146" i="188"/>
  <c r="F146" i="189"/>
  <c r="K74" i="187"/>
  <c r="J74" i="187"/>
  <c r="F74" i="188"/>
  <c r="J119" i="188"/>
  <c r="K119" i="188"/>
  <c r="F119" i="189"/>
  <c r="J95" i="188"/>
  <c r="K95" i="188"/>
  <c r="F95" i="189"/>
  <c r="J88" i="188"/>
  <c r="K88" i="188"/>
  <c r="F88" i="189"/>
  <c r="J70" i="188"/>
  <c r="K70" i="188"/>
  <c r="F70" i="189"/>
  <c r="K121" i="188"/>
  <c r="J121" i="188"/>
  <c r="F121" i="189"/>
  <c r="K114" i="188"/>
  <c r="J114" i="188"/>
  <c r="F114" i="189"/>
  <c r="J120" i="188"/>
  <c r="K120" i="188"/>
  <c r="F120" i="189"/>
  <c r="J97" i="188"/>
  <c r="K97" i="188"/>
  <c r="F97" i="189"/>
  <c r="J107" i="188"/>
  <c r="K107" i="188"/>
  <c r="F107" i="189"/>
  <c r="K148" i="187"/>
  <c r="J148" i="187"/>
  <c r="F148" i="188"/>
  <c r="J142" i="188"/>
  <c r="K142" i="188"/>
  <c r="F142" i="189"/>
  <c r="K100" i="187"/>
  <c r="J100" i="187"/>
  <c r="F100" i="188"/>
  <c r="K137" i="188"/>
  <c r="J137" i="188"/>
  <c r="F137" i="189"/>
  <c r="J92" i="188"/>
  <c r="K92" i="188"/>
  <c r="F92" i="189"/>
  <c r="K131" i="188"/>
  <c r="J131" i="188"/>
  <c r="F131" i="189"/>
  <c r="K98" i="187"/>
  <c r="J98" i="187"/>
  <c r="F98" i="188"/>
  <c r="K109" i="188"/>
  <c r="J109" i="188"/>
  <c r="F109" i="189"/>
  <c r="K117" i="188"/>
  <c r="J117" i="188"/>
  <c r="F117" i="189"/>
  <c r="K72" i="188"/>
  <c r="J72" i="188"/>
  <c r="F72" i="189"/>
  <c r="J67" i="188"/>
  <c r="K67" i="188"/>
  <c r="F67" i="189"/>
  <c r="K87" i="188"/>
  <c r="J87" i="188"/>
  <c r="F87" i="189"/>
  <c r="J122" i="188"/>
  <c r="K122" i="188"/>
  <c r="F122" i="189"/>
  <c r="J108" i="187"/>
  <c r="K108" i="187"/>
  <c r="F108" i="188"/>
  <c r="K139" i="187"/>
  <c r="J139" i="187"/>
  <c r="F139" i="188"/>
  <c r="K134" i="187"/>
  <c r="J134" i="187"/>
  <c r="F134" i="188"/>
  <c r="K130" i="188"/>
  <c r="J130" i="188"/>
  <c r="F130" i="189"/>
  <c r="K144" i="187"/>
  <c r="J144" i="187"/>
  <c r="F144" i="188"/>
  <c r="J58" i="188"/>
  <c r="K58" i="188"/>
  <c r="F58" i="189"/>
  <c r="K62" i="188"/>
  <c r="J62" i="188"/>
  <c r="F62" i="189"/>
  <c r="J63" i="186"/>
  <c r="K63" i="186"/>
  <c r="F63" i="187"/>
  <c r="J96" i="188"/>
  <c r="K96" i="188"/>
  <c r="F96" i="189"/>
  <c r="J85" i="187"/>
  <c r="K85" i="187"/>
  <c r="F85" i="188"/>
  <c r="J76" i="188"/>
  <c r="K76" i="188"/>
  <c r="F76" i="189"/>
  <c r="K86" i="188"/>
  <c r="J86" i="188"/>
  <c r="F86" i="189"/>
  <c r="J77" i="188"/>
  <c r="K77" i="188"/>
  <c r="F77" i="189"/>
  <c r="J81" i="188"/>
  <c r="K81" i="188"/>
  <c r="F81" i="189"/>
  <c r="J132" i="188"/>
  <c r="K132" i="188"/>
  <c r="F132" i="189"/>
  <c r="K106" i="187"/>
  <c r="J106" i="187"/>
  <c r="F106" i="188"/>
  <c r="K118" i="187"/>
  <c r="J118" i="187"/>
  <c r="F118" i="188"/>
  <c r="J99" i="188"/>
  <c r="K99" i="188"/>
  <c r="F99" i="189"/>
  <c r="J127" i="188"/>
  <c r="K127" i="188"/>
  <c r="F127" i="189"/>
  <c r="J66" i="188"/>
  <c r="K66" i="188"/>
  <c r="F66" i="189"/>
  <c r="K145" i="188"/>
  <c r="J145" i="188"/>
  <c r="F145" i="189"/>
  <c r="J111" i="188"/>
  <c r="K111" i="188"/>
  <c r="F111" i="189"/>
  <c r="J116" i="186"/>
  <c r="K116" i="186"/>
  <c r="F116" i="187"/>
  <c r="J136" i="187"/>
  <c r="K136" i="187"/>
  <c r="F136" i="188"/>
  <c r="J89" i="188"/>
  <c r="K89" i="188"/>
  <c r="F89" i="189"/>
  <c r="J83" i="188"/>
  <c r="K83" i="188"/>
  <c r="F83" i="189"/>
  <c r="J69" i="188"/>
  <c r="K69" i="188"/>
  <c r="F69" i="189"/>
  <c r="J135" i="188"/>
  <c r="K135" i="188"/>
  <c r="F135" i="189"/>
  <c r="K129" i="188"/>
  <c r="J129" i="188"/>
  <c r="F129" i="189"/>
  <c r="J123" i="187"/>
  <c r="K123" i="187"/>
  <c r="F123" i="188"/>
  <c r="J78" i="188"/>
  <c r="K78" i="188"/>
  <c r="F78" i="189"/>
  <c r="J80" i="188"/>
  <c r="K80" i="188"/>
  <c r="F80" i="189"/>
  <c r="K61" i="188"/>
  <c r="J61" i="188"/>
  <c r="F61" i="189"/>
  <c r="J115" i="188"/>
  <c r="K115" i="188"/>
  <c r="F115" i="189"/>
  <c r="K59" i="187"/>
  <c r="J59" i="187"/>
  <c r="F59" i="188"/>
  <c r="J93" i="188"/>
  <c r="K93" i="188"/>
  <c r="F93" i="189"/>
  <c r="K79" i="188"/>
  <c r="J79" i="188"/>
  <c r="F79" i="189"/>
  <c r="J68" i="188"/>
  <c r="K68" i="188"/>
  <c r="F68" i="189"/>
  <c r="K94" i="188"/>
  <c r="J94" i="188"/>
  <c r="F94" i="189"/>
  <c r="J113" i="188"/>
  <c r="K113" i="188"/>
  <c r="F113" i="189"/>
  <c r="J73" i="188"/>
  <c r="K73" i="188"/>
  <c r="F73" i="189"/>
  <c r="J60" i="188"/>
  <c r="K60" i="188"/>
  <c r="F60" i="189"/>
  <c r="J82" i="188"/>
  <c r="K82" i="188"/>
  <c r="F82" i="189"/>
  <c r="J138" i="188"/>
  <c r="K138" i="188"/>
  <c r="F138" i="189"/>
  <c r="K57" i="186"/>
  <c r="F149" i="186"/>
  <c r="J149" i="186" s="1"/>
  <c r="J57" i="186"/>
  <c r="F57" i="187"/>
  <c r="J84" i="188"/>
  <c r="K84" i="188"/>
  <c r="F84" i="189"/>
  <c r="K124" i="188"/>
  <c r="J124" i="188"/>
  <c r="F124" i="189"/>
  <c r="K143" i="188"/>
  <c r="J143" i="188"/>
  <c r="F143" i="189"/>
  <c r="K133" i="188"/>
  <c r="J133" i="188"/>
  <c r="F133" i="189"/>
  <c r="K140" i="188"/>
  <c r="J140" i="188"/>
  <c r="F140" i="189"/>
  <c r="K141" i="188"/>
  <c r="J141" i="188"/>
  <c r="F141" i="189"/>
  <c r="K110" i="188"/>
  <c r="J110" i="188"/>
  <c r="F110" i="189"/>
  <c r="K149" i="185"/>
  <c r="J90" i="187"/>
  <c r="K90" i="187"/>
  <c r="F90" i="188"/>
  <c r="K126" i="188"/>
  <c r="J126" i="188"/>
  <c r="F126" i="189"/>
  <c r="J112" i="188"/>
  <c r="K112" i="188"/>
  <c r="F112" i="189"/>
  <c r="K149" i="184"/>
  <c r="CH9" i="118"/>
  <c r="F83" i="115" s="1"/>
  <c r="CH98" i="118"/>
  <c r="H31" i="22"/>
  <c r="H29" i="22"/>
  <c r="H33" i="22" s="1"/>
  <c r="H37" i="22"/>
  <c r="G29" i="5" s="1"/>
  <c r="J2" i="115" l="1"/>
  <c r="L109" i="22"/>
  <c r="L125" i="22"/>
  <c r="L141" i="22"/>
  <c r="L65" i="22"/>
  <c r="L81" i="22"/>
  <c r="L97" i="22"/>
  <c r="L82" i="22"/>
  <c r="L92" i="22"/>
  <c r="L111" i="22"/>
  <c r="L127" i="22"/>
  <c r="L143" i="22"/>
  <c r="L67" i="22"/>
  <c r="L83" i="22"/>
  <c r="L99" i="22"/>
  <c r="L112" i="22"/>
  <c r="L128" i="22"/>
  <c r="L144" i="22"/>
  <c r="L68" i="22"/>
  <c r="L84" i="22"/>
  <c r="L100" i="22"/>
  <c r="L113" i="22"/>
  <c r="L129" i="22"/>
  <c r="L145" i="22"/>
  <c r="L69" i="22"/>
  <c r="L85" i="22"/>
  <c r="L58" i="22"/>
  <c r="L91" i="22"/>
  <c r="L60" i="22"/>
  <c r="L114" i="22"/>
  <c r="L130" i="22"/>
  <c r="L146" i="22"/>
  <c r="L70" i="22"/>
  <c r="L86" i="22"/>
  <c r="L115" i="22"/>
  <c r="L131" i="22"/>
  <c r="L147" i="22"/>
  <c r="L71" i="22"/>
  <c r="L87" i="22"/>
  <c r="L116" i="22"/>
  <c r="L132" i="22"/>
  <c r="L148" i="22"/>
  <c r="L72" i="22"/>
  <c r="L88" i="22"/>
  <c r="L117" i="22"/>
  <c r="L133" i="22"/>
  <c r="L106" i="22"/>
  <c r="L73" i="22"/>
  <c r="L89" i="22"/>
  <c r="L118" i="22"/>
  <c r="L119" i="22"/>
  <c r="L120" i="22"/>
  <c r="L121" i="22"/>
  <c r="L137" i="22"/>
  <c r="L61" i="22"/>
  <c r="L77" i="22"/>
  <c r="L93" i="22"/>
  <c r="L108" i="22"/>
  <c r="L64" i="22"/>
  <c r="L96" i="22"/>
  <c r="L126" i="22"/>
  <c r="L98" i="22"/>
  <c r="L74" i="22"/>
  <c r="L59" i="22"/>
  <c r="L76" i="22"/>
  <c r="L122" i="22"/>
  <c r="L138" i="22"/>
  <c r="L62" i="22"/>
  <c r="L78" i="22"/>
  <c r="L94" i="22"/>
  <c r="L107" i="22"/>
  <c r="L123" i="22"/>
  <c r="L139" i="22"/>
  <c r="L63" i="22"/>
  <c r="L79" i="22"/>
  <c r="L95" i="22"/>
  <c r="L124" i="22"/>
  <c r="L140" i="22"/>
  <c r="L80" i="22"/>
  <c r="L110" i="22"/>
  <c r="L142" i="22"/>
  <c r="L66" i="22"/>
  <c r="L57" i="22"/>
  <c r="L134" i="22"/>
  <c r="L90" i="22"/>
  <c r="L135" i="22"/>
  <c r="L75" i="22"/>
  <c r="L136" i="22"/>
  <c r="F91" i="189"/>
  <c r="K91" i="189" s="1"/>
  <c r="K91" i="188"/>
  <c r="K149" i="186"/>
  <c r="J80" i="189"/>
  <c r="K80" i="189"/>
  <c r="F80" i="190"/>
  <c r="K106" i="188"/>
  <c r="J106" i="188"/>
  <c r="F106" i="189"/>
  <c r="K108" i="188"/>
  <c r="J108" i="188"/>
  <c r="F108" i="189"/>
  <c r="K120" i="189"/>
  <c r="J120" i="189"/>
  <c r="F120" i="190"/>
  <c r="J58" i="189"/>
  <c r="K58" i="189"/>
  <c r="F58" i="190"/>
  <c r="J100" i="188"/>
  <c r="K100" i="188"/>
  <c r="F100" i="189"/>
  <c r="J65" i="189"/>
  <c r="K65" i="189"/>
  <c r="F65" i="190"/>
  <c r="K76" i="189"/>
  <c r="J76" i="189"/>
  <c r="F76" i="190"/>
  <c r="K109" i="189"/>
  <c r="J109" i="189"/>
  <c r="F109" i="190"/>
  <c r="K119" i="189"/>
  <c r="J119" i="189"/>
  <c r="F119" i="190"/>
  <c r="K132" i="189"/>
  <c r="J132" i="189"/>
  <c r="F132" i="190"/>
  <c r="K122" i="189"/>
  <c r="J122" i="189"/>
  <c r="F122" i="190"/>
  <c r="K114" i="189"/>
  <c r="J114" i="189"/>
  <c r="F114" i="190"/>
  <c r="K110" i="189"/>
  <c r="J110" i="189"/>
  <c r="F110" i="190"/>
  <c r="J93" i="189"/>
  <c r="K93" i="189"/>
  <c r="F93" i="190"/>
  <c r="J66" i="189"/>
  <c r="K66" i="189"/>
  <c r="F66" i="190"/>
  <c r="J144" i="188"/>
  <c r="K144" i="188"/>
  <c r="F144" i="189"/>
  <c r="J142" i="189"/>
  <c r="K142" i="189"/>
  <c r="F142" i="190"/>
  <c r="J75" i="189"/>
  <c r="K75" i="189"/>
  <c r="F75" i="190"/>
  <c r="K145" i="189"/>
  <c r="J145" i="189"/>
  <c r="F145" i="190"/>
  <c r="K84" i="189"/>
  <c r="J84" i="189"/>
  <c r="F84" i="190"/>
  <c r="K89" i="189"/>
  <c r="J89" i="189"/>
  <c r="F89" i="190"/>
  <c r="K85" i="188"/>
  <c r="J85" i="188"/>
  <c r="F85" i="189"/>
  <c r="K98" i="188"/>
  <c r="J98" i="188"/>
  <c r="F98" i="189"/>
  <c r="J74" i="188"/>
  <c r="K74" i="188"/>
  <c r="F74" i="189"/>
  <c r="J81" i="189"/>
  <c r="K81" i="189"/>
  <c r="F81" i="190"/>
  <c r="J87" i="189"/>
  <c r="K87" i="189"/>
  <c r="F87" i="190"/>
  <c r="K121" i="189"/>
  <c r="J121" i="189"/>
  <c r="F121" i="190"/>
  <c r="J73" i="189"/>
  <c r="K73" i="189"/>
  <c r="F73" i="190"/>
  <c r="J127" i="189"/>
  <c r="K127" i="189"/>
  <c r="F127" i="190"/>
  <c r="J130" i="189"/>
  <c r="K130" i="189"/>
  <c r="F130" i="190"/>
  <c r="K148" i="188"/>
  <c r="J148" i="188"/>
  <c r="F148" i="189"/>
  <c r="J128" i="189"/>
  <c r="K128" i="189"/>
  <c r="F128" i="190"/>
  <c r="J60" i="189"/>
  <c r="K60" i="189"/>
  <c r="F60" i="190"/>
  <c r="K123" i="188"/>
  <c r="J123" i="188"/>
  <c r="F123" i="189"/>
  <c r="F149" i="187"/>
  <c r="J149" i="187" s="1"/>
  <c r="K57" i="187"/>
  <c r="J57" i="187"/>
  <c r="F57" i="188"/>
  <c r="K113" i="189"/>
  <c r="J113" i="189"/>
  <c r="F113" i="190"/>
  <c r="J136" i="188"/>
  <c r="K136" i="188"/>
  <c r="F136" i="189"/>
  <c r="J96" i="189"/>
  <c r="K96" i="189"/>
  <c r="F96" i="190"/>
  <c r="K131" i="189"/>
  <c r="J131" i="189"/>
  <c r="F131" i="190"/>
  <c r="J146" i="189"/>
  <c r="K146" i="189"/>
  <c r="F146" i="190"/>
  <c r="K129" i="189"/>
  <c r="J129" i="189"/>
  <c r="F129" i="190"/>
  <c r="K77" i="189"/>
  <c r="J77" i="189"/>
  <c r="F77" i="190"/>
  <c r="J67" i="189"/>
  <c r="K67" i="189"/>
  <c r="F67" i="190"/>
  <c r="J70" i="189"/>
  <c r="K70" i="189"/>
  <c r="F70" i="190"/>
  <c r="K79" i="189"/>
  <c r="J79" i="189"/>
  <c r="F79" i="190"/>
  <c r="J115" i="189"/>
  <c r="K115" i="189"/>
  <c r="F115" i="190"/>
  <c r="K99" i="189"/>
  <c r="J99" i="189"/>
  <c r="F99" i="190"/>
  <c r="K134" i="188"/>
  <c r="J134" i="188"/>
  <c r="F134" i="189"/>
  <c r="J107" i="189"/>
  <c r="K107" i="189"/>
  <c r="F107" i="190"/>
  <c r="K64" i="189"/>
  <c r="J64" i="189"/>
  <c r="F64" i="190"/>
  <c r="J124" i="189"/>
  <c r="K124" i="189"/>
  <c r="F124" i="190"/>
  <c r="J59" i="188"/>
  <c r="K59" i="188"/>
  <c r="F59" i="189"/>
  <c r="J94" i="189"/>
  <c r="K94" i="189"/>
  <c r="F94" i="190"/>
  <c r="K116" i="187"/>
  <c r="J116" i="187"/>
  <c r="F116" i="188"/>
  <c r="K63" i="187"/>
  <c r="J63" i="187"/>
  <c r="F63" i="188"/>
  <c r="J92" i="189"/>
  <c r="K92" i="189"/>
  <c r="F92" i="190"/>
  <c r="K71" i="189"/>
  <c r="J71" i="189"/>
  <c r="F71" i="190"/>
  <c r="J126" i="189"/>
  <c r="K126" i="189"/>
  <c r="F126" i="190"/>
  <c r="K133" i="189"/>
  <c r="J133" i="189"/>
  <c r="F133" i="190"/>
  <c r="K138" i="189"/>
  <c r="J138" i="189"/>
  <c r="F138" i="190"/>
  <c r="J135" i="189"/>
  <c r="K135" i="189"/>
  <c r="F135" i="190"/>
  <c r="J72" i="189"/>
  <c r="K72" i="189"/>
  <c r="F72" i="190"/>
  <c r="J88" i="189"/>
  <c r="K88" i="189"/>
  <c r="F88" i="190"/>
  <c r="J83" i="189"/>
  <c r="K83" i="189"/>
  <c r="F83" i="190"/>
  <c r="J61" i="189"/>
  <c r="K61" i="189"/>
  <c r="F61" i="190"/>
  <c r="K118" i="188"/>
  <c r="J118" i="188"/>
  <c r="F118" i="189"/>
  <c r="J139" i="188"/>
  <c r="K139" i="188"/>
  <c r="F139" i="189"/>
  <c r="K97" i="189"/>
  <c r="J97" i="189"/>
  <c r="F97" i="190"/>
  <c r="J147" i="189"/>
  <c r="K147" i="189"/>
  <c r="F147" i="190"/>
  <c r="J112" i="189"/>
  <c r="K112" i="189"/>
  <c r="F112" i="190"/>
  <c r="J68" i="189"/>
  <c r="K68" i="189"/>
  <c r="F68" i="190"/>
  <c r="K111" i="189"/>
  <c r="J111" i="189"/>
  <c r="F111" i="190"/>
  <c r="J62" i="189"/>
  <c r="K62" i="189"/>
  <c r="F62" i="190"/>
  <c r="J137" i="189"/>
  <c r="K137" i="189"/>
  <c r="F137" i="190"/>
  <c r="J125" i="189"/>
  <c r="K125" i="189"/>
  <c r="F125" i="190"/>
  <c r="K78" i="189"/>
  <c r="J78" i="189"/>
  <c r="F78" i="190"/>
  <c r="J141" i="189"/>
  <c r="K141" i="189"/>
  <c r="F141" i="190"/>
  <c r="J140" i="189"/>
  <c r="K140" i="189"/>
  <c r="F140" i="190"/>
  <c r="J90" i="188"/>
  <c r="K90" i="188"/>
  <c r="F90" i="189"/>
  <c r="K143" i="189"/>
  <c r="J143" i="189"/>
  <c r="F143" i="190"/>
  <c r="K82" i="189"/>
  <c r="J82" i="189"/>
  <c r="F82" i="190"/>
  <c r="J69" i="189"/>
  <c r="K69" i="189"/>
  <c r="F69" i="190"/>
  <c r="K86" i="189"/>
  <c r="J86" i="189"/>
  <c r="F86" i="190"/>
  <c r="J117" i="189"/>
  <c r="K117" i="189"/>
  <c r="F117" i="190"/>
  <c r="K95" i="189"/>
  <c r="J95" i="189"/>
  <c r="F95" i="190"/>
  <c r="CG9" i="118"/>
  <c r="F82" i="115" s="1"/>
  <c r="CG98" i="118"/>
  <c r="G35" i="5"/>
  <c r="H35" i="22"/>
  <c r="F91" i="190" l="1"/>
  <c r="J91" i="189"/>
  <c r="K149" i="187"/>
  <c r="K86" i="190"/>
  <c r="J86" i="190"/>
  <c r="F86" i="191"/>
  <c r="K139" i="189"/>
  <c r="J139" i="189"/>
  <c r="F139" i="190"/>
  <c r="K59" i="189"/>
  <c r="J59" i="189"/>
  <c r="F59" i="190"/>
  <c r="K113" i="190"/>
  <c r="J113" i="190"/>
  <c r="F113" i="191"/>
  <c r="K148" i="189"/>
  <c r="J148" i="189"/>
  <c r="F148" i="190"/>
  <c r="K66" i="190"/>
  <c r="J66" i="190"/>
  <c r="F66" i="191"/>
  <c r="K111" i="190"/>
  <c r="J111" i="190"/>
  <c r="F111" i="191"/>
  <c r="J71" i="190"/>
  <c r="K71" i="190"/>
  <c r="F71" i="191"/>
  <c r="K129" i="190"/>
  <c r="J129" i="190"/>
  <c r="F129" i="191"/>
  <c r="J84" i="190"/>
  <c r="K84" i="190"/>
  <c r="F84" i="191"/>
  <c r="K58" i="190"/>
  <c r="J58" i="190"/>
  <c r="F58" i="191"/>
  <c r="J141" i="190"/>
  <c r="K141" i="190"/>
  <c r="F141" i="191"/>
  <c r="K91" i="190"/>
  <c r="J91" i="190"/>
  <c r="F91" i="191"/>
  <c r="K115" i="190"/>
  <c r="J115" i="190"/>
  <c r="F115" i="191"/>
  <c r="J81" i="190"/>
  <c r="K81" i="190"/>
  <c r="F81" i="191"/>
  <c r="J119" i="190"/>
  <c r="K119" i="190"/>
  <c r="F119" i="191"/>
  <c r="K69" i="190"/>
  <c r="J69" i="190"/>
  <c r="F69" i="191"/>
  <c r="J118" i="189"/>
  <c r="K118" i="189"/>
  <c r="F118" i="190"/>
  <c r="K124" i="190"/>
  <c r="J124" i="190"/>
  <c r="F124" i="191"/>
  <c r="J57" i="188"/>
  <c r="K57" i="188"/>
  <c r="F149" i="188"/>
  <c r="J149" i="188" s="1"/>
  <c r="F57" i="189"/>
  <c r="K130" i="190"/>
  <c r="J130" i="190"/>
  <c r="F130" i="191"/>
  <c r="J93" i="190"/>
  <c r="K93" i="190"/>
  <c r="F93" i="191"/>
  <c r="J68" i="190"/>
  <c r="K68" i="190"/>
  <c r="F68" i="191"/>
  <c r="J92" i="190"/>
  <c r="K92" i="190"/>
  <c r="F92" i="191"/>
  <c r="J146" i="190"/>
  <c r="K146" i="190"/>
  <c r="F146" i="191"/>
  <c r="K145" i="190"/>
  <c r="J145" i="190"/>
  <c r="F145" i="191"/>
  <c r="J120" i="190"/>
  <c r="K120" i="190"/>
  <c r="F120" i="191"/>
  <c r="J78" i="190"/>
  <c r="K78" i="190"/>
  <c r="F78" i="191"/>
  <c r="J135" i="190"/>
  <c r="K135" i="190"/>
  <c r="F135" i="191"/>
  <c r="K79" i="190"/>
  <c r="J79" i="190"/>
  <c r="F79" i="191"/>
  <c r="J74" i="189"/>
  <c r="K74" i="189"/>
  <c r="F74" i="190"/>
  <c r="J109" i="190"/>
  <c r="K109" i="190"/>
  <c r="F109" i="191"/>
  <c r="J82" i="190"/>
  <c r="K82" i="190"/>
  <c r="F82" i="191"/>
  <c r="J61" i="190"/>
  <c r="K61" i="190"/>
  <c r="F61" i="191"/>
  <c r="K64" i="190"/>
  <c r="J64" i="190"/>
  <c r="F64" i="191"/>
  <c r="K127" i="190"/>
  <c r="J127" i="190"/>
  <c r="F127" i="191"/>
  <c r="J110" i="190"/>
  <c r="K110" i="190"/>
  <c r="F110" i="191"/>
  <c r="J112" i="190"/>
  <c r="K112" i="190"/>
  <c r="F112" i="191"/>
  <c r="K63" i="188"/>
  <c r="J63" i="188"/>
  <c r="F63" i="189"/>
  <c r="K131" i="190"/>
  <c r="J131" i="190"/>
  <c r="F131" i="191"/>
  <c r="J123" i="189"/>
  <c r="K123" i="189"/>
  <c r="F123" i="190"/>
  <c r="K75" i="190"/>
  <c r="J75" i="190"/>
  <c r="F75" i="191"/>
  <c r="J108" i="189"/>
  <c r="K108" i="189"/>
  <c r="F108" i="190"/>
  <c r="J125" i="190"/>
  <c r="K125" i="190"/>
  <c r="F125" i="191"/>
  <c r="K138" i="190"/>
  <c r="J138" i="190"/>
  <c r="F138" i="191"/>
  <c r="J70" i="190"/>
  <c r="K70" i="190"/>
  <c r="F70" i="191"/>
  <c r="J98" i="189"/>
  <c r="K98" i="189"/>
  <c r="F98" i="190"/>
  <c r="J76" i="190"/>
  <c r="K76" i="190"/>
  <c r="F76" i="191"/>
  <c r="K143" i="190"/>
  <c r="J143" i="190"/>
  <c r="F143" i="191"/>
  <c r="J83" i="190"/>
  <c r="K83" i="190"/>
  <c r="F83" i="191"/>
  <c r="K107" i="190"/>
  <c r="J107" i="190"/>
  <c r="F107" i="191"/>
  <c r="K73" i="190"/>
  <c r="J73" i="190"/>
  <c r="F73" i="191"/>
  <c r="K114" i="190"/>
  <c r="J114" i="190"/>
  <c r="F114" i="191"/>
  <c r="J95" i="190"/>
  <c r="K95" i="190"/>
  <c r="F95" i="191"/>
  <c r="J147" i="190"/>
  <c r="K147" i="190"/>
  <c r="F147" i="191"/>
  <c r="K116" i="188"/>
  <c r="J116" i="188"/>
  <c r="F116" i="189"/>
  <c r="J96" i="190"/>
  <c r="K96" i="190"/>
  <c r="F96" i="191"/>
  <c r="K60" i="190"/>
  <c r="J60" i="190"/>
  <c r="F60" i="191"/>
  <c r="J142" i="190"/>
  <c r="K142" i="190"/>
  <c r="F142" i="191"/>
  <c r="K106" i="189"/>
  <c r="J106" i="189"/>
  <c r="F106" i="190"/>
  <c r="K137" i="190"/>
  <c r="J137" i="190"/>
  <c r="F137" i="191"/>
  <c r="J133" i="190"/>
  <c r="K133" i="190"/>
  <c r="F133" i="191"/>
  <c r="J67" i="190"/>
  <c r="K67" i="190"/>
  <c r="F67" i="191"/>
  <c r="K85" i="189"/>
  <c r="J85" i="189"/>
  <c r="F85" i="190"/>
  <c r="J65" i="190"/>
  <c r="K65" i="190"/>
  <c r="F65" i="191"/>
  <c r="J90" i="189"/>
  <c r="K90" i="189"/>
  <c r="F90" i="190"/>
  <c r="K88" i="190"/>
  <c r="J88" i="190"/>
  <c r="F88" i="191"/>
  <c r="J134" i="189"/>
  <c r="K134" i="189"/>
  <c r="F134" i="190"/>
  <c r="K121" i="190"/>
  <c r="J121" i="190"/>
  <c r="F121" i="191"/>
  <c r="K122" i="190"/>
  <c r="J122" i="190"/>
  <c r="F122" i="191"/>
  <c r="K117" i="190"/>
  <c r="J117" i="190"/>
  <c r="F117" i="191"/>
  <c r="K97" i="190"/>
  <c r="J97" i="190"/>
  <c r="F97" i="191"/>
  <c r="J94" i="190"/>
  <c r="K94" i="190"/>
  <c r="F94" i="191"/>
  <c r="J136" i="189"/>
  <c r="K136" i="189"/>
  <c r="F136" i="190"/>
  <c r="K128" i="190"/>
  <c r="J128" i="190"/>
  <c r="F128" i="191"/>
  <c r="J144" i="189"/>
  <c r="K144" i="189"/>
  <c r="F144" i="190"/>
  <c r="K80" i="190"/>
  <c r="J80" i="190"/>
  <c r="F80" i="191"/>
  <c r="J62" i="190"/>
  <c r="K62" i="190"/>
  <c r="F62" i="191"/>
  <c r="J126" i="190"/>
  <c r="K126" i="190"/>
  <c r="F126" i="191"/>
  <c r="J77" i="190"/>
  <c r="K77" i="190"/>
  <c r="F77" i="191"/>
  <c r="J89" i="190"/>
  <c r="K89" i="190"/>
  <c r="F89" i="191"/>
  <c r="J100" i="189"/>
  <c r="K100" i="189"/>
  <c r="F100" i="190"/>
  <c r="K140" i="190"/>
  <c r="J140" i="190"/>
  <c r="F140" i="191"/>
  <c r="J72" i="190"/>
  <c r="K72" i="190"/>
  <c r="F72" i="191"/>
  <c r="J99" i="190"/>
  <c r="K99" i="190"/>
  <c r="F99" i="191"/>
  <c r="K87" i="190"/>
  <c r="J87" i="190"/>
  <c r="F87" i="191"/>
  <c r="J132" i="190"/>
  <c r="K132" i="190"/>
  <c r="F132" i="191"/>
  <c r="N76" i="236"/>
  <c r="N76" i="226"/>
  <c r="N76" i="234"/>
  <c r="N76" i="235"/>
  <c r="N76" i="233"/>
  <c r="N76" i="229"/>
  <c r="N76" i="231"/>
  <c r="N76" i="230"/>
  <c r="N76" i="232"/>
  <c r="N76" i="227"/>
  <c r="N76" i="225"/>
  <c r="N76" i="221"/>
  <c r="N76" i="222"/>
  <c r="N76" i="215"/>
  <c r="N76" i="223"/>
  <c r="N76" i="218"/>
  <c r="N76" i="216"/>
  <c r="N76" i="224"/>
  <c r="N76" i="219"/>
  <c r="N76" i="217"/>
  <c r="N76" i="210"/>
  <c r="N76" i="212"/>
  <c r="N76" i="211"/>
  <c r="N76" i="213"/>
  <c r="N76" i="228"/>
  <c r="N76" i="214"/>
  <c r="N76" i="220"/>
  <c r="N76" i="198"/>
  <c r="N76" i="195"/>
  <c r="N76" i="203"/>
  <c r="N76" i="200"/>
  <c r="N76" i="207"/>
  <c r="N76" i="208"/>
  <c r="N76" i="209"/>
  <c r="N76" i="204"/>
  <c r="N76" i="196"/>
  <c r="N76" i="201"/>
  <c r="N76" i="197"/>
  <c r="N76" i="202"/>
  <c r="N76" i="205"/>
  <c r="N76" i="199"/>
  <c r="N76" i="206"/>
  <c r="N76" i="191"/>
  <c r="N76" i="187"/>
  <c r="N76" i="188"/>
  <c r="N76" i="190"/>
  <c r="N76" i="185"/>
  <c r="N76" i="186"/>
  <c r="N76" i="189"/>
  <c r="N76" i="194"/>
  <c r="N76" i="192"/>
  <c r="N76" i="193"/>
  <c r="N64" i="236"/>
  <c r="N64" i="222"/>
  <c r="N64" i="233"/>
  <c r="N64" i="234"/>
  <c r="N64" i="227"/>
  <c r="N64" i="228"/>
  <c r="N64" i="229"/>
  <c r="N64" i="235"/>
  <c r="N64" i="230"/>
  <c r="N64" i="231"/>
  <c r="N64" i="232"/>
  <c r="N64" i="224"/>
  <c r="N64" i="225"/>
  <c r="N64" i="226"/>
  <c r="N64" i="220"/>
  <c r="N64" i="212"/>
  <c r="N64" i="223"/>
  <c r="N64" i="215"/>
  <c r="N64" i="213"/>
  <c r="N64" i="210"/>
  <c r="N64" i="218"/>
  <c r="N64" i="221"/>
  <c r="N64" i="219"/>
  <c r="N64" i="216"/>
  <c r="N64" i="199"/>
  <c r="N64" i="202"/>
  <c r="N64" i="214"/>
  <c r="N64" i="203"/>
  <c r="N64" i="211"/>
  <c r="N64" i="217"/>
  <c r="N64" i="205"/>
  <c r="N64" i="200"/>
  <c r="N64" i="206"/>
  <c r="N64" i="201"/>
  <c r="N64" i="207"/>
  <c r="N64" i="196"/>
  <c r="N64" i="208"/>
  <c r="N64" i="198"/>
  <c r="N64" i="197"/>
  <c r="N64" i="204"/>
  <c r="N64" i="187"/>
  <c r="N64" i="194"/>
  <c r="N64" i="188"/>
  <c r="N64" i="191"/>
  <c r="N64" i="189"/>
  <c r="N64" i="209"/>
  <c r="N64" i="192"/>
  <c r="N64" i="193"/>
  <c r="N64" i="190"/>
  <c r="N64" i="185"/>
  <c r="N64" i="195"/>
  <c r="N64" i="186"/>
  <c r="N69" i="236"/>
  <c r="N69" i="233"/>
  <c r="N69" i="229"/>
  <c r="N69" i="230"/>
  <c r="N69" i="231"/>
  <c r="N69" i="232"/>
  <c r="N69" i="225"/>
  <c r="N69" i="226"/>
  <c r="N69" i="234"/>
  <c r="N69" i="235"/>
  <c r="N69" i="227"/>
  <c r="N69" i="224"/>
  <c r="N69" i="228"/>
  <c r="N69" i="221"/>
  <c r="N69" i="217"/>
  <c r="N69" i="211"/>
  <c r="N69" i="222"/>
  <c r="N69" i="218"/>
  <c r="N69" i="219"/>
  <c r="N69" i="220"/>
  <c r="N69" i="212"/>
  <c r="N69" i="213"/>
  <c r="N69" i="223"/>
  <c r="N69" i="215"/>
  <c r="N69" i="216"/>
  <c r="N69" i="206"/>
  <c r="N69" i="203"/>
  <c r="N69" i="210"/>
  <c r="N69" i="207"/>
  <c r="N69" i="208"/>
  <c r="N69" i="209"/>
  <c r="N69" i="214"/>
  <c r="N69" i="204"/>
  <c r="N69" i="205"/>
  <c r="N69" i="199"/>
  <c r="N69" i="200"/>
  <c r="N69" i="197"/>
  <c r="N69" i="195"/>
  <c r="N69" i="198"/>
  <c r="N69" i="201"/>
  <c r="N69" i="202"/>
  <c r="N69" i="185"/>
  <c r="N69" i="196"/>
  <c r="N69" i="186"/>
  <c r="N69" i="193"/>
  <c r="N69" i="191"/>
  <c r="N69" i="192"/>
  <c r="N69" i="189"/>
  <c r="N69" i="187"/>
  <c r="N69" i="194"/>
  <c r="N69" i="188"/>
  <c r="N69" i="190"/>
  <c r="N89" i="236"/>
  <c r="N89" i="229"/>
  <c r="N89" i="228"/>
  <c r="N89" i="230"/>
  <c r="N89" i="233"/>
  <c r="N89" i="231"/>
  <c r="N89" i="232"/>
  <c r="N89" i="225"/>
  <c r="N89" i="234"/>
  <c r="N89" i="226"/>
  <c r="N89" i="221"/>
  <c r="N89" i="212"/>
  <c r="N89" i="222"/>
  <c r="N89" i="213"/>
  <c r="N89" i="215"/>
  <c r="N89" i="216"/>
  <c r="N89" i="235"/>
  <c r="N89" i="214"/>
  <c r="N89" i="210"/>
  <c r="N89" i="217"/>
  <c r="N89" i="218"/>
  <c r="N89" i="227"/>
  <c r="N89" i="219"/>
  <c r="N89" i="223"/>
  <c r="N89" i="220"/>
  <c r="N89" i="201"/>
  <c r="N89" i="202"/>
  <c r="N89" i="211"/>
  <c r="N89" i="199"/>
  <c r="N89" i="224"/>
  <c r="N89" i="200"/>
  <c r="N89" i="208"/>
  <c r="N89" i="209"/>
  <c r="N89" i="206"/>
  <c r="N89" i="207"/>
  <c r="N89" i="204"/>
  <c r="N89" i="205"/>
  <c r="N89" i="203"/>
  <c r="N89" i="197"/>
  <c r="N89" i="190"/>
  <c r="N89" i="194"/>
  <c r="N89" i="191"/>
  <c r="N89" i="189"/>
  <c r="N89" i="192"/>
  <c r="N89" i="198"/>
  <c r="N89" i="195"/>
  <c r="N89" i="196"/>
  <c r="N89" i="187"/>
  <c r="N89" i="193"/>
  <c r="N89" i="185"/>
  <c r="N89" i="186"/>
  <c r="N89" i="188"/>
  <c r="N123" i="236"/>
  <c r="N123" i="226"/>
  <c r="N123" i="234"/>
  <c r="N123" i="235"/>
  <c r="N123" i="233"/>
  <c r="N123" i="223"/>
  <c r="N123" i="224"/>
  <c r="N123" i="229"/>
  <c r="N123" i="231"/>
  <c r="N123" i="230"/>
  <c r="N123" i="232"/>
  <c r="N123" i="222"/>
  <c r="N123" i="227"/>
  <c r="N123" i="228"/>
  <c r="N123" i="221"/>
  <c r="N123" i="215"/>
  <c r="N123" i="216"/>
  <c r="N123" i="208"/>
  <c r="N123" i="225"/>
  <c r="N123" i="210"/>
  <c r="N123" i="219"/>
  <c r="N123" i="214"/>
  <c r="N123" i="212"/>
  <c r="N123" i="211"/>
  <c r="N123" i="220"/>
  <c r="N123" i="213"/>
  <c r="N123" i="217"/>
  <c r="N123" i="199"/>
  <c r="N123" i="196"/>
  <c r="N123" i="200"/>
  <c r="N123" i="204"/>
  <c r="N123" i="209"/>
  <c r="N123" i="205"/>
  <c r="N123" i="206"/>
  <c r="N123" i="207"/>
  <c r="N123" i="201"/>
  <c r="N123" i="202"/>
  <c r="N123" i="203"/>
  <c r="N123" i="197"/>
  <c r="N123" i="218"/>
  <c r="N123" i="195"/>
  <c r="N123" i="187"/>
  <c r="N123" i="198"/>
  <c r="N123" i="190"/>
  <c r="N123" i="185"/>
  <c r="N123" i="194"/>
  <c r="N123" i="191"/>
  <c r="N123" i="186"/>
  <c r="N123" i="192"/>
  <c r="N123" i="188"/>
  <c r="N123" i="189"/>
  <c r="N123" i="193"/>
  <c r="N136" i="236"/>
  <c r="N136" i="231"/>
  <c r="N136" i="224"/>
  <c r="N136" i="235"/>
  <c r="N136" i="225"/>
  <c r="N136" i="226"/>
  <c r="N136" i="234"/>
  <c r="N136" i="230"/>
  <c r="N136" i="228"/>
  <c r="N136" i="227"/>
  <c r="N136" i="233"/>
  <c r="N136" i="212"/>
  <c r="N136" i="220"/>
  <c r="N136" i="213"/>
  <c r="N136" i="216"/>
  <c r="N136" i="210"/>
  <c r="N136" i="229"/>
  <c r="N136" i="222"/>
  <c r="N136" i="221"/>
  <c r="N136" i="215"/>
  <c r="N136" i="223"/>
  <c r="N136" i="218"/>
  <c r="N136" i="232"/>
  <c r="N136" i="217"/>
  <c r="N136" i="214"/>
  <c r="N136" i="219"/>
  <c r="N136" i="202"/>
  <c r="N136" i="211"/>
  <c r="N136" i="204"/>
  <c r="N136" i="203"/>
  <c r="N136" i="196"/>
  <c r="N136" i="200"/>
  <c r="N136" i="199"/>
  <c r="N136" i="206"/>
  <c r="N136" i="198"/>
  <c r="N136" i="209"/>
  <c r="N136" i="208"/>
  <c r="N136" i="207"/>
  <c r="N136" i="205"/>
  <c r="N136" i="187"/>
  <c r="N136" i="201"/>
  <c r="N136" i="192"/>
  <c r="N136" i="186"/>
  <c r="N136" i="188"/>
  <c r="N136" i="197"/>
  <c r="N136" i="195"/>
  <c r="N136" i="193"/>
  <c r="N136" i="189"/>
  <c r="N136" i="185"/>
  <c r="N136" i="191"/>
  <c r="N136" i="194"/>
  <c r="N136" i="190"/>
  <c r="N81" i="236"/>
  <c r="N81" i="227"/>
  <c r="N81" i="230"/>
  <c r="N81" i="231"/>
  <c r="N81" i="234"/>
  <c r="N81" i="235"/>
  <c r="N81" i="223"/>
  <c r="N81" i="224"/>
  <c r="N81" i="232"/>
  <c r="N81" i="225"/>
  <c r="N81" i="233"/>
  <c r="N81" i="228"/>
  <c r="N81" i="216"/>
  <c r="N81" i="217"/>
  <c r="N81" i="210"/>
  <c r="N81" i="211"/>
  <c r="N81" i="222"/>
  <c r="N81" i="229"/>
  <c r="N81" i="212"/>
  <c r="N81" i="213"/>
  <c r="N81" i="214"/>
  <c r="N81" i="220"/>
  <c r="N81" i="218"/>
  <c r="N81" i="215"/>
  <c r="N81" i="209"/>
  <c r="N81" i="221"/>
  <c r="N81" i="219"/>
  <c r="N81" i="204"/>
  <c r="N81" i="205"/>
  <c r="N81" i="198"/>
  <c r="N81" i="226"/>
  <c r="N81" i="199"/>
  <c r="N81" i="200"/>
  <c r="N81" i="206"/>
  <c r="N81" i="201"/>
  <c r="N81" i="207"/>
  <c r="N81" i="196"/>
  <c r="N81" i="202"/>
  <c r="N81" i="197"/>
  <c r="N81" i="203"/>
  <c r="N81" i="208"/>
  <c r="N81" i="195"/>
  <c r="N81" i="188"/>
  <c r="N81" i="189"/>
  <c r="N81" i="190"/>
  <c r="N81" i="191"/>
  <c r="N81" i="186"/>
  <c r="N81" i="187"/>
  <c r="N81" i="185"/>
  <c r="N81" i="194"/>
  <c r="N81" i="192"/>
  <c r="N81" i="193"/>
  <c r="N107" i="236"/>
  <c r="N107" i="227"/>
  <c r="N107" i="228"/>
  <c r="N107" i="233"/>
  <c r="N107" i="229"/>
  <c r="N107" i="230"/>
  <c r="N107" i="231"/>
  <c r="N107" i="222"/>
  <c r="N107" i="232"/>
  <c r="N107" i="225"/>
  <c r="N107" i="226"/>
  <c r="N107" i="234"/>
  <c r="N107" i="235"/>
  <c r="N107" i="223"/>
  <c r="N107" i="218"/>
  <c r="N107" i="209"/>
  <c r="N107" i="210"/>
  <c r="N107" i="224"/>
  <c r="N107" i="211"/>
  <c r="N107" i="219"/>
  <c r="N107" i="215"/>
  <c r="N107" i="214"/>
  <c r="N107" i="220"/>
  <c r="N107" i="216"/>
  <c r="N107" i="207"/>
  <c r="N107" i="212"/>
  <c r="N107" i="221"/>
  <c r="N107" i="213"/>
  <c r="N107" i="195"/>
  <c r="N107" i="196"/>
  <c r="N107" i="197"/>
  <c r="N107" i="198"/>
  <c r="N107" i="205"/>
  <c r="N107" i="199"/>
  <c r="N107" i="206"/>
  <c r="N107" i="200"/>
  <c r="N107" i="203"/>
  <c r="N107" i="204"/>
  <c r="N107" i="201"/>
  <c r="N107" i="202"/>
  <c r="N107" i="217"/>
  <c r="N107" i="191"/>
  <c r="N107" i="192"/>
  <c r="N107" i="188"/>
  <c r="N107" i="185"/>
  <c r="N107" i="194"/>
  <c r="N107" i="190"/>
  <c r="N107" i="189"/>
  <c r="N107" i="186"/>
  <c r="N107" i="193"/>
  <c r="N107" i="208"/>
  <c r="N107" i="187"/>
  <c r="N120" i="236"/>
  <c r="N120" i="229"/>
  <c r="N120" i="223"/>
  <c r="N120" i="230"/>
  <c r="N120" i="224"/>
  <c r="N120" i="227"/>
  <c r="N120" i="231"/>
  <c r="N120" i="228"/>
  <c r="N120" i="235"/>
  <c r="N120" i="232"/>
  <c r="N120" i="225"/>
  <c r="N120" i="226"/>
  <c r="N120" i="233"/>
  <c r="N120" i="234"/>
  <c r="N120" i="213"/>
  <c r="N120" i="212"/>
  <c r="N120" i="214"/>
  <c r="N120" i="209"/>
  <c r="N120" i="210"/>
  <c r="N120" i="219"/>
  <c r="N120" i="220"/>
  <c r="N120" i="215"/>
  <c r="N120" i="216"/>
  <c r="N120" i="221"/>
  <c r="N120" i="222"/>
  <c r="N120" i="217"/>
  <c r="N120" i="218"/>
  <c r="N120" i="207"/>
  <c r="N120" i="204"/>
  <c r="N120" i="205"/>
  <c r="N120" i="200"/>
  <c r="N120" i="202"/>
  <c r="N120" i="201"/>
  <c r="N120" i="199"/>
  <c r="N120" i="203"/>
  <c r="N120" i="198"/>
  <c r="N120" i="208"/>
  <c r="N120" i="196"/>
  <c r="N120" i="197"/>
  <c r="N120" i="195"/>
  <c r="N120" i="191"/>
  <c r="N120" i="192"/>
  <c r="N120" i="186"/>
  <c r="N120" i="187"/>
  <c r="N120" i="211"/>
  <c r="N120" i="193"/>
  <c r="N120" i="206"/>
  <c r="N120" i="185"/>
  <c r="N120" i="194"/>
  <c r="N120" i="189"/>
  <c r="N120" i="190"/>
  <c r="N120" i="188"/>
  <c r="N97" i="236"/>
  <c r="N97" i="231"/>
  <c r="N97" i="232"/>
  <c r="N97" i="225"/>
  <c r="N97" i="226"/>
  <c r="N97" i="223"/>
  <c r="N97" i="229"/>
  <c r="N97" i="227"/>
  <c r="N97" i="224"/>
  <c r="N97" i="230"/>
  <c r="N97" i="228"/>
  <c r="N97" i="234"/>
  <c r="N97" i="235"/>
  <c r="N97" i="212"/>
  <c r="N97" i="213"/>
  <c r="N97" i="216"/>
  <c r="N97" i="221"/>
  <c r="N97" i="222"/>
  <c r="N97" i="210"/>
  <c r="N97" i="211"/>
  <c r="N97" i="233"/>
  <c r="N97" i="219"/>
  <c r="N97" i="217"/>
  <c r="N97" i="214"/>
  <c r="N97" i="220"/>
  <c r="N97" i="218"/>
  <c r="N97" i="215"/>
  <c r="N97" i="201"/>
  <c r="N97" i="206"/>
  <c r="N97" i="194"/>
  <c r="N97" i="207"/>
  <c r="N97" i="195"/>
  <c r="N97" i="202"/>
  <c r="N97" i="204"/>
  <c r="N97" i="203"/>
  <c r="N97" i="205"/>
  <c r="N97" i="196"/>
  <c r="N97" i="198"/>
  <c r="N97" i="197"/>
  <c r="N97" i="208"/>
  <c r="N97" i="199"/>
  <c r="N97" i="209"/>
  <c r="N97" i="189"/>
  <c r="N97" i="200"/>
  <c r="N97" i="188"/>
  <c r="N97" i="192"/>
  <c r="N97" i="193"/>
  <c r="N97" i="190"/>
  <c r="N97" i="191"/>
  <c r="N97" i="186"/>
  <c r="N97" i="187"/>
  <c r="N97" i="185"/>
  <c r="N132" i="236"/>
  <c r="N132" i="224"/>
  <c r="N132" i="234"/>
  <c r="N132" i="235"/>
  <c r="N132" i="225"/>
  <c r="N132" i="226"/>
  <c r="N132" i="229"/>
  <c r="N132" i="227"/>
  <c r="N132" i="230"/>
  <c r="N132" i="228"/>
  <c r="N132" i="231"/>
  <c r="N132" i="232"/>
  <c r="N132" i="223"/>
  <c r="N132" i="221"/>
  <c r="N132" i="222"/>
  <c r="N132" i="212"/>
  <c r="N132" i="208"/>
  <c r="N132" i="219"/>
  <c r="N132" i="213"/>
  <c r="N132" i="210"/>
  <c r="N132" i="209"/>
  <c r="N132" i="220"/>
  <c r="N132" i="211"/>
  <c r="N132" i="214"/>
  <c r="N132" i="233"/>
  <c r="N132" i="217"/>
  <c r="N132" i="218"/>
  <c r="N132" i="215"/>
  <c r="N132" i="216"/>
  <c r="N132" i="197"/>
  <c r="N132" i="198"/>
  <c r="N132" i="199"/>
  <c r="N132" i="202"/>
  <c r="N132" i="203"/>
  <c r="N132" i="200"/>
  <c r="N132" i="195"/>
  <c r="N132" i="206"/>
  <c r="N132" i="204"/>
  <c r="N132" i="201"/>
  <c r="N132" i="192"/>
  <c r="N132" i="185"/>
  <c r="N132" i="207"/>
  <c r="N132" i="194"/>
  <c r="N132" i="191"/>
  <c r="N132" i="188"/>
  <c r="N132" i="189"/>
  <c r="N132" i="190"/>
  <c r="N132" i="196"/>
  <c r="N132" i="186"/>
  <c r="N132" i="187"/>
  <c r="N132" i="193"/>
  <c r="N132" i="205"/>
  <c r="N118" i="236"/>
  <c r="N118" i="230"/>
  <c r="N118" i="226"/>
  <c r="N118" i="233"/>
  <c r="N118" i="235"/>
  <c r="N118" i="231"/>
  <c r="N118" i="232"/>
  <c r="N118" i="234"/>
  <c r="N118" i="227"/>
  <c r="N118" i="224"/>
  <c r="N118" i="223"/>
  <c r="N118" i="220"/>
  <c r="N118" i="229"/>
  <c r="N118" i="212"/>
  <c r="N118" i="213"/>
  <c r="N118" i="215"/>
  <c r="N118" i="216"/>
  <c r="N118" i="214"/>
  <c r="N118" i="225"/>
  <c r="N118" i="221"/>
  <c r="N118" i="210"/>
  <c r="N118" i="222"/>
  <c r="N118" i="217"/>
  <c r="N118" i="211"/>
  <c r="N118" i="218"/>
  <c r="N118" i="228"/>
  <c r="N118" i="200"/>
  <c r="N118" i="199"/>
  <c r="N118" i="201"/>
  <c r="N118" i="204"/>
  <c r="N118" i="205"/>
  <c r="N118" i="197"/>
  <c r="N118" i="219"/>
  <c r="N118" i="208"/>
  <c r="N118" i="209"/>
  <c r="N118" i="206"/>
  <c r="N118" i="207"/>
  <c r="N118" i="202"/>
  <c r="N118" i="203"/>
  <c r="N118" i="198"/>
  <c r="N118" i="188"/>
  <c r="N118" i="189"/>
  <c r="N118" i="193"/>
  <c r="N118" i="194"/>
  <c r="N118" i="190"/>
  <c r="N118" i="185"/>
  <c r="N118" i="191"/>
  <c r="N118" i="192"/>
  <c r="N118" i="195"/>
  <c r="N118" i="196"/>
  <c r="N118" i="186"/>
  <c r="N118" i="187"/>
  <c r="N94" i="236"/>
  <c r="N94" i="225"/>
  <c r="N94" i="226"/>
  <c r="N94" i="227"/>
  <c r="N94" i="233"/>
  <c r="N94" i="228"/>
  <c r="N94" i="235"/>
  <c r="N94" i="234"/>
  <c r="N94" i="223"/>
  <c r="N94" i="231"/>
  <c r="N94" i="229"/>
  <c r="N94" i="224"/>
  <c r="N94" i="232"/>
  <c r="N94" i="230"/>
  <c r="N94" i="222"/>
  <c r="N94" i="209"/>
  <c r="N94" i="217"/>
  <c r="N94" i="218"/>
  <c r="N94" i="215"/>
  <c r="N94" i="208"/>
  <c r="N94" i="216"/>
  <c r="N94" i="219"/>
  <c r="N94" i="220"/>
  <c r="N94" i="211"/>
  <c r="N94" i="212"/>
  <c r="N94" i="213"/>
  <c r="N94" i="207"/>
  <c r="N94" i="200"/>
  <c r="N94" i="210"/>
  <c r="N94" i="195"/>
  <c r="N94" i="214"/>
  <c r="N94" i="203"/>
  <c r="N94" i="196"/>
  <c r="N94" i="204"/>
  <c r="N94" i="201"/>
  <c r="N94" i="221"/>
  <c r="N94" i="202"/>
  <c r="N94" i="197"/>
  <c r="N94" i="198"/>
  <c r="N94" i="205"/>
  <c r="N94" i="206"/>
  <c r="N94" i="188"/>
  <c r="N94" i="193"/>
  <c r="N94" i="194"/>
  <c r="N94" i="189"/>
  <c r="N94" i="190"/>
  <c r="N94" i="191"/>
  <c r="N94" i="199"/>
  <c r="N94" i="192"/>
  <c r="N94" i="187"/>
  <c r="N94" i="186"/>
  <c r="N94" i="185"/>
  <c r="N125" i="236"/>
  <c r="N125" i="231"/>
  <c r="N125" i="223"/>
  <c r="N125" i="224"/>
  <c r="N125" i="225"/>
  <c r="N125" i="232"/>
  <c r="N125" i="228"/>
  <c r="N125" i="226"/>
  <c r="N125" i="229"/>
  <c r="N125" i="227"/>
  <c r="N125" i="234"/>
  <c r="N125" i="235"/>
  <c r="N125" i="233"/>
  <c r="N125" i="215"/>
  <c r="N125" i="209"/>
  <c r="N125" i="219"/>
  <c r="N125" i="213"/>
  <c r="N125" i="220"/>
  <c r="N125" i="216"/>
  <c r="N125" i="211"/>
  <c r="N125" i="217"/>
  <c r="N125" i="221"/>
  <c r="N125" i="214"/>
  <c r="N125" i="222"/>
  <c r="N125" i="230"/>
  <c r="N125" i="212"/>
  <c r="N125" i="218"/>
  <c r="N125" i="201"/>
  <c r="N125" i="205"/>
  <c r="N125" i="204"/>
  <c r="N125" i="202"/>
  <c r="N125" i="207"/>
  <c r="N125" i="208"/>
  <c r="N125" i="210"/>
  <c r="N125" i="197"/>
  <c r="N125" i="203"/>
  <c r="N125" i="199"/>
  <c r="N125" i="198"/>
  <c r="N125" i="206"/>
  <c r="N125" i="200"/>
  <c r="N125" i="190"/>
  <c r="N125" i="185"/>
  <c r="N125" i="195"/>
  <c r="N125" i="186"/>
  <c r="N125" i="192"/>
  <c r="N125" i="188"/>
  <c r="N125" i="193"/>
  <c r="N125" i="194"/>
  <c r="N125" i="187"/>
  <c r="N125" i="196"/>
  <c r="N125" i="191"/>
  <c r="N125" i="189"/>
  <c r="N91" i="236"/>
  <c r="N91" i="226"/>
  <c r="N91" i="223"/>
  <c r="N91" i="229"/>
  <c r="N91" i="227"/>
  <c r="N91" i="224"/>
  <c r="N91" i="230"/>
  <c r="N91" i="228"/>
  <c r="N91" i="233"/>
  <c r="N91" i="234"/>
  <c r="N91" i="231"/>
  <c r="N91" i="232"/>
  <c r="N91" i="235"/>
  <c r="N91" i="209"/>
  <c r="N91" i="210"/>
  <c r="N91" i="225"/>
  <c r="N91" i="215"/>
  <c r="N91" i="216"/>
  <c r="N91" i="221"/>
  <c r="N91" i="222"/>
  <c r="N91" i="213"/>
  <c r="N91" i="214"/>
  <c r="N91" i="219"/>
  <c r="N91" i="220"/>
  <c r="N91" i="217"/>
  <c r="N91" i="211"/>
  <c r="N91" i="218"/>
  <c r="N91" i="212"/>
  <c r="N91" i="203"/>
  <c r="N91" i="201"/>
  <c r="N91" i="199"/>
  <c r="N91" i="204"/>
  <c r="N91" i="202"/>
  <c r="N91" i="200"/>
  <c r="N91" i="205"/>
  <c r="N91" i="195"/>
  <c r="N91" i="206"/>
  <c r="N91" i="196"/>
  <c r="N91" i="197"/>
  <c r="N91" i="198"/>
  <c r="N91" i="207"/>
  <c r="N91" i="208"/>
  <c r="N91" i="186"/>
  <c r="N91" i="193"/>
  <c r="N91" i="185"/>
  <c r="N91" i="194"/>
  <c r="N91" i="189"/>
  <c r="N91" i="192"/>
  <c r="N91" i="190"/>
  <c r="N91" i="187"/>
  <c r="N91" i="188"/>
  <c r="N91" i="191"/>
  <c r="N63" i="236"/>
  <c r="N63" i="229"/>
  <c r="N63" i="230"/>
  <c r="N63" i="225"/>
  <c r="N63" i="226"/>
  <c r="N63" i="233"/>
  <c r="N63" i="227"/>
  <c r="N63" i="223"/>
  <c r="N63" i="234"/>
  <c r="N63" i="228"/>
  <c r="N63" i="231"/>
  <c r="N63" i="232"/>
  <c r="N63" i="235"/>
  <c r="N63" i="212"/>
  <c r="N63" i="213"/>
  <c r="N63" i="214"/>
  <c r="N63" i="215"/>
  <c r="N63" i="210"/>
  <c r="N63" i="217"/>
  <c r="N63" i="218"/>
  <c r="N63" i="219"/>
  <c r="N63" i="220"/>
  <c r="N63" i="221"/>
  <c r="N63" i="224"/>
  <c r="N63" i="222"/>
  <c r="N63" i="216"/>
  <c r="N63" i="206"/>
  <c r="N63" i="204"/>
  <c r="N63" i="207"/>
  <c r="N63" i="205"/>
  <c r="N63" i="202"/>
  <c r="N63" i="208"/>
  <c r="N63" i="203"/>
  <c r="N63" i="198"/>
  <c r="N63" i="209"/>
  <c r="N63" i="199"/>
  <c r="N63" i="200"/>
  <c r="N63" i="201"/>
  <c r="N63" i="211"/>
  <c r="N63" i="196"/>
  <c r="N63" i="197"/>
  <c r="N63" i="192"/>
  <c r="N63" i="193"/>
  <c r="N63" i="190"/>
  <c r="N63" i="191"/>
  <c r="N63" i="186"/>
  <c r="N63" i="187"/>
  <c r="N63" i="188"/>
  <c r="N63" i="189"/>
  <c r="N63" i="185"/>
  <c r="N63" i="194"/>
  <c r="N63" i="195"/>
  <c r="N139" i="236"/>
  <c r="N139" i="231"/>
  <c r="N139" i="232"/>
  <c r="N139" i="224"/>
  <c r="N139" i="233"/>
  <c r="N139" i="234"/>
  <c r="N139" i="223"/>
  <c r="N139" i="235"/>
  <c r="N139" i="227"/>
  <c r="N139" i="228"/>
  <c r="N139" i="225"/>
  <c r="N139" i="230"/>
  <c r="N139" i="226"/>
  <c r="N139" i="229"/>
  <c r="N139" i="213"/>
  <c r="N139" i="216"/>
  <c r="N139" i="217"/>
  <c r="N139" i="219"/>
  <c r="N139" i="218"/>
  <c r="N139" i="214"/>
  <c r="N139" i="209"/>
  <c r="N139" i="222"/>
  <c r="N139" i="220"/>
  <c r="N139" i="215"/>
  <c r="N139" i="211"/>
  <c r="N139" i="197"/>
  <c r="N139" i="210"/>
  <c r="N139" i="198"/>
  <c r="N139" i="196"/>
  <c r="N139" i="199"/>
  <c r="N139" i="204"/>
  <c r="N139" i="202"/>
  <c r="N139" i="203"/>
  <c r="N139" i="205"/>
  <c r="N139" i="206"/>
  <c r="N139" i="212"/>
  <c r="N139" i="207"/>
  <c r="N139" i="208"/>
  <c r="N139" i="201"/>
  <c r="N139" i="221"/>
  <c r="N139" i="193"/>
  <c r="N139" i="191"/>
  <c r="N139" i="186"/>
  <c r="N139" i="185"/>
  <c r="N139" i="187"/>
  <c r="N139" i="190"/>
  <c r="N139" i="195"/>
  <c r="N139" i="188"/>
  <c r="N139" i="194"/>
  <c r="N139" i="200"/>
  <c r="N139" i="192"/>
  <c r="N139" i="189"/>
  <c r="N59" i="236"/>
  <c r="N59" i="230"/>
  <c r="N59" i="232"/>
  <c r="N59" i="231"/>
  <c r="N59" i="233"/>
  <c r="N59" i="234"/>
  <c r="N59" i="222"/>
  <c r="N59" i="235"/>
  <c r="N59" i="223"/>
  <c r="N59" i="224"/>
  <c r="N59" i="225"/>
  <c r="N59" i="228"/>
  <c r="N59" i="229"/>
  <c r="N59" i="226"/>
  <c r="N59" i="227"/>
  <c r="N59" i="211"/>
  <c r="N59" i="218"/>
  <c r="N59" i="219"/>
  <c r="N59" i="214"/>
  <c r="N59" i="215"/>
  <c r="N59" i="220"/>
  <c r="N59" i="221"/>
  <c r="N59" i="216"/>
  <c r="N59" i="217"/>
  <c r="N59" i="212"/>
  <c r="N59" i="213"/>
  <c r="N59" i="207"/>
  <c r="N59" i="210"/>
  <c r="N59" i="204"/>
  <c r="N59" i="205"/>
  <c r="N59" i="200"/>
  <c r="N59" i="201"/>
  <c r="N59" i="198"/>
  <c r="N59" i="195"/>
  <c r="N59" i="199"/>
  <c r="N59" i="208"/>
  <c r="N59" i="209"/>
  <c r="N59" i="202"/>
  <c r="N59" i="203"/>
  <c r="N59" i="196"/>
  <c r="N59" i="197"/>
  <c r="N59" i="188"/>
  <c r="N59" i="189"/>
  <c r="N59" i="206"/>
  <c r="N59" i="186"/>
  <c r="N59" i="187"/>
  <c r="N59" i="191"/>
  <c r="N59" i="185"/>
  <c r="N59" i="192"/>
  <c r="N59" i="194"/>
  <c r="N59" i="193"/>
  <c r="N59" i="190"/>
  <c r="N109" i="236"/>
  <c r="N109" i="235"/>
  <c r="N109" i="233"/>
  <c r="N109" i="234"/>
  <c r="N109" i="231"/>
  <c r="N109" i="232"/>
  <c r="N109" i="223"/>
  <c r="N109" i="229"/>
  <c r="N109" i="230"/>
  <c r="N109" i="225"/>
  <c r="N109" i="226"/>
  <c r="N109" i="227"/>
  <c r="N109" i="210"/>
  <c r="N109" i="211"/>
  <c r="N109" i="212"/>
  <c r="N109" i="213"/>
  <c r="N109" i="221"/>
  <c r="N109" i="222"/>
  <c r="N109" i="228"/>
  <c r="N109" i="220"/>
  <c r="N109" i="214"/>
  <c r="N109" i="218"/>
  <c r="N109" i="215"/>
  <c r="N109" i="224"/>
  <c r="N109" i="219"/>
  <c r="N109" i="216"/>
  <c r="N109" i="205"/>
  <c r="N109" i="206"/>
  <c r="N109" i="200"/>
  <c r="N109" i="207"/>
  <c r="N109" i="217"/>
  <c r="N109" i="208"/>
  <c r="N109" i="196"/>
  <c r="N109" i="197"/>
  <c r="N109" i="209"/>
  <c r="N109" i="198"/>
  <c r="N109" i="199"/>
  <c r="N109" i="202"/>
  <c r="N109" i="203"/>
  <c r="N109" i="201"/>
  <c r="N109" i="190"/>
  <c r="N109" i="186"/>
  <c r="N109" i="204"/>
  <c r="N109" i="191"/>
  <c r="N109" i="188"/>
  <c r="N109" i="192"/>
  <c r="N109" i="187"/>
  <c r="N109" i="193"/>
  <c r="N109" i="189"/>
  <c r="N109" i="185"/>
  <c r="N109" i="194"/>
  <c r="N109" i="195"/>
  <c r="N75" i="236"/>
  <c r="N75" i="223"/>
  <c r="N75" i="222"/>
  <c r="N75" i="224"/>
  <c r="N75" i="234"/>
  <c r="N75" i="235"/>
  <c r="N75" i="225"/>
  <c r="N75" i="226"/>
  <c r="N75" i="229"/>
  <c r="N75" i="230"/>
  <c r="N75" i="227"/>
  <c r="N75" i="228"/>
  <c r="N75" i="231"/>
  <c r="N75" i="233"/>
  <c r="N75" i="232"/>
  <c r="N75" i="212"/>
  <c r="N75" i="213"/>
  <c r="N75" i="220"/>
  <c r="N75" i="214"/>
  <c r="N75" i="221"/>
  <c r="N75" i="215"/>
  <c r="N75" i="216"/>
  <c r="N75" i="218"/>
  <c r="N75" i="217"/>
  <c r="N75" i="219"/>
  <c r="N75" i="211"/>
  <c r="N75" i="210"/>
  <c r="N75" i="204"/>
  <c r="N75" i="198"/>
  <c r="N75" i="200"/>
  <c r="N75" i="199"/>
  <c r="N75" i="205"/>
  <c r="N75" i="206"/>
  <c r="N75" i="207"/>
  <c r="N75" i="209"/>
  <c r="N75" i="208"/>
  <c r="N75" i="201"/>
  <c r="N75" i="196"/>
  <c r="N75" i="202"/>
  <c r="N75" i="197"/>
  <c r="N75" i="186"/>
  <c r="N75" i="194"/>
  <c r="N75" i="192"/>
  <c r="N75" i="195"/>
  <c r="N75" i="193"/>
  <c r="N75" i="185"/>
  <c r="N75" i="188"/>
  <c r="N75" i="203"/>
  <c r="N75" i="189"/>
  <c r="N75" i="190"/>
  <c r="N75" i="191"/>
  <c r="N75" i="187"/>
  <c r="N88" i="236"/>
  <c r="N88" i="222"/>
  <c r="N88" i="229"/>
  <c r="N88" i="225"/>
  <c r="N88" i="230"/>
  <c r="N88" i="227"/>
  <c r="N88" i="226"/>
  <c r="N88" i="228"/>
  <c r="N88" i="233"/>
  <c r="N88" i="234"/>
  <c r="N88" i="235"/>
  <c r="N88" i="231"/>
  <c r="N88" i="232"/>
  <c r="N88" i="224"/>
  <c r="N88" i="219"/>
  <c r="N88" i="215"/>
  <c r="N88" i="212"/>
  <c r="N88" i="220"/>
  <c r="N88" i="217"/>
  <c r="N88" i="216"/>
  <c r="N88" i="208"/>
  <c r="N88" i="218"/>
  <c r="N88" i="213"/>
  <c r="N88" i="214"/>
  <c r="N88" i="211"/>
  <c r="N88" i="221"/>
  <c r="N88" i="203"/>
  <c r="N88" i="201"/>
  <c r="N88" i="198"/>
  <c r="N88" i="199"/>
  <c r="N88" i="223"/>
  <c r="N88" i="206"/>
  <c r="N88" i="197"/>
  <c r="N88" i="209"/>
  <c r="N88" i="207"/>
  <c r="N88" i="204"/>
  <c r="N88" i="205"/>
  <c r="N88" i="210"/>
  <c r="N88" i="188"/>
  <c r="N88" i="196"/>
  <c r="N88" i="189"/>
  <c r="N88" i="200"/>
  <c r="N88" i="190"/>
  <c r="N88" i="191"/>
  <c r="N88" i="195"/>
  <c r="N88" i="185"/>
  <c r="N88" i="186"/>
  <c r="N88" i="202"/>
  <c r="N88" i="187"/>
  <c r="N88" i="193"/>
  <c r="N88" i="194"/>
  <c r="N88" i="192"/>
  <c r="N126" i="236"/>
  <c r="N126" i="229"/>
  <c r="N126" i="224"/>
  <c r="N126" i="230"/>
  <c r="N126" i="231"/>
  <c r="N126" i="232"/>
  <c r="N126" i="225"/>
  <c r="N126" i="226"/>
  <c r="N126" i="235"/>
  <c r="N126" i="233"/>
  <c r="N126" i="227"/>
  <c r="N126" i="234"/>
  <c r="N126" i="228"/>
  <c r="N126" i="215"/>
  <c r="N126" i="216"/>
  <c r="N126" i="221"/>
  <c r="N126" i="222"/>
  <c r="N126" i="213"/>
  <c r="N126" i="211"/>
  <c r="N126" i="219"/>
  <c r="N126" i="214"/>
  <c r="N126" i="212"/>
  <c r="N126" i="220"/>
  <c r="N126" i="217"/>
  <c r="N126" i="223"/>
  <c r="N126" i="218"/>
  <c r="N126" i="206"/>
  <c r="N126" i="195"/>
  <c r="N126" i="208"/>
  <c r="N126" i="207"/>
  <c r="N126" i="209"/>
  <c r="N126" i="210"/>
  <c r="N126" i="200"/>
  <c r="N126" i="201"/>
  <c r="N126" i="198"/>
  <c r="N126" i="202"/>
  <c r="N126" i="199"/>
  <c r="N126" i="203"/>
  <c r="N126" i="196"/>
  <c r="N126" i="204"/>
  <c r="N126" i="197"/>
  <c r="N126" i="205"/>
  <c r="N126" i="194"/>
  <c r="N126" i="185"/>
  <c r="N126" i="188"/>
  <c r="N126" i="192"/>
  <c r="N126" i="189"/>
  <c r="N126" i="193"/>
  <c r="N126" i="190"/>
  <c r="N126" i="191"/>
  <c r="N126" i="186"/>
  <c r="N126" i="187"/>
  <c r="N78" i="236"/>
  <c r="N78" i="222"/>
  <c r="N78" i="227"/>
  <c r="N78" i="228"/>
  <c r="N78" i="229"/>
  <c r="N78" i="230"/>
  <c r="N78" i="225"/>
  <c r="N78" i="223"/>
  <c r="N78" i="226"/>
  <c r="N78" i="234"/>
  <c r="N78" i="235"/>
  <c r="N78" i="233"/>
  <c r="N78" i="231"/>
  <c r="N78" i="220"/>
  <c r="N78" i="232"/>
  <c r="N78" i="224"/>
  <c r="N78" i="217"/>
  <c r="N78" i="221"/>
  <c r="N78" i="218"/>
  <c r="N78" i="212"/>
  <c r="N78" i="213"/>
  <c r="N78" i="215"/>
  <c r="N78" i="210"/>
  <c r="N78" i="216"/>
  <c r="N78" i="211"/>
  <c r="N78" i="214"/>
  <c r="N78" i="208"/>
  <c r="N78" i="209"/>
  <c r="N78" i="198"/>
  <c r="N78" i="219"/>
  <c r="N78" i="200"/>
  <c r="N78" i="199"/>
  <c r="N78" i="201"/>
  <c r="N78" i="206"/>
  <c r="N78" i="204"/>
  <c r="N78" i="207"/>
  <c r="N78" i="205"/>
  <c r="N78" i="202"/>
  <c r="N78" i="203"/>
  <c r="N78" i="196"/>
  <c r="N78" i="197"/>
  <c r="N78" i="193"/>
  <c r="N78" i="189"/>
  <c r="N78" i="187"/>
  <c r="N78" i="190"/>
  <c r="N78" i="188"/>
  <c r="N78" i="185"/>
  <c r="N78" i="186"/>
  <c r="N78" i="194"/>
  <c r="N78" i="195"/>
  <c r="N78" i="191"/>
  <c r="N78" i="192"/>
  <c r="N134" i="236"/>
  <c r="N134" i="229"/>
  <c r="N134" i="233"/>
  <c r="N134" i="230"/>
  <c r="N134" i="225"/>
  <c r="N134" i="231"/>
  <c r="N134" i="226"/>
  <c r="N134" i="232"/>
  <c r="N134" i="223"/>
  <c r="N134" i="224"/>
  <c r="N134" i="234"/>
  <c r="N134" i="235"/>
  <c r="N134" i="227"/>
  <c r="N134" i="228"/>
  <c r="N134" i="218"/>
  <c r="N134" i="210"/>
  <c r="N134" i="215"/>
  <c r="N134" i="211"/>
  <c r="N134" i="219"/>
  <c r="N134" i="216"/>
  <c r="N134" i="220"/>
  <c r="N134" i="212"/>
  <c r="N134" i="221"/>
  <c r="N134" i="213"/>
  <c r="N134" i="222"/>
  <c r="N134" i="206"/>
  <c r="N134" i="197"/>
  <c r="N134" i="198"/>
  <c r="N134" i="214"/>
  <c r="N134" i="199"/>
  <c r="N134" i="200"/>
  <c r="N134" i="201"/>
  <c r="N134" i="202"/>
  <c r="N134" i="195"/>
  <c r="N134" i="217"/>
  <c r="N134" i="209"/>
  <c r="N134" i="207"/>
  <c r="N134" i="203"/>
  <c r="N134" i="208"/>
  <c r="N134" i="204"/>
  <c r="N134" i="188"/>
  <c r="N134" i="189"/>
  <c r="N134" i="196"/>
  <c r="N134" i="205"/>
  <c r="N134" i="191"/>
  <c r="N134" i="185"/>
  <c r="N134" i="192"/>
  <c r="N134" i="190"/>
  <c r="N134" i="186"/>
  <c r="N134" i="193"/>
  <c r="N134" i="187"/>
  <c r="N134" i="194"/>
  <c r="N138" i="236"/>
  <c r="N138" i="222"/>
  <c r="N138" i="234"/>
  <c r="N138" i="235"/>
  <c r="N138" i="225"/>
  <c r="N138" i="231"/>
  <c r="N138" i="226"/>
  <c r="N138" i="232"/>
  <c r="N138" i="229"/>
  <c r="N138" i="227"/>
  <c r="N138" i="230"/>
  <c r="N138" i="228"/>
  <c r="N138" i="223"/>
  <c r="N138" i="233"/>
  <c r="N138" i="221"/>
  <c r="N138" i="212"/>
  <c r="N138" i="210"/>
  <c r="N138" i="209"/>
  <c r="N138" i="211"/>
  <c r="N138" i="215"/>
  <c r="N138" i="213"/>
  <c r="N138" i="219"/>
  <c r="N138" i="214"/>
  <c r="N138" i="217"/>
  <c r="N138" i="218"/>
  <c r="N138" i="216"/>
  <c r="N138" i="220"/>
  <c r="N138" i="197"/>
  <c r="N138" i="207"/>
  <c r="N138" i="224"/>
  <c r="N138" i="208"/>
  <c r="N138" i="205"/>
  <c r="N138" i="206"/>
  <c r="N138" i="198"/>
  <c r="N138" i="202"/>
  <c r="N138" i="203"/>
  <c r="N138" i="199"/>
  <c r="N138" i="204"/>
  <c r="N138" i="201"/>
  <c r="N138" i="200"/>
  <c r="N138" i="191"/>
  <c r="N138" i="192"/>
  <c r="N138" i="194"/>
  <c r="N138" i="193"/>
  <c r="N138" i="189"/>
  <c r="N138" i="195"/>
  <c r="N138" i="185"/>
  <c r="N138" i="188"/>
  <c r="N138" i="187"/>
  <c r="N138" i="190"/>
  <c r="N138" i="196"/>
  <c r="N138" i="186"/>
  <c r="N135" i="236"/>
  <c r="N135" i="223"/>
  <c r="N135" i="224"/>
  <c r="N135" i="231"/>
  <c r="N135" i="232"/>
  <c r="N135" i="233"/>
  <c r="N135" i="234"/>
  <c r="N135" i="235"/>
  <c r="N135" i="227"/>
  <c r="N135" i="229"/>
  <c r="N135" i="228"/>
  <c r="N135" i="230"/>
  <c r="N135" i="225"/>
  <c r="N135" i="214"/>
  <c r="N135" i="210"/>
  <c r="N135" i="215"/>
  <c r="N135" i="212"/>
  <c r="N135" i="211"/>
  <c r="N135" i="226"/>
  <c r="N135" i="218"/>
  <c r="N135" i="221"/>
  <c r="N135" i="219"/>
  <c r="N135" i="222"/>
  <c r="N135" i="216"/>
  <c r="N135" i="220"/>
  <c r="N135" i="217"/>
  <c r="N135" i="205"/>
  <c r="N135" i="206"/>
  <c r="N135" i="200"/>
  <c r="N135" i="195"/>
  <c r="N135" i="204"/>
  <c r="N135" i="196"/>
  <c r="N135" i="213"/>
  <c r="N135" i="197"/>
  <c r="N135" i="209"/>
  <c r="N135" i="207"/>
  <c r="N135" i="199"/>
  <c r="N135" i="208"/>
  <c r="N135" i="201"/>
  <c r="N135" i="198"/>
  <c r="N135" i="203"/>
  <c r="N135" i="202"/>
  <c r="N135" i="187"/>
  <c r="N135" i="191"/>
  <c r="N135" i="192"/>
  <c r="N135" i="185"/>
  <c r="N135" i="194"/>
  <c r="N135" i="193"/>
  <c r="N135" i="189"/>
  <c r="N135" i="188"/>
  <c r="N135" i="186"/>
  <c r="N135" i="190"/>
  <c r="N92" i="236"/>
  <c r="N92" i="234"/>
  <c r="N92" i="227"/>
  <c r="N92" i="228"/>
  <c r="N92" i="231"/>
  <c r="N92" i="235"/>
  <c r="N92" i="232"/>
  <c r="N92" i="225"/>
  <c r="N92" i="226"/>
  <c r="N92" i="223"/>
  <c r="N92" i="224"/>
  <c r="N92" i="229"/>
  <c r="N92" i="215"/>
  <c r="N92" i="230"/>
  <c r="N92" i="217"/>
  <c r="N92" i="210"/>
  <c r="N92" i="218"/>
  <c r="N92" i="211"/>
  <c r="N92" i="216"/>
  <c r="N92" i="214"/>
  <c r="N92" i="219"/>
  <c r="N92" i="220"/>
  <c r="N92" i="212"/>
  <c r="N92" i="233"/>
  <c r="N92" i="213"/>
  <c r="N92" i="221"/>
  <c r="N92" i="205"/>
  <c r="N92" i="206"/>
  <c r="N92" i="196"/>
  <c r="N92" i="209"/>
  <c r="N92" i="197"/>
  <c r="N92" i="203"/>
  <c r="N92" i="204"/>
  <c r="N92" i="198"/>
  <c r="N92" i="207"/>
  <c r="N92" i="222"/>
  <c r="N92" i="208"/>
  <c r="N92" i="201"/>
  <c r="N92" i="200"/>
  <c r="N92" i="202"/>
  <c r="N92" i="199"/>
  <c r="N92" i="193"/>
  <c r="N92" i="192"/>
  <c r="N92" i="194"/>
  <c r="N92" i="195"/>
  <c r="N92" i="186"/>
  <c r="N92" i="190"/>
  <c r="N92" i="191"/>
  <c r="N92" i="188"/>
  <c r="N92" i="189"/>
  <c r="N92" i="187"/>
  <c r="N92" i="185"/>
  <c r="N66" i="236"/>
  <c r="N66" i="229"/>
  <c r="N66" i="230"/>
  <c r="N66" i="233"/>
  <c r="N66" i="234"/>
  <c r="N66" i="225"/>
  <c r="N66" i="226"/>
  <c r="N66" i="231"/>
  <c r="N66" i="227"/>
  <c r="N66" i="232"/>
  <c r="N66" i="228"/>
  <c r="N66" i="223"/>
  <c r="N66" i="235"/>
  <c r="N66" i="214"/>
  <c r="N66" i="210"/>
  <c r="N66" i="221"/>
  <c r="N66" i="217"/>
  <c r="N66" i="211"/>
  <c r="N66" i="222"/>
  <c r="N66" i="218"/>
  <c r="N66" i="219"/>
  <c r="N66" i="220"/>
  <c r="N66" i="209"/>
  <c r="N66" i="212"/>
  <c r="N66" i="213"/>
  <c r="N66" i="224"/>
  <c r="N66" i="215"/>
  <c r="N66" i="197"/>
  <c r="N66" i="202"/>
  <c r="N66" i="206"/>
  <c r="N66" i="203"/>
  <c r="N66" i="207"/>
  <c r="N66" i="208"/>
  <c r="N66" i="204"/>
  <c r="N66" i="205"/>
  <c r="N66" i="199"/>
  <c r="N66" i="200"/>
  <c r="N66" i="201"/>
  <c r="N66" i="198"/>
  <c r="N66" i="216"/>
  <c r="N66" i="187"/>
  <c r="N66" i="185"/>
  <c r="N66" i="192"/>
  <c r="N66" i="186"/>
  <c r="N66" i="193"/>
  <c r="N66" i="190"/>
  <c r="N66" i="191"/>
  <c r="N66" i="194"/>
  <c r="N66" i="188"/>
  <c r="N66" i="195"/>
  <c r="N66" i="189"/>
  <c r="N66" i="196"/>
  <c r="N82" i="236"/>
  <c r="N82" i="234"/>
  <c r="N82" i="235"/>
  <c r="N82" i="229"/>
  <c r="N82" i="225"/>
  <c r="N82" i="230"/>
  <c r="N82" i="227"/>
  <c r="N82" i="226"/>
  <c r="N82" i="228"/>
  <c r="N82" i="231"/>
  <c r="N82" i="232"/>
  <c r="N82" i="233"/>
  <c r="N82" i="218"/>
  <c r="N82" i="215"/>
  <c r="N82" i="221"/>
  <c r="N82" i="222"/>
  <c r="N82" i="219"/>
  <c r="N82" i="214"/>
  <c r="N82" i="210"/>
  <c r="N82" i="223"/>
  <c r="N82" i="213"/>
  <c r="N82" i="224"/>
  <c r="N82" i="212"/>
  <c r="N82" i="195"/>
  <c r="N82" i="199"/>
  <c r="N82" i="205"/>
  <c r="N82" i="206"/>
  <c r="N82" i="200"/>
  <c r="N82" i="220"/>
  <c r="N82" i="198"/>
  <c r="N82" i="196"/>
  <c r="N82" i="207"/>
  <c r="N82" i="197"/>
  <c r="N82" i="208"/>
  <c r="N82" i="209"/>
  <c r="N82" i="217"/>
  <c r="N82" i="201"/>
  <c r="N82" i="216"/>
  <c r="N82" i="202"/>
  <c r="N82" i="211"/>
  <c r="N82" i="204"/>
  <c r="N82" i="203"/>
  <c r="N82" i="189"/>
  <c r="N82" i="188"/>
  <c r="N82" i="191"/>
  <c r="N82" i="185"/>
  <c r="N82" i="186"/>
  <c r="N82" i="192"/>
  <c r="N82" i="187"/>
  <c r="N82" i="194"/>
  <c r="N82" i="193"/>
  <c r="N82" i="190"/>
  <c r="N68" i="236"/>
  <c r="N68" i="235"/>
  <c r="N68" i="221"/>
  <c r="N68" i="231"/>
  <c r="N68" i="232"/>
  <c r="N68" i="223"/>
  <c r="N68" i="224"/>
  <c r="N68" i="225"/>
  <c r="N68" i="226"/>
  <c r="N68" i="233"/>
  <c r="N68" i="234"/>
  <c r="N68" i="229"/>
  <c r="N68" i="227"/>
  <c r="N68" i="230"/>
  <c r="N68" i="228"/>
  <c r="N68" i="219"/>
  <c r="N68" i="214"/>
  <c r="N68" i="210"/>
  <c r="N68" i="220"/>
  <c r="N68" i="215"/>
  <c r="N68" i="211"/>
  <c r="N68" i="217"/>
  <c r="N68" i="218"/>
  <c r="N68" i="212"/>
  <c r="N68" i="213"/>
  <c r="N68" i="209"/>
  <c r="N68" i="222"/>
  <c r="N68" i="204"/>
  <c r="N68" i="205"/>
  <c r="N68" i="194"/>
  <c r="N68" i="200"/>
  <c r="N68" i="216"/>
  <c r="N68" i="206"/>
  <c r="N68" i="202"/>
  <c r="N68" i="201"/>
  <c r="N68" i="208"/>
  <c r="N68" i="207"/>
  <c r="N68" i="203"/>
  <c r="N68" i="198"/>
  <c r="N68" i="196"/>
  <c r="N68" i="199"/>
  <c r="N68" i="197"/>
  <c r="N68" i="185"/>
  <c r="N68" i="195"/>
  <c r="N68" i="188"/>
  <c r="N68" i="189"/>
  <c r="N68" i="186"/>
  <c r="N68" i="187"/>
  <c r="N68" i="192"/>
  <c r="N68" i="193"/>
  <c r="N68" i="190"/>
  <c r="N68" i="191"/>
  <c r="N122" i="236"/>
  <c r="N122" i="220"/>
  <c r="N122" i="225"/>
  <c r="N122" i="221"/>
  <c r="N122" i="226"/>
  <c r="N122" i="227"/>
  <c r="N122" i="228"/>
  <c r="N122" i="223"/>
  <c r="N122" i="229"/>
  <c r="N122" i="224"/>
  <c r="N122" i="230"/>
  <c r="N122" i="233"/>
  <c r="N122" i="231"/>
  <c r="N122" i="232"/>
  <c r="N122" i="234"/>
  <c r="N122" i="235"/>
  <c r="N122" i="209"/>
  <c r="N122" i="219"/>
  <c r="N122" i="210"/>
  <c r="N122" i="208"/>
  <c r="N122" i="213"/>
  <c r="N122" i="217"/>
  <c r="N122" i="214"/>
  <c r="N122" i="211"/>
  <c r="N122" i="218"/>
  <c r="N122" i="212"/>
  <c r="N122" i="215"/>
  <c r="N122" i="222"/>
  <c r="N122" i="216"/>
  <c r="N122" i="195"/>
  <c r="N122" i="199"/>
  <c r="N122" i="197"/>
  <c r="N122" i="196"/>
  <c r="N122" i="200"/>
  <c r="N122" i="198"/>
  <c r="N122" i="201"/>
  <c r="N122" i="203"/>
  <c r="N122" i="202"/>
  <c r="N122" i="204"/>
  <c r="N122" i="207"/>
  <c r="N122" i="205"/>
  <c r="N122" i="206"/>
  <c r="N122" i="189"/>
  <c r="N122" i="190"/>
  <c r="N122" i="191"/>
  <c r="N122" i="192"/>
  <c r="N122" i="193"/>
  <c r="N122" i="187"/>
  <c r="N122" i="194"/>
  <c r="N122" i="188"/>
  <c r="N122" i="185"/>
  <c r="N122" i="186"/>
  <c r="N119" i="236"/>
  <c r="N119" i="231"/>
  <c r="N119" i="227"/>
  <c r="N119" i="232"/>
  <c r="N119" i="228"/>
  <c r="N119" i="233"/>
  <c r="N119" i="229"/>
  <c r="N119" i="234"/>
  <c r="N119" i="230"/>
  <c r="N119" i="223"/>
  <c r="N119" i="235"/>
  <c r="N119" i="224"/>
  <c r="N119" i="225"/>
  <c r="N119" i="226"/>
  <c r="N119" i="218"/>
  <c r="N119" i="216"/>
  <c r="N119" i="210"/>
  <c r="N119" i="219"/>
  <c r="N119" i="217"/>
  <c r="N119" i="211"/>
  <c r="N119" i="220"/>
  <c r="N119" i="221"/>
  <c r="N119" i="215"/>
  <c r="N119" i="212"/>
  <c r="N119" i="222"/>
  <c r="N119" i="213"/>
  <c r="N119" i="214"/>
  <c r="N119" i="204"/>
  <c r="N119" i="202"/>
  <c r="N119" i="200"/>
  <c r="N119" i="199"/>
  <c r="N119" i="198"/>
  <c r="N119" i="205"/>
  <c r="N119" i="206"/>
  <c r="N119" i="196"/>
  <c r="N119" i="203"/>
  <c r="N119" i="197"/>
  <c r="N119" i="207"/>
  <c r="N119" i="209"/>
  <c r="N119" i="208"/>
  <c r="N119" i="201"/>
  <c r="N119" i="194"/>
  <c r="N119" i="190"/>
  <c r="N119" i="189"/>
  <c r="N119" i="191"/>
  <c r="N119" i="192"/>
  <c r="N119" i="195"/>
  <c r="N119" i="193"/>
  <c r="N119" i="187"/>
  <c r="N119" i="186"/>
  <c r="N119" i="188"/>
  <c r="N119" i="185"/>
  <c r="N144" i="236"/>
  <c r="N144" i="234"/>
  <c r="N144" i="222"/>
  <c r="N144" i="230"/>
  <c r="N144" i="223"/>
  <c r="N144" i="231"/>
  <c r="N144" i="227"/>
  <c r="N144" i="225"/>
  <c r="N144" i="228"/>
  <c r="N144" i="226"/>
  <c r="N144" i="232"/>
  <c r="N144" i="229"/>
  <c r="N144" i="233"/>
  <c r="N144" i="235"/>
  <c r="N144" i="221"/>
  <c r="N144" i="224"/>
  <c r="N144" i="217"/>
  <c r="N144" i="214"/>
  <c r="N144" i="211"/>
  <c r="N144" i="209"/>
  <c r="N144" i="218"/>
  <c r="N144" i="215"/>
  <c r="N144" i="216"/>
  <c r="N144" i="212"/>
  <c r="N144" i="213"/>
  <c r="N144" i="219"/>
  <c r="N144" i="220"/>
  <c r="N144" i="207"/>
  <c r="N144" i="196"/>
  <c r="N144" i="197"/>
  <c r="N144" i="202"/>
  <c r="N144" i="195"/>
  <c r="N144" i="203"/>
  <c r="N144" i="204"/>
  <c r="N144" i="210"/>
  <c r="N144" i="205"/>
  <c r="N144" i="200"/>
  <c r="N144" i="201"/>
  <c r="N144" i="208"/>
  <c r="N144" i="198"/>
  <c r="N144" i="189"/>
  <c r="N144" i="199"/>
  <c r="N144" i="192"/>
  <c r="N144" i="186"/>
  <c r="N144" i="193"/>
  <c r="N144" i="187"/>
  <c r="N144" i="188"/>
  <c r="N144" i="206"/>
  <c r="N144" i="194"/>
  <c r="N144" i="185"/>
  <c r="N144" i="190"/>
  <c r="N144" i="191"/>
  <c r="N117" i="236"/>
  <c r="N117" i="231"/>
  <c r="N117" i="232"/>
  <c r="N117" i="225"/>
  <c r="N117" i="224"/>
  <c r="N117" i="234"/>
  <c r="N117" i="235"/>
  <c r="N117" i="228"/>
  <c r="N117" i="230"/>
  <c r="N117" i="226"/>
  <c r="N117" i="233"/>
  <c r="N117" i="227"/>
  <c r="N117" i="229"/>
  <c r="N117" i="221"/>
  <c r="N117" i="213"/>
  <c r="N117" i="223"/>
  <c r="N117" i="216"/>
  <c r="N117" i="219"/>
  <c r="N117" i="218"/>
  <c r="N117" i="217"/>
  <c r="N117" i="214"/>
  <c r="N117" i="222"/>
  <c r="N117" i="212"/>
  <c r="N117" i="220"/>
  <c r="N117" i="215"/>
  <c r="N117" i="200"/>
  <c r="N117" i="197"/>
  <c r="N117" i="210"/>
  <c r="N117" i="209"/>
  <c r="N117" i="198"/>
  <c r="N117" i="196"/>
  <c r="N117" i="202"/>
  <c r="N117" i="207"/>
  <c r="N117" i="199"/>
  <c r="N117" i="205"/>
  <c r="N117" i="204"/>
  <c r="N117" i="203"/>
  <c r="N117" i="211"/>
  <c r="N117" i="206"/>
  <c r="N117" i="208"/>
  <c r="N117" i="201"/>
  <c r="N117" i="193"/>
  <c r="N117" i="186"/>
  <c r="N117" i="191"/>
  <c r="N117" i="185"/>
  <c r="N117" i="187"/>
  <c r="N117" i="190"/>
  <c r="N117" i="195"/>
  <c r="N117" i="188"/>
  <c r="N117" i="194"/>
  <c r="N117" i="192"/>
  <c r="N117" i="189"/>
  <c r="N73" i="236"/>
  <c r="N73" i="229"/>
  <c r="N73" i="223"/>
  <c r="N73" i="230"/>
  <c r="N73" i="224"/>
  <c r="N73" i="227"/>
  <c r="N73" i="231"/>
  <c r="N73" i="228"/>
  <c r="N73" i="232"/>
  <c r="N73" i="235"/>
  <c r="N73" i="225"/>
  <c r="N73" i="226"/>
  <c r="N73" i="233"/>
  <c r="N73" i="234"/>
  <c r="N73" i="208"/>
  <c r="N73" i="219"/>
  <c r="N73" i="220"/>
  <c r="N73" i="216"/>
  <c r="N73" i="210"/>
  <c r="N73" i="214"/>
  <c r="N73" i="221"/>
  <c r="N73" i="215"/>
  <c r="N73" i="222"/>
  <c r="N73" i="212"/>
  <c r="N73" i="217"/>
  <c r="N73" i="213"/>
  <c r="N73" i="218"/>
  <c r="N73" i="209"/>
  <c r="N73" i="211"/>
  <c r="N73" i="200"/>
  <c r="N73" i="202"/>
  <c r="N73" i="201"/>
  <c r="N73" i="198"/>
  <c r="N73" i="203"/>
  <c r="N73" i="199"/>
  <c r="N73" i="196"/>
  <c r="N73" i="197"/>
  <c r="N73" i="206"/>
  <c r="N73" i="207"/>
  <c r="N73" i="204"/>
  <c r="N73" i="187"/>
  <c r="N73" i="205"/>
  <c r="N73" i="185"/>
  <c r="N73" i="186"/>
  <c r="N73" i="190"/>
  <c r="N73" i="191"/>
  <c r="N73" i="192"/>
  <c r="N73" i="188"/>
  <c r="N73" i="193"/>
  <c r="N73" i="189"/>
  <c r="N73" i="194"/>
  <c r="N73" i="195"/>
  <c r="N147" i="236"/>
  <c r="N147" i="221"/>
  <c r="N147" i="231"/>
  <c r="N147" i="234"/>
  <c r="N147" i="233"/>
  <c r="N147" i="232"/>
  <c r="N147" i="235"/>
  <c r="N147" i="225"/>
  <c r="N147" i="226"/>
  <c r="N147" i="229"/>
  <c r="N147" i="227"/>
  <c r="N147" i="230"/>
  <c r="N147" i="228"/>
  <c r="N147" i="223"/>
  <c r="N147" i="224"/>
  <c r="N147" i="222"/>
  <c r="N147" i="212"/>
  <c r="N147" i="210"/>
  <c r="N147" i="220"/>
  <c r="N147" i="211"/>
  <c r="N147" i="215"/>
  <c r="N147" i="219"/>
  <c r="N147" i="214"/>
  <c r="N147" i="217"/>
  <c r="N147" i="218"/>
  <c r="N147" i="216"/>
  <c r="N147" i="213"/>
  <c r="N147" i="203"/>
  <c r="N147" i="195"/>
  <c r="N147" i="205"/>
  <c r="N147" i="206"/>
  <c r="N147" i="200"/>
  <c r="N147" i="196"/>
  <c r="N147" i="197"/>
  <c r="N147" i="198"/>
  <c r="N147" i="209"/>
  <c r="N147" i="207"/>
  <c r="N147" i="199"/>
  <c r="N147" i="208"/>
  <c r="N147" i="204"/>
  <c r="N147" i="201"/>
  <c r="N147" i="190"/>
  <c r="N147" i="189"/>
  <c r="N147" i="186"/>
  <c r="N147" i="188"/>
  <c r="N147" i="185"/>
  <c r="N147" i="202"/>
  <c r="N147" i="187"/>
  <c r="N147" i="191"/>
  <c r="N147" i="192"/>
  <c r="N147" i="193"/>
  <c r="N147" i="194"/>
  <c r="N145" i="236"/>
  <c r="N145" i="225"/>
  <c r="N145" i="226"/>
  <c r="N145" i="235"/>
  <c r="N145" i="231"/>
  <c r="N145" i="232"/>
  <c r="N145" i="229"/>
  <c r="N145" i="227"/>
  <c r="N145" i="230"/>
  <c r="N145" i="228"/>
  <c r="N145" i="233"/>
  <c r="N145" i="234"/>
  <c r="N145" i="223"/>
  <c r="N145" i="224"/>
  <c r="N145" i="209"/>
  <c r="N145" i="219"/>
  <c r="N145" i="220"/>
  <c r="N145" i="214"/>
  <c r="N145" i="217"/>
  <c r="N145" i="212"/>
  <c r="N145" i="218"/>
  <c r="N145" i="213"/>
  <c r="N145" i="215"/>
  <c r="N145" i="216"/>
  <c r="N145" i="221"/>
  <c r="N145" i="210"/>
  <c r="N145" i="196"/>
  <c r="N145" i="204"/>
  <c r="N145" i="197"/>
  <c r="N145" i="205"/>
  <c r="N145" i="202"/>
  <c r="N145" i="198"/>
  <c r="N145" i="203"/>
  <c r="N145" i="199"/>
  <c r="N145" i="208"/>
  <c r="N145" i="222"/>
  <c r="N145" i="200"/>
  <c r="N145" i="206"/>
  <c r="N145" i="201"/>
  <c r="N145" i="207"/>
  <c r="N145" i="211"/>
  <c r="N145" i="185"/>
  <c r="N145" i="186"/>
  <c r="N145" i="195"/>
  <c r="N145" i="193"/>
  <c r="N145" i="187"/>
  <c r="N145" i="190"/>
  <c r="N145" i="191"/>
  <c r="N145" i="188"/>
  <c r="N145" i="189"/>
  <c r="N145" i="194"/>
  <c r="N145" i="192"/>
  <c r="N127" i="236"/>
  <c r="N127" i="227"/>
  <c r="N127" i="231"/>
  <c r="N127" i="228"/>
  <c r="N127" i="232"/>
  <c r="N127" i="225"/>
  <c r="N127" i="226"/>
  <c r="N127" i="233"/>
  <c r="N127" i="234"/>
  <c r="N127" i="235"/>
  <c r="N127" i="223"/>
  <c r="N127" i="229"/>
  <c r="N127" i="230"/>
  <c r="N127" i="214"/>
  <c r="N127" i="221"/>
  <c r="N127" i="215"/>
  <c r="N127" i="222"/>
  <c r="N127" i="219"/>
  <c r="N127" i="216"/>
  <c r="N127" i="220"/>
  <c r="N127" i="212"/>
  <c r="N127" i="217"/>
  <c r="N127" i="213"/>
  <c r="N127" i="210"/>
  <c r="N127" i="218"/>
  <c r="N127" i="224"/>
  <c r="N127" i="203"/>
  <c r="N127" i="195"/>
  <c r="N127" i="201"/>
  <c r="N127" i="197"/>
  <c r="N127" i="196"/>
  <c r="N127" i="202"/>
  <c r="N127" i="198"/>
  <c r="N127" i="211"/>
  <c r="N127" i="199"/>
  <c r="N127" i="200"/>
  <c r="N127" i="206"/>
  <c r="N127" i="204"/>
  <c r="N127" i="207"/>
  <c r="N127" i="205"/>
  <c r="N127" i="208"/>
  <c r="N127" i="209"/>
  <c r="N127" i="193"/>
  <c r="N127" i="191"/>
  <c r="N127" i="192"/>
  <c r="N127" i="194"/>
  <c r="N127" i="190"/>
  <c r="N127" i="185"/>
  <c r="N127" i="188"/>
  <c r="N127" i="186"/>
  <c r="N127" i="189"/>
  <c r="N127" i="187"/>
  <c r="N93" i="236"/>
  <c r="N93" i="225"/>
  <c r="N93" i="226"/>
  <c r="N93" i="234"/>
  <c r="N93" i="227"/>
  <c r="N93" i="235"/>
  <c r="N93" i="228"/>
  <c r="N93" i="231"/>
  <c r="N93" i="232"/>
  <c r="N93" i="229"/>
  <c r="N93" i="224"/>
  <c r="N93" i="230"/>
  <c r="N93" i="233"/>
  <c r="N93" i="221"/>
  <c r="N93" i="209"/>
  <c r="N93" i="222"/>
  <c r="N93" i="214"/>
  <c r="N93" i="223"/>
  <c r="N93" i="212"/>
  <c r="N93" i="213"/>
  <c r="N93" i="217"/>
  <c r="N93" i="218"/>
  <c r="N93" i="210"/>
  <c r="N93" i="211"/>
  <c r="N93" i="219"/>
  <c r="N93" i="215"/>
  <c r="N93" i="220"/>
  <c r="N93" i="216"/>
  <c r="N93" i="202"/>
  <c r="N93" i="203"/>
  <c r="N93" i="197"/>
  <c r="N93" i="198"/>
  <c r="N93" i="199"/>
  <c r="N93" i="200"/>
  <c r="N93" i="201"/>
  <c r="N93" i="206"/>
  <c r="N93" i="207"/>
  <c r="N93" i="204"/>
  <c r="N93" i="191"/>
  <c r="N93" i="193"/>
  <c r="N93" i="192"/>
  <c r="N93" i="194"/>
  <c r="N93" i="188"/>
  <c r="N93" i="186"/>
  <c r="N93" i="196"/>
  <c r="N93" i="189"/>
  <c r="N93" i="187"/>
  <c r="N93" i="185"/>
  <c r="N93" i="208"/>
  <c r="N93" i="205"/>
  <c r="N93" i="195"/>
  <c r="N93" i="190"/>
  <c r="N106" i="236"/>
  <c r="N106" i="222"/>
  <c r="N106" i="223"/>
  <c r="N106" i="232"/>
  <c r="N106" i="233"/>
  <c r="N106" i="230"/>
  <c r="N106" i="231"/>
  <c r="N106" i="234"/>
  <c r="N106" i="235"/>
  <c r="N106" i="224"/>
  <c r="N106" i="225"/>
  <c r="N106" i="226"/>
  <c r="N106" i="227"/>
  <c r="N106" i="228"/>
  <c r="N106" i="214"/>
  <c r="N106" i="215"/>
  <c r="N106" i="210"/>
  <c r="N106" i="229"/>
  <c r="N106" i="211"/>
  <c r="N106" i="220"/>
  <c r="N106" i="221"/>
  <c r="N106" i="218"/>
  <c r="N106" i="219"/>
  <c r="N106" i="212"/>
  <c r="N106" i="213"/>
  <c r="N106" i="216"/>
  <c r="N106" i="217"/>
  <c r="N106" i="208"/>
  <c r="N106" i="209"/>
  <c r="N106" i="206"/>
  <c r="N106" i="196"/>
  <c r="N106" i="207"/>
  <c r="N106" i="197"/>
  <c r="N106" i="202"/>
  <c r="N106" i="203"/>
  <c r="N106" i="198"/>
  <c r="N106" i="204"/>
  <c r="N106" i="199"/>
  <c r="N106" i="205"/>
  <c r="N106" i="200"/>
  <c r="N106" i="193"/>
  <c r="N106" i="190"/>
  <c r="N106" i="194"/>
  <c r="N106" i="191"/>
  <c r="N106" i="195"/>
  <c r="N106" i="187"/>
  <c r="N106" i="201"/>
  <c r="N106" i="185"/>
  <c r="N106" i="186"/>
  <c r="N106" i="188"/>
  <c r="N106" i="189"/>
  <c r="N106" i="192"/>
  <c r="N83" i="236"/>
  <c r="N83" i="233"/>
  <c r="N83" i="230"/>
  <c r="N83" i="223"/>
  <c r="N83" i="231"/>
  <c r="N83" i="224"/>
  <c r="N83" i="225"/>
  <c r="N83" i="228"/>
  <c r="N83" i="226"/>
  <c r="N83" i="229"/>
  <c r="N83" i="227"/>
  <c r="N83" i="234"/>
  <c r="N83" i="235"/>
  <c r="N83" i="215"/>
  <c r="N83" i="216"/>
  <c r="N83" i="213"/>
  <c r="N83" i="219"/>
  <c r="N83" i="220"/>
  <c r="N83" i="214"/>
  <c r="N83" i="221"/>
  <c r="N83" i="222"/>
  <c r="N83" i="212"/>
  <c r="N83" i="217"/>
  <c r="N83" i="218"/>
  <c r="N83" i="211"/>
  <c r="N83" i="232"/>
  <c r="N83" i="205"/>
  <c r="N83" i="203"/>
  <c r="N83" i="201"/>
  <c r="N83" i="204"/>
  <c r="N83" i="202"/>
  <c r="N83" i="207"/>
  <c r="N83" i="196"/>
  <c r="N83" i="208"/>
  <c r="N83" i="197"/>
  <c r="N83" i="209"/>
  <c r="N83" i="210"/>
  <c r="N83" i="198"/>
  <c r="N83" i="206"/>
  <c r="N83" i="199"/>
  <c r="N83" i="200"/>
  <c r="N83" i="185"/>
  <c r="N83" i="194"/>
  <c r="N83" i="195"/>
  <c r="N83" i="186"/>
  <c r="N83" i="192"/>
  <c r="N83" i="193"/>
  <c r="N83" i="187"/>
  <c r="N83" i="191"/>
  <c r="N83" i="189"/>
  <c r="N83" i="190"/>
  <c r="N83" i="188"/>
  <c r="N128" i="236"/>
  <c r="N128" i="228"/>
  <c r="N128" i="234"/>
  <c r="N128" i="229"/>
  <c r="N128" i="226"/>
  <c r="N128" i="235"/>
  <c r="N128" i="227"/>
  <c r="N128" i="232"/>
  <c r="N128" i="233"/>
  <c r="N128" i="230"/>
  <c r="N128" i="231"/>
  <c r="N128" i="224"/>
  <c r="N128" i="213"/>
  <c r="N128" i="218"/>
  <c r="N128" i="219"/>
  <c r="N128" i="209"/>
  <c r="N128" i="222"/>
  <c r="N128" i="223"/>
  <c r="N128" i="216"/>
  <c r="N128" i="217"/>
  <c r="N128" i="214"/>
  <c r="N128" i="225"/>
  <c r="N128" i="215"/>
  <c r="N128" i="220"/>
  <c r="N128" i="221"/>
  <c r="N128" i="210"/>
  <c r="N128" i="195"/>
  <c r="N128" i="206"/>
  <c r="N128" i="196"/>
  <c r="N128" i="207"/>
  <c r="N128" i="204"/>
  <c r="N128" i="202"/>
  <c r="N128" i="197"/>
  <c r="N128" i="205"/>
  <c r="N128" i="203"/>
  <c r="N128" i="211"/>
  <c r="N128" i="212"/>
  <c r="N128" i="198"/>
  <c r="N128" i="199"/>
  <c r="N128" i="200"/>
  <c r="N128" i="201"/>
  <c r="N128" i="208"/>
  <c r="N128" i="193"/>
  <c r="N128" i="187"/>
  <c r="N128" i="194"/>
  <c r="N128" i="185"/>
  <c r="N128" i="188"/>
  <c r="N128" i="186"/>
  <c r="N128" i="190"/>
  <c r="N128" i="189"/>
  <c r="N128" i="191"/>
  <c r="N128" i="192"/>
  <c r="N85" i="236"/>
  <c r="N85" i="227"/>
  <c r="N85" i="228"/>
  <c r="N85" i="231"/>
  <c r="N85" i="232"/>
  <c r="N85" i="223"/>
  <c r="N85" i="224"/>
  <c r="N85" i="229"/>
  <c r="N85" i="230"/>
  <c r="N85" i="225"/>
  <c r="N85" i="233"/>
  <c r="N85" i="226"/>
  <c r="N85" i="234"/>
  <c r="N85" i="235"/>
  <c r="N85" i="221"/>
  <c r="N85" i="219"/>
  <c r="N85" i="217"/>
  <c r="N85" i="210"/>
  <c r="N85" i="222"/>
  <c r="N85" i="218"/>
  <c r="N85" i="211"/>
  <c r="N85" i="209"/>
  <c r="N85" i="212"/>
  <c r="N85" i="215"/>
  <c r="N85" i="220"/>
  <c r="N85" i="216"/>
  <c r="N85" i="213"/>
  <c r="N85" i="206"/>
  <c r="N85" i="200"/>
  <c r="N85" i="194"/>
  <c r="N85" i="214"/>
  <c r="N85" i="199"/>
  <c r="N85" i="198"/>
  <c r="N85" i="207"/>
  <c r="N85" i="196"/>
  <c r="N85" i="208"/>
  <c r="N85" i="204"/>
  <c r="N85" i="201"/>
  <c r="N85" i="197"/>
  <c r="N85" i="202"/>
  <c r="N85" i="192"/>
  <c r="N85" i="191"/>
  <c r="N85" i="188"/>
  <c r="N85" i="193"/>
  <c r="N85" i="190"/>
  <c r="N85" i="189"/>
  <c r="N85" i="203"/>
  <c r="N85" i="195"/>
  <c r="N85" i="205"/>
  <c r="N85" i="185"/>
  <c r="N85" i="187"/>
  <c r="N85" i="186"/>
  <c r="N80" i="236"/>
  <c r="N80" i="225"/>
  <c r="N80" i="234"/>
  <c r="N80" i="227"/>
  <c r="N80" i="226"/>
  <c r="N80" i="235"/>
  <c r="N80" i="228"/>
  <c r="N80" i="231"/>
  <c r="N80" i="232"/>
  <c r="N80" i="233"/>
  <c r="N80" i="229"/>
  <c r="N80" i="230"/>
  <c r="N80" i="214"/>
  <c r="N80" i="221"/>
  <c r="N80" i="222"/>
  <c r="N80" i="212"/>
  <c r="N80" i="220"/>
  <c r="N80" i="223"/>
  <c r="N80" i="224"/>
  <c r="N80" i="210"/>
  <c r="N80" i="219"/>
  <c r="N80" i="216"/>
  <c r="N80" i="215"/>
  <c r="N80" i="217"/>
  <c r="N80" i="218"/>
  <c r="N80" i="205"/>
  <c r="N80" i="206"/>
  <c r="N80" i="202"/>
  <c r="N80" i="204"/>
  <c r="N80" i="203"/>
  <c r="N80" i="196"/>
  <c r="N80" i="199"/>
  <c r="N80" i="197"/>
  <c r="N80" i="207"/>
  <c r="N80" i="198"/>
  <c r="N80" i="208"/>
  <c r="N80" i="211"/>
  <c r="N80" i="213"/>
  <c r="N80" i="201"/>
  <c r="N80" i="200"/>
  <c r="N80" i="209"/>
  <c r="N80" i="190"/>
  <c r="N80" i="195"/>
  <c r="N80" i="187"/>
  <c r="N80" i="194"/>
  <c r="N80" i="188"/>
  <c r="N80" i="186"/>
  <c r="N80" i="191"/>
  <c r="N80" i="192"/>
  <c r="N80" i="189"/>
  <c r="N80" i="193"/>
  <c r="N80" i="185"/>
  <c r="N115" i="236"/>
  <c r="N115" i="225"/>
  <c r="N115" i="234"/>
  <c r="N115" i="226"/>
  <c r="N115" i="235"/>
  <c r="N115" i="227"/>
  <c r="N115" i="228"/>
  <c r="N115" i="224"/>
  <c r="N115" i="233"/>
  <c r="N115" i="231"/>
  <c r="N115" i="232"/>
  <c r="N115" i="229"/>
  <c r="N115" i="230"/>
  <c r="N115" i="221"/>
  <c r="N115" i="217"/>
  <c r="N115" i="222"/>
  <c r="N115" i="218"/>
  <c r="N115" i="208"/>
  <c r="N115" i="216"/>
  <c r="N115" i="210"/>
  <c r="N115" i="223"/>
  <c r="N115" i="212"/>
  <c r="N115" i="213"/>
  <c r="N115" i="219"/>
  <c r="N115" i="220"/>
  <c r="N115" i="214"/>
  <c r="N115" i="197"/>
  <c r="N115" i="206"/>
  <c r="N115" i="207"/>
  <c r="N115" i="202"/>
  <c r="N115" i="200"/>
  <c r="N115" i="203"/>
  <c r="N115" i="201"/>
  <c r="N115" i="204"/>
  <c r="N115" i="205"/>
  <c r="N115" i="198"/>
  <c r="N115" i="199"/>
  <c r="N115" i="211"/>
  <c r="N115" i="215"/>
  <c r="N115" i="194"/>
  <c r="N115" i="195"/>
  <c r="N115" i="190"/>
  <c r="N115" i="185"/>
  <c r="N115" i="209"/>
  <c r="N115" i="191"/>
  <c r="N115" i="186"/>
  <c r="N115" i="196"/>
  <c r="N115" i="187"/>
  <c r="N115" i="188"/>
  <c r="N115" i="192"/>
  <c r="N115" i="189"/>
  <c r="N115" i="193"/>
  <c r="N129" i="236"/>
  <c r="N129" i="235"/>
  <c r="N129" i="222"/>
  <c r="N129" i="233"/>
  <c r="N129" i="231"/>
  <c r="N129" i="223"/>
  <c r="N129" i="232"/>
  <c r="N129" i="229"/>
  <c r="N129" i="227"/>
  <c r="N129" i="230"/>
  <c r="N129" i="228"/>
  <c r="N129" i="225"/>
  <c r="N129" i="226"/>
  <c r="N129" i="215"/>
  <c r="N129" i="219"/>
  <c r="N129" i="216"/>
  <c r="N129" i="220"/>
  <c r="N129" i="224"/>
  <c r="N129" i="217"/>
  <c r="N129" i="214"/>
  <c r="N129" i="210"/>
  <c r="N129" i="234"/>
  <c r="N129" i="218"/>
  <c r="N129" i="212"/>
  <c r="N129" i="211"/>
  <c r="N129" i="213"/>
  <c r="N129" i="221"/>
  <c r="N129" i="201"/>
  <c r="N129" i="209"/>
  <c r="N129" i="207"/>
  <c r="N129" i="202"/>
  <c r="N129" i="208"/>
  <c r="N129" i="205"/>
  <c r="N129" i="206"/>
  <c r="N129" i="203"/>
  <c r="N129" i="204"/>
  <c r="N129" i="197"/>
  <c r="N129" i="198"/>
  <c r="N129" i="195"/>
  <c r="N129" i="199"/>
  <c r="N129" i="196"/>
  <c r="N129" i="194"/>
  <c r="N129" i="187"/>
  <c r="N129" i="185"/>
  <c r="N129" i="193"/>
  <c r="N129" i="190"/>
  <c r="N129" i="186"/>
  <c r="N129" i="188"/>
  <c r="N129" i="200"/>
  <c r="N129" i="189"/>
  <c r="N129" i="192"/>
  <c r="N129" i="191"/>
  <c r="N111" i="236"/>
  <c r="N111" i="223"/>
  <c r="N111" i="224"/>
  <c r="N111" i="227"/>
  <c r="N111" i="228"/>
  <c r="N111" i="225"/>
  <c r="N111" i="234"/>
  <c r="N111" i="229"/>
  <c r="N111" i="226"/>
  <c r="N111" i="235"/>
  <c r="N111" i="230"/>
  <c r="N111" i="233"/>
  <c r="N111" i="231"/>
  <c r="N111" i="217"/>
  <c r="N111" i="218"/>
  <c r="N111" i="214"/>
  <c r="N111" i="232"/>
  <c r="N111" i="221"/>
  <c r="N111" i="222"/>
  <c r="N111" i="219"/>
  <c r="N111" i="220"/>
  <c r="N111" i="215"/>
  <c r="N111" i="212"/>
  <c r="N111" i="216"/>
  <c r="N111" i="213"/>
  <c r="N111" i="208"/>
  <c r="N111" i="209"/>
  <c r="N111" i="198"/>
  <c r="N111" i="206"/>
  <c r="N111" i="199"/>
  <c r="N111" i="207"/>
  <c r="N111" i="202"/>
  <c r="N111" i="204"/>
  <c r="N111" i="203"/>
  <c r="N111" i="205"/>
  <c r="N111" i="210"/>
  <c r="N111" i="211"/>
  <c r="N111" i="200"/>
  <c r="N111" i="201"/>
  <c r="N111" i="196"/>
  <c r="N111" i="197"/>
  <c r="N111" i="190"/>
  <c r="N111" i="191"/>
  <c r="N111" i="186"/>
  <c r="N111" i="185"/>
  <c r="N111" i="187"/>
  <c r="N111" i="194"/>
  <c r="N111" i="195"/>
  <c r="N111" i="188"/>
  <c r="N111" i="189"/>
  <c r="N111" i="192"/>
  <c r="N111" i="193"/>
  <c r="N77" i="236"/>
  <c r="N77" i="223"/>
  <c r="N77" i="235"/>
  <c r="N77" i="224"/>
  <c r="N77" i="225"/>
  <c r="N77" i="226"/>
  <c r="N77" i="229"/>
  <c r="N77" i="227"/>
  <c r="N77" i="233"/>
  <c r="N77" i="230"/>
  <c r="N77" i="228"/>
  <c r="N77" i="234"/>
  <c r="N77" i="231"/>
  <c r="N77" i="218"/>
  <c r="N77" i="215"/>
  <c r="N77" i="216"/>
  <c r="N77" i="232"/>
  <c r="N77" i="221"/>
  <c r="N77" i="222"/>
  <c r="N77" i="219"/>
  <c r="N77" i="212"/>
  <c r="N77" i="220"/>
  <c r="N77" i="213"/>
  <c r="N77" i="214"/>
  <c r="N77" i="210"/>
  <c r="N77" i="211"/>
  <c r="N77" i="206"/>
  <c r="N77" i="204"/>
  <c r="N77" i="201"/>
  <c r="N77" i="207"/>
  <c r="N77" i="205"/>
  <c r="N77" i="196"/>
  <c r="N77" i="197"/>
  <c r="N77" i="194"/>
  <c r="N77" i="195"/>
  <c r="N77" i="202"/>
  <c r="N77" i="203"/>
  <c r="N77" i="208"/>
  <c r="N77" i="209"/>
  <c r="N77" i="198"/>
  <c r="N77" i="199"/>
  <c r="N77" i="217"/>
  <c r="N77" i="200"/>
  <c r="N77" i="188"/>
  <c r="N77" i="189"/>
  <c r="N77" i="185"/>
  <c r="N77" i="190"/>
  <c r="N77" i="191"/>
  <c r="N77" i="186"/>
  <c r="N77" i="192"/>
  <c r="N77" i="187"/>
  <c r="N77" i="193"/>
  <c r="N65" i="236"/>
  <c r="N65" i="231"/>
  <c r="N65" i="229"/>
  <c r="N65" i="226"/>
  <c r="N65" i="232"/>
  <c r="N65" i="230"/>
  <c r="N65" i="223"/>
  <c r="N65" i="227"/>
  <c r="N65" i="228"/>
  <c r="N65" i="233"/>
  <c r="N65" i="210"/>
  <c r="N65" i="235"/>
  <c r="N65" i="224"/>
  <c r="N65" i="211"/>
  <c r="N65" i="225"/>
  <c r="N65" i="218"/>
  <c r="N65" i="219"/>
  <c r="N65" i="215"/>
  <c r="N65" i="214"/>
  <c r="N65" i="234"/>
  <c r="N65" i="220"/>
  <c r="N65" i="216"/>
  <c r="N65" i="217"/>
  <c r="N65" i="221"/>
  <c r="N65" i="212"/>
  <c r="N65" i="198"/>
  <c r="N65" i="197"/>
  <c r="N65" i="200"/>
  <c r="N65" i="203"/>
  <c r="N65" i="199"/>
  <c r="N65" i="201"/>
  <c r="N65" i="213"/>
  <c r="N65" i="209"/>
  <c r="N65" i="202"/>
  <c r="N65" i="207"/>
  <c r="N65" i="208"/>
  <c r="N65" i="222"/>
  <c r="N65" i="205"/>
  <c r="N65" i="190"/>
  <c r="N65" i="192"/>
  <c r="N65" i="189"/>
  <c r="N65" i="204"/>
  <c r="N65" i="193"/>
  <c r="N65" i="187"/>
  <c r="N65" i="191"/>
  <c r="N65" i="206"/>
  <c r="N65" i="196"/>
  <c r="N65" i="194"/>
  <c r="N65" i="186"/>
  <c r="N65" i="185"/>
  <c r="N65" i="195"/>
  <c r="N65" i="188"/>
  <c r="N87" i="236"/>
  <c r="N87" i="227"/>
  <c r="N87" i="234"/>
  <c r="N87" i="228"/>
  <c r="N87" i="225"/>
  <c r="N87" i="235"/>
  <c r="N87" i="226"/>
  <c r="N87" i="223"/>
  <c r="N87" i="229"/>
  <c r="N87" i="231"/>
  <c r="N87" i="230"/>
  <c r="N87" i="232"/>
  <c r="N87" i="233"/>
  <c r="N87" i="222"/>
  <c r="N87" i="213"/>
  <c r="N87" i="210"/>
  <c r="N87" i="214"/>
  <c r="N87" i="211"/>
  <c r="N87" i="217"/>
  <c r="N87" i="218"/>
  <c r="N87" i="212"/>
  <c r="N87" i="215"/>
  <c r="N87" i="216"/>
  <c r="N87" i="224"/>
  <c r="N87" i="219"/>
  <c r="N87" i="202"/>
  <c r="N87" i="220"/>
  <c r="N87" i="197"/>
  <c r="N87" i="206"/>
  <c r="N87" i="198"/>
  <c r="N87" i="207"/>
  <c r="N87" i="195"/>
  <c r="N87" i="199"/>
  <c r="N87" i="221"/>
  <c r="N87" i="203"/>
  <c r="N87" i="200"/>
  <c r="N87" i="208"/>
  <c r="N87" i="204"/>
  <c r="N87" i="209"/>
  <c r="N87" i="205"/>
  <c r="N87" i="190"/>
  <c r="N87" i="188"/>
  <c r="N87" i="194"/>
  <c r="N87" i="193"/>
  <c r="N87" i="189"/>
  <c r="N87" i="187"/>
  <c r="N87" i="186"/>
  <c r="N87" i="196"/>
  <c r="N87" i="191"/>
  <c r="N87" i="192"/>
  <c r="N87" i="201"/>
  <c r="N87" i="185"/>
  <c r="N112" i="236"/>
  <c r="N112" i="227"/>
  <c r="N112" i="226"/>
  <c r="N112" i="224"/>
  <c r="N112" i="228"/>
  <c r="N112" i="229"/>
  <c r="N112" i="235"/>
  <c r="N112" i="230"/>
  <c r="N112" i="231"/>
  <c r="N112" i="232"/>
  <c r="N112" i="233"/>
  <c r="N112" i="234"/>
  <c r="N112" i="223"/>
  <c r="N112" i="219"/>
  <c r="N112" i="220"/>
  <c r="N112" i="221"/>
  <c r="N112" i="225"/>
  <c r="N112" i="222"/>
  <c r="N112" i="215"/>
  <c r="N112" i="216"/>
  <c r="N112" i="213"/>
  <c r="N112" i="212"/>
  <c r="N112" i="214"/>
  <c r="N112" i="217"/>
  <c r="N112" i="218"/>
  <c r="N112" i="203"/>
  <c r="N112" i="198"/>
  <c r="N112" i="200"/>
  <c r="N112" i="199"/>
  <c r="N112" i="201"/>
  <c r="N112" i="210"/>
  <c r="N112" i="211"/>
  <c r="N112" i="196"/>
  <c r="N112" i="197"/>
  <c r="N112" i="208"/>
  <c r="N112" i="209"/>
  <c r="N112" i="206"/>
  <c r="N112" i="207"/>
  <c r="N112" i="204"/>
  <c r="N112" i="205"/>
  <c r="N112" i="188"/>
  <c r="N112" i="194"/>
  <c r="N112" i="189"/>
  <c r="N112" i="195"/>
  <c r="N112" i="192"/>
  <c r="N112" i="193"/>
  <c r="N112" i="190"/>
  <c r="N112" i="202"/>
  <c r="N112" i="191"/>
  <c r="N112" i="187"/>
  <c r="N112" i="185"/>
  <c r="N112" i="186"/>
  <c r="N98" i="236"/>
  <c r="N98" i="235"/>
  <c r="N98" i="225"/>
  <c r="N98" i="228"/>
  <c r="N98" i="224"/>
  <c r="N98" i="226"/>
  <c r="N98" i="229"/>
  <c r="N98" i="227"/>
  <c r="N98" i="232"/>
  <c r="N98" i="233"/>
  <c r="N98" i="230"/>
  <c r="N98" i="217"/>
  <c r="N98" i="222"/>
  <c r="N98" i="223"/>
  <c r="N98" i="220"/>
  <c r="N98" i="216"/>
  <c r="N98" i="213"/>
  <c r="N98" i="212"/>
  <c r="N98" i="234"/>
  <c r="N98" i="231"/>
  <c r="N98" i="214"/>
  <c r="N98" i="221"/>
  <c r="N98" i="215"/>
  <c r="N98" i="211"/>
  <c r="N98" i="199"/>
  <c r="N98" i="195"/>
  <c r="N98" i="203"/>
  <c r="N98" i="218"/>
  <c r="N98" i="205"/>
  <c r="N98" i="201"/>
  <c r="N98" i="206"/>
  <c r="N98" i="204"/>
  <c r="N98" i="202"/>
  <c r="N98" i="196"/>
  <c r="N98" i="219"/>
  <c r="N98" i="209"/>
  <c r="N98" i="208"/>
  <c r="N98" i="200"/>
  <c r="N98" i="198"/>
  <c r="N98" i="207"/>
  <c r="N98" i="190"/>
  <c r="N98" i="185"/>
  <c r="N98" i="189"/>
  <c r="N98" i="188"/>
  <c r="N98" i="194"/>
  <c r="N98" i="210"/>
  <c r="N98" i="192"/>
  <c r="N98" i="193"/>
  <c r="N98" i="197"/>
  <c r="N98" i="186"/>
  <c r="N98" i="191"/>
  <c r="N98" i="187"/>
  <c r="N86" i="236"/>
  <c r="N86" i="235"/>
  <c r="N86" i="227"/>
  <c r="N86" i="231"/>
  <c r="N86" i="228"/>
  <c r="N86" i="232"/>
  <c r="N86" i="225"/>
  <c r="N86" i="226"/>
  <c r="N86" i="233"/>
  <c r="N86" i="234"/>
  <c r="N86" i="229"/>
  <c r="N86" i="230"/>
  <c r="N86" i="224"/>
  <c r="N86" i="210"/>
  <c r="N86" i="211"/>
  <c r="N86" i="223"/>
  <c r="N86" i="221"/>
  <c r="N86" i="214"/>
  <c r="N86" i="222"/>
  <c r="N86" i="218"/>
  <c r="N86" i="219"/>
  <c r="N86" i="212"/>
  <c r="N86" i="213"/>
  <c r="N86" i="220"/>
  <c r="N86" i="216"/>
  <c r="N86" i="217"/>
  <c r="N86" i="215"/>
  <c r="N86" i="206"/>
  <c r="N86" i="203"/>
  <c r="N86" i="199"/>
  <c r="N86" i="200"/>
  <c r="N86" i="209"/>
  <c r="N86" i="198"/>
  <c r="N86" i="196"/>
  <c r="N86" i="197"/>
  <c r="N86" i="195"/>
  <c r="N86" i="207"/>
  <c r="N86" i="208"/>
  <c r="N86" i="201"/>
  <c r="N86" i="204"/>
  <c r="N86" i="202"/>
  <c r="N86" i="194"/>
  <c r="N86" i="185"/>
  <c r="N86" i="191"/>
  <c r="N86" i="186"/>
  <c r="N86" i="189"/>
  <c r="N86" i="192"/>
  <c r="N86" i="193"/>
  <c r="N86" i="205"/>
  <c r="N86" i="190"/>
  <c r="N86" i="188"/>
  <c r="N86" i="187"/>
  <c r="N113" i="236"/>
  <c r="N113" i="233"/>
  <c r="N113" i="231"/>
  <c r="N113" i="232"/>
  <c r="N113" i="223"/>
  <c r="N113" i="224"/>
  <c r="N113" i="234"/>
  <c r="N113" i="235"/>
  <c r="N113" i="222"/>
  <c r="N113" i="225"/>
  <c r="N113" i="226"/>
  <c r="N113" i="229"/>
  <c r="N113" i="227"/>
  <c r="N113" i="217"/>
  <c r="N113" i="218"/>
  <c r="N113" i="215"/>
  <c r="N113" i="212"/>
  <c r="N113" i="216"/>
  <c r="N113" i="210"/>
  <c r="N113" i="211"/>
  <c r="N113" i="221"/>
  <c r="N113" i="219"/>
  <c r="N113" i="209"/>
  <c r="N113" i="220"/>
  <c r="N113" i="228"/>
  <c r="N113" i="213"/>
  <c r="N113" i="214"/>
  <c r="N113" i="196"/>
  <c r="N113" i="230"/>
  <c r="N113" i="200"/>
  <c r="N113" i="206"/>
  <c r="N113" i="204"/>
  <c r="N113" i="201"/>
  <c r="N113" i="207"/>
  <c r="N113" i="205"/>
  <c r="N113" i="202"/>
  <c r="N113" i="203"/>
  <c r="N113" i="197"/>
  <c r="N113" i="198"/>
  <c r="N113" i="208"/>
  <c r="N113" i="199"/>
  <c r="N113" i="194"/>
  <c r="N113" i="191"/>
  <c r="N113" i="192"/>
  <c r="N113" i="185"/>
  <c r="N113" i="186"/>
  <c r="N113" i="190"/>
  <c r="N113" i="188"/>
  <c r="N113" i="195"/>
  <c r="N113" i="189"/>
  <c r="N113" i="187"/>
  <c r="N113" i="193"/>
  <c r="N70" i="236"/>
  <c r="N70" i="229"/>
  <c r="N70" i="230"/>
  <c r="N70" i="225"/>
  <c r="N70" i="221"/>
  <c r="N70" i="226"/>
  <c r="N70" i="233"/>
  <c r="N70" i="234"/>
  <c r="N70" i="223"/>
  <c r="N70" i="224"/>
  <c r="N70" i="227"/>
  <c r="N70" i="235"/>
  <c r="N70" i="228"/>
  <c r="N70" i="231"/>
  <c r="N70" i="232"/>
  <c r="N70" i="217"/>
  <c r="N70" i="218"/>
  <c r="N70" i="209"/>
  <c r="N70" i="219"/>
  <c r="N70" i="215"/>
  <c r="N70" i="220"/>
  <c r="N70" i="216"/>
  <c r="N70" i="222"/>
  <c r="N70" i="214"/>
  <c r="N70" i="213"/>
  <c r="N70" i="211"/>
  <c r="N70" i="212"/>
  <c r="N70" i="197"/>
  <c r="N70" i="196"/>
  <c r="N70" i="202"/>
  <c r="N70" i="198"/>
  <c r="N70" i="203"/>
  <c r="N70" i="199"/>
  <c r="N70" i="200"/>
  <c r="N70" i="207"/>
  <c r="N70" i="210"/>
  <c r="N70" i="208"/>
  <c r="N70" i="204"/>
  <c r="N70" i="205"/>
  <c r="N70" i="201"/>
  <c r="N70" i="189"/>
  <c r="N70" i="193"/>
  <c r="N70" i="187"/>
  <c r="N70" i="194"/>
  <c r="N70" i="195"/>
  <c r="N70" i="206"/>
  <c r="N70" i="190"/>
  <c r="N70" i="191"/>
  <c r="N70" i="192"/>
  <c r="N70" i="185"/>
  <c r="N70" i="186"/>
  <c r="N70" i="188"/>
  <c r="N140" i="236"/>
  <c r="N140" i="220"/>
  <c r="N140" i="222"/>
  <c r="N140" i="230"/>
  <c r="N140" i="223"/>
  <c r="N140" i="231"/>
  <c r="N140" i="226"/>
  <c r="N140" i="234"/>
  <c r="N140" i="227"/>
  <c r="N140" i="235"/>
  <c r="N140" i="232"/>
  <c r="N140" i="224"/>
  <c r="N140" i="233"/>
  <c r="N140" i="225"/>
  <c r="N140" i="228"/>
  <c r="N140" i="229"/>
  <c r="N140" i="218"/>
  <c r="N140" i="219"/>
  <c r="N140" i="214"/>
  <c r="N140" i="215"/>
  <c r="N140" i="221"/>
  <c r="N140" i="216"/>
  <c r="N140" i="217"/>
  <c r="N140" i="210"/>
  <c r="N140" i="212"/>
  <c r="N140" i="211"/>
  <c r="N140" i="213"/>
  <c r="N140" i="194"/>
  <c r="N140" i="196"/>
  <c r="N140" i="197"/>
  <c r="N140" i="206"/>
  <c r="N140" i="207"/>
  <c r="N140" i="204"/>
  <c r="N140" i="208"/>
  <c r="N140" i="205"/>
  <c r="N140" i="209"/>
  <c r="N140" i="200"/>
  <c r="N140" i="201"/>
  <c r="N140" i="202"/>
  <c r="N140" i="198"/>
  <c r="N140" i="193"/>
  <c r="N140" i="190"/>
  <c r="N140" i="191"/>
  <c r="N140" i="186"/>
  <c r="N140" i="187"/>
  <c r="N140" i="192"/>
  <c r="N140" i="195"/>
  <c r="N140" i="185"/>
  <c r="N140" i="203"/>
  <c r="N140" i="188"/>
  <c r="N140" i="199"/>
  <c r="N140" i="189"/>
  <c r="N90" i="236"/>
  <c r="N90" i="231"/>
  <c r="N90" i="232"/>
  <c r="N90" i="221"/>
  <c r="N90" i="227"/>
  <c r="N90" i="228"/>
  <c r="N90" i="229"/>
  <c r="N90" i="230"/>
  <c r="N90" i="225"/>
  <c r="N90" i="226"/>
  <c r="N90" i="234"/>
  <c r="N90" i="233"/>
  <c r="N90" i="235"/>
  <c r="N90" i="223"/>
  <c r="N90" i="224"/>
  <c r="N90" i="217"/>
  <c r="N90" i="222"/>
  <c r="N90" i="218"/>
  <c r="N90" i="211"/>
  <c r="N90" i="212"/>
  <c r="N90" i="219"/>
  <c r="N90" i="220"/>
  <c r="N90" i="215"/>
  <c r="N90" i="216"/>
  <c r="N90" i="213"/>
  <c r="N90" i="214"/>
  <c r="N90" i="207"/>
  <c r="N90" i="208"/>
  <c r="N90" i="197"/>
  <c r="N90" i="209"/>
  <c r="N90" i="198"/>
  <c r="N90" i="210"/>
  <c r="N90" i="203"/>
  <c r="N90" i="204"/>
  <c r="N90" i="201"/>
  <c r="N90" i="202"/>
  <c r="N90" i="195"/>
  <c r="N90" i="205"/>
  <c r="N90" i="206"/>
  <c r="N90" i="199"/>
  <c r="N90" i="189"/>
  <c r="N90" i="190"/>
  <c r="N90" i="188"/>
  <c r="N90" i="200"/>
  <c r="N90" i="196"/>
  <c r="N90" i="193"/>
  <c r="N90" i="194"/>
  <c r="N90" i="191"/>
  <c r="N90" i="185"/>
  <c r="N90" i="192"/>
  <c r="N90" i="187"/>
  <c r="N90" i="186"/>
  <c r="N99" i="236"/>
  <c r="N99" i="228"/>
  <c r="N99" i="229"/>
  <c r="N99" i="234"/>
  <c r="N99" i="230"/>
  <c r="N99" i="225"/>
  <c r="N99" i="235"/>
  <c r="N99" i="226"/>
  <c r="N99" i="231"/>
  <c r="N99" i="223"/>
  <c r="N99" i="222"/>
  <c r="N99" i="232"/>
  <c r="N99" i="224"/>
  <c r="N99" i="233"/>
  <c r="N99" i="211"/>
  <c r="N99" i="221"/>
  <c r="N99" i="213"/>
  <c r="N99" i="214"/>
  <c r="N99" i="217"/>
  <c r="N99" i="218"/>
  <c r="N99" i="212"/>
  <c r="N99" i="209"/>
  <c r="N99" i="227"/>
  <c r="N99" i="219"/>
  <c r="N99" i="215"/>
  <c r="N99" i="208"/>
  <c r="N99" i="204"/>
  <c r="N99" i="205"/>
  <c r="N99" i="220"/>
  <c r="N99" i="202"/>
  <c r="N99" i="203"/>
  <c r="N99" i="197"/>
  <c r="N99" i="210"/>
  <c r="N99" i="198"/>
  <c r="N99" i="199"/>
  <c r="N99" i="195"/>
  <c r="N99" i="216"/>
  <c r="N99" i="206"/>
  <c r="N99" i="207"/>
  <c r="N99" i="200"/>
  <c r="N99" i="186"/>
  <c r="N99" i="192"/>
  <c r="N99" i="193"/>
  <c r="N99" i="201"/>
  <c r="N99" i="194"/>
  <c r="N99" i="190"/>
  <c r="N99" i="188"/>
  <c r="N99" i="187"/>
  <c r="N99" i="191"/>
  <c r="N99" i="189"/>
  <c r="N99" i="196"/>
  <c r="N99" i="185"/>
  <c r="N130" i="236"/>
  <c r="N130" i="235"/>
  <c r="N130" i="221"/>
  <c r="N130" i="231"/>
  <c r="N130" i="232"/>
  <c r="N130" i="223"/>
  <c r="N130" i="224"/>
  <c r="N130" i="225"/>
  <c r="N130" i="226"/>
  <c r="N130" i="233"/>
  <c r="N130" i="234"/>
  <c r="N130" i="229"/>
  <c r="N130" i="227"/>
  <c r="N130" i="230"/>
  <c r="N130" i="228"/>
  <c r="N130" i="219"/>
  <c r="N130" i="220"/>
  <c r="N130" i="215"/>
  <c r="N130" i="210"/>
  <c r="N130" i="211"/>
  <c r="N130" i="216"/>
  <c r="N130" i="212"/>
  <c r="N130" i="217"/>
  <c r="N130" i="214"/>
  <c r="N130" i="213"/>
  <c r="N130" i="222"/>
  <c r="N130" i="197"/>
  <c r="N130" i="205"/>
  <c r="N130" i="206"/>
  <c r="N130" i="200"/>
  <c r="N130" i="204"/>
  <c r="N130" i="207"/>
  <c r="N130" i="195"/>
  <c r="N130" i="208"/>
  <c r="N130" i="201"/>
  <c r="N130" i="218"/>
  <c r="N130" i="209"/>
  <c r="N130" i="202"/>
  <c r="N130" i="203"/>
  <c r="N130" i="198"/>
  <c r="N130" i="185"/>
  <c r="N130" i="186"/>
  <c r="N130" i="189"/>
  <c r="N130" i="196"/>
  <c r="N130" i="194"/>
  <c r="N130" i="187"/>
  <c r="N130" i="192"/>
  <c r="N130" i="188"/>
  <c r="N130" i="199"/>
  <c r="N130" i="193"/>
  <c r="N130" i="191"/>
  <c r="N130" i="190"/>
  <c r="N141" i="236"/>
  <c r="N141" i="233"/>
  <c r="N141" i="223"/>
  <c r="N141" i="235"/>
  <c r="N141" i="234"/>
  <c r="N141" i="225"/>
  <c r="N141" i="224"/>
  <c r="N141" i="228"/>
  <c r="N141" i="226"/>
  <c r="N141" i="229"/>
  <c r="N141" i="227"/>
  <c r="N141" i="231"/>
  <c r="N141" i="232"/>
  <c r="N141" i="230"/>
  <c r="N141" i="218"/>
  <c r="N141" i="219"/>
  <c r="N141" i="217"/>
  <c r="N141" i="209"/>
  <c r="N141" i="222"/>
  <c r="N141" i="220"/>
  <c r="N141" i="215"/>
  <c r="N141" i="212"/>
  <c r="N141" i="210"/>
  <c r="N141" i="216"/>
  <c r="N141" i="213"/>
  <c r="N141" i="221"/>
  <c r="N141" i="214"/>
  <c r="N141" i="205"/>
  <c r="N141" i="202"/>
  <c r="N141" i="203"/>
  <c r="N141" i="201"/>
  <c r="N141" i="206"/>
  <c r="N141" i="211"/>
  <c r="N141" i="196"/>
  <c r="N141" i="197"/>
  <c r="N141" i="208"/>
  <c r="N141" i="199"/>
  <c r="N141" i="198"/>
  <c r="N141" i="207"/>
  <c r="N141" i="200"/>
  <c r="N141" i="195"/>
  <c r="N141" i="187"/>
  <c r="N141" i="186"/>
  <c r="N141" i="204"/>
  <c r="N141" i="191"/>
  <c r="N141" i="185"/>
  <c r="N141" i="188"/>
  <c r="N141" i="194"/>
  <c r="N141" i="189"/>
  <c r="N141" i="192"/>
  <c r="N141" i="193"/>
  <c r="N141" i="190"/>
  <c r="N84" i="236"/>
  <c r="N84" i="231"/>
  <c r="N84" i="227"/>
  <c r="N84" i="232"/>
  <c r="N84" i="228"/>
  <c r="N84" i="221"/>
  <c r="N84" i="223"/>
  <c r="N84" i="229"/>
  <c r="N84" i="224"/>
  <c r="N84" i="230"/>
  <c r="N84" i="225"/>
  <c r="N84" i="226"/>
  <c r="N84" i="234"/>
  <c r="N84" i="235"/>
  <c r="N84" i="233"/>
  <c r="N84" i="212"/>
  <c r="N84" i="210"/>
  <c r="N84" i="213"/>
  <c r="N84" i="211"/>
  <c r="N84" i="222"/>
  <c r="N84" i="217"/>
  <c r="N84" i="218"/>
  <c r="N84" i="219"/>
  <c r="N84" i="220"/>
  <c r="N84" i="215"/>
  <c r="N84" i="216"/>
  <c r="N84" i="214"/>
  <c r="N84" i="197"/>
  <c r="N84" i="198"/>
  <c r="N84" i="195"/>
  <c r="N84" i="196"/>
  <c r="N84" i="208"/>
  <c r="N84" i="204"/>
  <c r="N84" i="209"/>
  <c r="N84" i="205"/>
  <c r="N84" i="201"/>
  <c r="N84" i="206"/>
  <c r="N84" i="207"/>
  <c r="N84" i="199"/>
  <c r="N84" i="200"/>
  <c r="N84" i="202"/>
  <c r="N84" i="185"/>
  <c r="N84" i="187"/>
  <c r="N84" i="190"/>
  <c r="N84" i="193"/>
  <c r="N84" i="191"/>
  <c r="N84" i="192"/>
  <c r="N84" i="203"/>
  <c r="N84" i="194"/>
  <c r="N84" i="188"/>
  <c r="N84" i="189"/>
  <c r="N84" i="186"/>
  <c r="N133" i="236"/>
  <c r="N133" i="235"/>
  <c r="N133" i="224"/>
  <c r="N133" i="231"/>
  <c r="N133" i="227"/>
  <c r="N133" i="232"/>
  <c r="N133" i="228"/>
  <c r="N133" i="222"/>
  <c r="N133" i="229"/>
  <c r="N133" i="233"/>
  <c r="N133" i="230"/>
  <c r="N133" i="225"/>
  <c r="N133" i="226"/>
  <c r="N133" i="213"/>
  <c r="N133" i="214"/>
  <c r="N133" i="234"/>
  <c r="N133" i="221"/>
  <c r="N133" i="217"/>
  <c r="N133" i="210"/>
  <c r="N133" i="218"/>
  <c r="N133" i="211"/>
  <c r="N133" i="212"/>
  <c r="N133" i="219"/>
  <c r="N133" i="223"/>
  <c r="N133" i="220"/>
  <c r="N133" i="215"/>
  <c r="N133" i="202"/>
  <c r="N133" i="198"/>
  <c r="N133" i="203"/>
  <c r="N133" i="200"/>
  <c r="N133" i="199"/>
  <c r="N133" i="208"/>
  <c r="N133" i="201"/>
  <c r="N133" i="209"/>
  <c r="N133" i="216"/>
  <c r="N133" i="196"/>
  <c r="N133" i="206"/>
  <c r="N133" i="204"/>
  <c r="N133" i="197"/>
  <c r="N133" i="207"/>
  <c r="N133" i="205"/>
  <c r="N133" i="185"/>
  <c r="N133" i="186"/>
  <c r="N133" i="190"/>
  <c r="N133" i="192"/>
  <c r="N133" i="191"/>
  <c r="N133" i="193"/>
  <c r="N133" i="188"/>
  <c r="N133" i="189"/>
  <c r="N133" i="187"/>
  <c r="N133" i="194"/>
  <c r="N133" i="195"/>
  <c r="N148" i="236"/>
  <c r="N148" i="226"/>
  <c r="N148" i="227"/>
  <c r="N148" i="228"/>
  <c r="N148" i="229"/>
  <c r="N148" i="230"/>
  <c r="N148" i="223"/>
  <c r="N148" i="231"/>
  <c r="N148" i="234"/>
  <c r="N148" i="225"/>
  <c r="N148" i="235"/>
  <c r="N148" i="232"/>
  <c r="N148" i="213"/>
  <c r="N148" i="212"/>
  <c r="N148" i="224"/>
  <c r="N148" i="215"/>
  <c r="N148" i="221"/>
  <c r="N148" i="214"/>
  <c r="N148" i="210"/>
  <c r="N148" i="217"/>
  <c r="N148" i="211"/>
  <c r="N148" i="219"/>
  <c r="N148" i="218"/>
  <c r="N148" i="220"/>
  <c r="N148" i="222"/>
  <c r="N148" i="233"/>
  <c r="N148" i="207"/>
  <c r="N148" i="208"/>
  <c r="N148" i="201"/>
  <c r="N148" i="200"/>
  <c r="N148" i="205"/>
  <c r="N148" i="209"/>
  <c r="N148" i="206"/>
  <c r="N148" i="216"/>
  <c r="N148" i="197"/>
  <c r="N148" i="202"/>
  <c r="N148" i="204"/>
  <c r="N148" i="203"/>
  <c r="N148" i="198"/>
  <c r="N148" i="192"/>
  <c r="N148" i="188"/>
  <c r="N148" i="185"/>
  <c r="N148" i="199"/>
  <c r="N148" i="193"/>
  <c r="N148" i="191"/>
  <c r="N148" i="190"/>
  <c r="N148" i="187"/>
  <c r="N148" i="195"/>
  <c r="N148" i="194"/>
  <c r="N148" i="189"/>
  <c r="N148" i="196"/>
  <c r="N148" i="186"/>
  <c r="N95" i="236"/>
  <c r="N95" i="233"/>
  <c r="N95" i="231"/>
  <c r="N95" i="232"/>
  <c r="N95" i="234"/>
  <c r="N95" i="227"/>
  <c r="N95" i="235"/>
  <c r="N95" i="228"/>
  <c r="N95" i="229"/>
  <c r="N95" i="225"/>
  <c r="N95" i="230"/>
  <c r="N95" i="226"/>
  <c r="N95" i="219"/>
  <c r="N95" i="220"/>
  <c r="N95" i="212"/>
  <c r="N95" i="213"/>
  <c r="N95" i="223"/>
  <c r="N95" i="221"/>
  <c r="N95" i="224"/>
  <c r="N95" i="222"/>
  <c r="N95" i="215"/>
  <c r="N95" i="216"/>
  <c r="N95" i="217"/>
  <c r="N95" i="214"/>
  <c r="N95" i="211"/>
  <c r="N95" i="210"/>
  <c r="N95" i="208"/>
  <c r="N95" i="195"/>
  <c r="N95" i="218"/>
  <c r="N95" i="209"/>
  <c r="N95" i="196"/>
  <c r="N95" i="204"/>
  <c r="N95" i="205"/>
  <c r="N95" i="197"/>
  <c r="N95" i="200"/>
  <c r="N95" i="199"/>
  <c r="N95" i="198"/>
  <c r="N95" i="201"/>
  <c r="N95" i="206"/>
  <c r="N95" i="202"/>
  <c r="N95" i="193"/>
  <c r="N95" i="207"/>
  <c r="N95" i="185"/>
  <c r="N95" i="186"/>
  <c r="N95" i="187"/>
  <c r="N95" i="191"/>
  <c r="N95" i="189"/>
  <c r="N95" i="188"/>
  <c r="N95" i="203"/>
  <c r="N95" i="192"/>
  <c r="N95" i="190"/>
  <c r="N95" i="194"/>
  <c r="N124" i="236"/>
  <c r="N124" i="232"/>
  <c r="N124" i="233"/>
  <c r="N124" i="230"/>
  <c r="N124" i="231"/>
  <c r="N124" i="234"/>
  <c r="N124" i="222"/>
  <c r="N124" i="235"/>
  <c r="N124" i="224"/>
  <c r="N124" i="225"/>
  <c r="N124" i="228"/>
  <c r="N124" i="229"/>
  <c r="N124" i="226"/>
  <c r="N124" i="227"/>
  <c r="N124" i="212"/>
  <c r="N124" i="213"/>
  <c r="N124" i="223"/>
  <c r="N124" i="218"/>
  <c r="N124" i="214"/>
  <c r="N124" i="219"/>
  <c r="N124" i="215"/>
  <c r="N124" i="210"/>
  <c r="N124" i="220"/>
  <c r="N124" i="221"/>
  <c r="N124" i="216"/>
  <c r="N124" i="217"/>
  <c r="N124" i="198"/>
  <c r="N124" i="196"/>
  <c r="N124" i="206"/>
  <c r="N124" i="199"/>
  <c r="N124" i="197"/>
  <c r="N124" i="207"/>
  <c r="N124" i="200"/>
  <c r="N124" i="201"/>
  <c r="N124" i="211"/>
  <c r="N124" i="202"/>
  <c r="N124" i="203"/>
  <c r="N124" i="208"/>
  <c r="N124" i="209"/>
  <c r="N124" i="204"/>
  <c r="N124" i="190"/>
  <c r="N124" i="188"/>
  <c r="N124" i="191"/>
  <c r="N124" i="189"/>
  <c r="N124" i="192"/>
  <c r="N124" i="193"/>
  <c r="N124" i="186"/>
  <c r="N124" i="187"/>
  <c r="N124" i="185"/>
  <c r="N124" i="205"/>
  <c r="N124" i="194"/>
  <c r="N124" i="195"/>
  <c r="N74" i="236"/>
  <c r="N74" i="226"/>
  <c r="N74" i="223"/>
  <c r="N74" i="224"/>
  <c r="N74" i="235"/>
  <c r="N74" i="231"/>
  <c r="N74" i="227"/>
  <c r="N74" i="232"/>
  <c r="N74" i="228"/>
  <c r="N74" i="233"/>
  <c r="N74" i="234"/>
  <c r="N74" i="229"/>
  <c r="N74" i="220"/>
  <c r="N74" i="215"/>
  <c r="N74" i="216"/>
  <c r="N74" i="213"/>
  <c r="N74" i="214"/>
  <c r="N74" i="225"/>
  <c r="N74" i="221"/>
  <c r="N74" i="222"/>
  <c r="N74" i="217"/>
  <c r="N74" i="210"/>
  <c r="N74" i="218"/>
  <c r="N74" i="212"/>
  <c r="N74" i="230"/>
  <c r="N74" i="195"/>
  <c r="N74" i="219"/>
  <c r="N74" i="211"/>
  <c r="N74" i="202"/>
  <c r="N74" i="203"/>
  <c r="N74" i="200"/>
  <c r="N74" i="208"/>
  <c r="N74" i="201"/>
  <c r="N74" i="198"/>
  <c r="N74" i="209"/>
  <c r="N74" i="199"/>
  <c r="N74" i="196"/>
  <c r="N74" i="206"/>
  <c r="N74" i="204"/>
  <c r="N74" i="197"/>
  <c r="N74" i="207"/>
  <c r="N74" i="205"/>
  <c r="N74" i="189"/>
  <c r="N74" i="185"/>
  <c r="N74" i="186"/>
  <c r="N74" i="190"/>
  <c r="N74" i="192"/>
  <c r="N74" i="191"/>
  <c r="N74" i="187"/>
  <c r="N74" i="193"/>
  <c r="N74" i="194"/>
  <c r="N74" i="188"/>
  <c r="N57" i="236"/>
  <c r="N57" i="222"/>
  <c r="N57" i="233"/>
  <c r="N57" i="234"/>
  <c r="N57" i="231"/>
  <c r="N57" i="232"/>
  <c r="N57" i="223"/>
  <c r="N57" i="224"/>
  <c r="N57" i="227"/>
  <c r="N57" i="225"/>
  <c r="N57" i="228"/>
  <c r="N57" i="226"/>
  <c r="N57" i="235"/>
  <c r="N57" i="229"/>
  <c r="N57" i="219"/>
  <c r="N57" i="230"/>
  <c r="N57" i="220"/>
  <c r="N57" i="221"/>
  <c r="N57" i="211"/>
  <c r="N57" i="217"/>
  <c r="N57" i="212"/>
  <c r="N57" i="218"/>
  <c r="N57" i="215"/>
  <c r="N57" i="216"/>
  <c r="N57" i="213"/>
  <c r="N57" i="214"/>
  <c r="N57" i="209"/>
  <c r="N57" i="203"/>
  <c r="N57" i="210"/>
  <c r="N57" i="204"/>
  <c r="N57" i="197"/>
  <c r="N57" i="198"/>
  <c r="N57" i="205"/>
  <c r="N57" i="207"/>
  <c r="N57" i="206"/>
  <c r="N57" i="208"/>
  <c r="N57" i="201"/>
  <c r="N57" i="199"/>
  <c r="N57" i="202"/>
  <c r="N57" i="200"/>
  <c r="N57" i="185"/>
  <c r="N57" i="186"/>
  <c r="N57" i="191"/>
  <c r="N57" i="192"/>
  <c r="N57" i="195"/>
  <c r="N57" i="196"/>
  <c r="N57" i="187"/>
  <c r="N57" i="188"/>
  <c r="N57" i="189"/>
  <c r="N57" i="190"/>
  <c r="N57" i="193"/>
  <c r="N57" i="194"/>
  <c r="N146" i="236"/>
  <c r="N146" i="229"/>
  <c r="N146" i="230"/>
  <c r="N146" i="225"/>
  <c r="N146" i="226"/>
  <c r="N146" i="234"/>
  <c r="N146" i="235"/>
  <c r="N146" i="233"/>
  <c r="N146" i="227"/>
  <c r="N146" i="228"/>
  <c r="N146" i="223"/>
  <c r="N146" i="224"/>
  <c r="N146" i="231"/>
  <c r="N146" i="232"/>
  <c r="N146" i="217"/>
  <c r="N146" i="218"/>
  <c r="N146" i="215"/>
  <c r="N146" i="216"/>
  <c r="N146" i="219"/>
  <c r="N146" i="221"/>
  <c r="N146" i="220"/>
  <c r="N146" i="222"/>
  <c r="N146" i="214"/>
  <c r="N146" i="212"/>
  <c r="N146" i="210"/>
  <c r="N146" i="206"/>
  <c r="N146" i="207"/>
  <c r="N146" i="195"/>
  <c r="N146" i="197"/>
  <c r="N146" i="196"/>
  <c r="N146" i="202"/>
  <c r="N146" i="198"/>
  <c r="N146" i="203"/>
  <c r="N146" i="199"/>
  <c r="N146" i="200"/>
  <c r="N146" i="211"/>
  <c r="N146" i="213"/>
  <c r="N146" i="208"/>
  <c r="N146" i="209"/>
  <c r="N146" i="204"/>
  <c r="N146" i="205"/>
  <c r="N146" i="201"/>
  <c r="N146" i="185"/>
  <c r="N146" i="188"/>
  <c r="N146" i="193"/>
  <c r="N146" i="189"/>
  <c r="N146" i="186"/>
  <c r="N146" i="187"/>
  <c r="N146" i="190"/>
  <c r="N146" i="191"/>
  <c r="N146" i="192"/>
  <c r="N146" i="194"/>
  <c r="N114" i="236"/>
  <c r="N114" i="235"/>
  <c r="N114" i="224"/>
  <c r="N114" i="233"/>
  <c r="N114" i="227"/>
  <c r="N114" i="228"/>
  <c r="N114" i="230"/>
  <c r="N114" i="229"/>
  <c r="N114" i="234"/>
  <c r="N114" i="226"/>
  <c r="N114" i="231"/>
  <c r="N114" i="223"/>
  <c r="N114" i="216"/>
  <c r="N114" i="214"/>
  <c r="N114" i="211"/>
  <c r="N114" i="218"/>
  <c r="N114" i="232"/>
  <c r="N114" i="215"/>
  <c r="N114" i="212"/>
  <c r="N114" i="209"/>
  <c r="N114" i="220"/>
  <c r="N114" i="225"/>
  <c r="N114" i="221"/>
  <c r="N114" i="213"/>
  <c r="N114" i="219"/>
  <c r="N114" i="196"/>
  <c r="N114" i="204"/>
  <c r="N114" i="197"/>
  <c r="N114" i="203"/>
  <c r="N114" i="207"/>
  <c r="N114" i="217"/>
  <c r="N114" i="222"/>
  <c r="N114" i="208"/>
  <c r="N114" i="205"/>
  <c r="N114" i="199"/>
  <c r="N114" i="200"/>
  <c r="N114" i="198"/>
  <c r="N114" i="206"/>
  <c r="N114" i="201"/>
  <c r="N114" i="210"/>
  <c r="N114" i="202"/>
  <c r="N114" i="194"/>
  <c r="N114" i="185"/>
  <c r="N114" i="190"/>
  <c r="N114" i="186"/>
  <c r="N114" i="193"/>
  <c r="N114" i="191"/>
  <c r="N114" i="192"/>
  <c r="N114" i="187"/>
  <c r="N114" i="195"/>
  <c r="N114" i="189"/>
  <c r="N114" i="188"/>
  <c r="N71" i="236"/>
  <c r="N71" i="233"/>
  <c r="N71" i="222"/>
  <c r="N71" i="235"/>
  <c r="N71" i="231"/>
  <c r="N71" i="223"/>
  <c r="N71" i="232"/>
  <c r="N71" i="224"/>
  <c r="N71" i="225"/>
  <c r="N71" i="226"/>
  <c r="N71" i="234"/>
  <c r="N71" i="229"/>
  <c r="N71" i="227"/>
  <c r="N71" i="230"/>
  <c r="N71" i="228"/>
  <c r="N71" i="210"/>
  <c r="N71" i="216"/>
  <c r="N71" i="211"/>
  <c r="N71" i="217"/>
  <c r="N71" i="221"/>
  <c r="N71" i="212"/>
  <c r="N71" i="213"/>
  <c r="N71" i="218"/>
  <c r="N71" i="214"/>
  <c r="N71" i="219"/>
  <c r="N71" i="220"/>
  <c r="N71" i="205"/>
  <c r="N71" i="206"/>
  <c r="N71" i="200"/>
  <c r="N71" i="204"/>
  <c r="N71" i="195"/>
  <c r="N71" i="207"/>
  <c r="N71" i="208"/>
  <c r="N71" i="203"/>
  <c r="N71" i="209"/>
  <c r="N71" i="201"/>
  <c r="N71" i="202"/>
  <c r="N71" i="198"/>
  <c r="N71" i="196"/>
  <c r="N71" i="199"/>
  <c r="N71" i="197"/>
  <c r="N71" i="215"/>
  <c r="N71" i="193"/>
  <c r="N71" i="189"/>
  <c r="N71" i="194"/>
  <c r="N71" i="186"/>
  <c r="N71" i="187"/>
  <c r="N71" i="188"/>
  <c r="N71" i="191"/>
  <c r="N71" i="190"/>
  <c r="N71" i="192"/>
  <c r="N71" i="185"/>
  <c r="N143" i="236"/>
  <c r="N143" i="234"/>
  <c r="N143" i="227"/>
  <c r="N143" i="228"/>
  <c r="N143" i="225"/>
  <c r="N143" i="222"/>
  <c r="N143" i="229"/>
  <c r="N143" i="226"/>
  <c r="N143" i="223"/>
  <c r="N143" i="230"/>
  <c r="N143" i="233"/>
  <c r="N143" i="231"/>
  <c r="N143" i="232"/>
  <c r="N143" i="235"/>
  <c r="N143" i="217"/>
  <c r="N143" i="218"/>
  <c r="N143" i="214"/>
  <c r="N143" i="215"/>
  <c r="N143" i="216"/>
  <c r="N143" i="224"/>
  <c r="N143" i="219"/>
  <c r="N143" i="220"/>
  <c r="N143" i="210"/>
  <c r="N143" i="212"/>
  <c r="N143" i="211"/>
  <c r="N143" i="213"/>
  <c r="N143" i="221"/>
  <c r="N143" i="198"/>
  <c r="N143" i="206"/>
  <c r="N143" i="199"/>
  <c r="N143" i="207"/>
  <c r="N143" i="202"/>
  <c r="N143" i="204"/>
  <c r="N143" i="203"/>
  <c r="N143" i="205"/>
  <c r="N143" i="208"/>
  <c r="N143" i="209"/>
  <c r="N143" i="200"/>
  <c r="N143" i="201"/>
  <c r="N143" i="197"/>
  <c r="N143" i="196"/>
  <c r="N143" i="186"/>
  <c r="N143" i="195"/>
  <c r="N143" i="190"/>
  <c r="N143" i="185"/>
  <c r="N143" i="187"/>
  <c r="N143" i="188"/>
  <c r="N143" i="194"/>
  <c r="N143" i="189"/>
  <c r="N143" i="193"/>
  <c r="N143" i="191"/>
  <c r="N143" i="192"/>
  <c r="N60" i="236"/>
  <c r="N60" i="222"/>
  <c r="N60" i="227"/>
  <c r="N60" i="231"/>
  <c r="N60" i="228"/>
  <c r="N60" i="232"/>
  <c r="N60" i="225"/>
  <c r="N60" i="235"/>
  <c r="N60" i="226"/>
  <c r="N60" i="233"/>
  <c r="N60" i="234"/>
  <c r="N60" i="229"/>
  <c r="N60" i="223"/>
  <c r="N60" i="230"/>
  <c r="N60" i="219"/>
  <c r="N60" i="213"/>
  <c r="N60" i="220"/>
  <c r="N60" i="224"/>
  <c r="N60" i="210"/>
  <c r="N60" i="216"/>
  <c r="N60" i="214"/>
  <c r="N60" i="211"/>
  <c r="N60" i="215"/>
  <c r="N60" i="221"/>
  <c r="N60" i="217"/>
  <c r="N60" i="218"/>
  <c r="N60" i="209"/>
  <c r="N60" i="200"/>
  <c r="N60" i="202"/>
  <c r="N60" i="201"/>
  <c r="N60" i="198"/>
  <c r="N60" i="203"/>
  <c r="N60" i="199"/>
  <c r="N60" i="196"/>
  <c r="N60" i="212"/>
  <c r="N60" i="197"/>
  <c r="N60" i="206"/>
  <c r="N60" i="207"/>
  <c r="N60" i="204"/>
  <c r="N60" i="205"/>
  <c r="N60" i="185"/>
  <c r="N60" i="190"/>
  <c r="N60" i="191"/>
  <c r="N60" i="192"/>
  <c r="N60" i="188"/>
  <c r="N60" i="193"/>
  <c r="N60" i="189"/>
  <c r="N60" i="208"/>
  <c r="N60" i="194"/>
  <c r="N60" i="195"/>
  <c r="N60" i="186"/>
  <c r="N60" i="187"/>
  <c r="N116" i="236"/>
  <c r="N116" i="234"/>
  <c r="N116" i="235"/>
  <c r="N116" i="232"/>
  <c r="N116" i="233"/>
  <c r="N116" i="231"/>
  <c r="N116" i="223"/>
  <c r="N116" i="224"/>
  <c r="N116" i="225"/>
  <c r="N116" i="229"/>
  <c r="N116" i="227"/>
  <c r="N116" i="226"/>
  <c r="N116" i="221"/>
  <c r="N116" i="212"/>
  <c r="N116" i="222"/>
  <c r="N116" i="219"/>
  <c r="N116" i="217"/>
  <c r="N116" i="215"/>
  <c r="N116" i="213"/>
  <c r="N116" i="220"/>
  <c r="N116" i="218"/>
  <c r="N116" i="216"/>
  <c r="N116" i="211"/>
  <c r="N116" i="228"/>
  <c r="N116" i="214"/>
  <c r="N116" i="210"/>
  <c r="N116" i="230"/>
  <c r="N116" i="207"/>
  <c r="N116" i="208"/>
  <c r="N116" i="204"/>
  <c r="N116" i="205"/>
  <c r="N116" i="194"/>
  <c r="N116" i="199"/>
  <c r="N116" i="200"/>
  <c r="N116" i="206"/>
  <c r="N116" i="202"/>
  <c r="N116" i="203"/>
  <c r="N116" i="197"/>
  <c r="N116" i="201"/>
  <c r="N116" i="198"/>
  <c r="N116" i="191"/>
  <c r="N116" i="187"/>
  <c r="N116" i="195"/>
  <c r="N116" i="190"/>
  <c r="N116" i="209"/>
  <c r="N116" i="196"/>
  <c r="N116" i="185"/>
  <c r="N116" i="188"/>
  <c r="N116" i="186"/>
  <c r="N116" i="192"/>
  <c r="N116" i="189"/>
  <c r="N116" i="193"/>
  <c r="N79" i="236"/>
  <c r="N79" i="233"/>
  <c r="N79" i="227"/>
  <c r="N79" i="234"/>
  <c r="N79" i="229"/>
  <c r="N79" i="230"/>
  <c r="N79" i="231"/>
  <c r="N79" i="226"/>
  <c r="N79" i="224"/>
  <c r="N79" i="228"/>
  <c r="N79" i="225"/>
  <c r="N79" i="216"/>
  <c r="N79" i="213"/>
  <c r="N79" i="212"/>
  <c r="N79" i="232"/>
  <c r="N79" i="235"/>
  <c r="N79" i="215"/>
  <c r="N79" i="221"/>
  <c r="N79" i="217"/>
  <c r="N79" i="214"/>
  <c r="N79" i="219"/>
  <c r="N79" i="218"/>
  <c r="N79" i="223"/>
  <c r="N79" i="220"/>
  <c r="N79" i="199"/>
  <c r="N79" i="205"/>
  <c r="N79" i="208"/>
  <c r="N79" i="201"/>
  <c r="N79" i="200"/>
  <c r="N79" i="203"/>
  <c r="N79" i="202"/>
  <c r="N79" i="209"/>
  <c r="N79" i="207"/>
  <c r="N79" i="206"/>
  <c r="N79" i="196"/>
  <c r="N79" i="222"/>
  <c r="N79" i="210"/>
  <c r="N79" i="204"/>
  <c r="N79" i="188"/>
  <c r="N79" i="185"/>
  <c r="N79" i="211"/>
  <c r="N79" i="198"/>
  <c r="N79" i="191"/>
  <c r="N79" i="190"/>
  <c r="N79" i="189"/>
  <c r="N79" i="193"/>
  <c r="N79" i="192"/>
  <c r="N79" i="187"/>
  <c r="N79" i="195"/>
  <c r="N79" i="194"/>
  <c r="N79" i="197"/>
  <c r="N79" i="186"/>
  <c r="N108" i="236"/>
  <c r="N108" i="228"/>
  <c r="N108" i="229"/>
  <c r="N108" i="222"/>
  <c r="N108" i="230"/>
  <c r="N108" i="231"/>
  <c r="N108" i="224"/>
  <c r="N108" i="234"/>
  <c r="N108" i="235"/>
  <c r="N108" i="225"/>
  <c r="N108" i="232"/>
  <c r="N108" i="233"/>
  <c r="N108" i="226"/>
  <c r="N108" i="227"/>
  <c r="N108" i="212"/>
  <c r="N108" i="215"/>
  <c r="N108" i="221"/>
  <c r="N108" i="213"/>
  <c r="N108" i="210"/>
  <c r="N108" i="208"/>
  <c r="N108" i="217"/>
  <c r="N108" i="214"/>
  <c r="N108" i="218"/>
  <c r="N108" i="219"/>
  <c r="N108" i="220"/>
  <c r="N108" i="223"/>
  <c r="N108" i="216"/>
  <c r="N108" i="205"/>
  <c r="N108" i="200"/>
  <c r="N108" i="201"/>
  <c r="N108" i="195"/>
  <c r="N108" i="209"/>
  <c r="N108" i="206"/>
  <c r="N108" i="207"/>
  <c r="N108" i="202"/>
  <c r="N108" i="203"/>
  <c r="N108" i="197"/>
  <c r="N108" i="198"/>
  <c r="N108" i="211"/>
  <c r="N108" i="199"/>
  <c r="N108" i="204"/>
  <c r="N108" i="188"/>
  <c r="N108" i="185"/>
  <c r="N108" i="196"/>
  <c r="N108" i="190"/>
  <c r="N108" i="191"/>
  <c r="N108" i="192"/>
  <c r="N108" i="186"/>
  <c r="N108" i="187"/>
  <c r="N108" i="189"/>
  <c r="N108" i="193"/>
  <c r="N108" i="194"/>
  <c r="N137" i="236"/>
  <c r="N137" i="224"/>
  <c r="N137" i="225"/>
  <c r="N137" i="232"/>
  <c r="N137" i="228"/>
  <c r="N137" i="233"/>
  <c r="N137" i="229"/>
  <c r="N137" i="226"/>
  <c r="N137" i="227"/>
  <c r="N137" i="230"/>
  <c r="N137" i="231"/>
  <c r="N137" i="234"/>
  <c r="N137" i="235"/>
  <c r="N137" i="221"/>
  <c r="N137" i="216"/>
  <c r="N137" i="217"/>
  <c r="N137" i="222"/>
  <c r="N137" i="223"/>
  <c r="N137" i="214"/>
  <c r="N137" i="212"/>
  <c r="N137" i="215"/>
  <c r="N137" i="213"/>
  <c r="N137" i="210"/>
  <c r="N137" i="218"/>
  <c r="N137" i="211"/>
  <c r="N137" i="208"/>
  <c r="N137" i="197"/>
  <c r="N137" i="209"/>
  <c r="N137" i="202"/>
  <c r="N137" i="203"/>
  <c r="N137" i="199"/>
  <c r="N137" i="200"/>
  <c r="N137" i="206"/>
  <c r="N137" i="201"/>
  <c r="N137" i="219"/>
  <c r="N137" i="207"/>
  <c r="N137" i="204"/>
  <c r="N137" i="205"/>
  <c r="N137" i="220"/>
  <c r="N137" i="188"/>
  <c r="N137" i="189"/>
  <c r="N137" i="198"/>
  <c r="N137" i="186"/>
  <c r="N137" i="187"/>
  <c r="N137" i="190"/>
  <c r="N137" i="191"/>
  <c r="N137" i="196"/>
  <c r="N137" i="192"/>
  <c r="N137" i="193"/>
  <c r="N137" i="185"/>
  <c r="N137" i="194"/>
  <c r="N137" i="195"/>
  <c r="N62" i="236"/>
  <c r="N62" i="221"/>
  <c r="N62" i="234"/>
  <c r="N62" i="235"/>
  <c r="N62" i="225"/>
  <c r="N62" i="229"/>
  <c r="N62" i="226"/>
  <c r="N62" i="230"/>
  <c r="N62" i="227"/>
  <c r="N62" i="228"/>
  <c r="N62" i="222"/>
  <c r="N62" i="231"/>
  <c r="N62" i="232"/>
  <c r="N62" i="233"/>
  <c r="N62" i="224"/>
  <c r="N62" i="216"/>
  <c r="N62" i="214"/>
  <c r="N62" i="220"/>
  <c r="N62" i="215"/>
  <c r="N62" i="210"/>
  <c r="N62" i="223"/>
  <c r="N62" i="218"/>
  <c r="N62" i="217"/>
  <c r="N62" i="219"/>
  <c r="N62" i="212"/>
  <c r="N62" i="202"/>
  <c r="N62" i="203"/>
  <c r="N62" i="209"/>
  <c r="N62" i="199"/>
  <c r="N62" i="205"/>
  <c r="N62" i="200"/>
  <c r="N62" i="206"/>
  <c r="N62" i="201"/>
  <c r="N62" i="198"/>
  <c r="N62" i="208"/>
  <c r="N62" i="196"/>
  <c r="N62" i="207"/>
  <c r="N62" i="213"/>
  <c r="N62" i="204"/>
  <c r="N62" i="194"/>
  <c r="N62" i="192"/>
  <c r="N62" i="195"/>
  <c r="N62" i="193"/>
  <c r="N62" i="188"/>
  <c r="N62" i="197"/>
  <c r="N62" i="189"/>
  <c r="N62" i="211"/>
  <c r="N62" i="190"/>
  <c r="N62" i="191"/>
  <c r="N62" i="185"/>
  <c r="N62" i="187"/>
  <c r="N62" i="186"/>
  <c r="N110" i="236"/>
  <c r="N110" i="232"/>
  <c r="N110" i="234"/>
  <c r="N110" i="230"/>
  <c r="N110" i="224"/>
  <c r="N110" i="225"/>
  <c r="N110" i="226"/>
  <c r="N110" i="235"/>
  <c r="N110" i="227"/>
  <c r="N110" i="228"/>
  <c r="N110" i="233"/>
  <c r="N110" i="229"/>
  <c r="N110" i="220"/>
  <c r="N110" i="212"/>
  <c r="N110" i="231"/>
  <c r="N110" i="221"/>
  <c r="N110" i="214"/>
  <c r="N110" i="211"/>
  <c r="N110" i="218"/>
  <c r="N110" i="217"/>
  <c r="N110" i="215"/>
  <c r="N110" i="222"/>
  <c r="N110" i="223"/>
  <c r="N110" i="216"/>
  <c r="N110" i="213"/>
  <c r="N110" i="208"/>
  <c r="N110" i="202"/>
  <c r="N110" i="206"/>
  <c r="N110" i="198"/>
  <c r="N110" i="219"/>
  <c r="N110" i="196"/>
  <c r="N110" i="197"/>
  <c r="N110" i="204"/>
  <c r="N110" i="203"/>
  <c r="N110" i="199"/>
  <c r="N110" i="210"/>
  <c r="N110" i="205"/>
  <c r="N110" i="209"/>
  <c r="N110" i="200"/>
  <c r="N110" i="189"/>
  <c r="N110" i="192"/>
  <c r="N110" i="201"/>
  <c r="N110" i="193"/>
  <c r="N110" i="187"/>
  <c r="N110" i="194"/>
  <c r="N110" i="188"/>
  <c r="N110" i="207"/>
  <c r="N110" i="186"/>
  <c r="N110" i="190"/>
  <c r="N110" i="195"/>
  <c r="N110" i="185"/>
  <c r="N110" i="191"/>
  <c r="N61" i="236"/>
  <c r="N61" i="228"/>
  <c r="N61" i="229"/>
  <c r="N61" i="226"/>
  <c r="N61" i="227"/>
  <c r="N61" i="232"/>
  <c r="N61" i="224"/>
  <c r="N61" i="233"/>
  <c r="N61" i="230"/>
  <c r="N61" i="225"/>
  <c r="N61" i="231"/>
  <c r="N61" i="234"/>
  <c r="N61" i="235"/>
  <c r="N61" i="220"/>
  <c r="N61" i="221"/>
  <c r="N61" i="222"/>
  <c r="N61" i="212"/>
  <c r="N61" i="223"/>
  <c r="N61" i="214"/>
  <c r="N61" i="213"/>
  <c r="N61" i="210"/>
  <c r="N61" i="215"/>
  <c r="N61" i="211"/>
  <c r="N61" i="218"/>
  <c r="N61" i="219"/>
  <c r="N61" i="216"/>
  <c r="N61" i="217"/>
  <c r="N61" i="194"/>
  <c r="N61" i="200"/>
  <c r="N61" i="206"/>
  <c r="N61" i="201"/>
  <c r="N61" i="207"/>
  <c r="N61" i="204"/>
  <c r="N61" i="205"/>
  <c r="N61" i="196"/>
  <c r="N61" i="197"/>
  <c r="N61" i="202"/>
  <c r="N61" i="203"/>
  <c r="N61" i="198"/>
  <c r="N61" i="208"/>
  <c r="N61" i="199"/>
  <c r="N61" i="209"/>
  <c r="N61" i="187"/>
  <c r="N61" i="195"/>
  <c r="N61" i="190"/>
  <c r="N61" i="191"/>
  <c r="N61" i="192"/>
  <c r="N61" i="193"/>
  <c r="N61" i="185"/>
  <c r="N61" i="186"/>
  <c r="N61" i="188"/>
  <c r="N61" i="189"/>
  <c r="N96" i="236"/>
  <c r="N96" i="226"/>
  <c r="N96" i="231"/>
  <c r="N96" i="223"/>
  <c r="N96" i="232"/>
  <c r="N96" i="224"/>
  <c r="N96" i="234"/>
  <c r="N96" i="235"/>
  <c r="N96" i="229"/>
  <c r="N96" i="230"/>
  <c r="N96" i="227"/>
  <c r="N96" i="233"/>
  <c r="N96" i="228"/>
  <c r="N96" i="220"/>
  <c r="N96" i="216"/>
  <c r="N96" i="213"/>
  <c r="N96" i="221"/>
  <c r="N96" i="219"/>
  <c r="N96" i="225"/>
  <c r="N96" i="222"/>
  <c r="N96" i="214"/>
  <c r="N96" i="217"/>
  <c r="N96" i="212"/>
  <c r="N96" i="218"/>
  <c r="N96" i="210"/>
  <c r="N96" i="207"/>
  <c r="N96" i="204"/>
  <c r="N96" i="208"/>
  <c r="N96" i="209"/>
  <c r="N96" i="196"/>
  <c r="N96" i="197"/>
  <c r="N96" i="211"/>
  <c r="N96" i="202"/>
  <c r="N96" i="198"/>
  <c r="N96" i="205"/>
  <c r="N96" i="203"/>
  <c r="N96" i="199"/>
  <c r="N96" i="206"/>
  <c r="N96" i="201"/>
  <c r="N96" i="200"/>
  <c r="N96" i="215"/>
  <c r="N96" i="195"/>
  <c r="N96" i="186"/>
  <c r="N96" i="185"/>
  <c r="N96" i="192"/>
  <c r="N96" i="193"/>
  <c r="N96" i="188"/>
  <c r="N96" i="190"/>
  <c r="N96" i="194"/>
  <c r="N96" i="187"/>
  <c r="N96" i="191"/>
  <c r="N96" i="189"/>
  <c r="N131" i="236"/>
  <c r="N131" i="234"/>
  <c r="N131" i="235"/>
  <c r="N131" i="225"/>
  <c r="N131" i="221"/>
  <c r="N131" i="226"/>
  <c r="N131" i="227"/>
  <c r="N131" i="228"/>
  <c r="N131" i="223"/>
  <c r="N131" i="229"/>
  <c r="N131" i="224"/>
  <c r="N131" i="233"/>
  <c r="N131" i="230"/>
  <c r="N131" i="231"/>
  <c r="N131" i="213"/>
  <c r="N131" i="209"/>
  <c r="N131" i="214"/>
  <c r="N131" i="210"/>
  <c r="N131" i="217"/>
  <c r="N131" i="215"/>
  <c r="N131" i="218"/>
  <c r="N131" i="216"/>
  <c r="N131" i="211"/>
  <c r="N131" i="232"/>
  <c r="N131" i="219"/>
  <c r="N131" i="212"/>
  <c r="N131" i="220"/>
  <c r="N131" i="222"/>
  <c r="N131" i="198"/>
  <c r="N131" i="193"/>
  <c r="N131" i="195"/>
  <c r="N131" i="205"/>
  <c r="N131" i="196"/>
  <c r="N131" i="206"/>
  <c r="N131" i="201"/>
  <c r="N131" i="202"/>
  <c r="N131" i="203"/>
  <c r="N131" i="199"/>
  <c r="N131" i="204"/>
  <c r="N131" i="200"/>
  <c r="N131" i="207"/>
  <c r="N131" i="197"/>
  <c r="N131" i="189"/>
  <c r="N131" i="191"/>
  <c r="N131" i="190"/>
  <c r="N131" i="192"/>
  <c r="N131" i="185"/>
  <c r="N131" i="186"/>
  <c r="N131" i="187"/>
  <c r="N131" i="188"/>
  <c r="N131" i="208"/>
  <c r="N131" i="194"/>
  <c r="N58" i="236"/>
  <c r="N58" i="235"/>
  <c r="N58" i="229"/>
  <c r="N58" i="233"/>
  <c r="N58" i="230"/>
  <c r="N58" i="225"/>
  <c r="N58" i="226"/>
  <c r="N58" i="223"/>
  <c r="N58" i="231"/>
  <c r="N58" i="232"/>
  <c r="N58" i="227"/>
  <c r="N58" i="219"/>
  <c r="N58" i="217"/>
  <c r="N58" i="215"/>
  <c r="N58" i="209"/>
  <c r="N58" i="234"/>
  <c r="N58" i="220"/>
  <c r="N58" i="218"/>
  <c r="N58" i="228"/>
  <c r="N58" i="216"/>
  <c r="N58" i="214"/>
  <c r="N58" i="224"/>
  <c r="N58" i="211"/>
  <c r="N58" i="221"/>
  <c r="N58" i="213"/>
  <c r="N58" i="207"/>
  <c r="N58" i="208"/>
  <c r="N58" i="196"/>
  <c r="N58" i="197"/>
  <c r="N58" i="222"/>
  <c r="N58" i="205"/>
  <c r="N58" i="200"/>
  <c r="N58" i="206"/>
  <c r="N58" i="204"/>
  <c r="N58" i="201"/>
  <c r="N58" i="210"/>
  <c r="N58" i="199"/>
  <c r="N58" i="198"/>
  <c r="N58" i="202"/>
  <c r="N58" i="212"/>
  <c r="N58" i="203"/>
  <c r="N58" i="188"/>
  <c r="N58" i="185"/>
  <c r="N58" i="191"/>
  <c r="N58" i="186"/>
  <c r="N58" i="189"/>
  <c r="N58" i="195"/>
  <c r="N58" i="192"/>
  <c r="N58" i="193"/>
  <c r="N58" i="194"/>
  <c r="N58" i="187"/>
  <c r="N58" i="190"/>
  <c r="N72" i="236"/>
  <c r="N72" i="231"/>
  <c r="N72" i="225"/>
  <c r="N72" i="232"/>
  <c r="N72" i="224"/>
  <c r="N72" i="234"/>
  <c r="N72" i="235"/>
  <c r="N72" i="228"/>
  <c r="N72" i="230"/>
  <c r="N72" i="226"/>
  <c r="N72" i="233"/>
  <c r="N72" i="227"/>
  <c r="N72" i="229"/>
  <c r="N72" i="215"/>
  <c r="N72" i="209"/>
  <c r="N72" i="220"/>
  <c r="N72" i="210"/>
  <c r="N72" i="221"/>
  <c r="N72" i="213"/>
  <c r="N72" i="223"/>
  <c r="N72" i="219"/>
  <c r="N72" i="218"/>
  <c r="N72" i="216"/>
  <c r="N72" i="217"/>
  <c r="N72" i="222"/>
  <c r="N72" i="211"/>
  <c r="N72" i="212"/>
  <c r="N72" i="214"/>
  <c r="N72" i="201"/>
  <c r="N72" i="196"/>
  <c r="N72" i="197"/>
  <c r="N72" i="202"/>
  <c r="N72" i="206"/>
  <c r="N72" i="198"/>
  <c r="N72" i="207"/>
  <c r="N72" i="199"/>
  <c r="N72" i="204"/>
  <c r="N72" i="205"/>
  <c r="N72" i="203"/>
  <c r="N72" i="208"/>
  <c r="N72" i="192"/>
  <c r="N72" i="193"/>
  <c r="N72" i="185"/>
  <c r="N72" i="200"/>
  <c r="N72" i="186"/>
  <c r="N72" i="189"/>
  <c r="N72" i="187"/>
  <c r="N72" i="194"/>
  <c r="N72" i="190"/>
  <c r="N72" i="195"/>
  <c r="N72" i="188"/>
  <c r="N72" i="191"/>
  <c r="N142" i="236"/>
  <c r="N142" i="235"/>
  <c r="N142" i="221"/>
  <c r="N142" i="232"/>
  <c r="N142" i="227"/>
  <c r="N142" i="228"/>
  <c r="N142" i="233"/>
  <c r="N142" i="229"/>
  <c r="N142" i="224"/>
  <c r="N142" i="230"/>
  <c r="N142" i="225"/>
  <c r="N142" i="231"/>
  <c r="N142" i="226"/>
  <c r="N142" i="218"/>
  <c r="N142" i="211"/>
  <c r="N142" i="219"/>
  <c r="N142" i="217"/>
  <c r="N142" i="212"/>
  <c r="N142" i="234"/>
  <c r="N142" i="216"/>
  <c r="N142" i="223"/>
  <c r="N142" i="220"/>
  <c r="N142" i="222"/>
  <c r="N142" i="215"/>
  <c r="N142" i="214"/>
  <c r="N142" i="213"/>
  <c r="N142" i="204"/>
  <c r="N142" i="199"/>
  <c r="N142" i="198"/>
  <c r="N142" i="197"/>
  <c r="N142" i="209"/>
  <c r="N142" i="196"/>
  <c r="N142" i="210"/>
  <c r="N142" i="203"/>
  <c r="N142" i="208"/>
  <c r="N142" i="205"/>
  <c r="N142" i="206"/>
  <c r="N142" i="200"/>
  <c r="N142" i="195"/>
  <c r="N142" i="201"/>
  <c r="N142" i="207"/>
  <c r="N142" i="202"/>
  <c r="N142" i="189"/>
  <c r="N142" i="194"/>
  <c r="N142" i="192"/>
  <c r="N142" i="188"/>
  <c r="N142" i="187"/>
  <c r="N142" i="185"/>
  <c r="N142" i="191"/>
  <c r="N142" i="190"/>
  <c r="N142" i="193"/>
  <c r="N142" i="186"/>
  <c r="N67" i="236"/>
  <c r="N67" i="234"/>
  <c r="N67" i="231"/>
  <c r="N67" i="227"/>
  <c r="N67" i="223"/>
  <c r="N67" i="232"/>
  <c r="N67" i="228"/>
  <c r="N67" i="224"/>
  <c r="N67" i="235"/>
  <c r="N67" i="229"/>
  <c r="N67" i="230"/>
  <c r="N67" i="225"/>
  <c r="N67" i="226"/>
  <c r="N67" i="216"/>
  <c r="N67" i="219"/>
  <c r="N67" i="212"/>
  <c r="N67" i="233"/>
  <c r="N67" i="220"/>
  <c r="N67" i="214"/>
  <c r="N67" i="213"/>
  <c r="N67" i="210"/>
  <c r="N67" i="215"/>
  <c r="N67" i="211"/>
  <c r="N67" i="221"/>
  <c r="N67" i="222"/>
  <c r="N67" i="217"/>
  <c r="N67" i="218"/>
  <c r="N67" i="209"/>
  <c r="N67" i="203"/>
  <c r="N67" i="200"/>
  <c r="N67" i="206"/>
  <c r="N67" i="201"/>
  <c r="N67" i="207"/>
  <c r="N67" i="204"/>
  <c r="N67" i="205"/>
  <c r="N67" i="196"/>
  <c r="N67" i="198"/>
  <c r="N67" i="197"/>
  <c r="N67" i="199"/>
  <c r="N67" i="187"/>
  <c r="N67" i="190"/>
  <c r="N67" i="188"/>
  <c r="N67" i="191"/>
  <c r="N67" i="189"/>
  <c r="N67" i="192"/>
  <c r="N67" i="202"/>
  <c r="N67" i="193"/>
  <c r="N67" i="208"/>
  <c r="N67" i="194"/>
  <c r="N67" i="195"/>
  <c r="N67" i="185"/>
  <c r="N67" i="186"/>
  <c r="N121" i="236"/>
  <c r="N121" i="232"/>
  <c r="N121" i="225"/>
  <c r="N121" i="226"/>
  <c r="N121" i="222"/>
  <c r="N121" i="227"/>
  <c r="N121" i="235"/>
  <c r="N121" i="233"/>
  <c r="N121" i="228"/>
  <c r="N121" i="234"/>
  <c r="N121" i="223"/>
  <c r="N121" i="229"/>
  <c r="N121" i="224"/>
  <c r="N121" i="221"/>
  <c r="N121" i="231"/>
  <c r="N121" i="212"/>
  <c r="N121" i="219"/>
  <c r="N121" i="213"/>
  <c r="N121" i="220"/>
  <c r="N121" i="210"/>
  <c r="N121" i="217"/>
  <c r="N121" i="218"/>
  <c r="N121" i="214"/>
  <c r="N121" i="215"/>
  <c r="N121" i="230"/>
  <c r="N121" i="216"/>
  <c r="N121" i="200"/>
  <c r="N121" i="201"/>
  <c r="N121" i="208"/>
  <c r="N121" i="209"/>
  <c r="N121" i="195"/>
  <c r="N121" i="211"/>
  <c r="N121" i="204"/>
  <c r="N121" i="202"/>
  <c r="N121" i="197"/>
  <c r="N121" i="205"/>
  <c r="N121" i="203"/>
  <c r="N121" i="206"/>
  <c r="N121" i="198"/>
  <c r="N121" i="207"/>
  <c r="N121" i="187"/>
  <c r="N121" i="188"/>
  <c r="N121" i="185"/>
  <c r="N121" i="186"/>
  <c r="N121" i="196"/>
  <c r="N121" i="193"/>
  <c r="N121" i="194"/>
  <c r="N121" i="191"/>
  <c r="N121" i="192"/>
  <c r="N121" i="199"/>
  <c r="N121" i="189"/>
  <c r="N121" i="190"/>
  <c r="N100" i="236"/>
  <c r="N100" i="220"/>
  <c r="N100" i="234"/>
  <c r="N100" i="235"/>
  <c r="N100" i="233"/>
  <c r="N100" i="223"/>
  <c r="N100" i="224"/>
  <c r="N100" i="231"/>
  <c r="N100" i="232"/>
  <c r="N100" i="225"/>
  <c r="N100" i="229"/>
  <c r="N100" i="227"/>
  <c r="N100" i="226"/>
  <c r="N100" i="230"/>
  <c r="N100" i="228"/>
  <c r="N100" i="221"/>
  <c r="N100" i="222"/>
  <c r="N100" i="217"/>
  <c r="N100" i="213"/>
  <c r="N100" i="218"/>
  <c r="N100" i="216"/>
  <c r="N100" i="215"/>
  <c r="N100" i="219"/>
  <c r="N100" i="210"/>
  <c r="N100" i="209"/>
  <c r="N100" i="212"/>
  <c r="N100" i="211"/>
  <c r="N100" i="214"/>
  <c r="N100" i="207"/>
  <c r="N100" i="208"/>
  <c r="N100" i="199"/>
  <c r="N100" i="204"/>
  <c r="N100" i="196"/>
  <c r="N100" i="197"/>
  <c r="N100" i="202"/>
  <c r="N100" i="203"/>
  <c r="N100" i="200"/>
  <c r="N100" i="205"/>
  <c r="N100" i="206"/>
  <c r="N100" i="198"/>
  <c r="N100" i="201"/>
  <c r="N100" i="193"/>
  <c r="N100" i="194"/>
  <c r="N100" i="187"/>
  <c r="N100" i="195"/>
  <c r="N100" i="185"/>
  <c r="N100" i="192"/>
  <c r="N100" i="186"/>
  <c r="N100" i="189"/>
  <c r="N100" i="190"/>
  <c r="N100" i="191"/>
  <c r="N100" i="188"/>
  <c r="N139" i="184"/>
  <c r="N139" i="183"/>
  <c r="N139" i="180"/>
  <c r="N139" i="181"/>
  <c r="N139" i="182"/>
  <c r="N89" i="182"/>
  <c r="N89" i="183"/>
  <c r="N89" i="180"/>
  <c r="N89" i="181"/>
  <c r="N89" i="184"/>
  <c r="N123" i="183"/>
  <c r="N123" i="182"/>
  <c r="N123" i="184"/>
  <c r="N123" i="180"/>
  <c r="N123" i="181"/>
  <c r="N136" i="184"/>
  <c r="N136" i="180"/>
  <c r="N136" i="181"/>
  <c r="N136" i="182"/>
  <c r="N136" i="183"/>
  <c r="N81" i="182"/>
  <c r="N81" i="183"/>
  <c r="N81" i="181"/>
  <c r="N81" i="180"/>
  <c r="N81" i="184"/>
  <c r="N107" i="183"/>
  <c r="N107" i="180"/>
  <c r="N107" i="181"/>
  <c r="N107" i="182"/>
  <c r="N107" i="184"/>
  <c r="N120" i="180"/>
  <c r="N120" i="181"/>
  <c r="N120" i="184"/>
  <c r="N120" i="182"/>
  <c r="N120" i="183"/>
  <c r="N66" i="182"/>
  <c r="N66" i="183"/>
  <c r="N66" i="184"/>
  <c r="N66" i="180"/>
  <c r="N66" i="181"/>
  <c r="N118" i="181"/>
  <c r="N118" i="182"/>
  <c r="N118" i="180"/>
  <c r="N118" i="183"/>
  <c r="N118" i="184"/>
  <c r="N64" i="184"/>
  <c r="N64" i="181"/>
  <c r="N64" i="182"/>
  <c r="N64" i="183"/>
  <c r="N64" i="180"/>
  <c r="N91" i="181"/>
  <c r="N91" i="180"/>
  <c r="N91" i="184"/>
  <c r="N91" i="182"/>
  <c r="N91" i="183"/>
  <c r="N63" i="182"/>
  <c r="N63" i="183"/>
  <c r="N63" i="181"/>
  <c r="N63" i="184"/>
  <c r="N63" i="180"/>
  <c r="N146" i="180"/>
  <c r="N146" i="181"/>
  <c r="N146" i="182"/>
  <c r="N146" i="183"/>
  <c r="N146" i="184"/>
  <c r="N112" i="180"/>
  <c r="N112" i="181"/>
  <c r="N112" i="184"/>
  <c r="N112" i="182"/>
  <c r="N112" i="183"/>
  <c r="N109" i="183"/>
  <c r="N109" i="181"/>
  <c r="N109" i="182"/>
  <c r="N109" i="180"/>
  <c r="N109" i="184"/>
  <c r="N75" i="184"/>
  <c r="N75" i="182"/>
  <c r="N75" i="183"/>
  <c r="N75" i="180"/>
  <c r="N75" i="181"/>
  <c r="N88" i="184"/>
  <c r="N88" i="180"/>
  <c r="N88" i="182"/>
  <c r="N88" i="183"/>
  <c r="N88" i="181"/>
  <c r="N128" i="182"/>
  <c r="N128" i="183"/>
  <c r="N128" i="181"/>
  <c r="N128" i="180"/>
  <c r="N128" i="184"/>
  <c r="N132" i="180"/>
  <c r="N132" i="181"/>
  <c r="N132" i="182"/>
  <c r="N132" i="183"/>
  <c r="N132" i="184"/>
  <c r="N134" i="180"/>
  <c r="N134" i="183"/>
  <c r="N134" i="181"/>
  <c r="N134" i="184"/>
  <c r="N134" i="182"/>
  <c r="N138" i="184"/>
  <c r="N138" i="182"/>
  <c r="N138" i="183"/>
  <c r="N138" i="180"/>
  <c r="N138" i="181"/>
  <c r="N135" i="181"/>
  <c r="N135" i="180"/>
  <c r="N135" i="184"/>
  <c r="N135" i="183"/>
  <c r="N135" i="182"/>
  <c r="N94" i="182"/>
  <c r="N94" i="183"/>
  <c r="N94" i="181"/>
  <c r="N94" i="184"/>
  <c r="N94" i="180"/>
  <c r="N125" i="184"/>
  <c r="N125" i="180"/>
  <c r="N125" i="181"/>
  <c r="N125" i="182"/>
  <c r="N125" i="183"/>
  <c r="N68" i="180"/>
  <c r="N68" i="181"/>
  <c r="N68" i="182"/>
  <c r="N68" i="183"/>
  <c r="N68" i="184"/>
  <c r="N122" i="180"/>
  <c r="N122" i="181"/>
  <c r="N122" i="182"/>
  <c r="N122" i="183"/>
  <c r="N122" i="184"/>
  <c r="N119" i="184"/>
  <c r="N119" i="181"/>
  <c r="N119" i="180"/>
  <c r="N119" i="182"/>
  <c r="N119" i="183"/>
  <c r="N110" i="182"/>
  <c r="N110" i="184"/>
  <c r="N110" i="183"/>
  <c r="N110" i="180"/>
  <c r="N110" i="181"/>
  <c r="N61" i="184"/>
  <c r="N61" i="180"/>
  <c r="N61" i="181"/>
  <c r="N61" i="182"/>
  <c r="N61" i="183"/>
  <c r="N73" i="180"/>
  <c r="N73" i="181"/>
  <c r="N73" i="182"/>
  <c r="N73" i="184"/>
  <c r="N73" i="183"/>
  <c r="N145" i="182"/>
  <c r="N145" i="183"/>
  <c r="N145" i="180"/>
  <c r="N145" i="181"/>
  <c r="N145" i="184"/>
  <c r="N127" i="180"/>
  <c r="N127" i="181"/>
  <c r="N127" i="182"/>
  <c r="N127" i="183"/>
  <c r="N127" i="184"/>
  <c r="N93" i="184"/>
  <c r="N93" i="180"/>
  <c r="N93" i="182"/>
  <c r="N93" i="183"/>
  <c r="N93" i="181"/>
  <c r="N106" i="184"/>
  <c r="N106" i="180"/>
  <c r="N106" i="182"/>
  <c r="N106" i="183"/>
  <c r="N106" i="181"/>
  <c r="N144" i="184"/>
  <c r="N144" i="180"/>
  <c r="N144" i="183"/>
  <c r="N144" i="181"/>
  <c r="N144" i="182"/>
  <c r="N117" i="182"/>
  <c r="N117" i="183"/>
  <c r="N117" i="180"/>
  <c r="N117" i="181"/>
  <c r="N117" i="184"/>
  <c r="N80" i="180"/>
  <c r="N80" i="184"/>
  <c r="N80" i="181"/>
  <c r="N80" i="182"/>
  <c r="N80" i="183"/>
  <c r="N115" i="184"/>
  <c r="N115" i="180"/>
  <c r="N115" i="181"/>
  <c r="N115" i="182"/>
  <c r="N115" i="183"/>
  <c r="N129" i="182"/>
  <c r="N129" i="180"/>
  <c r="N129" i="183"/>
  <c r="N129" i="184"/>
  <c r="N129" i="181"/>
  <c r="N111" i="180"/>
  <c r="N111" i="181"/>
  <c r="N111" i="182"/>
  <c r="N111" i="184"/>
  <c r="N111" i="183"/>
  <c r="N77" i="182"/>
  <c r="N77" i="181"/>
  <c r="N77" i="180"/>
  <c r="N77" i="183"/>
  <c r="N77" i="184"/>
  <c r="N65" i="180"/>
  <c r="N65" i="181"/>
  <c r="N65" i="182"/>
  <c r="N65" i="184"/>
  <c r="N65" i="183"/>
  <c r="N114" i="182"/>
  <c r="N114" i="180"/>
  <c r="N114" i="183"/>
  <c r="N114" i="181"/>
  <c r="N114" i="184"/>
  <c r="N85" i="180"/>
  <c r="N85" i="183"/>
  <c r="N85" i="181"/>
  <c r="N85" i="184"/>
  <c r="N85" i="182"/>
  <c r="N98" i="181"/>
  <c r="N98" i="182"/>
  <c r="N98" i="183"/>
  <c r="N98" i="180"/>
  <c r="N98" i="184"/>
  <c r="N86" i="181"/>
  <c r="N86" i="180"/>
  <c r="N86" i="184"/>
  <c r="N86" i="182"/>
  <c r="N86" i="183"/>
  <c r="N113" i="182"/>
  <c r="N113" i="181"/>
  <c r="N113" i="180"/>
  <c r="N113" i="183"/>
  <c r="N113" i="184"/>
  <c r="N70" i="180"/>
  <c r="N70" i="181"/>
  <c r="N70" i="182"/>
  <c r="N70" i="183"/>
  <c r="N70" i="184"/>
  <c r="N140" i="181"/>
  <c r="N140" i="180"/>
  <c r="N140" i="184"/>
  <c r="N140" i="182"/>
  <c r="N140" i="183"/>
  <c r="N90" i="182"/>
  <c r="N90" i="183"/>
  <c r="N90" i="180"/>
  <c r="N90" i="181"/>
  <c r="N90" i="184"/>
  <c r="N99" i="182"/>
  <c r="N99" i="183"/>
  <c r="N99" i="180"/>
  <c r="N99" i="181"/>
  <c r="N99" i="184"/>
  <c r="N78" i="183"/>
  <c r="N78" i="180"/>
  <c r="N78" i="184"/>
  <c r="N78" i="181"/>
  <c r="N78" i="182"/>
  <c r="N59" i="180"/>
  <c r="N59" i="182"/>
  <c r="N59" i="183"/>
  <c r="N59" i="184"/>
  <c r="N59" i="181"/>
  <c r="N143" i="180"/>
  <c r="N143" i="181"/>
  <c r="N143" i="184"/>
  <c r="N143" i="182"/>
  <c r="N143" i="183"/>
  <c r="N133" i="180"/>
  <c r="N133" i="184"/>
  <c r="N133" i="183"/>
  <c r="N133" i="181"/>
  <c r="N133" i="182"/>
  <c r="N148" i="184"/>
  <c r="N148" i="182"/>
  <c r="N148" i="183"/>
  <c r="N148" i="180"/>
  <c r="N148" i="181"/>
  <c r="N95" i="180"/>
  <c r="N95" i="181"/>
  <c r="N95" i="182"/>
  <c r="N95" i="184"/>
  <c r="N95" i="183"/>
  <c r="N124" i="184"/>
  <c r="N124" i="181"/>
  <c r="N124" i="180"/>
  <c r="N124" i="182"/>
  <c r="N124" i="183"/>
  <c r="N74" i="181"/>
  <c r="N74" i="184"/>
  <c r="N74" i="182"/>
  <c r="N74" i="183"/>
  <c r="N74" i="180"/>
  <c r="N130" i="184"/>
  <c r="N130" i="180"/>
  <c r="N130" i="181"/>
  <c r="N130" i="182"/>
  <c r="N130" i="183"/>
  <c r="N141" i="184"/>
  <c r="N141" i="182"/>
  <c r="N141" i="180"/>
  <c r="N141" i="183"/>
  <c r="N141" i="181"/>
  <c r="N84" i="182"/>
  <c r="N84" i="183"/>
  <c r="N84" i="184"/>
  <c r="N84" i="180"/>
  <c r="N84" i="181"/>
  <c r="N131" i="184"/>
  <c r="N131" i="183"/>
  <c r="N131" i="180"/>
  <c r="N131" i="181"/>
  <c r="N131" i="182"/>
  <c r="N60" i="181"/>
  <c r="N60" i="182"/>
  <c r="N60" i="183"/>
  <c r="N60" i="180"/>
  <c r="N60" i="184"/>
  <c r="N116" i="183"/>
  <c r="N116" i="180"/>
  <c r="N116" i="181"/>
  <c r="N116" i="182"/>
  <c r="N116" i="184"/>
  <c r="N79" i="181"/>
  <c r="N79" i="180"/>
  <c r="N79" i="184"/>
  <c r="N79" i="182"/>
  <c r="N79" i="183"/>
  <c r="N108" i="184"/>
  <c r="N108" i="180"/>
  <c r="N108" i="181"/>
  <c r="N108" i="182"/>
  <c r="N108" i="183"/>
  <c r="N137" i="184"/>
  <c r="N137" i="181"/>
  <c r="N137" i="180"/>
  <c r="N137" i="182"/>
  <c r="N137" i="183"/>
  <c r="N57" i="182"/>
  <c r="N57" i="180"/>
  <c r="N57" i="183"/>
  <c r="N57" i="181"/>
  <c r="N57" i="184"/>
  <c r="N69" i="180"/>
  <c r="N69" i="184"/>
  <c r="N69" i="182"/>
  <c r="N69" i="181"/>
  <c r="N69" i="183"/>
  <c r="N71" i="181"/>
  <c r="N71" i="184"/>
  <c r="N71" i="182"/>
  <c r="N71" i="183"/>
  <c r="N71" i="180"/>
  <c r="N82" i="181"/>
  <c r="N82" i="183"/>
  <c r="N82" i="180"/>
  <c r="N82" i="184"/>
  <c r="N82" i="182"/>
  <c r="N58" i="180"/>
  <c r="N58" i="182"/>
  <c r="N58" i="183"/>
  <c r="N58" i="184"/>
  <c r="N58" i="181"/>
  <c r="N72" i="180"/>
  <c r="N72" i="183"/>
  <c r="N72" i="181"/>
  <c r="N72" i="182"/>
  <c r="N72" i="184"/>
  <c r="N142" i="184"/>
  <c r="N142" i="180"/>
  <c r="N142" i="181"/>
  <c r="N142" i="182"/>
  <c r="N142" i="183"/>
  <c r="N67" i="184"/>
  <c r="N67" i="181"/>
  <c r="N67" i="180"/>
  <c r="N67" i="182"/>
  <c r="N67" i="183"/>
  <c r="N121" i="182"/>
  <c r="N121" i="183"/>
  <c r="N121" i="180"/>
  <c r="N121" i="181"/>
  <c r="N121" i="184"/>
  <c r="N62" i="182"/>
  <c r="N62" i="183"/>
  <c r="N62" i="184"/>
  <c r="N62" i="180"/>
  <c r="N62" i="181"/>
  <c r="N76" i="180"/>
  <c r="N76" i="183"/>
  <c r="N76" i="184"/>
  <c r="N76" i="182"/>
  <c r="N76" i="181"/>
  <c r="N96" i="182"/>
  <c r="N96" i="183"/>
  <c r="N96" i="181"/>
  <c r="N96" i="180"/>
  <c r="N96" i="184"/>
  <c r="N147" i="181"/>
  <c r="N147" i="182"/>
  <c r="N147" i="180"/>
  <c r="N147" i="183"/>
  <c r="N147" i="184"/>
  <c r="N83" i="180"/>
  <c r="N83" i="181"/>
  <c r="N83" i="182"/>
  <c r="N83" i="184"/>
  <c r="N83" i="183"/>
  <c r="N97" i="183"/>
  <c r="N97" i="181"/>
  <c r="N97" i="180"/>
  <c r="N97" i="182"/>
  <c r="N97" i="184"/>
  <c r="N126" i="184"/>
  <c r="N126" i="183"/>
  <c r="N126" i="180"/>
  <c r="N126" i="181"/>
  <c r="N126" i="182"/>
  <c r="N92" i="181"/>
  <c r="N92" i="180"/>
  <c r="N92" i="183"/>
  <c r="N92" i="182"/>
  <c r="N92" i="184"/>
  <c r="N87" i="181"/>
  <c r="N87" i="180"/>
  <c r="N87" i="182"/>
  <c r="N87" i="183"/>
  <c r="N87" i="184"/>
  <c r="N100" i="180"/>
  <c r="N100" i="181"/>
  <c r="N100" i="182"/>
  <c r="N100" i="183"/>
  <c r="N100" i="184"/>
  <c r="N139" i="176"/>
  <c r="N139" i="177"/>
  <c r="N89" i="176"/>
  <c r="N89" i="177"/>
  <c r="N136" i="176"/>
  <c r="N136" i="177"/>
  <c r="N146" i="176"/>
  <c r="N146" i="177"/>
  <c r="N107" i="176"/>
  <c r="N107" i="177"/>
  <c r="N120" i="176"/>
  <c r="N120" i="177"/>
  <c r="N118" i="176"/>
  <c r="N118" i="177"/>
  <c r="N114" i="176"/>
  <c r="N114" i="177"/>
  <c r="N125" i="176"/>
  <c r="N125" i="177"/>
  <c r="N91" i="176"/>
  <c r="N91" i="177"/>
  <c r="N63" i="176"/>
  <c r="N63" i="177"/>
  <c r="N130" i="176"/>
  <c r="N130" i="177"/>
  <c r="N78" i="176"/>
  <c r="N78" i="177"/>
  <c r="N75" i="176"/>
  <c r="N75" i="177"/>
  <c r="N88" i="176"/>
  <c r="N88" i="177"/>
  <c r="N94" i="176"/>
  <c r="N94" i="177"/>
  <c r="N85" i="176"/>
  <c r="N85" i="177"/>
  <c r="N134" i="176"/>
  <c r="N134" i="177"/>
  <c r="N138" i="176"/>
  <c r="N138" i="177"/>
  <c r="N135" i="176"/>
  <c r="N135" i="177"/>
  <c r="N69" i="176"/>
  <c r="N69" i="177"/>
  <c r="N61" i="176"/>
  <c r="N61" i="177"/>
  <c r="N96" i="176"/>
  <c r="N96" i="177"/>
  <c r="N68" i="176"/>
  <c r="N68" i="177"/>
  <c r="N122" i="176"/>
  <c r="N122" i="177"/>
  <c r="N119" i="176"/>
  <c r="N119" i="177"/>
  <c r="N123" i="176"/>
  <c r="N123" i="177"/>
  <c r="N109" i="176"/>
  <c r="N109" i="177"/>
  <c r="N127" i="176"/>
  <c r="N127" i="177"/>
  <c r="N93" i="176"/>
  <c r="N93" i="177"/>
  <c r="N106" i="176"/>
  <c r="N106" i="177"/>
  <c r="N76" i="176"/>
  <c r="N76" i="177"/>
  <c r="N117" i="176"/>
  <c r="N117" i="177"/>
  <c r="N73" i="176"/>
  <c r="N73" i="177"/>
  <c r="N147" i="176"/>
  <c r="N147" i="177"/>
  <c r="N115" i="176"/>
  <c r="N115" i="177"/>
  <c r="N129" i="176"/>
  <c r="N129" i="177"/>
  <c r="N111" i="176"/>
  <c r="N111" i="177"/>
  <c r="N77" i="176"/>
  <c r="N77" i="177"/>
  <c r="N65" i="176"/>
  <c r="N65" i="177"/>
  <c r="N110" i="176"/>
  <c r="N110" i="177"/>
  <c r="N112" i="176"/>
  <c r="N112" i="177"/>
  <c r="N59" i="176"/>
  <c r="N59" i="177"/>
  <c r="N82" i="176"/>
  <c r="N82" i="177"/>
  <c r="N86" i="176"/>
  <c r="N86" i="177"/>
  <c r="N113" i="176"/>
  <c r="N113" i="177"/>
  <c r="N70" i="176"/>
  <c r="N70" i="177"/>
  <c r="N140" i="176"/>
  <c r="N140" i="177"/>
  <c r="N90" i="176"/>
  <c r="N90" i="177"/>
  <c r="N99" i="177"/>
  <c r="N144" i="176"/>
  <c r="N144" i="177"/>
  <c r="N132" i="176"/>
  <c r="N132" i="177"/>
  <c r="N80" i="176"/>
  <c r="N80" i="177"/>
  <c r="N133" i="176"/>
  <c r="N133" i="177"/>
  <c r="N148" i="177"/>
  <c r="N95" i="176"/>
  <c r="N95" i="177"/>
  <c r="N124" i="176"/>
  <c r="N124" i="177"/>
  <c r="N74" i="176"/>
  <c r="N74" i="177"/>
  <c r="N128" i="176"/>
  <c r="N128" i="177"/>
  <c r="N71" i="176"/>
  <c r="N71" i="177"/>
  <c r="N84" i="176"/>
  <c r="N84" i="177"/>
  <c r="N145" i="176"/>
  <c r="N145" i="177"/>
  <c r="N60" i="176"/>
  <c r="N60" i="177"/>
  <c r="N116" i="176"/>
  <c r="N116" i="177"/>
  <c r="N79" i="176"/>
  <c r="N79" i="177"/>
  <c r="N108" i="176"/>
  <c r="N108" i="177"/>
  <c r="N137" i="176"/>
  <c r="N137" i="177"/>
  <c r="N57" i="177"/>
  <c r="N64" i="176"/>
  <c r="N64" i="177"/>
  <c r="N66" i="176"/>
  <c r="N66" i="177"/>
  <c r="N143" i="176"/>
  <c r="N143" i="177"/>
  <c r="N58" i="176"/>
  <c r="N58" i="177"/>
  <c r="N72" i="176"/>
  <c r="N72" i="177"/>
  <c r="N142" i="176"/>
  <c r="N142" i="177"/>
  <c r="N67" i="176"/>
  <c r="N67" i="177"/>
  <c r="N121" i="176"/>
  <c r="N121" i="177"/>
  <c r="N62" i="176"/>
  <c r="N62" i="177"/>
  <c r="N81" i="176"/>
  <c r="N81" i="177"/>
  <c r="N141" i="176"/>
  <c r="N141" i="177"/>
  <c r="N98" i="176"/>
  <c r="N98" i="177"/>
  <c r="N131" i="176"/>
  <c r="N131" i="177"/>
  <c r="N83" i="176"/>
  <c r="N83" i="177"/>
  <c r="N97" i="176"/>
  <c r="N97" i="177"/>
  <c r="N126" i="176"/>
  <c r="N126" i="177"/>
  <c r="N92" i="176"/>
  <c r="N92" i="177"/>
  <c r="N87" i="176"/>
  <c r="N87" i="177"/>
  <c r="N100" i="177"/>
  <c r="N99" i="22"/>
  <c r="N99" i="176"/>
  <c r="N148" i="22"/>
  <c r="N148" i="176"/>
  <c r="N57" i="22"/>
  <c r="N57" i="176"/>
  <c r="N100" i="22"/>
  <c r="N100" i="176"/>
  <c r="L149" i="22"/>
  <c r="N92" i="22"/>
  <c r="N87" i="22"/>
  <c r="N67" i="22"/>
  <c r="N110" i="22"/>
  <c r="N76" i="22"/>
  <c r="N64" i="22"/>
  <c r="N72" i="22"/>
  <c r="N94" i="22"/>
  <c r="N139" i="22"/>
  <c r="N89" i="22"/>
  <c r="N126" i="22"/>
  <c r="N112" i="22"/>
  <c r="N78" i="22"/>
  <c r="N123" i="22"/>
  <c r="N61" i="22"/>
  <c r="N59" i="22"/>
  <c r="N132" i="22"/>
  <c r="N141" i="22"/>
  <c r="N107" i="22"/>
  <c r="N136" i="22"/>
  <c r="N97" i="22"/>
  <c r="N128" i="22"/>
  <c r="N71" i="22"/>
  <c r="N66" i="22"/>
  <c r="N120" i="22"/>
  <c r="N118" i="22"/>
  <c r="N137" i="22"/>
  <c r="N81" i="22"/>
  <c r="N114" i="22"/>
  <c r="N147" i="22"/>
  <c r="N80" i="22"/>
  <c r="N134" i="22"/>
  <c r="N75" i="22"/>
  <c r="N63" i="22"/>
  <c r="N121" i="22"/>
  <c r="N109" i="22"/>
  <c r="N115" i="22"/>
  <c r="N143" i="22"/>
  <c r="N68" i="22"/>
  <c r="N138" i="22"/>
  <c r="N88" i="22"/>
  <c r="N84" i="22"/>
  <c r="N98" i="22"/>
  <c r="N131" i="22"/>
  <c r="N129" i="22"/>
  <c r="N127" i="22"/>
  <c r="N93" i="22"/>
  <c r="N122" i="22"/>
  <c r="N142" i="22"/>
  <c r="N130" i="22"/>
  <c r="N117" i="22"/>
  <c r="N125" i="22"/>
  <c r="N82" i="22"/>
  <c r="N133" i="22"/>
  <c r="N111" i="22"/>
  <c r="N77" i="22"/>
  <c r="N106" i="22"/>
  <c r="N135" i="22"/>
  <c r="N62" i="22"/>
  <c r="N69" i="22"/>
  <c r="N96" i="22"/>
  <c r="N60" i="22"/>
  <c r="N70" i="22"/>
  <c r="N140" i="22"/>
  <c r="N65" i="22"/>
  <c r="N119" i="22"/>
  <c r="N146" i="22"/>
  <c r="N73" i="22"/>
  <c r="N145" i="22"/>
  <c r="N113" i="22"/>
  <c r="N58" i="22"/>
  <c r="N95" i="22"/>
  <c r="N124" i="22"/>
  <c r="N90" i="22"/>
  <c r="N83" i="22"/>
  <c r="N144" i="22"/>
  <c r="N85" i="22"/>
  <c r="N91" i="22"/>
  <c r="N86" i="22"/>
  <c r="N116" i="22"/>
  <c r="N79" i="22"/>
  <c r="N108" i="22"/>
  <c r="N74" i="22"/>
  <c r="CF9" i="118"/>
  <c r="F81" i="115" s="1"/>
  <c r="CF98" i="118"/>
  <c r="K149" i="188" l="1"/>
  <c r="J99" i="191"/>
  <c r="K99" i="191"/>
  <c r="F99" i="192"/>
  <c r="K121" i="191"/>
  <c r="J121" i="191"/>
  <c r="F121" i="192"/>
  <c r="K114" i="191"/>
  <c r="J114" i="191"/>
  <c r="F114" i="192"/>
  <c r="J110" i="191"/>
  <c r="K110" i="191"/>
  <c r="F110" i="192"/>
  <c r="J130" i="191"/>
  <c r="K130" i="191"/>
  <c r="F130" i="192"/>
  <c r="K119" i="191"/>
  <c r="J119" i="191"/>
  <c r="F119" i="192"/>
  <c r="K136" i="190"/>
  <c r="J136" i="190"/>
  <c r="F136" i="191"/>
  <c r="J60" i="191"/>
  <c r="K60" i="191"/>
  <c r="F60" i="192"/>
  <c r="K75" i="191"/>
  <c r="J75" i="191"/>
  <c r="F75" i="192"/>
  <c r="K145" i="191"/>
  <c r="J145" i="191"/>
  <c r="F145" i="192"/>
  <c r="K148" i="190"/>
  <c r="J148" i="190"/>
  <c r="F148" i="191"/>
  <c r="J126" i="191"/>
  <c r="K126" i="191"/>
  <c r="F126" i="192"/>
  <c r="K67" i="191"/>
  <c r="J67" i="191"/>
  <c r="F67" i="192"/>
  <c r="K98" i="190"/>
  <c r="J98" i="190"/>
  <c r="F98" i="191"/>
  <c r="J74" i="190"/>
  <c r="K74" i="190"/>
  <c r="F74" i="191"/>
  <c r="K84" i="191"/>
  <c r="J84" i="191"/>
  <c r="F84" i="192"/>
  <c r="K72" i="191"/>
  <c r="J72" i="191"/>
  <c r="F72" i="192"/>
  <c r="J134" i="190"/>
  <c r="K134" i="190"/>
  <c r="F134" i="191"/>
  <c r="J73" i="191"/>
  <c r="K73" i="191"/>
  <c r="F73" i="192"/>
  <c r="J127" i="191"/>
  <c r="K127" i="191"/>
  <c r="F127" i="192"/>
  <c r="K57" i="189"/>
  <c r="F149" i="189"/>
  <c r="J149" i="189" s="1"/>
  <c r="J57" i="189"/>
  <c r="F57" i="190"/>
  <c r="J81" i="191"/>
  <c r="K81" i="191"/>
  <c r="F81" i="192"/>
  <c r="K94" i="191"/>
  <c r="J94" i="191"/>
  <c r="F94" i="192"/>
  <c r="J96" i="191"/>
  <c r="K96" i="191"/>
  <c r="F96" i="192"/>
  <c r="J123" i="190"/>
  <c r="K123" i="190"/>
  <c r="F123" i="191"/>
  <c r="K146" i="191"/>
  <c r="J146" i="191"/>
  <c r="F146" i="192"/>
  <c r="J113" i="191"/>
  <c r="K113" i="191"/>
  <c r="F113" i="192"/>
  <c r="J62" i="191"/>
  <c r="K62" i="191"/>
  <c r="F62" i="192"/>
  <c r="J133" i="191"/>
  <c r="K133" i="191"/>
  <c r="F133" i="192"/>
  <c r="J70" i="191"/>
  <c r="K70" i="191"/>
  <c r="F70" i="192"/>
  <c r="K79" i="191"/>
  <c r="J79" i="191"/>
  <c r="F79" i="192"/>
  <c r="K129" i="191"/>
  <c r="J129" i="191"/>
  <c r="F129" i="192"/>
  <c r="K140" i="191"/>
  <c r="J140" i="191"/>
  <c r="F140" i="192"/>
  <c r="K88" i="191"/>
  <c r="J88" i="191"/>
  <c r="F88" i="192"/>
  <c r="J107" i="191"/>
  <c r="K107" i="191"/>
  <c r="F107" i="192"/>
  <c r="K64" i="191"/>
  <c r="J64" i="191"/>
  <c r="F64" i="192"/>
  <c r="J115" i="191"/>
  <c r="K115" i="191"/>
  <c r="F115" i="192"/>
  <c r="K97" i="191"/>
  <c r="J97" i="191"/>
  <c r="F97" i="192"/>
  <c r="K116" i="189"/>
  <c r="J116" i="189"/>
  <c r="F116" i="190"/>
  <c r="J131" i="191"/>
  <c r="K131" i="191"/>
  <c r="F131" i="192"/>
  <c r="K92" i="191"/>
  <c r="J92" i="191"/>
  <c r="F92" i="192"/>
  <c r="K124" i="191"/>
  <c r="J124" i="191"/>
  <c r="F124" i="192"/>
  <c r="K59" i="190"/>
  <c r="J59" i="190"/>
  <c r="F59" i="191"/>
  <c r="K80" i="191"/>
  <c r="J80" i="191"/>
  <c r="F80" i="192"/>
  <c r="K137" i="191"/>
  <c r="J137" i="191"/>
  <c r="F137" i="192"/>
  <c r="K138" i="191"/>
  <c r="J138" i="191"/>
  <c r="F138" i="192"/>
  <c r="K135" i="191"/>
  <c r="J135" i="191"/>
  <c r="F135" i="192"/>
  <c r="K71" i="191"/>
  <c r="J71" i="191"/>
  <c r="F71" i="192"/>
  <c r="J100" i="190"/>
  <c r="K100" i="190"/>
  <c r="F100" i="191"/>
  <c r="J90" i="190"/>
  <c r="K90" i="190"/>
  <c r="F90" i="191"/>
  <c r="J83" i="191"/>
  <c r="K83" i="191"/>
  <c r="F83" i="192"/>
  <c r="J61" i="191"/>
  <c r="K61" i="191"/>
  <c r="F61" i="192"/>
  <c r="K91" i="191"/>
  <c r="J91" i="191"/>
  <c r="F91" i="192"/>
  <c r="J132" i="191"/>
  <c r="K132" i="191"/>
  <c r="F132" i="192"/>
  <c r="J117" i="191"/>
  <c r="K117" i="191"/>
  <c r="F117" i="192"/>
  <c r="J147" i="191"/>
  <c r="K147" i="191"/>
  <c r="F147" i="192"/>
  <c r="J63" i="189"/>
  <c r="K63" i="189"/>
  <c r="F63" i="190"/>
  <c r="K68" i="191"/>
  <c r="J68" i="191"/>
  <c r="F68" i="192"/>
  <c r="J118" i="190"/>
  <c r="K118" i="190"/>
  <c r="F118" i="191"/>
  <c r="K139" i="190"/>
  <c r="J139" i="190"/>
  <c r="F139" i="191"/>
  <c r="K144" i="190"/>
  <c r="J144" i="190"/>
  <c r="F144" i="191"/>
  <c r="K106" i="190"/>
  <c r="J106" i="190"/>
  <c r="F106" i="191"/>
  <c r="J125" i="191"/>
  <c r="K125" i="191"/>
  <c r="F125" i="192"/>
  <c r="J78" i="191"/>
  <c r="K78" i="191"/>
  <c r="F78" i="192"/>
  <c r="K111" i="191"/>
  <c r="J111" i="191"/>
  <c r="F111" i="192"/>
  <c r="J89" i="191"/>
  <c r="K89" i="191"/>
  <c r="F89" i="192"/>
  <c r="J65" i="191"/>
  <c r="K65" i="191"/>
  <c r="F65" i="192"/>
  <c r="K143" i="191"/>
  <c r="J143" i="191"/>
  <c r="F143" i="192"/>
  <c r="K82" i="191"/>
  <c r="J82" i="191"/>
  <c r="F82" i="192"/>
  <c r="J141" i="191"/>
  <c r="K141" i="191"/>
  <c r="F141" i="192"/>
  <c r="K87" i="191"/>
  <c r="J87" i="191"/>
  <c r="F87" i="192"/>
  <c r="K122" i="191"/>
  <c r="J122" i="191"/>
  <c r="F122" i="192"/>
  <c r="J95" i="191"/>
  <c r="K95" i="191"/>
  <c r="F95" i="192"/>
  <c r="K112" i="191"/>
  <c r="J112" i="191"/>
  <c r="F112" i="192"/>
  <c r="J93" i="191"/>
  <c r="K93" i="191"/>
  <c r="F93" i="192"/>
  <c r="J69" i="191"/>
  <c r="K69" i="191"/>
  <c r="F69" i="192"/>
  <c r="J86" i="191"/>
  <c r="K86" i="191"/>
  <c r="F86" i="192"/>
  <c r="K128" i="191"/>
  <c r="J128" i="191"/>
  <c r="F128" i="192"/>
  <c r="K142" i="191"/>
  <c r="J142" i="191"/>
  <c r="F142" i="192"/>
  <c r="J108" i="190"/>
  <c r="K108" i="190"/>
  <c r="F108" i="191"/>
  <c r="J120" i="191"/>
  <c r="K120" i="191"/>
  <c r="F120" i="192"/>
  <c r="J66" i="191"/>
  <c r="K66" i="191"/>
  <c r="F66" i="192"/>
  <c r="J77" i="191"/>
  <c r="K77" i="191"/>
  <c r="F77" i="192"/>
  <c r="K85" i="190"/>
  <c r="J85" i="190"/>
  <c r="F85" i="191"/>
  <c r="K76" i="191"/>
  <c r="J76" i="191"/>
  <c r="F76" i="192"/>
  <c r="K109" i="191"/>
  <c r="J109" i="191"/>
  <c r="F109" i="192"/>
  <c r="J58" i="191"/>
  <c r="K58" i="191"/>
  <c r="F58" i="192"/>
  <c r="N149" i="200"/>
  <c r="N149" i="224"/>
  <c r="N149" i="202"/>
  <c r="N149" i="215"/>
  <c r="N149" i="223"/>
  <c r="N149" i="199"/>
  <c r="N149" i="218"/>
  <c r="N149" i="232"/>
  <c r="N149" i="201"/>
  <c r="N149" i="212"/>
  <c r="N149" i="231"/>
  <c r="N149" i="194"/>
  <c r="N149" i="208"/>
  <c r="N149" i="217"/>
  <c r="N149" i="234"/>
  <c r="N149" i="193"/>
  <c r="N149" i="206"/>
  <c r="N149" i="211"/>
  <c r="N149" i="233"/>
  <c r="N149" i="190"/>
  <c r="N149" i="207"/>
  <c r="N149" i="221"/>
  <c r="N149" i="222"/>
  <c r="N149" i="189"/>
  <c r="N149" i="205"/>
  <c r="N149" i="220"/>
  <c r="N149" i="236"/>
  <c r="N149" i="188"/>
  <c r="N149" i="198"/>
  <c r="N149" i="230"/>
  <c r="N149" i="187"/>
  <c r="N149" i="197"/>
  <c r="N149" i="219"/>
  <c r="N149" i="196"/>
  <c r="N149" i="204"/>
  <c r="N149" i="229"/>
  <c r="N149" i="195"/>
  <c r="N149" i="210"/>
  <c r="N149" i="235"/>
  <c r="N149" i="192"/>
  <c r="N149" i="203"/>
  <c r="N149" i="226"/>
  <c r="N149" i="191"/>
  <c r="N149" i="209"/>
  <c r="N149" i="228"/>
  <c r="N149" i="216"/>
  <c r="N149" i="186"/>
  <c r="N149" i="214"/>
  <c r="N149" i="225"/>
  <c r="N149" i="185"/>
  <c r="N149" i="213"/>
  <c r="N149" i="227"/>
  <c r="N149" i="184"/>
  <c r="N149" i="181"/>
  <c r="N149" i="183"/>
  <c r="N149" i="180"/>
  <c r="N149" i="182"/>
  <c r="N149" i="177"/>
  <c r="N149" i="176"/>
  <c r="N149" i="22"/>
  <c r="CE9" i="118"/>
  <c r="F80" i="115" s="1"/>
  <c r="CE98" i="118"/>
  <c r="G41" i="22"/>
  <c r="G30" i="5" s="1"/>
  <c r="H49" i="22"/>
  <c r="H43" i="22"/>
  <c r="H45" i="22" s="1"/>
  <c r="L668" i="5"/>
  <c r="L667" i="5"/>
  <c r="L666" i="5"/>
  <c r="L665" i="5"/>
  <c r="L664" i="5"/>
  <c r="L663" i="5"/>
  <c r="L662" i="5"/>
  <c r="L661" i="5"/>
  <c r="L660" i="5"/>
  <c r="L659" i="5"/>
  <c r="L658" i="5"/>
  <c r="L657" i="5"/>
  <c r="L656" i="5"/>
  <c r="L655" i="5"/>
  <c r="L654" i="5"/>
  <c r="L653" i="5"/>
  <c r="L652" i="5"/>
  <c r="L651" i="5"/>
  <c r="L650" i="5"/>
  <c r="L649" i="5"/>
  <c r="L648" i="5"/>
  <c r="L647" i="5"/>
  <c r="L646" i="5"/>
  <c r="L645" i="5"/>
  <c r="L644" i="5"/>
  <c r="L643" i="5"/>
  <c r="L642" i="5"/>
  <c r="L641" i="5"/>
  <c r="L640" i="5"/>
  <c r="L639" i="5"/>
  <c r="L638" i="5"/>
  <c r="L637" i="5"/>
  <c r="L636" i="5"/>
  <c r="L635" i="5"/>
  <c r="L634" i="5"/>
  <c r="L633" i="5"/>
  <c r="L632" i="5"/>
  <c r="L631" i="5"/>
  <c r="L630" i="5"/>
  <c r="L629" i="5"/>
  <c r="L628" i="5"/>
  <c r="L627" i="5"/>
  <c r="L626" i="5"/>
  <c r="L625" i="5"/>
  <c r="L624" i="5"/>
  <c r="L623" i="5"/>
  <c r="L622" i="5"/>
  <c r="L621" i="5"/>
  <c r="L620" i="5"/>
  <c r="L619" i="5"/>
  <c r="L618" i="5"/>
  <c r="L617" i="5"/>
  <c r="L616" i="5"/>
  <c r="L615" i="5"/>
  <c r="L614" i="5"/>
  <c r="L613" i="5"/>
  <c r="L612" i="5"/>
  <c r="L611" i="5"/>
  <c r="L610" i="5"/>
  <c r="L609" i="5"/>
  <c r="L608" i="5"/>
  <c r="L607" i="5"/>
  <c r="L606" i="5"/>
  <c r="L605" i="5"/>
  <c r="L604" i="5"/>
  <c r="L603" i="5"/>
  <c r="L602" i="5"/>
  <c r="L601" i="5"/>
  <c r="L600" i="5"/>
  <c r="L599" i="5"/>
  <c r="L598" i="5"/>
  <c r="L597" i="5"/>
  <c r="L596" i="5"/>
  <c r="L595" i="5"/>
  <c r="L594" i="5"/>
  <c r="L593" i="5"/>
  <c r="L592" i="5"/>
  <c r="L591" i="5"/>
  <c r="L590" i="5"/>
  <c r="L589" i="5"/>
  <c r="L588" i="5"/>
  <c r="L587" i="5"/>
  <c r="L586" i="5"/>
  <c r="L585" i="5"/>
  <c r="L584" i="5"/>
  <c r="L583" i="5"/>
  <c r="L582" i="5"/>
  <c r="L581" i="5"/>
  <c r="L580" i="5"/>
  <c r="L579" i="5"/>
  <c r="L578" i="5"/>
  <c r="L577" i="5"/>
  <c r="L576" i="5"/>
  <c r="L575" i="5"/>
  <c r="L574" i="5"/>
  <c r="L573" i="5"/>
  <c r="L572" i="5"/>
  <c r="L571" i="5"/>
  <c r="L570" i="5"/>
  <c r="L569" i="5"/>
  <c r="L568" i="5"/>
  <c r="L567" i="5"/>
  <c r="L566" i="5"/>
  <c r="L565" i="5"/>
  <c r="L564" i="5"/>
  <c r="L563" i="5"/>
  <c r="L562" i="5"/>
  <c r="L561" i="5"/>
  <c r="L560" i="5"/>
  <c r="L559" i="5"/>
  <c r="L558" i="5"/>
  <c r="L557" i="5"/>
  <c r="L556" i="5"/>
  <c r="L555" i="5"/>
  <c r="L554" i="5"/>
  <c r="L553" i="5"/>
  <c r="L552" i="5"/>
  <c r="L551" i="5"/>
  <c r="L550" i="5"/>
  <c r="L549" i="5"/>
  <c r="L548" i="5"/>
  <c r="L547" i="5"/>
  <c r="L546" i="5"/>
  <c r="L545" i="5"/>
  <c r="L544" i="5"/>
  <c r="L543" i="5"/>
  <c r="L542" i="5"/>
  <c r="L541" i="5"/>
  <c r="L540" i="5"/>
  <c r="L539" i="5"/>
  <c r="L538" i="5"/>
  <c r="L537" i="5"/>
  <c r="L536" i="5"/>
  <c r="L535" i="5"/>
  <c r="L534" i="5"/>
  <c r="L533" i="5"/>
  <c r="L532" i="5"/>
  <c r="L531" i="5"/>
  <c r="L530" i="5"/>
  <c r="L529" i="5"/>
  <c r="L528" i="5"/>
  <c r="L527" i="5"/>
  <c r="L526" i="5"/>
  <c r="L525" i="5"/>
  <c r="L524" i="5"/>
  <c r="L523" i="5"/>
  <c r="L522" i="5"/>
  <c r="L521" i="5"/>
  <c r="L520" i="5"/>
  <c r="L519" i="5"/>
  <c r="L518" i="5"/>
  <c r="L517" i="5"/>
  <c r="L516" i="5"/>
  <c r="L515" i="5"/>
  <c r="L514" i="5"/>
  <c r="L513" i="5"/>
  <c r="L512" i="5"/>
  <c r="L511" i="5"/>
  <c r="L510" i="5"/>
  <c r="L509" i="5"/>
  <c r="L508" i="5"/>
  <c r="L507" i="5"/>
  <c r="L506" i="5"/>
  <c r="L505" i="5"/>
  <c r="L504" i="5"/>
  <c r="L503" i="5"/>
  <c r="L502" i="5"/>
  <c r="L501" i="5"/>
  <c r="L500" i="5"/>
  <c r="L499" i="5"/>
  <c r="L498" i="5"/>
  <c r="L497" i="5"/>
  <c r="L496" i="5"/>
  <c r="L495" i="5"/>
  <c r="L494" i="5"/>
  <c r="L493" i="5"/>
  <c r="L492" i="5"/>
  <c r="L491" i="5"/>
  <c r="L490" i="5"/>
  <c r="L489" i="5"/>
  <c r="L488" i="5"/>
  <c r="L487" i="5"/>
  <c r="L486" i="5"/>
  <c r="L485" i="5"/>
  <c r="L484" i="5"/>
  <c r="L483" i="5"/>
  <c r="L482" i="5"/>
  <c r="L481" i="5"/>
  <c r="L480" i="5"/>
  <c r="L479" i="5"/>
  <c r="L478" i="5"/>
  <c r="L477" i="5"/>
  <c r="L476" i="5"/>
  <c r="L475" i="5"/>
  <c r="L474" i="5"/>
  <c r="L473" i="5"/>
  <c r="L472" i="5"/>
  <c r="L471" i="5"/>
  <c r="L470" i="5"/>
  <c r="L469" i="5"/>
  <c r="L468" i="5"/>
  <c r="L467" i="5"/>
  <c r="L466" i="5"/>
  <c r="L465" i="5"/>
  <c r="L464" i="5"/>
  <c r="L463" i="5"/>
  <c r="L462" i="5"/>
  <c r="L461" i="5"/>
  <c r="L460" i="5"/>
  <c r="L459" i="5"/>
  <c r="L458" i="5"/>
  <c r="L457" i="5"/>
  <c r="L456" i="5"/>
  <c r="L455" i="5"/>
  <c r="L454" i="5"/>
  <c r="L453" i="5"/>
  <c r="L452" i="5"/>
  <c r="L451" i="5"/>
  <c r="L450" i="5"/>
  <c r="L449" i="5"/>
  <c r="L448" i="5"/>
  <c r="L447" i="5"/>
  <c r="L446" i="5"/>
  <c r="L445" i="5"/>
  <c r="L444" i="5"/>
  <c r="L443" i="5"/>
  <c r="L442" i="5"/>
  <c r="L441" i="5"/>
  <c r="L440" i="5"/>
  <c r="L439" i="5"/>
  <c r="L438" i="5"/>
  <c r="L437" i="5"/>
  <c r="L436" i="5"/>
  <c r="L435" i="5"/>
  <c r="L434" i="5"/>
  <c r="L433" i="5"/>
  <c r="L432" i="5"/>
  <c r="L431" i="5"/>
  <c r="L430" i="5"/>
  <c r="L429" i="5"/>
  <c r="L428" i="5"/>
  <c r="L427" i="5"/>
  <c r="L426" i="5"/>
  <c r="L425" i="5"/>
  <c r="L424" i="5"/>
  <c r="L423" i="5"/>
  <c r="L422" i="5"/>
  <c r="L421" i="5"/>
  <c r="L420" i="5"/>
  <c r="L419" i="5"/>
  <c r="L418" i="5"/>
  <c r="L417" i="5"/>
  <c r="L416" i="5"/>
  <c r="L415" i="5"/>
  <c r="L414" i="5"/>
  <c r="L413" i="5"/>
  <c r="L412" i="5"/>
  <c r="L411" i="5"/>
  <c r="L410" i="5"/>
  <c r="L409" i="5"/>
  <c r="L408" i="5"/>
  <c r="L407" i="5"/>
  <c r="L406" i="5"/>
  <c r="L405" i="5"/>
  <c r="L404" i="5"/>
  <c r="L403" i="5"/>
  <c r="L402" i="5"/>
  <c r="L401" i="5"/>
  <c r="L400" i="5"/>
  <c r="L399" i="5"/>
  <c r="L398" i="5"/>
  <c r="L397" i="5"/>
  <c r="L396" i="5"/>
  <c r="L395" i="5"/>
  <c r="L394" i="5"/>
  <c r="L393" i="5"/>
  <c r="L392" i="5"/>
  <c r="L391" i="5"/>
  <c r="L390" i="5"/>
  <c r="L389" i="5"/>
  <c r="L388" i="5"/>
  <c r="L387" i="5"/>
  <c r="L386" i="5"/>
  <c r="L385" i="5"/>
  <c r="L384" i="5"/>
  <c r="L383" i="5"/>
  <c r="L382" i="5"/>
  <c r="L381" i="5"/>
  <c r="L380" i="5"/>
  <c r="L379" i="5"/>
  <c r="L378" i="5"/>
  <c r="L377" i="5"/>
  <c r="L376" i="5"/>
  <c r="L375" i="5"/>
  <c r="L374" i="5"/>
  <c r="L373" i="5"/>
  <c r="L372" i="5"/>
  <c r="L371" i="5"/>
  <c r="L370" i="5"/>
  <c r="L369" i="5"/>
  <c r="L368" i="5"/>
  <c r="L367" i="5"/>
  <c r="L366" i="5"/>
  <c r="L365" i="5"/>
  <c r="L364" i="5"/>
  <c r="L363" i="5"/>
  <c r="L362" i="5"/>
  <c r="L361" i="5"/>
  <c r="L360" i="5"/>
  <c r="L359" i="5"/>
  <c r="L358" i="5"/>
  <c r="L357" i="5"/>
  <c r="L356" i="5"/>
  <c r="L355" i="5"/>
  <c r="L354" i="5"/>
  <c r="L353" i="5"/>
  <c r="L352" i="5"/>
  <c r="L351" i="5"/>
  <c r="L350" i="5"/>
  <c r="L349" i="5"/>
  <c r="L348" i="5"/>
  <c r="L347" i="5"/>
  <c r="L346" i="5"/>
  <c r="L345" i="5"/>
  <c r="L344" i="5"/>
  <c r="L343" i="5"/>
  <c r="L342" i="5"/>
  <c r="L341" i="5"/>
  <c r="L340" i="5"/>
  <c r="L339" i="5"/>
  <c r="L338" i="5"/>
  <c r="L337" i="5"/>
  <c r="L336" i="5"/>
  <c r="L335" i="5"/>
  <c r="L334" i="5"/>
  <c r="L333" i="5"/>
  <c r="L332" i="5"/>
  <c r="L331" i="5"/>
  <c r="L330" i="5"/>
  <c r="L329" i="5"/>
  <c r="L328" i="5"/>
  <c r="L327" i="5"/>
  <c r="L326" i="5"/>
  <c r="L325" i="5"/>
  <c r="L324" i="5"/>
  <c r="L323" i="5"/>
  <c r="L322" i="5"/>
  <c r="L321" i="5"/>
  <c r="L320" i="5"/>
  <c r="L319" i="5"/>
  <c r="L318" i="5"/>
  <c r="L317" i="5"/>
  <c r="L316" i="5"/>
  <c r="L315" i="5"/>
  <c r="L314" i="5"/>
  <c r="L313" i="5"/>
  <c r="L312" i="5"/>
  <c r="L311" i="5"/>
  <c r="L310" i="5"/>
  <c r="L309" i="5"/>
  <c r="L308" i="5"/>
  <c r="L307" i="5"/>
  <c r="L306" i="5"/>
  <c r="L305" i="5"/>
  <c r="L304" i="5"/>
  <c r="L303" i="5"/>
  <c r="L302" i="5"/>
  <c r="L301" i="5"/>
  <c r="L300" i="5"/>
  <c r="L299" i="5"/>
  <c r="L298" i="5"/>
  <c r="L297" i="5"/>
  <c r="L296" i="5"/>
  <c r="L295" i="5"/>
  <c r="L294" i="5"/>
  <c r="L293" i="5"/>
  <c r="L292" i="5"/>
  <c r="L291" i="5"/>
  <c r="L290" i="5"/>
  <c r="L289" i="5"/>
  <c r="L288" i="5"/>
  <c r="L287" i="5"/>
  <c r="L286" i="5"/>
  <c r="L285" i="5"/>
  <c r="L284" i="5"/>
  <c r="L283" i="5"/>
  <c r="L282" i="5"/>
  <c r="L281" i="5"/>
  <c r="L280" i="5"/>
  <c r="L279" i="5"/>
  <c r="L278" i="5"/>
  <c r="L277" i="5"/>
  <c r="L276" i="5"/>
  <c r="L275" i="5"/>
  <c r="L274" i="5"/>
  <c r="L273" i="5"/>
  <c r="L272" i="5"/>
  <c r="L271" i="5"/>
  <c r="L270" i="5"/>
  <c r="L269" i="5"/>
  <c r="L268" i="5"/>
  <c r="L267" i="5"/>
  <c r="L266" i="5"/>
  <c r="L265" i="5"/>
  <c r="L264" i="5"/>
  <c r="L263" i="5"/>
  <c r="L262" i="5"/>
  <c r="L261" i="5"/>
  <c r="L260" i="5"/>
  <c r="L259" i="5"/>
  <c r="L258" i="5"/>
  <c r="L257" i="5"/>
  <c r="L256" i="5"/>
  <c r="L255" i="5"/>
  <c r="L254" i="5"/>
  <c r="L253" i="5"/>
  <c r="L252" i="5"/>
  <c r="L251" i="5"/>
  <c r="L250" i="5"/>
  <c r="L249" i="5"/>
  <c r="L248" i="5"/>
  <c r="L247" i="5"/>
  <c r="L246" i="5"/>
  <c r="L245" i="5"/>
  <c r="L244" i="5"/>
  <c r="L243" i="5"/>
  <c r="L242" i="5"/>
  <c r="L241" i="5"/>
  <c r="L240" i="5"/>
  <c r="L239" i="5"/>
  <c r="L238" i="5"/>
  <c r="L237" i="5"/>
  <c r="L236" i="5"/>
  <c r="L235" i="5"/>
  <c r="L234" i="5"/>
  <c r="L233" i="5"/>
  <c r="L232" i="5"/>
  <c r="L231" i="5"/>
  <c r="L230" i="5"/>
  <c r="L229" i="5"/>
  <c r="L228" i="5"/>
  <c r="L227" i="5"/>
  <c r="L226" i="5"/>
  <c r="L225" i="5"/>
  <c r="L224" i="5"/>
  <c r="L223" i="5"/>
  <c r="L222" i="5"/>
  <c r="L221" i="5"/>
  <c r="L220" i="5"/>
  <c r="L219" i="5"/>
  <c r="L218" i="5"/>
  <c r="L217" i="5"/>
  <c r="L216" i="5"/>
  <c r="L215" i="5"/>
  <c r="L214" i="5"/>
  <c r="L213" i="5"/>
  <c r="L212" i="5"/>
  <c r="L211" i="5"/>
  <c r="L210" i="5"/>
  <c r="L209" i="5"/>
  <c r="L208" i="5"/>
  <c r="L207" i="5"/>
  <c r="L206" i="5"/>
  <c r="L205" i="5"/>
  <c r="L204" i="5"/>
  <c r="L203" i="5"/>
  <c r="L202" i="5"/>
  <c r="L201" i="5"/>
  <c r="L200" i="5"/>
  <c r="L199" i="5"/>
  <c r="L198" i="5"/>
  <c r="L197" i="5"/>
  <c r="L196" i="5"/>
  <c r="L195" i="5"/>
  <c r="L194" i="5"/>
  <c r="L193" i="5"/>
  <c r="L192" i="5"/>
  <c r="L191" i="5"/>
  <c r="L190" i="5"/>
  <c r="L189" i="5"/>
  <c r="L188" i="5"/>
  <c r="L187" i="5"/>
  <c r="L186" i="5"/>
  <c r="L185" i="5"/>
  <c r="L184" i="5"/>
  <c r="L183" i="5"/>
  <c r="L182" i="5"/>
  <c r="L181" i="5"/>
  <c r="L180" i="5"/>
  <c r="L179" i="5"/>
  <c r="L178" i="5"/>
  <c r="L177" i="5"/>
  <c r="L176" i="5"/>
  <c r="L175" i="5"/>
  <c r="L174" i="5"/>
  <c r="L173" i="5"/>
  <c r="L172" i="5"/>
  <c r="L171" i="5"/>
  <c r="L170" i="5"/>
  <c r="L169" i="5"/>
  <c r="L168" i="5"/>
  <c r="L167" i="5"/>
  <c r="L166" i="5"/>
  <c r="L165" i="5"/>
  <c r="L164" i="5"/>
  <c r="L163" i="5"/>
  <c r="L162" i="5"/>
  <c r="L161" i="5"/>
  <c r="L160" i="5"/>
  <c r="L159" i="5"/>
  <c r="L158" i="5"/>
  <c r="L157" i="5"/>
  <c r="L156" i="5"/>
  <c r="L155" i="5"/>
  <c r="L154" i="5"/>
  <c r="L153" i="5"/>
  <c r="L152" i="5"/>
  <c r="L151" i="5"/>
  <c r="L150" i="5"/>
  <c r="L149" i="5"/>
  <c r="L148" i="5"/>
  <c r="L147" i="5"/>
  <c r="L146" i="5"/>
  <c r="L145" i="5"/>
  <c r="L144" i="5"/>
  <c r="L143" i="5"/>
  <c r="L142" i="5"/>
  <c r="L141" i="5"/>
  <c r="L140" i="5"/>
  <c r="L139" i="5"/>
  <c r="L138" i="5"/>
  <c r="L137" i="5"/>
  <c r="L136" i="5"/>
  <c r="L135" i="5"/>
  <c r="L134" i="5"/>
  <c r="L133" i="5"/>
  <c r="L132" i="5"/>
  <c r="L131" i="5"/>
  <c r="L130" i="5"/>
  <c r="L129" i="5"/>
  <c r="L128" i="5"/>
  <c r="L127" i="5"/>
  <c r="L126" i="5"/>
  <c r="L125" i="5"/>
  <c r="L124" i="5"/>
  <c r="L123" i="5"/>
  <c r="L122" i="5"/>
  <c r="L121" i="5"/>
  <c r="L120" i="5"/>
  <c r="L119" i="5"/>
  <c r="L118" i="5"/>
  <c r="L117" i="5"/>
  <c r="L116" i="5"/>
  <c r="L115" i="5"/>
  <c r="L114" i="5"/>
  <c r="L113" i="5"/>
  <c r="L112" i="5"/>
  <c r="L111" i="5"/>
  <c r="L110" i="5"/>
  <c r="L109" i="5"/>
  <c r="L108" i="5"/>
  <c r="L107" i="5"/>
  <c r="L106" i="5"/>
  <c r="L105" i="5"/>
  <c r="L104" i="5"/>
  <c r="L103" i="5"/>
  <c r="L102" i="5"/>
  <c r="L101" i="5"/>
  <c r="L100" i="5"/>
  <c r="L99" i="5"/>
  <c r="L98" i="5"/>
  <c r="L97" i="5"/>
  <c r="L96" i="5"/>
  <c r="L95" i="5"/>
  <c r="L94" i="5"/>
  <c r="L93" i="5"/>
  <c r="L92" i="5"/>
  <c r="L91" i="5"/>
  <c r="L90" i="5"/>
  <c r="L89" i="5"/>
  <c r="L88" i="5"/>
  <c r="L87" i="5"/>
  <c r="L86" i="5"/>
  <c r="L85" i="5"/>
  <c r="L84" i="5"/>
  <c r="L83" i="5"/>
  <c r="L82" i="5"/>
  <c r="L81" i="5"/>
  <c r="L80" i="5"/>
  <c r="L79" i="5"/>
  <c r="L78" i="5"/>
  <c r="L77" i="5"/>
  <c r="L76" i="5"/>
  <c r="L75" i="5"/>
  <c r="L74" i="5"/>
  <c r="L73" i="5"/>
  <c r="L72" i="5"/>
  <c r="L71" i="5"/>
  <c r="L70" i="5"/>
  <c r="L69" i="5"/>
  <c r="L68" i="5"/>
  <c r="L67" i="5"/>
  <c r="L66" i="5"/>
  <c r="L65" i="5"/>
  <c r="L64" i="5"/>
  <c r="L63" i="5"/>
  <c r="L62" i="5"/>
  <c r="L61" i="5"/>
  <c r="L60" i="5"/>
  <c r="L59" i="5"/>
  <c r="L58" i="5"/>
  <c r="L57" i="5"/>
  <c r="L56" i="5"/>
  <c r="L55" i="5"/>
  <c r="L54" i="5"/>
  <c r="L53" i="5"/>
  <c r="L52" i="5"/>
  <c r="L51" i="5"/>
  <c r="L39" i="5"/>
  <c r="L37" i="5"/>
  <c r="K76" i="192" l="1"/>
  <c r="J76" i="192"/>
  <c r="F76" i="193"/>
  <c r="K82" i="192"/>
  <c r="J82" i="192"/>
  <c r="F82" i="193"/>
  <c r="J91" i="192"/>
  <c r="K91" i="192"/>
  <c r="F91" i="193"/>
  <c r="K115" i="192"/>
  <c r="J115" i="192"/>
  <c r="F115" i="193"/>
  <c r="F149" i="190"/>
  <c r="J149" i="190" s="1"/>
  <c r="K57" i="190"/>
  <c r="J57" i="190"/>
  <c r="F57" i="191"/>
  <c r="K84" i="192"/>
  <c r="J84" i="192"/>
  <c r="F84" i="193"/>
  <c r="K112" i="192"/>
  <c r="J112" i="192"/>
  <c r="F112" i="193"/>
  <c r="K68" i="192"/>
  <c r="J68" i="192"/>
  <c r="F68" i="193"/>
  <c r="K124" i="192"/>
  <c r="J124" i="192"/>
  <c r="F124" i="193"/>
  <c r="K146" i="192"/>
  <c r="J146" i="192"/>
  <c r="F146" i="193"/>
  <c r="J130" i="192"/>
  <c r="K130" i="192"/>
  <c r="F130" i="193"/>
  <c r="K142" i="192"/>
  <c r="J142" i="192"/>
  <c r="F142" i="193"/>
  <c r="K125" i="192"/>
  <c r="J125" i="192"/>
  <c r="F125" i="193"/>
  <c r="K135" i="192"/>
  <c r="J135" i="192"/>
  <c r="F135" i="193"/>
  <c r="K79" i="192"/>
  <c r="J79" i="192"/>
  <c r="F79" i="193"/>
  <c r="J145" i="192"/>
  <c r="K145" i="192"/>
  <c r="F145" i="193"/>
  <c r="J85" i="191"/>
  <c r="K85" i="191"/>
  <c r="F85" i="192"/>
  <c r="J143" i="192"/>
  <c r="K143" i="192"/>
  <c r="F143" i="193"/>
  <c r="J61" i="192"/>
  <c r="K61" i="192"/>
  <c r="F61" i="193"/>
  <c r="K64" i="192"/>
  <c r="J64" i="192"/>
  <c r="F64" i="193"/>
  <c r="K149" i="189"/>
  <c r="K74" i="191"/>
  <c r="J74" i="191"/>
  <c r="F74" i="192"/>
  <c r="J95" i="192"/>
  <c r="K95" i="192"/>
  <c r="F95" i="193"/>
  <c r="J63" i="190"/>
  <c r="K63" i="190"/>
  <c r="F63" i="191"/>
  <c r="K92" i="192"/>
  <c r="J92" i="192"/>
  <c r="F92" i="193"/>
  <c r="K123" i="191"/>
  <c r="J123" i="191"/>
  <c r="F123" i="192"/>
  <c r="J127" i="192"/>
  <c r="K127" i="192"/>
  <c r="F127" i="193"/>
  <c r="K110" i="192"/>
  <c r="J110" i="192"/>
  <c r="F110" i="193"/>
  <c r="K128" i="192"/>
  <c r="J128" i="192"/>
  <c r="F128" i="193"/>
  <c r="K106" i="191"/>
  <c r="J106" i="191"/>
  <c r="F106" i="192"/>
  <c r="J138" i="192"/>
  <c r="K138" i="192"/>
  <c r="F138" i="193"/>
  <c r="J70" i="192"/>
  <c r="K70" i="192"/>
  <c r="F70" i="193"/>
  <c r="J75" i="192"/>
  <c r="K75" i="192"/>
  <c r="F75" i="193"/>
  <c r="K77" i="192"/>
  <c r="J77" i="192"/>
  <c r="F77" i="193"/>
  <c r="J65" i="192"/>
  <c r="K65" i="192"/>
  <c r="F65" i="193"/>
  <c r="K83" i="192"/>
  <c r="J83" i="192"/>
  <c r="F83" i="193"/>
  <c r="K107" i="192"/>
  <c r="J107" i="192"/>
  <c r="F107" i="193"/>
  <c r="K98" i="191"/>
  <c r="J98" i="191"/>
  <c r="F98" i="192"/>
  <c r="K122" i="192"/>
  <c r="J122" i="192"/>
  <c r="F122" i="193"/>
  <c r="K147" i="192"/>
  <c r="J147" i="192"/>
  <c r="F147" i="193"/>
  <c r="K131" i="192"/>
  <c r="J131" i="192"/>
  <c r="F131" i="193"/>
  <c r="K96" i="192"/>
  <c r="J96" i="192"/>
  <c r="F96" i="193"/>
  <c r="J73" i="192"/>
  <c r="K73" i="192"/>
  <c r="F73" i="193"/>
  <c r="J114" i="192"/>
  <c r="K114" i="192"/>
  <c r="F114" i="193"/>
  <c r="K86" i="192"/>
  <c r="J86" i="192"/>
  <c r="F86" i="193"/>
  <c r="J144" i="191"/>
  <c r="K144" i="191"/>
  <c r="F144" i="192"/>
  <c r="K137" i="192"/>
  <c r="J137" i="192"/>
  <c r="F137" i="193"/>
  <c r="J133" i="192"/>
  <c r="K133" i="192"/>
  <c r="F133" i="193"/>
  <c r="K60" i="192"/>
  <c r="J60" i="192"/>
  <c r="F60" i="193"/>
  <c r="J66" i="192"/>
  <c r="K66" i="192"/>
  <c r="F66" i="193"/>
  <c r="K89" i="192"/>
  <c r="J89" i="192"/>
  <c r="F89" i="193"/>
  <c r="J90" i="191"/>
  <c r="K90" i="191"/>
  <c r="F90" i="192"/>
  <c r="K88" i="192"/>
  <c r="J88" i="192"/>
  <c r="F88" i="193"/>
  <c r="K67" i="192"/>
  <c r="J67" i="192"/>
  <c r="F67" i="193"/>
  <c r="K58" i="192"/>
  <c r="J58" i="192"/>
  <c r="F58" i="193"/>
  <c r="J87" i="192"/>
  <c r="K87" i="192"/>
  <c r="F87" i="193"/>
  <c r="K117" i="192"/>
  <c r="J117" i="192"/>
  <c r="F117" i="193"/>
  <c r="K116" i="190"/>
  <c r="J116" i="190"/>
  <c r="F116" i="191"/>
  <c r="K94" i="192"/>
  <c r="J94" i="192"/>
  <c r="F94" i="193"/>
  <c r="K134" i="191"/>
  <c r="J134" i="191"/>
  <c r="F134" i="192"/>
  <c r="J121" i="192"/>
  <c r="K121" i="192"/>
  <c r="F121" i="193"/>
  <c r="K69" i="192"/>
  <c r="J69" i="192"/>
  <c r="F69" i="193"/>
  <c r="J139" i="191"/>
  <c r="K139" i="191"/>
  <c r="F139" i="192"/>
  <c r="K80" i="192"/>
  <c r="J80" i="192"/>
  <c r="F80" i="193"/>
  <c r="J62" i="192"/>
  <c r="K62" i="192"/>
  <c r="F62" i="193"/>
  <c r="J136" i="191"/>
  <c r="K136" i="191"/>
  <c r="F136" i="192"/>
  <c r="J120" i="192"/>
  <c r="K120" i="192"/>
  <c r="F120" i="193"/>
  <c r="K111" i="192"/>
  <c r="J111" i="192"/>
  <c r="F111" i="193"/>
  <c r="K100" i="191"/>
  <c r="J100" i="191"/>
  <c r="F100" i="192"/>
  <c r="K140" i="192"/>
  <c r="J140" i="192"/>
  <c r="F140" i="193"/>
  <c r="J126" i="192"/>
  <c r="K126" i="192"/>
  <c r="F126" i="193"/>
  <c r="J109" i="192"/>
  <c r="K109" i="192"/>
  <c r="F109" i="193"/>
  <c r="K141" i="192"/>
  <c r="J141" i="192"/>
  <c r="F141" i="193"/>
  <c r="K132" i="192"/>
  <c r="J132" i="192"/>
  <c r="F132" i="193"/>
  <c r="K97" i="192"/>
  <c r="J97" i="192"/>
  <c r="F97" i="193"/>
  <c r="J81" i="192"/>
  <c r="K81" i="192"/>
  <c r="F81" i="193"/>
  <c r="K72" i="192"/>
  <c r="J72" i="192"/>
  <c r="F72" i="193"/>
  <c r="J99" i="192"/>
  <c r="K99" i="192"/>
  <c r="F99" i="193"/>
  <c r="K93" i="192"/>
  <c r="J93" i="192"/>
  <c r="F93" i="193"/>
  <c r="J118" i="191"/>
  <c r="K118" i="191"/>
  <c r="F118" i="192"/>
  <c r="J59" i="191"/>
  <c r="K59" i="191"/>
  <c r="F59" i="192"/>
  <c r="K113" i="192"/>
  <c r="J113" i="192"/>
  <c r="F113" i="193"/>
  <c r="K119" i="192"/>
  <c r="J119" i="192"/>
  <c r="F119" i="193"/>
  <c r="K108" i="191"/>
  <c r="J108" i="191"/>
  <c r="F108" i="192"/>
  <c r="J78" i="192"/>
  <c r="K78" i="192"/>
  <c r="F78" i="193"/>
  <c r="K71" i="192"/>
  <c r="J71" i="192"/>
  <c r="F71" i="193"/>
  <c r="J129" i="192"/>
  <c r="K129" i="192"/>
  <c r="F129" i="193"/>
  <c r="J148" i="191"/>
  <c r="K148" i="191"/>
  <c r="F148" i="192"/>
  <c r="H47" i="236"/>
  <c r="H51" i="236" s="1"/>
  <c r="H47" i="234"/>
  <c r="H51" i="234" s="1"/>
  <c r="H47" i="227"/>
  <c r="H51" i="227" s="1"/>
  <c r="H47" i="218"/>
  <c r="H51" i="218" s="1"/>
  <c r="H47" i="211"/>
  <c r="H51" i="211" s="1"/>
  <c r="H47" i="204"/>
  <c r="H51" i="204" s="1"/>
  <c r="H47" i="186"/>
  <c r="H51" i="186" s="1"/>
  <c r="H47" i="185"/>
  <c r="H51" i="185" s="1"/>
  <c r="H47" i="199"/>
  <c r="H51" i="199" s="1"/>
  <c r="H47" i="206"/>
  <c r="H51" i="206" s="1"/>
  <c r="H47" i="205"/>
  <c r="H51" i="205" s="1"/>
  <c r="H47" i="188"/>
  <c r="H51" i="188" s="1"/>
  <c r="H47" i="235"/>
  <c r="H51" i="235" s="1"/>
  <c r="H47" i="219"/>
  <c r="H51" i="219" s="1"/>
  <c r="H47" i="195"/>
  <c r="H51" i="195" s="1"/>
  <c r="H47" i="187"/>
  <c r="H51" i="187" s="1"/>
  <c r="H47" i="193"/>
  <c r="H51" i="193" s="1"/>
  <c r="H47" i="200"/>
  <c r="H51" i="200" s="1"/>
  <c r="H47" i="190"/>
  <c r="H51" i="190" s="1"/>
  <c r="H47" i="212"/>
  <c r="H51" i="212" s="1"/>
  <c r="H47" i="226"/>
  <c r="H51" i="226" s="1"/>
  <c r="H47" i="210"/>
  <c r="H51" i="210" s="1"/>
  <c r="H47" i="201"/>
  <c r="H51" i="201" s="1"/>
  <c r="H47" i="194"/>
  <c r="H51" i="194" s="1"/>
  <c r="H47" i="191"/>
  <c r="H51" i="191" s="1"/>
  <c r="H47" i="213"/>
  <c r="H51" i="213" s="1"/>
  <c r="H47" i="202"/>
  <c r="H51" i="202" s="1"/>
  <c r="H47" i="208"/>
  <c r="H51" i="208" s="1"/>
  <c r="H47" i="209"/>
  <c r="H51" i="209" s="1"/>
  <c r="H47" i="192"/>
  <c r="H51" i="192" s="1"/>
  <c r="H47" i="189"/>
  <c r="H51" i="189" s="1"/>
  <c r="H47" i="225"/>
  <c r="H51" i="225" s="1"/>
  <c r="H47" i="198"/>
  <c r="H51" i="198" s="1"/>
  <c r="H47" i="232"/>
  <c r="H51" i="232" s="1"/>
  <c r="H47" i="216"/>
  <c r="H51" i="216" s="1"/>
  <c r="H47" i="215"/>
  <c r="H51" i="215" s="1"/>
  <c r="H47" i="233"/>
  <c r="H51" i="233" s="1"/>
  <c r="H47" i="224"/>
  <c r="H51" i="224" s="1"/>
  <c r="H47" i="217"/>
  <c r="H51" i="217" s="1"/>
  <c r="H47" i="222"/>
  <c r="H51" i="222" s="1"/>
  <c r="H47" i="203"/>
  <c r="H51" i="203" s="1"/>
  <c r="H47" i="230"/>
  <c r="H51" i="230" s="1"/>
  <c r="H47" i="223"/>
  <c r="H51" i="223" s="1"/>
  <c r="H47" i="214"/>
  <c r="H51" i="214" s="1"/>
  <c r="H47" i="197"/>
  <c r="H51" i="197" s="1"/>
  <c r="H47" i="221"/>
  <c r="H51" i="221" s="1"/>
  <c r="H47" i="231"/>
  <c r="H51" i="231" s="1"/>
  <c r="H47" i="207"/>
  <c r="H51" i="207" s="1"/>
  <c r="H47" i="220"/>
  <c r="H51" i="220" s="1"/>
  <c r="H47" i="196"/>
  <c r="H51" i="196" s="1"/>
  <c r="H47" i="228"/>
  <c r="H51" i="228" s="1"/>
  <c r="H47" i="229"/>
  <c r="H51" i="229" s="1"/>
  <c r="H43" i="236"/>
  <c r="H45" i="236" s="1"/>
  <c r="H43" i="195"/>
  <c r="H45" i="195" s="1"/>
  <c r="H43" i="185"/>
  <c r="H45" i="185" s="1"/>
  <c r="H43" i="198"/>
  <c r="H45" i="198" s="1"/>
  <c r="H43" i="227"/>
  <c r="H45" i="227" s="1"/>
  <c r="H43" i="211"/>
  <c r="H45" i="211" s="1"/>
  <c r="H43" i="203"/>
  <c r="H45" i="203" s="1"/>
  <c r="H43" i="192"/>
  <c r="H45" i="192" s="1"/>
  <c r="H43" i="235"/>
  <c r="H45" i="235" s="1"/>
  <c r="H43" i="219"/>
  <c r="H45" i="219" s="1"/>
  <c r="H43" i="187"/>
  <c r="H45" i="187" s="1"/>
  <c r="H43" i="201"/>
  <c r="H45" i="201" s="1"/>
  <c r="H43" i="206"/>
  <c r="H45" i="206" s="1"/>
  <c r="H43" i="189"/>
  <c r="H45" i="189" s="1"/>
  <c r="H43" i="234"/>
  <c r="H45" i="234" s="1"/>
  <c r="H43" i="226"/>
  <c r="H45" i="226" s="1"/>
  <c r="H43" i="218"/>
  <c r="H45" i="218" s="1"/>
  <c r="H43" i="210"/>
  <c r="H45" i="210" s="1"/>
  <c r="H43" i="194"/>
  <c r="H45" i="194" s="1"/>
  <c r="H43" i="193"/>
  <c r="H45" i="193" s="1"/>
  <c r="H43" i="214"/>
  <c r="H45" i="214" s="1"/>
  <c r="H43" i="213"/>
  <c r="H45" i="213" s="1"/>
  <c r="H43" i="220"/>
  <c r="H45" i="220" s="1"/>
  <c r="H43" i="232"/>
  <c r="H45" i="232" s="1"/>
  <c r="H43" i="225"/>
  <c r="H45" i="225" s="1"/>
  <c r="H43" i="216"/>
  <c r="H45" i="216" s="1"/>
  <c r="H43" i="202"/>
  <c r="H45" i="202" s="1"/>
  <c r="H43" i="186"/>
  <c r="H45" i="186" s="1"/>
  <c r="H43" i="191"/>
  <c r="H45" i="191" s="1"/>
  <c r="H43" i="215"/>
  <c r="H45" i="215" s="1"/>
  <c r="H43" i="196"/>
  <c r="H45" i="196" s="1"/>
  <c r="H43" i="233"/>
  <c r="H45" i="233" s="1"/>
  <c r="H43" i="217"/>
  <c r="H45" i="217" s="1"/>
  <c r="H43" i="209"/>
  <c r="H45" i="209" s="1"/>
  <c r="H43" i="200"/>
  <c r="H45" i="200" s="1"/>
  <c r="H43" i="207"/>
  <c r="H45" i="207" s="1"/>
  <c r="H43" i="190"/>
  <c r="H45" i="190" s="1"/>
  <c r="H43" i="188"/>
  <c r="H45" i="188" s="1"/>
  <c r="H43" i="224"/>
  <c r="H45" i="224" s="1"/>
  <c r="H43" i="208"/>
  <c r="H45" i="208" s="1"/>
  <c r="H43" i="221"/>
  <c r="H45" i="221" s="1"/>
  <c r="H43" i="212"/>
  <c r="H45" i="212" s="1"/>
  <c r="H43" i="197"/>
  <c r="H45" i="197" s="1"/>
  <c r="H43" i="223"/>
  <c r="H45" i="223" s="1"/>
  <c r="H43" i="205"/>
  <c r="H45" i="205" s="1"/>
  <c r="H43" i="204"/>
  <c r="H45" i="204" s="1"/>
  <c r="H43" i="230"/>
  <c r="H45" i="230" s="1"/>
  <c r="H43" i="199"/>
  <c r="H45" i="199" s="1"/>
  <c r="H43" i="231"/>
  <c r="H45" i="231" s="1"/>
  <c r="H43" i="222"/>
  <c r="H45" i="222" s="1"/>
  <c r="H43" i="228"/>
  <c r="H45" i="228" s="1"/>
  <c r="H43" i="229"/>
  <c r="H45" i="229" s="1"/>
  <c r="H47" i="184"/>
  <c r="H51" i="184" s="1"/>
  <c r="H47" i="182"/>
  <c r="H51" i="182" s="1"/>
  <c r="H47" i="180"/>
  <c r="H51" i="180" s="1"/>
  <c r="H47" i="181"/>
  <c r="H51" i="181" s="1"/>
  <c r="H47" i="183"/>
  <c r="H51" i="183" s="1"/>
  <c r="H43" i="181"/>
  <c r="H45" i="181" s="1"/>
  <c r="H43" i="180"/>
  <c r="H45" i="180" s="1"/>
  <c r="H43" i="184"/>
  <c r="H45" i="184" s="1"/>
  <c r="H43" i="183"/>
  <c r="H45" i="183" s="1"/>
  <c r="H43" i="182"/>
  <c r="H45" i="182" s="1"/>
  <c r="H47" i="176"/>
  <c r="H51" i="176" s="1"/>
  <c r="H47" i="177"/>
  <c r="H51" i="177" s="1"/>
  <c r="H43" i="176"/>
  <c r="H45" i="176" s="1"/>
  <c r="H43" i="177"/>
  <c r="H45" i="177" s="1"/>
  <c r="CD9" i="118"/>
  <c r="F79" i="115" s="1"/>
  <c r="CD98" i="118"/>
  <c r="H51" i="22"/>
  <c r="J118" i="192" l="1"/>
  <c r="K118" i="192"/>
  <c r="F118" i="193"/>
  <c r="K80" i="193"/>
  <c r="J80" i="193"/>
  <c r="F80" i="194"/>
  <c r="J73" i="193"/>
  <c r="K73" i="193"/>
  <c r="F73" i="194"/>
  <c r="K127" i="193"/>
  <c r="J127" i="193"/>
  <c r="F127" i="194"/>
  <c r="F149" i="191"/>
  <c r="J149" i="191" s="1"/>
  <c r="K57" i="191"/>
  <c r="J57" i="191"/>
  <c r="F57" i="192"/>
  <c r="J78" i="193"/>
  <c r="K78" i="193"/>
  <c r="F78" i="194"/>
  <c r="J100" i="192"/>
  <c r="K100" i="192"/>
  <c r="F100" i="193"/>
  <c r="J88" i="193"/>
  <c r="K88" i="193"/>
  <c r="F88" i="194"/>
  <c r="K133" i="193"/>
  <c r="J133" i="193"/>
  <c r="F133" i="194"/>
  <c r="J70" i="193"/>
  <c r="K70" i="193"/>
  <c r="F70" i="194"/>
  <c r="K146" i="193"/>
  <c r="J146" i="193"/>
  <c r="F146" i="194"/>
  <c r="K132" i="193"/>
  <c r="J132" i="193"/>
  <c r="F132" i="194"/>
  <c r="K116" i="191"/>
  <c r="J116" i="191"/>
  <c r="F116" i="192"/>
  <c r="K107" i="193"/>
  <c r="J107" i="193"/>
  <c r="F107" i="194"/>
  <c r="J79" i="193"/>
  <c r="K79" i="193"/>
  <c r="F79" i="194"/>
  <c r="K149" i="190"/>
  <c r="K93" i="193"/>
  <c r="J93" i="193"/>
  <c r="F93" i="194"/>
  <c r="J139" i="192"/>
  <c r="K139" i="192"/>
  <c r="F139" i="193"/>
  <c r="J96" i="193"/>
  <c r="K96" i="193"/>
  <c r="F96" i="194"/>
  <c r="K123" i="192"/>
  <c r="J123" i="192"/>
  <c r="F123" i="193"/>
  <c r="K64" i="193"/>
  <c r="J64" i="193"/>
  <c r="F64" i="194"/>
  <c r="K108" i="192"/>
  <c r="J108" i="192"/>
  <c r="F108" i="193"/>
  <c r="K111" i="193"/>
  <c r="J111" i="193"/>
  <c r="F111" i="194"/>
  <c r="K90" i="192"/>
  <c r="J90" i="192"/>
  <c r="F90" i="193"/>
  <c r="J137" i="193"/>
  <c r="K137" i="193"/>
  <c r="F137" i="194"/>
  <c r="J138" i="193"/>
  <c r="K138" i="193"/>
  <c r="F138" i="194"/>
  <c r="J124" i="193"/>
  <c r="K124" i="193"/>
  <c r="F124" i="194"/>
  <c r="J115" i="193"/>
  <c r="K115" i="193"/>
  <c r="F115" i="194"/>
  <c r="K141" i="193"/>
  <c r="J141" i="193"/>
  <c r="F141" i="194"/>
  <c r="K117" i="193"/>
  <c r="J117" i="193"/>
  <c r="F117" i="194"/>
  <c r="J83" i="193"/>
  <c r="K83" i="193"/>
  <c r="F83" i="194"/>
  <c r="J135" i="193"/>
  <c r="K135" i="193"/>
  <c r="F135" i="194"/>
  <c r="J99" i="193"/>
  <c r="K99" i="193"/>
  <c r="F99" i="194"/>
  <c r="J69" i="193"/>
  <c r="K69" i="193"/>
  <c r="F69" i="194"/>
  <c r="J131" i="193"/>
  <c r="K131" i="193"/>
  <c r="F131" i="194"/>
  <c r="J92" i="193"/>
  <c r="K92" i="193"/>
  <c r="F92" i="194"/>
  <c r="J61" i="193"/>
  <c r="K61" i="193"/>
  <c r="F61" i="194"/>
  <c r="J119" i="193"/>
  <c r="K119" i="193"/>
  <c r="F119" i="194"/>
  <c r="K120" i="193"/>
  <c r="J120" i="193"/>
  <c r="F120" i="194"/>
  <c r="J89" i="193"/>
  <c r="K89" i="193"/>
  <c r="F89" i="194"/>
  <c r="J144" i="192"/>
  <c r="K144" i="192"/>
  <c r="F144" i="193"/>
  <c r="K106" i="192"/>
  <c r="J106" i="192"/>
  <c r="F106" i="193"/>
  <c r="J68" i="193"/>
  <c r="K68" i="193"/>
  <c r="F68" i="194"/>
  <c r="K91" i="193"/>
  <c r="J91" i="193"/>
  <c r="F91" i="194"/>
  <c r="J148" i="192"/>
  <c r="K148" i="192"/>
  <c r="F148" i="193"/>
  <c r="K109" i="193"/>
  <c r="J109" i="193"/>
  <c r="F109" i="194"/>
  <c r="K87" i="193"/>
  <c r="J87" i="193"/>
  <c r="F87" i="194"/>
  <c r="K65" i="193"/>
  <c r="J65" i="193"/>
  <c r="F65" i="194"/>
  <c r="K125" i="193"/>
  <c r="J125" i="193"/>
  <c r="F125" i="194"/>
  <c r="J72" i="193"/>
  <c r="K72" i="193"/>
  <c r="F72" i="194"/>
  <c r="J121" i="193"/>
  <c r="K121" i="193"/>
  <c r="F121" i="194"/>
  <c r="K147" i="193"/>
  <c r="J147" i="193"/>
  <c r="F147" i="194"/>
  <c r="K63" i="191"/>
  <c r="J63" i="191"/>
  <c r="F63" i="192"/>
  <c r="J143" i="193"/>
  <c r="K143" i="193"/>
  <c r="F143" i="194"/>
  <c r="J113" i="193"/>
  <c r="K113" i="193"/>
  <c r="F113" i="194"/>
  <c r="K136" i="192"/>
  <c r="J136" i="192"/>
  <c r="F136" i="193"/>
  <c r="K66" i="193"/>
  <c r="J66" i="193"/>
  <c r="F66" i="194"/>
  <c r="K86" i="193"/>
  <c r="J86" i="193"/>
  <c r="F86" i="194"/>
  <c r="K128" i="193"/>
  <c r="J128" i="193"/>
  <c r="F128" i="194"/>
  <c r="J112" i="193"/>
  <c r="K112" i="193"/>
  <c r="F112" i="194"/>
  <c r="J82" i="193"/>
  <c r="K82" i="193"/>
  <c r="F82" i="194"/>
  <c r="K129" i="193"/>
  <c r="J129" i="193"/>
  <c r="F129" i="194"/>
  <c r="K126" i="193"/>
  <c r="J126" i="193"/>
  <c r="F126" i="194"/>
  <c r="J58" i="193"/>
  <c r="K58" i="193"/>
  <c r="F58" i="194"/>
  <c r="J77" i="193"/>
  <c r="K77" i="193"/>
  <c r="F77" i="194"/>
  <c r="K142" i="193"/>
  <c r="J142" i="193"/>
  <c r="F142" i="194"/>
  <c r="K81" i="193"/>
  <c r="J81" i="193"/>
  <c r="F81" i="194"/>
  <c r="K134" i="192"/>
  <c r="J134" i="192"/>
  <c r="F134" i="193"/>
  <c r="K122" i="193"/>
  <c r="J122" i="193"/>
  <c r="F122" i="194"/>
  <c r="K95" i="193"/>
  <c r="J95" i="193"/>
  <c r="F95" i="194"/>
  <c r="K85" i="192"/>
  <c r="J85" i="192"/>
  <c r="F85" i="193"/>
  <c r="J59" i="192"/>
  <c r="K59" i="192"/>
  <c r="F59" i="193"/>
  <c r="K62" i="193"/>
  <c r="J62" i="193"/>
  <c r="F62" i="194"/>
  <c r="J60" i="193"/>
  <c r="K60" i="193"/>
  <c r="F60" i="194"/>
  <c r="J114" i="193"/>
  <c r="K114" i="193"/>
  <c r="F114" i="194"/>
  <c r="K110" i="193"/>
  <c r="J110" i="193"/>
  <c r="F110" i="194"/>
  <c r="J84" i="193"/>
  <c r="K84" i="193"/>
  <c r="F84" i="194"/>
  <c r="K76" i="193"/>
  <c r="J76" i="193"/>
  <c r="F76" i="194"/>
  <c r="J71" i="193"/>
  <c r="K71" i="193"/>
  <c r="F71" i="194"/>
  <c r="J140" i="193"/>
  <c r="K140" i="193"/>
  <c r="F140" i="194"/>
  <c r="J67" i="193"/>
  <c r="K67" i="193"/>
  <c r="F67" i="194"/>
  <c r="J75" i="193"/>
  <c r="K75" i="193"/>
  <c r="F75" i="194"/>
  <c r="K130" i="193"/>
  <c r="J130" i="193"/>
  <c r="F130" i="194"/>
  <c r="J97" i="193"/>
  <c r="K97" i="193"/>
  <c r="F97" i="194"/>
  <c r="J94" i="193"/>
  <c r="K94" i="193"/>
  <c r="F94" i="194"/>
  <c r="K98" i="192"/>
  <c r="J98" i="192"/>
  <c r="F98" i="193"/>
  <c r="K74" i="192"/>
  <c r="J74" i="192"/>
  <c r="F74" i="193"/>
  <c r="K145" i="193"/>
  <c r="J145" i="193"/>
  <c r="F145" i="194"/>
  <c r="CC9" i="118"/>
  <c r="F78" i="115" s="1"/>
  <c r="CC98" i="118"/>
  <c r="J128" i="194" l="1"/>
  <c r="K128" i="194"/>
  <c r="F128" i="195"/>
  <c r="K68" i="194"/>
  <c r="J68" i="194"/>
  <c r="F68" i="195"/>
  <c r="J124" i="194"/>
  <c r="K124" i="194"/>
  <c r="F124" i="195"/>
  <c r="F149" i="192"/>
  <c r="J149" i="192" s="1"/>
  <c r="J57" i="192"/>
  <c r="K57" i="192"/>
  <c r="F57" i="193"/>
  <c r="J135" i="194"/>
  <c r="K135" i="194"/>
  <c r="F135" i="195"/>
  <c r="K70" i="194"/>
  <c r="J70" i="194"/>
  <c r="F70" i="195"/>
  <c r="J122" i="194"/>
  <c r="K122" i="194"/>
  <c r="F122" i="195"/>
  <c r="J61" i="194"/>
  <c r="K61" i="194"/>
  <c r="F61" i="195"/>
  <c r="J64" i="194"/>
  <c r="K64" i="194"/>
  <c r="F64" i="195"/>
  <c r="K79" i="194"/>
  <c r="J79" i="194"/>
  <c r="F79" i="195"/>
  <c r="K149" i="191"/>
  <c r="J138" i="194"/>
  <c r="K138" i="194"/>
  <c r="F138" i="195"/>
  <c r="J126" i="194"/>
  <c r="K126" i="194"/>
  <c r="F126" i="195"/>
  <c r="K87" i="194"/>
  <c r="J87" i="194"/>
  <c r="F87" i="195"/>
  <c r="J83" i="194"/>
  <c r="K83" i="194"/>
  <c r="F83" i="195"/>
  <c r="K133" i="194"/>
  <c r="J133" i="194"/>
  <c r="F133" i="195"/>
  <c r="J127" i="194"/>
  <c r="K127" i="194"/>
  <c r="F127" i="195"/>
  <c r="J92" i="194"/>
  <c r="K92" i="194"/>
  <c r="F92" i="195"/>
  <c r="K123" i="193"/>
  <c r="J123" i="193"/>
  <c r="F123" i="194"/>
  <c r="K107" i="194"/>
  <c r="J107" i="194"/>
  <c r="F107" i="195"/>
  <c r="J144" i="193"/>
  <c r="K144" i="193"/>
  <c r="F144" i="194"/>
  <c r="J137" i="194"/>
  <c r="K137" i="194"/>
  <c r="F137" i="195"/>
  <c r="J71" i="194"/>
  <c r="K71" i="194"/>
  <c r="F71" i="195"/>
  <c r="K97" i="194"/>
  <c r="J97" i="194"/>
  <c r="F97" i="195"/>
  <c r="J109" i="194"/>
  <c r="K109" i="194"/>
  <c r="F109" i="195"/>
  <c r="K117" i="194"/>
  <c r="J117" i="194"/>
  <c r="F117" i="195"/>
  <c r="J88" i="194"/>
  <c r="K88" i="194"/>
  <c r="F88" i="195"/>
  <c r="K73" i="194"/>
  <c r="J73" i="194"/>
  <c r="F73" i="195"/>
  <c r="K66" i="194"/>
  <c r="J66" i="194"/>
  <c r="F66" i="195"/>
  <c r="K130" i="194"/>
  <c r="J130" i="194"/>
  <c r="F130" i="195"/>
  <c r="J121" i="194"/>
  <c r="K121" i="194"/>
  <c r="F121" i="195"/>
  <c r="K131" i="194"/>
  <c r="J131" i="194"/>
  <c r="F131" i="195"/>
  <c r="J96" i="194"/>
  <c r="K96" i="194"/>
  <c r="F96" i="195"/>
  <c r="K116" i="192"/>
  <c r="J116" i="192"/>
  <c r="F116" i="193"/>
  <c r="J94" i="194"/>
  <c r="K94" i="194"/>
  <c r="F94" i="195"/>
  <c r="J145" i="194"/>
  <c r="K145" i="194"/>
  <c r="F145" i="195"/>
  <c r="K136" i="193"/>
  <c r="J136" i="193"/>
  <c r="F136" i="194"/>
  <c r="K89" i="194"/>
  <c r="J89" i="194"/>
  <c r="F89" i="195"/>
  <c r="J90" i="193"/>
  <c r="K90" i="193"/>
  <c r="F90" i="194"/>
  <c r="J140" i="194"/>
  <c r="K140" i="194"/>
  <c r="F140" i="195"/>
  <c r="K60" i="194"/>
  <c r="J60" i="194"/>
  <c r="F60" i="195"/>
  <c r="K76" i="194"/>
  <c r="J76" i="194"/>
  <c r="F76" i="195"/>
  <c r="J81" i="194"/>
  <c r="K81" i="194"/>
  <c r="F81" i="195"/>
  <c r="K82" i="194"/>
  <c r="J82" i="194"/>
  <c r="F82" i="195"/>
  <c r="J148" i="193"/>
  <c r="K148" i="193"/>
  <c r="F148" i="194"/>
  <c r="J141" i="194"/>
  <c r="K141" i="194"/>
  <c r="F141" i="195"/>
  <c r="K100" i="193"/>
  <c r="J100" i="193"/>
  <c r="F100" i="194"/>
  <c r="K80" i="194"/>
  <c r="J80" i="194"/>
  <c r="F80" i="195"/>
  <c r="K134" i="193"/>
  <c r="J134" i="193"/>
  <c r="F134" i="194"/>
  <c r="K142" i="194"/>
  <c r="J142" i="194"/>
  <c r="F142" i="195"/>
  <c r="K72" i="194"/>
  <c r="J72" i="194"/>
  <c r="F72" i="195"/>
  <c r="K69" i="194"/>
  <c r="J69" i="194"/>
  <c r="F69" i="195"/>
  <c r="K139" i="193"/>
  <c r="J139" i="193"/>
  <c r="F139" i="194"/>
  <c r="J132" i="194"/>
  <c r="K132" i="194"/>
  <c r="F132" i="195"/>
  <c r="J114" i="194"/>
  <c r="K114" i="194"/>
  <c r="F114" i="195"/>
  <c r="J63" i="192"/>
  <c r="K63" i="192"/>
  <c r="F63" i="193"/>
  <c r="J62" i="194"/>
  <c r="K62" i="194"/>
  <c r="F62" i="195"/>
  <c r="J85" i="193"/>
  <c r="K85" i="193"/>
  <c r="F85" i="194"/>
  <c r="J113" i="194"/>
  <c r="K113" i="194"/>
  <c r="F113" i="195"/>
  <c r="J120" i="194"/>
  <c r="K120" i="194"/>
  <c r="F120" i="195"/>
  <c r="J111" i="194"/>
  <c r="K111" i="194"/>
  <c r="F111" i="195"/>
  <c r="K84" i="194"/>
  <c r="J84" i="194"/>
  <c r="F84" i="195"/>
  <c r="K110" i="194"/>
  <c r="J110" i="194"/>
  <c r="F110" i="195"/>
  <c r="K112" i="194"/>
  <c r="J112" i="194"/>
  <c r="F112" i="195"/>
  <c r="J91" i="194"/>
  <c r="K91" i="194"/>
  <c r="F91" i="195"/>
  <c r="J115" i="194"/>
  <c r="K115" i="194"/>
  <c r="F115" i="195"/>
  <c r="J78" i="194"/>
  <c r="K78" i="194"/>
  <c r="F78" i="195"/>
  <c r="K118" i="193"/>
  <c r="J118" i="193"/>
  <c r="F118" i="194"/>
  <c r="J58" i="194"/>
  <c r="K58" i="194"/>
  <c r="F58" i="195"/>
  <c r="K106" i="193"/>
  <c r="J106" i="193"/>
  <c r="F106" i="194"/>
  <c r="K147" i="194"/>
  <c r="J147" i="194"/>
  <c r="F147" i="195"/>
  <c r="K129" i="194"/>
  <c r="J129" i="194"/>
  <c r="F129" i="195"/>
  <c r="K59" i="193"/>
  <c r="J59" i="193"/>
  <c r="F59" i="194"/>
  <c r="J75" i="194"/>
  <c r="K75" i="194"/>
  <c r="F75" i="195"/>
  <c r="K67" i="194"/>
  <c r="J67" i="194"/>
  <c r="F67" i="195"/>
  <c r="K77" i="194"/>
  <c r="J77" i="194"/>
  <c r="F77" i="195"/>
  <c r="K125" i="194"/>
  <c r="J125" i="194"/>
  <c r="F125" i="195"/>
  <c r="J99" i="194"/>
  <c r="K99" i="194"/>
  <c r="F99" i="195"/>
  <c r="K93" i="194"/>
  <c r="J93" i="194"/>
  <c r="F93" i="195"/>
  <c r="K146" i="194"/>
  <c r="J146" i="194"/>
  <c r="F146" i="195"/>
  <c r="J65" i="194"/>
  <c r="K65" i="194"/>
  <c r="F65" i="195"/>
  <c r="J86" i="194"/>
  <c r="K86" i="194"/>
  <c r="F86" i="195"/>
  <c r="K74" i="193"/>
  <c r="J74" i="193"/>
  <c r="F74" i="194"/>
  <c r="J98" i="193"/>
  <c r="K98" i="193"/>
  <c r="F98" i="194"/>
  <c r="K95" i="194"/>
  <c r="J95" i="194"/>
  <c r="F95" i="195"/>
  <c r="J143" i="194"/>
  <c r="K143" i="194"/>
  <c r="F143" i="195"/>
  <c r="J119" i="194"/>
  <c r="K119" i="194"/>
  <c r="F119" i="195"/>
  <c r="J108" i="193"/>
  <c r="K108" i="193"/>
  <c r="F108" i="194"/>
  <c r="CB98" i="118"/>
  <c r="CB9" i="118"/>
  <c r="F77" i="115" s="1"/>
  <c r="K149" i="192" l="1"/>
  <c r="K67" i="195"/>
  <c r="J67" i="195"/>
  <c r="F67" i="196"/>
  <c r="J81" i="195"/>
  <c r="K81" i="195"/>
  <c r="F81" i="196"/>
  <c r="J88" i="195"/>
  <c r="K88" i="195"/>
  <c r="F88" i="196"/>
  <c r="J135" i="195"/>
  <c r="K135" i="195"/>
  <c r="F135" i="196"/>
  <c r="J80" i="195"/>
  <c r="K80" i="195"/>
  <c r="F80" i="196"/>
  <c r="J131" i="195"/>
  <c r="K131" i="195"/>
  <c r="F131" i="196"/>
  <c r="J133" i="195"/>
  <c r="K133" i="195"/>
  <c r="F133" i="196"/>
  <c r="J79" i="195"/>
  <c r="K79" i="195"/>
  <c r="F79" i="196"/>
  <c r="K95" i="195"/>
  <c r="J95" i="195"/>
  <c r="F95" i="196"/>
  <c r="J139" i="194"/>
  <c r="K139" i="194"/>
  <c r="F139" i="195"/>
  <c r="K136" i="194"/>
  <c r="J136" i="194"/>
  <c r="F136" i="195"/>
  <c r="J144" i="194"/>
  <c r="K144" i="194"/>
  <c r="F144" i="195"/>
  <c r="K85" i="194"/>
  <c r="J85" i="194"/>
  <c r="F85" i="195"/>
  <c r="J76" i="195"/>
  <c r="K76" i="195"/>
  <c r="F76" i="196"/>
  <c r="K117" i="195"/>
  <c r="J117" i="195"/>
  <c r="F117" i="196"/>
  <c r="F149" i="193"/>
  <c r="J149" i="193" s="1"/>
  <c r="K57" i="193"/>
  <c r="J57" i="193"/>
  <c r="F57" i="194"/>
  <c r="K121" i="195"/>
  <c r="J121" i="195"/>
  <c r="F121" i="196"/>
  <c r="K83" i="195"/>
  <c r="J83" i="195"/>
  <c r="F83" i="196"/>
  <c r="K64" i="195"/>
  <c r="J64" i="195"/>
  <c r="F64" i="196"/>
  <c r="K69" i="195"/>
  <c r="J69" i="195"/>
  <c r="F69" i="196"/>
  <c r="J145" i="195"/>
  <c r="K145" i="195"/>
  <c r="F145" i="196"/>
  <c r="J107" i="195"/>
  <c r="K107" i="195"/>
  <c r="F107" i="196"/>
  <c r="K60" i="195"/>
  <c r="J60" i="195"/>
  <c r="F60" i="196"/>
  <c r="K109" i="195"/>
  <c r="J109" i="195"/>
  <c r="F109" i="196"/>
  <c r="K146" i="195"/>
  <c r="J146" i="195"/>
  <c r="F146" i="196"/>
  <c r="J84" i="195"/>
  <c r="K84" i="195"/>
  <c r="F84" i="196"/>
  <c r="J141" i="195"/>
  <c r="K141" i="195"/>
  <c r="F141" i="196"/>
  <c r="K130" i="195"/>
  <c r="J130" i="195"/>
  <c r="F130" i="196"/>
  <c r="K87" i="195"/>
  <c r="J87" i="195"/>
  <c r="F87" i="196"/>
  <c r="K61" i="195"/>
  <c r="J61" i="195"/>
  <c r="F61" i="196"/>
  <c r="K124" i="195"/>
  <c r="J124" i="195"/>
  <c r="F124" i="196"/>
  <c r="J112" i="195"/>
  <c r="K112" i="195"/>
  <c r="F112" i="196"/>
  <c r="J100" i="194"/>
  <c r="K100" i="194"/>
  <c r="F100" i="195"/>
  <c r="J74" i="194"/>
  <c r="K74" i="194"/>
  <c r="F74" i="195"/>
  <c r="J78" i="195"/>
  <c r="K78" i="195"/>
  <c r="F78" i="196"/>
  <c r="J72" i="195"/>
  <c r="K72" i="195"/>
  <c r="F72" i="196"/>
  <c r="K94" i="195"/>
  <c r="J94" i="195"/>
  <c r="F94" i="196"/>
  <c r="J123" i="194"/>
  <c r="K123" i="194"/>
  <c r="F123" i="195"/>
  <c r="J93" i="195"/>
  <c r="K93" i="195"/>
  <c r="F93" i="196"/>
  <c r="K129" i="195"/>
  <c r="J129" i="195"/>
  <c r="F129" i="196"/>
  <c r="J63" i="193"/>
  <c r="K63" i="193"/>
  <c r="F63" i="194"/>
  <c r="K140" i="195"/>
  <c r="J140" i="195"/>
  <c r="F140" i="196"/>
  <c r="K97" i="195"/>
  <c r="J97" i="195"/>
  <c r="F97" i="196"/>
  <c r="K113" i="195"/>
  <c r="J113" i="195"/>
  <c r="F113" i="196"/>
  <c r="K59" i="194"/>
  <c r="J59" i="194"/>
  <c r="F59" i="195"/>
  <c r="K125" i="195"/>
  <c r="J125" i="195"/>
  <c r="F125" i="196"/>
  <c r="K111" i="195"/>
  <c r="J111" i="195"/>
  <c r="F111" i="196"/>
  <c r="J148" i="194"/>
  <c r="K148" i="194"/>
  <c r="F148" i="195"/>
  <c r="K66" i="195"/>
  <c r="J66" i="195"/>
  <c r="F66" i="196"/>
  <c r="K126" i="195"/>
  <c r="J126" i="195"/>
  <c r="F126" i="196"/>
  <c r="K122" i="195"/>
  <c r="J122" i="195"/>
  <c r="F122" i="196"/>
  <c r="K68" i="195"/>
  <c r="J68" i="195"/>
  <c r="F68" i="196"/>
  <c r="K86" i="195"/>
  <c r="J86" i="195"/>
  <c r="F86" i="196"/>
  <c r="K115" i="195"/>
  <c r="J115" i="195"/>
  <c r="F115" i="196"/>
  <c r="J142" i="195"/>
  <c r="K142" i="195"/>
  <c r="F142" i="196"/>
  <c r="K116" i="193"/>
  <c r="J116" i="193"/>
  <c r="F116" i="194"/>
  <c r="K92" i="195"/>
  <c r="J92" i="195"/>
  <c r="F92" i="196"/>
  <c r="J75" i="195"/>
  <c r="K75" i="195"/>
  <c r="F75" i="196"/>
  <c r="K119" i="195"/>
  <c r="J119" i="195"/>
  <c r="F119" i="196"/>
  <c r="K147" i="195"/>
  <c r="J147" i="195"/>
  <c r="F147" i="196"/>
  <c r="K114" i="195"/>
  <c r="J114" i="195"/>
  <c r="F114" i="196"/>
  <c r="K90" i="194"/>
  <c r="J90" i="194"/>
  <c r="F90" i="195"/>
  <c r="J71" i="195"/>
  <c r="K71" i="195"/>
  <c r="F71" i="196"/>
  <c r="J62" i="195"/>
  <c r="K62" i="195"/>
  <c r="F62" i="196"/>
  <c r="J77" i="195"/>
  <c r="K77" i="195"/>
  <c r="F77" i="196"/>
  <c r="J120" i="195"/>
  <c r="K120" i="195"/>
  <c r="F120" i="196"/>
  <c r="K82" i="195"/>
  <c r="J82" i="195"/>
  <c r="F82" i="196"/>
  <c r="J73" i="195"/>
  <c r="K73" i="195"/>
  <c r="F73" i="196"/>
  <c r="K138" i="195"/>
  <c r="J138" i="195"/>
  <c r="F138" i="196"/>
  <c r="J70" i="195"/>
  <c r="K70" i="195"/>
  <c r="F70" i="196"/>
  <c r="K128" i="195"/>
  <c r="J128" i="195"/>
  <c r="F128" i="196"/>
  <c r="K58" i="195"/>
  <c r="J58" i="195"/>
  <c r="F58" i="196"/>
  <c r="K98" i="194"/>
  <c r="J98" i="194"/>
  <c r="F98" i="195"/>
  <c r="K118" i="194"/>
  <c r="J118" i="194"/>
  <c r="F118" i="195"/>
  <c r="J65" i="195"/>
  <c r="K65" i="195"/>
  <c r="F65" i="196"/>
  <c r="J91" i="195"/>
  <c r="K91" i="195"/>
  <c r="F91" i="196"/>
  <c r="K134" i="194"/>
  <c r="J134" i="194"/>
  <c r="F134" i="195"/>
  <c r="J96" i="195"/>
  <c r="K96" i="195"/>
  <c r="F96" i="196"/>
  <c r="J127" i="195"/>
  <c r="K127" i="195"/>
  <c r="F127" i="196"/>
  <c r="J110" i="195"/>
  <c r="K110" i="195"/>
  <c r="F110" i="196"/>
  <c r="J99" i="195"/>
  <c r="K99" i="195"/>
  <c r="F99" i="196"/>
  <c r="J108" i="194"/>
  <c r="K108" i="194"/>
  <c r="F108" i="195"/>
  <c r="K143" i="195"/>
  <c r="J143" i="195"/>
  <c r="F143" i="196"/>
  <c r="K106" i="194"/>
  <c r="J106" i="194"/>
  <c r="F106" i="195"/>
  <c r="J132" i="195"/>
  <c r="K132" i="195"/>
  <c r="F132" i="196"/>
  <c r="K89" i="195"/>
  <c r="J89" i="195"/>
  <c r="F89" i="196"/>
  <c r="J137" i="195"/>
  <c r="K137" i="195"/>
  <c r="F137" i="196"/>
  <c r="CA98" i="118"/>
  <c r="CA9" i="118"/>
  <c r="F76" i="115" s="1"/>
  <c r="K149" i="193" l="1"/>
  <c r="J86" i="196"/>
  <c r="K86" i="196"/>
  <c r="F86" i="197"/>
  <c r="J94" i="196"/>
  <c r="K94" i="196"/>
  <c r="F94" i="197"/>
  <c r="K145" i="196"/>
  <c r="J145" i="196"/>
  <c r="F145" i="197"/>
  <c r="K84" i="196"/>
  <c r="J84" i="196"/>
  <c r="F84" i="197"/>
  <c r="K80" i="196"/>
  <c r="J80" i="196"/>
  <c r="F80" i="197"/>
  <c r="K124" i="196"/>
  <c r="J124" i="196"/>
  <c r="F124" i="197"/>
  <c r="K139" i="195"/>
  <c r="J139" i="195"/>
  <c r="F139" i="196"/>
  <c r="J132" i="196"/>
  <c r="K132" i="196"/>
  <c r="F132" i="197"/>
  <c r="K106" i="195"/>
  <c r="J106" i="195"/>
  <c r="F106" i="196"/>
  <c r="J68" i="196"/>
  <c r="K68" i="196"/>
  <c r="F68" i="197"/>
  <c r="K72" i="196"/>
  <c r="J72" i="196"/>
  <c r="F72" i="197"/>
  <c r="J69" i="196"/>
  <c r="K69" i="196"/>
  <c r="F69" i="197"/>
  <c r="K117" i="196"/>
  <c r="J117" i="196"/>
  <c r="F117" i="197"/>
  <c r="K63" i="194"/>
  <c r="J63" i="194"/>
  <c r="F63" i="195"/>
  <c r="K146" i="196"/>
  <c r="J146" i="196"/>
  <c r="F146" i="197"/>
  <c r="K135" i="196"/>
  <c r="J135" i="196"/>
  <c r="F135" i="197"/>
  <c r="J111" i="196"/>
  <c r="K111" i="196"/>
  <c r="F111" i="197"/>
  <c r="J125" i="196"/>
  <c r="K125" i="196"/>
  <c r="F125" i="197"/>
  <c r="K61" i="196"/>
  <c r="J61" i="196"/>
  <c r="F61" i="197"/>
  <c r="K95" i="196"/>
  <c r="J95" i="196"/>
  <c r="F95" i="197"/>
  <c r="K140" i="196"/>
  <c r="J140" i="196"/>
  <c r="F140" i="197"/>
  <c r="K122" i="196"/>
  <c r="J122" i="196"/>
  <c r="F122" i="197"/>
  <c r="J78" i="196"/>
  <c r="K78" i="196"/>
  <c r="F78" i="197"/>
  <c r="J64" i="196"/>
  <c r="K64" i="196"/>
  <c r="F64" i="197"/>
  <c r="J76" i="196"/>
  <c r="K76" i="196"/>
  <c r="F76" i="197"/>
  <c r="J118" i="195"/>
  <c r="K118" i="195"/>
  <c r="F118" i="196"/>
  <c r="K127" i="196"/>
  <c r="J127" i="196"/>
  <c r="F127" i="197"/>
  <c r="J73" i="196"/>
  <c r="K73" i="196"/>
  <c r="F73" i="197"/>
  <c r="K90" i="195"/>
  <c r="J90" i="195"/>
  <c r="F90" i="196"/>
  <c r="J116" i="194"/>
  <c r="K116" i="194"/>
  <c r="F116" i="195"/>
  <c r="K129" i="196"/>
  <c r="J129" i="196"/>
  <c r="F129" i="197"/>
  <c r="K109" i="196"/>
  <c r="J109" i="196"/>
  <c r="F109" i="197"/>
  <c r="J88" i="196"/>
  <c r="K88" i="196"/>
  <c r="F88" i="197"/>
  <c r="K71" i="196"/>
  <c r="J71" i="196"/>
  <c r="F71" i="197"/>
  <c r="K92" i="196"/>
  <c r="J92" i="196"/>
  <c r="F92" i="197"/>
  <c r="K114" i="196"/>
  <c r="J114" i="196"/>
  <c r="F114" i="197"/>
  <c r="K59" i="195"/>
  <c r="J59" i="195"/>
  <c r="F59" i="196"/>
  <c r="J87" i="196"/>
  <c r="K87" i="196"/>
  <c r="F87" i="197"/>
  <c r="K79" i="196"/>
  <c r="J79" i="196"/>
  <c r="F79" i="197"/>
  <c r="J143" i="196"/>
  <c r="K143" i="196"/>
  <c r="F143" i="197"/>
  <c r="K120" i="196"/>
  <c r="J120" i="196"/>
  <c r="F120" i="197"/>
  <c r="K126" i="196"/>
  <c r="J126" i="196"/>
  <c r="F126" i="197"/>
  <c r="J74" i="195"/>
  <c r="K74" i="195"/>
  <c r="F74" i="196"/>
  <c r="J83" i="196"/>
  <c r="K83" i="196"/>
  <c r="F83" i="197"/>
  <c r="J85" i="195"/>
  <c r="K85" i="195"/>
  <c r="F85" i="196"/>
  <c r="J137" i="196"/>
  <c r="K137" i="196"/>
  <c r="F137" i="197"/>
  <c r="J128" i="196"/>
  <c r="K128" i="196"/>
  <c r="F128" i="197"/>
  <c r="K142" i="196"/>
  <c r="J142" i="196"/>
  <c r="F142" i="197"/>
  <c r="J93" i="196"/>
  <c r="K93" i="196"/>
  <c r="F93" i="197"/>
  <c r="J60" i="196"/>
  <c r="K60" i="196"/>
  <c r="F60" i="197"/>
  <c r="J81" i="196"/>
  <c r="K81" i="196"/>
  <c r="F81" i="197"/>
  <c r="J75" i="196"/>
  <c r="K75" i="196"/>
  <c r="F75" i="197"/>
  <c r="K91" i="196"/>
  <c r="J91" i="196"/>
  <c r="F91" i="197"/>
  <c r="J147" i="196"/>
  <c r="K147" i="196"/>
  <c r="F147" i="197"/>
  <c r="J113" i="196"/>
  <c r="K113" i="196"/>
  <c r="F113" i="197"/>
  <c r="K130" i="196"/>
  <c r="J130" i="196"/>
  <c r="F130" i="197"/>
  <c r="J133" i="196"/>
  <c r="K133" i="196"/>
  <c r="F133" i="197"/>
  <c r="J138" i="196"/>
  <c r="K138" i="196"/>
  <c r="F138" i="197"/>
  <c r="K98" i="195"/>
  <c r="J98" i="195"/>
  <c r="F98" i="196"/>
  <c r="J96" i="196"/>
  <c r="K96" i="196"/>
  <c r="F96" i="197"/>
  <c r="J58" i="196"/>
  <c r="K58" i="196"/>
  <c r="F58" i="197"/>
  <c r="K108" i="195"/>
  <c r="J108" i="195"/>
  <c r="F108" i="196"/>
  <c r="K99" i="196"/>
  <c r="J99" i="196"/>
  <c r="F99" i="197"/>
  <c r="K77" i="196"/>
  <c r="J77" i="196"/>
  <c r="F77" i="197"/>
  <c r="J66" i="196"/>
  <c r="K66" i="196"/>
  <c r="F66" i="197"/>
  <c r="K100" i="195"/>
  <c r="J100" i="195"/>
  <c r="F100" i="196"/>
  <c r="J121" i="196"/>
  <c r="K121" i="196"/>
  <c r="F121" i="197"/>
  <c r="J144" i="195"/>
  <c r="K144" i="195"/>
  <c r="F144" i="196"/>
  <c r="K89" i="196"/>
  <c r="J89" i="196"/>
  <c r="F89" i="197"/>
  <c r="J70" i="196"/>
  <c r="K70" i="196"/>
  <c r="F70" i="197"/>
  <c r="J115" i="196"/>
  <c r="K115" i="196"/>
  <c r="F115" i="197"/>
  <c r="J123" i="195"/>
  <c r="K123" i="195"/>
  <c r="F123" i="196"/>
  <c r="K107" i="196"/>
  <c r="J107" i="196"/>
  <c r="F107" i="197"/>
  <c r="J67" i="196"/>
  <c r="K67" i="196"/>
  <c r="F67" i="197"/>
  <c r="J82" i="196"/>
  <c r="K82" i="196"/>
  <c r="F82" i="197"/>
  <c r="K134" i="195"/>
  <c r="J134" i="195"/>
  <c r="F134" i="196"/>
  <c r="J65" i="196"/>
  <c r="K65" i="196"/>
  <c r="F65" i="197"/>
  <c r="J119" i="196"/>
  <c r="K119" i="196"/>
  <c r="F119" i="197"/>
  <c r="J97" i="196"/>
  <c r="K97" i="196"/>
  <c r="F97" i="197"/>
  <c r="J141" i="196"/>
  <c r="K141" i="196"/>
  <c r="F141" i="197"/>
  <c r="J131" i="196"/>
  <c r="K131" i="196"/>
  <c r="F131" i="197"/>
  <c r="K110" i="196"/>
  <c r="J110" i="196"/>
  <c r="F110" i="197"/>
  <c r="J62" i="196"/>
  <c r="K62" i="196"/>
  <c r="F62" i="197"/>
  <c r="J148" i="195"/>
  <c r="K148" i="195"/>
  <c r="F148" i="196"/>
  <c r="K112" i="196"/>
  <c r="J112" i="196"/>
  <c r="F112" i="197"/>
  <c r="J57" i="194"/>
  <c r="F149" i="194"/>
  <c r="J149" i="194" s="1"/>
  <c r="K57" i="194"/>
  <c r="F57" i="195"/>
  <c r="J136" i="195"/>
  <c r="K136" i="195"/>
  <c r="F136" i="196"/>
  <c r="BZ98" i="118"/>
  <c r="BZ9" i="118"/>
  <c r="F75" i="115" s="1"/>
  <c r="K149" i="194" l="1"/>
  <c r="J142" i="197"/>
  <c r="K142" i="197"/>
  <c r="F142" i="198"/>
  <c r="K109" i="197"/>
  <c r="J109" i="197"/>
  <c r="F109" i="198"/>
  <c r="K135" i="197"/>
  <c r="J135" i="197"/>
  <c r="F135" i="198"/>
  <c r="K59" i="196"/>
  <c r="J59" i="196"/>
  <c r="F59" i="197"/>
  <c r="J140" i="197"/>
  <c r="K140" i="197"/>
  <c r="F140" i="198"/>
  <c r="K80" i="197"/>
  <c r="J80" i="197"/>
  <c r="F80" i="198"/>
  <c r="K126" i="197"/>
  <c r="J126" i="197"/>
  <c r="F126" i="198"/>
  <c r="J118" i="196"/>
  <c r="K118" i="196"/>
  <c r="F118" i="197"/>
  <c r="K68" i="197"/>
  <c r="J68" i="197"/>
  <c r="F68" i="198"/>
  <c r="K99" i="197"/>
  <c r="J99" i="197"/>
  <c r="F99" i="198"/>
  <c r="K128" i="197"/>
  <c r="J128" i="197"/>
  <c r="F128" i="198"/>
  <c r="J129" i="197"/>
  <c r="K129" i="197"/>
  <c r="F129" i="198"/>
  <c r="J146" i="197"/>
  <c r="K146" i="197"/>
  <c r="F146" i="198"/>
  <c r="K75" i="197"/>
  <c r="J75" i="197"/>
  <c r="F75" i="198"/>
  <c r="K114" i="197"/>
  <c r="J114" i="197"/>
  <c r="F114" i="198"/>
  <c r="K95" i="197"/>
  <c r="J95" i="197"/>
  <c r="F95" i="198"/>
  <c r="J84" i="197"/>
  <c r="K84" i="197"/>
  <c r="F84" i="198"/>
  <c r="K91" i="197"/>
  <c r="J91" i="197"/>
  <c r="F91" i="198"/>
  <c r="J133" i="197"/>
  <c r="K133" i="197"/>
  <c r="F133" i="198"/>
  <c r="J120" i="197"/>
  <c r="K120" i="197"/>
  <c r="F120" i="198"/>
  <c r="J76" i="197"/>
  <c r="K76" i="197"/>
  <c r="F76" i="198"/>
  <c r="J106" i="196"/>
  <c r="K106" i="196"/>
  <c r="F106" i="197"/>
  <c r="J119" i="197"/>
  <c r="K119" i="197"/>
  <c r="F119" i="198"/>
  <c r="K108" i="196"/>
  <c r="J108" i="196"/>
  <c r="F108" i="197"/>
  <c r="K137" i="197"/>
  <c r="J137" i="197"/>
  <c r="F137" i="198"/>
  <c r="J116" i="195"/>
  <c r="K116" i="195"/>
  <c r="F116" i="196"/>
  <c r="J63" i="195"/>
  <c r="K63" i="195"/>
  <c r="F63" i="196"/>
  <c r="J81" i="197"/>
  <c r="K81" i="197"/>
  <c r="F81" i="198"/>
  <c r="K92" i="197"/>
  <c r="J92" i="197"/>
  <c r="F92" i="198"/>
  <c r="K61" i="197"/>
  <c r="J61" i="197"/>
  <c r="F61" i="198"/>
  <c r="J145" i="197"/>
  <c r="K145" i="197"/>
  <c r="F145" i="198"/>
  <c r="J141" i="197"/>
  <c r="K141" i="197"/>
  <c r="F141" i="198"/>
  <c r="J138" i="197"/>
  <c r="K138" i="197"/>
  <c r="F138" i="198"/>
  <c r="J144" i="196"/>
  <c r="K144" i="196"/>
  <c r="F144" i="197"/>
  <c r="J123" i="196"/>
  <c r="K123" i="196"/>
  <c r="F123" i="197"/>
  <c r="J130" i="197"/>
  <c r="K130" i="197"/>
  <c r="F130" i="198"/>
  <c r="K143" i="197"/>
  <c r="J143" i="197"/>
  <c r="F143" i="198"/>
  <c r="J64" i="197"/>
  <c r="K64" i="197"/>
  <c r="F64" i="198"/>
  <c r="K132" i="197"/>
  <c r="J132" i="197"/>
  <c r="F132" i="198"/>
  <c r="J77" i="197"/>
  <c r="K77" i="197"/>
  <c r="F77" i="198"/>
  <c r="K58" i="197"/>
  <c r="J58" i="197"/>
  <c r="F58" i="198"/>
  <c r="J85" i="196"/>
  <c r="K85" i="196"/>
  <c r="F85" i="197"/>
  <c r="K90" i="196"/>
  <c r="J90" i="196"/>
  <c r="F90" i="197"/>
  <c r="J117" i="197"/>
  <c r="K117" i="197"/>
  <c r="F117" i="198"/>
  <c r="K148" i="196"/>
  <c r="J148" i="196"/>
  <c r="F148" i="197"/>
  <c r="K136" i="196"/>
  <c r="J136" i="196"/>
  <c r="F136" i="197"/>
  <c r="J110" i="197"/>
  <c r="K110" i="197"/>
  <c r="F110" i="198"/>
  <c r="J100" i="196"/>
  <c r="K100" i="196"/>
  <c r="F100" i="197"/>
  <c r="J60" i="197"/>
  <c r="K60" i="197"/>
  <c r="F60" i="198"/>
  <c r="K71" i="197"/>
  <c r="J71" i="197"/>
  <c r="F71" i="198"/>
  <c r="K125" i="197"/>
  <c r="J125" i="197"/>
  <c r="F125" i="198"/>
  <c r="K94" i="197"/>
  <c r="J94" i="197"/>
  <c r="F94" i="198"/>
  <c r="J65" i="197"/>
  <c r="K65" i="197"/>
  <c r="F65" i="198"/>
  <c r="J115" i="197"/>
  <c r="K115" i="197"/>
  <c r="F115" i="198"/>
  <c r="K113" i="197"/>
  <c r="J113" i="197"/>
  <c r="F113" i="198"/>
  <c r="K79" i="197"/>
  <c r="J79" i="197"/>
  <c r="F79" i="198"/>
  <c r="K78" i="197"/>
  <c r="J78" i="197"/>
  <c r="F78" i="198"/>
  <c r="K139" i="196"/>
  <c r="J139" i="196"/>
  <c r="F139" i="197"/>
  <c r="J97" i="197"/>
  <c r="K97" i="197"/>
  <c r="F97" i="198"/>
  <c r="J121" i="197"/>
  <c r="K121" i="197"/>
  <c r="F121" i="198"/>
  <c r="K134" i="196"/>
  <c r="J134" i="196"/>
  <c r="F134" i="197"/>
  <c r="K96" i="197"/>
  <c r="J96" i="197"/>
  <c r="F96" i="198"/>
  <c r="J83" i="197"/>
  <c r="K83" i="197"/>
  <c r="F83" i="198"/>
  <c r="J73" i="197"/>
  <c r="K73" i="197"/>
  <c r="F73" i="198"/>
  <c r="J69" i="197"/>
  <c r="K69" i="197"/>
  <c r="F69" i="198"/>
  <c r="K112" i="197"/>
  <c r="J112" i="197"/>
  <c r="F112" i="198"/>
  <c r="K67" i="197"/>
  <c r="J67" i="197"/>
  <c r="F67" i="198"/>
  <c r="K62" i="197"/>
  <c r="J62" i="197"/>
  <c r="F62" i="198"/>
  <c r="F149" i="195"/>
  <c r="J149" i="195" s="1"/>
  <c r="K57" i="195"/>
  <c r="J57" i="195"/>
  <c r="F57" i="196"/>
  <c r="J131" i="197"/>
  <c r="K131" i="197"/>
  <c r="F131" i="198"/>
  <c r="J66" i="197"/>
  <c r="K66" i="197"/>
  <c r="F66" i="198"/>
  <c r="K93" i="197"/>
  <c r="J93" i="197"/>
  <c r="F93" i="198"/>
  <c r="J88" i="197"/>
  <c r="K88" i="197"/>
  <c r="F88" i="198"/>
  <c r="K111" i="197"/>
  <c r="J111" i="197"/>
  <c r="F111" i="198"/>
  <c r="K86" i="197"/>
  <c r="J86" i="197"/>
  <c r="F86" i="198"/>
  <c r="J107" i="197"/>
  <c r="K107" i="197"/>
  <c r="F107" i="198"/>
  <c r="K70" i="197"/>
  <c r="J70" i="197"/>
  <c r="F70" i="198"/>
  <c r="J147" i="197"/>
  <c r="K147" i="197"/>
  <c r="F147" i="198"/>
  <c r="J87" i="197"/>
  <c r="K87" i="197"/>
  <c r="F87" i="198"/>
  <c r="J122" i="197"/>
  <c r="K122" i="197"/>
  <c r="F122" i="198"/>
  <c r="J124" i="197"/>
  <c r="K124" i="197"/>
  <c r="F124" i="198"/>
  <c r="J89" i="197"/>
  <c r="K89" i="197"/>
  <c r="F89" i="198"/>
  <c r="J82" i="197"/>
  <c r="K82" i="197"/>
  <c r="F82" i="198"/>
  <c r="J98" i="196"/>
  <c r="K98" i="196"/>
  <c r="F98" i="197"/>
  <c r="J74" i="196"/>
  <c r="K74" i="196"/>
  <c r="F74" i="197"/>
  <c r="K127" i="197"/>
  <c r="J127" i="197"/>
  <c r="F127" i="198"/>
  <c r="J72" i="197"/>
  <c r="K72" i="197"/>
  <c r="F72" i="198"/>
  <c r="BY98" i="118"/>
  <c r="BY9" i="118"/>
  <c r="F74" i="115" s="1"/>
  <c r="K149" i="195" l="1"/>
  <c r="J73" i="198"/>
  <c r="K73" i="198"/>
  <c r="F73" i="199"/>
  <c r="J100" i="197"/>
  <c r="K100" i="197"/>
  <c r="F100" i="198"/>
  <c r="K141" i="198"/>
  <c r="J141" i="198"/>
  <c r="F141" i="199"/>
  <c r="J95" i="198"/>
  <c r="K95" i="198"/>
  <c r="F95" i="199"/>
  <c r="K143" i="198"/>
  <c r="J143" i="198"/>
  <c r="F143" i="199"/>
  <c r="J76" i="198"/>
  <c r="K76" i="198"/>
  <c r="F76" i="199"/>
  <c r="J140" i="198"/>
  <c r="K140" i="198"/>
  <c r="F140" i="199"/>
  <c r="J85" i="197"/>
  <c r="K85" i="197"/>
  <c r="F85" i="198"/>
  <c r="J116" i="196"/>
  <c r="K116" i="196"/>
  <c r="F116" i="197"/>
  <c r="J99" i="198"/>
  <c r="K99" i="198"/>
  <c r="F99" i="199"/>
  <c r="K111" i="198"/>
  <c r="J111" i="198"/>
  <c r="F111" i="199"/>
  <c r="K83" i="198"/>
  <c r="J83" i="198"/>
  <c r="F83" i="199"/>
  <c r="K110" i="198"/>
  <c r="J110" i="198"/>
  <c r="F110" i="199"/>
  <c r="K145" i="198"/>
  <c r="J145" i="198"/>
  <c r="F145" i="199"/>
  <c r="J114" i="198"/>
  <c r="K114" i="198"/>
  <c r="F114" i="199"/>
  <c r="F149" i="196"/>
  <c r="J149" i="196" s="1"/>
  <c r="J57" i="196"/>
  <c r="K57" i="196"/>
  <c r="F57" i="197"/>
  <c r="K62" i="198"/>
  <c r="J62" i="198"/>
  <c r="F62" i="199"/>
  <c r="K94" i="198"/>
  <c r="J94" i="198"/>
  <c r="F94" i="199"/>
  <c r="K130" i="198"/>
  <c r="J130" i="198"/>
  <c r="F130" i="199"/>
  <c r="K120" i="198"/>
  <c r="J120" i="198"/>
  <c r="F120" i="199"/>
  <c r="K59" i="197"/>
  <c r="J59" i="197"/>
  <c r="F59" i="198"/>
  <c r="K58" i="198"/>
  <c r="J58" i="198"/>
  <c r="F58" i="199"/>
  <c r="J137" i="198"/>
  <c r="K137" i="198"/>
  <c r="F137" i="199"/>
  <c r="J68" i="198"/>
  <c r="K68" i="198"/>
  <c r="F68" i="199"/>
  <c r="K82" i="198"/>
  <c r="J82" i="198"/>
  <c r="F82" i="199"/>
  <c r="J136" i="197"/>
  <c r="K136" i="197"/>
  <c r="F136" i="198"/>
  <c r="K61" i="198"/>
  <c r="J61" i="198"/>
  <c r="F61" i="199"/>
  <c r="J75" i="198"/>
  <c r="K75" i="198"/>
  <c r="F75" i="199"/>
  <c r="J67" i="198"/>
  <c r="K67" i="198"/>
  <c r="F67" i="199"/>
  <c r="K125" i="198"/>
  <c r="J125" i="198"/>
  <c r="F125" i="199"/>
  <c r="K123" i="197"/>
  <c r="J123" i="197"/>
  <c r="F123" i="198"/>
  <c r="K133" i="198"/>
  <c r="J133" i="198"/>
  <c r="F133" i="199"/>
  <c r="J135" i="198"/>
  <c r="K135" i="198"/>
  <c r="F135" i="199"/>
  <c r="K65" i="198"/>
  <c r="J65" i="198"/>
  <c r="F65" i="199"/>
  <c r="J98" i="197"/>
  <c r="K98" i="197"/>
  <c r="F98" i="198"/>
  <c r="K96" i="198"/>
  <c r="J96" i="198"/>
  <c r="F96" i="199"/>
  <c r="K70" i="198"/>
  <c r="J70" i="198"/>
  <c r="F70" i="199"/>
  <c r="J79" i="198"/>
  <c r="K79" i="198"/>
  <c r="F79" i="199"/>
  <c r="J77" i="198"/>
  <c r="K77" i="198"/>
  <c r="F77" i="199"/>
  <c r="J108" i="197"/>
  <c r="K108" i="197"/>
  <c r="F108" i="198"/>
  <c r="K118" i="197"/>
  <c r="J118" i="197"/>
  <c r="F118" i="198"/>
  <c r="K134" i="197"/>
  <c r="J134" i="197"/>
  <c r="F134" i="198"/>
  <c r="K148" i="197"/>
  <c r="J148" i="197"/>
  <c r="F148" i="198"/>
  <c r="K92" i="198"/>
  <c r="J92" i="198"/>
  <c r="F92" i="199"/>
  <c r="J146" i="198"/>
  <c r="K146" i="198"/>
  <c r="F146" i="199"/>
  <c r="J89" i="198"/>
  <c r="K89" i="198"/>
  <c r="F89" i="199"/>
  <c r="J72" i="198"/>
  <c r="K72" i="198"/>
  <c r="F72" i="199"/>
  <c r="J66" i="198"/>
  <c r="K66" i="198"/>
  <c r="F66" i="199"/>
  <c r="K112" i="198"/>
  <c r="J112" i="198"/>
  <c r="F112" i="199"/>
  <c r="K71" i="198"/>
  <c r="J71" i="198"/>
  <c r="F71" i="199"/>
  <c r="K144" i="197"/>
  <c r="J144" i="197"/>
  <c r="F144" i="198"/>
  <c r="J91" i="198"/>
  <c r="K91" i="198"/>
  <c r="F91" i="199"/>
  <c r="K109" i="198"/>
  <c r="J109" i="198"/>
  <c r="F109" i="199"/>
  <c r="J87" i="198"/>
  <c r="K87" i="198"/>
  <c r="F87" i="199"/>
  <c r="J107" i="198"/>
  <c r="K107" i="198"/>
  <c r="F107" i="199"/>
  <c r="J113" i="198"/>
  <c r="K113" i="198"/>
  <c r="F113" i="199"/>
  <c r="K132" i="198"/>
  <c r="J132" i="198"/>
  <c r="F132" i="199"/>
  <c r="J119" i="198"/>
  <c r="K119" i="198"/>
  <c r="F119" i="199"/>
  <c r="K126" i="198"/>
  <c r="J126" i="198"/>
  <c r="F126" i="199"/>
  <c r="K88" i="198"/>
  <c r="J88" i="198"/>
  <c r="F88" i="199"/>
  <c r="J147" i="198"/>
  <c r="K147" i="198"/>
  <c r="F147" i="199"/>
  <c r="J93" i="198"/>
  <c r="K93" i="198"/>
  <c r="F93" i="199"/>
  <c r="J124" i="198"/>
  <c r="K124" i="198"/>
  <c r="F124" i="199"/>
  <c r="K121" i="198"/>
  <c r="J121" i="198"/>
  <c r="F121" i="199"/>
  <c r="J117" i="198"/>
  <c r="K117" i="198"/>
  <c r="F117" i="199"/>
  <c r="J81" i="198"/>
  <c r="K81" i="198"/>
  <c r="F81" i="199"/>
  <c r="J129" i="198"/>
  <c r="K129" i="198"/>
  <c r="F129" i="199"/>
  <c r="J74" i="197"/>
  <c r="K74" i="197"/>
  <c r="F74" i="198"/>
  <c r="K78" i="198"/>
  <c r="J78" i="198"/>
  <c r="F78" i="199"/>
  <c r="K127" i="198"/>
  <c r="J127" i="198"/>
  <c r="F127" i="199"/>
  <c r="K131" i="198"/>
  <c r="J131" i="198"/>
  <c r="F131" i="199"/>
  <c r="K69" i="198"/>
  <c r="J69" i="198"/>
  <c r="F69" i="199"/>
  <c r="J60" i="198"/>
  <c r="K60" i="198"/>
  <c r="F60" i="199"/>
  <c r="K138" i="198"/>
  <c r="J138" i="198"/>
  <c r="F138" i="199"/>
  <c r="J84" i="198"/>
  <c r="K84" i="198"/>
  <c r="F84" i="199"/>
  <c r="J142" i="198"/>
  <c r="K142" i="198"/>
  <c r="F142" i="199"/>
  <c r="K86" i="198"/>
  <c r="J86" i="198"/>
  <c r="F86" i="199"/>
  <c r="K115" i="198"/>
  <c r="J115" i="198"/>
  <c r="F115" i="199"/>
  <c r="K64" i="198"/>
  <c r="J64" i="198"/>
  <c r="F64" i="199"/>
  <c r="J106" i="197"/>
  <c r="K106" i="197"/>
  <c r="F106" i="198"/>
  <c r="J80" i="198"/>
  <c r="K80" i="198"/>
  <c r="F80" i="199"/>
  <c r="K139" i="197"/>
  <c r="J139" i="197"/>
  <c r="F139" i="198"/>
  <c r="K122" i="198"/>
  <c r="J122" i="198"/>
  <c r="F122" i="199"/>
  <c r="J97" i="198"/>
  <c r="K97" i="198"/>
  <c r="F97" i="199"/>
  <c r="J90" i="197"/>
  <c r="K90" i="197"/>
  <c r="F90" i="198"/>
  <c r="K63" i="196"/>
  <c r="J63" i="196"/>
  <c r="F63" i="197"/>
  <c r="K128" i="198"/>
  <c r="J128" i="198"/>
  <c r="F128" i="199"/>
  <c r="BX98" i="118"/>
  <c r="BX9" i="118"/>
  <c r="F73" i="115" s="1"/>
  <c r="K149" i="196" l="1"/>
  <c r="J70" i="199"/>
  <c r="K70" i="199"/>
  <c r="F70" i="200"/>
  <c r="K59" i="198"/>
  <c r="J59" i="198"/>
  <c r="F59" i="199"/>
  <c r="J134" i="198"/>
  <c r="K134" i="198"/>
  <c r="F134" i="199"/>
  <c r="K136" i="198"/>
  <c r="J136" i="198"/>
  <c r="F136" i="199"/>
  <c r="K143" i="199"/>
  <c r="J143" i="199"/>
  <c r="F143" i="200"/>
  <c r="K72" i="199"/>
  <c r="J72" i="199"/>
  <c r="F72" i="200"/>
  <c r="K99" i="199"/>
  <c r="J99" i="199"/>
  <c r="F99" i="200"/>
  <c r="J91" i="199"/>
  <c r="K91" i="199"/>
  <c r="F91" i="200"/>
  <c r="J96" i="199"/>
  <c r="K96" i="199"/>
  <c r="F96" i="200"/>
  <c r="K120" i="199"/>
  <c r="J120" i="199"/>
  <c r="F120" i="200"/>
  <c r="K114" i="199"/>
  <c r="J114" i="199"/>
  <c r="F114" i="200"/>
  <c r="J118" i="198"/>
  <c r="K118" i="198"/>
  <c r="F118" i="199"/>
  <c r="K82" i="199"/>
  <c r="J82" i="199"/>
  <c r="F82" i="200"/>
  <c r="J95" i="199"/>
  <c r="K95" i="199"/>
  <c r="F95" i="200"/>
  <c r="J119" i="199"/>
  <c r="K119" i="199"/>
  <c r="F119" i="200"/>
  <c r="J89" i="199"/>
  <c r="K89" i="199"/>
  <c r="F89" i="200"/>
  <c r="K125" i="199"/>
  <c r="J125" i="199"/>
  <c r="F125" i="200"/>
  <c r="K116" i="197"/>
  <c r="J116" i="197"/>
  <c r="F116" i="198"/>
  <c r="J60" i="199"/>
  <c r="K60" i="199"/>
  <c r="F60" i="200"/>
  <c r="K144" i="198"/>
  <c r="J144" i="198"/>
  <c r="F144" i="199"/>
  <c r="J98" i="198"/>
  <c r="K98" i="198"/>
  <c r="F98" i="199"/>
  <c r="K130" i="199"/>
  <c r="J130" i="199"/>
  <c r="F130" i="200"/>
  <c r="J145" i="199"/>
  <c r="K145" i="199"/>
  <c r="F145" i="200"/>
  <c r="K109" i="199"/>
  <c r="J109" i="199"/>
  <c r="F109" i="200"/>
  <c r="J124" i="199"/>
  <c r="K124" i="199"/>
  <c r="F124" i="200"/>
  <c r="J74" i="198"/>
  <c r="K74" i="198"/>
  <c r="F74" i="199"/>
  <c r="K113" i="199"/>
  <c r="J113" i="199"/>
  <c r="F113" i="200"/>
  <c r="J108" i="198"/>
  <c r="K108" i="198"/>
  <c r="F108" i="199"/>
  <c r="K68" i="199"/>
  <c r="J68" i="199"/>
  <c r="F68" i="200"/>
  <c r="K141" i="199"/>
  <c r="J141" i="199"/>
  <c r="F141" i="200"/>
  <c r="J123" i="198"/>
  <c r="K123" i="198"/>
  <c r="F123" i="199"/>
  <c r="K115" i="199"/>
  <c r="J115" i="199"/>
  <c r="F115" i="200"/>
  <c r="J122" i="199"/>
  <c r="K122" i="199"/>
  <c r="F122" i="200"/>
  <c r="K147" i="199"/>
  <c r="J147" i="199"/>
  <c r="F147" i="200"/>
  <c r="K146" i="199"/>
  <c r="J146" i="199"/>
  <c r="F146" i="200"/>
  <c r="J67" i="199"/>
  <c r="K67" i="199"/>
  <c r="F67" i="200"/>
  <c r="K85" i="198"/>
  <c r="J85" i="198"/>
  <c r="F85" i="199"/>
  <c r="K97" i="199"/>
  <c r="J97" i="199"/>
  <c r="F97" i="200"/>
  <c r="J81" i="199"/>
  <c r="K81" i="199"/>
  <c r="F81" i="200"/>
  <c r="K71" i="199"/>
  <c r="J71" i="199"/>
  <c r="F71" i="200"/>
  <c r="J65" i="199"/>
  <c r="K65" i="199"/>
  <c r="F65" i="200"/>
  <c r="J94" i="199"/>
  <c r="K94" i="199"/>
  <c r="F94" i="200"/>
  <c r="K110" i="199"/>
  <c r="J110" i="199"/>
  <c r="F110" i="200"/>
  <c r="J128" i="199"/>
  <c r="K128" i="199"/>
  <c r="F128" i="200"/>
  <c r="K131" i="199"/>
  <c r="J131" i="199"/>
  <c r="F131" i="200"/>
  <c r="K107" i="199"/>
  <c r="J107" i="199"/>
  <c r="F107" i="200"/>
  <c r="J77" i="199"/>
  <c r="K77" i="199"/>
  <c r="F77" i="200"/>
  <c r="K137" i="199"/>
  <c r="J137" i="199"/>
  <c r="F137" i="200"/>
  <c r="J100" i="198"/>
  <c r="K100" i="198"/>
  <c r="F100" i="199"/>
  <c r="J138" i="199"/>
  <c r="K138" i="199"/>
  <c r="F138" i="200"/>
  <c r="J64" i="199"/>
  <c r="K64" i="199"/>
  <c r="F64" i="200"/>
  <c r="K132" i="199"/>
  <c r="J132" i="199"/>
  <c r="F132" i="200"/>
  <c r="K142" i="199"/>
  <c r="J142" i="199"/>
  <c r="F142" i="200"/>
  <c r="K88" i="199"/>
  <c r="J88" i="199"/>
  <c r="F88" i="200"/>
  <c r="K92" i="199"/>
  <c r="J92" i="199"/>
  <c r="F92" i="200"/>
  <c r="J75" i="199"/>
  <c r="K75" i="199"/>
  <c r="F75" i="200"/>
  <c r="J140" i="199"/>
  <c r="K140" i="199"/>
  <c r="F140" i="200"/>
  <c r="J78" i="199"/>
  <c r="K78" i="199"/>
  <c r="F78" i="200"/>
  <c r="J69" i="199"/>
  <c r="K69" i="199"/>
  <c r="F69" i="200"/>
  <c r="J139" i="198"/>
  <c r="K139" i="198"/>
  <c r="F139" i="199"/>
  <c r="J80" i="199"/>
  <c r="K80" i="199"/>
  <c r="F80" i="200"/>
  <c r="K117" i="199"/>
  <c r="J117" i="199"/>
  <c r="F117" i="200"/>
  <c r="J112" i="199"/>
  <c r="K112" i="199"/>
  <c r="F112" i="200"/>
  <c r="K135" i="199"/>
  <c r="J135" i="199"/>
  <c r="F135" i="200"/>
  <c r="J62" i="199"/>
  <c r="K62" i="199"/>
  <c r="F62" i="200"/>
  <c r="K83" i="199"/>
  <c r="J83" i="199"/>
  <c r="F83" i="200"/>
  <c r="J129" i="199"/>
  <c r="K129" i="199"/>
  <c r="F129" i="200"/>
  <c r="J63" i="197"/>
  <c r="K63" i="197"/>
  <c r="F63" i="198"/>
  <c r="J127" i="199"/>
  <c r="K127" i="199"/>
  <c r="F127" i="200"/>
  <c r="K87" i="199"/>
  <c r="J87" i="199"/>
  <c r="F87" i="200"/>
  <c r="J79" i="199"/>
  <c r="K79" i="199"/>
  <c r="F79" i="200"/>
  <c r="K58" i="199"/>
  <c r="J58" i="199"/>
  <c r="F58" i="200"/>
  <c r="J73" i="199"/>
  <c r="K73" i="199"/>
  <c r="F73" i="200"/>
  <c r="J90" i="198"/>
  <c r="K90" i="198"/>
  <c r="F90" i="199"/>
  <c r="J86" i="199"/>
  <c r="K86" i="199"/>
  <c r="F86" i="200"/>
  <c r="K84" i="199"/>
  <c r="J84" i="199"/>
  <c r="F84" i="200"/>
  <c r="K126" i="199"/>
  <c r="J126" i="199"/>
  <c r="F126" i="200"/>
  <c r="J148" i="198"/>
  <c r="K148" i="198"/>
  <c r="F148" i="199"/>
  <c r="J61" i="199"/>
  <c r="K61" i="199"/>
  <c r="F61" i="200"/>
  <c r="J76" i="199"/>
  <c r="K76" i="199"/>
  <c r="F76" i="200"/>
  <c r="K93" i="199"/>
  <c r="J93" i="199"/>
  <c r="F93" i="200"/>
  <c r="K106" i="198"/>
  <c r="J106" i="198"/>
  <c r="F106" i="199"/>
  <c r="K121" i="199"/>
  <c r="J121" i="199"/>
  <c r="F121" i="200"/>
  <c r="K66" i="199"/>
  <c r="J66" i="199"/>
  <c r="F66" i="200"/>
  <c r="K133" i="199"/>
  <c r="J133" i="199"/>
  <c r="F133" i="200"/>
  <c r="F149" i="197"/>
  <c r="J149" i="197" s="1"/>
  <c r="J57" i="197"/>
  <c r="K57" i="197"/>
  <c r="F57" i="198"/>
  <c r="K111" i="199"/>
  <c r="J111" i="199"/>
  <c r="F111" i="200"/>
  <c r="BW98" i="118"/>
  <c r="BW9" i="118"/>
  <c r="F72" i="115" s="1"/>
  <c r="J135" i="200" l="1"/>
  <c r="K135" i="200"/>
  <c r="F135" i="201"/>
  <c r="J137" i="200"/>
  <c r="K137" i="200"/>
  <c r="F137" i="201"/>
  <c r="K115" i="200"/>
  <c r="J115" i="200"/>
  <c r="F115" i="201"/>
  <c r="J89" i="200"/>
  <c r="K89" i="200"/>
  <c r="F89" i="201"/>
  <c r="K85" i="199"/>
  <c r="J85" i="199"/>
  <c r="F85" i="200"/>
  <c r="J98" i="199"/>
  <c r="K98" i="199"/>
  <c r="F98" i="200"/>
  <c r="K143" i="200"/>
  <c r="J143" i="200"/>
  <c r="F143" i="201"/>
  <c r="J94" i="200"/>
  <c r="K94" i="200"/>
  <c r="F94" i="201"/>
  <c r="J74" i="199"/>
  <c r="K74" i="199"/>
  <c r="F74" i="200"/>
  <c r="J120" i="200"/>
  <c r="K120" i="200"/>
  <c r="F120" i="201"/>
  <c r="K77" i="200"/>
  <c r="J77" i="200"/>
  <c r="F77" i="201"/>
  <c r="J123" i="199"/>
  <c r="K123" i="199"/>
  <c r="F123" i="200"/>
  <c r="J119" i="200"/>
  <c r="K119" i="200"/>
  <c r="F119" i="201"/>
  <c r="J132" i="200"/>
  <c r="K132" i="200"/>
  <c r="F132" i="201"/>
  <c r="J67" i="200"/>
  <c r="K67" i="200"/>
  <c r="F67" i="201"/>
  <c r="K144" i="199"/>
  <c r="J144" i="199"/>
  <c r="F144" i="200"/>
  <c r="K136" i="199"/>
  <c r="J136" i="199"/>
  <c r="F136" i="200"/>
  <c r="K140" i="200"/>
  <c r="J140" i="200"/>
  <c r="F140" i="201"/>
  <c r="J65" i="200"/>
  <c r="K65" i="200"/>
  <c r="F65" i="201"/>
  <c r="K124" i="200"/>
  <c r="J124" i="200"/>
  <c r="F124" i="201"/>
  <c r="J96" i="200"/>
  <c r="K96" i="200"/>
  <c r="F96" i="201"/>
  <c r="J133" i="200"/>
  <c r="K133" i="200"/>
  <c r="F133" i="201"/>
  <c r="K61" i="200"/>
  <c r="J61" i="200"/>
  <c r="F61" i="201"/>
  <c r="K107" i="200"/>
  <c r="J107" i="200"/>
  <c r="F107" i="201"/>
  <c r="K141" i="200"/>
  <c r="J141" i="200"/>
  <c r="F141" i="201"/>
  <c r="K95" i="200"/>
  <c r="J95" i="200"/>
  <c r="F95" i="201"/>
  <c r="J73" i="200"/>
  <c r="K73" i="200"/>
  <c r="F73" i="201"/>
  <c r="J129" i="200"/>
  <c r="K129" i="200"/>
  <c r="F129" i="201"/>
  <c r="K64" i="200"/>
  <c r="J64" i="200"/>
  <c r="F64" i="201"/>
  <c r="K146" i="200"/>
  <c r="J146" i="200"/>
  <c r="F146" i="201"/>
  <c r="K60" i="200"/>
  <c r="J60" i="200"/>
  <c r="F60" i="201"/>
  <c r="J134" i="199"/>
  <c r="K134" i="199"/>
  <c r="F134" i="200"/>
  <c r="J78" i="200"/>
  <c r="K78" i="200"/>
  <c r="F78" i="201"/>
  <c r="K148" i="199"/>
  <c r="J148" i="199"/>
  <c r="F148" i="200"/>
  <c r="K58" i="200"/>
  <c r="J58" i="200"/>
  <c r="F58" i="201"/>
  <c r="K75" i="200"/>
  <c r="J75" i="200"/>
  <c r="F75" i="201"/>
  <c r="J71" i="200"/>
  <c r="K71" i="200"/>
  <c r="F71" i="201"/>
  <c r="K109" i="200"/>
  <c r="J109" i="200"/>
  <c r="F109" i="201"/>
  <c r="J91" i="200"/>
  <c r="K91" i="200"/>
  <c r="F91" i="201"/>
  <c r="J90" i="199"/>
  <c r="K90" i="199"/>
  <c r="F90" i="200"/>
  <c r="J80" i="200"/>
  <c r="K80" i="200"/>
  <c r="F80" i="201"/>
  <c r="K131" i="200"/>
  <c r="J131" i="200"/>
  <c r="F131" i="201"/>
  <c r="K68" i="200"/>
  <c r="J68" i="200"/>
  <c r="F68" i="201"/>
  <c r="K82" i="200"/>
  <c r="J82" i="200"/>
  <c r="F82" i="201"/>
  <c r="K106" i="199"/>
  <c r="J106" i="199"/>
  <c r="F106" i="200"/>
  <c r="J83" i="200"/>
  <c r="K83" i="200"/>
  <c r="F83" i="201"/>
  <c r="K138" i="200"/>
  <c r="J138" i="200"/>
  <c r="F138" i="201"/>
  <c r="K147" i="200"/>
  <c r="J147" i="200"/>
  <c r="F147" i="201"/>
  <c r="J116" i="198"/>
  <c r="K116" i="198"/>
  <c r="F116" i="199"/>
  <c r="K59" i="199"/>
  <c r="J59" i="199"/>
  <c r="F59" i="200"/>
  <c r="J142" i="200"/>
  <c r="K142" i="200"/>
  <c r="F142" i="201"/>
  <c r="K112" i="200"/>
  <c r="J112" i="200"/>
  <c r="F112" i="201"/>
  <c r="K117" i="200"/>
  <c r="J117" i="200"/>
  <c r="F117" i="201"/>
  <c r="K126" i="200"/>
  <c r="J126" i="200"/>
  <c r="F126" i="201"/>
  <c r="J79" i="200"/>
  <c r="K79" i="200"/>
  <c r="F79" i="201"/>
  <c r="J92" i="200"/>
  <c r="K92" i="200"/>
  <c r="F92" i="201"/>
  <c r="J81" i="200"/>
  <c r="K81" i="200"/>
  <c r="F81" i="201"/>
  <c r="K145" i="200"/>
  <c r="J145" i="200"/>
  <c r="F145" i="201"/>
  <c r="K99" i="200"/>
  <c r="J99" i="200"/>
  <c r="F99" i="201"/>
  <c r="J76" i="200"/>
  <c r="K76" i="200"/>
  <c r="F76" i="201"/>
  <c r="J121" i="200"/>
  <c r="K121" i="200"/>
  <c r="F121" i="201"/>
  <c r="J84" i="200"/>
  <c r="K84" i="200"/>
  <c r="F84" i="201"/>
  <c r="J139" i="199"/>
  <c r="K139" i="199"/>
  <c r="F139" i="200"/>
  <c r="J128" i="200"/>
  <c r="K128" i="200"/>
  <c r="F128" i="201"/>
  <c r="K108" i="199"/>
  <c r="J108" i="199"/>
  <c r="F108" i="200"/>
  <c r="J118" i="199"/>
  <c r="K118" i="199"/>
  <c r="F118" i="200"/>
  <c r="K127" i="200"/>
  <c r="J127" i="200"/>
  <c r="F127" i="201"/>
  <c r="J66" i="200"/>
  <c r="K66" i="200"/>
  <c r="F66" i="201"/>
  <c r="J111" i="200"/>
  <c r="K111" i="200"/>
  <c r="F111" i="201"/>
  <c r="F149" i="198"/>
  <c r="J149" i="198" s="1"/>
  <c r="J57" i="198"/>
  <c r="K57" i="198"/>
  <c r="F57" i="199"/>
  <c r="J93" i="200"/>
  <c r="K93" i="200"/>
  <c r="F93" i="201"/>
  <c r="K62" i="200"/>
  <c r="J62" i="200"/>
  <c r="F62" i="201"/>
  <c r="J100" i="199"/>
  <c r="K100" i="199"/>
  <c r="F100" i="200"/>
  <c r="K122" i="200"/>
  <c r="J122" i="200"/>
  <c r="F122" i="201"/>
  <c r="J125" i="200"/>
  <c r="K125" i="200"/>
  <c r="F125" i="201"/>
  <c r="J70" i="200"/>
  <c r="K70" i="200"/>
  <c r="F70" i="201"/>
  <c r="K149" i="197"/>
  <c r="K87" i="200"/>
  <c r="J87" i="200"/>
  <c r="F87" i="201"/>
  <c r="J88" i="200"/>
  <c r="K88" i="200"/>
  <c r="F88" i="201"/>
  <c r="J97" i="200"/>
  <c r="K97" i="200"/>
  <c r="F97" i="201"/>
  <c r="J130" i="200"/>
  <c r="K130" i="200"/>
  <c r="F130" i="201"/>
  <c r="J72" i="200"/>
  <c r="K72" i="200"/>
  <c r="F72" i="201"/>
  <c r="J63" i="198"/>
  <c r="K63" i="198"/>
  <c r="F63" i="199"/>
  <c r="J86" i="200"/>
  <c r="K86" i="200"/>
  <c r="F86" i="201"/>
  <c r="J69" i="200"/>
  <c r="K69" i="200"/>
  <c r="F69" i="201"/>
  <c r="K110" i="200"/>
  <c r="J110" i="200"/>
  <c r="F110" i="201"/>
  <c r="J113" i="200"/>
  <c r="K113" i="200"/>
  <c r="F113" i="201"/>
  <c r="J114" i="200"/>
  <c r="K114" i="200"/>
  <c r="F114" i="201"/>
  <c r="BV98" i="118"/>
  <c r="BV9" i="118"/>
  <c r="F71" i="115" s="1"/>
  <c r="K128" i="201" l="1"/>
  <c r="J128" i="201"/>
  <c r="F128" i="202"/>
  <c r="K147" i="201"/>
  <c r="J147" i="201"/>
  <c r="F147" i="202"/>
  <c r="K134" i="200"/>
  <c r="J134" i="200"/>
  <c r="F134" i="201"/>
  <c r="K144" i="200"/>
  <c r="J144" i="200"/>
  <c r="F144" i="201"/>
  <c r="K71" i="201"/>
  <c r="J71" i="201"/>
  <c r="F71" i="202"/>
  <c r="J96" i="201"/>
  <c r="K96" i="201"/>
  <c r="F96" i="202"/>
  <c r="J85" i="200"/>
  <c r="K85" i="200"/>
  <c r="F85" i="201"/>
  <c r="K131" i="201"/>
  <c r="J131" i="201"/>
  <c r="F131" i="202"/>
  <c r="J95" i="201"/>
  <c r="K95" i="201"/>
  <c r="F95" i="202"/>
  <c r="J120" i="201"/>
  <c r="K120" i="201"/>
  <c r="F120" i="202"/>
  <c r="J138" i="201"/>
  <c r="K138" i="201"/>
  <c r="F138" i="202"/>
  <c r="J60" i="201"/>
  <c r="K60" i="201"/>
  <c r="F60" i="202"/>
  <c r="J67" i="201"/>
  <c r="K67" i="201"/>
  <c r="F67" i="202"/>
  <c r="J69" i="201"/>
  <c r="K69" i="201"/>
  <c r="F69" i="202"/>
  <c r="K112" i="201"/>
  <c r="J112" i="201"/>
  <c r="F112" i="202"/>
  <c r="J75" i="201"/>
  <c r="K75" i="201"/>
  <c r="F75" i="202"/>
  <c r="K124" i="201"/>
  <c r="J124" i="201"/>
  <c r="F124" i="202"/>
  <c r="K89" i="201"/>
  <c r="J89" i="201"/>
  <c r="F89" i="202"/>
  <c r="J81" i="201"/>
  <c r="K81" i="201"/>
  <c r="F81" i="202"/>
  <c r="J80" i="201"/>
  <c r="K80" i="201"/>
  <c r="F80" i="202"/>
  <c r="K141" i="201"/>
  <c r="J141" i="201"/>
  <c r="F141" i="202"/>
  <c r="K74" i="200"/>
  <c r="J74" i="200"/>
  <c r="F74" i="201"/>
  <c r="J122" i="201"/>
  <c r="K122" i="201"/>
  <c r="F122" i="202"/>
  <c r="K83" i="201"/>
  <c r="J83" i="201"/>
  <c r="F83" i="202"/>
  <c r="K146" i="201"/>
  <c r="J146" i="201"/>
  <c r="F146" i="202"/>
  <c r="K132" i="201"/>
  <c r="J132" i="201"/>
  <c r="F132" i="202"/>
  <c r="K88" i="201"/>
  <c r="J88" i="201"/>
  <c r="F88" i="202"/>
  <c r="K142" i="201"/>
  <c r="J142" i="201"/>
  <c r="F142" i="202"/>
  <c r="J58" i="201"/>
  <c r="K58" i="201"/>
  <c r="F58" i="202"/>
  <c r="J65" i="201"/>
  <c r="K65" i="201"/>
  <c r="F65" i="202"/>
  <c r="K115" i="201"/>
  <c r="J115" i="201"/>
  <c r="F115" i="202"/>
  <c r="K145" i="201"/>
  <c r="J145" i="201"/>
  <c r="F145" i="202"/>
  <c r="J66" i="201"/>
  <c r="K66" i="201"/>
  <c r="F66" i="202"/>
  <c r="K92" i="201"/>
  <c r="J92" i="201"/>
  <c r="F92" i="202"/>
  <c r="J90" i="200"/>
  <c r="K90" i="200"/>
  <c r="F90" i="201"/>
  <c r="J107" i="201"/>
  <c r="K107" i="201"/>
  <c r="F107" i="202"/>
  <c r="K94" i="201"/>
  <c r="J94" i="201"/>
  <c r="F94" i="202"/>
  <c r="J121" i="201"/>
  <c r="K121" i="201"/>
  <c r="F121" i="202"/>
  <c r="J106" i="200"/>
  <c r="K106" i="200"/>
  <c r="F106" i="201"/>
  <c r="J64" i="201"/>
  <c r="K64" i="201"/>
  <c r="F64" i="202"/>
  <c r="J119" i="201"/>
  <c r="K119" i="201"/>
  <c r="F119" i="202"/>
  <c r="K62" i="201"/>
  <c r="J62" i="201"/>
  <c r="F62" i="202"/>
  <c r="K93" i="201"/>
  <c r="J93" i="201"/>
  <c r="F93" i="202"/>
  <c r="K118" i="200"/>
  <c r="J118" i="200"/>
  <c r="F118" i="201"/>
  <c r="J59" i="200"/>
  <c r="K59" i="200"/>
  <c r="F59" i="201"/>
  <c r="K148" i="200"/>
  <c r="J148" i="200"/>
  <c r="F148" i="201"/>
  <c r="J140" i="201"/>
  <c r="K140" i="201"/>
  <c r="F140" i="202"/>
  <c r="J137" i="201"/>
  <c r="K137" i="201"/>
  <c r="F137" i="202"/>
  <c r="J97" i="201"/>
  <c r="K97" i="201"/>
  <c r="F97" i="202"/>
  <c r="J72" i="201"/>
  <c r="K72" i="201"/>
  <c r="F72" i="202"/>
  <c r="K70" i="201"/>
  <c r="J70" i="201"/>
  <c r="F70" i="202"/>
  <c r="K79" i="201"/>
  <c r="J79" i="201"/>
  <c r="F79" i="202"/>
  <c r="K91" i="201"/>
  <c r="J91" i="201"/>
  <c r="F91" i="202"/>
  <c r="J61" i="201"/>
  <c r="K61" i="201"/>
  <c r="F61" i="202"/>
  <c r="K143" i="201"/>
  <c r="J143" i="201"/>
  <c r="F143" i="202"/>
  <c r="J117" i="201"/>
  <c r="K117" i="201"/>
  <c r="F117" i="202"/>
  <c r="J127" i="201"/>
  <c r="K127" i="201"/>
  <c r="F127" i="202"/>
  <c r="K114" i="201"/>
  <c r="J114" i="201"/>
  <c r="F114" i="202"/>
  <c r="K113" i="201"/>
  <c r="J113" i="201"/>
  <c r="F113" i="202"/>
  <c r="J76" i="201"/>
  <c r="K76" i="201"/>
  <c r="F76" i="202"/>
  <c r="K82" i="201"/>
  <c r="J82" i="201"/>
  <c r="F82" i="202"/>
  <c r="K129" i="201"/>
  <c r="J129" i="201"/>
  <c r="F129" i="202"/>
  <c r="K123" i="200"/>
  <c r="J123" i="200"/>
  <c r="F123" i="201"/>
  <c r="J111" i="201"/>
  <c r="K111" i="201"/>
  <c r="F111" i="202"/>
  <c r="J139" i="200"/>
  <c r="K139" i="200"/>
  <c r="F139" i="201"/>
  <c r="J87" i="201"/>
  <c r="K87" i="201"/>
  <c r="F87" i="202"/>
  <c r="J57" i="199"/>
  <c r="F149" i="199"/>
  <c r="J149" i="199" s="1"/>
  <c r="K57" i="199"/>
  <c r="F57" i="200"/>
  <c r="J108" i="200"/>
  <c r="K108" i="200"/>
  <c r="F108" i="201"/>
  <c r="K116" i="199"/>
  <c r="J116" i="199"/>
  <c r="F116" i="200"/>
  <c r="K78" i="201"/>
  <c r="J78" i="201"/>
  <c r="F78" i="202"/>
  <c r="J136" i="200"/>
  <c r="K136" i="200"/>
  <c r="F136" i="201"/>
  <c r="K135" i="201"/>
  <c r="J135" i="201"/>
  <c r="F135" i="202"/>
  <c r="J84" i="201"/>
  <c r="K84" i="201"/>
  <c r="F84" i="202"/>
  <c r="J63" i="199"/>
  <c r="K63" i="199"/>
  <c r="F63" i="200"/>
  <c r="K130" i="201"/>
  <c r="J130" i="201"/>
  <c r="F130" i="202"/>
  <c r="J125" i="201"/>
  <c r="K125" i="201"/>
  <c r="F125" i="202"/>
  <c r="K149" i="198"/>
  <c r="J126" i="201"/>
  <c r="K126" i="201"/>
  <c r="F126" i="202"/>
  <c r="J109" i="201"/>
  <c r="K109" i="201"/>
  <c r="F109" i="202"/>
  <c r="K133" i="201"/>
  <c r="J133" i="201"/>
  <c r="F133" i="202"/>
  <c r="J98" i="200"/>
  <c r="K98" i="200"/>
  <c r="F98" i="201"/>
  <c r="K100" i="200"/>
  <c r="J100" i="200"/>
  <c r="F100" i="201"/>
  <c r="K86" i="201"/>
  <c r="J86" i="201"/>
  <c r="F86" i="202"/>
  <c r="J110" i="201"/>
  <c r="K110" i="201"/>
  <c r="F110" i="202"/>
  <c r="K99" i="201"/>
  <c r="J99" i="201"/>
  <c r="F99" i="202"/>
  <c r="J68" i="201"/>
  <c r="K68" i="201"/>
  <c r="F68" i="202"/>
  <c r="J73" i="201"/>
  <c r="K73" i="201"/>
  <c r="F73" i="202"/>
  <c r="J77" i="201"/>
  <c r="K77" i="201"/>
  <c r="F77" i="202"/>
  <c r="BU98" i="118"/>
  <c r="BU9" i="118"/>
  <c r="F70" i="115" s="1"/>
  <c r="J111" i="202" l="1"/>
  <c r="K111" i="202"/>
  <c r="F111" i="203"/>
  <c r="K137" i="202"/>
  <c r="J137" i="202"/>
  <c r="F137" i="203"/>
  <c r="K145" i="202"/>
  <c r="J145" i="202"/>
  <c r="F145" i="203"/>
  <c r="K75" i="202"/>
  <c r="J75" i="202"/>
  <c r="F75" i="203"/>
  <c r="J94" i="202"/>
  <c r="K94" i="202"/>
  <c r="F94" i="203"/>
  <c r="K141" i="202"/>
  <c r="J141" i="202"/>
  <c r="F141" i="203"/>
  <c r="J71" i="202"/>
  <c r="K71" i="202"/>
  <c r="F71" i="203"/>
  <c r="J62" i="202"/>
  <c r="K62" i="202"/>
  <c r="F62" i="203"/>
  <c r="J132" i="202"/>
  <c r="K132" i="202"/>
  <c r="F132" i="203"/>
  <c r="J120" i="202"/>
  <c r="K120" i="202"/>
  <c r="F120" i="203"/>
  <c r="K133" i="202"/>
  <c r="J133" i="202"/>
  <c r="F133" i="203"/>
  <c r="J123" i="201"/>
  <c r="K123" i="201"/>
  <c r="F123" i="202"/>
  <c r="K140" i="202"/>
  <c r="J140" i="202"/>
  <c r="F140" i="203"/>
  <c r="J115" i="202"/>
  <c r="K115" i="202"/>
  <c r="F115" i="203"/>
  <c r="K112" i="202"/>
  <c r="J112" i="202"/>
  <c r="F112" i="203"/>
  <c r="J109" i="202"/>
  <c r="K109" i="202"/>
  <c r="F109" i="203"/>
  <c r="K79" i="202"/>
  <c r="J79" i="202"/>
  <c r="F79" i="203"/>
  <c r="K107" i="202"/>
  <c r="J107" i="202"/>
  <c r="F107" i="203"/>
  <c r="K80" i="202"/>
  <c r="J80" i="202"/>
  <c r="F80" i="203"/>
  <c r="J144" i="201"/>
  <c r="K144" i="201"/>
  <c r="F144" i="202"/>
  <c r="J91" i="202"/>
  <c r="K91" i="202"/>
  <c r="F91" i="203"/>
  <c r="K110" i="202"/>
  <c r="J110" i="202"/>
  <c r="F110" i="203"/>
  <c r="K127" i="202"/>
  <c r="J127" i="202"/>
  <c r="F127" i="203"/>
  <c r="K119" i="202"/>
  <c r="J119" i="202"/>
  <c r="F119" i="203"/>
  <c r="K146" i="202"/>
  <c r="J146" i="202"/>
  <c r="F146" i="203"/>
  <c r="K95" i="202"/>
  <c r="J95" i="202"/>
  <c r="F95" i="203"/>
  <c r="J108" i="201"/>
  <c r="K108" i="201"/>
  <c r="F108" i="202"/>
  <c r="F149" i="200"/>
  <c r="J149" i="200" s="1"/>
  <c r="J57" i="200"/>
  <c r="K57" i="200"/>
  <c r="F57" i="201"/>
  <c r="K148" i="201"/>
  <c r="J148" i="201"/>
  <c r="F148" i="202"/>
  <c r="K65" i="202"/>
  <c r="J65" i="202"/>
  <c r="F65" i="203"/>
  <c r="J69" i="202"/>
  <c r="K69" i="202"/>
  <c r="F69" i="203"/>
  <c r="K116" i="200"/>
  <c r="J116" i="200"/>
  <c r="F116" i="201"/>
  <c r="K149" i="199"/>
  <c r="K70" i="202"/>
  <c r="J70" i="202"/>
  <c r="F70" i="203"/>
  <c r="K90" i="201"/>
  <c r="J90" i="201"/>
  <c r="F90" i="202"/>
  <c r="K81" i="202"/>
  <c r="J81" i="202"/>
  <c r="F81" i="203"/>
  <c r="J134" i="201"/>
  <c r="K134" i="201"/>
  <c r="F134" i="202"/>
  <c r="K117" i="202"/>
  <c r="J117" i="202"/>
  <c r="F117" i="203"/>
  <c r="K64" i="202"/>
  <c r="J64" i="202"/>
  <c r="F64" i="203"/>
  <c r="K83" i="202"/>
  <c r="J83" i="202"/>
  <c r="F83" i="203"/>
  <c r="K131" i="202"/>
  <c r="J131" i="202"/>
  <c r="F131" i="203"/>
  <c r="K84" i="202"/>
  <c r="J84" i="202"/>
  <c r="F84" i="203"/>
  <c r="J77" i="202"/>
  <c r="K77" i="202"/>
  <c r="F77" i="203"/>
  <c r="J82" i="202"/>
  <c r="K82" i="202"/>
  <c r="F82" i="203"/>
  <c r="K59" i="201"/>
  <c r="J59" i="201"/>
  <c r="F59" i="202"/>
  <c r="J58" i="202"/>
  <c r="K58" i="202"/>
  <c r="F58" i="203"/>
  <c r="K67" i="202"/>
  <c r="J67" i="202"/>
  <c r="F67" i="203"/>
  <c r="K63" i="200"/>
  <c r="J63" i="200"/>
  <c r="F63" i="201"/>
  <c r="K136" i="201"/>
  <c r="J136" i="201"/>
  <c r="F136" i="202"/>
  <c r="J87" i="202"/>
  <c r="K87" i="202"/>
  <c r="F87" i="203"/>
  <c r="K72" i="202"/>
  <c r="J72" i="202"/>
  <c r="F72" i="203"/>
  <c r="K92" i="202"/>
  <c r="J92" i="202"/>
  <c r="F92" i="203"/>
  <c r="K89" i="202"/>
  <c r="J89" i="202"/>
  <c r="F89" i="203"/>
  <c r="K147" i="202"/>
  <c r="J147" i="202"/>
  <c r="F147" i="203"/>
  <c r="K99" i="202"/>
  <c r="J99" i="202"/>
  <c r="F99" i="203"/>
  <c r="J126" i="202"/>
  <c r="K126" i="202"/>
  <c r="F126" i="203"/>
  <c r="J100" i="201"/>
  <c r="K100" i="201"/>
  <c r="F100" i="202"/>
  <c r="K125" i="202"/>
  <c r="J125" i="202"/>
  <c r="F125" i="203"/>
  <c r="K143" i="202"/>
  <c r="J143" i="202"/>
  <c r="F143" i="203"/>
  <c r="J106" i="201"/>
  <c r="K106" i="201"/>
  <c r="F106" i="202"/>
  <c r="J122" i="202"/>
  <c r="K122" i="202"/>
  <c r="F122" i="203"/>
  <c r="K85" i="201"/>
  <c r="J85" i="201"/>
  <c r="F85" i="202"/>
  <c r="K129" i="202"/>
  <c r="J129" i="202"/>
  <c r="F129" i="203"/>
  <c r="J73" i="202"/>
  <c r="K73" i="202"/>
  <c r="F73" i="203"/>
  <c r="K76" i="202"/>
  <c r="J76" i="202"/>
  <c r="F76" i="203"/>
  <c r="K118" i="201"/>
  <c r="J118" i="201"/>
  <c r="F118" i="202"/>
  <c r="K142" i="202"/>
  <c r="J142" i="202"/>
  <c r="F142" i="203"/>
  <c r="J60" i="202"/>
  <c r="K60" i="202"/>
  <c r="F60" i="203"/>
  <c r="J78" i="202"/>
  <c r="K78" i="202"/>
  <c r="F78" i="203"/>
  <c r="J139" i="201"/>
  <c r="K139" i="201"/>
  <c r="F139" i="202"/>
  <c r="K97" i="202"/>
  <c r="J97" i="202"/>
  <c r="F97" i="203"/>
  <c r="J66" i="202"/>
  <c r="K66" i="202"/>
  <c r="F66" i="203"/>
  <c r="J124" i="202"/>
  <c r="K124" i="202"/>
  <c r="F124" i="203"/>
  <c r="K128" i="202"/>
  <c r="J128" i="202"/>
  <c r="F128" i="203"/>
  <c r="K114" i="202"/>
  <c r="J114" i="202"/>
  <c r="F114" i="203"/>
  <c r="J86" i="202"/>
  <c r="K86" i="202"/>
  <c r="F86" i="203"/>
  <c r="J98" i="201"/>
  <c r="K98" i="201"/>
  <c r="F98" i="202"/>
  <c r="K130" i="202"/>
  <c r="J130" i="202"/>
  <c r="F130" i="203"/>
  <c r="J61" i="202"/>
  <c r="K61" i="202"/>
  <c r="F61" i="203"/>
  <c r="J121" i="202"/>
  <c r="K121" i="202"/>
  <c r="F121" i="203"/>
  <c r="K74" i="201"/>
  <c r="J74" i="201"/>
  <c r="F74" i="202"/>
  <c r="J96" i="202"/>
  <c r="K96" i="202"/>
  <c r="F96" i="203"/>
  <c r="J135" i="202"/>
  <c r="K135" i="202"/>
  <c r="F135" i="203"/>
  <c r="J68" i="202"/>
  <c r="K68" i="202"/>
  <c r="F68" i="203"/>
  <c r="J113" i="202"/>
  <c r="K113" i="202"/>
  <c r="F113" i="203"/>
  <c r="J93" i="202"/>
  <c r="K93" i="202"/>
  <c r="F93" i="203"/>
  <c r="K88" i="202"/>
  <c r="J88" i="202"/>
  <c r="F88" i="203"/>
  <c r="J138" i="202"/>
  <c r="K138" i="202"/>
  <c r="F138" i="203"/>
  <c r="BT9" i="118"/>
  <c r="F69" i="115" s="1"/>
  <c r="BT98" i="118"/>
  <c r="K143" i="203" l="1"/>
  <c r="J143" i="203"/>
  <c r="F143" i="204"/>
  <c r="J77" i="203"/>
  <c r="K77" i="203"/>
  <c r="F77" i="204"/>
  <c r="J109" i="203"/>
  <c r="K109" i="203"/>
  <c r="F109" i="204"/>
  <c r="K63" i="201"/>
  <c r="J63" i="201"/>
  <c r="F63" i="202"/>
  <c r="K91" i="203"/>
  <c r="J91" i="203"/>
  <c r="F91" i="204"/>
  <c r="J94" i="203"/>
  <c r="K94" i="203"/>
  <c r="F94" i="204"/>
  <c r="J89" i="203"/>
  <c r="K89" i="203"/>
  <c r="F89" i="204"/>
  <c r="J134" i="202"/>
  <c r="K134" i="202"/>
  <c r="F134" i="203"/>
  <c r="J69" i="203"/>
  <c r="K69" i="203"/>
  <c r="F69" i="204"/>
  <c r="K95" i="203"/>
  <c r="J95" i="203"/>
  <c r="F95" i="204"/>
  <c r="K120" i="203"/>
  <c r="J120" i="203"/>
  <c r="F120" i="204"/>
  <c r="K125" i="203"/>
  <c r="J125" i="203"/>
  <c r="F125" i="204"/>
  <c r="K84" i="203"/>
  <c r="J84" i="203"/>
  <c r="F84" i="204"/>
  <c r="K112" i="203"/>
  <c r="J112" i="203"/>
  <c r="F112" i="204"/>
  <c r="J129" i="203"/>
  <c r="K129" i="203"/>
  <c r="F129" i="204"/>
  <c r="K67" i="203"/>
  <c r="J67" i="203"/>
  <c r="F67" i="204"/>
  <c r="J144" i="202"/>
  <c r="K144" i="202"/>
  <c r="F144" i="203"/>
  <c r="K75" i="203"/>
  <c r="J75" i="203"/>
  <c r="F75" i="204"/>
  <c r="J121" i="203"/>
  <c r="K121" i="203"/>
  <c r="F121" i="204"/>
  <c r="J92" i="203"/>
  <c r="K92" i="203"/>
  <c r="F92" i="204"/>
  <c r="K81" i="203"/>
  <c r="J81" i="203"/>
  <c r="F81" i="204"/>
  <c r="K65" i="203"/>
  <c r="J65" i="203"/>
  <c r="F65" i="204"/>
  <c r="K146" i="203"/>
  <c r="J146" i="203"/>
  <c r="F146" i="204"/>
  <c r="J132" i="203"/>
  <c r="K132" i="203"/>
  <c r="F132" i="204"/>
  <c r="K131" i="203"/>
  <c r="J131" i="203"/>
  <c r="F131" i="204"/>
  <c r="K115" i="203"/>
  <c r="J115" i="203"/>
  <c r="F115" i="204"/>
  <c r="J128" i="203"/>
  <c r="K128" i="203"/>
  <c r="F128" i="204"/>
  <c r="K60" i="203"/>
  <c r="J60" i="203"/>
  <c r="F60" i="204"/>
  <c r="J85" i="202"/>
  <c r="K85" i="202"/>
  <c r="F85" i="203"/>
  <c r="K58" i="203"/>
  <c r="J58" i="203"/>
  <c r="F58" i="204"/>
  <c r="J80" i="203"/>
  <c r="K80" i="203"/>
  <c r="F80" i="204"/>
  <c r="K145" i="203"/>
  <c r="J145" i="203"/>
  <c r="F145" i="204"/>
  <c r="K135" i="203"/>
  <c r="J135" i="203"/>
  <c r="F135" i="204"/>
  <c r="J142" i="203"/>
  <c r="K142" i="203"/>
  <c r="F142" i="204"/>
  <c r="J72" i="203"/>
  <c r="K72" i="203"/>
  <c r="F72" i="204"/>
  <c r="J90" i="202"/>
  <c r="K90" i="202"/>
  <c r="F90" i="203"/>
  <c r="J148" i="202"/>
  <c r="K148" i="202"/>
  <c r="F148" i="203"/>
  <c r="K119" i="203"/>
  <c r="J119" i="203"/>
  <c r="F119" i="204"/>
  <c r="K62" i="203"/>
  <c r="J62" i="203"/>
  <c r="F62" i="204"/>
  <c r="K78" i="203"/>
  <c r="J78" i="203"/>
  <c r="F78" i="204"/>
  <c r="J68" i="203"/>
  <c r="K68" i="203"/>
  <c r="F68" i="204"/>
  <c r="K124" i="203"/>
  <c r="J124" i="203"/>
  <c r="F124" i="204"/>
  <c r="K66" i="203"/>
  <c r="J66" i="203"/>
  <c r="F66" i="204"/>
  <c r="J126" i="203"/>
  <c r="K126" i="203"/>
  <c r="F126" i="204"/>
  <c r="J83" i="203"/>
  <c r="K83" i="203"/>
  <c r="F83" i="204"/>
  <c r="K140" i="203"/>
  <c r="J140" i="203"/>
  <c r="F140" i="204"/>
  <c r="K73" i="203"/>
  <c r="J73" i="203"/>
  <c r="F73" i="204"/>
  <c r="J98" i="202"/>
  <c r="K98" i="202"/>
  <c r="F98" i="203"/>
  <c r="K122" i="203"/>
  <c r="J122" i="203"/>
  <c r="F122" i="204"/>
  <c r="J59" i="202"/>
  <c r="K59" i="202"/>
  <c r="F59" i="203"/>
  <c r="J107" i="203"/>
  <c r="K107" i="203"/>
  <c r="F107" i="204"/>
  <c r="J137" i="203"/>
  <c r="K137" i="203"/>
  <c r="F137" i="204"/>
  <c r="K100" i="202"/>
  <c r="J100" i="202"/>
  <c r="F100" i="203"/>
  <c r="J96" i="203"/>
  <c r="K96" i="203"/>
  <c r="F96" i="204"/>
  <c r="K118" i="202"/>
  <c r="J118" i="202"/>
  <c r="F118" i="203"/>
  <c r="K87" i="203"/>
  <c r="J87" i="203"/>
  <c r="F87" i="204"/>
  <c r="K70" i="203"/>
  <c r="J70" i="203"/>
  <c r="F70" i="204"/>
  <c r="J57" i="201"/>
  <c r="K57" i="201"/>
  <c r="F149" i="201"/>
  <c r="J149" i="201" s="1"/>
  <c r="F57" i="202"/>
  <c r="K127" i="203"/>
  <c r="J127" i="203"/>
  <c r="F127" i="204"/>
  <c r="K71" i="203"/>
  <c r="J71" i="203"/>
  <c r="F71" i="204"/>
  <c r="K113" i="203"/>
  <c r="J113" i="203"/>
  <c r="F113" i="204"/>
  <c r="J88" i="203"/>
  <c r="K88" i="203"/>
  <c r="F88" i="204"/>
  <c r="K97" i="203"/>
  <c r="J97" i="203"/>
  <c r="F97" i="204"/>
  <c r="J99" i="203"/>
  <c r="K99" i="203"/>
  <c r="F99" i="204"/>
  <c r="J64" i="203"/>
  <c r="K64" i="203"/>
  <c r="F64" i="204"/>
  <c r="K149" i="200"/>
  <c r="K123" i="202"/>
  <c r="J123" i="202"/>
  <c r="F123" i="203"/>
  <c r="J114" i="203"/>
  <c r="K114" i="203"/>
  <c r="F114" i="204"/>
  <c r="J61" i="203"/>
  <c r="K61" i="203"/>
  <c r="F61" i="204"/>
  <c r="J138" i="203"/>
  <c r="K138" i="203"/>
  <c r="F138" i="204"/>
  <c r="K86" i="203"/>
  <c r="J86" i="203"/>
  <c r="F86" i="204"/>
  <c r="J106" i="202"/>
  <c r="K106" i="202"/>
  <c r="F106" i="203"/>
  <c r="K82" i="203"/>
  <c r="J82" i="203"/>
  <c r="F82" i="204"/>
  <c r="K79" i="203"/>
  <c r="J79" i="203"/>
  <c r="F79" i="204"/>
  <c r="K111" i="203"/>
  <c r="J111" i="203"/>
  <c r="F111" i="204"/>
  <c r="K130" i="203"/>
  <c r="J130" i="203"/>
  <c r="F130" i="204"/>
  <c r="J74" i="202"/>
  <c r="K74" i="202"/>
  <c r="F74" i="203"/>
  <c r="K76" i="203"/>
  <c r="J76" i="203"/>
  <c r="F76" i="204"/>
  <c r="K136" i="202"/>
  <c r="J136" i="202"/>
  <c r="F136" i="203"/>
  <c r="J110" i="203"/>
  <c r="K110" i="203"/>
  <c r="F110" i="204"/>
  <c r="J141" i="203"/>
  <c r="K141" i="203"/>
  <c r="F141" i="204"/>
  <c r="J93" i="203"/>
  <c r="K93" i="203"/>
  <c r="F93" i="204"/>
  <c r="J139" i="202"/>
  <c r="K139" i="202"/>
  <c r="F139" i="203"/>
  <c r="K147" i="203"/>
  <c r="J147" i="203"/>
  <c r="F147" i="204"/>
  <c r="J117" i="203"/>
  <c r="K117" i="203"/>
  <c r="F117" i="204"/>
  <c r="K116" i="201"/>
  <c r="J116" i="201"/>
  <c r="F116" i="202"/>
  <c r="J108" i="202"/>
  <c r="K108" i="202"/>
  <c r="F108" i="203"/>
  <c r="K133" i="203"/>
  <c r="J133" i="203"/>
  <c r="F133" i="204"/>
  <c r="BS9" i="118"/>
  <c r="F68" i="115" s="1"/>
  <c r="BS98" i="118"/>
  <c r="K98" i="203" l="1"/>
  <c r="J98" i="203"/>
  <c r="F98" i="204"/>
  <c r="J145" i="204"/>
  <c r="K145" i="204"/>
  <c r="F145" i="205"/>
  <c r="J67" i="204"/>
  <c r="K67" i="204"/>
  <c r="F67" i="205"/>
  <c r="K110" i="204"/>
  <c r="J110" i="204"/>
  <c r="F110" i="205"/>
  <c r="K148" i="203"/>
  <c r="J148" i="203"/>
  <c r="F148" i="204"/>
  <c r="K81" i="204"/>
  <c r="J81" i="204"/>
  <c r="F81" i="205"/>
  <c r="J91" i="204"/>
  <c r="K91" i="204"/>
  <c r="F91" i="205"/>
  <c r="K124" i="204"/>
  <c r="J124" i="204"/>
  <c r="F124" i="205"/>
  <c r="K115" i="204"/>
  <c r="J115" i="204"/>
  <c r="F115" i="205"/>
  <c r="J95" i="204"/>
  <c r="K95" i="204"/>
  <c r="F95" i="205"/>
  <c r="J73" i="204"/>
  <c r="K73" i="204"/>
  <c r="F73" i="205"/>
  <c r="J80" i="204"/>
  <c r="K80" i="204"/>
  <c r="F80" i="205"/>
  <c r="J129" i="204"/>
  <c r="K129" i="204"/>
  <c r="F129" i="205"/>
  <c r="J137" i="204"/>
  <c r="K137" i="204"/>
  <c r="F137" i="205"/>
  <c r="J90" i="203"/>
  <c r="K90" i="203"/>
  <c r="F90" i="204"/>
  <c r="J92" i="204"/>
  <c r="K92" i="204"/>
  <c r="F92" i="205"/>
  <c r="K63" i="202"/>
  <c r="J63" i="202"/>
  <c r="F63" i="203"/>
  <c r="F149" i="202"/>
  <c r="J149" i="202" s="1"/>
  <c r="K57" i="202"/>
  <c r="J57" i="202"/>
  <c r="F57" i="203"/>
  <c r="J68" i="204"/>
  <c r="K68" i="204"/>
  <c r="F68" i="205"/>
  <c r="J131" i="204"/>
  <c r="K131" i="204"/>
  <c r="F131" i="205"/>
  <c r="K69" i="204"/>
  <c r="J69" i="204"/>
  <c r="F69" i="205"/>
  <c r="K140" i="204"/>
  <c r="J140" i="204"/>
  <c r="F140" i="205"/>
  <c r="K58" i="204"/>
  <c r="J58" i="204"/>
  <c r="F58" i="205"/>
  <c r="J112" i="204"/>
  <c r="K112" i="204"/>
  <c r="F112" i="205"/>
  <c r="J107" i="204"/>
  <c r="K107" i="204"/>
  <c r="F107" i="205"/>
  <c r="J72" i="204"/>
  <c r="K72" i="204"/>
  <c r="F72" i="205"/>
  <c r="J121" i="204"/>
  <c r="K121" i="204"/>
  <c r="F121" i="205"/>
  <c r="K109" i="204"/>
  <c r="J109" i="204"/>
  <c r="F109" i="205"/>
  <c r="J100" i="203"/>
  <c r="K100" i="203"/>
  <c r="F100" i="204"/>
  <c r="J79" i="204"/>
  <c r="K79" i="204"/>
  <c r="F79" i="205"/>
  <c r="J88" i="204"/>
  <c r="K88" i="204"/>
  <c r="F88" i="205"/>
  <c r="J123" i="203"/>
  <c r="K123" i="203"/>
  <c r="F123" i="204"/>
  <c r="K113" i="204"/>
  <c r="J113" i="204"/>
  <c r="F113" i="205"/>
  <c r="J87" i="204"/>
  <c r="K87" i="204"/>
  <c r="F87" i="205"/>
  <c r="J78" i="204"/>
  <c r="K78" i="204"/>
  <c r="F78" i="205"/>
  <c r="J132" i="204"/>
  <c r="K132" i="204"/>
  <c r="F132" i="205"/>
  <c r="K134" i="203"/>
  <c r="J134" i="203"/>
  <c r="F134" i="204"/>
  <c r="K111" i="204"/>
  <c r="J111" i="204"/>
  <c r="F111" i="205"/>
  <c r="K106" i="203"/>
  <c r="J106" i="203"/>
  <c r="F106" i="204"/>
  <c r="J83" i="204"/>
  <c r="K83" i="204"/>
  <c r="F83" i="205"/>
  <c r="K85" i="203"/>
  <c r="J85" i="203"/>
  <c r="F85" i="204"/>
  <c r="J84" i="204"/>
  <c r="K84" i="204"/>
  <c r="F84" i="205"/>
  <c r="J61" i="204"/>
  <c r="K61" i="204"/>
  <c r="F61" i="205"/>
  <c r="J70" i="204"/>
  <c r="K70" i="204"/>
  <c r="F70" i="205"/>
  <c r="J74" i="203"/>
  <c r="K74" i="203"/>
  <c r="F74" i="204"/>
  <c r="J59" i="203"/>
  <c r="K59" i="203"/>
  <c r="F59" i="204"/>
  <c r="K142" i="204"/>
  <c r="J142" i="204"/>
  <c r="F142" i="205"/>
  <c r="J75" i="204"/>
  <c r="K75" i="204"/>
  <c r="F75" i="205"/>
  <c r="K77" i="204"/>
  <c r="J77" i="204"/>
  <c r="F77" i="205"/>
  <c r="K117" i="204"/>
  <c r="J117" i="204"/>
  <c r="F117" i="205"/>
  <c r="K114" i="204"/>
  <c r="J114" i="204"/>
  <c r="F114" i="205"/>
  <c r="J82" i="204"/>
  <c r="K82" i="204"/>
  <c r="F82" i="205"/>
  <c r="J139" i="203"/>
  <c r="K139" i="203"/>
  <c r="F139" i="204"/>
  <c r="J93" i="204"/>
  <c r="K93" i="204"/>
  <c r="F93" i="205"/>
  <c r="J71" i="204"/>
  <c r="K71" i="204"/>
  <c r="F71" i="205"/>
  <c r="J118" i="203"/>
  <c r="K118" i="203"/>
  <c r="F118" i="204"/>
  <c r="J62" i="204"/>
  <c r="K62" i="204"/>
  <c r="F62" i="205"/>
  <c r="J146" i="204"/>
  <c r="K146" i="204"/>
  <c r="F146" i="205"/>
  <c r="J89" i="204"/>
  <c r="K89" i="204"/>
  <c r="F89" i="205"/>
  <c r="K149" i="201"/>
  <c r="K108" i="203"/>
  <c r="J108" i="203"/>
  <c r="F108" i="204"/>
  <c r="J86" i="204"/>
  <c r="K86" i="204"/>
  <c r="F86" i="205"/>
  <c r="J64" i="204"/>
  <c r="K64" i="204"/>
  <c r="F64" i="205"/>
  <c r="J126" i="204"/>
  <c r="K126" i="204"/>
  <c r="F126" i="205"/>
  <c r="K60" i="204"/>
  <c r="J60" i="204"/>
  <c r="F60" i="205"/>
  <c r="K125" i="204"/>
  <c r="J125" i="204"/>
  <c r="F125" i="205"/>
  <c r="K147" i="204"/>
  <c r="J147" i="204"/>
  <c r="F147" i="205"/>
  <c r="J76" i="204"/>
  <c r="K76" i="204"/>
  <c r="F76" i="205"/>
  <c r="K133" i="204"/>
  <c r="J133" i="204"/>
  <c r="F133" i="205"/>
  <c r="J130" i="204"/>
  <c r="K130" i="204"/>
  <c r="F130" i="205"/>
  <c r="K122" i="204"/>
  <c r="J122" i="204"/>
  <c r="F122" i="205"/>
  <c r="J135" i="204"/>
  <c r="K135" i="204"/>
  <c r="F135" i="205"/>
  <c r="J144" i="203"/>
  <c r="K144" i="203"/>
  <c r="F144" i="204"/>
  <c r="K143" i="204"/>
  <c r="J143" i="204"/>
  <c r="F143" i="205"/>
  <c r="K141" i="204"/>
  <c r="J141" i="204"/>
  <c r="F141" i="205"/>
  <c r="K127" i="204"/>
  <c r="J127" i="204"/>
  <c r="F127" i="205"/>
  <c r="J96" i="204"/>
  <c r="K96" i="204"/>
  <c r="F96" i="205"/>
  <c r="K119" i="204"/>
  <c r="J119" i="204"/>
  <c r="F119" i="205"/>
  <c r="J65" i="204"/>
  <c r="K65" i="204"/>
  <c r="F65" i="205"/>
  <c r="J94" i="204"/>
  <c r="K94" i="204"/>
  <c r="F94" i="205"/>
  <c r="J97" i="204"/>
  <c r="K97" i="204"/>
  <c r="F97" i="205"/>
  <c r="K136" i="203"/>
  <c r="J136" i="203"/>
  <c r="F136" i="204"/>
  <c r="J116" i="202"/>
  <c r="K116" i="202"/>
  <c r="F116" i="203"/>
  <c r="K138" i="204"/>
  <c r="J138" i="204"/>
  <c r="F138" i="205"/>
  <c r="K99" i="204"/>
  <c r="J99" i="204"/>
  <c r="F99" i="205"/>
  <c r="K66" i="204"/>
  <c r="J66" i="204"/>
  <c r="F66" i="205"/>
  <c r="K128" i="204"/>
  <c r="J128" i="204"/>
  <c r="F128" i="205"/>
  <c r="K120" i="204"/>
  <c r="J120" i="204"/>
  <c r="F120" i="205"/>
  <c r="BR9" i="118"/>
  <c r="F67" i="115" s="1"/>
  <c r="BR98" i="118"/>
  <c r="K139" i="204" l="1"/>
  <c r="J139" i="204"/>
  <c r="F139" i="205"/>
  <c r="J134" i="204"/>
  <c r="K134" i="204"/>
  <c r="F134" i="205"/>
  <c r="J69" i="205"/>
  <c r="K69" i="205"/>
  <c r="F69" i="206"/>
  <c r="J92" i="205"/>
  <c r="K92" i="205"/>
  <c r="F92" i="206"/>
  <c r="J84" i="205"/>
  <c r="K84" i="205"/>
  <c r="F84" i="206"/>
  <c r="K72" i="205"/>
  <c r="J72" i="205"/>
  <c r="F72" i="206"/>
  <c r="K148" i="204"/>
  <c r="J148" i="204"/>
  <c r="F148" i="205"/>
  <c r="J142" i="205"/>
  <c r="K142" i="205"/>
  <c r="F142" i="206"/>
  <c r="J88" i="205"/>
  <c r="K88" i="205"/>
  <c r="F88" i="206"/>
  <c r="J95" i="205"/>
  <c r="K95" i="205"/>
  <c r="F95" i="206"/>
  <c r="J132" i="205"/>
  <c r="K132" i="205"/>
  <c r="F132" i="206"/>
  <c r="K131" i="205"/>
  <c r="J131" i="205"/>
  <c r="F131" i="206"/>
  <c r="J90" i="204"/>
  <c r="K90" i="204"/>
  <c r="F90" i="205"/>
  <c r="J126" i="205"/>
  <c r="K126" i="205"/>
  <c r="F126" i="206"/>
  <c r="K65" i="205"/>
  <c r="J65" i="205"/>
  <c r="F65" i="206"/>
  <c r="J85" i="204"/>
  <c r="K85" i="204"/>
  <c r="F85" i="205"/>
  <c r="J107" i="205"/>
  <c r="K107" i="205"/>
  <c r="F107" i="206"/>
  <c r="J110" i="205"/>
  <c r="K110" i="205"/>
  <c r="F110" i="206"/>
  <c r="K133" i="205"/>
  <c r="J133" i="205"/>
  <c r="F133" i="206"/>
  <c r="J76" i="205"/>
  <c r="K76" i="205"/>
  <c r="F76" i="206"/>
  <c r="K59" i="204"/>
  <c r="J59" i="204"/>
  <c r="F59" i="205"/>
  <c r="J79" i="205"/>
  <c r="K79" i="205"/>
  <c r="F79" i="206"/>
  <c r="K115" i="205"/>
  <c r="J115" i="205"/>
  <c r="F115" i="206"/>
  <c r="J114" i="205"/>
  <c r="K114" i="205"/>
  <c r="F114" i="206"/>
  <c r="J78" i="205"/>
  <c r="K78" i="205"/>
  <c r="F78" i="206"/>
  <c r="K68" i="205"/>
  <c r="J68" i="205"/>
  <c r="F68" i="206"/>
  <c r="K137" i="205"/>
  <c r="J137" i="205"/>
  <c r="F137" i="206"/>
  <c r="J82" i="205"/>
  <c r="K82" i="205"/>
  <c r="F82" i="206"/>
  <c r="J86" i="205"/>
  <c r="K86" i="205"/>
  <c r="F86" i="206"/>
  <c r="K118" i="204"/>
  <c r="J118" i="204"/>
  <c r="F118" i="205"/>
  <c r="K83" i="205"/>
  <c r="J83" i="205"/>
  <c r="F83" i="206"/>
  <c r="K112" i="205"/>
  <c r="J112" i="205"/>
  <c r="F112" i="206"/>
  <c r="K67" i="205"/>
  <c r="J67" i="205"/>
  <c r="F67" i="206"/>
  <c r="J141" i="205"/>
  <c r="K141" i="205"/>
  <c r="F141" i="206"/>
  <c r="K143" i="205"/>
  <c r="J143" i="205"/>
  <c r="F143" i="206"/>
  <c r="K147" i="205"/>
  <c r="J147" i="205"/>
  <c r="F147" i="206"/>
  <c r="K74" i="204"/>
  <c r="J74" i="204"/>
  <c r="F74" i="205"/>
  <c r="J100" i="204"/>
  <c r="K100" i="204"/>
  <c r="F100" i="205"/>
  <c r="K124" i="205"/>
  <c r="J124" i="205"/>
  <c r="F124" i="206"/>
  <c r="J94" i="205"/>
  <c r="K94" i="205"/>
  <c r="F94" i="206"/>
  <c r="K99" i="205"/>
  <c r="J99" i="205"/>
  <c r="F99" i="206"/>
  <c r="J135" i="205"/>
  <c r="K135" i="205"/>
  <c r="F135" i="206"/>
  <c r="J117" i="205"/>
  <c r="K117" i="205"/>
  <c r="F117" i="206"/>
  <c r="J87" i="205"/>
  <c r="K87" i="205"/>
  <c r="F87" i="206"/>
  <c r="F149" i="203"/>
  <c r="J149" i="203" s="1"/>
  <c r="K57" i="203"/>
  <c r="J57" i="203"/>
  <c r="F57" i="204"/>
  <c r="J129" i="205"/>
  <c r="K129" i="205"/>
  <c r="F129" i="206"/>
  <c r="J144" i="204"/>
  <c r="K144" i="204"/>
  <c r="F144" i="205"/>
  <c r="K96" i="205"/>
  <c r="J96" i="205"/>
  <c r="F96" i="206"/>
  <c r="J108" i="204"/>
  <c r="K108" i="204"/>
  <c r="F108" i="205"/>
  <c r="J71" i="205"/>
  <c r="K71" i="205"/>
  <c r="F71" i="206"/>
  <c r="K106" i="204"/>
  <c r="J106" i="204"/>
  <c r="F106" i="205"/>
  <c r="J58" i="205"/>
  <c r="K58" i="205"/>
  <c r="F58" i="206"/>
  <c r="K145" i="205"/>
  <c r="J145" i="205"/>
  <c r="F145" i="206"/>
  <c r="K138" i="205"/>
  <c r="J138" i="205"/>
  <c r="F138" i="206"/>
  <c r="K119" i="205"/>
  <c r="J119" i="205"/>
  <c r="F119" i="206"/>
  <c r="J120" i="205"/>
  <c r="K120" i="205"/>
  <c r="F120" i="206"/>
  <c r="K136" i="204"/>
  <c r="J136" i="204"/>
  <c r="F136" i="205"/>
  <c r="J125" i="205"/>
  <c r="K125" i="205"/>
  <c r="F125" i="206"/>
  <c r="J70" i="205"/>
  <c r="K70" i="205"/>
  <c r="F70" i="206"/>
  <c r="K109" i="205"/>
  <c r="J109" i="205"/>
  <c r="F109" i="206"/>
  <c r="K149" i="202"/>
  <c r="K91" i="205"/>
  <c r="J91" i="205"/>
  <c r="F91" i="206"/>
  <c r="J64" i="205"/>
  <c r="K64" i="205"/>
  <c r="F64" i="206"/>
  <c r="J128" i="205"/>
  <c r="K128" i="205"/>
  <c r="F128" i="206"/>
  <c r="K122" i="205"/>
  <c r="J122" i="205"/>
  <c r="F122" i="206"/>
  <c r="K77" i="205"/>
  <c r="J77" i="205"/>
  <c r="F77" i="206"/>
  <c r="J113" i="205"/>
  <c r="K113" i="205"/>
  <c r="F113" i="206"/>
  <c r="J80" i="205"/>
  <c r="K80" i="205"/>
  <c r="F80" i="206"/>
  <c r="K146" i="205"/>
  <c r="J146" i="205"/>
  <c r="F146" i="206"/>
  <c r="K127" i="205"/>
  <c r="J127" i="205"/>
  <c r="F127" i="206"/>
  <c r="K93" i="205"/>
  <c r="J93" i="205"/>
  <c r="F93" i="206"/>
  <c r="K111" i="205"/>
  <c r="J111" i="205"/>
  <c r="F111" i="206"/>
  <c r="J140" i="205"/>
  <c r="K140" i="205"/>
  <c r="F140" i="206"/>
  <c r="K63" i="203"/>
  <c r="J63" i="203"/>
  <c r="F63" i="204"/>
  <c r="K98" i="204"/>
  <c r="J98" i="204"/>
  <c r="F98" i="205"/>
  <c r="J62" i="205"/>
  <c r="K62" i="205"/>
  <c r="F62" i="206"/>
  <c r="K97" i="205"/>
  <c r="J97" i="205"/>
  <c r="F97" i="206"/>
  <c r="K60" i="205"/>
  <c r="J60" i="205"/>
  <c r="F60" i="206"/>
  <c r="J89" i="205"/>
  <c r="K89" i="205"/>
  <c r="F89" i="206"/>
  <c r="K61" i="205"/>
  <c r="J61" i="205"/>
  <c r="F61" i="206"/>
  <c r="K121" i="205"/>
  <c r="J121" i="205"/>
  <c r="F121" i="206"/>
  <c r="J81" i="205"/>
  <c r="K81" i="205"/>
  <c r="F81" i="206"/>
  <c r="J116" i="203"/>
  <c r="K116" i="203"/>
  <c r="F116" i="204"/>
  <c r="J66" i="205"/>
  <c r="K66" i="205"/>
  <c r="F66" i="206"/>
  <c r="K130" i="205"/>
  <c r="J130" i="205"/>
  <c r="F130" i="206"/>
  <c r="K75" i="205"/>
  <c r="J75" i="205"/>
  <c r="F75" i="206"/>
  <c r="K123" i="204"/>
  <c r="J123" i="204"/>
  <c r="F123" i="205"/>
  <c r="J73" i="205"/>
  <c r="K73" i="205"/>
  <c r="F73" i="206"/>
  <c r="BQ9" i="118"/>
  <c r="F66" i="115" s="1"/>
  <c r="BQ98" i="118"/>
  <c r="K145" i="206" l="1"/>
  <c r="J145" i="206"/>
  <c r="F145" i="207"/>
  <c r="K112" i="206"/>
  <c r="J112" i="206"/>
  <c r="F112" i="207"/>
  <c r="J85" i="205"/>
  <c r="K85" i="205"/>
  <c r="F85" i="206"/>
  <c r="K74" i="205"/>
  <c r="J74" i="205"/>
  <c r="F74" i="206"/>
  <c r="K59" i="205"/>
  <c r="J59" i="205"/>
  <c r="F59" i="206"/>
  <c r="K84" i="206"/>
  <c r="J84" i="206"/>
  <c r="F84" i="207"/>
  <c r="J144" i="205"/>
  <c r="K144" i="205"/>
  <c r="F144" i="206"/>
  <c r="K135" i="206"/>
  <c r="J135" i="206"/>
  <c r="F135" i="207"/>
  <c r="J68" i="206"/>
  <c r="K68" i="206"/>
  <c r="F68" i="207"/>
  <c r="J95" i="206"/>
  <c r="K95" i="206"/>
  <c r="F95" i="207"/>
  <c r="J58" i="206"/>
  <c r="K58" i="206"/>
  <c r="F58" i="207"/>
  <c r="J83" i="206"/>
  <c r="K83" i="206"/>
  <c r="F83" i="207"/>
  <c r="K65" i="206"/>
  <c r="J65" i="206"/>
  <c r="F65" i="207"/>
  <c r="K98" i="205"/>
  <c r="J98" i="205"/>
  <c r="F98" i="206"/>
  <c r="K136" i="205"/>
  <c r="J136" i="205"/>
  <c r="F136" i="206"/>
  <c r="K147" i="206"/>
  <c r="J147" i="206"/>
  <c r="F147" i="207"/>
  <c r="J76" i="206"/>
  <c r="K76" i="206"/>
  <c r="F76" i="207"/>
  <c r="J92" i="206"/>
  <c r="K92" i="206"/>
  <c r="F92" i="207"/>
  <c r="K129" i="206"/>
  <c r="J129" i="206"/>
  <c r="F129" i="207"/>
  <c r="K99" i="206"/>
  <c r="J99" i="206"/>
  <c r="F99" i="207"/>
  <c r="J78" i="206"/>
  <c r="K78" i="206"/>
  <c r="F78" i="207"/>
  <c r="J88" i="206"/>
  <c r="K88" i="206"/>
  <c r="F88" i="207"/>
  <c r="K106" i="205"/>
  <c r="J106" i="205"/>
  <c r="F106" i="206"/>
  <c r="J118" i="205"/>
  <c r="K118" i="205"/>
  <c r="F118" i="206"/>
  <c r="J126" i="206"/>
  <c r="K126" i="206"/>
  <c r="F126" i="207"/>
  <c r="J128" i="206"/>
  <c r="K128" i="206"/>
  <c r="F128" i="207"/>
  <c r="J66" i="206"/>
  <c r="K66" i="206"/>
  <c r="F66" i="207"/>
  <c r="J91" i="206"/>
  <c r="K91" i="206"/>
  <c r="F91" i="207"/>
  <c r="K120" i="206"/>
  <c r="J120" i="206"/>
  <c r="F120" i="207"/>
  <c r="J143" i="206"/>
  <c r="K143" i="206"/>
  <c r="F143" i="207"/>
  <c r="K133" i="206"/>
  <c r="J133" i="206"/>
  <c r="F133" i="207"/>
  <c r="K69" i="206"/>
  <c r="J69" i="206"/>
  <c r="F69" i="207"/>
  <c r="J63" i="204"/>
  <c r="K63" i="204"/>
  <c r="F63" i="205"/>
  <c r="K116" i="204"/>
  <c r="J116" i="204"/>
  <c r="F116" i="205"/>
  <c r="J113" i="206"/>
  <c r="K113" i="206"/>
  <c r="F113" i="207"/>
  <c r="J57" i="204"/>
  <c r="F149" i="204"/>
  <c r="J149" i="204" s="1"/>
  <c r="K57" i="204"/>
  <c r="F57" i="205"/>
  <c r="J94" i="206"/>
  <c r="K94" i="206"/>
  <c r="F94" i="207"/>
  <c r="J114" i="206"/>
  <c r="K114" i="206"/>
  <c r="F114" i="207"/>
  <c r="J142" i="206"/>
  <c r="K142" i="206"/>
  <c r="F142" i="207"/>
  <c r="J146" i="206"/>
  <c r="K146" i="206"/>
  <c r="F146" i="207"/>
  <c r="K89" i="206"/>
  <c r="J89" i="206"/>
  <c r="F89" i="207"/>
  <c r="K140" i="206"/>
  <c r="J140" i="206"/>
  <c r="F140" i="207"/>
  <c r="K111" i="206"/>
  <c r="J111" i="206"/>
  <c r="F111" i="207"/>
  <c r="K71" i="206"/>
  <c r="J71" i="206"/>
  <c r="F71" i="207"/>
  <c r="J86" i="206"/>
  <c r="K86" i="206"/>
  <c r="F86" i="207"/>
  <c r="J90" i="205"/>
  <c r="K90" i="205"/>
  <c r="F90" i="206"/>
  <c r="J97" i="206"/>
  <c r="K97" i="206"/>
  <c r="F97" i="207"/>
  <c r="K119" i="206"/>
  <c r="J119" i="206"/>
  <c r="F119" i="207"/>
  <c r="K149" i="203"/>
  <c r="J141" i="206"/>
  <c r="K141" i="206"/>
  <c r="F141" i="207"/>
  <c r="J110" i="206"/>
  <c r="K110" i="206"/>
  <c r="F110" i="207"/>
  <c r="J134" i="205"/>
  <c r="K134" i="205"/>
  <c r="F134" i="206"/>
  <c r="J81" i="206"/>
  <c r="K81" i="206"/>
  <c r="F81" i="207"/>
  <c r="K77" i="206"/>
  <c r="J77" i="206"/>
  <c r="F77" i="207"/>
  <c r="K109" i="206"/>
  <c r="J109" i="206"/>
  <c r="F109" i="207"/>
  <c r="K124" i="206"/>
  <c r="J124" i="206"/>
  <c r="F124" i="207"/>
  <c r="J115" i="206"/>
  <c r="K115" i="206"/>
  <c r="F115" i="207"/>
  <c r="J148" i="205"/>
  <c r="K148" i="205"/>
  <c r="F148" i="206"/>
  <c r="J123" i="205"/>
  <c r="K123" i="205"/>
  <c r="F123" i="206"/>
  <c r="J93" i="206"/>
  <c r="K93" i="206"/>
  <c r="F93" i="207"/>
  <c r="J108" i="205"/>
  <c r="K108" i="205"/>
  <c r="F108" i="206"/>
  <c r="J87" i="206"/>
  <c r="K87" i="206"/>
  <c r="F87" i="207"/>
  <c r="J82" i="206"/>
  <c r="K82" i="206"/>
  <c r="F82" i="207"/>
  <c r="K131" i="206"/>
  <c r="J131" i="206"/>
  <c r="F131" i="207"/>
  <c r="K61" i="206"/>
  <c r="J61" i="206"/>
  <c r="F61" i="207"/>
  <c r="J130" i="206"/>
  <c r="K130" i="206"/>
  <c r="F130" i="207"/>
  <c r="J62" i="206"/>
  <c r="K62" i="206"/>
  <c r="F62" i="207"/>
  <c r="K138" i="206"/>
  <c r="J138" i="206"/>
  <c r="F138" i="207"/>
  <c r="J67" i="206"/>
  <c r="K67" i="206"/>
  <c r="F67" i="207"/>
  <c r="J107" i="206"/>
  <c r="K107" i="206"/>
  <c r="F107" i="207"/>
  <c r="K139" i="205"/>
  <c r="J139" i="205"/>
  <c r="F139" i="206"/>
  <c r="K64" i="206"/>
  <c r="J64" i="206"/>
  <c r="F64" i="207"/>
  <c r="J60" i="206"/>
  <c r="K60" i="206"/>
  <c r="F60" i="207"/>
  <c r="J73" i="206"/>
  <c r="K73" i="206"/>
  <c r="F73" i="207"/>
  <c r="J121" i="206"/>
  <c r="K121" i="206"/>
  <c r="F121" i="207"/>
  <c r="J122" i="206"/>
  <c r="K122" i="206"/>
  <c r="F122" i="207"/>
  <c r="J70" i="206"/>
  <c r="K70" i="206"/>
  <c r="F70" i="207"/>
  <c r="K100" i="205"/>
  <c r="J100" i="205"/>
  <c r="F100" i="206"/>
  <c r="J79" i="206"/>
  <c r="K79" i="206"/>
  <c r="F79" i="207"/>
  <c r="J72" i="206"/>
  <c r="K72" i="206"/>
  <c r="F72" i="207"/>
  <c r="K125" i="206"/>
  <c r="J125" i="206"/>
  <c r="F125" i="207"/>
  <c r="J80" i="206"/>
  <c r="K80" i="206"/>
  <c r="F80" i="207"/>
  <c r="J75" i="206"/>
  <c r="K75" i="206"/>
  <c r="F75" i="207"/>
  <c r="J127" i="206"/>
  <c r="K127" i="206"/>
  <c r="F127" i="207"/>
  <c r="J96" i="206"/>
  <c r="K96" i="206"/>
  <c r="F96" i="207"/>
  <c r="K117" i="206"/>
  <c r="J117" i="206"/>
  <c r="F117" i="207"/>
  <c r="J137" i="206"/>
  <c r="K137" i="206"/>
  <c r="F137" i="207"/>
  <c r="J132" i="206"/>
  <c r="K132" i="206"/>
  <c r="F132" i="207"/>
  <c r="BP9" i="118"/>
  <c r="F65" i="115" s="1"/>
  <c r="BP98" i="118"/>
  <c r="K149" i="204" l="1"/>
  <c r="K123" i="206"/>
  <c r="J123" i="206"/>
  <c r="F123" i="207"/>
  <c r="J94" i="207"/>
  <c r="K94" i="207"/>
  <c r="F94" i="208"/>
  <c r="K69" i="207"/>
  <c r="J69" i="207"/>
  <c r="F69" i="208"/>
  <c r="K147" i="207"/>
  <c r="J147" i="207"/>
  <c r="F147" i="208"/>
  <c r="K72" i="207"/>
  <c r="J72" i="207"/>
  <c r="F72" i="208"/>
  <c r="J140" i="207"/>
  <c r="K140" i="207"/>
  <c r="F140" i="208"/>
  <c r="K78" i="207"/>
  <c r="J78" i="207"/>
  <c r="F78" i="208"/>
  <c r="K59" i="206"/>
  <c r="J59" i="206"/>
  <c r="F59" i="207"/>
  <c r="K81" i="207"/>
  <c r="J81" i="207"/>
  <c r="F81" i="208"/>
  <c r="K97" i="207"/>
  <c r="J97" i="207"/>
  <c r="F97" i="208"/>
  <c r="K128" i="207"/>
  <c r="J128" i="207"/>
  <c r="F128" i="208"/>
  <c r="K95" i="207"/>
  <c r="J95" i="207"/>
  <c r="F95" i="208"/>
  <c r="J131" i="207"/>
  <c r="K131" i="207"/>
  <c r="F131" i="208"/>
  <c r="K148" i="206"/>
  <c r="J148" i="206"/>
  <c r="F148" i="207"/>
  <c r="J57" i="205"/>
  <c r="F149" i="205"/>
  <c r="J149" i="205" s="1"/>
  <c r="K57" i="205"/>
  <c r="F57" i="206"/>
  <c r="J133" i="207"/>
  <c r="K133" i="207"/>
  <c r="F133" i="208"/>
  <c r="J136" i="206"/>
  <c r="K136" i="206"/>
  <c r="F136" i="207"/>
  <c r="J82" i="207"/>
  <c r="K82" i="207"/>
  <c r="F82" i="208"/>
  <c r="J89" i="207"/>
  <c r="K89" i="207"/>
  <c r="F89" i="208"/>
  <c r="K99" i="207"/>
  <c r="J99" i="207"/>
  <c r="F99" i="208"/>
  <c r="J74" i="206"/>
  <c r="K74" i="206"/>
  <c r="F74" i="207"/>
  <c r="K121" i="207"/>
  <c r="J121" i="207"/>
  <c r="F121" i="208"/>
  <c r="K126" i="207"/>
  <c r="J126" i="207"/>
  <c r="F126" i="208"/>
  <c r="J68" i="207"/>
  <c r="K68" i="207"/>
  <c r="F68" i="208"/>
  <c r="K143" i="207"/>
  <c r="J143" i="207"/>
  <c r="F143" i="208"/>
  <c r="J98" i="206"/>
  <c r="K98" i="206"/>
  <c r="F98" i="207"/>
  <c r="K100" i="206"/>
  <c r="J100" i="206"/>
  <c r="F100" i="207"/>
  <c r="K87" i="207"/>
  <c r="J87" i="207"/>
  <c r="F87" i="208"/>
  <c r="K146" i="207"/>
  <c r="J146" i="207"/>
  <c r="F146" i="208"/>
  <c r="J113" i="207"/>
  <c r="K113" i="207"/>
  <c r="F113" i="208"/>
  <c r="K129" i="207"/>
  <c r="J129" i="207"/>
  <c r="F129" i="208"/>
  <c r="K85" i="206"/>
  <c r="J85" i="206"/>
  <c r="F85" i="207"/>
  <c r="J134" i="206"/>
  <c r="K134" i="206"/>
  <c r="F134" i="207"/>
  <c r="J62" i="207"/>
  <c r="K62" i="207"/>
  <c r="F62" i="208"/>
  <c r="J110" i="207"/>
  <c r="K110" i="207"/>
  <c r="F110" i="208"/>
  <c r="J86" i="207"/>
  <c r="K86" i="207"/>
  <c r="F86" i="208"/>
  <c r="K118" i="206"/>
  <c r="J118" i="206"/>
  <c r="F118" i="207"/>
  <c r="K135" i="207"/>
  <c r="J135" i="207"/>
  <c r="F135" i="208"/>
  <c r="J60" i="207"/>
  <c r="K60" i="207"/>
  <c r="F60" i="208"/>
  <c r="K64" i="207"/>
  <c r="J64" i="207"/>
  <c r="F64" i="208"/>
  <c r="J124" i="207"/>
  <c r="K124" i="207"/>
  <c r="F124" i="208"/>
  <c r="K120" i="207"/>
  <c r="J120" i="207"/>
  <c r="F120" i="208"/>
  <c r="K65" i="207"/>
  <c r="J65" i="207"/>
  <c r="F65" i="208"/>
  <c r="K115" i="207"/>
  <c r="J115" i="207"/>
  <c r="F115" i="208"/>
  <c r="J70" i="207"/>
  <c r="K70" i="207"/>
  <c r="F70" i="208"/>
  <c r="K108" i="206"/>
  <c r="J108" i="206"/>
  <c r="F108" i="207"/>
  <c r="K142" i="207"/>
  <c r="J142" i="207"/>
  <c r="F142" i="208"/>
  <c r="J116" i="205"/>
  <c r="K116" i="205"/>
  <c r="F116" i="206"/>
  <c r="J92" i="207"/>
  <c r="K92" i="207"/>
  <c r="F92" i="208"/>
  <c r="K112" i="207"/>
  <c r="J112" i="207"/>
  <c r="F112" i="208"/>
  <c r="K67" i="207"/>
  <c r="J67" i="207"/>
  <c r="F67" i="208"/>
  <c r="K75" i="207"/>
  <c r="J75" i="207"/>
  <c r="F75" i="208"/>
  <c r="K80" i="207"/>
  <c r="J80" i="207"/>
  <c r="F80" i="208"/>
  <c r="K130" i="207"/>
  <c r="J130" i="207"/>
  <c r="F130" i="208"/>
  <c r="J141" i="207"/>
  <c r="K141" i="207"/>
  <c r="F141" i="208"/>
  <c r="J71" i="207"/>
  <c r="K71" i="207"/>
  <c r="F71" i="208"/>
  <c r="J106" i="206"/>
  <c r="K106" i="206"/>
  <c r="F106" i="207"/>
  <c r="J144" i="206"/>
  <c r="K144" i="206"/>
  <c r="F144" i="207"/>
  <c r="J73" i="207"/>
  <c r="K73" i="207"/>
  <c r="F73" i="208"/>
  <c r="J132" i="207"/>
  <c r="K132" i="207"/>
  <c r="F132" i="208"/>
  <c r="K137" i="207"/>
  <c r="J137" i="207"/>
  <c r="F137" i="208"/>
  <c r="K139" i="206"/>
  <c r="J139" i="206"/>
  <c r="F139" i="207"/>
  <c r="J109" i="207"/>
  <c r="K109" i="207"/>
  <c r="F109" i="208"/>
  <c r="K91" i="207"/>
  <c r="J91" i="207"/>
  <c r="F91" i="208"/>
  <c r="K83" i="207"/>
  <c r="J83" i="207"/>
  <c r="F83" i="208"/>
  <c r="J79" i="207"/>
  <c r="K79" i="207"/>
  <c r="F79" i="208"/>
  <c r="J138" i="207"/>
  <c r="K138" i="207"/>
  <c r="F138" i="208"/>
  <c r="J122" i="207"/>
  <c r="K122" i="207"/>
  <c r="F122" i="208"/>
  <c r="J93" i="207"/>
  <c r="K93" i="207"/>
  <c r="F93" i="208"/>
  <c r="K114" i="207"/>
  <c r="J114" i="207"/>
  <c r="F114" i="208"/>
  <c r="K63" i="205"/>
  <c r="J63" i="205"/>
  <c r="F63" i="206"/>
  <c r="K76" i="207"/>
  <c r="J76" i="207"/>
  <c r="F76" i="208"/>
  <c r="J145" i="207"/>
  <c r="K145" i="207"/>
  <c r="F145" i="208"/>
  <c r="J127" i="207"/>
  <c r="K127" i="207"/>
  <c r="F127" i="208"/>
  <c r="K90" i="206"/>
  <c r="J90" i="206"/>
  <c r="F90" i="207"/>
  <c r="J125" i="207"/>
  <c r="K125" i="207"/>
  <c r="F125" i="208"/>
  <c r="J61" i="207"/>
  <c r="K61" i="207"/>
  <c r="F61" i="208"/>
  <c r="J111" i="207"/>
  <c r="K111" i="207"/>
  <c r="F111" i="208"/>
  <c r="J88" i="207"/>
  <c r="K88" i="207"/>
  <c r="F88" i="208"/>
  <c r="J84" i="207"/>
  <c r="K84" i="207"/>
  <c r="F84" i="208"/>
  <c r="K96" i="207"/>
  <c r="J96" i="207"/>
  <c r="F96" i="208"/>
  <c r="K117" i="207"/>
  <c r="J117" i="207"/>
  <c r="F117" i="208"/>
  <c r="K107" i="207"/>
  <c r="J107" i="207"/>
  <c r="F107" i="208"/>
  <c r="K77" i="207"/>
  <c r="J77" i="207"/>
  <c r="F77" i="208"/>
  <c r="K119" i="207"/>
  <c r="J119" i="207"/>
  <c r="F119" i="208"/>
  <c r="J66" i="207"/>
  <c r="K66" i="207"/>
  <c r="F66" i="208"/>
  <c r="K58" i="207"/>
  <c r="J58" i="207"/>
  <c r="F58" i="208"/>
  <c r="BO9" i="118"/>
  <c r="F64" i="115" s="1"/>
  <c r="BO98" i="118"/>
  <c r="J93" i="208" l="1"/>
  <c r="K93" i="208"/>
  <c r="F93" i="209"/>
  <c r="J80" i="208"/>
  <c r="K80" i="208"/>
  <c r="F80" i="209"/>
  <c r="K118" i="207"/>
  <c r="J118" i="207"/>
  <c r="F118" i="208"/>
  <c r="J74" i="207"/>
  <c r="K74" i="207"/>
  <c r="F74" i="208"/>
  <c r="J120" i="208"/>
  <c r="K120" i="208"/>
  <c r="F120" i="209"/>
  <c r="J98" i="207"/>
  <c r="K98" i="207"/>
  <c r="F98" i="208"/>
  <c r="K72" i="208"/>
  <c r="J72" i="208"/>
  <c r="F72" i="209"/>
  <c r="K142" i="208"/>
  <c r="J142" i="208"/>
  <c r="F142" i="209"/>
  <c r="J129" i="208"/>
  <c r="K129" i="208"/>
  <c r="F129" i="209"/>
  <c r="J57" i="206"/>
  <c r="F149" i="206"/>
  <c r="J149" i="206" s="1"/>
  <c r="K57" i="206"/>
  <c r="F57" i="207"/>
  <c r="J97" i="208"/>
  <c r="K97" i="208"/>
  <c r="F97" i="209"/>
  <c r="K75" i="208"/>
  <c r="J75" i="208"/>
  <c r="F75" i="209"/>
  <c r="K86" i="208"/>
  <c r="J86" i="208"/>
  <c r="F86" i="209"/>
  <c r="K99" i="208"/>
  <c r="J99" i="208"/>
  <c r="F99" i="209"/>
  <c r="K149" i="205"/>
  <c r="J127" i="208"/>
  <c r="K127" i="208"/>
  <c r="F127" i="209"/>
  <c r="J143" i="208"/>
  <c r="K143" i="208"/>
  <c r="F143" i="209"/>
  <c r="K147" i="208"/>
  <c r="J147" i="208"/>
  <c r="F147" i="209"/>
  <c r="K145" i="208"/>
  <c r="J145" i="208"/>
  <c r="F145" i="209"/>
  <c r="J139" i="207"/>
  <c r="K139" i="207"/>
  <c r="F139" i="208"/>
  <c r="J108" i="207"/>
  <c r="K108" i="207"/>
  <c r="F108" i="208"/>
  <c r="J113" i="208"/>
  <c r="K113" i="208"/>
  <c r="F113" i="209"/>
  <c r="J81" i="208"/>
  <c r="K81" i="208"/>
  <c r="F81" i="209"/>
  <c r="J106" i="207"/>
  <c r="K106" i="207"/>
  <c r="F106" i="208"/>
  <c r="K138" i="208"/>
  <c r="J138" i="208"/>
  <c r="F138" i="209"/>
  <c r="J67" i="208"/>
  <c r="K67" i="208"/>
  <c r="F67" i="209"/>
  <c r="J110" i="208"/>
  <c r="K110" i="208"/>
  <c r="F110" i="209"/>
  <c r="J89" i="208"/>
  <c r="K89" i="208"/>
  <c r="F89" i="209"/>
  <c r="J148" i="207"/>
  <c r="K148" i="207"/>
  <c r="F148" i="208"/>
  <c r="J109" i="208"/>
  <c r="K109" i="208"/>
  <c r="F109" i="209"/>
  <c r="J76" i="208"/>
  <c r="K76" i="208"/>
  <c r="F76" i="209"/>
  <c r="J71" i="208"/>
  <c r="K71" i="208"/>
  <c r="F71" i="209"/>
  <c r="J64" i="208"/>
  <c r="K64" i="208"/>
  <c r="F64" i="209"/>
  <c r="K68" i="208"/>
  <c r="J68" i="208"/>
  <c r="F68" i="209"/>
  <c r="J69" i="208"/>
  <c r="K69" i="208"/>
  <c r="F69" i="209"/>
  <c r="J124" i="208"/>
  <c r="K124" i="208"/>
  <c r="F124" i="209"/>
  <c r="J61" i="208"/>
  <c r="K61" i="208"/>
  <c r="F61" i="209"/>
  <c r="K137" i="208"/>
  <c r="J137" i="208"/>
  <c r="F137" i="209"/>
  <c r="K70" i="208"/>
  <c r="J70" i="208"/>
  <c r="F70" i="209"/>
  <c r="J146" i="208"/>
  <c r="K146" i="208"/>
  <c r="F146" i="209"/>
  <c r="K59" i="207"/>
  <c r="J59" i="207"/>
  <c r="F59" i="208"/>
  <c r="J79" i="208"/>
  <c r="K79" i="208"/>
  <c r="F79" i="209"/>
  <c r="K112" i="208"/>
  <c r="J112" i="208"/>
  <c r="F112" i="209"/>
  <c r="K62" i="208"/>
  <c r="J62" i="208"/>
  <c r="F62" i="209"/>
  <c r="J82" i="208"/>
  <c r="K82" i="208"/>
  <c r="F82" i="209"/>
  <c r="J131" i="208"/>
  <c r="K131" i="208"/>
  <c r="F131" i="209"/>
  <c r="J122" i="208"/>
  <c r="K122" i="208"/>
  <c r="F122" i="209"/>
  <c r="K58" i="208"/>
  <c r="J58" i="208"/>
  <c r="F58" i="209"/>
  <c r="K63" i="206"/>
  <c r="J63" i="206"/>
  <c r="F63" i="207"/>
  <c r="K141" i="208"/>
  <c r="J141" i="208"/>
  <c r="F141" i="209"/>
  <c r="J60" i="208"/>
  <c r="K60" i="208"/>
  <c r="F60" i="209"/>
  <c r="K126" i="208"/>
  <c r="J126" i="208"/>
  <c r="F126" i="209"/>
  <c r="J94" i="208"/>
  <c r="K94" i="208"/>
  <c r="F94" i="209"/>
  <c r="K119" i="208"/>
  <c r="J119" i="208"/>
  <c r="F119" i="209"/>
  <c r="K107" i="208"/>
  <c r="J107" i="208"/>
  <c r="F107" i="209"/>
  <c r="J117" i="208"/>
  <c r="K117" i="208"/>
  <c r="F117" i="209"/>
  <c r="J125" i="208"/>
  <c r="K125" i="208"/>
  <c r="F125" i="209"/>
  <c r="K132" i="208"/>
  <c r="J132" i="208"/>
  <c r="F132" i="209"/>
  <c r="J115" i="208"/>
  <c r="K115" i="208"/>
  <c r="F115" i="209"/>
  <c r="J87" i="208"/>
  <c r="K87" i="208"/>
  <c r="F87" i="209"/>
  <c r="J78" i="208"/>
  <c r="K78" i="208"/>
  <c r="F78" i="209"/>
  <c r="K144" i="207"/>
  <c r="J144" i="207"/>
  <c r="F144" i="208"/>
  <c r="J96" i="208"/>
  <c r="K96" i="208"/>
  <c r="F96" i="209"/>
  <c r="K83" i="208"/>
  <c r="J83" i="208"/>
  <c r="F83" i="209"/>
  <c r="J92" i="208"/>
  <c r="K92" i="208"/>
  <c r="F92" i="209"/>
  <c r="J134" i="207"/>
  <c r="K134" i="207"/>
  <c r="F134" i="208"/>
  <c r="J136" i="207"/>
  <c r="K136" i="207"/>
  <c r="F136" i="208"/>
  <c r="J95" i="208"/>
  <c r="K95" i="208"/>
  <c r="F95" i="209"/>
  <c r="J77" i="208"/>
  <c r="K77" i="208"/>
  <c r="F77" i="209"/>
  <c r="J66" i="208"/>
  <c r="K66" i="208"/>
  <c r="F66" i="209"/>
  <c r="K114" i="208"/>
  <c r="J114" i="208"/>
  <c r="F114" i="209"/>
  <c r="J130" i="208"/>
  <c r="K130" i="208"/>
  <c r="F130" i="209"/>
  <c r="K135" i="208"/>
  <c r="J135" i="208"/>
  <c r="F135" i="209"/>
  <c r="K121" i="208"/>
  <c r="J121" i="208"/>
  <c r="F121" i="209"/>
  <c r="J123" i="207"/>
  <c r="K123" i="207"/>
  <c r="F123" i="208"/>
  <c r="J111" i="208"/>
  <c r="K111" i="208"/>
  <c r="F111" i="209"/>
  <c r="K90" i="207"/>
  <c r="J90" i="207"/>
  <c r="F90" i="208"/>
  <c r="J73" i="208"/>
  <c r="K73" i="208"/>
  <c r="F73" i="209"/>
  <c r="K65" i="208"/>
  <c r="J65" i="208"/>
  <c r="F65" i="209"/>
  <c r="J100" i="207"/>
  <c r="K100" i="207"/>
  <c r="F100" i="208"/>
  <c r="K140" i="208"/>
  <c r="J140" i="208"/>
  <c r="F140" i="209"/>
  <c r="J88" i="208"/>
  <c r="K88" i="208"/>
  <c r="F88" i="209"/>
  <c r="J84" i="208"/>
  <c r="K84" i="208"/>
  <c r="F84" i="209"/>
  <c r="K91" i="208"/>
  <c r="J91" i="208"/>
  <c r="F91" i="209"/>
  <c r="J116" i="206"/>
  <c r="K116" i="206"/>
  <c r="F116" i="207"/>
  <c r="J85" i="207"/>
  <c r="K85" i="207"/>
  <c r="F85" i="208"/>
  <c r="J133" i="208"/>
  <c r="K133" i="208"/>
  <c r="F133" i="209"/>
  <c r="J128" i="208"/>
  <c r="K128" i="208"/>
  <c r="F128" i="209"/>
  <c r="BN9" i="118"/>
  <c r="F63" i="115" s="1"/>
  <c r="BN98" i="118"/>
  <c r="K123" i="208" l="1"/>
  <c r="J123" i="208"/>
  <c r="F123" i="209"/>
  <c r="K115" i="209"/>
  <c r="J115" i="209"/>
  <c r="F115" i="210"/>
  <c r="J112" i="209"/>
  <c r="K112" i="209"/>
  <c r="F112" i="210"/>
  <c r="K110" i="209"/>
  <c r="J110" i="209"/>
  <c r="F110" i="210"/>
  <c r="K58" i="209"/>
  <c r="J58" i="209"/>
  <c r="F58" i="210"/>
  <c r="K71" i="209"/>
  <c r="J71" i="209"/>
  <c r="F71" i="210"/>
  <c r="J127" i="209"/>
  <c r="K127" i="209"/>
  <c r="F127" i="210"/>
  <c r="F149" i="207"/>
  <c r="J149" i="207" s="1"/>
  <c r="J57" i="207"/>
  <c r="K57" i="207"/>
  <c r="F57" i="208"/>
  <c r="J120" i="209"/>
  <c r="K120" i="209"/>
  <c r="F120" i="210"/>
  <c r="J61" i="209"/>
  <c r="K61" i="209"/>
  <c r="F61" i="210"/>
  <c r="J108" i="208"/>
  <c r="K108" i="208"/>
  <c r="F108" i="209"/>
  <c r="K149" i="206"/>
  <c r="J67" i="209"/>
  <c r="K67" i="209"/>
  <c r="F67" i="210"/>
  <c r="K76" i="209"/>
  <c r="J76" i="209"/>
  <c r="F76" i="210"/>
  <c r="J74" i="208"/>
  <c r="K74" i="208"/>
  <c r="F74" i="209"/>
  <c r="K83" i="209"/>
  <c r="J83" i="209"/>
  <c r="F83" i="210"/>
  <c r="J132" i="209"/>
  <c r="K132" i="209"/>
  <c r="F132" i="210"/>
  <c r="K126" i="209"/>
  <c r="J126" i="209"/>
  <c r="F126" i="210"/>
  <c r="K124" i="209"/>
  <c r="J124" i="209"/>
  <c r="F124" i="210"/>
  <c r="K139" i="208"/>
  <c r="J139" i="208"/>
  <c r="F139" i="209"/>
  <c r="K99" i="209"/>
  <c r="J99" i="209"/>
  <c r="F99" i="210"/>
  <c r="K129" i="209"/>
  <c r="J129" i="209"/>
  <c r="F129" i="210"/>
  <c r="K94" i="209"/>
  <c r="J94" i="209"/>
  <c r="F94" i="210"/>
  <c r="J125" i="209"/>
  <c r="K125" i="209"/>
  <c r="F125" i="210"/>
  <c r="J59" i="208"/>
  <c r="K59" i="208"/>
  <c r="F59" i="209"/>
  <c r="J138" i="209"/>
  <c r="K138" i="209"/>
  <c r="F138" i="210"/>
  <c r="J131" i="209"/>
  <c r="K131" i="209"/>
  <c r="F131" i="210"/>
  <c r="J109" i="209"/>
  <c r="K109" i="209"/>
  <c r="F109" i="210"/>
  <c r="K118" i="208"/>
  <c r="J118" i="208"/>
  <c r="F118" i="209"/>
  <c r="K96" i="209"/>
  <c r="J96" i="209"/>
  <c r="F96" i="210"/>
  <c r="K136" i="208"/>
  <c r="J136" i="208"/>
  <c r="F136" i="209"/>
  <c r="K60" i="209"/>
  <c r="J60" i="209"/>
  <c r="F60" i="210"/>
  <c r="J69" i="209"/>
  <c r="K69" i="209"/>
  <c r="F69" i="210"/>
  <c r="J145" i="209"/>
  <c r="K145" i="209"/>
  <c r="F145" i="210"/>
  <c r="K86" i="209"/>
  <c r="J86" i="209"/>
  <c r="F86" i="210"/>
  <c r="J142" i="209"/>
  <c r="K142" i="209"/>
  <c r="F142" i="210"/>
  <c r="J121" i="209"/>
  <c r="K121" i="209"/>
  <c r="F121" i="210"/>
  <c r="J65" i="209"/>
  <c r="K65" i="209"/>
  <c r="F65" i="210"/>
  <c r="J130" i="209"/>
  <c r="K130" i="209"/>
  <c r="F130" i="210"/>
  <c r="K117" i="209"/>
  <c r="J117" i="209"/>
  <c r="F117" i="210"/>
  <c r="K146" i="209"/>
  <c r="J146" i="209"/>
  <c r="F146" i="210"/>
  <c r="K106" i="208"/>
  <c r="J106" i="208"/>
  <c r="F106" i="209"/>
  <c r="K122" i="209"/>
  <c r="J122" i="209"/>
  <c r="F122" i="210"/>
  <c r="K144" i="208"/>
  <c r="J144" i="208"/>
  <c r="F144" i="209"/>
  <c r="K90" i="208"/>
  <c r="J90" i="208"/>
  <c r="F90" i="209"/>
  <c r="J78" i="209"/>
  <c r="K78" i="209"/>
  <c r="F78" i="210"/>
  <c r="K82" i="209"/>
  <c r="J82" i="209"/>
  <c r="F82" i="210"/>
  <c r="J148" i="208"/>
  <c r="K148" i="208"/>
  <c r="F148" i="209"/>
  <c r="J80" i="209"/>
  <c r="K80" i="209"/>
  <c r="F80" i="210"/>
  <c r="K135" i="209"/>
  <c r="J135" i="209"/>
  <c r="F135" i="210"/>
  <c r="J88" i="209"/>
  <c r="K88" i="209"/>
  <c r="F88" i="210"/>
  <c r="K134" i="208"/>
  <c r="J134" i="208"/>
  <c r="F134" i="209"/>
  <c r="J141" i="209"/>
  <c r="K141" i="209"/>
  <c r="F141" i="210"/>
  <c r="J68" i="209"/>
  <c r="K68" i="209"/>
  <c r="F68" i="210"/>
  <c r="J147" i="209"/>
  <c r="K147" i="209"/>
  <c r="F147" i="210"/>
  <c r="K75" i="209"/>
  <c r="J75" i="209"/>
  <c r="F75" i="210"/>
  <c r="J72" i="209"/>
  <c r="K72" i="209"/>
  <c r="F72" i="210"/>
  <c r="J79" i="209"/>
  <c r="K79" i="209"/>
  <c r="F79" i="210"/>
  <c r="J91" i="209"/>
  <c r="K91" i="209"/>
  <c r="F91" i="210"/>
  <c r="J84" i="209"/>
  <c r="K84" i="209"/>
  <c r="F84" i="210"/>
  <c r="K133" i="209"/>
  <c r="J133" i="209"/>
  <c r="F133" i="210"/>
  <c r="K114" i="209"/>
  <c r="J114" i="209"/>
  <c r="F114" i="210"/>
  <c r="J107" i="209"/>
  <c r="K107" i="209"/>
  <c r="F107" i="210"/>
  <c r="J70" i="209"/>
  <c r="K70" i="209"/>
  <c r="F70" i="210"/>
  <c r="J81" i="209"/>
  <c r="K81" i="209"/>
  <c r="F81" i="210"/>
  <c r="J95" i="209"/>
  <c r="K95" i="209"/>
  <c r="F95" i="210"/>
  <c r="K73" i="209"/>
  <c r="J73" i="209"/>
  <c r="F73" i="210"/>
  <c r="J128" i="209"/>
  <c r="K128" i="209"/>
  <c r="F128" i="210"/>
  <c r="K111" i="209"/>
  <c r="J111" i="209"/>
  <c r="F111" i="210"/>
  <c r="K87" i="209"/>
  <c r="J87" i="209"/>
  <c r="F87" i="210"/>
  <c r="K62" i="209"/>
  <c r="J62" i="209"/>
  <c r="F62" i="210"/>
  <c r="J89" i="209"/>
  <c r="K89" i="209"/>
  <c r="F89" i="210"/>
  <c r="J93" i="209"/>
  <c r="K93" i="209"/>
  <c r="F93" i="210"/>
  <c r="J77" i="209"/>
  <c r="K77" i="209"/>
  <c r="F77" i="210"/>
  <c r="J140" i="209"/>
  <c r="K140" i="209"/>
  <c r="F140" i="210"/>
  <c r="K92" i="209"/>
  <c r="J92" i="209"/>
  <c r="F92" i="210"/>
  <c r="K63" i="207"/>
  <c r="J63" i="207"/>
  <c r="F63" i="208"/>
  <c r="K64" i="209"/>
  <c r="J64" i="209"/>
  <c r="F64" i="210"/>
  <c r="K143" i="209"/>
  <c r="J143" i="209"/>
  <c r="F143" i="210"/>
  <c r="J97" i="209"/>
  <c r="K97" i="209"/>
  <c r="F97" i="210"/>
  <c r="K98" i="208"/>
  <c r="J98" i="208"/>
  <c r="F98" i="209"/>
  <c r="J100" i="208"/>
  <c r="K100" i="208"/>
  <c r="F100" i="209"/>
  <c r="K116" i="207"/>
  <c r="J116" i="207"/>
  <c r="F116" i="208"/>
  <c r="J85" i="208"/>
  <c r="K85" i="208"/>
  <c r="F85" i="209"/>
  <c r="K66" i="209"/>
  <c r="J66" i="209"/>
  <c r="F66" i="210"/>
  <c r="J119" i="209"/>
  <c r="K119" i="209"/>
  <c r="F119" i="210"/>
  <c r="J137" i="209"/>
  <c r="K137" i="209"/>
  <c r="F137" i="210"/>
  <c r="K113" i="209"/>
  <c r="J113" i="209"/>
  <c r="F113" i="210"/>
  <c r="BM9" i="118"/>
  <c r="F62" i="115" s="1"/>
  <c r="BM98" i="118"/>
  <c r="J122" i="210" l="1"/>
  <c r="K122" i="210"/>
  <c r="F122" i="211"/>
  <c r="K131" i="210"/>
  <c r="J131" i="210"/>
  <c r="F131" i="211"/>
  <c r="J148" i="209"/>
  <c r="K148" i="209"/>
  <c r="F148" i="210"/>
  <c r="J60" i="210"/>
  <c r="K60" i="210"/>
  <c r="F60" i="211"/>
  <c r="J83" i="210"/>
  <c r="K83" i="210"/>
  <c r="F83" i="211"/>
  <c r="K61" i="210"/>
  <c r="J61" i="210"/>
  <c r="F61" i="211"/>
  <c r="J58" i="210"/>
  <c r="K58" i="210"/>
  <c r="F58" i="211"/>
  <c r="K141" i="210"/>
  <c r="J141" i="210"/>
  <c r="F141" i="211"/>
  <c r="J121" i="210"/>
  <c r="K121" i="210"/>
  <c r="F121" i="211"/>
  <c r="J99" i="210"/>
  <c r="K99" i="210"/>
  <c r="F99" i="211"/>
  <c r="J77" i="210"/>
  <c r="K77" i="210"/>
  <c r="F77" i="211"/>
  <c r="J106" i="209"/>
  <c r="K106" i="209"/>
  <c r="F106" i="210"/>
  <c r="K138" i="210"/>
  <c r="J138" i="210"/>
  <c r="F138" i="211"/>
  <c r="K70" i="210"/>
  <c r="J70" i="210"/>
  <c r="F70" i="211"/>
  <c r="J107" i="210"/>
  <c r="K107" i="210"/>
  <c r="F107" i="211"/>
  <c r="J82" i="210"/>
  <c r="K82" i="210"/>
  <c r="F82" i="211"/>
  <c r="K136" i="209"/>
  <c r="J136" i="209"/>
  <c r="F136" i="210"/>
  <c r="K74" i="209"/>
  <c r="J74" i="209"/>
  <c r="F74" i="210"/>
  <c r="K120" i="210"/>
  <c r="J120" i="210"/>
  <c r="F120" i="211"/>
  <c r="J110" i="210"/>
  <c r="K110" i="210"/>
  <c r="F110" i="211"/>
  <c r="J85" i="209"/>
  <c r="K85" i="209"/>
  <c r="F85" i="210"/>
  <c r="J134" i="209"/>
  <c r="K134" i="209"/>
  <c r="F134" i="210"/>
  <c r="J142" i="210"/>
  <c r="K142" i="210"/>
  <c r="F142" i="211"/>
  <c r="J139" i="209"/>
  <c r="K139" i="209"/>
  <c r="F139" i="210"/>
  <c r="J72" i="210"/>
  <c r="K72" i="210"/>
  <c r="F72" i="211"/>
  <c r="K146" i="210"/>
  <c r="J146" i="210"/>
  <c r="F146" i="211"/>
  <c r="J59" i="209"/>
  <c r="K59" i="209"/>
  <c r="F59" i="210"/>
  <c r="J79" i="210"/>
  <c r="K79" i="210"/>
  <c r="F79" i="211"/>
  <c r="K114" i="210"/>
  <c r="J114" i="210"/>
  <c r="F114" i="211"/>
  <c r="J78" i="210"/>
  <c r="K78" i="210"/>
  <c r="F78" i="211"/>
  <c r="K96" i="210"/>
  <c r="J96" i="210"/>
  <c r="F96" i="211"/>
  <c r="J76" i="210"/>
  <c r="K76" i="210"/>
  <c r="F76" i="211"/>
  <c r="K57" i="208"/>
  <c r="J57" i="208"/>
  <c r="F149" i="208"/>
  <c r="J149" i="208" s="1"/>
  <c r="F57" i="209"/>
  <c r="K112" i="210"/>
  <c r="J112" i="210"/>
  <c r="F112" i="211"/>
  <c r="J111" i="210"/>
  <c r="K111" i="210"/>
  <c r="F111" i="211"/>
  <c r="K143" i="210"/>
  <c r="J143" i="210"/>
  <c r="F143" i="211"/>
  <c r="J73" i="210"/>
  <c r="K73" i="210"/>
  <c r="F73" i="211"/>
  <c r="J88" i="210"/>
  <c r="K88" i="210"/>
  <c r="F88" i="211"/>
  <c r="J86" i="210"/>
  <c r="K86" i="210"/>
  <c r="F86" i="211"/>
  <c r="K124" i="210"/>
  <c r="J124" i="210"/>
  <c r="F124" i="211"/>
  <c r="K149" i="207"/>
  <c r="J97" i="210"/>
  <c r="K97" i="210"/>
  <c r="F97" i="211"/>
  <c r="K89" i="210"/>
  <c r="J89" i="210"/>
  <c r="F89" i="211"/>
  <c r="K75" i="210"/>
  <c r="J75" i="210"/>
  <c r="F75" i="211"/>
  <c r="K117" i="210"/>
  <c r="J117" i="210"/>
  <c r="F117" i="211"/>
  <c r="J125" i="210"/>
  <c r="K125" i="210"/>
  <c r="F125" i="211"/>
  <c r="J140" i="210"/>
  <c r="K140" i="210"/>
  <c r="F140" i="211"/>
  <c r="K66" i="210"/>
  <c r="J66" i="210"/>
  <c r="F66" i="211"/>
  <c r="K133" i="210"/>
  <c r="J133" i="210"/>
  <c r="F133" i="211"/>
  <c r="K90" i="209"/>
  <c r="J90" i="209"/>
  <c r="F90" i="210"/>
  <c r="J118" i="209"/>
  <c r="K118" i="209"/>
  <c r="F118" i="210"/>
  <c r="K67" i="210"/>
  <c r="J67" i="210"/>
  <c r="F67" i="211"/>
  <c r="J115" i="210"/>
  <c r="K115" i="210"/>
  <c r="F115" i="211"/>
  <c r="J93" i="210"/>
  <c r="K93" i="210"/>
  <c r="F93" i="211"/>
  <c r="J100" i="209"/>
  <c r="K100" i="209"/>
  <c r="F100" i="210"/>
  <c r="J95" i="210"/>
  <c r="K95" i="210"/>
  <c r="F95" i="211"/>
  <c r="J135" i="210"/>
  <c r="K135" i="210"/>
  <c r="F135" i="211"/>
  <c r="K145" i="210"/>
  <c r="J145" i="210"/>
  <c r="F145" i="211"/>
  <c r="K126" i="210"/>
  <c r="J126" i="210"/>
  <c r="F126" i="211"/>
  <c r="J127" i="210"/>
  <c r="K127" i="210"/>
  <c r="F127" i="211"/>
  <c r="J113" i="210"/>
  <c r="K113" i="210"/>
  <c r="F113" i="211"/>
  <c r="J137" i="210"/>
  <c r="K137" i="210"/>
  <c r="F137" i="211"/>
  <c r="J62" i="210"/>
  <c r="K62" i="210"/>
  <c r="F62" i="211"/>
  <c r="K147" i="210"/>
  <c r="J147" i="210"/>
  <c r="F147" i="211"/>
  <c r="K130" i="210"/>
  <c r="J130" i="210"/>
  <c r="F130" i="211"/>
  <c r="K94" i="210"/>
  <c r="J94" i="210"/>
  <c r="F94" i="211"/>
  <c r="K92" i="210"/>
  <c r="J92" i="210"/>
  <c r="F92" i="211"/>
  <c r="J84" i="210"/>
  <c r="K84" i="210"/>
  <c r="F84" i="211"/>
  <c r="J144" i="209"/>
  <c r="K144" i="209"/>
  <c r="F144" i="210"/>
  <c r="K109" i="210"/>
  <c r="J109" i="210"/>
  <c r="F109" i="211"/>
  <c r="J123" i="209"/>
  <c r="K123" i="209"/>
  <c r="F123" i="210"/>
  <c r="J128" i="210"/>
  <c r="K128" i="210"/>
  <c r="F128" i="211"/>
  <c r="J63" i="208"/>
  <c r="K63" i="208"/>
  <c r="F63" i="209"/>
  <c r="J98" i="209"/>
  <c r="K98" i="209"/>
  <c r="F98" i="210"/>
  <c r="J81" i="210"/>
  <c r="K81" i="210"/>
  <c r="F81" i="211"/>
  <c r="J80" i="210"/>
  <c r="K80" i="210"/>
  <c r="F80" i="211"/>
  <c r="K69" i="210"/>
  <c r="J69" i="210"/>
  <c r="F69" i="211"/>
  <c r="J132" i="210"/>
  <c r="K132" i="210"/>
  <c r="F132" i="211"/>
  <c r="J108" i="209"/>
  <c r="K108" i="209"/>
  <c r="F108" i="210"/>
  <c r="J71" i="210"/>
  <c r="K71" i="210"/>
  <c r="F71" i="211"/>
  <c r="J91" i="210"/>
  <c r="K91" i="210"/>
  <c r="F91" i="211"/>
  <c r="K64" i="210"/>
  <c r="J64" i="210"/>
  <c r="F64" i="211"/>
  <c r="J116" i="208"/>
  <c r="K116" i="208"/>
  <c r="F116" i="209"/>
  <c r="J119" i="210"/>
  <c r="K119" i="210"/>
  <c r="F119" i="211"/>
  <c r="K87" i="210"/>
  <c r="J87" i="210"/>
  <c r="F87" i="211"/>
  <c r="J68" i="210"/>
  <c r="K68" i="210"/>
  <c r="F68" i="211"/>
  <c r="J65" i="210"/>
  <c r="K65" i="210"/>
  <c r="F65" i="211"/>
  <c r="J129" i="210"/>
  <c r="K129" i="210"/>
  <c r="F129" i="211"/>
  <c r="BL98" i="118"/>
  <c r="BL9" i="118"/>
  <c r="F61" i="115" s="1"/>
  <c r="K89" i="211" l="1"/>
  <c r="J89" i="211"/>
  <c r="F89" i="212"/>
  <c r="J73" i="211"/>
  <c r="K73" i="211"/>
  <c r="F73" i="212"/>
  <c r="J76" i="211"/>
  <c r="K76" i="211"/>
  <c r="F76" i="212"/>
  <c r="J82" i="211"/>
  <c r="K82" i="211"/>
  <c r="F82" i="212"/>
  <c r="K115" i="211"/>
  <c r="J115" i="211"/>
  <c r="F115" i="212"/>
  <c r="J66" i="211"/>
  <c r="K66" i="211"/>
  <c r="F66" i="212"/>
  <c r="K85" i="210"/>
  <c r="J85" i="210"/>
  <c r="F85" i="211"/>
  <c r="J83" i="211"/>
  <c r="K83" i="211"/>
  <c r="F83" i="212"/>
  <c r="K145" i="211"/>
  <c r="J145" i="211"/>
  <c r="F145" i="212"/>
  <c r="J146" i="211"/>
  <c r="K146" i="211"/>
  <c r="F146" i="212"/>
  <c r="J99" i="211"/>
  <c r="K99" i="211"/>
  <c r="F99" i="212"/>
  <c r="J97" i="211"/>
  <c r="K97" i="211"/>
  <c r="F97" i="212"/>
  <c r="J143" i="211"/>
  <c r="K143" i="211"/>
  <c r="F143" i="212"/>
  <c r="J96" i="211"/>
  <c r="K96" i="211"/>
  <c r="F96" i="212"/>
  <c r="K107" i="211"/>
  <c r="J107" i="211"/>
  <c r="F107" i="212"/>
  <c r="K87" i="211"/>
  <c r="J87" i="211"/>
  <c r="F87" i="212"/>
  <c r="J67" i="211"/>
  <c r="K67" i="211"/>
  <c r="F67" i="212"/>
  <c r="K140" i="211"/>
  <c r="J140" i="211"/>
  <c r="F140" i="212"/>
  <c r="K110" i="211"/>
  <c r="J110" i="211"/>
  <c r="F110" i="212"/>
  <c r="J60" i="211"/>
  <c r="K60" i="211"/>
  <c r="F60" i="212"/>
  <c r="J135" i="211"/>
  <c r="K135" i="211"/>
  <c r="F135" i="212"/>
  <c r="J72" i="211"/>
  <c r="K72" i="211"/>
  <c r="F72" i="212"/>
  <c r="K121" i="211"/>
  <c r="J121" i="211"/>
  <c r="F121" i="212"/>
  <c r="K144" i="210"/>
  <c r="J144" i="210"/>
  <c r="F144" i="211"/>
  <c r="K111" i="211"/>
  <c r="J111" i="211"/>
  <c r="F111" i="212"/>
  <c r="J78" i="211"/>
  <c r="K78" i="211"/>
  <c r="F78" i="212"/>
  <c r="K70" i="211"/>
  <c r="J70" i="211"/>
  <c r="F70" i="212"/>
  <c r="K71" i="211"/>
  <c r="J71" i="211"/>
  <c r="F71" i="212"/>
  <c r="K84" i="211"/>
  <c r="J84" i="211"/>
  <c r="F84" i="212"/>
  <c r="J132" i="211"/>
  <c r="K132" i="211"/>
  <c r="F132" i="212"/>
  <c r="J92" i="211"/>
  <c r="K92" i="211"/>
  <c r="F92" i="212"/>
  <c r="K118" i="210"/>
  <c r="J118" i="210"/>
  <c r="F118" i="211"/>
  <c r="K125" i="211"/>
  <c r="J125" i="211"/>
  <c r="F125" i="212"/>
  <c r="J124" i="211"/>
  <c r="K124" i="211"/>
  <c r="F124" i="212"/>
  <c r="K120" i="211"/>
  <c r="J120" i="211"/>
  <c r="F120" i="212"/>
  <c r="K148" i="210"/>
  <c r="J148" i="210"/>
  <c r="F148" i="211"/>
  <c r="J119" i="211"/>
  <c r="K119" i="211"/>
  <c r="F119" i="212"/>
  <c r="J128" i="211"/>
  <c r="K128" i="211"/>
  <c r="F128" i="212"/>
  <c r="J95" i="211"/>
  <c r="K95" i="211"/>
  <c r="F95" i="212"/>
  <c r="K139" i="210"/>
  <c r="J139" i="210"/>
  <c r="F139" i="211"/>
  <c r="K141" i="211"/>
  <c r="J141" i="211"/>
  <c r="F141" i="212"/>
  <c r="K137" i="211"/>
  <c r="J137" i="211"/>
  <c r="F137" i="212"/>
  <c r="J69" i="211"/>
  <c r="K69" i="211"/>
  <c r="F69" i="212"/>
  <c r="J113" i="211"/>
  <c r="K113" i="211"/>
  <c r="F113" i="212"/>
  <c r="K112" i="211"/>
  <c r="J112" i="211"/>
  <c r="F112" i="212"/>
  <c r="J114" i="211"/>
  <c r="K114" i="211"/>
  <c r="F114" i="212"/>
  <c r="K138" i="211"/>
  <c r="J138" i="211"/>
  <c r="F138" i="212"/>
  <c r="K64" i="211"/>
  <c r="J64" i="211"/>
  <c r="F64" i="212"/>
  <c r="J94" i="211"/>
  <c r="K94" i="211"/>
  <c r="F94" i="212"/>
  <c r="J90" i="210"/>
  <c r="K90" i="210"/>
  <c r="F90" i="211"/>
  <c r="J117" i="211"/>
  <c r="K117" i="211"/>
  <c r="F117" i="212"/>
  <c r="K86" i="211"/>
  <c r="J86" i="211"/>
  <c r="F86" i="212"/>
  <c r="J74" i="210"/>
  <c r="K74" i="210"/>
  <c r="F74" i="211"/>
  <c r="J131" i="211"/>
  <c r="K131" i="211"/>
  <c r="F131" i="212"/>
  <c r="J98" i="210"/>
  <c r="K98" i="210"/>
  <c r="F98" i="211"/>
  <c r="J108" i="210"/>
  <c r="K108" i="210"/>
  <c r="F108" i="211"/>
  <c r="J65" i="211"/>
  <c r="K65" i="211"/>
  <c r="F65" i="212"/>
  <c r="J123" i="210"/>
  <c r="K123" i="210"/>
  <c r="F123" i="211"/>
  <c r="K100" i="210"/>
  <c r="J100" i="210"/>
  <c r="F100" i="211"/>
  <c r="J142" i="211"/>
  <c r="K142" i="211"/>
  <c r="F142" i="212"/>
  <c r="J58" i="211"/>
  <c r="K58" i="211"/>
  <c r="F58" i="212"/>
  <c r="J80" i="211"/>
  <c r="K80" i="211"/>
  <c r="F80" i="212"/>
  <c r="J127" i="211"/>
  <c r="K127" i="211"/>
  <c r="F127" i="212"/>
  <c r="F149" i="209"/>
  <c r="J149" i="209" s="1"/>
  <c r="K57" i="209"/>
  <c r="K149" i="209" s="1"/>
  <c r="J57" i="209"/>
  <c r="F57" i="210"/>
  <c r="J79" i="211"/>
  <c r="K79" i="211"/>
  <c r="F79" i="212"/>
  <c r="K106" i="210"/>
  <c r="J106" i="210"/>
  <c r="F106" i="211"/>
  <c r="J62" i="211"/>
  <c r="K62" i="211"/>
  <c r="F62" i="212"/>
  <c r="J63" i="209"/>
  <c r="K63" i="209"/>
  <c r="F63" i="210"/>
  <c r="J91" i="211"/>
  <c r="K91" i="211"/>
  <c r="F91" i="212"/>
  <c r="J130" i="211"/>
  <c r="K130" i="211"/>
  <c r="F130" i="212"/>
  <c r="K133" i="211"/>
  <c r="J133" i="211"/>
  <c r="F133" i="212"/>
  <c r="J75" i="211"/>
  <c r="K75" i="211"/>
  <c r="F75" i="212"/>
  <c r="J88" i="211"/>
  <c r="K88" i="211"/>
  <c r="F88" i="212"/>
  <c r="J136" i="210"/>
  <c r="K136" i="210"/>
  <c r="F136" i="211"/>
  <c r="J122" i="211"/>
  <c r="K122" i="211"/>
  <c r="F122" i="212"/>
  <c r="J116" i="209"/>
  <c r="K116" i="209"/>
  <c r="F116" i="210"/>
  <c r="K129" i="211"/>
  <c r="J129" i="211"/>
  <c r="F129" i="212"/>
  <c r="K68" i="211"/>
  <c r="J68" i="211"/>
  <c r="F68" i="212"/>
  <c r="J109" i="211"/>
  <c r="K109" i="211"/>
  <c r="F109" i="212"/>
  <c r="K93" i="211"/>
  <c r="J93" i="211"/>
  <c r="F93" i="212"/>
  <c r="J134" i="210"/>
  <c r="K134" i="210"/>
  <c r="F134" i="211"/>
  <c r="K61" i="211"/>
  <c r="J61" i="211"/>
  <c r="F61" i="212"/>
  <c r="K147" i="211"/>
  <c r="J147" i="211"/>
  <c r="F147" i="212"/>
  <c r="J81" i="211"/>
  <c r="K81" i="211"/>
  <c r="F81" i="212"/>
  <c r="K126" i="211"/>
  <c r="J126" i="211"/>
  <c r="F126" i="212"/>
  <c r="K149" i="208"/>
  <c r="K59" i="210"/>
  <c r="J59" i="210"/>
  <c r="F59" i="211"/>
  <c r="J77" i="211"/>
  <c r="K77" i="211"/>
  <c r="F77" i="212"/>
  <c r="BK98" i="118"/>
  <c r="BK9" i="118"/>
  <c r="F60" i="115" s="1"/>
  <c r="K126" i="212" l="1"/>
  <c r="J126" i="212"/>
  <c r="F126" i="213"/>
  <c r="J64" i="212"/>
  <c r="K64" i="212"/>
  <c r="F64" i="213"/>
  <c r="K118" i="211"/>
  <c r="J118" i="211"/>
  <c r="F118" i="212"/>
  <c r="J87" i="212"/>
  <c r="K87" i="212"/>
  <c r="F87" i="213"/>
  <c r="J119" i="212"/>
  <c r="K119" i="212"/>
  <c r="F119" i="213"/>
  <c r="J135" i="212"/>
  <c r="K135" i="212"/>
  <c r="F135" i="213"/>
  <c r="K115" i="212"/>
  <c r="J115" i="212"/>
  <c r="F115" i="213"/>
  <c r="J137" i="212"/>
  <c r="K137" i="212"/>
  <c r="F137" i="213"/>
  <c r="J78" i="212"/>
  <c r="K78" i="212"/>
  <c r="F78" i="213"/>
  <c r="K146" i="212"/>
  <c r="J146" i="212"/>
  <c r="F146" i="213"/>
  <c r="J136" i="211"/>
  <c r="K136" i="211"/>
  <c r="F136" i="212"/>
  <c r="J63" i="210"/>
  <c r="K63" i="210"/>
  <c r="F63" i="211"/>
  <c r="K138" i="212"/>
  <c r="J138" i="212"/>
  <c r="F138" i="213"/>
  <c r="J92" i="212"/>
  <c r="K92" i="212"/>
  <c r="F92" i="213"/>
  <c r="J107" i="212"/>
  <c r="K107" i="212"/>
  <c r="F107" i="213"/>
  <c r="J86" i="212"/>
  <c r="K86" i="212"/>
  <c r="F86" i="213"/>
  <c r="K148" i="211"/>
  <c r="J148" i="211"/>
  <c r="F148" i="212"/>
  <c r="K60" i="212"/>
  <c r="J60" i="212"/>
  <c r="F60" i="213"/>
  <c r="K82" i="212"/>
  <c r="J82" i="212"/>
  <c r="F82" i="213"/>
  <c r="K65" i="212"/>
  <c r="J65" i="212"/>
  <c r="F65" i="213"/>
  <c r="K141" i="212"/>
  <c r="J141" i="212"/>
  <c r="F141" i="213"/>
  <c r="J111" i="212"/>
  <c r="K111" i="212"/>
  <c r="F111" i="213"/>
  <c r="J145" i="212"/>
  <c r="K145" i="212"/>
  <c r="F145" i="213"/>
  <c r="K147" i="212"/>
  <c r="J147" i="212"/>
  <c r="F147" i="213"/>
  <c r="K114" i="212"/>
  <c r="J114" i="212"/>
  <c r="F114" i="213"/>
  <c r="K132" i="212"/>
  <c r="J132" i="212"/>
  <c r="F132" i="213"/>
  <c r="J96" i="212"/>
  <c r="K96" i="212"/>
  <c r="F96" i="213"/>
  <c r="J123" i="211"/>
  <c r="K123" i="211"/>
  <c r="F123" i="212"/>
  <c r="K117" i="212"/>
  <c r="J117" i="212"/>
  <c r="F117" i="213"/>
  <c r="K120" i="212"/>
  <c r="J120" i="212"/>
  <c r="F120" i="213"/>
  <c r="J110" i="212"/>
  <c r="K110" i="212"/>
  <c r="F110" i="213"/>
  <c r="K76" i="212"/>
  <c r="J76" i="212"/>
  <c r="F76" i="213"/>
  <c r="J88" i="212"/>
  <c r="K88" i="212"/>
  <c r="F88" i="213"/>
  <c r="K68" i="212"/>
  <c r="J68" i="212"/>
  <c r="F68" i="213"/>
  <c r="J62" i="212"/>
  <c r="K62" i="212"/>
  <c r="F62" i="213"/>
  <c r="K129" i="212"/>
  <c r="J129" i="212"/>
  <c r="F129" i="213"/>
  <c r="K108" i="211"/>
  <c r="J108" i="211"/>
  <c r="F108" i="212"/>
  <c r="J139" i="211"/>
  <c r="K139" i="211"/>
  <c r="F139" i="212"/>
  <c r="J144" i="211"/>
  <c r="K144" i="211"/>
  <c r="F144" i="212"/>
  <c r="K83" i="212"/>
  <c r="J83" i="212"/>
  <c r="F83" i="213"/>
  <c r="K81" i="212"/>
  <c r="J81" i="212"/>
  <c r="F81" i="213"/>
  <c r="K106" i="211"/>
  <c r="J106" i="211"/>
  <c r="F106" i="212"/>
  <c r="K112" i="212"/>
  <c r="J112" i="212"/>
  <c r="F112" i="213"/>
  <c r="J84" i="212"/>
  <c r="K84" i="212"/>
  <c r="F84" i="213"/>
  <c r="K143" i="212"/>
  <c r="J143" i="212"/>
  <c r="F143" i="213"/>
  <c r="K91" i="212"/>
  <c r="J91" i="212"/>
  <c r="F91" i="213"/>
  <c r="J80" i="212"/>
  <c r="K80" i="212"/>
  <c r="F80" i="213"/>
  <c r="J133" i="212"/>
  <c r="K133" i="212"/>
  <c r="F133" i="213"/>
  <c r="J90" i="211"/>
  <c r="K90" i="211"/>
  <c r="F90" i="212"/>
  <c r="K124" i="212"/>
  <c r="J124" i="212"/>
  <c r="F124" i="213"/>
  <c r="K140" i="212"/>
  <c r="J140" i="212"/>
  <c r="F140" i="213"/>
  <c r="J73" i="212"/>
  <c r="K73" i="212"/>
  <c r="F73" i="213"/>
  <c r="K75" i="212"/>
  <c r="J75" i="212"/>
  <c r="F75" i="213"/>
  <c r="J116" i="210"/>
  <c r="K116" i="210"/>
  <c r="F116" i="211"/>
  <c r="J98" i="211"/>
  <c r="K98" i="211"/>
  <c r="F98" i="212"/>
  <c r="K95" i="212"/>
  <c r="J95" i="212"/>
  <c r="F95" i="213"/>
  <c r="J121" i="212"/>
  <c r="K121" i="212"/>
  <c r="F121" i="213"/>
  <c r="K85" i="211"/>
  <c r="J85" i="211"/>
  <c r="F85" i="212"/>
  <c r="J74" i="211"/>
  <c r="K74" i="211"/>
  <c r="F74" i="212"/>
  <c r="J58" i="212"/>
  <c r="K58" i="212"/>
  <c r="F58" i="213"/>
  <c r="J134" i="211"/>
  <c r="K134" i="211"/>
  <c r="F134" i="212"/>
  <c r="K79" i="212"/>
  <c r="J79" i="212"/>
  <c r="F79" i="213"/>
  <c r="J142" i="212"/>
  <c r="K142" i="212"/>
  <c r="F142" i="213"/>
  <c r="K113" i="212"/>
  <c r="J113" i="212"/>
  <c r="F113" i="213"/>
  <c r="K71" i="212"/>
  <c r="J71" i="212"/>
  <c r="F71" i="213"/>
  <c r="K97" i="212"/>
  <c r="J97" i="212"/>
  <c r="F97" i="213"/>
  <c r="K127" i="212"/>
  <c r="J127" i="212"/>
  <c r="F127" i="213"/>
  <c r="K61" i="212"/>
  <c r="J61" i="212"/>
  <c r="F61" i="213"/>
  <c r="K59" i="211"/>
  <c r="J59" i="211"/>
  <c r="F59" i="212"/>
  <c r="K130" i="212"/>
  <c r="J130" i="212"/>
  <c r="F130" i="213"/>
  <c r="K94" i="212"/>
  <c r="J94" i="212"/>
  <c r="F94" i="213"/>
  <c r="K125" i="212"/>
  <c r="J125" i="212"/>
  <c r="F125" i="213"/>
  <c r="J67" i="212"/>
  <c r="K67" i="212"/>
  <c r="F67" i="213"/>
  <c r="J89" i="212"/>
  <c r="K89" i="212"/>
  <c r="F89" i="213"/>
  <c r="K109" i="212"/>
  <c r="J109" i="212"/>
  <c r="F109" i="213"/>
  <c r="J122" i="212"/>
  <c r="K122" i="212"/>
  <c r="F122" i="213"/>
  <c r="K131" i="212"/>
  <c r="J131" i="212"/>
  <c r="F131" i="213"/>
  <c r="K128" i="212"/>
  <c r="J128" i="212"/>
  <c r="F128" i="213"/>
  <c r="K72" i="212"/>
  <c r="J72" i="212"/>
  <c r="F72" i="213"/>
  <c r="K66" i="212"/>
  <c r="J66" i="212"/>
  <c r="F66" i="213"/>
  <c r="J77" i="212"/>
  <c r="K77" i="212"/>
  <c r="F77" i="213"/>
  <c r="J93" i="212"/>
  <c r="K93" i="212"/>
  <c r="F93" i="213"/>
  <c r="F149" i="210"/>
  <c r="J149" i="210" s="1"/>
  <c r="J57" i="210"/>
  <c r="K57" i="210"/>
  <c r="F57" i="211"/>
  <c r="K100" i="211"/>
  <c r="J100" i="211"/>
  <c r="F100" i="212"/>
  <c r="J69" i="212"/>
  <c r="K69" i="212"/>
  <c r="F69" i="213"/>
  <c r="J70" i="212"/>
  <c r="K70" i="212"/>
  <c r="F70" i="213"/>
  <c r="J99" i="212"/>
  <c r="K99" i="212"/>
  <c r="F99" i="213"/>
  <c r="BJ98" i="118"/>
  <c r="BJ9" i="118"/>
  <c r="F59" i="115" s="1"/>
  <c r="K149" i="210" l="1"/>
  <c r="J113" i="213"/>
  <c r="K113" i="213"/>
  <c r="F113" i="214"/>
  <c r="K133" i="213"/>
  <c r="J133" i="213"/>
  <c r="F133" i="214"/>
  <c r="K76" i="213"/>
  <c r="J76" i="213"/>
  <c r="F76" i="214"/>
  <c r="K86" i="213"/>
  <c r="J86" i="213"/>
  <c r="F86" i="214"/>
  <c r="J108" i="212"/>
  <c r="K108" i="212"/>
  <c r="F108" i="213"/>
  <c r="J141" i="213"/>
  <c r="K141" i="213"/>
  <c r="F141" i="214"/>
  <c r="K119" i="213"/>
  <c r="J119" i="213"/>
  <c r="F119" i="214"/>
  <c r="J106" i="212"/>
  <c r="K106" i="212"/>
  <c r="F106" i="213"/>
  <c r="J132" i="213"/>
  <c r="K132" i="213"/>
  <c r="F132" i="214"/>
  <c r="K146" i="213"/>
  <c r="J146" i="213"/>
  <c r="F146" i="214"/>
  <c r="J59" i="212"/>
  <c r="K59" i="212"/>
  <c r="F59" i="213"/>
  <c r="J80" i="213"/>
  <c r="K80" i="213"/>
  <c r="F80" i="214"/>
  <c r="J110" i="213"/>
  <c r="K110" i="213"/>
  <c r="F110" i="214"/>
  <c r="K107" i="213"/>
  <c r="J107" i="213"/>
  <c r="F107" i="214"/>
  <c r="J89" i="213"/>
  <c r="K89" i="213"/>
  <c r="F89" i="214"/>
  <c r="K73" i="213"/>
  <c r="J73" i="213"/>
  <c r="F73" i="214"/>
  <c r="K129" i="213"/>
  <c r="J129" i="213"/>
  <c r="F129" i="214"/>
  <c r="K65" i="213"/>
  <c r="J65" i="213"/>
  <c r="F65" i="214"/>
  <c r="J87" i="213"/>
  <c r="K87" i="213"/>
  <c r="F87" i="214"/>
  <c r="J121" i="213"/>
  <c r="K121" i="213"/>
  <c r="F121" i="214"/>
  <c r="J81" i="213"/>
  <c r="K81" i="213"/>
  <c r="F81" i="214"/>
  <c r="K114" i="213"/>
  <c r="J114" i="213"/>
  <c r="F114" i="214"/>
  <c r="J78" i="213"/>
  <c r="K78" i="213"/>
  <c r="F78" i="214"/>
  <c r="J66" i="213"/>
  <c r="K66" i="213"/>
  <c r="F66" i="214"/>
  <c r="K85" i="212"/>
  <c r="J85" i="212"/>
  <c r="F85" i="213"/>
  <c r="J61" i="213"/>
  <c r="K61" i="213"/>
  <c r="F61" i="214"/>
  <c r="K91" i="213"/>
  <c r="J91" i="213"/>
  <c r="F91" i="214"/>
  <c r="J120" i="213"/>
  <c r="K120" i="213"/>
  <c r="F120" i="214"/>
  <c r="J92" i="213"/>
  <c r="K92" i="213"/>
  <c r="F92" i="214"/>
  <c r="K127" i="213"/>
  <c r="J127" i="213"/>
  <c r="F127" i="214"/>
  <c r="K140" i="213"/>
  <c r="J140" i="213"/>
  <c r="F140" i="214"/>
  <c r="K62" i="213"/>
  <c r="J62" i="213"/>
  <c r="F62" i="214"/>
  <c r="J82" i="213"/>
  <c r="K82" i="213"/>
  <c r="F82" i="214"/>
  <c r="K118" i="212"/>
  <c r="J118" i="212"/>
  <c r="F118" i="213"/>
  <c r="K142" i="213"/>
  <c r="J142" i="213"/>
  <c r="F142" i="214"/>
  <c r="J125" i="213"/>
  <c r="K125" i="213"/>
  <c r="F125" i="214"/>
  <c r="K95" i="213"/>
  <c r="J95" i="213"/>
  <c r="F95" i="214"/>
  <c r="J83" i="213"/>
  <c r="K83" i="213"/>
  <c r="F83" i="214"/>
  <c r="J147" i="213"/>
  <c r="K147" i="213"/>
  <c r="F147" i="214"/>
  <c r="J137" i="213"/>
  <c r="K137" i="213"/>
  <c r="F137" i="214"/>
  <c r="J79" i="213"/>
  <c r="K79" i="213"/>
  <c r="F79" i="214"/>
  <c r="K134" i="212"/>
  <c r="J134" i="212"/>
  <c r="F134" i="213"/>
  <c r="J143" i="213"/>
  <c r="K143" i="213"/>
  <c r="F143" i="214"/>
  <c r="J117" i="213"/>
  <c r="K117" i="213"/>
  <c r="F117" i="214"/>
  <c r="J138" i="213"/>
  <c r="K138" i="213"/>
  <c r="F138" i="214"/>
  <c r="K72" i="213"/>
  <c r="J72" i="213"/>
  <c r="F72" i="214"/>
  <c r="J99" i="213"/>
  <c r="K99" i="213"/>
  <c r="F99" i="214"/>
  <c r="J93" i="213"/>
  <c r="K93" i="213"/>
  <c r="F93" i="214"/>
  <c r="J97" i="213"/>
  <c r="K97" i="213"/>
  <c r="F97" i="214"/>
  <c r="K124" i="213"/>
  <c r="J124" i="213"/>
  <c r="F124" i="214"/>
  <c r="K68" i="213"/>
  <c r="J68" i="213"/>
  <c r="F68" i="214"/>
  <c r="K60" i="213"/>
  <c r="J60" i="213"/>
  <c r="F60" i="214"/>
  <c r="J64" i="213"/>
  <c r="K64" i="213"/>
  <c r="F64" i="214"/>
  <c r="J128" i="213"/>
  <c r="K128" i="213"/>
  <c r="F128" i="214"/>
  <c r="K131" i="213"/>
  <c r="J131" i="213"/>
  <c r="F131" i="214"/>
  <c r="K94" i="213"/>
  <c r="J94" i="213"/>
  <c r="F94" i="214"/>
  <c r="J98" i="212"/>
  <c r="K98" i="212"/>
  <c r="F98" i="213"/>
  <c r="K144" i="212"/>
  <c r="J144" i="212"/>
  <c r="F144" i="213"/>
  <c r="J145" i="213"/>
  <c r="K145" i="213"/>
  <c r="F145" i="214"/>
  <c r="J115" i="213"/>
  <c r="K115" i="213"/>
  <c r="F115" i="214"/>
  <c r="J122" i="213"/>
  <c r="K122" i="213"/>
  <c r="F122" i="214"/>
  <c r="K58" i="213"/>
  <c r="J58" i="213"/>
  <c r="F58" i="214"/>
  <c r="K84" i="213"/>
  <c r="J84" i="213"/>
  <c r="F84" i="214"/>
  <c r="K123" i="212"/>
  <c r="J123" i="212"/>
  <c r="F123" i="213"/>
  <c r="J63" i="211"/>
  <c r="K63" i="211"/>
  <c r="F63" i="212"/>
  <c r="K75" i="213"/>
  <c r="J75" i="213"/>
  <c r="F75" i="214"/>
  <c r="J67" i="213"/>
  <c r="K67" i="213"/>
  <c r="F67" i="214"/>
  <c r="J57" i="211"/>
  <c r="F149" i="211"/>
  <c r="J149" i="211" s="1"/>
  <c r="K57" i="211"/>
  <c r="K149" i="211" s="1"/>
  <c r="F57" i="212"/>
  <c r="J70" i="213"/>
  <c r="K70" i="213"/>
  <c r="F70" i="214"/>
  <c r="K77" i="213"/>
  <c r="J77" i="213"/>
  <c r="F77" i="214"/>
  <c r="K71" i="213"/>
  <c r="J71" i="213"/>
  <c r="F71" i="214"/>
  <c r="J90" i="212"/>
  <c r="K90" i="212"/>
  <c r="F90" i="213"/>
  <c r="K88" i="213"/>
  <c r="J88" i="213"/>
  <c r="F88" i="214"/>
  <c r="K148" i="212"/>
  <c r="J148" i="212"/>
  <c r="F148" i="213"/>
  <c r="J126" i="213"/>
  <c r="K126" i="213"/>
  <c r="F126" i="214"/>
  <c r="K69" i="213"/>
  <c r="J69" i="213"/>
  <c r="F69" i="214"/>
  <c r="J130" i="213"/>
  <c r="K130" i="213"/>
  <c r="F130" i="214"/>
  <c r="J116" i="211"/>
  <c r="K116" i="211"/>
  <c r="F116" i="212"/>
  <c r="K139" i="212"/>
  <c r="J139" i="212"/>
  <c r="F139" i="213"/>
  <c r="K111" i="213"/>
  <c r="J111" i="213"/>
  <c r="F111" i="214"/>
  <c r="K135" i="213"/>
  <c r="J135" i="213"/>
  <c r="F135" i="214"/>
  <c r="J100" i="212"/>
  <c r="K100" i="212"/>
  <c r="F100" i="213"/>
  <c r="J109" i="213"/>
  <c r="K109" i="213"/>
  <c r="F109" i="214"/>
  <c r="K74" i="212"/>
  <c r="J74" i="212"/>
  <c r="F74" i="213"/>
  <c r="J112" i="213"/>
  <c r="K112" i="213"/>
  <c r="F112" i="214"/>
  <c r="K96" i="213"/>
  <c r="J96" i="213"/>
  <c r="F96" i="214"/>
  <c r="J136" i="212"/>
  <c r="K136" i="212"/>
  <c r="F136" i="213"/>
  <c r="BI98" i="118"/>
  <c r="BI9" i="118"/>
  <c r="F58" i="115" s="1"/>
  <c r="K123" i="213" l="1"/>
  <c r="J123" i="213"/>
  <c r="F123" i="214"/>
  <c r="K93" i="214"/>
  <c r="J93" i="214"/>
  <c r="F93" i="215"/>
  <c r="J62" i="214"/>
  <c r="K62" i="214"/>
  <c r="F62" i="215"/>
  <c r="K73" i="214"/>
  <c r="J73" i="214"/>
  <c r="F73" i="215"/>
  <c r="J95" i="214"/>
  <c r="K95" i="214"/>
  <c r="F95" i="215"/>
  <c r="J81" i="214"/>
  <c r="K81" i="214"/>
  <c r="F81" i="215"/>
  <c r="J108" i="213"/>
  <c r="K108" i="213"/>
  <c r="F108" i="214"/>
  <c r="K134" i="213"/>
  <c r="J134" i="213"/>
  <c r="F134" i="214"/>
  <c r="J61" i="214"/>
  <c r="K61" i="214"/>
  <c r="F61" i="215"/>
  <c r="J146" i="214"/>
  <c r="K146" i="214"/>
  <c r="F146" i="215"/>
  <c r="J99" i="214"/>
  <c r="K99" i="214"/>
  <c r="F99" i="215"/>
  <c r="K140" i="214"/>
  <c r="J140" i="214"/>
  <c r="F140" i="215"/>
  <c r="J89" i="214"/>
  <c r="K89" i="214"/>
  <c r="F89" i="215"/>
  <c r="K70" i="214"/>
  <c r="J70" i="214"/>
  <c r="F70" i="215"/>
  <c r="K88" i="214"/>
  <c r="J88" i="214"/>
  <c r="F88" i="215"/>
  <c r="J60" i="214"/>
  <c r="K60" i="214"/>
  <c r="F60" i="215"/>
  <c r="J125" i="214"/>
  <c r="K125" i="214"/>
  <c r="F125" i="215"/>
  <c r="K121" i="214"/>
  <c r="J121" i="214"/>
  <c r="F121" i="215"/>
  <c r="K86" i="214"/>
  <c r="J86" i="214"/>
  <c r="F86" i="215"/>
  <c r="K98" i="213"/>
  <c r="J98" i="213"/>
  <c r="F98" i="214"/>
  <c r="J79" i="214"/>
  <c r="K79" i="214"/>
  <c r="F79" i="215"/>
  <c r="J85" i="213"/>
  <c r="K85" i="213"/>
  <c r="F85" i="214"/>
  <c r="J132" i="214"/>
  <c r="K132" i="214"/>
  <c r="F132" i="215"/>
  <c r="J144" i="213"/>
  <c r="K144" i="213"/>
  <c r="F144" i="214"/>
  <c r="J109" i="214"/>
  <c r="K109" i="214"/>
  <c r="F109" i="215"/>
  <c r="K72" i="214"/>
  <c r="J72" i="214"/>
  <c r="F72" i="215"/>
  <c r="K127" i="214"/>
  <c r="J127" i="214"/>
  <c r="F127" i="215"/>
  <c r="J107" i="214"/>
  <c r="K107" i="214"/>
  <c r="F107" i="215"/>
  <c r="K64" i="214"/>
  <c r="J64" i="214"/>
  <c r="F64" i="215"/>
  <c r="J116" i="212"/>
  <c r="K116" i="212"/>
  <c r="F116" i="213"/>
  <c r="K68" i="214"/>
  <c r="J68" i="214"/>
  <c r="F68" i="215"/>
  <c r="K142" i="214"/>
  <c r="J142" i="214"/>
  <c r="F142" i="215"/>
  <c r="J87" i="214"/>
  <c r="K87" i="214"/>
  <c r="F87" i="215"/>
  <c r="K76" i="214"/>
  <c r="J76" i="214"/>
  <c r="F76" i="215"/>
  <c r="K130" i="214"/>
  <c r="J130" i="214"/>
  <c r="F130" i="215"/>
  <c r="J94" i="214"/>
  <c r="K94" i="214"/>
  <c r="F94" i="215"/>
  <c r="J137" i="214"/>
  <c r="K137" i="214"/>
  <c r="F137" i="215"/>
  <c r="K66" i="214"/>
  <c r="J66" i="214"/>
  <c r="F66" i="215"/>
  <c r="J106" i="213"/>
  <c r="K106" i="213"/>
  <c r="F106" i="214"/>
  <c r="J148" i="213"/>
  <c r="K148" i="213"/>
  <c r="F148" i="214"/>
  <c r="K74" i="213"/>
  <c r="J74" i="213"/>
  <c r="F74" i="214"/>
  <c r="K122" i="214"/>
  <c r="J122" i="214"/>
  <c r="F122" i="215"/>
  <c r="K138" i="214"/>
  <c r="J138" i="214"/>
  <c r="F138" i="215"/>
  <c r="K92" i="214"/>
  <c r="J92" i="214"/>
  <c r="F92" i="215"/>
  <c r="J110" i="214"/>
  <c r="K110" i="214"/>
  <c r="F110" i="215"/>
  <c r="J139" i="213"/>
  <c r="K139" i="213"/>
  <c r="F139" i="214"/>
  <c r="K90" i="213"/>
  <c r="J90" i="213"/>
  <c r="F90" i="214"/>
  <c r="K136" i="213"/>
  <c r="J136" i="213"/>
  <c r="F136" i="214"/>
  <c r="J71" i="214"/>
  <c r="K71" i="214"/>
  <c r="F71" i="215"/>
  <c r="K75" i="214"/>
  <c r="J75" i="214"/>
  <c r="F75" i="215"/>
  <c r="J124" i="214"/>
  <c r="K124" i="214"/>
  <c r="F124" i="215"/>
  <c r="J118" i="213"/>
  <c r="K118" i="213"/>
  <c r="F118" i="214"/>
  <c r="J65" i="214"/>
  <c r="K65" i="214"/>
  <c r="F65" i="215"/>
  <c r="J133" i="214"/>
  <c r="K133" i="214"/>
  <c r="F133" i="215"/>
  <c r="J57" i="212"/>
  <c r="F149" i="212"/>
  <c r="J149" i="212" s="1"/>
  <c r="K57" i="212"/>
  <c r="F57" i="213"/>
  <c r="K58" i="214"/>
  <c r="J58" i="214"/>
  <c r="F58" i="215"/>
  <c r="K100" i="213"/>
  <c r="J100" i="213"/>
  <c r="F100" i="214"/>
  <c r="J69" i="214"/>
  <c r="K69" i="214"/>
  <c r="F69" i="215"/>
  <c r="K131" i="214"/>
  <c r="J131" i="214"/>
  <c r="F131" i="215"/>
  <c r="K147" i="214"/>
  <c r="J147" i="214"/>
  <c r="F147" i="215"/>
  <c r="K78" i="214"/>
  <c r="J78" i="214"/>
  <c r="F78" i="215"/>
  <c r="K119" i="214"/>
  <c r="J119" i="214"/>
  <c r="F119" i="215"/>
  <c r="J135" i="214"/>
  <c r="K135" i="214"/>
  <c r="F135" i="215"/>
  <c r="K115" i="214"/>
  <c r="J115" i="214"/>
  <c r="F115" i="215"/>
  <c r="J117" i="214"/>
  <c r="K117" i="214"/>
  <c r="F117" i="215"/>
  <c r="K120" i="214"/>
  <c r="J120" i="214"/>
  <c r="F120" i="215"/>
  <c r="J80" i="214"/>
  <c r="K80" i="214"/>
  <c r="F80" i="215"/>
  <c r="K112" i="214"/>
  <c r="J112" i="214"/>
  <c r="F112" i="215"/>
  <c r="J96" i="214"/>
  <c r="K96" i="214"/>
  <c r="F96" i="215"/>
  <c r="J77" i="214"/>
  <c r="K77" i="214"/>
  <c r="F77" i="215"/>
  <c r="K63" i="212"/>
  <c r="J63" i="212"/>
  <c r="F63" i="213"/>
  <c r="J97" i="214"/>
  <c r="K97" i="214"/>
  <c r="F97" i="215"/>
  <c r="K82" i="214"/>
  <c r="J82" i="214"/>
  <c r="F82" i="215"/>
  <c r="J129" i="214"/>
  <c r="K129" i="214"/>
  <c r="F129" i="215"/>
  <c r="K113" i="214"/>
  <c r="J113" i="214"/>
  <c r="F113" i="215"/>
  <c r="J67" i="214"/>
  <c r="K67" i="214"/>
  <c r="F67" i="215"/>
  <c r="K126" i="214"/>
  <c r="J126" i="214"/>
  <c r="F126" i="215"/>
  <c r="K128" i="214"/>
  <c r="J128" i="214"/>
  <c r="F128" i="215"/>
  <c r="K83" i="214"/>
  <c r="J83" i="214"/>
  <c r="F83" i="215"/>
  <c r="K114" i="214"/>
  <c r="J114" i="214"/>
  <c r="F114" i="215"/>
  <c r="K141" i="214"/>
  <c r="J141" i="214"/>
  <c r="F141" i="215"/>
  <c r="K84" i="214"/>
  <c r="J84" i="214"/>
  <c r="F84" i="215"/>
  <c r="J111" i="214"/>
  <c r="K111" i="214"/>
  <c r="F111" i="215"/>
  <c r="K145" i="214"/>
  <c r="J145" i="214"/>
  <c r="F145" i="215"/>
  <c r="J143" i="214"/>
  <c r="K143" i="214"/>
  <c r="F143" i="215"/>
  <c r="K91" i="214"/>
  <c r="J91" i="214"/>
  <c r="F91" i="215"/>
  <c r="K59" i="213"/>
  <c r="J59" i="213"/>
  <c r="F59" i="214"/>
  <c r="BH9" i="118"/>
  <c r="F57" i="115" s="1"/>
  <c r="BH98" i="118"/>
  <c r="K136" i="214" l="1"/>
  <c r="J136" i="214"/>
  <c r="F136" i="215"/>
  <c r="J142" i="215"/>
  <c r="K142" i="215"/>
  <c r="F142" i="216"/>
  <c r="J60" i="215"/>
  <c r="K60" i="215"/>
  <c r="F60" i="216"/>
  <c r="J137" i="215"/>
  <c r="K137" i="215"/>
  <c r="F137" i="216"/>
  <c r="K79" i="215"/>
  <c r="J79" i="215"/>
  <c r="F79" i="216"/>
  <c r="J95" i="215"/>
  <c r="K95" i="215"/>
  <c r="F95" i="216"/>
  <c r="K143" i="215"/>
  <c r="J143" i="215"/>
  <c r="F143" i="216"/>
  <c r="K122" i="215"/>
  <c r="J122" i="215"/>
  <c r="F122" i="216"/>
  <c r="J72" i="215"/>
  <c r="K72" i="215"/>
  <c r="F72" i="216"/>
  <c r="K146" i="215"/>
  <c r="J146" i="215"/>
  <c r="F146" i="216"/>
  <c r="J90" i="214"/>
  <c r="K90" i="214"/>
  <c r="F90" i="215"/>
  <c r="J68" i="215"/>
  <c r="K68" i="215"/>
  <c r="F68" i="216"/>
  <c r="J88" i="215"/>
  <c r="K88" i="215"/>
  <c r="F88" i="216"/>
  <c r="J129" i="215"/>
  <c r="K129" i="215"/>
  <c r="F129" i="216"/>
  <c r="J100" i="214"/>
  <c r="K100" i="214"/>
  <c r="F100" i="215"/>
  <c r="J118" i="214"/>
  <c r="K118" i="214"/>
  <c r="F118" i="215"/>
  <c r="K94" i="215"/>
  <c r="J94" i="215"/>
  <c r="F94" i="216"/>
  <c r="J98" i="214"/>
  <c r="K98" i="214"/>
  <c r="F98" i="215"/>
  <c r="J73" i="215"/>
  <c r="K73" i="215"/>
  <c r="F73" i="216"/>
  <c r="J69" i="215"/>
  <c r="K69" i="215"/>
  <c r="F69" i="216"/>
  <c r="J74" i="214"/>
  <c r="K74" i="214"/>
  <c r="F74" i="215"/>
  <c r="K109" i="215"/>
  <c r="J109" i="215"/>
  <c r="F109" i="216"/>
  <c r="J61" i="215"/>
  <c r="K61" i="215"/>
  <c r="F61" i="216"/>
  <c r="J112" i="215"/>
  <c r="K112" i="215"/>
  <c r="F112" i="216"/>
  <c r="K139" i="214"/>
  <c r="J139" i="214"/>
  <c r="F139" i="215"/>
  <c r="K116" i="213"/>
  <c r="J116" i="213"/>
  <c r="F116" i="214"/>
  <c r="J70" i="215"/>
  <c r="K70" i="215"/>
  <c r="F70" i="216"/>
  <c r="J128" i="215"/>
  <c r="K128" i="215"/>
  <c r="F128" i="216"/>
  <c r="K97" i="215"/>
  <c r="J97" i="215"/>
  <c r="F97" i="216"/>
  <c r="K58" i="215"/>
  <c r="J58" i="215"/>
  <c r="F58" i="216"/>
  <c r="J124" i="215"/>
  <c r="K124" i="215"/>
  <c r="F124" i="216"/>
  <c r="J130" i="215"/>
  <c r="K130" i="215"/>
  <c r="F130" i="216"/>
  <c r="J86" i="215"/>
  <c r="K86" i="215"/>
  <c r="F86" i="216"/>
  <c r="J62" i="215"/>
  <c r="K62" i="215"/>
  <c r="F62" i="216"/>
  <c r="J65" i="215"/>
  <c r="K65" i="215"/>
  <c r="F65" i="216"/>
  <c r="K126" i="215"/>
  <c r="J126" i="215"/>
  <c r="F126" i="216"/>
  <c r="J78" i="215"/>
  <c r="K78" i="215"/>
  <c r="F78" i="216"/>
  <c r="J148" i="214"/>
  <c r="K148" i="214"/>
  <c r="F148" i="215"/>
  <c r="K144" i="214"/>
  <c r="J144" i="214"/>
  <c r="F144" i="215"/>
  <c r="K134" i="214"/>
  <c r="J134" i="214"/>
  <c r="F134" i="215"/>
  <c r="J145" i="215"/>
  <c r="K145" i="215"/>
  <c r="F145" i="216"/>
  <c r="K84" i="215"/>
  <c r="J84" i="215"/>
  <c r="F84" i="216"/>
  <c r="J120" i="215"/>
  <c r="K120" i="215"/>
  <c r="F120" i="216"/>
  <c r="K110" i="215"/>
  <c r="J110" i="215"/>
  <c r="F110" i="216"/>
  <c r="J64" i="215"/>
  <c r="K64" i="215"/>
  <c r="F64" i="216"/>
  <c r="J89" i="215"/>
  <c r="K89" i="215"/>
  <c r="F89" i="216"/>
  <c r="J59" i="214"/>
  <c r="K59" i="214"/>
  <c r="F59" i="215"/>
  <c r="J63" i="213"/>
  <c r="K63" i="213"/>
  <c r="F63" i="214"/>
  <c r="J57" i="213"/>
  <c r="F149" i="213"/>
  <c r="J149" i="213" s="1"/>
  <c r="K57" i="213"/>
  <c r="F57" i="214"/>
  <c r="K75" i="215"/>
  <c r="J75" i="215"/>
  <c r="F75" i="216"/>
  <c r="K76" i="215"/>
  <c r="J76" i="215"/>
  <c r="F76" i="216"/>
  <c r="K121" i="215"/>
  <c r="J121" i="215"/>
  <c r="F121" i="216"/>
  <c r="J93" i="215"/>
  <c r="K93" i="215"/>
  <c r="F93" i="216"/>
  <c r="K111" i="215"/>
  <c r="J111" i="215"/>
  <c r="F111" i="216"/>
  <c r="J67" i="215"/>
  <c r="K67" i="215"/>
  <c r="F67" i="216"/>
  <c r="K147" i="215"/>
  <c r="J147" i="215"/>
  <c r="F147" i="216"/>
  <c r="K149" i="212"/>
  <c r="K106" i="214"/>
  <c r="J106" i="214"/>
  <c r="F106" i="215"/>
  <c r="K132" i="215"/>
  <c r="J132" i="215"/>
  <c r="F132" i="216"/>
  <c r="K108" i="214"/>
  <c r="J108" i="214"/>
  <c r="F108" i="215"/>
  <c r="K96" i="215"/>
  <c r="J96" i="215"/>
  <c r="F96" i="216"/>
  <c r="K141" i="215"/>
  <c r="J141" i="215"/>
  <c r="F141" i="216"/>
  <c r="J117" i="215"/>
  <c r="K117" i="215"/>
  <c r="F117" i="216"/>
  <c r="J92" i="215"/>
  <c r="K92" i="215"/>
  <c r="F92" i="216"/>
  <c r="J107" i="215"/>
  <c r="K107" i="215"/>
  <c r="F107" i="216"/>
  <c r="K140" i="215"/>
  <c r="J140" i="215"/>
  <c r="F140" i="216"/>
  <c r="K83" i="215"/>
  <c r="J83" i="215"/>
  <c r="F83" i="216"/>
  <c r="K82" i="215"/>
  <c r="J82" i="215"/>
  <c r="F82" i="216"/>
  <c r="K91" i="215"/>
  <c r="J91" i="215"/>
  <c r="F91" i="216"/>
  <c r="J77" i="215"/>
  <c r="K77" i="215"/>
  <c r="F77" i="216"/>
  <c r="J71" i="215"/>
  <c r="K71" i="215"/>
  <c r="F71" i="216"/>
  <c r="J87" i="215"/>
  <c r="K87" i="215"/>
  <c r="F87" i="216"/>
  <c r="K125" i="215"/>
  <c r="J125" i="215"/>
  <c r="F125" i="216"/>
  <c r="J123" i="214"/>
  <c r="K123" i="214"/>
  <c r="F123" i="215"/>
  <c r="J119" i="215"/>
  <c r="K119" i="215"/>
  <c r="F119" i="216"/>
  <c r="J113" i="215"/>
  <c r="K113" i="215"/>
  <c r="F113" i="216"/>
  <c r="K131" i="215"/>
  <c r="J131" i="215"/>
  <c r="F131" i="216"/>
  <c r="K133" i="215"/>
  <c r="J133" i="215"/>
  <c r="F133" i="216"/>
  <c r="J66" i="215"/>
  <c r="K66" i="215"/>
  <c r="F66" i="216"/>
  <c r="J85" i="214"/>
  <c r="K85" i="214"/>
  <c r="F85" i="215"/>
  <c r="K81" i="215"/>
  <c r="J81" i="215"/>
  <c r="F81" i="216"/>
  <c r="J135" i="215"/>
  <c r="K135" i="215"/>
  <c r="F135" i="216"/>
  <c r="K80" i="215"/>
  <c r="J80" i="215"/>
  <c r="F80" i="216"/>
  <c r="J114" i="215"/>
  <c r="K114" i="215"/>
  <c r="F114" i="216"/>
  <c r="J115" i="215"/>
  <c r="K115" i="215"/>
  <c r="F115" i="216"/>
  <c r="K138" i="215"/>
  <c r="J138" i="215"/>
  <c r="F138" i="216"/>
  <c r="J127" i="215"/>
  <c r="K127" i="215"/>
  <c r="F127" i="216"/>
  <c r="K99" i="215"/>
  <c r="J99" i="215"/>
  <c r="F99" i="216"/>
  <c r="BG9" i="118"/>
  <c r="F56" i="115" s="1"/>
  <c r="BG98" i="118"/>
  <c r="K132" i="216" l="1"/>
  <c r="J132" i="216"/>
  <c r="F132" i="217"/>
  <c r="J93" i="216"/>
  <c r="K93" i="216"/>
  <c r="F93" i="217"/>
  <c r="K63" i="214"/>
  <c r="J63" i="214"/>
  <c r="F63" i="215"/>
  <c r="K130" i="216"/>
  <c r="J130" i="216"/>
  <c r="F130" i="217"/>
  <c r="K118" i="215"/>
  <c r="J118" i="215"/>
  <c r="F118" i="216"/>
  <c r="K92" i="216"/>
  <c r="J92" i="216"/>
  <c r="F92" i="217"/>
  <c r="K78" i="216"/>
  <c r="J78" i="216"/>
  <c r="F78" i="217"/>
  <c r="J74" i="215"/>
  <c r="K74" i="215"/>
  <c r="F74" i="216"/>
  <c r="K79" i="216"/>
  <c r="J79" i="216"/>
  <c r="F79" i="217"/>
  <c r="J84" i="216"/>
  <c r="K84" i="216"/>
  <c r="F84" i="217"/>
  <c r="J116" i="214"/>
  <c r="K116" i="214"/>
  <c r="F116" i="215"/>
  <c r="J146" i="216"/>
  <c r="K146" i="216"/>
  <c r="F146" i="217"/>
  <c r="J121" i="216"/>
  <c r="K121" i="216"/>
  <c r="F121" i="217"/>
  <c r="K59" i="215"/>
  <c r="J59" i="215"/>
  <c r="F59" i="216"/>
  <c r="K124" i="216"/>
  <c r="J124" i="216"/>
  <c r="F124" i="217"/>
  <c r="J100" i="215"/>
  <c r="K100" i="215"/>
  <c r="F100" i="216"/>
  <c r="J66" i="216"/>
  <c r="K66" i="216"/>
  <c r="F66" i="217"/>
  <c r="J126" i="216"/>
  <c r="K126" i="216"/>
  <c r="F126" i="217"/>
  <c r="K69" i="216"/>
  <c r="J69" i="216"/>
  <c r="F69" i="217"/>
  <c r="J137" i="216"/>
  <c r="K137" i="216"/>
  <c r="F137" i="217"/>
  <c r="K123" i="215"/>
  <c r="J123" i="215"/>
  <c r="F123" i="216"/>
  <c r="K145" i="216"/>
  <c r="J145" i="216"/>
  <c r="F145" i="217"/>
  <c r="J139" i="215"/>
  <c r="K139" i="215"/>
  <c r="F139" i="216"/>
  <c r="K72" i="216"/>
  <c r="J72" i="216"/>
  <c r="F72" i="217"/>
  <c r="J85" i="215"/>
  <c r="K85" i="215"/>
  <c r="F85" i="216"/>
  <c r="K106" i="215"/>
  <c r="J106" i="215"/>
  <c r="F106" i="216"/>
  <c r="J76" i="216"/>
  <c r="K76" i="216"/>
  <c r="F76" i="217"/>
  <c r="K89" i="216"/>
  <c r="J89" i="216"/>
  <c r="F89" i="217"/>
  <c r="J58" i="216"/>
  <c r="K58" i="216"/>
  <c r="F58" i="217"/>
  <c r="J129" i="216"/>
  <c r="K129" i="216"/>
  <c r="F129" i="217"/>
  <c r="K119" i="216"/>
  <c r="J119" i="216"/>
  <c r="F119" i="217"/>
  <c r="K115" i="216"/>
  <c r="J115" i="216"/>
  <c r="F115" i="217"/>
  <c r="J133" i="216"/>
  <c r="K133" i="216"/>
  <c r="F133" i="217"/>
  <c r="K141" i="216"/>
  <c r="J141" i="216"/>
  <c r="F141" i="217"/>
  <c r="K147" i="216"/>
  <c r="J147" i="216"/>
  <c r="F147" i="217"/>
  <c r="K65" i="216"/>
  <c r="J65" i="216"/>
  <c r="F65" i="217"/>
  <c r="J73" i="216"/>
  <c r="K73" i="216"/>
  <c r="F73" i="217"/>
  <c r="J60" i="216"/>
  <c r="K60" i="216"/>
  <c r="F60" i="217"/>
  <c r="K117" i="216"/>
  <c r="J117" i="216"/>
  <c r="F117" i="217"/>
  <c r="J83" i="216"/>
  <c r="K83" i="216"/>
  <c r="F83" i="217"/>
  <c r="K134" i="215"/>
  <c r="J134" i="215"/>
  <c r="F134" i="216"/>
  <c r="K112" i="216"/>
  <c r="J112" i="216"/>
  <c r="F112" i="217"/>
  <c r="J122" i="216"/>
  <c r="K122" i="216"/>
  <c r="F122" i="217"/>
  <c r="K125" i="216"/>
  <c r="J125" i="216"/>
  <c r="F125" i="217"/>
  <c r="J87" i="216"/>
  <c r="K87" i="216"/>
  <c r="F87" i="217"/>
  <c r="K75" i="216"/>
  <c r="J75" i="216"/>
  <c r="F75" i="217"/>
  <c r="K64" i="216"/>
  <c r="J64" i="216"/>
  <c r="F64" i="217"/>
  <c r="K97" i="216"/>
  <c r="J97" i="216"/>
  <c r="F97" i="217"/>
  <c r="J88" i="216"/>
  <c r="K88" i="216"/>
  <c r="F88" i="217"/>
  <c r="J131" i="216"/>
  <c r="K131" i="216"/>
  <c r="F131" i="217"/>
  <c r="J96" i="216"/>
  <c r="K96" i="216"/>
  <c r="F96" i="217"/>
  <c r="K67" i="216"/>
  <c r="J67" i="216"/>
  <c r="F67" i="217"/>
  <c r="J62" i="216"/>
  <c r="K62" i="216"/>
  <c r="F62" i="217"/>
  <c r="K98" i="215"/>
  <c r="J98" i="215"/>
  <c r="F98" i="216"/>
  <c r="K142" i="216"/>
  <c r="J142" i="216"/>
  <c r="F142" i="217"/>
  <c r="K114" i="216"/>
  <c r="J114" i="216"/>
  <c r="F114" i="217"/>
  <c r="K99" i="216"/>
  <c r="J99" i="216"/>
  <c r="F99" i="217"/>
  <c r="J135" i="216"/>
  <c r="K135" i="216"/>
  <c r="F135" i="217"/>
  <c r="K140" i="216"/>
  <c r="J140" i="216"/>
  <c r="F140" i="217"/>
  <c r="K144" i="215"/>
  <c r="J144" i="215"/>
  <c r="F144" i="216"/>
  <c r="K61" i="216"/>
  <c r="J61" i="216"/>
  <c r="F61" i="217"/>
  <c r="J143" i="216"/>
  <c r="K143" i="216"/>
  <c r="F143" i="217"/>
  <c r="K127" i="216"/>
  <c r="J127" i="216"/>
  <c r="F127" i="217"/>
  <c r="J71" i="216"/>
  <c r="K71" i="216"/>
  <c r="F71" i="217"/>
  <c r="F149" i="214"/>
  <c r="J149" i="214" s="1"/>
  <c r="K57" i="214"/>
  <c r="J57" i="214"/>
  <c r="F57" i="215"/>
  <c r="K110" i="216"/>
  <c r="J110" i="216"/>
  <c r="F110" i="217"/>
  <c r="K128" i="216"/>
  <c r="J128" i="216"/>
  <c r="F128" i="217"/>
  <c r="J68" i="216"/>
  <c r="K68" i="216"/>
  <c r="F68" i="217"/>
  <c r="J113" i="216"/>
  <c r="K113" i="216"/>
  <c r="F113" i="217"/>
  <c r="K108" i="215"/>
  <c r="J108" i="215"/>
  <c r="F108" i="216"/>
  <c r="K111" i="216"/>
  <c r="J111" i="216"/>
  <c r="F111" i="217"/>
  <c r="K149" i="213"/>
  <c r="J86" i="216"/>
  <c r="K86" i="216"/>
  <c r="F86" i="217"/>
  <c r="K94" i="216"/>
  <c r="J94" i="216"/>
  <c r="F94" i="217"/>
  <c r="K136" i="215"/>
  <c r="J136" i="215"/>
  <c r="F136" i="216"/>
  <c r="J91" i="216"/>
  <c r="K91" i="216"/>
  <c r="F91" i="217"/>
  <c r="K81" i="216"/>
  <c r="J81" i="216"/>
  <c r="F81" i="217"/>
  <c r="J107" i="216"/>
  <c r="K107" i="216"/>
  <c r="F107" i="217"/>
  <c r="K148" i="215"/>
  <c r="J148" i="215"/>
  <c r="F148" i="216"/>
  <c r="K109" i="216"/>
  <c r="J109" i="216"/>
  <c r="F109" i="217"/>
  <c r="J95" i="216"/>
  <c r="K95" i="216"/>
  <c r="F95" i="217"/>
  <c r="J82" i="216"/>
  <c r="K82" i="216"/>
  <c r="F82" i="217"/>
  <c r="J80" i="216"/>
  <c r="K80" i="216"/>
  <c r="F80" i="217"/>
  <c r="J138" i="216"/>
  <c r="K138" i="216"/>
  <c r="F138" i="217"/>
  <c r="K77" i="216"/>
  <c r="J77" i="216"/>
  <c r="F77" i="217"/>
  <c r="J120" i="216"/>
  <c r="K120" i="216"/>
  <c r="F120" i="217"/>
  <c r="J70" i="216"/>
  <c r="K70" i="216"/>
  <c r="F70" i="217"/>
  <c r="K90" i="215"/>
  <c r="J90" i="215"/>
  <c r="F90" i="216"/>
  <c r="BF9" i="118"/>
  <c r="F55" i="115" s="1"/>
  <c r="BF98" i="118"/>
  <c r="K97" i="217" l="1"/>
  <c r="J97" i="217"/>
  <c r="F97" i="218"/>
  <c r="K115" i="217"/>
  <c r="J115" i="217"/>
  <c r="F115" i="218"/>
  <c r="K100" i="216"/>
  <c r="J100" i="216"/>
  <c r="F100" i="217"/>
  <c r="J73" i="217"/>
  <c r="K73" i="217"/>
  <c r="F73" i="218"/>
  <c r="K123" i="216"/>
  <c r="J123" i="216"/>
  <c r="F123" i="217"/>
  <c r="K118" i="216"/>
  <c r="J118" i="216"/>
  <c r="F118" i="217"/>
  <c r="J112" i="217"/>
  <c r="K112" i="217"/>
  <c r="F112" i="218"/>
  <c r="J106" i="216"/>
  <c r="K106" i="216"/>
  <c r="F106" i="217"/>
  <c r="K84" i="217"/>
  <c r="J84" i="217"/>
  <c r="F84" i="218"/>
  <c r="K136" i="216"/>
  <c r="J136" i="216"/>
  <c r="F136" i="217"/>
  <c r="K64" i="217"/>
  <c r="J64" i="217"/>
  <c r="F64" i="218"/>
  <c r="J119" i="217"/>
  <c r="K119" i="217"/>
  <c r="F119" i="218"/>
  <c r="K124" i="217"/>
  <c r="J124" i="217"/>
  <c r="F124" i="218"/>
  <c r="J113" i="217"/>
  <c r="K113" i="217"/>
  <c r="F113" i="218"/>
  <c r="K67" i="217"/>
  <c r="J67" i="217"/>
  <c r="F67" i="218"/>
  <c r="K65" i="217"/>
  <c r="J65" i="217"/>
  <c r="F65" i="218"/>
  <c r="K137" i="217"/>
  <c r="J137" i="217"/>
  <c r="F137" i="218"/>
  <c r="K130" i="217"/>
  <c r="J130" i="217"/>
  <c r="F130" i="218"/>
  <c r="K77" i="217"/>
  <c r="J77" i="217"/>
  <c r="F77" i="218"/>
  <c r="K99" i="217"/>
  <c r="J99" i="217"/>
  <c r="F99" i="218"/>
  <c r="K134" i="216"/>
  <c r="J134" i="216"/>
  <c r="F134" i="217"/>
  <c r="J85" i="216"/>
  <c r="K85" i="216"/>
  <c r="F85" i="217"/>
  <c r="J79" i="217"/>
  <c r="K79" i="217"/>
  <c r="F79" i="218"/>
  <c r="J143" i="217"/>
  <c r="K143" i="217"/>
  <c r="F143" i="218"/>
  <c r="J75" i="217"/>
  <c r="K75" i="217"/>
  <c r="F75" i="218"/>
  <c r="K129" i="217"/>
  <c r="J129" i="217"/>
  <c r="F129" i="218"/>
  <c r="K59" i="216"/>
  <c r="J59" i="216"/>
  <c r="F59" i="217"/>
  <c r="K127" i="217"/>
  <c r="J127" i="217"/>
  <c r="F127" i="218"/>
  <c r="J138" i="217"/>
  <c r="K138" i="217"/>
  <c r="F138" i="218"/>
  <c r="J96" i="217"/>
  <c r="K96" i="217"/>
  <c r="F96" i="218"/>
  <c r="J147" i="217"/>
  <c r="K147" i="217"/>
  <c r="F147" i="218"/>
  <c r="J69" i="217"/>
  <c r="K69" i="217"/>
  <c r="F69" i="218"/>
  <c r="J63" i="215"/>
  <c r="K63" i="215"/>
  <c r="F63" i="216"/>
  <c r="K68" i="217"/>
  <c r="J68" i="217"/>
  <c r="F68" i="218"/>
  <c r="K114" i="217"/>
  <c r="J114" i="217"/>
  <c r="F114" i="218"/>
  <c r="J83" i="217"/>
  <c r="K83" i="217"/>
  <c r="F83" i="218"/>
  <c r="J72" i="217"/>
  <c r="K72" i="217"/>
  <c r="F72" i="218"/>
  <c r="J74" i="216"/>
  <c r="K74" i="216"/>
  <c r="F74" i="217"/>
  <c r="J148" i="216"/>
  <c r="K148" i="216"/>
  <c r="F148" i="217"/>
  <c r="J110" i="217"/>
  <c r="K110" i="217"/>
  <c r="F110" i="218"/>
  <c r="K61" i="217"/>
  <c r="J61" i="217"/>
  <c r="F61" i="218"/>
  <c r="J87" i="217"/>
  <c r="K87" i="217"/>
  <c r="F87" i="218"/>
  <c r="J58" i="217"/>
  <c r="K58" i="217"/>
  <c r="F58" i="218"/>
  <c r="K121" i="217"/>
  <c r="J121" i="217"/>
  <c r="F121" i="218"/>
  <c r="J62" i="217"/>
  <c r="K62" i="217"/>
  <c r="F62" i="218"/>
  <c r="K107" i="217"/>
  <c r="J107" i="217"/>
  <c r="F107" i="218"/>
  <c r="K80" i="217"/>
  <c r="J80" i="217"/>
  <c r="F80" i="218"/>
  <c r="K81" i="217"/>
  <c r="J81" i="217"/>
  <c r="F81" i="218"/>
  <c r="J111" i="217"/>
  <c r="K111" i="217"/>
  <c r="F111" i="218"/>
  <c r="J131" i="217"/>
  <c r="K131" i="217"/>
  <c r="F131" i="218"/>
  <c r="K141" i="217"/>
  <c r="J141" i="217"/>
  <c r="F141" i="218"/>
  <c r="K126" i="217"/>
  <c r="J126" i="217"/>
  <c r="F126" i="218"/>
  <c r="J93" i="217"/>
  <c r="K93" i="217"/>
  <c r="F93" i="218"/>
  <c r="J94" i="217"/>
  <c r="K94" i="217"/>
  <c r="F94" i="218"/>
  <c r="J82" i="217"/>
  <c r="K82" i="217"/>
  <c r="F82" i="218"/>
  <c r="J142" i="217"/>
  <c r="K142" i="217"/>
  <c r="F142" i="218"/>
  <c r="J117" i="217"/>
  <c r="K117" i="217"/>
  <c r="F117" i="218"/>
  <c r="J139" i="216"/>
  <c r="K139" i="216"/>
  <c r="F139" i="217"/>
  <c r="J78" i="217"/>
  <c r="K78" i="217"/>
  <c r="F78" i="218"/>
  <c r="K135" i="217"/>
  <c r="J135" i="217"/>
  <c r="F135" i="218"/>
  <c r="K70" i="217"/>
  <c r="J70" i="217"/>
  <c r="F70" i="218"/>
  <c r="F149" i="215"/>
  <c r="J149" i="215" s="1"/>
  <c r="J57" i="215"/>
  <c r="K57" i="215"/>
  <c r="K149" i="215" s="1"/>
  <c r="F57" i="216"/>
  <c r="K144" i="216"/>
  <c r="J144" i="216"/>
  <c r="F144" i="217"/>
  <c r="K125" i="217"/>
  <c r="J125" i="217"/>
  <c r="F125" i="218"/>
  <c r="J89" i="217"/>
  <c r="K89" i="217"/>
  <c r="F89" i="218"/>
  <c r="K146" i="217"/>
  <c r="J146" i="217"/>
  <c r="F146" i="218"/>
  <c r="K109" i="217"/>
  <c r="J109" i="217"/>
  <c r="F109" i="218"/>
  <c r="J128" i="217"/>
  <c r="K128" i="217"/>
  <c r="F128" i="218"/>
  <c r="K90" i="216"/>
  <c r="J90" i="216"/>
  <c r="F90" i="217"/>
  <c r="J91" i="217"/>
  <c r="K91" i="217"/>
  <c r="F91" i="218"/>
  <c r="K108" i="216"/>
  <c r="J108" i="216"/>
  <c r="F108" i="217"/>
  <c r="J88" i="217"/>
  <c r="K88" i="217"/>
  <c r="F88" i="218"/>
  <c r="K133" i="217"/>
  <c r="J133" i="217"/>
  <c r="F133" i="218"/>
  <c r="J66" i="217"/>
  <c r="K66" i="217"/>
  <c r="F66" i="218"/>
  <c r="K132" i="217"/>
  <c r="J132" i="217"/>
  <c r="F132" i="218"/>
  <c r="K71" i="217"/>
  <c r="J71" i="217"/>
  <c r="F71" i="218"/>
  <c r="J95" i="217"/>
  <c r="K95" i="217"/>
  <c r="F95" i="218"/>
  <c r="K149" i="214"/>
  <c r="J98" i="216"/>
  <c r="K98" i="216"/>
  <c r="F98" i="217"/>
  <c r="J60" i="217"/>
  <c r="K60" i="217"/>
  <c r="F60" i="218"/>
  <c r="J145" i="217"/>
  <c r="K145" i="217"/>
  <c r="F145" i="218"/>
  <c r="K92" i="217"/>
  <c r="J92" i="217"/>
  <c r="F92" i="218"/>
  <c r="K86" i="217"/>
  <c r="J86" i="217"/>
  <c r="F86" i="218"/>
  <c r="K120" i="217"/>
  <c r="J120" i="217"/>
  <c r="F120" i="218"/>
  <c r="J140" i="217"/>
  <c r="K140" i="217"/>
  <c r="F140" i="218"/>
  <c r="K122" i="217"/>
  <c r="J122" i="217"/>
  <c r="F122" i="218"/>
  <c r="K76" i="217"/>
  <c r="J76" i="217"/>
  <c r="F76" i="218"/>
  <c r="J116" i="215"/>
  <c r="K116" i="215"/>
  <c r="F116" i="216"/>
  <c r="BE9" i="118"/>
  <c r="F54" i="115" s="1"/>
  <c r="BE98" i="118"/>
  <c r="J90" i="217" l="1"/>
  <c r="K90" i="217"/>
  <c r="F90" i="218"/>
  <c r="K81" i="218"/>
  <c r="J81" i="218"/>
  <c r="F81" i="219"/>
  <c r="J69" i="218"/>
  <c r="K69" i="218"/>
  <c r="F69" i="219"/>
  <c r="J65" i="218"/>
  <c r="K65" i="218"/>
  <c r="F65" i="219"/>
  <c r="K93" i="218"/>
  <c r="J93" i="218"/>
  <c r="F93" i="219"/>
  <c r="K72" i="218"/>
  <c r="J72" i="218"/>
  <c r="F72" i="219"/>
  <c r="K134" i="217"/>
  <c r="J134" i="217"/>
  <c r="F134" i="218"/>
  <c r="K123" i="217"/>
  <c r="J123" i="217"/>
  <c r="F123" i="218"/>
  <c r="K87" i="218"/>
  <c r="J87" i="218"/>
  <c r="F87" i="219"/>
  <c r="J129" i="218"/>
  <c r="K129" i="218"/>
  <c r="F129" i="219"/>
  <c r="J136" i="217"/>
  <c r="K136" i="217"/>
  <c r="F136" i="218"/>
  <c r="J80" i="218"/>
  <c r="K80" i="218"/>
  <c r="F80" i="219"/>
  <c r="J147" i="218"/>
  <c r="K147" i="218"/>
  <c r="F147" i="219"/>
  <c r="K67" i="218"/>
  <c r="J67" i="218"/>
  <c r="F67" i="219"/>
  <c r="K98" i="217"/>
  <c r="J98" i="217"/>
  <c r="F98" i="218"/>
  <c r="J126" i="218"/>
  <c r="K126" i="218"/>
  <c r="F126" i="219"/>
  <c r="K83" i="218"/>
  <c r="J83" i="218"/>
  <c r="F83" i="219"/>
  <c r="K99" i="218"/>
  <c r="J99" i="218"/>
  <c r="F99" i="219"/>
  <c r="J73" i="218"/>
  <c r="K73" i="218"/>
  <c r="F73" i="219"/>
  <c r="F149" i="216"/>
  <c r="J149" i="216" s="1"/>
  <c r="K57" i="216"/>
  <c r="J57" i="216"/>
  <c r="F57" i="217"/>
  <c r="J61" i="218"/>
  <c r="K61" i="218"/>
  <c r="F61" i="219"/>
  <c r="K75" i="218"/>
  <c r="J75" i="218"/>
  <c r="F75" i="219"/>
  <c r="J84" i="218"/>
  <c r="K84" i="218"/>
  <c r="F84" i="219"/>
  <c r="J60" i="218"/>
  <c r="K60" i="218"/>
  <c r="F60" i="219"/>
  <c r="K107" i="218"/>
  <c r="J107" i="218"/>
  <c r="F107" i="219"/>
  <c r="J96" i="218"/>
  <c r="K96" i="218"/>
  <c r="F96" i="219"/>
  <c r="K113" i="218"/>
  <c r="J113" i="218"/>
  <c r="F113" i="219"/>
  <c r="K66" i="218"/>
  <c r="J66" i="218"/>
  <c r="F66" i="219"/>
  <c r="K141" i="218"/>
  <c r="J141" i="218"/>
  <c r="F141" i="219"/>
  <c r="K114" i="218"/>
  <c r="J114" i="218"/>
  <c r="F114" i="219"/>
  <c r="K77" i="218"/>
  <c r="J77" i="218"/>
  <c r="F77" i="219"/>
  <c r="K100" i="217"/>
  <c r="J100" i="217"/>
  <c r="F100" i="218"/>
  <c r="J140" i="218"/>
  <c r="K140" i="218"/>
  <c r="F140" i="219"/>
  <c r="K128" i="218"/>
  <c r="J128" i="218"/>
  <c r="F128" i="219"/>
  <c r="K142" i="218"/>
  <c r="J142" i="218"/>
  <c r="F142" i="219"/>
  <c r="K110" i="218"/>
  <c r="J110" i="218"/>
  <c r="F110" i="219"/>
  <c r="K143" i="218"/>
  <c r="J143" i="218"/>
  <c r="F143" i="219"/>
  <c r="K106" i="217"/>
  <c r="J106" i="217"/>
  <c r="F106" i="218"/>
  <c r="K146" i="218"/>
  <c r="J146" i="218"/>
  <c r="F146" i="219"/>
  <c r="J70" i="218"/>
  <c r="K70" i="218"/>
  <c r="F70" i="219"/>
  <c r="K62" i="218"/>
  <c r="J62" i="218"/>
  <c r="F62" i="219"/>
  <c r="J138" i="218"/>
  <c r="K138" i="218"/>
  <c r="F138" i="219"/>
  <c r="J124" i="218"/>
  <c r="K124" i="218"/>
  <c r="F124" i="219"/>
  <c r="K95" i="218"/>
  <c r="J95" i="218"/>
  <c r="F95" i="219"/>
  <c r="K108" i="217"/>
  <c r="J108" i="217"/>
  <c r="F108" i="218"/>
  <c r="K131" i="218"/>
  <c r="J131" i="218"/>
  <c r="F131" i="219"/>
  <c r="K68" i="218"/>
  <c r="J68" i="218"/>
  <c r="F68" i="219"/>
  <c r="K130" i="218"/>
  <c r="J130" i="218"/>
  <c r="F130" i="219"/>
  <c r="K115" i="218"/>
  <c r="J115" i="218"/>
  <c r="F115" i="219"/>
  <c r="K86" i="218"/>
  <c r="J86" i="218"/>
  <c r="F86" i="219"/>
  <c r="K116" i="216"/>
  <c r="J116" i="216"/>
  <c r="F116" i="217"/>
  <c r="K92" i="218"/>
  <c r="J92" i="218"/>
  <c r="F92" i="219"/>
  <c r="K71" i="218"/>
  <c r="J71" i="218"/>
  <c r="F71" i="219"/>
  <c r="K82" i="218"/>
  <c r="J82" i="218"/>
  <c r="F82" i="219"/>
  <c r="J148" i="217"/>
  <c r="K148" i="217"/>
  <c r="F148" i="218"/>
  <c r="K79" i="218"/>
  <c r="J79" i="218"/>
  <c r="F79" i="219"/>
  <c r="J112" i="218"/>
  <c r="K112" i="218"/>
  <c r="F112" i="219"/>
  <c r="K120" i="218"/>
  <c r="J120" i="218"/>
  <c r="F120" i="219"/>
  <c r="K88" i="218"/>
  <c r="J88" i="218"/>
  <c r="F88" i="219"/>
  <c r="J76" i="218"/>
  <c r="K76" i="218"/>
  <c r="F76" i="219"/>
  <c r="J89" i="218"/>
  <c r="K89" i="218"/>
  <c r="F89" i="219"/>
  <c r="J135" i="218"/>
  <c r="K135" i="218"/>
  <c r="F135" i="219"/>
  <c r="J121" i="218"/>
  <c r="K121" i="218"/>
  <c r="F121" i="219"/>
  <c r="J127" i="218"/>
  <c r="K127" i="218"/>
  <c r="F127" i="219"/>
  <c r="K119" i="218"/>
  <c r="J119" i="218"/>
  <c r="F119" i="219"/>
  <c r="J144" i="217"/>
  <c r="K144" i="217"/>
  <c r="F144" i="218"/>
  <c r="K117" i="218"/>
  <c r="J117" i="218"/>
  <c r="F117" i="219"/>
  <c r="K91" i="218"/>
  <c r="J91" i="218"/>
  <c r="F91" i="219"/>
  <c r="J111" i="218"/>
  <c r="K111" i="218"/>
  <c r="F111" i="219"/>
  <c r="J63" i="216"/>
  <c r="K63" i="216"/>
  <c r="F63" i="217"/>
  <c r="K137" i="218"/>
  <c r="J137" i="218"/>
  <c r="F137" i="219"/>
  <c r="J97" i="218"/>
  <c r="K97" i="218"/>
  <c r="F97" i="219"/>
  <c r="K145" i="218"/>
  <c r="J145" i="218"/>
  <c r="F145" i="219"/>
  <c r="K132" i="218"/>
  <c r="J132" i="218"/>
  <c r="F132" i="219"/>
  <c r="J94" i="218"/>
  <c r="K94" i="218"/>
  <c r="F94" i="219"/>
  <c r="J74" i="217"/>
  <c r="K74" i="217"/>
  <c r="F74" i="218"/>
  <c r="J85" i="217"/>
  <c r="K85" i="217"/>
  <c r="F85" i="218"/>
  <c r="K118" i="217"/>
  <c r="J118" i="217"/>
  <c r="F118" i="218"/>
  <c r="K139" i="217"/>
  <c r="J139" i="217"/>
  <c r="F139" i="218"/>
  <c r="J133" i="218"/>
  <c r="K133" i="218"/>
  <c r="F133" i="219"/>
  <c r="K109" i="218"/>
  <c r="J109" i="218"/>
  <c r="F109" i="219"/>
  <c r="J122" i="218"/>
  <c r="K122" i="218"/>
  <c r="F122" i="219"/>
  <c r="K125" i="218"/>
  <c r="J125" i="218"/>
  <c r="F125" i="219"/>
  <c r="J78" i="218"/>
  <c r="K78" i="218"/>
  <c r="F78" i="219"/>
  <c r="K58" i="218"/>
  <c r="J58" i="218"/>
  <c r="F58" i="219"/>
  <c r="J59" i="217"/>
  <c r="K59" i="217"/>
  <c r="F59" i="218"/>
  <c r="K64" i="218"/>
  <c r="J64" i="218"/>
  <c r="F64" i="219"/>
  <c r="BD9" i="118"/>
  <c r="F53" i="115" s="1"/>
  <c r="BD98" i="118"/>
  <c r="K149" i="216" l="1"/>
  <c r="K111" i="219"/>
  <c r="J111" i="219"/>
  <c r="F111" i="220"/>
  <c r="K71" i="219"/>
  <c r="J71" i="219"/>
  <c r="F71" i="220"/>
  <c r="K143" i="219"/>
  <c r="J143" i="219"/>
  <c r="F143" i="220"/>
  <c r="J61" i="219"/>
  <c r="K61" i="219"/>
  <c r="F61" i="220"/>
  <c r="J126" i="219"/>
  <c r="K126" i="219"/>
  <c r="F126" i="220"/>
  <c r="K138" i="219"/>
  <c r="J138" i="219"/>
  <c r="F138" i="220"/>
  <c r="K96" i="219"/>
  <c r="J96" i="219"/>
  <c r="F96" i="220"/>
  <c r="J93" i="219"/>
  <c r="K93" i="219"/>
  <c r="F93" i="220"/>
  <c r="J121" i="219"/>
  <c r="K121" i="219"/>
  <c r="F121" i="220"/>
  <c r="J68" i="219"/>
  <c r="K68" i="219"/>
  <c r="F68" i="220"/>
  <c r="J77" i="219"/>
  <c r="K77" i="219"/>
  <c r="F77" i="220"/>
  <c r="K129" i="219"/>
  <c r="J129" i="219"/>
  <c r="F129" i="220"/>
  <c r="J78" i="219"/>
  <c r="K78" i="219"/>
  <c r="F78" i="220"/>
  <c r="K92" i="219"/>
  <c r="J92" i="219"/>
  <c r="F92" i="220"/>
  <c r="J110" i="219"/>
  <c r="K110" i="219"/>
  <c r="F110" i="220"/>
  <c r="F149" i="217"/>
  <c r="J149" i="217" s="1"/>
  <c r="K57" i="217"/>
  <c r="J57" i="217"/>
  <c r="F57" i="218"/>
  <c r="J98" i="218"/>
  <c r="K98" i="218"/>
  <c r="F98" i="219"/>
  <c r="J112" i="219"/>
  <c r="K112" i="219"/>
  <c r="F112" i="220"/>
  <c r="J62" i="219"/>
  <c r="K62" i="219"/>
  <c r="F62" i="220"/>
  <c r="J107" i="219"/>
  <c r="K107" i="219"/>
  <c r="F107" i="220"/>
  <c r="K65" i="219"/>
  <c r="J65" i="219"/>
  <c r="F65" i="220"/>
  <c r="K114" i="219"/>
  <c r="J114" i="219"/>
  <c r="F114" i="220"/>
  <c r="J87" i="219"/>
  <c r="K87" i="219"/>
  <c r="F87" i="220"/>
  <c r="K142" i="219"/>
  <c r="J142" i="219"/>
  <c r="F142" i="220"/>
  <c r="J67" i="219"/>
  <c r="K67" i="219"/>
  <c r="F67" i="220"/>
  <c r="K120" i="219"/>
  <c r="J120" i="219"/>
  <c r="F120" i="220"/>
  <c r="K125" i="219"/>
  <c r="J125" i="219"/>
  <c r="F125" i="220"/>
  <c r="J97" i="219"/>
  <c r="K97" i="219"/>
  <c r="F97" i="220"/>
  <c r="J79" i="219"/>
  <c r="K79" i="219"/>
  <c r="F79" i="220"/>
  <c r="J70" i="219"/>
  <c r="K70" i="219"/>
  <c r="F70" i="220"/>
  <c r="J60" i="219"/>
  <c r="K60" i="219"/>
  <c r="F60" i="220"/>
  <c r="J73" i="219"/>
  <c r="K73" i="219"/>
  <c r="F73" i="220"/>
  <c r="J69" i="219"/>
  <c r="K69" i="219"/>
  <c r="F69" i="220"/>
  <c r="J145" i="219"/>
  <c r="K145" i="219"/>
  <c r="F145" i="220"/>
  <c r="K85" i="218"/>
  <c r="J85" i="218"/>
  <c r="F85" i="219"/>
  <c r="J89" i="219"/>
  <c r="K89" i="219"/>
  <c r="F89" i="220"/>
  <c r="J108" i="218"/>
  <c r="K108" i="218"/>
  <c r="F108" i="219"/>
  <c r="K141" i="219"/>
  <c r="J141" i="219"/>
  <c r="F141" i="220"/>
  <c r="K123" i="218"/>
  <c r="J123" i="218"/>
  <c r="F123" i="219"/>
  <c r="J58" i="219"/>
  <c r="K58" i="219"/>
  <c r="F58" i="220"/>
  <c r="K139" i="218"/>
  <c r="J139" i="218"/>
  <c r="F139" i="219"/>
  <c r="J135" i="219"/>
  <c r="K135" i="219"/>
  <c r="F135" i="220"/>
  <c r="K144" i="218"/>
  <c r="J144" i="218"/>
  <c r="F144" i="219"/>
  <c r="J86" i="219"/>
  <c r="K86" i="219"/>
  <c r="F86" i="220"/>
  <c r="K128" i="219"/>
  <c r="J128" i="219"/>
  <c r="F128" i="220"/>
  <c r="K147" i="219"/>
  <c r="J147" i="219"/>
  <c r="F147" i="220"/>
  <c r="J132" i="219"/>
  <c r="K132" i="219"/>
  <c r="F132" i="220"/>
  <c r="K64" i="219"/>
  <c r="J64" i="219"/>
  <c r="F64" i="220"/>
  <c r="J137" i="219"/>
  <c r="K137" i="219"/>
  <c r="F137" i="220"/>
  <c r="K148" i="218"/>
  <c r="J148" i="218"/>
  <c r="F148" i="219"/>
  <c r="J146" i="219"/>
  <c r="K146" i="219"/>
  <c r="F146" i="220"/>
  <c r="K84" i="219"/>
  <c r="J84" i="219"/>
  <c r="F84" i="220"/>
  <c r="J99" i="219"/>
  <c r="K99" i="219"/>
  <c r="F99" i="220"/>
  <c r="J81" i="219"/>
  <c r="K81" i="219"/>
  <c r="F81" i="220"/>
  <c r="J91" i="219"/>
  <c r="K91" i="219"/>
  <c r="F91" i="220"/>
  <c r="K74" i="218"/>
  <c r="J74" i="218"/>
  <c r="F74" i="219"/>
  <c r="K76" i="219"/>
  <c r="J76" i="219"/>
  <c r="F76" i="220"/>
  <c r="J95" i="219"/>
  <c r="K95" i="219"/>
  <c r="F95" i="220"/>
  <c r="K66" i="219"/>
  <c r="J66" i="219"/>
  <c r="F66" i="220"/>
  <c r="K134" i="218"/>
  <c r="J134" i="218"/>
  <c r="F134" i="219"/>
  <c r="J131" i="219"/>
  <c r="K131" i="219"/>
  <c r="F131" i="220"/>
  <c r="K109" i="219"/>
  <c r="J109" i="219"/>
  <c r="F109" i="220"/>
  <c r="K119" i="219"/>
  <c r="J119" i="219"/>
  <c r="F119" i="220"/>
  <c r="K115" i="219"/>
  <c r="J115" i="219"/>
  <c r="F115" i="220"/>
  <c r="J140" i="219"/>
  <c r="K140" i="219"/>
  <c r="F140" i="220"/>
  <c r="K80" i="219"/>
  <c r="J80" i="219"/>
  <c r="F80" i="220"/>
  <c r="K122" i="219"/>
  <c r="J122" i="219"/>
  <c r="F122" i="220"/>
  <c r="K59" i="218"/>
  <c r="J59" i="218"/>
  <c r="F59" i="219"/>
  <c r="J63" i="217"/>
  <c r="K63" i="217"/>
  <c r="F63" i="218"/>
  <c r="J82" i="219"/>
  <c r="K82" i="219"/>
  <c r="F82" i="220"/>
  <c r="K106" i="218"/>
  <c r="J106" i="218"/>
  <c r="F106" i="219"/>
  <c r="J75" i="219"/>
  <c r="K75" i="219"/>
  <c r="F75" i="220"/>
  <c r="J83" i="219"/>
  <c r="K83" i="219"/>
  <c r="F83" i="220"/>
  <c r="K90" i="218"/>
  <c r="J90" i="218"/>
  <c r="F90" i="219"/>
  <c r="J118" i="218"/>
  <c r="K118" i="218"/>
  <c r="F118" i="219"/>
  <c r="K117" i="219"/>
  <c r="J117" i="219"/>
  <c r="F117" i="220"/>
  <c r="J94" i="219"/>
  <c r="K94" i="219"/>
  <c r="F94" i="220"/>
  <c r="J88" i="219"/>
  <c r="K88" i="219"/>
  <c r="F88" i="220"/>
  <c r="K124" i="219"/>
  <c r="J124" i="219"/>
  <c r="F124" i="220"/>
  <c r="J113" i="219"/>
  <c r="K113" i="219"/>
  <c r="F113" i="220"/>
  <c r="K72" i="219"/>
  <c r="J72" i="219"/>
  <c r="F72" i="220"/>
  <c r="K116" i="217"/>
  <c r="J116" i="217"/>
  <c r="F116" i="218"/>
  <c r="K133" i="219"/>
  <c r="J133" i="219"/>
  <c r="F133" i="220"/>
  <c r="K127" i="219"/>
  <c r="J127" i="219"/>
  <c r="F127" i="220"/>
  <c r="J130" i="219"/>
  <c r="K130" i="219"/>
  <c r="F130" i="220"/>
  <c r="K100" i="218"/>
  <c r="J100" i="218"/>
  <c r="F100" i="219"/>
  <c r="J136" i="218"/>
  <c r="K136" i="218"/>
  <c r="F136" i="219"/>
  <c r="BC98" i="118"/>
  <c r="BC9" i="118"/>
  <c r="F52" i="115" s="1"/>
  <c r="J63" i="218" l="1"/>
  <c r="K63" i="218"/>
  <c r="F63" i="219"/>
  <c r="J99" i="220"/>
  <c r="K99" i="220"/>
  <c r="F99" i="221"/>
  <c r="K108" i="219"/>
  <c r="J108" i="219"/>
  <c r="F108" i="220"/>
  <c r="J65" i="220"/>
  <c r="K65" i="220"/>
  <c r="F65" i="221"/>
  <c r="J135" i="220"/>
  <c r="K135" i="220"/>
  <c r="F135" i="221"/>
  <c r="K120" i="220"/>
  <c r="J120" i="220"/>
  <c r="F120" i="221"/>
  <c r="K149" i="217"/>
  <c r="J126" i="220"/>
  <c r="K126" i="220"/>
  <c r="F126" i="221"/>
  <c r="J60" i="220"/>
  <c r="K60" i="220"/>
  <c r="F60" i="221"/>
  <c r="J68" i="220"/>
  <c r="K68" i="220"/>
  <c r="F68" i="221"/>
  <c r="J84" i="220"/>
  <c r="K84" i="220"/>
  <c r="F84" i="221"/>
  <c r="J89" i="220"/>
  <c r="K89" i="220"/>
  <c r="F89" i="221"/>
  <c r="K107" i="220"/>
  <c r="J107" i="220"/>
  <c r="F107" i="221"/>
  <c r="J110" i="220"/>
  <c r="K110" i="220"/>
  <c r="F110" i="221"/>
  <c r="J83" i="220"/>
  <c r="K83" i="220"/>
  <c r="F83" i="221"/>
  <c r="J139" i="219"/>
  <c r="K139" i="219"/>
  <c r="F139" i="220"/>
  <c r="K67" i="220"/>
  <c r="J67" i="220"/>
  <c r="F67" i="221"/>
  <c r="K61" i="220"/>
  <c r="J61" i="220"/>
  <c r="F61" i="221"/>
  <c r="K124" i="220"/>
  <c r="J124" i="220"/>
  <c r="F124" i="221"/>
  <c r="K109" i="220"/>
  <c r="J109" i="220"/>
  <c r="F109" i="221"/>
  <c r="K147" i="220"/>
  <c r="J147" i="220"/>
  <c r="F147" i="221"/>
  <c r="J70" i="220"/>
  <c r="K70" i="220"/>
  <c r="F70" i="221"/>
  <c r="J121" i="220"/>
  <c r="K121" i="220"/>
  <c r="F121" i="221"/>
  <c r="K59" i="219"/>
  <c r="J59" i="219"/>
  <c r="F59" i="220"/>
  <c r="K146" i="220"/>
  <c r="J146" i="220"/>
  <c r="F146" i="221"/>
  <c r="K85" i="219"/>
  <c r="J85" i="219"/>
  <c r="F85" i="220"/>
  <c r="J62" i="220"/>
  <c r="K62" i="220"/>
  <c r="F62" i="221"/>
  <c r="J92" i="220"/>
  <c r="K92" i="220"/>
  <c r="F92" i="221"/>
  <c r="J74" i="219"/>
  <c r="K74" i="219"/>
  <c r="F74" i="220"/>
  <c r="J58" i="220"/>
  <c r="K58" i="220"/>
  <c r="F58" i="221"/>
  <c r="K142" i="220"/>
  <c r="J142" i="220"/>
  <c r="F142" i="221"/>
  <c r="J143" i="220"/>
  <c r="K143" i="220"/>
  <c r="F143" i="221"/>
  <c r="K94" i="220"/>
  <c r="J94" i="220"/>
  <c r="F94" i="221"/>
  <c r="J131" i="220"/>
  <c r="K131" i="220"/>
  <c r="F131" i="221"/>
  <c r="K128" i="220"/>
  <c r="J128" i="220"/>
  <c r="F128" i="221"/>
  <c r="J79" i="220"/>
  <c r="K79" i="220"/>
  <c r="F79" i="221"/>
  <c r="K93" i="220"/>
  <c r="J93" i="220"/>
  <c r="F93" i="221"/>
  <c r="K88" i="220"/>
  <c r="J88" i="220"/>
  <c r="F88" i="221"/>
  <c r="J80" i="220"/>
  <c r="K80" i="220"/>
  <c r="F80" i="221"/>
  <c r="K148" i="219"/>
  <c r="J148" i="219"/>
  <c r="F148" i="220"/>
  <c r="J145" i="220"/>
  <c r="K145" i="220"/>
  <c r="F145" i="221"/>
  <c r="K112" i="220"/>
  <c r="J112" i="220"/>
  <c r="F112" i="221"/>
  <c r="J78" i="220"/>
  <c r="K78" i="220"/>
  <c r="F78" i="221"/>
  <c r="J122" i="220"/>
  <c r="K122" i="220"/>
  <c r="F122" i="221"/>
  <c r="J136" i="219"/>
  <c r="K136" i="219"/>
  <c r="F136" i="220"/>
  <c r="K106" i="219"/>
  <c r="J106" i="219"/>
  <c r="F106" i="220"/>
  <c r="K91" i="220"/>
  <c r="J91" i="220"/>
  <c r="F91" i="221"/>
  <c r="J123" i="219"/>
  <c r="K123" i="219"/>
  <c r="F123" i="220"/>
  <c r="J87" i="220"/>
  <c r="K87" i="220"/>
  <c r="F87" i="221"/>
  <c r="K71" i="220"/>
  <c r="J71" i="220"/>
  <c r="F71" i="221"/>
  <c r="J90" i="219"/>
  <c r="K90" i="219"/>
  <c r="F90" i="220"/>
  <c r="J127" i="220"/>
  <c r="K127" i="220"/>
  <c r="F127" i="221"/>
  <c r="K117" i="220"/>
  <c r="J117" i="220"/>
  <c r="F117" i="221"/>
  <c r="J134" i="219"/>
  <c r="K134" i="219"/>
  <c r="F134" i="220"/>
  <c r="J86" i="220"/>
  <c r="K86" i="220"/>
  <c r="F86" i="221"/>
  <c r="J97" i="220"/>
  <c r="K97" i="220"/>
  <c r="F97" i="221"/>
  <c r="J96" i="220"/>
  <c r="K96" i="220"/>
  <c r="F96" i="221"/>
  <c r="K119" i="220"/>
  <c r="J119" i="220"/>
  <c r="F119" i="221"/>
  <c r="K133" i="220"/>
  <c r="J133" i="220"/>
  <c r="F133" i="221"/>
  <c r="J116" i="218"/>
  <c r="K116" i="218"/>
  <c r="F116" i="219"/>
  <c r="K72" i="220"/>
  <c r="J72" i="220"/>
  <c r="F72" i="221"/>
  <c r="K140" i="220"/>
  <c r="J140" i="220"/>
  <c r="F140" i="221"/>
  <c r="K137" i="220"/>
  <c r="J137" i="220"/>
  <c r="F137" i="221"/>
  <c r="K69" i="220"/>
  <c r="J69" i="220"/>
  <c r="F69" i="221"/>
  <c r="J98" i="219"/>
  <c r="K98" i="219"/>
  <c r="F98" i="220"/>
  <c r="K129" i="220"/>
  <c r="J129" i="220"/>
  <c r="F129" i="221"/>
  <c r="J130" i="220"/>
  <c r="K130" i="220"/>
  <c r="F130" i="221"/>
  <c r="J76" i="220"/>
  <c r="K76" i="220"/>
  <c r="F76" i="221"/>
  <c r="J75" i="220"/>
  <c r="K75" i="220"/>
  <c r="F75" i="221"/>
  <c r="K100" i="219"/>
  <c r="J100" i="219"/>
  <c r="F100" i="220"/>
  <c r="J82" i="220"/>
  <c r="K82" i="220"/>
  <c r="F82" i="221"/>
  <c r="J81" i="220"/>
  <c r="K81" i="220"/>
  <c r="F81" i="221"/>
  <c r="J141" i="220"/>
  <c r="K141" i="220"/>
  <c r="F141" i="221"/>
  <c r="K114" i="220"/>
  <c r="J114" i="220"/>
  <c r="F114" i="221"/>
  <c r="J111" i="220"/>
  <c r="K111" i="220"/>
  <c r="F111" i="221"/>
  <c r="J95" i="220"/>
  <c r="K95" i="220"/>
  <c r="F95" i="221"/>
  <c r="K118" i="219"/>
  <c r="J118" i="219"/>
  <c r="F118" i="220"/>
  <c r="J66" i="220"/>
  <c r="K66" i="220"/>
  <c r="F66" i="221"/>
  <c r="J144" i="219"/>
  <c r="K144" i="219"/>
  <c r="F144" i="220"/>
  <c r="K125" i="220"/>
  <c r="J125" i="220"/>
  <c r="F125" i="221"/>
  <c r="J138" i="220"/>
  <c r="K138" i="220"/>
  <c r="F138" i="221"/>
  <c r="K132" i="220"/>
  <c r="J132" i="220"/>
  <c r="F132" i="221"/>
  <c r="K113" i="220"/>
  <c r="J113" i="220"/>
  <c r="F113" i="221"/>
  <c r="K115" i="220"/>
  <c r="J115" i="220"/>
  <c r="F115" i="221"/>
  <c r="J64" i="220"/>
  <c r="K64" i="220"/>
  <c r="F64" i="221"/>
  <c r="J73" i="220"/>
  <c r="K73" i="220"/>
  <c r="F73" i="221"/>
  <c r="F149" i="218"/>
  <c r="J149" i="218" s="1"/>
  <c r="K57" i="218"/>
  <c r="K149" i="218" s="1"/>
  <c r="J57" i="218"/>
  <c r="F57" i="219"/>
  <c r="J77" i="220"/>
  <c r="K77" i="220"/>
  <c r="F77" i="221"/>
  <c r="BB98" i="118"/>
  <c r="BB9" i="118"/>
  <c r="F51" i="115" s="1"/>
  <c r="K134" i="220" l="1"/>
  <c r="J134" i="220"/>
  <c r="F134" i="221"/>
  <c r="K88" i="221"/>
  <c r="J88" i="221"/>
  <c r="F88" i="222"/>
  <c r="J70" i="221"/>
  <c r="K70" i="221"/>
  <c r="F70" i="222"/>
  <c r="K78" i="221"/>
  <c r="J78" i="221"/>
  <c r="F78" i="222"/>
  <c r="K62" i="221"/>
  <c r="J62" i="221"/>
  <c r="F62" i="222"/>
  <c r="J84" i="221"/>
  <c r="K84" i="221"/>
  <c r="F84" i="222"/>
  <c r="K135" i="221"/>
  <c r="J135" i="221"/>
  <c r="F135" i="222"/>
  <c r="J123" i="220"/>
  <c r="K123" i="220"/>
  <c r="F123" i="221"/>
  <c r="J143" i="221"/>
  <c r="K143" i="221"/>
  <c r="F143" i="222"/>
  <c r="K139" i="220"/>
  <c r="J139" i="220"/>
  <c r="F139" i="221"/>
  <c r="K117" i="221"/>
  <c r="J117" i="221"/>
  <c r="F117" i="222"/>
  <c r="K93" i="221"/>
  <c r="J93" i="221"/>
  <c r="F93" i="222"/>
  <c r="K147" i="221"/>
  <c r="J147" i="221"/>
  <c r="F147" i="222"/>
  <c r="K119" i="221"/>
  <c r="J119" i="221"/>
  <c r="F119" i="222"/>
  <c r="J112" i="221"/>
  <c r="K112" i="221"/>
  <c r="F112" i="222"/>
  <c r="K85" i="220"/>
  <c r="J85" i="220"/>
  <c r="F85" i="221"/>
  <c r="K68" i="221"/>
  <c r="J68" i="221"/>
  <c r="F68" i="222"/>
  <c r="K65" i="221"/>
  <c r="J65" i="221"/>
  <c r="F65" i="222"/>
  <c r="K111" i="221"/>
  <c r="J111" i="221"/>
  <c r="F111" i="222"/>
  <c r="J144" i="220"/>
  <c r="K144" i="220"/>
  <c r="F144" i="221"/>
  <c r="K91" i="221"/>
  <c r="J91" i="221"/>
  <c r="F91" i="222"/>
  <c r="K142" i="221"/>
  <c r="J142" i="221"/>
  <c r="F142" i="222"/>
  <c r="K83" i="221"/>
  <c r="J83" i="221"/>
  <c r="F83" i="222"/>
  <c r="J127" i="221"/>
  <c r="K127" i="221"/>
  <c r="F127" i="222"/>
  <c r="J79" i="221"/>
  <c r="K79" i="221"/>
  <c r="F79" i="222"/>
  <c r="J109" i="221"/>
  <c r="K109" i="221"/>
  <c r="F109" i="222"/>
  <c r="J100" i="220"/>
  <c r="K100" i="220"/>
  <c r="F100" i="221"/>
  <c r="J96" i="221"/>
  <c r="K96" i="221"/>
  <c r="F96" i="222"/>
  <c r="K145" i="221"/>
  <c r="J145" i="221"/>
  <c r="F145" i="222"/>
  <c r="K146" i="221"/>
  <c r="J146" i="221"/>
  <c r="F146" i="222"/>
  <c r="K60" i="221"/>
  <c r="J60" i="221"/>
  <c r="F60" i="222"/>
  <c r="J108" i="220"/>
  <c r="K108" i="220"/>
  <c r="F108" i="221"/>
  <c r="K75" i="221"/>
  <c r="J75" i="221"/>
  <c r="F75" i="222"/>
  <c r="K66" i="221"/>
  <c r="J66" i="221"/>
  <c r="F66" i="222"/>
  <c r="K140" i="221"/>
  <c r="J140" i="221"/>
  <c r="F140" i="222"/>
  <c r="K106" i="220"/>
  <c r="J106" i="220"/>
  <c r="F106" i="221"/>
  <c r="J58" i="221"/>
  <c r="K58" i="221"/>
  <c r="F58" i="222"/>
  <c r="K110" i="221"/>
  <c r="J110" i="221"/>
  <c r="F110" i="222"/>
  <c r="J114" i="221"/>
  <c r="K114" i="221"/>
  <c r="F114" i="222"/>
  <c r="K76" i="221"/>
  <c r="J76" i="221"/>
  <c r="F76" i="222"/>
  <c r="K77" i="221"/>
  <c r="J77" i="221"/>
  <c r="F77" i="222"/>
  <c r="J130" i="221"/>
  <c r="K130" i="221"/>
  <c r="F130" i="222"/>
  <c r="K90" i="220"/>
  <c r="J90" i="220"/>
  <c r="F90" i="221"/>
  <c r="J128" i="221"/>
  <c r="K128" i="221"/>
  <c r="F128" i="222"/>
  <c r="K124" i="221"/>
  <c r="J124" i="221"/>
  <c r="F124" i="222"/>
  <c r="J81" i="221"/>
  <c r="K81" i="221"/>
  <c r="F81" i="222"/>
  <c r="J97" i="221"/>
  <c r="K97" i="221"/>
  <c r="F97" i="222"/>
  <c r="K148" i="220"/>
  <c r="J148" i="220"/>
  <c r="F148" i="221"/>
  <c r="K59" i="220"/>
  <c r="J59" i="220"/>
  <c r="F59" i="221"/>
  <c r="K126" i="221"/>
  <c r="J126" i="221"/>
  <c r="F126" i="222"/>
  <c r="K99" i="221"/>
  <c r="J99" i="221"/>
  <c r="F99" i="222"/>
  <c r="J73" i="221"/>
  <c r="K73" i="221"/>
  <c r="F73" i="222"/>
  <c r="J125" i="221"/>
  <c r="K125" i="221"/>
  <c r="F125" i="222"/>
  <c r="J64" i="221"/>
  <c r="K64" i="221"/>
  <c r="F64" i="222"/>
  <c r="K118" i="220"/>
  <c r="J118" i="220"/>
  <c r="F118" i="221"/>
  <c r="K72" i="221"/>
  <c r="J72" i="221"/>
  <c r="F72" i="222"/>
  <c r="J136" i="220"/>
  <c r="K136" i="220"/>
  <c r="F136" i="221"/>
  <c r="J74" i="220"/>
  <c r="K74" i="220"/>
  <c r="F74" i="221"/>
  <c r="K107" i="221"/>
  <c r="J107" i="221"/>
  <c r="F107" i="222"/>
  <c r="K133" i="221"/>
  <c r="J133" i="221"/>
  <c r="F133" i="222"/>
  <c r="K115" i="221"/>
  <c r="J115" i="221"/>
  <c r="F115" i="222"/>
  <c r="J141" i="221"/>
  <c r="K141" i="221"/>
  <c r="F141" i="222"/>
  <c r="K113" i="221"/>
  <c r="J113" i="221"/>
  <c r="F113" i="222"/>
  <c r="F149" i="219"/>
  <c r="J149" i="219" s="1"/>
  <c r="J57" i="219"/>
  <c r="K57" i="219"/>
  <c r="F57" i="220"/>
  <c r="K132" i="221"/>
  <c r="J132" i="221"/>
  <c r="F132" i="222"/>
  <c r="K129" i="221"/>
  <c r="J129" i="221"/>
  <c r="F129" i="222"/>
  <c r="K71" i="221"/>
  <c r="J71" i="221"/>
  <c r="F71" i="222"/>
  <c r="K131" i="221"/>
  <c r="J131" i="221"/>
  <c r="F131" i="222"/>
  <c r="J61" i="221"/>
  <c r="K61" i="221"/>
  <c r="F61" i="222"/>
  <c r="J82" i="221"/>
  <c r="K82" i="221"/>
  <c r="F82" i="222"/>
  <c r="J86" i="221"/>
  <c r="K86" i="221"/>
  <c r="F86" i="222"/>
  <c r="J80" i="221"/>
  <c r="K80" i="221"/>
  <c r="F80" i="222"/>
  <c r="J121" i="221"/>
  <c r="K121" i="221"/>
  <c r="F121" i="222"/>
  <c r="J63" i="219"/>
  <c r="K63" i="219"/>
  <c r="F63" i="220"/>
  <c r="J69" i="221"/>
  <c r="K69" i="221"/>
  <c r="F69" i="222"/>
  <c r="J137" i="221"/>
  <c r="K137" i="221"/>
  <c r="F137" i="222"/>
  <c r="J95" i="221"/>
  <c r="K95" i="221"/>
  <c r="F95" i="222"/>
  <c r="J116" i="219"/>
  <c r="K116" i="219"/>
  <c r="F116" i="220"/>
  <c r="K122" i="221"/>
  <c r="J122" i="221"/>
  <c r="F122" i="222"/>
  <c r="J92" i="221"/>
  <c r="K92" i="221"/>
  <c r="F92" i="222"/>
  <c r="K89" i="221"/>
  <c r="J89" i="221"/>
  <c r="F89" i="222"/>
  <c r="J120" i="221"/>
  <c r="K120" i="221"/>
  <c r="F120" i="222"/>
  <c r="K138" i="221"/>
  <c r="J138" i="221"/>
  <c r="F138" i="222"/>
  <c r="J98" i="220"/>
  <c r="K98" i="220"/>
  <c r="F98" i="221"/>
  <c r="J87" i="221"/>
  <c r="K87" i="221"/>
  <c r="F87" i="222"/>
  <c r="J94" i="221"/>
  <c r="K94" i="221"/>
  <c r="F94" i="222"/>
  <c r="J67" i="221"/>
  <c r="K67" i="221"/>
  <c r="F67" i="222"/>
  <c r="BA98" i="118"/>
  <c r="BA9" i="118"/>
  <c r="F50" i="115" s="1"/>
  <c r="K149" i="219" l="1"/>
  <c r="J148" i="221"/>
  <c r="K148" i="221"/>
  <c r="F148" i="222"/>
  <c r="K108" i="221"/>
  <c r="J108" i="221"/>
  <c r="F108" i="222"/>
  <c r="K85" i="221"/>
  <c r="J85" i="221"/>
  <c r="F85" i="222"/>
  <c r="J58" i="222"/>
  <c r="K58" i="222"/>
  <c r="F58" i="223"/>
  <c r="K91" i="222"/>
  <c r="J91" i="222"/>
  <c r="F91" i="223"/>
  <c r="J62" i="222"/>
  <c r="K62" i="222"/>
  <c r="F62" i="223"/>
  <c r="K130" i="222"/>
  <c r="J130" i="222"/>
  <c r="F130" i="223"/>
  <c r="K109" i="222"/>
  <c r="J109" i="222"/>
  <c r="F109" i="223"/>
  <c r="J139" i="221"/>
  <c r="K139" i="221"/>
  <c r="F139" i="222"/>
  <c r="J97" i="222"/>
  <c r="K97" i="222"/>
  <c r="F97" i="223"/>
  <c r="J60" i="222"/>
  <c r="K60" i="222"/>
  <c r="F60" i="223"/>
  <c r="J112" i="222"/>
  <c r="K112" i="222"/>
  <c r="F112" i="223"/>
  <c r="J122" i="222"/>
  <c r="K122" i="222"/>
  <c r="F122" i="223"/>
  <c r="K73" i="222"/>
  <c r="J73" i="222"/>
  <c r="F73" i="223"/>
  <c r="K106" i="221"/>
  <c r="J106" i="221"/>
  <c r="F106" i="222"/>
  <c r="J144" i="221"/>
  <c r="K144" i="221"/>
  <c r="F144" i="222"/>
  <c r="J78" i="222"/>
  <c r="K78" i="222"/>
  <c r="F78" i="223"/>
  <c r="K98" i="221"/>
  <c r="J98" i="221"/>
  <c r="F98" i="222"/>
  <c r="J136" i="221"/>
  <c r="K136" i="221"/>
  <c r="F136" i="222"/>
  <c r="K77" i="222"/>
  <c r="J77" i="222"/>
  <c r="F77" i="223"/>
  <c r="J79" i="222"/>
  <c r="K79" i="222"/>
  <c r="F79" i="223"/>
  <c r="K143" i="222"/>
  <c r="J143" i="222"/>
  <c r="F143" i="223"/>
  <c r="J81" i="222"/>
  <c r="K81" i="222"/>
  <c r="F81" i="223"/>
  <c r="J146" i="222"/>
  <c r="K146" i="222"/>
  <c r="F146" i="223"/>
  <c r="K119" i="222"/>
  <c r="J119" i="222"/>
  <c r="F119" i="223"/>
  <c r="K131" i="222"/>
  <c r="J131" i="222"/>
  <c r="F131" i="223"/>
  <c r="J99" i="222"/>
  <c r="K99" i="222"/>
  <c r="F99" i="223"/>
  <c r="K140" i="222"/>
  <c r="J140" i="222"/>
  <c r="F140" i="223"/>
  <c r="J111" i="222"/>
  <c r="K111" i="222"/>
  <c r="F111" i="223"/>
  <c r="J70" i="222"/>
  <c r="K70" i="222"/>
  <c r="F70" i="223"/>
  <c r="J113" i="222"/>
  <c r="K113" i="222"/>
  <c r="F113" i="223"/>
  <c r="K72" i="222"/>
  <c r="J72" i="222"/>
  <c r="F72" i="223"/>
  <c r="J76" i="222"/>
  <c r="K76" i="222"/>
  <c r="F76" i="223"/>
  <c r="J127" i="222"/>
  <c r="K127" i="222"/>
  <c r="F127" i="223"/>
  <c r="K123" i="221"/>
  <c r="J123" i="221"/>
  <c r="F123" i="222"/>
  <c r="K125" i="222"/>
  <c r="J125" i="222"/>
  <c r="F125" i="223"/>
  <c r="K129" i="222"/>
  <c r="J129" i="222"/>
  <c r="F129" i="223"/>
  <c r="J115" i="222"/>
  <c r="K115" i="222"/>
  <c r="F115" i="223"/>
  <c r="J124" i="222"/>
  <c r="K124" i="222"/>
  <c r="F124" i="223"/>
  <c r="K145" i="222"/>
  <c r="J145" i="222"/>
  <c r="F145" i="223"/>
  <c r="J147" i="222"/>
  <c r="K147" i="222"/>
  <c r="F147" i="223"/>
  <c r="J80" i="222"/>
  <c r="K80" i="222"/>
  <c r="F80" i="223"/>
  <c r="J67" i="222"/>
  <c r="K67" i="222"/>
  <c r="F67" i="223"/>
  <c r="J86" i="222"/>
  <c r="K86" i="222"/>
  <c r="F86" i="223"/>
  <c r="K126" i="222"/>
  <c r="J126" i="222"/>
  <c r="F126" i="223"/>
  <c r="K66" i="222"/>
  <c r="J66" i="222"/>
  <c r="F66" i="223"/>
  <c r="J65" i="222"/>
  <c r="K65" i="222"/>
  <c r="F65" i="223"/>
  <c r="K88" i="222"/>
  <c r="J88" i="222"/>
  <c r="F88" i="223"/>
  <c r="K61" i="222"/>
  <c r="J61" i="222"/>
  <c r="F61" i="223"/>
  <c r="K71" i="222"/>
  <c r="J71" i="222"/>
  <c r="F71" i="223"/>
  <c r="K137" i="222"/>
  <c r="J137" i="222"/>
  <c r="F137" i="223"/>
  <c r="K118" i="221"/>
  <c r="J118" i="221"/>
  <c r="F118" i="222"/>
  <c r="K114" i="222"/>
  <c r="J114" i="222"/>
  <c r="F114" i="223"/>
  <c r="K83" i="222"/>
  <c r="J83" i="222"/>
  <c r="F83" i="223"/>
  <c r="K135" i="222"/>
  <c r="J135" i="222"/>
  <c r="F135" i="223"/>
  <c r="J120" i="222"/>
  <c r="K120" i="222"/>
  <c r="F120" i="223"/>
  <c r="K89" i="222"/>
  <c r="J89" i="222"/>
  <c r="F89" i="223"/>
  <c r="K132" i="222"/>
  <c r="J132" i="222"/>
  <c r="F132" i="223"/>
  <c r="J133" i="222"/>
  <c r="K133" i="222"/>
  <c r="F133" i="223"/>
  <c r="J128" i="222"/>
  <c r="K128" i="222"/>
  <c r="F128" i="223"/>
  <c r="K96" i="222"/>
  <c r="J96" i="222"/>
  <c r="F96" i="223"/>
  <c r="K93" i="222"/>
  <c r="J93" i="222"/>
  <c r="F93" i="223"/>
  <c r="J87" i="222"/>
  <c r="K87" i="222"/>
  <c r="F87" i="223"/>
  <c r="K138" i="222"/>
  <c r="J138" i="222"/>
  <c r="F138" i="223"/>
  <c r="J94" i="222"/>
  <c r="K94" i="222"/>
  <c r="F94" i="223"/>
  <c r="J82" i="222"/>
  <c r="K82" i="222"/>
  <c r="F82" i="223"/>
  <c r="J59" i="221"/>
  <c r="K59" i="221"/>
  <c r="F59" i="222"/>
  <c r="K75" i="222"/>
  <c r="J75" i="222"/>
  <c r="F75" i="223"/>
  <c r="J68" i="222"/>
  <c r="K68" i="222"/>
  <c r="F68" i="223"/>
  <c r="K134" i="221"/>
  <c r="J134" i="221"/>
  <c r="F134" i="222"/>
  <c r="K63" i="220"/>
  <c r="J63" i="220"/>
  <c r="F63" i="221"/>
  <c r="K116" i="220"/>
  <c r="J116" i="220"/>
  <c r="F116" i="221"/>
  <c r="K69" i="222"/>
  <c r="J69" i="222"/>
  <c r="F69" i="223"/>
  <c r="K64" i="222"/>
  <c r="J64" i="222"/>
  <c r="F64" i="223"/>
  <c r="J110" i="222"/>
  <c r="K110" i="222"/>
  <c r="F110" i="223"/>
  <c r="K142" i="222"/>
  <c r="J142" i="222"/>
  <c r="F142" i="223"/>
  <c r="K84" i="222"/>
  <c r="J84" i="222"/>
  <c r="F84" i="223"/>
  <c r="J74" i="221"/>
  <c r="K74" i="221"/>
  <c r="F74" i="222"/>
  <c r="K121" i="222"/>
  <c r="J121" i="222"/>
  <c r="F121" i="223"/>
  <c r="K141" i="222"/>
  <c r="J141" i="222"/>
  <c r="F141" i="223"/>
  <c r="J95" i="222"/>
  <c r="K95" i="222"/>
  <c r="F95" i="223"/>
  <c r="J92" i="222"/>
  <c r="K92" i="222"/>
  <c r="F92" i="223"/>
  <c r="F149" i="220"/>
  <c r="J149" i="220" s="1"/>
  <c r="K57" i="220"/>
  <c r="K149" i="220" s="1"/>
  <c r="J57" i="220"/>
  <c r="F57" i="221"/>
  <c r="K107" i="222"/>
  <c r="J107" i="222"/>
  <c r="F107" i="223"/>
  <c r="J90" i="221"/>
  <c r="K90" i="221"/>
  <c r="F90" i="222"/>
  <c r="J100" i="221"/>
  <c r="K100" i="221"/>
  <c r="F100" i="222"/>
  <c r="K117" i="222"/>
  <c r="J117" i="222"/>
  <c r="F117" i="223"/>
  <c r="AZ98" i="118"/>
  <c r="AZ9" i="118"/>
  <c r="F49" i="115" s="1"/>
  <c r="J88" i="223" l="1"/>
  <c r="K88" i="223"/>
  <c r="F88" i="224"/>
  <c r="K72" i="223"/>
  <c r="J72" i="223"/>
  <c r="F72" i="224"/>
  <c r="J144" i="222"/>
  <c r="K144" i="222"/>
  <c r="F144" i="223"/>
  <c r="J129" i="223"/>
  <c r="K129" i="223"/>
  <c r="F129" i="224"/>
  <c r="K79" i="223"/>
  <c r="J79" i="223"/>
  <c r="F79" i="224"/>
  <c r="K91" i="223"/>
  <c r="J91" i="223"/>
  <c r="F91" i="224"/>
  <c r="K132" i="223"/>
  <c r="J132" i="223"/>
  <c r="F132" i="224"/>
  <c r="K80" i="223"/>
  <c r="J80" i="223"/>
  <c r="F80" i="224"/>
  <c r="J131" i="223"/>
  <c r="K131" i="223"/>
  <c r="F131" i="224"/>
  <c r="J97" i="223"/>
  <c r="K97" i="223"/>
  <c r="F97" i="224"/>
  <c r="K141" i="223"/>
  <c r="J141" i="223"/>
  <c r="F141" i="224"/>
  <c r="J65" i="223"/>
  <c r="K65" i="223"/>
  <c r="F65" i="224"/>
  <c r="K113" i="223"/>
  <c r="J113" i="223"/>
  <c r="F113" i="224"/>
  <c r="K106" i="222"/>
  <c r="J106" i="222"/>
  <c r="F106" i="223"/>
  <c r="J118" i="222"/>
  <c r="K118" i="222"/>
  <c r="F118" i="223"/>
  <c r="K125" i="223"/>
  <c r="J125" i="223"/>
  <c r="F125" i="224"/>
  <c r="J77" i="223"/>
  <c r="K77" i="223"/>
  <c r="F77" i="224"/>
  <c r="J58" i="223"/>
  <c r="K58" i="223"/>
  <c r="F58" i="224"/>
  <c r="J89" i="223"/>
  <c r="K89" i="223"/>
  <c r="F89" i="224"/>
  <c r="K147" i="223"/>
  <c r="J147" i="223"/>
  <c r="F147" i="224"/>
  <c r="K119" i="223"/>
  <c r="J119" i="223"/>
  <c r="F119" i="224"/>
  <c r="J139" i="222"/>
  <c r="K139" i="222"/>
  <c r="F139" i="223"/>
  <c r="K68" i="223"/>
  <c r="J68" i="223"/>
  <c r="F68" i="224"/>
  <c r="K107" i="223"/>
  <c r="J107" i="223"/>
  <c r="F107" i="224"/>
  <c r="F149" i="221"/>
  <c r="J149" i="221" s="1"/>
  <c r="K57" i="221"/>
  <c r="J57" i="221"/>
  <c r="F57" i="222"/>
  <c r="K66" i="223"/>
  <c r="J66" i="223"/>
  <c r="F66" i="224"/>
  <c r="K70" i="223"/>
  <c r="J70" i="223"/>
  <c r="F70" i="224"/>
  <c r="K73" i="223"/>
  <c r="J73" i="223"/>
  <c r="F73" i="224"/>
  <c r="K87" i="223"/>
  <c r="J87" i="223"/>
  <c r="F87" i="224"/>
  <c r="J69" i="223"/>
  <c r="K69" i="223"/>
  <c r="F69" i="224"/>
  <c r="J59" i="222"/>
  <c r="K59" i="222"/>
  <c r="F59" i="223"/>
  <c r="K137" i="223"/>
  <c r="J137" i="223"/>
  <c r="F137" i="224"/>
  <c r="J123" i="222"/>
  <c r="K123" i="222"/>
  <c r="F123" i="223"/>
  <c r="K136" i="222"/>
  <c r="J136" i="222"/>
  <c r="F136" i="223"/>
  <c r="K85" i="222"/>
  <c r="J85" i="222"/>
  <c r="F85" i="223"/>
  <c r="J114" i="223"/>
  <c r="K114" i="223"/>
  <c r="F114" i="224"/>
  <c r="J116" i="221"/>
  <c r="K116" i="221"/>
  <c r="F116" i="222"/>
  <c r="K120" i="223"/>
  <c r="J120" i="223"/>
  <c r="F120" i="224"/>
  <c r="K145" i="223"/>
  <c r="J145" i="223"/>
  <c r="F145" i="224"/>
  <c r="K146" i="223"/>
  <c r="J146" i="223"/>
  <c r="F146" i="224"/>
  <c r="K109" i="223"/>
  <c r="J109" i="223"/>
  <c r="F109" i="224"/>
  <c r="J138" i="223"/>
  <c r="K138" i="223"/>
  <c r="F138" i="224"/>
  <c r="J75" i="223"/>
  <c r="K75" i="223"/>
  <c r="F75" i="224"/>
  <c r="J74" i="222"/>
  <c r="K74" i="222"/>
  <c r="F74" i="223"/>
  <c r="J96" i="223"/>
  <c r="K96" i="223"/>
  <c r="F96" i="224"/>
  <c r="K126" i="223"/>
  <c r="J126" i="223"/>
  <c r="F126" i="224"/>
  <c r="J111" i="223"/>
  <c r="K111" i="223"/>
  <c r="F111" i="224"/>
  <c r="K122" i="223"/>
  <c r="J122" i="223"/>
  <c r="F122" i="224"/>
  <c r="J117" i="223"/>
  <c r="K117" i="223"/>
  <c r="F117" i="224"/>
  <c r="K92" i="223"/>
  <c r="J92" i="223"/>
  <c r="F92" i="224"/>
  <c r="K82" i="223"/>
  <c r="J82" i="223"/>
  <c r="F82" i="224"/>
  <c r="K71" i="223"/>
  <c r="J71" i="223"/>
  <c r="F71" i="224"/>
  <c r="K127" i="223"/>
  <c r="J127" i="223"/>
  <c r="F127" i="224"/>
  <c r="K98" i="222"/>
  <c r="J98" i="222"/>
  <c r="F98" i="223"/>
  <c r="J108" i="222"/>
  <c r="K108" i="222"/>
  <c r="F108" i="223"/>
  <c r="J64" i="223"/>
  <c r="K64" i="223"/>
  <c r="F64" i="224"/>
  <c r="K93" i="223"/>
  <c r="J93" i="223"/>
  <c r="F93" i="224"/>
  <c r="J84" i="223"/>
  <c r="K84" i="223"/>
  <c r="F84" i="224"/>
  <c r="K63" i="221"/>
  <c r="J63" i="221"/>
  <c r="F63" i="222"/>
  <c r="K135" i="223"/>
  <c r="J135" i="223"/>
  <c r="F135" i="224"/>
  <c r="K124" i="223"/>
  <c r="J124" i="223"/>
  <c r="F124" i="224"/>
  <c r="J81" i="223"/>
  <c r="K81" i="223"/>
  <c r="F81" i="224"/>
  <c r="K130" i="223"/>
  <c r="J130" i="223"/>
  <c r="F130" i="224"/>
  <c r="K90" i="222"/>
  <c r="J90" i="222"/>
  <c r="F90" i="223"/>
  <c r="J142" i="223"/>
  <c r="K142" i="223"/>
  <c r="F142" i="224"/>
  <c r="K128" i="223"/>
  <c r="J128" i="223"/>
  <c r="F128" i="224"/>
  <c r="K86" i="223"/>
  <c r="J86" i="223"/>
  <c r="F86" i="224"/>
  <c r="J140" i="223"/>
  <c r="K140" i="223"/>
  <c r="F140" i="224"/>
  <c r="K112" i="223"/>
  <c r="J112" i="223"/>
  <c r="F112" i="224"/>
  <c r="J121" i="223"/>
  <c r="K121" i="223"/>
  <c r="F121" i="224"/>
  <c r="J100" i="222"/>
  <c r="K100" i="222"/>
  <c r="F100" i="223"/>
  <c r="K95" i="223"/>
  <c r="J95" i="223"/>
  <c r="F95" i="224"/>
  <c r="K94" i="223"/>
  <c r="J94" i="223"/>
  <c r="F94" i="224"/>
  <c r="J61" i="223"/>
  <c r="K61" i="223"/>
  <c r="F61" i="224"/>
  <c r="J76" i="223"/>
  <c r="K76" i="223"/>
  <c r="F76" i="224"/>
  <c r="K78" i="223"/>
  <c r="J78" i="223"/>
  <c r="F78" i="224"/>
  <c r="K148" i="222"/>
  <c r="J148" i="222"/>
  <c r="F148" i="223"/>
  <c r="K134" i="222"/>
  <c r="J134" i="222"/>
  <c r="F134" i="223"/>
  <c r="K83" i="223"/>
  <c r="J83" i="223"/>
  <c r="F83" i="224"/>
  <c r="K115" i="223"/>
  <c r="J115" i="223"/>
  <c r="F115" i="224"/>
  <c r="J143" i="223"/>
  <c r="K143" i="223"/>
  <c r="F143" i="224"/>
  <c r="K62" i="223"/>
  <c r="J62" i="223"/>
  <c r="F62" i="224"/>
  <c r="K110" i="223"/>
  <c r="J110" i="223"/>
  <c r="F110" i="224"/>
  <c r="K133" i="223"/>
  <c r="J133" i="223"/>
  <c r="F133" i="224"/>
  <c r="J67" i="223"/>
  <c r="K67" i="223"/>
  <c r="F67" i="224"/>
  <c r="K99" i="223"/>
  <c r="J99" i="223"/>
  <c r="F99" i="224"/>
  <c r="J60" i="223"/>
  <c r="K60" i="223"/>
  <c r="F60" i="224"/>
  <c r="AY98" i="118"/>
  <c r="AY9" i="118"/>
  <c r="F48" i="115" s="1"/>
  <c r="K112" i="224" l="1"/>
  <c r="J112" i="224"/>
  <c r="F112" i="225"/>
  <c r="K127" i="224"/>
  <c r="J127" i="224"/>
  <c r="F127" i="225"/>
  <c r="K116" i="222"/>
  <c r="J116" i="222"/>
  <c r="F116" i="223"/>
  <c r="K125" i="224"/>
  <c r="J125" i="224"/>
  <c r="F125" i="225"/>
  <c r="K84" i="224"/>
  <c r="J84" i="224"/>
  <c r="F84" i="225"/>
  <c r="J138" i="224"/>
  <c r="K138" i="224"/>
  <c r="F138" i="225"/>
  <c r="J66" i="224"/>
  <c r="K66" i="224"/>
  <c r="F66" i="225"/>
  <c r="K119" i="224"/>
  <c r="J119" i="224"/>
  <c r="F119" i="225"/>
  <c r="K79" i="224"/>
  <c r="J79" i="224"/>
  <c r="F79" i="225"/>
  <c r="K111" i="224"/>
  <c r="J111" i="224"/>
  <c r="F111" i="225"/>
  <c r="K59" i="223"/>
  <c r="J59" i="223"/>
  <c r="F59" i="224"/>
  <c r="J97" i="224"/>
  <c r="K97" i="224"/>
  <c r="F97" i="225"/>
  <c r="J71" i="224"/>
  <c r="K71" i="224"/>
  <c r="F71" i="225"/>
  <c r="K114" i="224"/>
  <c r="J114" i="224"/>
  <c r="F114" i="225"/>
  <c r="K118" i="223"/>
  <c r="J118" i="223"/>
  <c r="F118" i="224"/>
  <c r="K93" i="224"/>
  <c r="J93" i="224"/>
  <c r="F93" i="225"/>
  <c r="K109" i="224"/>
  <c r="J109" i="224"/>
  <c r="F109" i="225"/>
  <c r="J57" i="222"/>
  <c r="F149" i="222"/>
  <c r="J149" i="222" s="1"/>
  <c r="K57" i="222"/>
  <c r="F57" i="223"/>
  <c r="J147" i="224"/>
  <c r="K147" i="224"/>
  <c r="F147" i="225"/>
  <c r="J129" i="224"/>
  <c r="K129" i="224"/>
  <c r="F129" i="225"/>
  <c r="K81" i="224"/>
  <c r="J81" i="224"/>
  <c r="F81" i="225"/>
  <c r="J126" i="224"/>
  <c r="K126" i="224"/>
  <c r="F126" i="225"/>
  <c r="K69" i="224"/>
  <c r="J69" i="224"/>
  <c r="F69" i="225"/>
  <c r="J131" i="224"/>
  <c r="K131" i="224"/>
  <c r="F131" i="225"/>
  <c r="K140" i="224"/>
  <c r="J140" i="224"/>
  <c r="F140" i="225"/>
  <c r="K86" i="224"/>
  <c r="J86" i="224"/>
  <c r="F86" i="225"/>
  <c r="J82" i="224"/>
  <c r="K82" i="224"/>
  <c r="F82" i="225"/>
  <c r="J85" i="223"/>
  <c r="K85" i="223"/>
  <c r="F85" i="224"/>
  <c r="K149" i="221"/>
  <c r="K106" i="223"/>
  <c r="J106" i="223"/>
  <c r="F106" i="224"/>
  <c r="J133" i="224"/>
  <c r="K133" i="224"/>
  <c r="F133" i="225"/>
  <c r="K146" i="224"/>
  <c r="J146" i="224"/>
  <c r="F146" i="225"/>
  <c r="K89" i="224"/>
  <c r="J89" i="224"/>
  <c r="F89" i="225"/>
  <c r="K144" i="223"/>
  <c r="J144" i="223"/>
  <c r="F144" i="224"/>
  <c r="K61" i="224"/>
  <c r="J61" i="224"/>
  <c r="F61" i="225"/>
  <c r="J94" i="224"/>
  <c r="K94" i="224"/>
  <c r="F94" i="225"/>
  <c r="K148" i="223"/>
  <c r="J148" i="223"/>
  <c r="F148" i="224"/>
  <c r="K124" i="224"/>
  <c r="J124" i="224"/>
  <c r="F124" i="225"/>
  <c r="J96" i="224"/>
  <c r="K96" i="224"/>
  <c r="F96" i="225"/>
  <c r="J87" i="224"/>
  <c r="K87" i="224"/>
  <c r="F87" i="225"/>
  <c r="K107" i="224"/>
  <c r="J107" i="224"/>
  <c r="F107" i="225"/>
  <c r="K80" i="224"/>
  <c r="J80" i="224"/>
  <c r="F80" i="225"/>
  <c r="K134" i="223"/>
  <c r="J134" i="223"/>
  <c r="F134" i="224"/>
  <c r="K95" i="224"/>
  <c r="J95" i="224"/>
  <c r="F95" i="225"/>
  <c r="K128" i="224"/>
  <c r="J128" i="224"/>
  <c r="F128" i="225"/>
  <c r="J92" i="224"/>
  <c r="K92" i="224"/>
  <c r="F92" i="225"/>
  <c r="K136" i="223"/>
  <c r="J136" i="223"/>
  <c r="F136" i="224"/>
  <c r="K113" i="224"/>
  <c r="J113" i="224"/>
  <c r="F113" i="225"/>
  <c r="K130" i="224"/>
  <c r="J130" i="224"/>
  <c r="F130" i="225"/>
  <c r="J60" i="224"/>
  <c r="K60" i="224"/>
  <c r="F60" i="225"/>
  <c r="K100" i="223"/>
  <c r="J100" i="223"/>
  <c r="F100" i="224"/>
  <c r="K108" i="223"/>
  <c r="J108" i="223"/>
  <c r="F108" i="224"/>
  <c r="J145" i="224"/>
  <c r="K145" i="224"/>
  <c r="F145" i="225"/>
  <c r="K58" i="224"/>
  <c r="J58" i="224"/>
  <c r="F58" i="225"/>
  <c r="K72" i="224"/>
  <c r="J72" i="224"/>
  <c r="F72" i="225"/>
  <c r="J78" i="224"/>
  <c r="K78" i="224"/>
  <c r="F78" i="225"/>
  <c r="K135" i="224"/>
  <c r="J135" i="224"/>
  <c r="F135" i="225"/>
  <c r="J74" i="223"/>
  <c r="K74" i="223"/>
  <c r="F74" i="224"/>
  <c r="J73" i="224"/>
  <c r="K73" i="224"/>
  <c r="F73" i="225"/>
  <c r="J68" i="224"/>
  <c r="K68" i="224"/>
  <c r="F68" i="225"/>
  <c r="K132" i="224"/>
  <c r="J132" i="224"/>
  <c r="F132" i="225"/>
  <c r="K83" i="224"/>
  <c r="J83" i="224"/>
  <c r="F83" i="225"/>
  <c r="J62" i="224"/>
  <c r="K62" i="224"/>
  <c r="F62" i="225"/>
  <c r="J143" i="224"/>
  <c r="K143" i="224"/>
  <c r="F143" i="225"/>
  <c r="J142" i="224"/>
  <c r="K142" i="224"/>
  <c r="F142" i="225"/>
  <c r="K117" i="224"/>
  <c r="J117" i="224"/>
  <c r="F117" i="225"/>
  <c r="K123" i="223"/>
  <c r="J123" i="223"/>
  <c r="F123" i="224"/>
  <c r="J65" i="224"/>
  <c r="K65" i="224"/>
  <c r="F65" i="225"/>
  <c r="J67" i="224"/>
  <c r="K67" i="224"/>
  <c r="F67" i="225"/>
  <c r="K110" i="224"/>
  <c r="J110" i="224"/>
  <c r="F110" i="225"/>
  <c r="K99" i="224"/>
  <c r="J99" i="224"/>
  <c r="F99" i="225"/>
  <c r="K121" i="224"/>
  <c r="J121" i="224"/>
  <c r="F121" i="225"/>
  <c r="J98" i="223"/>
  <c r="K98" i="223"/>
  <c r="F98" i="224"/>
  <c r="K120" i="224"/>
  <c r="J120" i="224"/>
  <c r="F120" i="225"/>
  <c r="J77" i="224"/>
  <c r="K77" i="224"/>
  <c r="F77" i="225"/>
  <c r="J88" i="224"/>
  <c r="K88" i="224"/>
  <c r="F88" i="225"/>
  <c r="K64" i="224"/>
  <c r="J64" i="224"/>
  <c r="F64" i="225"/>
  <c r="K76" i="224"/>
  <c r="J76" i="224"/>
  <c r="F76" i="225"/>
  <c r="K63" i="222"/>
  <c r="J63" i="222"/>
  <c r="F63" i="223"/>
  <c r="J75" i="224"/>
  <c r="K75" i="224"/>
  <c r="F75" i="225"/>
  <c r="J70" i="224"/>
  <c r="K70" i="224"/>
  <c r="F70" i="225"/>
  <c r="K139" i="223"/>
  <c r="J139" i="223"/>
  <c r="F139" i="224"/>
  <c r="J91" i="224"/>
  <c r="K91" i="224"/>
  <c r="F91" i="225"/>
  <c r="J115" i="224"/>
  <c r="K115" i="224"/>
  <c r="F115" i="225"/>
  <c r="J90" i="223"/>
  <c r="K90" i="223"/>
  <c r="F90" i="224"/>
  <c r="K122" i="224"/>
  <c r="J122" i="224"/>
  <c r="F122" i="225"/>
  <c r="K137" i="224"/>
  <c r="J137" i="224"/>
  <c r="F137" i="225"/>
  <c r="K141" i="224"/>
  <c r="J141" i="224"/>
  <c r="F141" i="225"/>
  <c r="AX98" i="118"/>
  <c r="AX9" i="118"/>
  <c r="F47" i="115" s="1"/>
  <c r="K73" i="225" l="1"/>
  <c r="J73" i="225"/>
  <c r="F73" i="226"/>
  <c r="J134" i="224"/>
  <c r="K134" i="224"/>
  <c r="F134" i="225"/>
  <c r="K81" i="225"/>
  <c r="J81" i="225"/>
  <c r="F81" i="226"/>
  <c r="J93" i="225"/>
  <c r="K93" i="225"/>
  <c r="F93" i="226"/>
  <c r="J113" i="225"/>
  <c r="K113" i="225"/>
  <c r="F113" i="226"/>
  <c r="J146" i="225"/>
  <c r="K146" i="225"/>
  <c r="F146" i="226"/>
  <c r="J86" i="225"/>
  <c r="K86" i="225"/>
  <c r="F86" i="226"/>
  <c r="K84" i="225"/>
  <c r="J84" i="225"/>
  <c r="F84" i="226"/>
  <c r="J145" i="225"/>
  <c r="K145" i="225"/>
  <c r="F145" i="226"/>
  <c r="J148" i="224"/>
  <c r="K148" i="224"/>
  <c r="F148" i="225"/>
  <c r="K111" i="225"/>
  <c r="J111" i="225"/>
  <c r="F111" i="226"/>
  <c r="K80" i="225"/>
  <c r="J80" i="225"/>
  <c r="F80" i="226"/>
  <c r="J129" i="225"/>
  <c r="K129" i="225"/>
  <c r="F129" i="226"/>
  <c r="J118" i="224"/>
  <c r="K118" i="224"/>
  <c r="F118" i="225"/>
  <c r="K136" i="224"/>
  <c r="J136" i="224"/>
  <c r="F136" i="225"/>
  <c r="J133" i="225"/>
  <c r="K133" i="225"/>
  <c r="F133" i="226"/>
  <c r="J140" i="225"/>
  <c r="K140" i="225"/>
  <c r="F140" i="226"/>
  <c r="K125" i="225"/>
  <c r="J125" i="225"/>
  <c r="F125" i="226"/>
  <c r="J115" i="225"/>
  <c r="K115" i="225"/>
  <c r="F115" i="226"/>
  <c r="J108" i="224"/>
  <c r="K108" i="224"/>
  <c r="F108" i="225"/>
  <c r="J94" i="225"/>
  <c r="K94" i="225"/>
  <c r="F94" i="226"/>
  <c r="K79" i="225"/>
  <c r="J79" i="225"/>
  <c r="F79" i="226"/>
  <c r="J77" i="225"/>
  <c r="K77" i="225"/>
  <c r="F77" i="226"/>
  <c r="J90" i="224"/>
  <c r="K90" i="224"/>
  <c r="F90" i="225"/>
  <c r="J62" i="225"/>
  <c r="K62" i="225"/>
  <c r="F62" i="226"/>
  <c r="K135" i="225"/>
  <c r="J135" i="225"/>
  <c r="F135" i="226"/>
  <c r="J107" i="225"/>
  <c r="K107" i="225"/>
  <c r="F107" i="226"/>
  <c r="K147" i="225"/>
  <c r="J147" i="225"/>
  <c r="F147" i="226"/>
  <c r="K114" i="225"/>
  <c r="J114" i="225"/>
  <c r="F114" i="226"/>
  <c r="K143" i="225"/>
  <c r="J143" i="225"/>
  <c r="F143" i="226"/>
  <c r="K120" i="225"/>
  <c r="J120" i="225"/>
  <c r="F120" i="226"/>
  <c r="K83" i="225"/>
  <c r="J83" i="225"/>
  <c r="F83" i="226"/>
  <c r="J92" i="225"/>
  <c r="K92" i="225"/>
  <c r="F92" i="226"/>
  <c r="K106" i="224"/>
  <c r="J106" i="224"/>
  <c r="F106" i="225"/>
  <c r="J131" i="225"/>
  <c r="K131" i="225"/>
  <c r="F131" i="226"/>
  <c r="K116" i="223"/>
  <c r="J116" i="223"/>
  <c r="F116" i="224"/>
  <c r="K91" i="225"/>
  <c r="J91" i="225"/>
  <c r="F91" i="226"/>
  <c r="K123" i="224"/>
  <c r="J123" i="224"/>
  <c r="F123" i="225"/>
  <c r="J100" i="224"/>
  <c r="K100" i="224"/>
  <c r="F100" i="225"/>
  <c r="J61" i="225"/>
  <c r="K61" i="225"/>
  <c r="F61" i="226"/>
  <c r="K119" i="225"/>
  <c r="J119" i="225"/>
  <c r="F119" i="226"/>
  <c r="J121" i="225"/>
  <c r="K121" i="225"/>
  <c r="F121" i="226"/>
  <c r="J78" i="225"/>
  <c r="K78" i="225"/>
  <c r="F78" i="226"/>
  <c r="K87" i="225"/>
  <c r="J87" i="225"/>
  <c r="F87" i="226"/>
  <c r="F149" i="223"/>
  <c r="J149" i="223" s="1"/>
  <c r="K57" i="223"/>
  <c r="J57" i="223"/>
  <c r="F57" i="224"/>
  <c r="J71" i="225"/>
  <c r="K71" i="225"/>
  <c r="F71" i="226"/>
  <c r="J67" i="225"/>
  <c r="K67" i="225"/>
  <c r="F67" i="226"/>
  <c r="K132" i="225"/>
  <c r="J132" i="225"/>
  <c r="F132" i="226"/>
  <c r="J128" i="225"/>
  <c r="K128" i="225"/>
  <c r="F128" i="226"/>
  <c r="K69" i="225"/>
  <c r="J69" i="225"/>
  <c r="F69" i="226"/>
  <c r="K149" i="222"/>
  <c r="K127" i="225"/>
  <c r="J127" i="225"/>
  <c r="F127" i="226"/>
  <c r="J76" i="225"/>
  <c r="K76" i="225"/>
  <c r="F76" i="226"/>
  <c r="J141" i="225"/>
  <c r="K141" i="225"/>
  <c r="F141" i="226"/>
  <c r="K139" i="224"/>
  <c r="J139" i="224"/>
  <c r="F139" i="225"/>
  <c r="K117" i="225"/>
  <c r="J117" i="225"/>
  <c r="F117" i="226"/>
  <c r="J60" i="225"/>
  <c r="K60" i="225"/>
  <c r="F60" i="226"/>
  <c r="K144" i="224"/>
  <c r="J144" i="224"/>
  <c r="F144" i="225"/>
  <c r="J85" i="224"/>
  <c r="K85" i="224"/>
  <c r="F85" i="225"/>
  <c r="K66" i="225"/>
  <c r="J66" i="225"/>
  <c r="F66" i="226"/>
  <c r="K137" i="225"/>
  <c r="J137" i="225"/>
  <c r="F137" i="226"/>
  <c r="J99" i="225"/>
  <c r="K99" i="225"/>
  <c r="F99" i="226"/>
  <c r="J72" i="225"/>
  <c r="K72" i="225"/>
  <c r="F72" i="226"/>
  <c r="J96" i="225"/>
  <c r="K96" i="225"/>
  <c r="F96" i="226"/>
  <c r="J97" i="225"/>
  <c r="K97" i="225"/>
  <c r="F97" i="226"/>
  <c r="J65" i="225"/>
  <c r="K65" i="225"/>
  <c r="F65" i="226"/>
  <c r="J88" i="225"/>
  <c r="K88" i="225"/>
  <c r="F88" i="226"/>
  <c r="J68" i="225"/>
  <c r="K68" i="225"/>
  <c r="F68" i="226"/>
  <c r="K95" i="225"/>
  <c r="J95" i="225"/>
  <c r="F95" i="226"/>
  <c r="K126" i="225"/>
  <c r="J126" i="225"/>
  <c r="F126" i="226"/>
  <c r="K109" i="225"/>
  <c r="J109" i="225"/>
  <c r="F109" i="226"/>
  <c r="K112" i="225"/>
  <c r="J112" i="225"/>
  <c r="F112" i="226"/>
  <c r="J63" i="223"/>
  <c r="K63" i="223"/>
  <c r="F63" i="224"/>
  <c r="J70" i="225"/>
  <c r="K70" i="225"/>
  <c r="F70" i="226"/>
  <c r="J142" i="225"/>
  <c r="K142" i="225"/>
  <c r="F142" i="226"/>
  <c r="J130" i="225"/>
  <c r="K130" i="225"/>
  <c r="F130" i="226"/>
  <c r="J89" i="225"/>
  <c r="K89" i="225"/>
  <c r="F89" i="226"/>
  <c r="K82" i="225"/>
  <c r="J82" i="225"/>
  <c r="F82" i="226"/>
  <c r="K138" i="225"/>
  <c r="J138" i="225"/>
  <c r="F138" i="226"/>
  <c r="K75" i="225"/>
  <c r="J75" i="225"/>
  <c r="F75" i="226"/>
  <c r="K74" i="224"/>
  <c r="J74" i="224"/>
  <c r="F74" i="225"/>
  <c r="J98" i="224"/>
  <c r="K98" i="224"/>
  <c r="F98" i="225"/>
  <c r="K64" i="225"/>
  <c r="J64" i="225"/>
  <c r="F64" i="226"/>
  <c r="K122" i="225"/>
  <c r="J122" i="225"/>
  <c r="F122" i="226"/>
  <c r="J110" i="225"/>
  <c r="K110" i="225"/>
  <c r="F110" i="226"/>
  <c r="J58" i="225"/>
  <c r="K58" i="225"/>
  <c r="F58" i="226"/>
  <c r="K124" i="225"/>
  <c r="J124" i="225"/>
  <c r="F124" i="226"/>
  <c r="K59" i="224"/>
  <c r="J59" i="224"/>
  <c r="F59" i="225"/>
  <c r="AW98" i="118"/>
  <c r="AW9" i="118"/>
  <c r="F46" i="115" s="1"/>
  <c r="J85" i="225" l="1"/>
  <c r="K85" i="225"/>
  <c r="F85" i="226"/>
  <c r="J83" i="226"/>
  <c r="K83" i="226"/>
  <c r="F83" i="227"/>
  <c r="K133" i="226"/>
  <c r="J133" i="226"/>
  <c r="F133" i="227"/>
  <c r="K91" i="226"/>
  <c r="J91" i="226"/>
  <c r="F91" i="227"/>
  <c r="J94" i="226"/>
  <c r="K94" i="226"/>
  <c r="F94" i="227"/>
  <c r="J113" i="226"/>
  <c r="K113" i="226"/>
  <c r="F113" i="227"/>
  <c r="J76" i="226"/>
  <c r="K76" i="226"/>
  <c r="F76" i="227"/>
  <c r="K67" i="226"/>
  <c r="J67" i="226"/>
  <c r="F67" i="227"/>
  <c r="J121" i="226"/>
  <c r="K121" i="226"/>
  <c r="F121" i="227"/>
  <c r="K135" i="226"/>
  <c r="J135" i="226"/>
  <c r="F135" i="227"/>
  <c r="J148" i="225"/>
  <c r="K148" i="225"/>
  <c r="F148" i="226"/>
  <c r="J144" i="225"/>
  <c r="K144" i="225"/>
  <c r="F144" i="226"/>
  <c r="K120" i="226"/>
  <c r="J120" i="226"/>
  <c r="F120" i="227"/>
  <c r="J136" i="225"/>
  <c r="K136" i="225"/>
  <c r="F136" i="226"/>
  <c r="K116" i="224"/>
  <c r="J116" i="224"/>
  <c r="F116" i="225"/>
  <c r="K108" i="225"/>
  <c r="J108" i="225"/>
  <c r="F108" i="226"/>
  <c r="K93" i="226"/>
  <c r="J93" i="226"/>
  <c r="F93" i="227"/>
  <c r="K142" i="226"/>
  <c r="J142" i="226"/>
  <c r="F142" i="227"/>
  <c r="K110" i="226"/>
  <c r="J110" i="226"/>
  <c r="F110" i="227"/>
  <c r="K127" i="226"/>
  <c r="J127" i="226"/>
  <c r="F127" i="227"/>
  <c r="K71" i="226"/>
  <c r="J71" i="226"/>
  <c r="F71" i="227"/>
  <c r="J119" i="226"/>
  <c r="K119" i="226"/>
  <c r="F119" i="227"/>
  <c r="K62" i="226"/>
  <c r="J62" i="226"/>
  <c r="F62" i="227"/>
  <c r="J145" i="226"/>
  <c r="K145" i="226"/>
  <c r="F145" i="227"/>
  <c r="K60" i="226"/>
  <c r="J60" i="226"/>
  <c r="F60" i="227"/>
  <c r="K143" i="226"/>
  <c r="J143" i="226"/>
  <c r="F143" i="227"/>
  <c r="J118" i="225"/>
  <c r="K118" i="225"/>
  <c r="F118" i="226"/>
  <c r="J72" i="226"/>
  <c r="K72" i="226"/>
  <c r="F72" i="227"/>
  <c r="K99" i="226"/>
  <c r="J99" i="226"/>
  <c r="F99" i="227"/>
  <c r="J131" i="226"/>
  <c r="K131" i="226"/>
  <c r="F131" i="227"/>
  <c r="J115" i="226"/>
  <c r="K115" i="226"/>
  <c r="F115" i="227"/>
  <c r="J81" i="226"/>
  <c r="K81" i="226"/>
  <c r="F81" i="227"/>
  <c r="K70" i="226"/>
  <c r="J70" i="226"/>
  <c r="F70" i="227"/>
  <c r="K68" i="226"/>
  <c r="J68" i="226"/>
  <c r="F68" i="227"/>
  <c r="K88" i="226"/>
  <c r="J88" i="226"/>
  <c r="F88" i="227"/>
  <c r="F149" i="224"/>
  <c r="J149" i="224" s="1"/>
  <c r="K57" i="224"/>
  <c r="J57" i="224"/>
  <c r="F57" i="225"/>
  <c r="K61" i="226"/>
  <c r="J61" i="226"/>
  <c r="F61" i="227"/>
  <c r="J90" i="225"/>
  <c r="K90" i="225"/>
  <c r="F90" i="226"/>
  <c r="J84" i="226"/>
  <c r="K84" i="226"/>
  <c r="F84" i="227"/>
  <c r="J96" i="226"/>
  <c r="K96" i="226"/>
  <c r="F96" i="227"/>
  <c r="J138" i="226"/>
  <c r="K138" i="226"/>
  <c r="F138" i="227"/>
  <c r="K112" i="226"/>
  <c r="J112" i="226"/>
  <c r="F112" i="227"/>
  <c r="K117" i="226"/>
  <c r="J117" i="226"/>
  <c r="F117" i="227"/>
  <c r="K69" i="226"/>
  <c r="J69" i="226"/>
  <c r="F69" i="227"/>
  <c r="K114" i="226"/>
  <c r="J114" i="226"/>
  <c r="F114" i="227"/>
  <c r="K129" i="226"/>
  <c r="J129" i="226"/>
  <c r="F129" i="227"/>
  <c r="K89" i="226"/>
  <c r="J89" i="226"/>
  <c r="F89" i="227"/>
  <c r="K137" i="226"/>
  <c r="J137" i="226"/>
  <c r="F137" i="227"/>
  <c r="K149" i="223"/>
  <c r="K106" i="225"/>
  <c r="J106" i="225"/>
  <c r="F106" i="226"/>
  <c r="K125" i="226"/>
  <c r="J125" i="226"/>
  <c r="F125" i="227"/>
  <c r="J134" i="225"/>
  <c r="K134" i="225"/>
  <c r="F134" i="226"/>
  <c r="J95" i="226"/>
  <c r="K95" i="226"/>
  <c r="F95" i="227"/>
  <c r="J122" i="226"/>
  <c r="K122" i="226"/>
  <c r="F122" i="227"/>
  <c r="J98" i="225"/>
  <c r="K98" i="225"/>
  <c r="F98" i="226"/>
  <c r="K65" i="226"/>
  <c r="J65" i="226"/>
  <c r="F65" i="227"/>
  <c r="K100" i="225"/>
  <c r="J100" i="225"/>
  <c r="F100" i="226"/>
  <c r="K77" i="226"/>
  <c r="J77" i="226"/>
  <c r="F77" i="227"/>
  <c r="J86" i="226"/>
  <c r="K86" i="226"/>
  <c r="F86" i="227"/>
  <c r="J124" i="226"/>
  <c r="K124" i="226"/>
  <c r="F124" i="227"/>
  <c r="K109" i="226"/>
  <c r="J109" i="226"/>
  <c r="F109" i="227"/>
  <c r="K139" i="225"/>
  <c r="J139" i="225"/>
  <c r="F139" i="226"/>
  <c r="K128" i="226"/>
  <c r="J128" i="226"/>
  <c r="F128" i="227"/>
  <c r="J87" i="226"/>
  <c r="K87" i="226"/>
  <c r="F87" i="227"/>
  <c r="J147" i="226"/>
  <c r="K147" i="226"/>
  <c r="F147" i="227"/>
  <c r="J80" i="226"/>
  <c r="K80" i="226"/>
  <c r="F80" i="227"/>
  <c r="K75" i="226"/>
  <c r="J75" i="226"/>
  <c r="F75" i="227"/>
  <c r="J59" i="225"/>
  <c r="K59" i="225"/>
  <c r="F59" i="226"/>
  <c r="K130" i="226"/>
  <c r="J130" i="226"/>
  <c r="F130" i="227"/>
  <c r="J66" i="226"/>
  <c r="K66" i="226"/>
  <c r="F66" i="227"/>
  <c r="J92" i="226"/>
  <c r="K92" i="226"/>
  <c r="F92" i="227"/>
  <c r="J140" i="226"/>
  <c r="K140" i="226"/>
  <c r="F140" i="227"/>
  <c r="J73" i="226"/>
  <c r="K73" i="226"/>
  <c r="F73" i="227"/>
  <c r="J82" i="226"/>
  <c r="K82" i="226"/>
  <c r="F82" i="227"/>
  <c r="J74" i="225"/>
  <c r="K74" i="225"/>
  <c r="F74" i="226"/>
  <c r="K97" i="226"/>
  <c r="J97" i="226"/>
  <c r="F97" i="227"/>
  <c r="K123" i="225"/>
  <c r="J123" i="225"/>
  <c r="F123" i="226"/>
  <c r="J79" i="226"/>
  <c r="K79" i="226"/>
  <c r="F79" i="227"/>
  <c r="K146" i="226"/>
  <c r="J146" i="226"/>
  <c r="F146" i="227"/>
  <c r="J63" i="224"/>
  <c r="K63" i="224"/>
  <c r="F63" i="225"/>
  <c r="K64" i="226"/>
  <c r="J64" i="226"/>
  <c r="F64" i="227"/>
  <c r="J58" i="226"/>
  <c r="K58" i="226"/>
  <c r="F58" i="227"/>
  <c r="J126" i="226"/>
  <c r="K126" i="226"/>
  <c r="F126" i="227"/>
  <c r="K141" i="226"/>
  <c r="J141" i="226"/>
  <c r="F141" i="227"/>
  <c r="K132" i="226"/>
  <c r="J132" i="226"/>
  <c r="F132" i="227"/>
  <c r="K78" i="226"/>
  <c r="J78" i="226"/>
  <c r="F78" i="227"/>
  <c r="J107" i="226"/>
  <c r="K107" i="226"/>
  <c r="F107" i="227"/>
  <c r="J111" i="226"/>
  <c r="K111" i="226"/>
  <c r="F111" i="227"/>
  <c r="AV98" i="118"/>
  <c r="AV9" i="118"/>
  <c r="F45" i="115" s="1"/>
  <c r="K86" i="227" l="1"/>
  <c r="J86" i="227"/>
  <c r="F86" i="228"/>
  <c r="J61" i="227"/>
  <c r="K61" i="227"/>
  <c r="F61" i="228"/>
  <c r="K81" i="227"/>
  <c r="J81" i="227"/>
  <c r="F81" i="228"/>
  <c r="J108" i="226"/>
  <c r="K108" i="226"/>
  <c r="F108" i="227"/>
  <c r="J112" i="227"/>
  <c r="K112" i="227"/>
  <c r="F112" i="228"/>
  <c r="J71" i="227"/>
  <c r="K71" i="227"/>
  <c r="F71" i="228"/>
  <c r="J94" i="227"/>
  <c r="K94" i="227"/>
  <c r="F94" i="228"/>
  <c r="K130" i="227"/>
  <c r="J130" i="227"/>
  <c r="F130" i="228"/>
  <c r="J89" i="227"/>
  <c r="K89" i="227"/>
  <c r="F89" i="228"/>
  <c r="J143" i="227"/>
  <c r="K143" i="227"/>
  <c r="F143" i="228"/>
  <c r="J135" i="227"/>
  <c r="K135" i="227"/>
  <c r="F135" i="228"/>
  <c r="J77" i="227"/>
  <c r="K77" i="227"/>
  <c r="F77" i="228"/>
  <c r="F149" i="225"/>
  <c r="J149" i="225" s="1"/>
  <c r="K57" i="225"/>
  <c r="J57" i="225"/>
  <c r="F57" i="226"/>
  <c r="J115" i="227"/>
  <c r="K115" i="227"/>
  <c r="F115" i="228"/>
  <c r="J116" i="225"/>
  <c r="K116" i="225"/>
  <c r="F116" i="226"/>
  <c r="K138" i="227"/>
  <c r="J138" i="227"/>
  <c r="F138" i="228"/>
  <c r="K127" i="227"/>
  <c r="J127" i="227"/>
  <c r="F127" i="228"/>
  <c r="K91" i="227"/>
  <c r="J91" i="227"/>
  <c r="F91" i="228"/>
  <c r="K134" i="226"/>
  <c r="J134" i="226"/>
  <c r="F134" i="227"/>
  <c r="J129" i="227"/>
  <c r="K129" i="227"/>
  <c r="F129" i="228"/>
  <c r="K149" i="224"/>
  <c r="J60" i="227"/>
  <c r="K60" i="227"/>
  <c r="F60" i="228"/>
  <c r="J121" i="227"/>
  <c r="K121" i="227"/>
  <c r="F121" i="228"/>
  <c r="K132" i="227"/>
  <c r="J132" i="227"/>
  <c r="F132" i="228"/>
  <c r="K131" i="227"/>
  <c r="J131" i="227"/>
  <c r="F131" i="228"/>
  <c r="K136" i="226"/>
  <c r="J136" i="226"/>
  <c r="F136" i="227"/>
  <c r="J59" i="226"/>
  <c r="K59" i="226"/>
  <c r="F59" i="227"/>
  <c r="K139" i="226"/>
  <c r="J139" i="226"/>
  <c r="F139" i="227"/>
  <c r="K96" i="227"/>
  <c r="J96" i="227"/>
  <c r="F96" i="228"/>
  <c r="J88" i="227"/>
  <c r="K88" i="227"/>
  <c r="F88" i="228"/>
  <c r="K110" i="227"/>
  <c r="J110" i="227"/>
  <c r="F110" i="228"/>
  <c r="K133" i="227"/>
  <c r="J133" i="227"/>
  <c r="F133" i="228"/>
  <c r="K126" i="227"/>
  <c r="J126" i="227"/>
  <c r="F126" i="228"/>
  <c r="K75" i="227"/>
  <c r="J75" i="227"/>
  <c r="F75" i="228"/>
  <c r="J125" i="227"/>
  <c r="K125" i="227"/>
  <c r="F125" i="228"/>
  <c r="K114" i="227"/>
  <c r="J114" i="227"/>
  <c r="F114" i="228"/>
  <c r="K145" i="227"/>
  <c r="J145" i="227"/>
  <c r="F145" i="228"/>
  <c r="J67" i="227"/>
  <c r="K67" i="227"/>
  <c r="F67" i="228"/>
  <c r="J95" i="227"/>
  <c r="K95" i="227"/>
  <c r="F95" i="228"/>
  <c r="J140" i="227"/>
  <c r="K140" i="227"/>
  <c r="F140" i="228"/>
  <c r="J65" i="227"/>
  <c r="K65" i="227"/>
  <c r="F65" i="228"/>
  <c r="K99" i="227"/>
  <c r="J99" i="227"/>
  <c r="F99" i="228"/>
  <c r="J120" i="227"/>
  <c r="K120" i="227"/>
  <c r="F120" i="228"/>
  <c r="K146" i="227"/>
  <c r="J146" i="227"/>
  <c r="F146" i="228"/>
  <c r="K141" i="227"/>
  <c r="J141" i="227"/>
  <c r="F141" i="228"/>
  <c r="K79" i="227"/>
  <c r="J79" i="227"/>
  <c r="F79" i="228"/>
  <c r="J123" i="226"/>
  <c r="K123" i="226"/>
  <c r="F123" i="227"/>
  <c r="K109" i="227"/>
  <c r="J109" i="227"/>
  <c r="F109" i="228"/>
  <c r="K84" i="227"/>
  <c r="J84" i="227"/>
  <c r="F84" i="228"/>
  <c r="J68" i="227"/>
  <c r="K68" i="227"/>
  <c r="F68" i="228"/>
  <c r="J142" i="227"/>
  <c r="K142" i="227"/>
  <c r="F142" i="228"/>
  <c r="K83" i="227"/>
  <c r="J83" i="227"/>
  <c r="F83" i="228"/>
  <c r="J82" i="227"/>
  <c r="K82" i="227"/>
  <c r="F82" i="228"/>
  <c r="K58" i="227"/>
  <c r="J58" i="227"/>
  <c r="F58" i="228"/>
  <c r="J80" i="227"/>
  <c r="K80" i="227"/>
  <c r="F80" i="228"/>
  <c r="K106" i="226"/>
  <c r="J106" i="226"/>
  <c r="F106" i="227"/>
  <c r="J69" i="227"/>
  <c r="K69" i="227"/>
  <c r="F69" i="228"/>
  <c r="K62" i="227"/>
  <c r="J62" i="227"/>
  <c r="F62" i="228"/>
  <c r="J76" i="227"/>
  <c r="K76" i="227"/>
  <c r="F76" i="228"/>
  <c r="J74" i="226"/>
  <c r="K74" i="226"/>
  <c r="F74" i="227"/>
  <c r="J100" i="226"/>
  <c r="K100" i="226"/>
  <c r="F100" i="227"/>
  <c r="K107" i="227"/>
  <c r="J107" i="227"/>
  <c r="F107" i="228"/>
  <c r="J92" i="227"/>
  <c r="K92" i="227"/>
  <c r="F92" i="228"/>
  <c r="J98" i="226"/>
  <c r="K98" i="226"/>
  <c r="F98" i="227"/>
  <c r="K72" i="227"/>
  <c r="J72" i="227"/>
  <c r="F72" i="228"/>
  <c r="K144" i="226"/>
  <c r="J144" i="226"/>
  <c r="F144" i="227"/>
  <c r="J87" i="227"/>
  <c r="K87" i="227"/>
  <c r="F87" i="228"/>
  <c r="J97" i="227"/>
  <c r="K97" i="227"/>
  <c r="F97" i="228"/>
  <c r="J124" i="227"/>
  <c r="K124" i="227"/>
  <c r="F124" i="228"/>
  <c r="K90" i="226"/>
  <c r="J90" i="226"/>
  <c r="F90" i="227"/>
  <c r="K70" i="227"/>
  <c r="J70" i="227"/>
  <c r="F70" i="228"/>
  <c r="J93" i="227"/>
  <c r="K93" i="227"/>
  <c r="F93" i="228"/>
  <c r="J85" i="226"/>
  <c r="K85" i="226"/>
  <c r="F85" i="227"/>
  <c r="K128" i="227"/>
  <c r="J128" i="227"/>
  <c r="F128" i="228"/>
  <c r="J73" i="227"/>
  <c r="K73" i="227"/>
  <c r="F73" i="228"/>
  <c r="J64" i="227"/>
  <c r="K64" i="227"/>
  <c r="F64" i="228"/>
  <c r="J147" i="227"/>
  <c r="K147" i="227"/>
  <c r="F147" i="228"/>
  <c r="K117" i="227"/>
  <c r="J117" i="227"/>
  <c r="F117" i="228"/>
  <c r="J119" i="227"/>
  <c r="K119" i="227"/>
  <c r="F119" i="228"/>
  <c r="J113" i="227"/>
  <c r="K113" i="227"/>
  <c r="F113" i="228"/>
  <c r="J63" i="225"/>
  <c r="K63" i="225"/>
  <c r="F63" i="226"/>
  <c r="J111" i="227"/>
  <c r="K111" i="227"/>
  <c r="F111" i="228"/>
  <c r="J78" i="227"/>
  <c r="K78" i="227"/>
  <c r="F78" i="228"/>
  <c r="K66" i="227"/>
  <c r="J66" i="227"/>
  <c r="F66" i="228"/>
  <c r="K122" i="227"/>
  <c r="J122" i="227"/>
  <c r="F122" i="228"/>
  <c r="J137" i="227"/>
  <c r="K137" i="227"/>
  <c r="F137" i="228"/>
  <c r="K118" i="226"/>
  <c r="J118" i="226"/>
  <c r="F118" i="227"/>
  <c r="K148" i="226"/>
  <c r="J148" i="226"/>
  <c r="F148" i="227"/>
  <c r="AU98" i="118"/>
  <c r="AU9" i="118"/>
  <c r="F44" i="115" s="1"/>
  <c r="J73" i="228" l="1"/>
  <c r="K73" i="228"/>
  <c r="F73" i="229"/>
  <c r="J76" i="228"/>
  <c r="K76" i="228"/>
  <c r="F76" i="229"/>
  <c r="K120" i="228"/>
  <c r="J120" i="228"/>
  <c r="F120" i="229"/>
  <c r="K59" i="227"/>
  <c r="J59" i="227"/>
  <c r="F59" i="228"/>
  <c r="K133" i="228"/>
  <c r="J133" i="228"/>
  <c r="F133" i="229"/>
  <c r="K112" i="228"/>
  <c r="J112" i="228"/>
  <c r="F112" i="229"/>
  <c r="K145" i="228"/>
  <c r="J145" i="228"/>
  <c r="F145" i="229"/>
  <c r="J116" i="226"/>
  <c r="K116" i="226"/>
  <c r="F116" i="227"/>
  <c r="J143" i="228"/>
  <c r="K143" i="228"/>
  <c r="F143" i="229"/>
  <c r="J62" i="228"/>
  <c r="K62" i="228"/>
  <c r="F62" i="229"/>
  <c r="K99" i="228"/>
  <c r="J99" i="228"/>
  <c r="F99" i="229"/>
  <c r="K136" i="227"/>
  <c r="J136" i="227"/>
  <c r="F136" i="228"/>
  <c r="J129" i="228"/>
  <c r="K129" i="228"/>
  <c r="F129" i="229"/>
  <c r="K98" i="227"/>
  <c r="J98" i="227"/>
  <c r="F98" i="228"/>
  <c r="J123" i="227"/>
  <c r="K123" i="227"/>
  <c r="F123" i="228"/>
  <c r="K110" i="228"/>
  <c r="J110" i="228"/>
  <c r="F110" i="229"/>
  <c r="K108" i="227"/>
  <c r="J108" i="227"/>
  <c r="F108" i="228"/>
  <c r="J83" i="228"/>
  <c r="K83" i="228"/>
  <c r="F83" i="229"/>
  <c r="K114" i="228"/>
  <c r="J114" i="228"/>
  <c r="F114" i="229"/>
  <c r="J115" i="228"/>
  <c r="K115" i="228"/>
  <c r="F115" i="229"/>
  <c r="J89" i="228"/>
  <c r="K89" i="228"/>
  <c r="F89" i="229"/>
  <c r="J69" i="228"/>
  <c r="K69" i="228"/>
  <c r="F69" i="229"/>
  <c r="J65" i="228"/>
  <c r="K65" i="228"/>
  <c r="F65" i="229"/>
  <c r="K131" i="228"/>
  <c r="J131" i="228"/>
  <c r="F131" i="229"/>
  <c r="K134" i="227"/>
  <c r="J134" i="227"/>
  <c r="F134" i="228"/>
  <c r="K109" i="228"/>
  <c r="J109" i="228"/>
  <c r="F109" i="229"/>
  <c r="J97" i="228"/>
  <c r="K97" i="228"/>
  <c r="F97" i="229"/>
  <c r="K107" i="228"/>
  <c r="J107" i="228"/>
  <c r="F107" i="229"/>
  <c r="J79" i="228"/>
  <c r="K79" i="228"/>
  <c r="F79" i="229"/>
  <c r="K88" i="228"/>
  <c r="J88" i="228"/>
  <c r="F88" i="229"/>
  <c r="K81" i="228"/>
  <c r="J81" i="228"/>
  <c r="F81" i="229"/>
  <c r="K122" i="228"/>
  <c r="J122" i="228"/>
  <c r="F122" i="229"/>
  <c r="K66" i="228"/>
  <c r="J66" i="228"/>
  <c r="F66" i="229"/>
  <c r="K78" i="228"/>
  <c r="J78" i="228"/>
  <c r="F78" i="229"/>
  <c r="K87" i="228"/>
  <c r="J87" i="228"/>
  <c r="F87" i="229"/>
  <c r="K142" i="228"/>
  <c r="J142" i="228"/>
  <c r="F142" i="229"/>
  <c r="J125" i="228"/>
  <c r="K125" i="228"/>
  <c r="F125" i="229"/>
  <c r="J57" i="226"/>
  <c r="F149" i="226"/>
  <c r="J149" i="226" s="1"/>
  <c r="K57" i="226"/>
  <c r="F57" i="227"/>
  <c r="J130" i="228"/>
  <c r="K130" i="228"/>
  <c r="F130" i="229"/>
  <c r="K113" i="228"/>
  <c r="J113" i="228"/>
  <c r="F113" i="229"/>
  <c r="J85" i="227"/>
  <c r="K85" i="227"/>
  <c r="F85" i="228"/>
  <c r="J93" i="228"/>
  <c r="K93" i="228"/>
  <c r="F93" i="229"/>
  <c r="J106" i="227"/>
  <c r="K106" i="227"/>
  <c r="F106" i="228"/>
  <c r="K140" i="228"/>
  <c r="J140" i="228"/>
  <c r="F140" i="229"/>
  <c r="J132" i="228"/>
  <c r="K132" i="228"/>
  <c r="F132" i="229"/>
  <c r="J91" i="228"/>
  <c r="K91" i="228"/>
  <c r="F91" i="229"/>
  <c r="K124" i="228"/>
  <c r="J124" i="228"/>
  <c r="F124" i="229"/>
  <c r="J147" i="228"/>
  <c r="K147" i="228"/>
  <c r="F147" i="229"/>
  <c r="J100" i="227"/>
  <c r="K100" i="227"/>
  <c r="F100" i="228"/>
  <c r="K141" i="228"/>
  <c r="J141" i="228"/>
  <c r="F141" i="229"/>
  <c r="J96" i="228"/>
  <c r="K96" i="228"/>
  <c r="F96" i="229"/>
  <c r="K149" i="225"/>
  <c r="J61" i="228"/>
  <c r="K61" i="228"/>
  <c r="F61" i="229"/>
  <c r="J128" i="228"/>
  <c r="K128" i="228"/>
  <c r="F128" i="229"/>
  <c r="J111" i="228"/>
  <c r="K111" i="228"/>
  <c r="F111" i="229"/>
  <c r="J144" i="227"/>
  <c r="K144" i="227"/>
  <c r="F144" i="228"/>
  <c r="J68" i="228"/>
  <c r="K68" i="228"/>
  <c r="F68" i="229"/>
  <c r="K75" i="228"/>
  <c r="J75" i="228"/>
  <c r="F75" i="229"/>
  <c r="J94" i="228"/>
  <c r="K94" i="228"/>
  <c r="F94" i="229"/>
  <c r="J117" i="228"/>
  <c r="K117" i="228"/>
  <c r="F117" i="229"/>
  <c r="J118" i="227"/>
  <c r="K118" i="227"/>
  <c r="F118" i="228"/>
  <c r="J70" i="228"/>
  <c r="K70" i="228"/>
  <c r="F70" i="229"/>
  <c r="J80" i="228"/>
  <c r="K80" i="228"/>
  <c r="F80" i="229"/>
  <c r="J95" i="228"/>
  <c r="K95" i="228"/>
  <c r="F95" i="229"/>
  <c r="J121" i="228"/>
  <c r="K121" i="228"/>
  <c r="F121" i="229"/>
  <c r="J127" i="228"/>
  <c r="K127" i="228"/>
  <c r="F127" i="229"/>
  <c r="K77" i="228"/>
  <c r="J77" i="228"/>
  <c r="F77" i="229"/>
  <c r="J148" i="227"/>
  <c r="K148" i="227"/>
  <c r="F148" i="228"/>
  <c r="K64" i="228"/>
  <c r="J64" i="228"/>
  <c r="F64" i="229"/>
  <c r="K74" i="227"/>
  <c r="J74" i="227"/>
  <c r="F74" i="228"/>
  <c r="J146" i="228"/>
  <c r="K146" i="228"/>
  <c r="F146" i="229"/>
  <c r="J139" i="227"/>
  <c r="K139" i="227"/>
  <c r="F139" i="228"/>
  <c r="J86" i="228"/>
  <c r="K86" i="228"/>
  <c r="F86" i="229"/>
  <c r="K119" i="228"/>
  <c r="J119" i="228"/>
  <c r="F119" i="229"/>
  <c r="J63" i="226"/>
  <c r="K63" i="226"/>
  <c r="F63" i="227"/>
  <c r="J72" i="228"/>
  <c r="K72" i="228"/>
  <c r="F72" i="229"/>
  <c r="K84" i="228"/>
  <c r="J84" i="228"/>
  <c r="F84" i="229"/>
  <c r="K126" i="228"/>
  <c r="J126" i="228"/>
  <c r="F126" i="229"/>
  <c r="K71" i="228"/>
  <c r="J71" i="228"/>
  <c r="F71" i="229"/>
  <c r="J82" i="228"/>
  <c r="K82" i="228"/>
  <c r="F82" i="229"/>
  <c r="J92" i="228"/>
  <c r="K92" i="228"/>
  <c r="F92" i="229"/>
  <c r="K137" i="228"/>
  <c r="J137" i="228"/>
  <c r="F137" i="229"/>
  <c r="J90" i="227"/>
  <c r="K90" i="227"/>
  <c r="F90" i="228"/>
  <c r="K58" i="228"/>
  <c r="J58" i="228"/>
  <c r="F58" i="229"/>
  <c r="K67" i="228"/>
  <c r="J67" i="228"/>
  <c r="F67" i="229"/>
  <c r="J60" i="228"/>
  <c r="K60" i="228"/>
  <c r="F60" i="229"/>
  <c r="J138" i="228"/>
  <c r="K138" i="228"/>
  <c r="F138" i="229"/>
  <c r="J135" i="228"/>
  <c r="K135" i="228"/>
  <c r="F135" i="229"/>
  <c r="AT9" i="118"/>
  <c r="F43" i="115" s="1"/>
  <c r="AT98" i="118"/>
  <c r="J63" i="227" l="1"/>
  <c r="K63" i="227"/>
  <c r="F63" i="228"/>
  <c r="K122" i="229"/>
  <c r="J122" i="229"/>
  <c r="F122" i="230"/>
  <c r="K110" i="229"/>
  <c r="J110" i="229"/>
  <c r="F110" i="230"/>
  <c r="J82" i="229"/>
  <c r="K82" i="229"/>
  <c r="F82" i="230"/>
  <c r="K93" i="229"/>
  <c r="J93" i="229"/>
  <c r="F93" i="230"/>
  <c r="K125" i="229"/>
  <c r="J125" i="229"/>
  <c r="F125" i="230"/>
  <c r="K89" i="229"/>
  <c r="J89" i="229"/>
  <c r="F89" i="230"/>
  <c r="J133" i="229"/>
  <c r="K133" i="229"/>
  <c r="F133" i="230"/>
  <c r="J61" i="229"/>
  <c r="K61" i="229"/>
  <c r="F61" i="230"/>
  <c r="K124" i="229"/>
  <c r="J124" i="229"/>
  <c r="F124" i="230"/>
  <c r="K109" i="229"/>
  <c r="J109" i="229"/>
  <c r="F109" i="230"/>
  <c r="J62" i="229"/>
  <c r="K62" i="229"/>
  <c r="F62" i="230"/>
  <c r="J81" i="229"/>
  <c r="K81" i="229"/>
  <c r="F81" i="230"/>
  <c r="K123" i="228"/>
  <c r="J123" i="228"/>
  <c r="F123" i="229"/>
  <c r="K85" i="228"/>
  <c r="J85" i="228"/>
  <c r="F85" i="229"/>
  <c r="J142" i="229"/>
  <c r="K142" i="229"/>
  <c r="F142" i="230"/>
  <c r="K115" i="229"/>
  <c r="J115" i="229"/>
  <c r="F115" i="230"/>
  <c r="J59" i="228"/>
  <c r="K59" i="228"/>
  <c r="F59" i="229"/>
  <c r="K91" i="229"/>
  <c r="J91" i="229"/>
  <c r="F91" i="230"/>
  <c r="K134" i="228"/>
  <c r="J134" i="228"/>
  <c r="F134" i="229"/>
  <c r="J143" i="229"/>
  <c r="K143" i="229"/>
  <c r="F143" i="230"/>
  <c r="K64" i="229"/>
  <c r="J64" i="229"/>
  <c r="F64" i="230"/>
  <c r="K80" i="229"/>
  <c r="J80" i="229"/>
  <c r="F80" i="230"/>
  <c r="K96" i="229"/>
  <c r="J96" i="229"/>
  <c r="F96" i="230"/>
  <c r="K88" i="229"/>
  <c r="J88" i="229"/>
  <c r="F88" i="230"/>
  <c r="K98" i="228"/>
  <c r="J98" i="228"/>
  <c r="F98" i="229"/>
  <c r="J119" i="229"/>
  <c r="K119" i="229"/>
  <c r="F119" i="230"/>
  <c r="J70" i="229"/>
  <c r="K70" i="229"/>
  <c r="F70" i="230"/>
  <c r="K113" i="229"/>
  <c r="J113" i="229"/>
  <c r="F113" i="230"/>
  <c r="K87" i="229"/>
  <c r="J87" i="229"/>
  <c r="F87" i="230"/>
  <c r="J114" i="229"/>
  <c r="K114" i="229"/>
  <c r="F114" i="230"/>
  <c r="K120" i="229"/>
  <c r="J120" i="229"/>
  <c r="F120" i="230"/>
  <c r="K94" i="229"/>
  <c r="J94" i="229"/>
  <c r="F94" i="230"/>
  <c r="J71" i="229"/>
  <c r="K71" i="229"/>
  <c r="F71" i="230"/>
  <c r="K148" i="228"/>
  <c r="J148" i="228"/>
  <c r="F148" i="229"/>
  <c r="J90" i="228"/>
  <c r="K90" i="228"/>
  <c r="F90" i="229"/>
  <c r="J77" i="229"/>
  <c r="K77" i="229"/>
  <c r="F77" i="230"/>
  <c r="J132" i="229"/>
  <c r="K132" i="229"/>
  <c r="F132" i="230"/>
  <c r="J131" i="229"/>
  <c r="K131" i="229"/>
  <c r="F131" i="230"/>
  <c r="K116" i="227"/>
  <c r="J116" i="227"/>
  <c r="F116" i="228"/>
  <c r="J75" i="229"/>
  <c r="K75" i="229"/>
  <c r="F75" i="230"/>
  <c r="K58" i="229"/>
  <c r="J58" i="229"/>
  <c r="F58" i="230"/>
  <c r="K139" i="228"/>
  <c r="J139" i="228"/>
  <c r="F139" i="229"/>
  <c r="J144" i="228"/>
  <c r="K144" i="228"/>
  <c r="F144" i="229"/>
  <c r="K141" i="229"/>
  <c r="J141" i="229"/>
  <c r="F141" i="230"/>
  <c r="J79" i="229"/>
  <c r="K79" i="229"/>
  <c r="F79" i="230"/>
  <c r="J129" i="229"/>
  <c r="K129" i="229"/>
  <c r="F129" i="230"/>
  <c r="J126" i="229"/>
  <c r="K126" i="229"/>
  <c r="F126" i="230"/>
  <c r="J84" i="229"/>
  <c r="K84" i="229"/>
  <c r="F84" i="230"/>
  <c r="K118" i="228"/>
  <c r="J118" i="228"/>
  <c r="F118" i="229"/>
  <c r="K130" i="229"/>
  <c r="J130" i="229"/>
  <c r="F130" i="230"/>
  <c r="J78" i="229"/>
  <c r="K78" i="229"/>
  <c r="F78" i="230"/>
  <c r="J83" i="229"/>
  <c r="K83" i="229"/>
  <c r="F83" i="230"/>
  <c r="K76" i="229"/>
  <c r="J76" i="229"/>
  <c r="F76" i="230"/>
  <c r="K95" i="229"/>
  <c r="J95" i="229"/>
  <c r="F95" i="230"/>
  <c r="K86" i="229"/>
  <c r="J86" i="229"/>
  <c r="F86" i="230"/>
  <c r="K137" i="229"/>
  <c r="J137" i="229"/>
  <c r="F137" i="230"/>
  <c r="J127" i="229"/>
  <c r="K127" i="229"/>
  <c r="F127" i="230"/>
  <c r="K140" i="229"/>
  <c r="J140" i="229"/>
  <c r="F140" i="230"/>
  <c r="J65" i="229"/>
  <c r="K65" i="229"/>
  <c r="F65" i="230"/>
  <c r="K145" i="229"/>
  <c r="J145" i="229"/>
  <c r="F145" i="230"/>
  <c r="J67" i="229"/>
  <c r="K67" i="229"/>
  <c r="F67" i="230"/>
  <c r="J135" i="229"/>
  <c r="K135" i="229"/>
  <c r="F135" i="230"/>
  <c r="K138" i="229"/>
  <c r="J138" i="229"/>
  <c r="F138" i="230"/>
  <c r="K146" i="229"/>
  <c r="J146" i="229"/>
  <c r="F146" i="230"/>
  <c r="J111" i="229"/>
  <c r="K111" i="229"/>
  <c r="F111" i="230"/>
  <c r="J100" i="228"/>
  <c r="K100" i="228"/>
  <c r="F100" i="229"/>
  <c r="K107" i="229"/>
  <c r="J107" i="229"/>
  <c r="F107" i="230"/>
  <c r="K136" i="228"/>
  <c r="J136" i="228"/>
  <c r="F136" i="229"/>
  <c r="J72" i="229"/>
  <c r="K72" i="229"/>
  <c r="F72" i="230"/>
  <c r="J117" i="229"/>
  <c r="K117" i="229"/>
  <c r="F117" i="230"/>
  <c r="F149" i="227"/>
  <c r="J149" i="227" s="1"/>
  <c r="K57" i="227"/>
  <c r="J57" i="227"/>
  <c r="F57" i="228"/>
  <c r="J66" i="229"/>
  <c r="K66" i="229"/>
  <c r="F66" i="230"/>
  <c r="K108" i="228"/>
  <c r="J108" i="228"/>
  <c r="F108" i="229"/>
  <c r="K73" i="229"/>
  <c r="J73" i="229"/>
  <c r="F73" i="230"/>
  <c r="J68" i="229"/>
  <c r="K68" i="229"/>
  <c r="F68" i="230"/>
  <c r="K92" i="229"/>
  <c r="J92" i="229"/>
  <c r="F92" i="230"/>
  <c r="J121" i="229"/>
  <c r="K121" i="229"/>
  <c r="F121" i="230"/>
  <c r="J106" i="228"/>
  <c r="K106" i="228"/>
  <c r="F106" i="229"/>
  <c r="K149" i="226"/>
  <c r="K69" i="229"/>
  <c r="J69" i="229"/>
  <c r="F69" i="230"/>
  <c r="K112" i="229"/>
  <c r="J112" i="229"/>
  <c r="F112" i="230"/>
  <c r="K60" i="229"/>
  <c r="J60" i="229"/>
  <c r="F60" i="230"/>
  <c r="K74" i="228"/>
  <c r="J74" i="228"/>
  <c r="F74" i="229"/>
  <c r="J128" i="229"/>
  <c r="K128" i="229"/>
  <c r="F128" i="230"/>
  <c r="K147" i="229"/>
  <c r="J147" i="229"/>
  <c r="F147" i="230"/>
  <c r="J97" i="229"/>
  <c r="K97" i="229"/>
  <c r="F97" i="230"/>
  <c r="J99" i="229"/>
  <c r="K99" i="229"/>
  <c r="F99" i="230"/>
  <c r="AS98" i="118"/>
  <c r="AS9" i="118"/>
  <c r="F42" i="115" s="1"/>
  <c r="K149" i="227" l="1"/>
  <c r="K138" i="230"/>
  <c r="J138" i="230"/>
  <c r="F138" i="231"/>
  <c r="J126" i="230"/>
  <c r="K126" i="230"/>
  <c r="F126" i="231"/>
  <c r="K120" i="230"/>
  <c r="J120" i="230"/>
  <c r="F120" i="231"/>
  <c r="K142" i="230"/>
  <c r="J142" i="230"/>
  <c r="F142" i="231"/>
  <c r="K77" i="230"/>
  <c r="J77" i="230"/>
  <c r="F77" i="231"/>
  <c r="K143" i="230"/>
  <c r="J143" i="230"/>
  <c r="F143" i="231"/>
  <c r="K93" i="230"/>
  <c r="J93" i="230"/>
  <c r="F93" i="231"/>
  <c r="K58" i="230"/>
  <c r="J58" i="230"/>
  <c r="F58" i="231"/>
  <c r="K98" i="229"/>
  <c r="J98" i="229"/>
  <c r="F98" i="230"/>
  <c r="K124" i="230"/>
  <c r="J124" i="230"/>
  <c r="F124" i="231"/>
  <c r="J83" i="230"/>
  <c r="K83" i="230"/>
  <c r="F83" i="231"/>
  <c r="K129" i="230"/>
  <c r="J129" i="230"/>
  <c r="F129" i="231"/>
  <c r="K114" i="230"/>
  <c r="J114" i="230"/>
  <c r="F114" i="231"/>
  <c r="J85" i="229"/>
  <c r="K85" i="229"/>
  <c r="F85" i="230"/>
  <c r="K107" i="230"/>
  <c r="J107" i="230"/>
  <c r="F107" i="231"/>
  <c r="K78" i="230"/>
  <c r="J78" i="230"/>
  <c r="F78" i="231"/>
  <c r="J90" i="229"/>
  <c r="K90" i="229"/>
  <c r="F90" i="230"/>
  <c r="J134" i="229"/>
  <c r="K134" i="229"/>
  <c r="F134" i="230"/>
  <c r="J82" i="230"/>
  <c r="K82" i="230"/>
  <c r="F82" i="231"/>
  <c r="K74" i="229"/>
  <c r="J74" i="229"/>
  <c r="F74" i="230"/>
  <c r="K137" i="230"/>
  <c r="J137" i="230"/>
  <c r="F137" i="231"/>
  <c r="K75" i="230"/>
  <c r="J75" i="230"/>
  <c r="F75" i="231"/>
  <c r="K88" i="230"/>
  <c r="J88" i="230"/>
  <c r="F88" i="231"/>
  <c r="J61" i="230"/>
  <c r="K61" i="230"/>
  <c r="F61" i="231"/>
  <c r="J79" i="230"/>
  <c r="K79" i="230"/>
  <c r="F79" i="231"/>
  <c r="K87" i="230"/>
  <c r="J87" i="230"/>
  <c r="F87" i="231"/>
  <c r="K123" i="229"/>
  <c r="J123" i="229"/>
  <c r="F123" i="230"/>
  <c r="J108" i="229"/>
  <c r="K108" i="229"/>
  <c r="F108" i="230"/>
  <c r="K130" i="230"/>
  <c r="J130" i="230"/>
  <c r="F130" i="231"/>
  <c r="K148" i="229"/>
  <c r="J148" i="229"/>
  <c r="F148" i="230"/>
  <c r="J91" i="230"/>
  <c r="K91" i="230"/>
  <c r="F91" i="231"/>
  <c r="J110" i="230"/>
  <c r="K110" i="230"/>
  <c r="F110" i="231"/>
  <c r="K106" i="229"/>
  <c r="J106" i="229"/>
  <c r="F106" i="230"/>
  <c r="J60" i="230"/>
  <c r="K60" i="230"/>
  <c r="F60" i="231"/>
  <c r="K86" i="230"/>
  <c r="J86" i="230"/>
  <c r="F86" i="231"/>
  <c r="J116" i="228"/>
  <c r="K116" i="228"/>
  <c r="F116" i="229"/>
  <c r="K96" i="230"/>
  <c r="J96" i="230"/>
  <c r="F96" i="231"/>
  <c r="J133" i="230"/>
  <c r="K133" i="230"/>
  <c r="F133" i="231"/>
  <c r="J128" i="230"/>
  <c r="K128" i="230"/>
  <c r="F128" i="231"/>
  <c r="K145" i="230"/>
  <c r="J145" i="230"/>
  <c r="F145" i="231"/>
  <c r="J141" i="230"/>
  <c r="K141" i="230"/>
  <c r="F141" i="231"/>
  <c r="K113" i="230"/>
  <c r="J113" i="230"/>
  <c r="F113" i="231"/>
  <c r="J81" i="230"/>
  <c r="K81" i="230"/>
  <c r="F81" i="231"/>
  <c r="J121" i="230"/>
  <c r="K121" i="230"/>
  <c r="F121" i="231"/>
  <c r="J100" i="229"/>
  <c r="K100" i="229"/>
  <c r="F100" i="230"/>
  <c r="K111" i="230"/>
  <c r="J111" i="230"/>
  <c r="F111" i="231"/>
  <c r="J118" i="229"/>
  <c r="K118" i="229"/>
  <c r="F118" i="230"/>
  <c r="K71" i="230"/>
  <c r="J71" i="230"/>
  <c r="F71" i="231"/>
  <c r="K59" i="229"/>
  <c r="J59" i="229"/>
  <c r="F59" i="230"/>
  <c r="J122" i="230"/>
  <c r="K122" i="230"/>
  <c r="F122" i="231"/>
  <c r="K136" i="229"/>
  <c r="J136" i="229"/>
  <c r="F136" i="230"/>
  <c r="K112" i="230"/>
  <c r="J112" i="230"/>
  <c r="F112" i="231"/>
  <c r="J68" i="230"/>
  <c r="K68" i="230"/>
  <c r="F68" i="231"/>
  <c r="J117" i="230"/>
  <c r="K117" i="230"/>
  <c r="F117" i="231"/>
  <c r="K95" i="230"/>
  <c r="J95" i="230"/>
  <c r="F95" i="231"/>
  <c r="K131" i="230"/>
  <c r="J131" i="230"/>
  <c r="F131" i="231"/>
  <c r="K80" i="230"/>
  <c r="J80" i="230"/>
  <c r="F80" i="231"/>
  <c r="J89" i="230"/>
  <c r="K89" i="230"/>
  <c r="F89" i="231"/>
  <c r="J66" i="230"/>
  <c r="K66" i="230"/>
  <c r="F66" i="231"/>
  <c r="J97" i="230"/>
  <c r="K97" i="230"/>
  <c r="F97" i="231"/>
  <c r="J65" i="230"/>
  <c r="K65" i="230"/>
  <c r="F65" i="231"/>
  <c r="K144" i="229"/>
  <c r="J144" i="229"/>
  <c r="F144" i="230"/>
  <c r="J70" i="230"/>
  <c r="K70" i="230"/>
  <c r="F70" i="231"/>
  <c r="J62" i="230"/>
  <c r="K62" i="230"/>
  <c r="F62" i="231"/>
  <c r="J127" i="230"/>
  <c r="K127" i="230"/>
  <c r="F127" i="231"/>
  <c r="F149" i="228"/>
  <c r="J149" i="228" s="1"/>
  <c r="K57" i="228"/>
  <c r="J57" i="228"/>
  <c r="F57" i="229"/>
  <c r="J146" i="230"/>
  <c r="K146" i="230"/>
  <c r="F146" i="231"/>
  <c r="J84" i="230"/>
  <c r="K84" i="230"/>
  <c r="F84" i="231"/>
  <c r="J94" i="230"/>
  <c r="K94" i="230"/>
  <c r="F94" i="231"/>
  <c r="K115" i="230"/>
  <c r="J115" i="230"/>
  <c r="F115" i="231"/>
  <c r="K63" i="228"/>
  <c r="J63" i="228"/>
  <c r="F63" i="229"/>
  <c r="J135" i="230"/>
  <c r="K135" i="230"/>
  <c r="F135" i="231"/>
  <c r="J67" i="230"/>
  <c r="K67" i="230"/>
  <c r="F67" i="231"/>
  <c r="J92" i="230"/>
  <c r="K92" i="230"/>
  <c r="F92" i="231"/>
  <c r="K69" i="230"/>
  <c r="J69" i="230"/>
  <c r="F69" i="231"/>
  <c r="J73" i="230"/>
  <c r="K73" i="230"/>
  <c r="F73" i="231"/>
  <c r="K72" i="230"/>
  <c r="J72" i="230"/>
  <c r="F72" i="231"/>
  <c r="K76" i="230"/>
  <c r="J76" i="230"/>
  <c r="F76" i="231"/>
  <c r="J132" i="230"/>
  <c r="K132" i="230"/>
  <c r="F132" i="231"/>
  <c r="J64" i="230"/>
  <c r="K64" i="230"/>
  <c r="F64" i="231"/>
  <c r="K125" i="230"/>
  <c r="J125" i="230"/>
  <c r="F125" i="231"/>
  <c r="K99" i="230"/>
  <c r="J99" i="230"/>
  <c r="F99" i="231"/>
  <c r="K147" i="230"/>
  <c r="J147" i="230"/>
  <c r="F147" i="231"/>
  <c r="K140" i="230"/>
  <c r="J140" i="230"/>
  <c r="F140" i="231"/>
  <c r="K139" i="229"/>
  <c r="J139" i="229"/>
  <c r="F139" i="230"/>
  <c r="J119" i="230"/>
  <c r="K119" i="230"/>
  <c r="F119" i="231"/>
  <c r="K109" i="230"/>
  <c r="J109" i="230"/>
  <c r="F109" i="231"/>
  <c r="AR9" i="118"/>
  <c r="F41" i="115" s="1"/>
  <c r="AR98" i="118"/>
  <c r="J62" i="231" l="1"/>
  <c r="K62" i="231"/>
  <c r="F62" i="232"/>
  <c r="K71" i="231"/>
  <c r="J71" i="231"/>
  <c r="F71" i="232"/>
  <c r="K110" i="231"/>
  <c r="J110" i="231"/>
  <c r="F110" i="232"/>
  <c r="J78" i="231"/>
  <c r="K78" i="231"/>
  <c r="F78" i="232"/>
  <c r="J96" i="231"/>
  <c r="K96" i="231"/>
  <c r="F96" i="232"/>
  <c r="J137" i="231"/>
  <c r="K137" i="231"/>
  <c r="F137" i="232"/>
  <c r="J77" i="231"/>
  <c r="K77" i="231"/>
  <c r="F77" i="232"/>
  <c r="J113" i="231"/>
  <c r="K113" i="231"/>
  <c r="F113" i="232"/>
  <c r="J87" i="231"/>
  <c r="K87" i="231"/>
  <c r="F87" i="232"/>
  <c r="J124" i="231"/>
  <c r="K124" i="231"/>
  <c r="F124" i="232"/>
  <c r="J140" i="231"/>
  <c r="K140" i="231"/>
  <c r="F140" i="232"/>
  <c r="K118" i="230"/>
  <c r="J118" i="230"/>
  <c r="F118" i="231"/>
  <c r="K91" i="231"/>
  <c r="J91" i="231"/>
  <c r="F91" i="232"/>
  <c r="J107" i="231"/>
  <c r="K107" i="231"/>
  <c r="F107" i="232"/>
  <c r="J112" i="231"/>
  <c r="K112" i="231"/>
  <c r="F112" i="232"/>
  <c r="J116" i="229"/>
  <c r="K116" i="229"/>
  <c r="F116" i="230"/>
  <c r="K74" i="230"/>
  <c r="J74" i="230"/>
  <c r="F74" i="231"/>
  <c r="K142" i="231"/>
  <c r="J142" i="231"/>
  <c r="F142" i="232"/>
  <c r="J139" i="230"/>
  <c r="K139" i="230"/>
  <c r="F139" i="231"/>
  <c r="J89" i="231"/>
  <c r="K89" i="231"/>
  <c r="F89" i="232"/>
  <c r="J80" i="231"/>
  <c r="K80" i="231"/>
  <c r="F80" i="232"/>
  <c r="J141" i="231"/>
  <c r="K141" i="231"/>
  <c r="F141" i="232"/>
  <c r="J79" i="231"/>
  <c r="K79" i="231"/>
  <c r="F79" i="232"/>
  <c r="J98" i="230"/>
  <c r="K98" i="230"/>
  <c r="F98" i="231"/>
  <c r="J92" i="231"/>
  <c r="K92" i="231"/>
  <c r="F92" i="232"/>
  <c r="K146" i="231"/>
  <c r="J146" i="231"/>
  <c r="F146" i="232"/>
  <c r="K144" i="230"/>
  <c r="J144" i="230"/>
  <c r="F144" i="231"/>
  <c r="J111" i="231"/>
  <c r="K111" i="231"/>
  <c r="F111" i="232"/>
  <c r="J148" i="230"/>
  <c r="K148" i="230"/>
  <c r="F148" i="231"/>
  <c r="J85" i="230"/>
  <c r="K85" i="230"/>
  <c r="F85" i="231"/>
  <c r="K135" i="231"/>
  <c r="J135" i="231"/>
  <c r="F135" i="232"/>
  <c r="J136" i="230"/>
  <c r="K136" i="230"/>
  <c r="F136" i="231"/>
  <c r="K86" i="231"/>
  <c r="J86" i="231"/>
  <c r="F86" i="232"/>
  <c r="K82" i="231"/>
  <c r="J82" i="231"/>
  <c r="F82" i="232"/>
  <c r="J120" i="231"/>
  <c r="K120" i="231"/>
  <c r="F120" i="232"/>
  <c r="J94" i="231"/>
  <c r="K94" i="231"/>
  <c r="F94" i="232"/>
  <c r="J72" i="231"/>
  <c r="K72" i="231"/>
  <c r="F72" i="232"/>
  <c r="J131" i="231"/>
  <c r="K131" i="231"/>
  <c r="F131" i="232"/>
  <c r="K145" i="231"/>
  <c r="J145" i="231"/>
  <c r="F145" i="232"/>
  <c r="J61" i="231"/>
  <c r="K61" i="231"/>
  <c r="F61" i="232"/>
  <c r="K58" i="231"/>
  <c r="J58" i="231"/>
  <c r="F58" i="232"/>
  <c r="J68" i="231"/>
  <c r="K68" i="231"/>
  <c r="F68" i="232"/>
  <c r="K84" i="231"/>
  <c r="J84" i="231"/>
  <c r="F84" i="232"/>
  <c r="F149" i="229"/>
  <c r="J149" i="229" s="1"/>
  <c r="K57" i="229"/>
  <c r="J57" i="229"/>
  <c r="F57" i="230"/>
  <c r="J65" i="231"/>
  <c r="K65" i="231"/>
  <c r="F65" i="232"/>
  <c r="J100" i="230"/>
  <c r="K100" i="230"/>
  <c r="F100" i="231"/>
  <c r="J130" i="231"/>
  <c r="K130" i="231"/>
  <c r="F130" i="232"/>
  <c r="J114" i="231"/>
  <c r="K114" i="231"/>
  <c r="F114" i="232"/>
  <c r="J109" i="231"/>
  <c r="K109" i="231"/>
  <c r="F109" i="232"/>
  <c r="K63" i="229"/>
  <c r="J63" i="229"/>
  <c r="F63" i="230"/>
  <c r="J122" i="231"/>
  <c r="K122" i="231"/>
  <c r="F122" i="232"/>
  <c r="K60" i="231"/>
  <c r="J60" i="231"/>
  <c r="F60" i="232"/>
  <c r="J134" i="230"/>
  <c r="K134" i="230"/>
  <c r="F134" i="231"/>
  <c r="J126" i="231"/>
  <c r="K126" i="231"/>
  <c r="F126" i="232"/>
  <c r="J147" i="231"/>
  <c r="K147" i="231"/>
  <c r="F147" i="232"/>
  <c r="K99" i="231"/>
  <c r="J99" i="231"/>
  <c r="F99" i="232"/>
  <c r="J73" i="231"/>
  <c r="K73" i="231"/>
  <c r="F73" i="232"/>
  <c r="K149" i="228"/>
  <c r="J95" i="231"/>
  <c r="K95" i="231"/>
  <c r="F95" i="232"/>
  <c r="J128" i="231"/>
  <c r="K128" i="231"/>
  <c r="F128" i="232"/>
  <c r="J88" i="231"/>
  <c r="K88" i="231"/>
  <c r="F88" i="232"/>
  <c r="J93" i="231"/>
  <c r="K93" i="231"/>
  <c r="F93" i="232"/>
  <c r="J67" i="231"/>
  <c r="K67" i="231"/>
  <c r="F67" i="232"/>
  <c r="K125" i="231"/>
  <c r="J125" i="231"/>
  <c r="F125" i="232"/>
  <c r="J97" i="231"/>
  <c r="K97" i="231"/>
  <c r="F97" i="232"/>
  <c r="K121" i="231"/>
  <c r="J121" i="231"/>
  <c r="F121" i="232"/>
  <c r="K108" i="230"/>
  <c r="J108" i="230"/>
  <c r="F108" i="231"/>
  <c r="K129" i="231"/>
  <c r="J129" i="231"/>
  <c r="F129" i="232"/>
  <c r="J132" i="231"/>
  <c r="K132" i="231"/>
  <c r="F132" i="232"/>
  <c r="J119" i="231"/>
  <c r="K119" i="231"/>
  <c r="F119" i="232"/>
  <c r="K115" i="231"/>
  <c r="J115" i="231"/>
  <c r="F115" i="232"/>
  <c r="J127" i="231"/>
  <c r="K127" i="231"/>
  <c r="F127" i="232"/>
  <c r="J59" i="230"/>
  <c r="K59" i="230"/>
  <c r="F59" i="231"/>
  <c r="J106" i="230"/>
  <c r="K106" i="230"/>
  <c r="F106" i="231"/>
  <c r="J90" i="230"/>
  <c r="K90" i="230"/>
  <c r="F90" i="231"/>
  <c r="J138" i="231"/>
  <c r="K138" i="231"/>
  <c r="F138" i="232"/>
  <c r="J70" i="231"/>
  <c r="K70" i="231"/>
  <c r="F70" i="232"/>
  <c r="J76" i="231"/>
  <c r="K76" i="231"/>
  <c r="F76" i="232"/>
  <c r="K69" i="231"/>
  <c r="J69" i="231"/>
  <c r="F69" i="232"/>
  <c r="J117" i="231"/>
  <c r="K117" i="231"/>
  <c r="F117" i="232"/>
  <c r="K133" i="231"/>
  <c r="J133" i="231"/>
  <c r="F133" i="232"/>
  <c r="J75" i="231"/>
  <c r="K75" i="231"/>
  <c r="F75" i="232"/>
  <c r="K143" i="231"/>
  <c r="J143" i="231"/>
  <c r="F143" i="232"/>
  <c r="K64" i="231"/>
  <c r="J64" i="231"/>
  <c r="F64" i="232"/>
  <c r="J66" i="231"/>
  <c r="K66" i="231"/>
  <c r="F66" i="232"/>
  <c r="K81" i="231"/>
  <c r="J81" i="231"/>
  <c r="F81" i="232"/>
  <c r="K123" i="230"/>
  <c r="J123" i="230"/>
  <c r="F123" i="231"/>
  <c r="K83" i="231"/>
  <c r="J83" i="231"/>
  <c r="F83" i="232"/>
  <c r="AQ9" i="118"/>
  <c r="F40" i="115" s="1"/>
  <c r="AQ98" i="118"/>
  <c r="K134" i="231" l="1"/>
  <c r="J134" i="231"/>
  <c r="F134" i="232"/>
  <c r="K136" i="231"/>
  <c r="J136" i="231"/>
  <c r="F136" i="232"/>
  <c r="J116" i="230"/>
  <c r="K116" i="230"/>
  <c r="F116" i="231"/>
  <c r="K72" i="232"/>
  <c r="J72" i="232"/>
  <c r="F72" i="233"/>
  <c r="K80" i="232"/>
  <c r="J80" i="232"/>
  <c r="F80" i="233"/>
  <c r="K96" i="232"/>
  <c r="J96" i="232"/>
  <c r="F96" i="233"/>
  <c r="K130" i="232"/>
  <c r="J130" i="232"/>
  <c r="F130" i="233"/>
  <c r="K68" i="232"/>
  <c r="J68" i="232"/>
  <c r="F68" i="233"/>
  <c r="K146" i="232"/>
  <c r="J146" i="232"/>
  <c r="F146" i="233"/>
  <c r="J124" i="232"/>
  <c r="K124" i="232"/>
  <c r="F124" i="233"/>
  <c r="K60" i="232"/>
  <c r="J60" i="232"/>
  <c r="F60" i="233"/>
  <c r="K135" i="232"/>
  <c r="J135" i="232"/>
  <c r="F135" i="233"/>
  <c r="J112" i="232"/>
  <c r="K112" i="232"/>
  <c r="F112" i="233"/>
  <c r="K67" i="232"/>
  <c r="J67" i="232"/>
  <c r="F67" i="233"/>
  <c r="K94" i="232"/>
  <c r="J94" i="232"/>
  <c r="F94" i="233"/>
  <c r="J89" i="232"/>
  <c r="K89" i="232"/>
  <c r="F89" i="233"/>
  <c r="J78" i="232"/>
  <c r="K78" i="232"/>
  <c r="F78" i="233"/>
  <c r="J100" i="231"/>
  <c r="K100" i="231"/>
  <c r="F100" i="232"/>
  <c r="J58" i="232"/>
  <c r="K58" i="232"/>
  <c r="F58" i="233"/>
  <c r="J92" i="232"/>
  <c r="K92" i="232"/>
  <c r="F92" i="233"/>
  <c r="J87" i="232"/>
  <c r="K87" i="232"/>
  <c r="F87" i="233"/>
  <c r="J132" i="232"/>
  <c r="K132" i="232"/>
  <c r="F132" i="233"/>
  <c r="K69" i="232"/>
  <c r="J69" i="232"/>
  <c r="F69" i="233"/>
  <c r="K122" i="232"/>
  <c r="J122" i="232"/>
  <c r="F122" i="233"/>
  <c r="J85" i="231"/>
  <c r="K85" i="231"/>
  <c r="F85" i="232"/>
  <c r="J107" i="232"/>
  <c r="K107" i="232"/>
  <c r="F107" i="233"/>
  <c r="J90" i="231"/>
  <c r="K90" i="231"/>
  <c r="F90" i="232"/>
  <c r="K73" i="232"/>
  <c r="J73" i="232"/>
  <c r="F73" i="233"/>
  <c r="J76" i="232"/>
  <c r="K76" i="232"/>
  <c r="F76" i="233"/>
  <c r="K93" i="232"/>
  <c r="J93" i="232"/>
  <c r="F93" i="233"/>
  <c r="J99" i="232"/>
  <c r="K99" i="232"/>
  <c r="F99" i="233"/>
  <c r="K120" i="232"/>
  <c r="J120" i="232"/>
  <c r="F120" i="233"/>
  <c r="K139" i="231"/>
  <c r="J139" i="231"/>
  <c r="F139" i="232"/>
  <c r="K110" i="232"/>
  <c r="J110" i="232"/>
  <c r="F110" i="233"/>
  <c r="K125" i="232"/>
  <c r="J125" i="232"/>
  <c r="F125" i="233"/>
  <c r="K108" i="231"/>
  <c r="J108" i="231"/>
  <c r="F108" i="232"/>
  <c r="J65" i="232"/>
  <c r="K65" i="232"/>
  <c r="F65" i="233"/>
  <c r="J61" i="232"/>
  <c r="K61" i="232"/>
  <c r="F61" i="233"/>
  <c r="J98" i="231"/>
  <c r="K98" i="231"/>
  <c r="F98" i="232"/>
  <c r="K113" i="232"/>
  <c r="J113" i="232"/>
  <c r="F113" i="233"/>
  <c r="K117" i="232"/>
  <c r="J117" i="232"/>
  <c r="F117" i="233"/>
  <c r="J64" i="232"/>
  <c r="K64" i="232"/>
  <c r="F64" i="233"/>
  <c r="K59" i="231"/>
  <c r="J59" i="231"/>
  <c r="F59" i="232"/>
  <c r="K127" i="232"/>
  <c r="J127" i="232"/>
  <c r="F127" i="233"/>
  <c r="J63" i="230"/>
  <c r="K63" i="230"/>
  <c r="F63" i="231"/>
  <c r="K148" i="231"/>
  <c r="J148" i="231"/>
  <c r="F148" i="232"/>
  <c r="K91" i="232"/>
  <c r="J91" i="232"/>
  <c r="F91" i="233"/>
  <c r="J129" i="232"/>
  <c r="K129" i="232"/>
  <c r="F129" i="233"/>
  <c r="J70" i="232"/>
  <c r="K70" i="232"/>
  <c r="F70" i="233"/>
  <c r="J88" i="232"/>
  <c r="K88" i="232"/>
  <c r="F88" i="233"/>
  <c r="K147" i="232"/>
  <c r="J147" i="232"/>
  <c r="F147" i="233"/>
  <c r="J82" i="232"/>
  <c r="K82" i="232"/>
  <c r="F82" i="233"/>
  <c r="J142" i="232"/>
  <c r="K142" i="232"/>
  <c r="F142" i="233"/>
  <c r="J71" i="232"/>
  <c r="K71" i="232"/>
  <c r="F71" i="233"/>
  <c r="J83" i="232"/>
  <c r="K83" i="232"/>
  <c r="F83" i="233"/>
  <c r="K75" i="232"/>
  <c r="J75" i="232"/>
  <c r="F75" i="233"/>
  <c r="J121" i="232"/>
  <c r="K121" i="232"/>
  <c r="F121" i="233"/>
  <c r="F149" i="230"/>
  <c r="J149" i="230" s="1"/>
  <c r="K57" i="230"/>
  <c r="K149" i="230" s="1"/>
  <c r="J57" i="230"/>
  <c r="F57" i="231"/>
  <c r="J145" i="232"/>
  <c r="K145" i="232"/>
  <c r="F145" i="233"/>
  <c r="K79" i="232"/>
  <c r="J79" i="232"/>
  <c r="F79" i="233"/>
  <c r="K77" i="232"/>
  <c r="J77" i="232"/>
  <c r="F77" i="233"/>
  <c r="K123" i="231"/>
  <c r="J123" i="231"/>
  <c r="F123" i="232"/>
  <c r="K115" i="232"/>
  <c r="J115" i="232"/>
  <c r="F115" i="233"/>
  <c r="J109" i="232"/>
  <c r="K109" i="232"/>
  <c r="F109" i="233"/>
  <c r="K111" i="232"/>
  <c r="J111" i="232"/>
  <c r="F111" i="233"/>
  <c r="K118" i="231"/>
  <c r="J118" i="231"/>
  <c r="F118" i="232"/>
  <c r="K95" i="232"/>
  <c r="J95" i="232"/>
  <c r="F95" i="233"/>
  <c r="K143" i="232"/>
  <c r="J143" i="232"/>
  <c r="F143" i="233"/>
  <c r="K138" i="232"/>
  <c r="J138" i="232"/>
  <c r="F138" i="233"/>
  <c r="K128" i="232"/>
  <c r="J128" i="232"/>
  <c r="F128" i="233"/>
  <c r="J126" i="232"/>
  <c r="K126" i="232"/>
  <c r="F126" i="233"/>
  <c r="K149" i="229"/>
  <c r="J86" i="232"/>
  <c r="K86" i="232"/>
  <c r="F86" i="233"/>
  <c r="K74" i="231"/>
  <c r="J74" i="231"/>
  <c r="F74" i="232"/>
  <c r="J62" i="232"/>
  <c r="K62" i="232"/>
  <c r="F62" i="233"/>
  <c r="K133" i="232"/>
  <c r="J133" i="232"/>
  <c r="F133" i="233"/>
  <c r="J97" i="232"/>
  <c r="K97" i="232"/>
  <c r="F97" i="233"/>
  <c r="J131" i="232"/>
  <c r="K131" i="232"/>
  <c r="F131" i="233"/>
  <c r="K141" i="232"/>
  <c r="J141" i="232"/>
  <c r="F141" i="233"/>
  <c r="J137" i="232"/>
  <c r="K137" i="232"/>
  <c r="F137" i="233"/>
  <c r="J66" i="232"/>
  <c r="K66" i="232"/>
  <c r="F66" i="233"/>
  <c r="K106" i="231"/>
  <c r="J106" i="231"/>
  <c r="F106" i="232"/>
  <c r="K81" i="232"/>
  <c r="J81" i="232"/>
  <c r="F81" i="233"/>
  <c r="K119" i="232"/>
  <c r="J119" i="232"/>
  <c r="F119" i="233"/>
  <c r="K114" i="232"/>
  <c r="J114" i="232"/>
  <c r="F114" i="233"/>
  <c r="K84" i="232"/>
  <c r="J84" i="232"/>
  <c r="F84" i="233"/>
  <c r="J144" i="231"/>
  <c r="K144" i="231"/>
  <c r="F144" i="232"/>
  <c r="J140" i="232"/>
  <c r="K140" i="232"/>
  <c r="F140" i="233"/>
  <c r="AP9" i="118"/>
  <c r="F39" i="115" s="1"/>
  <c r="AP98" i="118"/>
  <c r="J129" i="233" l="1"/>
  <c r="K129" i="233"/>
  <c r="F129" i="234"/>
  <c r="K120" i="233"/>
  <c r="J120" i="233"/>
  <c r="F120" i="234"/>
  <c r="J89" i="233"/>
  <c r="K89" i="233"/>
  <c r="F89" i="234"/>
  <c r="J65" i="233"/>
  <c r="K65" i="233"/>
  <c r="F65" i="234"/>
  <c r="K87" i="233"/>
  <c r="J87" i="233"/>
  <c r="F87" i="234"/>
  <c r="K80" i="233"/>
  <c r="J80" i="233"/>
  <c r="F80" i="234"/>
  <c r="K64" i="233"/>
  <c r="J64" i="233"/>
  <c r="F64" i="234"/>
  <c r="K107" i="233"/>
  <c r="J107" i="233"/>
  <c r="F107" i="234"/>
  <c r="K124" i="233"/>
  <c r="J124" i="233"/>
  <c r="F124" i="234"/>
  <c r="J91" i="233"/>
  <c r="K91" i="233"/>
  <c r="F91" i="234"/>
  <c r="K99" i="233"/>
  <c r="J99" i="233"/>
  <c r="F99" i="234"/>
  <c r="K94" i="233"/>
  <c r="J94" i="233"/>
  <c r="F94" i="234"/>
  <c r="K82" i="233"/>
  <c r="J82" i="233"/>
  <c r="F82" i="234"/>
  <c r="K108" i="232"/>
  <c r="J108" i="232"/>
  <c r="F108" i="233"/>
  <c r="J92" i="233"/>
  <c r="K92" i="233"/>
  <c r="F92" i="234"/>
  <c r="K72" i="233"/>
  <c r="J72" i="233"/>
  <c r="F72" i="234"/>
  <c r="J142" i="233"/>
  <c r="K142" i="233"/>
  <c r="F142" i="234"/>
  <c r="J121" i="233"/>
  <c r="K121" i="233"/>
  <c r="F121" i="234"/>
  <c r="K117" i="233"/>
  <c r="J117" i="233"/>
  <c r="F117" i="234"/>
  <c r="J85" i="232"/>
  <c r="K85" i="232"/>
  <c r="F85" i="233"/>
  <c r="J146" i="233"/>
  <c r="K146" i="233"/>
  <c r="F146" i="234"/>
  <c r="J137" i="233"/>
  <c r="K137" i="233"/>
  <c r="F137" i="234"/>
  <c r="J148" i="232"/>
  <c r="K148" i="232"/>
  <c r="F148" i="233"/>
  <c r="K93" i="233"/>
  <c r="J93" i="233"/>
  <c r="F93" i="234"/>
  <c r="J67" i="233"/>
  <c r="K67" i="233"/>
  <c r="F67" i="234"/>
  <c r="F149" i="231"/>
  <c r="J149" i="231" s="1"/>
  <c r="K57" i="231"/>
  <c r="J57" i="231"/>
  <c r="F57" i="232"/>
  <c r="K74" i="232"/>
  <c r="J74" i="232"/>
  <c r="F74" i="233"/>
  <c r="J123" i="232"/>
  <c r="K123" i="232"/>
  <c r="F123" i="233"/>
  <c r="K147" i="233"/>
  <c r="J147" i="233"/>
  <c r="F147" i="234"/>
  <c r="J125" i="233"/>
  <c r="K125" i="233"/>
  <c r="F125" i="234"/>
  <c r="J58" i="233"/>
  <c r="K58" i="233"/>
  <c r="F58" i="234"/>
  <c r="J116" i="231"/>
  <c r="K116" i="231"/>
  <c r="F116" i="232"/>
  <c r="K77" i="233"/>
  <c r="J77" i="233"/>
  <c r="F77" i="234"/>
  <c r="K75" i="233"/>
  <c r="J75" i="233"/>
  <c r="F75" i="234"/>
  <c r="J113" i="233"/>
  <c r="K113" i="233"/>
  <c r="F113" i="234"/>
  <c r="K122" i="233"/>
  <c r="J122" i="233"/>
  <c r="F122" i="234"/>
  <c r="J68" i="233"/>
  <c r="K68" i="233"/>
  <c r="F68" i="234"/>
  <c r="J118" i="232"/>
  <c r="K118" i="232"/>
  <c r="F118" i="233"/>
  <c r="J63" i="231"/>
  <c r="K63" i="231"/>
  <c r="F63" i="232"/>
  <c r="J76" i="233"/>
  <c r="K76" i="233"/>
  <c r="F76" i="234"/>
  <c r="K112" i="233"/>
  <c r="J112" i="233"/>
  <c r="F112" i="234"/>
  <c r="J86" i="233"/>
  <c r="K86" i="233"/>
  <c r="F86" i="234"/>
  <c r="K97" i="233"/>
  <c r="J97" i="233"/>
  <c r="F97" i="234"/>
  <c r="K126" i="233"/>
  <c r="J126" i="233"/>
  <c r="F126" i="234"/>
  <c r="K88" i="233"/>
  <c r="J88" i="233"/>
  <c r="F88" i="234"/>
  <c r="K110" i="233"/>
  <c r="J110" i="233"/>
  <c r="F110" i="234"/>
  <c r="K100" i="232"/>
  <c r="J100" i="232"/>
  <c r="F100" i="233"/>
  <c r="K136" i="232"/>
  <c r="J136" i="232"/>
  <c r="F136" i="233"/>
  <c r="K143" i="233"/>
  <c r="J143" i="233"/>
  <c r="F143" i="234"/>
  <c r="J106" i="232"/>
  <c r="K106" i="232"/>
  <c r="F106" i="233"/>
  <c r="K79" i="233"/>
  <c r="J79" i="233"/>
  <c r="F79" i="234"/>
  <c r="K83" i="233"/>
  <c r="J83" i="233"/>
  <c r="F83" i="234"/>
  <c r="J98" i="232"/>
  <c r="K98" i="232"/>
  <c r="F98" i="233"/>
  <c r="K69" i="233"/>
  <c r="J69" i="233"/>
  <c r="F69" i="234"/>
  <c r="K130" i="233"/>
  <c r="J130" i="233"/>
  <c r="F130" i="234"/>
  <c r="K119" i="233"/>
  <c r="J119" i="233"/>
  <c r="F119" i="234"/>
  <c r="J144" i="232"/>
  <c r="K144" i="232"/>
  <c r="F144" i="233"/>
  <c r="K111" i="233"/>
  <c r="J111" i="233"/>
  <c r="F111" i="234"/>
  <c r="J127" i="233"/>
  <c r="K127" i="233"/>
  <c r="F127" i="234"/>
  <c r="J73" i="233"/>
  <c r="K73" i="233"/>
  <c r="F73" i="234"/>
  <c r="J135" i="233"/>
  <c r="K135" i="233"/>
  <c r="F135" i="234"/>
  <c r="K138" i="233"/>
  <c r="J138" i="233"/>
  <c r="F138" i="234"/>
  <c r="K114" i="233"/>
  <c r="J114" i="233"/>
  <c r="F114" i="234"/>
  <c r="J131" i="233"/>
  <c r="K131" i="233"/>
  <c r="F131" i="234"/>
  <c r="J133" i="233"/>
  <c r="K133" i="233"/>
  <c r="F133" i="234"/>
  <c r="J128" i="233"/>
  <c r="K128" i="233"/>
  <c r="F128" i="234"/>
  <c r="K70" i="233"/>
  <c r="J70" i="233"/>
  <c r="F70" i="234"/>
  <c r="J139" i="232"/>
  <c r="K139" i="232"/>
  <c r="F139" i="233"/>
  <c r="J78" i="233"/>
  <c r="K78" i="233"/>
  <c r="F78" i="234"/>
  <c r="K134" i="232"/>
  <c r="J134" i="232"/>
  <c r="F134" i="233"/>
  <c r="K95" i="233"/>
  <c r="J95" i="233"/>
  <c r="F95" i="234"/>
  <c r="K81" i="233"/>
  <c r="J81" i="233"/>
  <c r="F81" i="234"/>
  <c r="K66" i="233"/>
  <c r="J66" i="233"/>
  <c r="F66" i="234"/>
  <c r="K145" i="233"/>
  <c r="J145" i="233"/>
  <c r="F145" i="234"/>
  <c r="K71" i="233"/>
  <c r="J71" i="233"/>
  <c r="F71" i="234"/>
  <c r="K61" i="233"/>
  <c r="J61" i="233"/>
  <c r="F61" i="234"/>
  <c r="J132" i="233"/>
  <c r="K132" i="233"/>
  <c r="F132" i="234"/>
  <c r="K96" i="233"/>
  <c r="J96" i="233"/>
  <c r="F96" i="234"/>
  <c r="J62" i="233"/>
  <c r="K62" i="233"/>
  <c r="F62" i="234"/>
  <c r="J115" i="233"/>
  <c r="K115" i="233"/>
  <c r="F115" i="234"/>
  <c r="K141" i="233"/>
  <c r="J141" i="233"/>
  <c r="F141" i="234"/>
  <c r="K140" i="233"/>
  <c r="J140" i="233"/>
  <c r="F140" i="234"/>
  <c r="K84" i="233"/>
  <c r="J84" i="233"/>
  <c r="F84" i="234"/>
  <c r="K109" i="233"/>
  <c r="J109" i="233"/>
  <c r="F109" i="234"/>
  <c r="K59" i="232"/>
  <c r="J59" i="232"/>
  <c r="F59" i="233"/>
  <c r="J90" i="232"/>
  <c r="K90" i="232"/>
  <c r="F90" i="233"/>
  <c r="J60" i="233"/>
  <c r="K60" i="233"/>
  <c r="F60" i="234"/>
  <c r="AO9" i="118"/>
  <c r="F38" i="115" s="1"/>
  <c r="AO98" i="118"/>
  <c r="J98" i="233" l="1"/>
  <c r="K98" i="233"/>
  <c r="F98" i="234"/>
  <c r="J68" i="234"/>
  <c r="K68" i="234"/>
  <c r="F68" i="235"/>
  <c r="J72" i="234"/>
  <c r="K72" i="234"/>
  <c r="F72" i="235"/>
  <c r="K111" i="234"/>
  <c r="J111" i="234"/>
  <c r="F111" i="235"/>
  <c r="K86" i="234"/>
  <c r="J86" i="234"/>
  <c r="F86" i="235"/>
  <c r="J57" i="232"/>
  <c r="F149" i="232"/>
  <c r="J149" i="232" s="1"/>
  <c r="K57" i="232"/>
  <c r="F57" i="233"/>
  <c r="J146" i="234"/>
  <c r="K146" i="234"/>
  <c r="F146" i="235"/>
  <c r="J87" i="234"/>
  <c r="K87" i="234"/>
  <c r="F87" i="235"/>
  <c r="J114" i="234"/>
  <c r="K114" i="234"/>
  <c r="F114" i="235"/>
  <c r="K100" i="233"/>
  <c r="J100" i="233"/>
  <c r="F100" i="234"/>
  <c r="K58" i="234"/>
  <c r="J58" i="234"/>
  <c r="F58" i="235"/>
  <c r="K91" i="234"/>
  <c r="J91" i="234"/>
  <c r="F91" i="235"/>
  <c r="K122" i="234"/>
  <c r="J122" i="234"/>
  <c r="F122" i="235"/>
  <c r="K149" i="231"/>
  <c r="K92" i="234"/>
  <c r="J92" i="234"/>
  <c r="F92" i="235"/>
  <c r="K66" i="234"/>
  <c r="J66" i="234"/>
  <c r="F66" i="235"/>
  <c r="J112" i="234"/>
  <c r="K112" i="234"/>
  <c r="F112" i="235"/>
  <c r="K85" i="233"/>
  <c r="J85" i="233"/>
  <c r="F85" i="234"/>
  <c r="K65" i="234"/>
  <c r="J65" i="234"/>
  <c r="F65" i="235"/>
  <c r="J96" i="234"/>
  <c r="K96" i="234"/>
  <c r="F96" i="235"/>
  <c r="J110" i="234"/>
  <c r="K110" i="234"/>
  <c r="F110" i="235"/>
  <c r="K125" i="234"/>
  <c r="J125" i="234"/>
  <c r="F125" i="235"/>
  <c r="J67" i="234"/>
  <c r="K67" i="234"/>
  <c r="F67" i="235"/>
  <c r="J124" i="234"/>
  <c r="K124" i="234"/>
  <c r="F124" i="235"/>
  <c r="J79" i="234"/>
  <c r="K79" i="234"/>
  <c r="F79" i="235"/>
  <c r="K113" i="234"/>
  <c r="J113" i="234"/>
  <c r="F113" i="235"/>
  <c r="J108" i="233"/>
  <c r="K108" i="233"/>
  <c r="F108" i="234"/>
  <c r="K138" i="234"/>
  <c r="J138" i="234"/>
  <c r="F138" i="235"/>
  <c r="J119" i="234"/>
  <c r="K119" i="234"/>
  <c r="F119" i="235"/>
  <c r="J76" i="234"/>
  <c r="K76" i="234"/>
  <c r="F76" i="235"/>
  <c r="J117" i="234"/>
  <c r="K117" i="234"/>
  <c r="F117" i="235"/>
  <c r="K89" i="234"/>
  <c r="J89" i="234"/>
  <c r="F89" i="235"/>
  <c r="J78" i="234"/>
  <c r="K78" i="234"/>
  <c r="F78" i="235"/>
  <c r="J109" i="234"/>
  <c r="K109" i="234"/>
  <c r="F109" i="235"/>
  <c r="K132" i="234"/>
  <c r="J132" i="234"/>
  <c r="F132" i="235"/>
  <c r="J135" i="234"/>
  <c r="K135" i="234"/>
  <c r="F135" i="235"/>
  <c r="J88" i="234"/>
  <c r="K88" i="234"/>
  <c r="F88" i="235"/>
  <c r="J147" i="234"/>
  <c r="K147" i="234"/>
  <c r="F147" i="235"/>
  <c r="K93" i="234"/>
  <c r="J93" i="234"/>
  <c r="F93" i="235"/>
  <c r="K107" i="234"/>
  <c r="J107" i="234"/>
  <c r="F107" i="235"/>
  <c r="K145" i="234"/>
  <c r="J145" i="234"/>
  <c r="F145" i="235"/>
  <c r="J84" i="234"/>
  <c r="K84" i="234"/>
  <c r="F84" i="235"/>
  <c r="K128" i="234"/>
  <c r="J128" i="234"/>
  <c r="F128" i="235"/>
  <c r="K106" i="233"/>
  <c r="J106" i="233"/>
  <c r="F106" i="234"/>
  <c r="J75" i="234"/>
  <c r="K75" i="234"/>
  <c r="F75" i="235"/>
  <c r="K82" i="234"/>
  <c r="J82" i="234"/>
  <c r="F82" i="235"/>
  <c r="K59" i="233"/>
  <c r="J59" i="233"/>
  <c r="F59" i="234"/>
  <c r="J62" i="234"/>
  <c r="K62" i="234"/>
  <c r="F62" i="235"/>
  <c r="J144" i="233"/>
  <c r="K144" i="233"/>
  <c r="F144" i="234"/>
  <c r="K60" i="234"/>
  <c r="J60" i="234"/>
  <c r="F60" i="235"/>
  <c r="J95" i="234"/>
  <c r="K95" i="234"/>
  <c r="F95" i="235"/>
  <c r="K130" i="234"/>
  <c r="J130" i="234"/>
  <c r="F130" i="235"/>
  <c r="J63" i="232"/>
  <c r="K63" i="232"/>
  <c r="F63" i="233"/>
  <c r="K121" i="234"/>
  <c r="J121" i="234"/>
  <c r="F121" i="235"/>
  <c r="K120" i="234"/>
  <c r="J120" i="234"/>
  <c r="F120" i="235"/>
  <c r="K61" i="234"/>
  <c r="J61" i="234"/>
  <c r="F61" i="235"/>
  <c r="K73" i="234"/>
  <c r="J73" i="234"/>
  <c r="F73" i="235"/>
  <c r="J126" i="234"/>
  <c r="K126" i="234"/>
  <c r="F126" i="235"/>
  <c r="J123" i="233"/>
  <c r="K123" i="233"/>
  <c r="F123" i="234"/>
  <c r="J148" i="233"/>
  <c r="K148" i="233"/>
  <c r="F148" i="234"/>
  <c r="J64" i="234"/>
  <c r="K64" i="234"/>
  <c r="F64" i="235"/>
  <c r="K139" i="233"/>
  <c r="J139" i="233"/>
  <c r="F139" i="234"/>
  <c r="K141" i="234"/>
  <c r="J141" i="234"/>
  <c r="F141" i="235"/>
  <c r="K133" i="234"/>
  <c r="J133" i="234"/>
  <c r="F133" i="235"/>
  <c r="J143" i="234"/>
  <c r="K143" i="234"/>
  <c r="F143" i="235"/>
  <c r="J77" i="234"/>
  <c r="K77" i="234"/>
  <c r="F77" i="235"/>
  <c r="J94" i="234"/>
  <c r="K94" i="234"/>
  <c r="F94" i="235"/>
  <c r="K83" i="234"/>
  <c r="J83" i="234"/>
  <c r="F83" i="235"/>
  <c r="J81" i="234"/>
  <c r="K81" i="234"/>
  <c r="F81" i="235"/>
  <c r="J90" i="233"/>
  <c r="K90" i="233"/>
  <c r="F90" i="234"/>
  <c r="K134" i="233"/>
  <c r="J134" i="233"/>
  <c r="F134" i="234"/>
  <c r="K69" i="234"/>
  <c r="J69" i="234"/>
  <c r="F69" i="235"/>
  <c r="K118" i="233"/>
  <c r="J118" i="233"/>
  <c r="F118" i="234"/>
  <c r="K142" i="234"/>
  <c r="J142" i="234"/>
  <c r="F142" i="235"/>
  <c r="J129" i="234"/>
  <c r="K129" i="234"/>
  <c r="F129" i="235"/>
  <c r="J71" i="234"/>
  <c r="K71" i="234"/>
  <c r="F71" i="235"/>
  <c r="K127" i="234"/>
  <c r="J127" i="234"/>
  <c r="F127" i="235"/>
  <c r="K97" i="234"/>
  <c r="J97" i="234"/>
  <c r="F97" i="235"/>
  <c r="K74" i="233"/>
  <c r="J74" i="233"/>
  <c r="F74" i="234"/>
  <c r="J137" i="234"/>
  <c r="K137" i="234"/>
  <c r="F137" i="235"/>
  <c r="J80" i="234"/>
  <c r="K80" i="234"/>
  <c r="F80" i="235"/>
  <c r="J70" i="234"/>
  <c r="K70" i="234"/>
  <c r="F70" i="235"/>
  <c r="J140" i="234"/>
  <c r="K140" i="234"/>
  <c r="F140" i="235"/>
  <c r="J115" i="234"/>
  <c r="K115" i="234"/>
  <c r="F115" i="235"/>
  <c r="K131" i="234"/>
  <c r="J131" i="234"/>
  <c r="F131" i="235"/>
  <c r="K136" i="233"/>
  <c r="J136" i="233"/>
  <c r="F136" i="234"/>
  <c r="K116" i="232"/>
  <c r="J116" i="232"/>
  <c r="F116" i="233"/>
  <c r="J99" i="234"/>
  <c r="K99" i="234"/>
  <c r="F99" i="235"/>
  <c r="AN98" i="118"/>
  <c r="AN9" i="118"/>
  <c r="F37" i="115" s="1"/>
  <c r="J123" i="234" l="1"/>
  <c r="K123" i="234"/>
  <c r="F123" i="235"/>
  <c r="K128" i="235"/>
  <c r="J128" i="235"/>
  <c r="F128" i="236"/>
  <c r="K108" i="234"/>
  <c r="J108" i="234"/>
  <c r="F108" i="235"/>
  <c r="J62" i="235"/>
  <c r="K62" i="235"/>
  <c r="F62" i="236"/>
  <c r="J89" i="235"/>
  <c r="K89" i="235"/>
  <c r="F89" i="236"/>
  <c r="J66" i="235"/>
  <c r="K66" i="235"/>
  <c r="F66" i="236"/>
  <c r="K100" i="234"/>
  <c r="J100" i="234"/>
  <c r="F100" i="235"/>
  <c r="J86" i="235"/>
  <c r="K86" i="235"/>
  <c r="F86" i="236"/>
  <c r="K63" i="233"/>
  <c r="J63" i="233"/>
  <c r="F63" i="234"/>
  <c r="K88" i="235"/>
  <c r="J88" i="235"/>
  <c r="F88" i="236"/>
  <c r="K110" i="235"/>
  <c r="J110" i="235"/>
  <c r="F110" i="236"/>
  <c r="K84" i="235"/>
  <c r="J84" i="235"/>
  <c r="F84" i="236"/>
  <c r="K113" i="235"/>
  <c r="J113" i="235"/>
  <c r="F113" i="236"/>
  <c r="K81" i="235"/>
  <c r="J81" i="235"/>
  <c r="F81" i="236"/>
  <c r="K141" i="235"/>
  <c r="J141" i="235"/>
  <c r="F141" i="236"/>
  <c r="J59" i="234"/>
  <c r="K59" i="234"/>
  <c r="F59" i="235"/>
  <c r="J117" i="235"/>
  <c r="K117" i="235"/>
  <c r="F117" i="236"/>
  <c r="J92" i="235"/>
  <c r="K92" i="235"/>
  <c r="F92" i="236"/>
  <c r="K114" i="235"/>
  <c r="J114" i="235"/>
  <c r="F114" i="236"/>
  <c r="K111" i="235"/>
  <c r="J111" i="235"/>
  <c r="F111" i="236"/>
  <c r="J130" i="235"/>
  <c r="K130" i="235"/>
  <c r="F130" i="236"/>
  <c r="K135" i="235"/>
  <c r="J135" i="235"/>
  <c r="F135" i="236"/>
  <c r="J96" i="235"/>
  <c r="K96" i="235"/>
  <c r="F96" i="236"/>
  <c r="K129" i="235"/>
  <c r="J129" i="235"/>
  <c r="F129" i="236"/>
  <c r="K74" i="234"/>
  <c r="J74" i="234"/>
  <c r="F74" i="235"/>
  <c r="K73" i="235"/>
  <c r="J73" i="235"/>
  <c r="F73" i="236"/>
  <c r="J145" i="235"/>
  <c r="K145" i="235"/>
  <c r="F145" i="236"/>
  <c r="K79" i="235"/>
  <c r="J79" i="235"/>
  <c r="F79" i="236"/>
  <c r="K137" i="235"/>
  <c r="J137" i="235"/>
  <c r="F137" i="236"/>
  <c r="K131" i="235"/>
  <c r="J131" i="235"/>
  <c r="F131" i="236"/>
  <c r="J82" i="235"/>
  <c r="K82" i="235"/>
  <c r="F82" i="236"/>
  <c r="K76" i="235"/>
  <c r="J76" i="235"/>
  <c r="F76" i="236"/>
  <c r="J87" i="235"/>
  <c r="K87" i="235"/>
  <c r="F87" i="236"/>
  <c r="K72" i="235"/>
  <c r="J72" i="235"/>
  <c r="F72" i="236"/>
  <c r="K133" i="235"/>
  <c r="J133" i="235"/>
  <c r="F133" i="236"/>
  <c r="J142" i="235"/>
  <c r="K142" i="235"/>
  <c r="F142" i="236"/>
  <c r="K115" i="235"/>
  <c r="J115" i="235"/>
  <c r="F115" i="236"/>
  <c r="J94" i="235"/>
  <c r="K94" i="235"/>
  <c r="F94" i="236"/>
  <c r="J95" i="235"/>
  <c r="K95" i="235"/>
  <c r="F95" i="236"/>
  <c r="K132" i="235"/>
  <c r="J132" i="235"/>
  <c r="F132" i="236"/>
  <c r="J65" i="235"/>
  <c r="K65" i="235"/>
  <c r="F65" i="236"/>
  <c r="K122" i="235"/>
  <c r="J122" i="235"/>
  <c r="F122" i="236"/>
  <c r="K118" i="234"/>
  <c r="J118" i="234"/>
  <c r="F118" i="235"/>
  <c r="K69" i="235"/>
  <c r="J69" i="235"/>
  <c r="F69" i="236"/>
  <c r="K61" i="235"/>
  <c r="J61" i="235"/>
  <c r="F61" i="236"/>
  <c r="K107" i="235"/>
  <c r="J107" i="235"/>
  <c r="F107" i="236"/>
  <c r="K124" i="235"/>
  <c r="J124" i="235"/>
  <c r="F124" i="236"/>
  <c r="K127" i="235"/>
  <c r="J127" i="235"/>
  <c r="F127" i="236"/>
  <c r="K64" i="235"/>
  <c r="J64" i="235"/>
  <c r="F64" i="236"/>
  <c r="J75" i="235"/>
  <c r="K75" i="235"/>
  <c r="F75" i="236"/>
  <c r="K119" i="235"/>
  <c r="J119" i="235"/>
  <c r="F119" i="236"/>
  <c r="J146" i="235"/>
  <c r="K146" i="235"/>
  <c r="F146" i="236"/>
  <c r="K68" i="235"/>
  <c r="J68" i="235"/>
  <c r="F68" i="236"/>
  <c r="K83" i="235"/>
  <c r="J83" i="235"/>
  <c r="F83" i="236"/>
  <c r="J99" i="235"/>
  <c r="K99" i="235"/>
  <c r="F99" i="236"/>
  <c r="J70" i="235"/>
  <c r="K70" i="235"/>
  <c r="F70" i="236"/>
  <c r="K77" i="235"/>
  <c r="J77" i="235"/>
  <c r="F77" i="236"/>
  <c r="K60" i="235"/>
  <c r="J60" i="235"/>
  <c r="F60" i="236"/>
  <c r="K109" i="235"/>
  <c r="J109" i="235"/>
  <c r="F109" i="236"/>
  <c r="K85" i="234"/>
  <c r="J85" i="234"/>
  <c r="F85" i="235"/>
  <c r="J91" i="235"/>
  <c r="K91" i="235"/>
  <c r="F91" i="236"/>
  <c r="K139" i="234"/>
  <c r="J139" i="234"/>
  <c r="F139" i="235"/>
  <c r="K116" i="233"/>
  <c r="J116" i="233"/>
  <c r="F116" i="234"/>
  <c r="J134" i="234"/>
  <c r="K134" i="234"/>
  <c r="F134" i="235"/>
  <c r="J120" i="235"/>
  <c r="K120" i="235"/>
  <c r="F120" i="236"/>
  <c r="K93" i="235"/>
  <c r="J93" i="235"/>
  <c r="F93" i="236"/>
  <c r="K67" i="235"/>
  <c r="J67" i="235"/>
  <c r="F67" i="236"/>
  <c r="K71" i="235"/>
  <c r="J71" i="235"/>
  <c r="F71" i="236"/>
  <c r="J148" i="234"/>
  <c r="K148" i="234"/>
  <c r="F148" i="235"/>
  <c r="K106" i="234"/>
  <c r="J106" i="234"/>
  <c r="F106" i="235"/>
  <c r="K138" i="235"/>
  <c r="J138" i="235"/>
  <c r="F138" i="236"/>
  <c r="F149" i="233"/>
  <c r="J149" i="233" s="1"/>
  <c r="K57" i="233"/>
  <c r="J57" i="233"/>
  <c r="F57" i="234"/>
  <c r="K98" i="234"/>
  <c r="J98" i="234"/>
  <c r="F98" i="235"/>
  <c r="K126" i="235"/>
  <c r="J126" i="235"/>
  <c r="F126" i="236"/>
  <c r="K140" i="235"/>
  <c r="J140" i="235"/>
  <c r="F140" i="236"/>
  <c r="K80" i="235"/>
  <c r="J80" i="235"/>
  <c r="F80" i="236"/>
  <c r="J143" i="235"/>
  <c r="K143" i="235"/>
  <c r="F143" i="236"/>
  <c r="K144" i="234"/>
  <c r="J144" i="234"/>
  <c r="F144" i="235"/>
  <c r="K78" i="235"/>
  <c r="J78" i="235"/>
  <c r="F78" i="236"/>
  <c r="K112" i="235"/>
  <c r="J112" i="235"/>
  <c r="F112" i="236"/>
  <c r="J58" i="235"/>
  <c r="K58" i="235"/>
  <c r="F58" i="236"/>
  <c r="K149" i="232"/>
  <c r="K97" i="235"/>
  <c r="J97" i="235"/>
  <c r="F97" i="236"/>
  <c r="K136" i="234"/>
  <c r="J136" i="234"/>
  <c r="F136" i="235"/>
  <c r="K90" i="234"/>
  <c r="J90" i="234"/>
  <c r="F90" i="235"/>
  <c r="K121" i="235"/>
  <c r="J121" i="235"/>
  <c r="F121" i="236"/>
  <c r="J147" i="235"/>
  <c r="K147" i="235"/>
  <c r="F147" i="236"/>
  <c r="K125" i="235"/>
  <c r="J125" i="235"/>
  <c r="F125" i="236"/>
  <c r="AM98" i="118"/>
  <c r="F36" i="115"/>
  <c r="J134" i="235" l="1"/>
  <c r="K134" i="235"/>
  <c r="F134" i="236"/>
  <c r="K127" i="236"/>
  <c r="J127" i="236"/>
  <c r="K76" i="236"/>
  <c r="J76" i="236"/>
  <c r="J59" i="235"/>
  <c r="K59" i="235"/>
  <c r="F59" i="236"/>
  <c r="K115" i="236"/>
  <c r="J115" i="236"/>
  <c r="J130" i="236"/>
  <c r="K130" i="236"/>
  <c r="K89" i="236"/>
  <c r="J89" i="236"/>
  <c r="J122" i="236"/>
  <c r="K122" i="236"/>
  <c r="K73" i="236"/>
  <c r="J73" i="236"/>
  <c r="K88" i="236"/>
  <c r="J88" i="236"/>
  <c r="J124" i="236"/>
  <c r="K124" i="236"/>
  <c r="J82" i="236"/>
  <c r="K82" i="236"/>
  <c r="K141" i="236"/>
  <c r="J141" i="236"/>
  <c r="J126" i="236"/>
  <c r="K126" i="236"/>
  <c r="K146" i="236"/>
  <c r="J146" i="236"/>
  <c r="K142" i="236"/>
  <c r="J142" i="236"/>
  <c r="K111" i="236"/>
  <c r="J111" i="236"/>
  <c r="K62" i="236"/>
  <c r="J62" i="236"/>
  <c r="K60" i="236"/>
  <c r="J60" i="236"/>
  <c r="K77" i="236"/>
  <c r="J77" i="236"/>
  <c r="J65" i="236"/>
  <c r="K65" i="236"/>
  <c r="J74" i="235"/>
  <c r="K74" i="235"/>
  <c r="F74" i="236"/>
  <c r="J63" i="234"/>
  <c r="K63" i="234"/>
  <c r="F63" i="235"/>
  <c r="J90" i="235"/>
  <c r="K90" i="235"/>
  <c r="F90" i="236"/>
  <c r="K107" i="236"/>
  <c r="J107" i="236"/>
  <c r="K131" i="236"/>
  <c r="J131" i="236"/>
  <c r="J81" i="236"/>
  <c r="K81" i="236"/>
  <c r="K136" i="235"/>
  <c r="J136" i="235"/>
  <c r="F136" i="236"/>
  <c r="K67" i="236"/>
  <c r="J67" i="236"/>
  <c r="K119" i="236"/>
  <c r="J119" i="236"/>
  <c r="J133" i="236"/>
  <c r="K133" i="236"/>
  <c r="K114" i="236"/>
  <c r="J114" i="236"/>
  <c r="K108" i="235"/>
  <c r="J108" i="235"/>
  <c r="F108" i="236"/>
  <c r="J71" i="236"/>
  <c r="K71" i="236"/>
  <c r="K139" i="235"/>
  <c r="J139" i="235"/>
  <c r="F139" i="236"/>
  <c r="J143" i="236"/>
  <c r="K143" i="236"/>
  <c r="J70" i="236"/>
  <c r="K70" i="236"/>
  <c r="J132" i="236"/>
  <c r="K132" i="236"/>
  <c r="K129" i="236"/>
  <c r="J129" i="236"/>
  <c r="J86" i="236"/>
  <c r="K86" i="236"/>
  <c r="K149" i="233"/>
  <c r="K91" i="236"/>
  <c r="J91" i="236"/>
  <c r="K61" i="236"/>
  <c r="J61" i="236"/>
  <c r="K137" i="236"/>
  <c r="J137" i="236"/>
  <c r="J113" i="236"/>
  <c r="K113" i="236"/>
  <c r="K93" i="236"/>
  <c r="J93" i="236"/>
  <c r="K75" i="236"/>
  <c r="J75" i="236"/>
  <c r="K72" i="236"/>
  <c r="J72" i="236"/>
  <c r="J92" i="236"/>
  <c r="K92" i="236"/>
  <c r="K128" i="236"/>
  <c r="J128" i="236"/>
  <c r="K68" i="236"/>
  <c r="J68" i="236"/>
  <c r="J80" i="236"/>
  <c r="K80" i="236"/>
  <c r="K138" i="236"/>
  <c r="J138" i="236"/>
  <c r="K99" i="236"/>
  <c r="J99" i="236"/>
  <c r="K95" i="236"/>
  <c r="J95" i="236"/>
  <c r="K96" i="236"/>
  <c r="J96" i="236"/>
  <c r="J100" i="235"/>
  <c r="K100" i="235"/>
  <c r="F100" i="236"/>
  <c r="K78" i="236"/>
  <c r="J78" i="236"/>
  <c r="K98" i="235"/>
  <c r="J98" i="235"/>
  <c r="F98" i="236"/>
  <c r="K147" i="236"/>
  <c r="J147" i="236"/>
  <c r="J58" i="236"/>
  <c r="K58" i="236"/>
  <c r="J85" i="235"/>
  <c r="K85" i="235"/>
  <c r="F85" i="236"/>
  <c r="J69" i="236"/>
  <c r="K69" i="236"/>
  <c r="J79" i="236"/>
  <c r="K79" i="236"/>
  <c r="J84" i="236"/>
  <c r="K84" i="236"/>
  <c r="K148" i="235"/>
  <c r="J148" i="235"/>
  <c r="F148" i="236"/>
  <c r="K144" i="235"/>
  <c r="J144" i="235"/>
  <c r="F144" i="236"/>
  <c r="K125" i="236"/>
  <c r="J125" i="236"/>
  <c r="K120" i="236"/>
  <c r="J120" i="236"/>
  <c r="J64" i="236"/>
  <c r="K64" i="236"/>
  <c r="K87" i="236"/>
  <c r="J87" i="236"/>
  <c r="J117" i="236"/>
  <c r="K117" i="236"/>
  <c r="J123" i="235"/>
  <c r="K123" i="235"/>
  <c r="F123" i="236"/>
  <c r="J57" i="234"/>
  <c r="F149" i="234"/>
  <c r="J149" i="234" s="1"/>
  <c r="K57" i="234"/>
  <c r="F57" i="235"/>
  <c r="K140" i="236"/>
  <c r="J140" i="236"/>
  <c r="J106" i="235"/>
  <c r="K106" i="235"/>
  <c r="F106" i="236"/>
  <c r="K83" i="236"/>
  <c r="J83" i="236"/>
  <c r="K94" i="236"/>
  <c r="J94" i="236"/>
  <c r="K135" i="236"/>
  <c r="J135" i="236"/>
  <c r="J66" i="236"/>
  <c r="K66" i="236"/>
  <c r="K116" i="234"/>
  <c r="J116" i="234"/>
  <c r="F116" i="235"/>
  <c r="J97" i="236"/>
  <c r="K97" i="236"/>
  <c r="K121" i="236"/>
  <c r="J121" i="236"/>
  <c r="J112" i="236"/>
  <c r="K112" i="236"/>
  <c r="J109" i="236"/>
  <c r="K109" i="236"/>
  <c r="K118" i="235"/>
  <c r="J118" i="235"/>
  <c r="F118" i="236"/>
  <c r="J145" i="236"/>
  <c r="K145" i="236"/>
  <c r="J110" i="236"/>
  <c r="K110" i="236"/>
  <c r="AL98" i="118"/>
  <c r="F35" i="115"/>
  <c r="K74" i="236" l="1"/>
  <c r="J74" i="236"/>
  <c r="J136" i="236"/>
  <c r="K136" i="236"/>
  <c r="J98" i="236"/>
  <c r="K98" i="236"/>
  <c r="J59" i="236"/>
  <c r="K59" i="236"/>
  <c r="K139" i="236"/>
  <c r="J139" i="236"/>
  <c r="J108" i="236"/>
  <c r="K108" i="236"/>
  <c r="K100" i="236"/>
  <c r="J100" i="236"/>
  <c r="J148" i="236"/>
  <c r="K148" i="236"/>
  <c r="J85" i="236"/>
  <c r="K85" i="236"/>
  <c r="K90" i="236"/>
  <c r="J90" i="236"/>
  <c r="K123" i="236"/>
  <c r="J123" i="236"/>
  <c r="K106" i="236"/>
  <c r="J106" i="236"/>
  <c r="K116" i="235"/>
  <c r="J116" i="235"/>
  <c r="F116" i="236"/>
  <c r="F149" i="235"/>
  <c r="J149" i="235" s="1"/>
  <c r="K57" i="235"/>
  <c r="K149" i="235" s="1"/>
  <c r="J57" i="235"/>
  <c r="F57" i="236"/>
  <c r="K134" i="236"/>
  <c r="J134" i="236"/>
  <c r="J118" i="236"/>
  <c r="K118" i="236"/>
  <c r="K149" i="234"/>
  <c r="J144" i="236"/>
  <c r="K144" i="236"/>
  <c r="K63" i="235"/>
  <c r="J63" i="235"/>
  <c r="F63" i="236"/>
  <c r="AK98" i="118"/>
  <c r="F34" i="115"/>
  <c r="J57" i="236" l="1"/>
  <c r="F149" i="236"/>
  <c r="J149" i="236" s="1"/>
  <c r="K57" i="236"/>
  <c r="J63" i="236"/>
  <c r="K63" i="236"/>
  <c r="J116" i="236"/>
  <c r="K116" i="236"/>
  <c r="AJ98" i="118"/>
  <c r="F33" i="115"/>
  <c r="K149" i="236" l="1"/>
  <c r="AI98" i="118"/>
  <c r="F32" i="115"/>
  <c r="AH98" i="118" l="1"/>
  <c r="F31" i="115"/>
  <c r="AG98" i="118" l="1"/>
  <c r="F30" i="115"/>
  <c r="AF98" i="118" l="1"/>
  <c r="F29" i="115"/>
  <c r="AE98" i="118" l="1"/>
  <c r="F28" i="115" l="1"/>
  <c r="AD98" i="118"/>
  <c r="F27" i="115"/>
  <c r="AC98" i="118" l="1"/>
  <c r="F26" i="115"/>
  <c r="F25" i="115" l="1"/>
  <c r="AB98" i="118"/>
  <c r="F24" i="115" l="1"/>
  <c r="AA98" i="118"/>
  <c r="F23" i="115" l="1"/>
  <c r="Z98" i="118"/>
  <c r="F22" i="115" l="1"/>
  <c r="Y98" i="118"/>
  <c r="F21" i="115" l="1"/>
  <c r="X98" i="118"/>
  <c r="W98" i="118" l="1"/>
  <c r="F20" i="115"/>
  <c r="V98" i="118" l="1"/>
  <c r="F19" i="115"/>
  <c r="U98" i="118" l="1"/>
  <c r="F18" i="115"/>
  <c r="T98" i="118" l="1"/>
  <c r="F17" i="115"/>
  <c r="S98" i="118" l="1"/>
  <c r="F16" i="115"/>
  <c r="R98" i="118" l="1"/>
  <c r="F15" i="115"/>
  <c r="Q98" i="118" l="1"/>
  <c r="F14" i="115"/>
  <c r="P98" i="118" l="1"/>
  <c r="F13" i="115" l="1"/>
  <c r="D137" i="118"/>
  <c r="O98" i="118"/>
  <c r="F12" i="115" l="1"/>
  <c r="D139" i="118"/>
  <c r="N98" i="118"/>
  <c r="F11" i="115" l="1"/>
  <c r="D133" i="118"/>
  <c r="M98" i="118"/>
  <c r="F10" i="115" l="1"/>
  <c r="D130" i="118"/>
  <c r="L98" i="118"/>
  <c r="F9" i="115" l="1"/>
  <c r="D128" i="118"/>
  <c r="K98" i="118"/>
  <c r="F8" i="115" l="1"/>
  <c r="D126" i="118"/>
  <c r="J98" i="118"/>
  <c r="F7" i="115" l="1"/>
  <c r="D124" i="118"/>
  <c r="I98" i="118"/>
  <c r="F6" i="115" l="1"/>
  <c r="D123" i="118"/>
  <c r="H98" i="118"/>
  <c r="F5" i="115"/>
  <c r="G98" i="118" l="1"/>
  <c r="F4" i="115"/>
  <c r="F98" i="118" l="1"/>
  <c r="F3" i="115" l="1"/>
  <c r="D121" i="118"/>
  <c r="D98" i="118"/>
  <c r="G14" i="174" l="1"/>
  <c r="D122" i="118"/>
  <c r="D111" i="118"/>
  <c r="G37" i="174"/>
  <c r="F2" i="115"/>
  <c r="G13" i="174" s="1"/>
  <c r="D110" i="118"/>
  <c r="D119" i="118"/>
  <c r="D120" i="118"/>
  <c r="D112" i="118"/>
  <c r="G33" i="174" l="1"/>
  <c r="G38" i="174" s="1"/>
  <c r="G39" i="174" s="1"/>
  <c r="D114" i="118"/>
  <c r="D140" i="118"/>
  <c r="G31" i="5" l="1"/>
  <c r="G33"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0" authorId="0" shapeId="0" xr:uid="{00000000-0006-0000-0000-000001000000}">
      <text>
        <r>
          <rPr>
            <sz val="9"/>
            <color indexed="81"/>
            <rFont val="Tahoma"/>
            <family val="2"/>
          </rPr>
          <t xml:space="preserve">Enter the DFCM Project Manager that will be reviewing and approving this pay application
</t>
        </r>
      </text>
    </comment>
    <comment ref="D12" authorId="0" shapeId="0" xr:uid="{00000000-0006-0000-0000-000002000000}">
      <text>
        <r>
          <rPr>
            <sz val="9"/>
            <color indexed="81"/>
            <rFont val="Tahoma"/>
            <family val="2"/>
          </rPr>
          <t xml:space="preserve">Enter the name of the company that is applying for payment
</t>
        </r>
      </text>
    </comment>
    <comment ref="D13" authorId="0" shapeId="0" xr:uid="{00000000-0006-0000-0000-000003000000}">
      <text>
        <r>
          <rPr>
            <sz val="9"/>
            <color indexed="81"/>
            <rFont val="Tahoma"/>
            <family val="2"/>
          </rPr>
          <t xml:space="preserve">Enter the street address of the company that is applying for payment
</t>
        </r>
      </text>
    </comment>
    <comment ref="D14" authorId="0" shapeId="0" xr:uid="{00000000-0006-0000-0000-000004000000}">
      <text>
        <r>
          <rPr>
            <sz val="9"/>
            <color indexed="81"/>
            <rFont val="Tahoma"/>
            <family val="2"/>
          </rPr>
          <t>Enter the City, State and Zip Code of the company that is applying for payment</t>
        </r>
      </text>
    </comment>
    <comment ref="D16" authorId="0" shapeId="0" xr:uid="{00000000-0006-0000-0000-000005000000}">
      <text>
        <r>
          <rPr>
            <sz val="9"/>
            <color indexed="81"/>
            <rFont val="Tahoma"/>
            <family val="2"/>
          </rPr>
          <t>Enter the DFCM project number</t>
        </r>
      </text>
    </comment>
    <comment ref="D17" authorId="0" shapeId="0" xr:uid="{00000000-0006-0000-0000-000006000000}">
      <text>
        <r>
          <rPr>
            <sz val="9"/>
            <color indexed="81"/>
            <rFont val="Tahoma"/>
            <family val="2"/>
          </rPr>
          <t>Enter the name of the DFCM project</t>
        </r>
      </text>
    </comment>
    <comment ref="D18" authorId="0" shapeId="0" xr:uid="{00000000-0006-0000-0000-000007000000}">
      <text>
        <r>
          <rPr>
            <sz val="9"/>
            <color indexed="81"/>
            <rFont val="Tahoma"/>
            <family val="2"/>
          </rPr>
          <t>Enter the contract number</t>
        </r>
      </text>
    </comment>
    <comment ref="D20" authorId="0" shapeId="0" xr:uid="{4DBF5E10-E8DA-4DD2-8436-BF8B0753C1DF}">
      <text>
        <r>
          <rPr>
            <sz val="9"/>
            <color indexed="81"/>
            <rFont val="Tahoma"/>
            <family val="2"/>
          </rPr>
          <t>This is the original contractual notice to proceed date</t>
        </r>
      </text>
    </comment>
    <comment ref="D21" authorId="0" shapeId="0" xr:uid="{B70205D1-D153-4862-8464-459DEDD5A82F}">
      <text>
        <r>
          <rPr>
            <sz val="9"/>
            <color indexed="81"/>
            <rFont val="Tahoma"/>
            <family val="2"/>
          </rPr>
          <t>This is the original contractual substantial completion date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F2028BCD-BB43-4B6A-8048-EADBA27066EA}">
      <text>
        <r>
          <rPr>
            <sz val="9"/>
            <color indexed="81"/>
            <rFont val="Tahoma"/>
            <family val="2"/>
          </rPr>
          <t>Enter the beginning date of the period for which you are seeking payment</t>
        </r>
      </text>
    </comment>
    <comment ref="D17" authorId="0" shapeId="0" xr:uid="{1B0A1AF8-DC7C-426D-94D1-34D500E6CB5A}">
      <text>
        <r>
          <rPr>
            <sz val="9"/>
            <color indexed="81"/>
            <rFont val="Tahoma"/>
            <family val="2"/>
          </rPr>
          <t>Enter the ending date of the period for which you are seeking payment</t>
        </r>
      </text>
    </comment>
    <comment ref="G17" authorId="0" shapeId="0" xr:uid="{6486F69F-94A8-488C-B8C4-9AFD92814C00}">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2899AB64-A915-481D-B91D-16383AEB076B}">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9D3D5728-61B1-40A8-8F03-0436AE459521}">
      <text>
        <r>
          <rPr>
            <sz val="9"/>
            <color indexed="81"/>
            <rFont val="Tahoma"/>
            <family val="2"/>
          </rPr>
          <t>This is the sum of all the new work that was completed during the listed period as well as the materials that were stored</t>
        </r>
      </text>
    </comment>
    <comment ref="M56" authorId="0" shapeId="0" xr:uid="{8EEF0E96-A7E8-4442-A686-B9A520921750}">
      <text>
        <r>
          <rPr>
            <sz val="9"/>
            <color indexed="81"/>
            <rFont val="Tahoma"/>
            <family val="2"/>
          </rPr>
          <t>In order to release previously withheld retainage, enter a negative amount in this column.</t>
        </r>
      </text>
    </comment>
    <comment ref="D105" authorId="0" shapeId="0" xr:uid="{7B04B165-3CD1-4382-8DD4-67F0E135E7F2}">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C0CF1553-B9CE-475E-928F-AD0065BCBCD8}">
      <text>
        <r>
          <rPr>
            <sz val="9"/>
            <color indexed="81"/>
            <rFont val="Tahoma"/>
            <family val="2"/>
          </rPr>
          <t>This is the sum of all the new work that was completed during the listed period as well as the materials that were stored</t>
        </r>
      </text>
    </comment>
    <comment ref="M105" authorId="0" shapeId="0" xr:uid="{1247D239-036E-4C00-A2ED-0DDAD42D9DB9}">
      <text>
        <r>
          <rPr>
            <sz val="9"/>
            <color indexed="81"/>
            <rFont val="Tahoma"/>
            <family val="2"/>
          </rPr>
          <t>In order to release previously withheld retainage, enter a negative amount in this column.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A5323A3E-4E08-4325-A120-22556750CDCA}">
      <text>
        <r>
          <rPr>
            <sz val="9"/>
            <color indexed="81"/>
            <rFont val="Tahoma"/>
            <family val="2"/>
          </rPr>
          <t>Enter the beginning date of the period for which you are seeking payment</t>
        </r>
      </text>
    </comment>
    <comment ref="D17" authorId="0" shapeId="0" xr:uid="{FAB3AB41-0F6B-445C-8CA8-18273EA4AD8B}">
      <text>
        <r>
          <rPr>
            <sz val="9"/>
            <color indexed="81"/>
            <rFont val="Tahoma"/>
            <family val="2"/>
          </rPr>
          <t>Enter the ending date of the period for which you are seeking payment</t>
        </r>
      </text>
    </comment>
    <comment ref="G17" authorId="0" shapeId="0" xr:uid="{F76FCA46-3C23-4A40-BA40-3A29EA617D22}">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E616BDAF-38ED-450E-AB49-D8F13944E9C1}">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F9804783-D78C-4748-AB5F-81989301AD36}">
      <text>
        <r>
          <rPr>
            <sz val="9"/>
            <color indexed="81"/>
            <rFont val="Tahoma"/>
            <family val="2"/>
          </rPr>
          <t>This is the sum of all the new work that was completed during the listed period as well as the materials that were stored</t>
        </r>
      </text>
    </comment>
    <comment ref="M56" authorId="0" shapeId="0" xr:uid="{83B19E1D-2962-459A-BC05-ACF2953C26FB}">
      <text>
        <r>
          <rPr>
            <sz val="9"/>
            <color indexed="81"/>
            <rFont val="Tahoma"/>
            <family val="2"/>
          </rPr>
          <t>In order to release previously withheld retainage, enter a negative amount in this column.</t>
        </r>
      </text>
    </comment>
    <comment ref="D105" authorId="0" shapeId="0" xr:uid="{1E89B055-4C73-4044-9A82-14E82F586A1C}">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F23A96F8-FC88-4814-86AA-D747DD62B30C}">
      <text>
        <r>
          <rPr>
            <sz val="9"/>
            <color indexed="81"/>
            <rFont val="Tahoma"/>
            <family val="2"/>
          </rPr>
          <t>This is the sum of all the new work that was completed during the listed period as well as the materials that were stored</t>
        </r>
      </text>
    </comment>
    <comment ref="M105" authorId="0" shapeId="0" xr:uid="{072B90F0-C999-4ACE-849F-7081E02C730B}">
      <text>
        <r>
          <rPr>
            <sz val="9"/>
            <color indexed="81"/>
            <rFont val="Tahoma"/>
            <family val="2"/>
          </rPr>
          <t>In order to release previously withheld retainage, enter a negative amount in this column.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DFD21ABE-335F-4D69-97D9-4EC8D8F0B095}">
      <text>
        <r>
          <rPr>
            <sz val="9"/>
            <color indexed="81"/>
            <rFont val="Tahoma"/>
            <family val="2"/>
          </rPr>
          <t>Enter the beginning date of the period for which you are seeking payment</t>
        </r>
      </text>
    </comment>
    <comment ref="D17" authorId="0" shapeId="0" xr:uid="{AFA92B46-05FA-4823-81A2-C9CA0B65F8B7}">
      <text>
        <r>
          <rPr>
            <sz val="9"/>
            <color indexed="81"/>
            <rFont val="Tahoma"/>
            <family val="2"/>
          </rPr>
          <t>Enter the ending date of the period for which you are seeking payment</t>
        </r>
      </text>
    </comment>
    <comment ref="G17" authorId="0" shapeId="0" xr:uid="{B8CC2C8B-762B-4599-BEFC-826B5B6C86C4}">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F0631FA2-FD1D-4F2B-8021-42E8AB0D66D1}">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A1AF5235-A147-4672-9E5C-E6B6CC2505B6}">
      <text>
        <r>
          <rPr>
            <sz val="9"/>
            <color indexed="81"/>
            <rFont val="Tahoma"/>
            <family val="2"/>
          </rPr>
          <t>This is the sum of all the new work that was completed during the listed period as well as the materials that were stored</t>
        </r>
      </text>
    </comment>
    <comment ref="M56" authorId="0" shapeId="0" xr:uid="{1A806285-38BC-4DEE-8FF3-3EE3A2D8D5FC}">
      <text>
        <r>
          <rPr>
            <sz val="9"/>
            <color indexed="81"/>
            <rFont val="Tahoma"/>
            <family val="2"/>
          </rPr>
          <t>In order to release previously withheld retainage, enter a negative amount in this column.</t>
        </r>
      </text>
    </comment>
    <comment ref="D105" authorId="0" shapeId="0" xr:uid="{19642A8D-E135-412E-A589-237002FB2840}">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30A227DF-41A4-49B8-80DD-9E7F5C3783B0}">
      <text>
        <r>
          <rPr>
            <sz val="9"/>
            <color indexed="81"/>
            <rFont val="Tahoma"/>
            <family val="2"/>
          </rPr>
          <t>This is the sum of all the new work that was completed during the listed period as well as the materials that were stored</t>
        </r>
      </text>
    </comment>
    <comment ref="M105" authorId="0" shapeId="0" xr:uid="{400A741B-784F-4204-8971-4D9BAD2ED45E}">
      <text>
        <r>
          <rPr>
            <sz val="9"/>
            <color indexed="81"/>
            <rFont val="Tahoma"/>
            <family val="2"/>
          </rPr>
          <t>In order to release previously withheld retainage, enter a negative amount in this column.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D88799C6-E891-41DD-87D4-655EB2E514F4}">
      <text>
        <r>
          <rPr>
            <sz val="9"/>
            <color indexed="81"/>
            <rFont val="Tahoma"/>
            <family val="2"/>
          </rPr>
          <t>Enter the beginning date of the period for which you are seeking payment</t>
        </r>
      </text>
    </comment>
    <comment ref="D17" authorId="0" shapeId="0" xr:uid="{E613977F-84C9-43A5-9902-59FDC17AB859}">
      <text>
        <r>
          <rPr>
            <sz val="9"/>
            <color indexed="81"/>
            <rFont val="Tahoma"/>
            <family val="2"/>
          </rPr>
          <t>Enter the ending date of the period for which you are seeking payment</t>
        </r>
      </text>
    </comment>
    <comment ref="G17" authorId="0" shapeId="0" xr:uid="{702365F2-CD50-4212-9222-30439883452E}">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512AF450-AAEA-476F-8076-09339BBD8464}">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A6A65651-5AFC-4ABA-800B-151EE6F31BAE}">
      <text>
        <r>
          <rPr>
            <sz val="9"/>
            <color indexed="81"/>
            <rFont val="Tahoma"/>
            <family val="2"/>
          </rPr>
          <t>This is the sum of all the new work that was completed during the listed period as well as the materials that were stored</t>
        </r>
      </text>
    </comment>
    <comment ref="M56" authorId="0" shapeId="0" xr:uid="{5FFAF473-E797-4DE8-9074-2BB978056C8A}">
      <text>
        <r>
          <rPr>
            <sz val="9"/>
            <color indexed="81"/>
            <rFont val="Tahoma"/>
            <family val="2"/>
          </rPr>
          <t>In order to release previously withheld retainage, enter a negative amount in this column.</t>
        </r>
      </text>
    </comment>
    <comment ref="D105" authorId="0" shapeId="0" xr:uid="{B4CA6962-0777-463E-AE85-BACD59F8EF94}">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C9C210D5-FEA7-4C3E-8BED-D1B18EE8C1EA}">
      <text>
        <r>
          <rPr>
            <sz val="9"/>
            <color indexed="81"/>
            <rFont val="Tahoma"/>
            <family val="2"/>
          </rPr>
          <t>This is the sum of all the new work that was completed during the listed period as well as the materials that were stored</t>
        </r>
      </text>
    </comment>
    <comment ref="M105" authorId="0" shapeId="0" xr:uid="{8FBBE01C-899E-44C6-A1C4-ECC2F7AF0341}">
      <text>
        <r>
          <rPr>
            <sz val="9"/>
            <color indexed="81"/>
            <rFont val="Tahoma"/>
            <family val="2"/>
          </rPr>
          <t>In order to release previously withheld retainage, enter a negative amount in this column.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56D4A934-F475-4718-B829-D14C39CC41EA}">
      <text>
        <r>
          <rPr>
            <sz val="9"/>
            <color indexed="81"/>
            <rFont val="Tahoma"/>
            <family val="2"/>
          </rPr>
          <t>Enter the beginning date of the period for which you are seeking payment</t>
        </r>
      </text>
    </comment>
    <comment ref="D17" authorId="0" shapeId="0" xr:uid="{4C1CD800-27B8-4C3F-A130-F34FB8EB3C6B}">
      <text>
        <r>
          <rPr>
            <sz val="9"/>
            <color indexed="81"/>
            <rFont val="Tahoma"/>
            <family val="2"/>
          </rPr>
          <t>Enter the ending date of the period for which you are seeking payment</t>
        </r>
      </text>
    </comment>
    <comment ref="G17" authorId="0" shapeId="0" xr:uid="{B95B4CEC-A664-4BBE-8FDD-B89A2B6AA282}">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CCB4A8F7-3F3A-4C40-8C87-048EFF4727AE}">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593593DB-650E-4494-B144-E2E2141183DE}">
      <text>
        <r>
          <rPr>
            <sz val="9"/>
            <color indexed="81"/>
            <rFont val="Tahoma"/>
            <family val="2"/>
          </rPr>
          <t>This is the sum of all the new work that was completed during the listed period as well as the materials that were stored</t>
        </r>
      </text>
    </comment>
    <comment ref="M56" authorId="0" shapeId="0" xr:uid="{1BBE1E8E-0A4C-4217-A48A-47877F49E1E9}">
      <text>
        <r>
          <rPr>
            <sz val="9"/>
            <color indexed="81"/>
            <rFont val="Tahoma"/>
            <family val="2"/>
          </rPr>
          <t>In order to release previously withheld retainage, enter a negative amount in this column.</t>
        </r>
      </text>
    </comment>
    <comment ref="D105" authorId="0" shapeId="0" xr:uid="{15D3DC6B-DD32-42DC-A706-E2E11E4AAC3C}">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9A62297F-77AC-4299-A6C9-D32A2139D34C}">
      <text>
        <r>
          <rPr>
            <sz val="9"/>
            <color indexed="81"/>
            <rFont val="Tahoma"/>
            <family val="2"/>
          </rPr>
          <t>This is the sum of all the new work that was completed during the listed period as well as the materials that were stored</t>
        </r>
      </text>
    </comment>
    <comment ref="M105" authorId="0" shapeId="0" xr:uid="{634E468D-FB09-441C-A060-80C0A0AD2A6E}">
      <text>
        <r>
          <rPr>
            <sz val="9"/>
            <color indexed="81"/>
            <rFont val="Tahoma"/>
            <family val="2"/>
          </rPr>
          <t>In order to release previously withheld retainage, enter a negative amount in this column.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FBBF205E-3BBA-4DF4-A66E-55B149670946}">
      <text>
        <r>
          <rPr>
            <sz val="9"/>
            <color indexed="81"/>
            <rFont val="Tahoma"/>
            <family val="2"/>
          </rPr>
          <t>Enter the beginning date of the period for which you are seeking payment</t>
        </r>
      </text>
    </comment>
    <comment ref="D17" authorId="0" shapeId="0" xr:uid="{6F96C42D-74ED-4F79-95EE-6CC1AB23E8DB}">
      <text>
        <r>
          <rPr>
            <sz val="9"/>
            <color indexed="81"/>
            <rFont val="Tahoma"/>
            <family val="2"/>
          </rPr>
          <t>Enter the ending date of the period for which you are seeking payment</t>
        </r>
      </text>
    </comment>
    <comment ref="G17" authorId="0" shapeId="0" xr:uid="{BD6E8786-80B5-42DB-905F-73746BB1C29D}">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C17119B7-6484-4EF7-BA26-6D9202D59416}">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EF0C39E9-5DB2-4918-9766-CA9CD935B622}">
      <text>
        <r>
          <rPr>
            <sz val="9"/>
            <color indexed="81"/>
            <rFont val="Tahoma"/>
            <family val="2"/>
          </rPr>
          <t>This is the sum of all the new work that was completed during the listed period as well as the materials that were stored</t>
        </r>
      </text>
    </comment>
    <comment ref="M56" authorId="0" shapeId="0" xr:uid="{EEE46882-3D8E-4A4B-900B-14B1D6ECC0DF}">
      <text>
        <r>
          <rPr>
            <sz val="9"/>
            <color indexed="81"/>
            <rFont val="Tahoma"/>
            <family val="2"/>
          </rPr>
          <t>In order to release previously withheld retainage, enter a negative amount in this column.</t>
        </r>
      </text>
    </comment>
    <comment ref="D105" authorId="0" shapeId="0" xr:uid="{5D0A1D14-FFC4-4B7E-9CF9-166B72602ABB}">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50510C29-B498-4649-A538-8300583071E3}">
      <text>
        <r>
          <rPr>
            <sz val="9"/>
            <color indexed="81"/>
            <rFont val="Tahoma"/>
            <family val="2"/>
          </rPr>
          <t>This is the sum of all the new work that was completed during the listed period as well as the materials that were stored</t>
        </r>
      </text>
    </comment>
    <comment ref="M105" authorId="0" shapeId="0" xr:uid="{B54863CD-CF00-4BE3-BE7D-9DC78E965EB2}">
      <text>
        <r>
          <rPr>
            <sz val="9"/>
            <color indexed="81"/>
            <rFont val="Tahoma"/>
            <family val="2"/>
          </rPr>
          <t>In order to release previously withheld retainage, enter a negative amount in this column.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BDD0F22F-562F-4788-BDCC-F2AB91786A90}">
      <text>
        <r>
          <rPr>
            <sz val="9"/>
            <color indexed="81"/>
            <rFont val="Tahoma"/>
            <family val="2"/>
          </rPr>
          <t>Enter the beginning date of the period for which you are seeking payment</t>
        </r>
      </text>
    </comment>
    <comment ref="D17" authorId="0" shapeId="0" xr:uid="{3F1BDA93-8C7C-439F-AE67-1A15A050DE7D}">
      <text>
        <r>
          <rPr>
            <sz val="9"/>
            <color indexed="81"/>
            <rFont val="Tahoma"/>
            <family val="2"/>
          </rPr>
          <t>Enter the ending date of the period for which you are seeking payment</t>
        </r>
      </text>
    </comment>
    <comment ref="G17" authorId="0" shapeId="0" xr:uid="{5B0E40A9-5E8C-4B09-8088-2D66FE9DD432}">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51E85679-F24F-4FFB-BC98-98B5D9BF2391}">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434410CD-4CCC-40F2-8BBE-52C3E411CB88}">
      <text>
        <r>
          <rPr>
            <sz val="9"/>
            <color indexed="81"/>
            <rFont val="Tahoma"/>
            <family val="2"/>
          </rPr>
          <t>This is the sum of all the new work that was completed during the listed period as well as the materials that were stored</t>
        </r>
      </text>
    </comment>
    <comment ref="M56" authorId="0" shapeId="0" xr:uid="{D656E0C9-3D87-4F09-BD38-247F49E3ADE5}">
      <text>
        <r>
          <rPr>
            <sz val="9"/>
            <color indexed="81"/>
            <rFont val="Tahoma"/>
            <family val="2"/>
          </rPr>
          <t>In order to release previously withheld retainage, enter a negative amount in this column.</t>
        </r>
      </text>
    </comment>
    <comment ref="D105" authorId="0" shapeId="0" xr:uid="{84C4AA65-324B-4651-96F7-532EE13F9020}">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F3232FD9-BD5B-46EE-B389-DDF6AC5DE942}">
      <text>
        <r>
          <rPr>
            <sz val="9"/>
            <color indexed="81"/>
            <rFont val="Tahoma"/>
            <family val="2"/>
          </rPr>
          <t>This is the sum of all the new work that was completed during the listed period as well as the materials that were stored</t>
        </r>
      </text>
    </comment>
    <comment ref="M105" authorId="0" shapeId="0" xr:uid="{75ED3417-5C5D-46DF-9B1E-D0F5A994B5A4}">
      <text>
        <r>
          <rPr>
            <sz val="9"/>
            <color indexed="81"/>
            <rFont val="Tahoma"/>
            <family val="2"/>
          </rPr>
          <t>In order to release previously withheld retainage, enter a negative amount in this column.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A8EC5812-5D10-4B8C-AB6B-BE5EF95D0C43}">
      <text>
        <r>
          <rPr>
            <sz val="9"/>
            <color indexed="81"/>
            <rFont val="Tahoma"/>
            <family val="2"/>
          </rPr>
          <t>Enter the beginning date of the period for which you are seeking payment</t>
        </r>
      </text>
    </comment>
    <comment ref="D17" authorId="0" shapeId="0" xr:uid="{66CC361B-D7F1-4627-B6D8-DC2EABC66F22}">
      <text>
        <r>
          <rPr>
            <sz val="9"/>
            <color indexed="81"/>
            <rFont val="Tahoma"/>
            <family val="2"/>
          </rPr>
          <t>Enter the ending date of the period for which you are seeking payment</t>
        </r>
      </text>
    </comment>
    <comment ref="G17" authorId="0" shapeId="0" xr:uid="{D324E4D5-E61F-43B4-8373-C5C205701375}">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2EDAE9AE-9B6A-44CD-9847-084C628C212F}">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D409A98B-1625-4E3F-8981-CCB340CEB76C}">
      <text>
        <r>
          <rPr>
            <sz val="9"/>
            <color indexed="81"/>
            <rFont val="Tahoma"/>
            <family val="2"/>
          </rPr>
          <t>This is the sum of all the new work that was completed during the listed period as well as the materials that were stored</t>
        </r>
      </text>
    </comment>
    <comment ref="M56" authorId="0" shapeId="0" xr:uid="{46C5CCC2-4D83-4AFB-985B-FD0CD6E0AC65}">
      <text>
        <r>
          <rPr>
            <sz val="9"/>
            <color indexed="81"/>
            <rFont val="Tahoma"/>
            <family val="2"/>
          </rPr>
          <t>In order to release previously withheld retainage, enter a negative amount in this column.</t>
        </r>
      </text>
    </comment>
    <comment ref="D105" authorId="0" shapeId="0" xr:uid="{3FC8FB50-91EB-4DB2-AA8D-B8282861075F}">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448253D1-C9AD-4E9A-85CB-20DA4C7E7DF9}">
      <text>
        <r>
          <rPr>
            <sz val="9"/>
            <color indexed="81"/>
            <rFont val="Tahoma"/>
            <family val="2"/>
          </rPr>
          <t>This is the sum of all the new work that was completed during the listed period as well as the materials that were stored</t>
        </r>
      </text>
    </comment>
    <comment ref="M105" authorId="0" shapeId="0" xr:uid="{26686674-28E2-4638-8173-598F36D01836}">
      <text>
        <r>
          <rPr>
            <sz val="9"/>
            <color indexed="81"/>
            <rFont val="Tahoma"/>
            <family val="2"/>
          </rPr>
          <t>In order to release previously withheld retainage, enter a negative amount in this column.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FCDE1192-12B1-496C-96F6-7E453BB4A770}">
      <text>
        <r>
          <rPr>
            <sz val="9"/>
            <color indexed="81"/>
            <rFont val="Tahoma"/>
            <family val="2"/>
          </rPr>
          <t>Enter the beginning date of the period for which you are seeking payment</t>
        </r>
      </text>
    </comment>
    <comment ref="D17" authorId="0" shapeId="0" xr:uid="{38D49A2A-A5B7-46A3-85AB-B98896A2816E}">
      <text>
        <r>
          <rPr>
            <sz val="9"/>
            <color indexed="81"/>
            <rFont val="Tahoma"/>
            <family val="2"/>
          </rPr>
          <t>Enter the ending date of the period for which you are seeking payment</t>
        </r>
      </text>
    </comment>
    <comment ref="G17" authorId="0" shapeId="0" xr:uid="{6E4E8116-F2D8-4C54-9FD6-6156E5B6C094}">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7AB957C6-DF3B-4A44-8981-832BA5CE03F5}">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F29AE963-6B6C-4FCF-A3FA-B8BCB083F3EA}">
      <text>
        <r>
          <rPr>
            <sz val="9"/>
            <color indexed="81"/>
            <rFont val="Tahoma"/>
            <family val="2"/>
          </rPr>
          <t>This is the sum of all the new work that was completed during the listed period as well as the materials that were stored</t>
        </r>
      </text>
    </comment>
    <comment ref="M56" authorId="0" shapeId="0" xr:uid="{3F62D955-3291-4C72-8D21-E27ED7F8F00B}">
      <text>
        <r>
          <rPr>
            <sz val="9"/>
            <color indexed="81"/>
            <rFont val="Tahoma"/>
            <family val="2"/>
          </rPr>
          <t>In order to release previously withheld retainage, enter a negative amount in this column.</t>
        </r>
      </text>
    </comment>
    <comment ref="D105" authorId="0" shapeId="0" xr:uid="{379291E7-49DB-49C7-923E-8B48DB87C63C}">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449AB97E-D5F2-4070-BF30-31CADC3023BF}">
      <text>
        <r>
          <rPr>
            <sz val="9"/>
            <color indexed="81"/>
            <rFont val="Tahoma"/>
            <family val="2"/>
          </rPr>
          <t>This is the sum of all the new work that was completed during the listed period as well as the materials that were stored</t>
        </r>
      </text>
    </comment>
    <comment ref="M105" authorId="0" shapeId="0" xr:uid="{96D09ECE-29D3-494A-BD59-E206B7370BE6}">
      <text>
        <r>
          <rPr>
            <sz val="9"/>
            <color indexed="81"/>
            <rFont val="Tahoma"/>
            <family val="2"/>
          </rPr>
          <t>In order to release previously withheld retainage, enter a negative amount in this column.</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69592EBB-EF47-4B1A-B5C8-C6556F161801}">
      <text>
        <r>
          <rPr>
            <sz val="9"/>
            <color indexed="81"/>
            <rFont val="Tahoma"/>
            <family val="2"/>
          </rPr>
          <t>Enter the beginning date of the period for which you are seeking payment</t>
        </r>
      </text>
    </comment>
    <comment ref="D17" authorId="0" shapeId="0" xr:uid="{57361D12-671C-41E0-9D66-398C405E84FA}">
      <text>
        <r>
          <rPr>
            <sz val="9"/>
            <color indexed="81"/>
            <rFont val="Tahoma"/>
            <family val="2"/>
          </rPr>
          <t>Enter the ending date of the period for which you are seeking payment</t>
        </r>
      </text>
    </comment>
    <comment ref="G17" authorId="0" shapeId="0" xr:uid="{8D5D6F52-8D19-46EE-91EC-95F05F12C3FE}">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A2DA3A5E-8CE6-4681-98AA-2CF00B79AE6B}">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F3A72B96-0D20-47C0-8BBD-9484CBAB1B99}">
      <text>
        <r>
          <rPr>
            <sz val="9"/>
            <color indexed="81"/>
            <rFont val="Tahoma"/>
            <family val="2"/>
          </rPr>
          <t>This is the sum of all the new work that was completed during the listed period as well as the materials that were stored</t>
        </r>
      </text>
    </comment>
    <comment ref="M56" authorId="0" shapeId="0" xr:uid="{DA1D5F6A-BA02-4F08-AEBB-91B94684CACC}">
      <text>
        <r>
          <rPr>
            <sz val="9"/>
            <color indexed="81"/>
            <rFont val="Tahoma"/>
            <family val="2"/>
          </rPr>
          <t>In order to release previously withheld retainage, enter a negative amount in this column.</t>
        </r>
      </text>
    </comment>
    <comment ref="D105" authorId="0" shapeId="0" xr:uid="{AAAE6995-7DFA-4CB0-BC2B-DD0905B0B3CB}">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BB6771DF-4FE4-4A50-9503-4286EE9DF58A}">
      <text>
        <r>
          <rPr>
            <sz val="9"/>
            <color indexed="81"/>
            <rFont val="Tahoma"/>
            <family val="2"/>
          </rPr>
          <t>This is the sum of all the new work that was completed during the listed period as well as the materials that were stored</t>
        </r>
      </text>
    </comment>
    <comment ref="M105" authorId="0" shapeId="0" xr:uid="{C0DC3B28-EC21-49EB-BF11-D04AA68F8345}">
      <text>
        <r>
          <rPr>
            <sz val="9"/>
            <color indexed="81"/>
            <rFont val="Tahoma"/>
            <family val="2"/>
          </rPr>
          <t>In order to release previously withheld retainage, enter a negative amount in this column.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00000000-0006-0000-0100-000001000000}">
      <text>
        <r>
          <rPr>
            <sz val="9"/>
            <color indexed="81"/>
            <rFont val="Tahoma"/>
            <family val="2"/>
          </rPr>
          <t>Enter the beginning date of the period for which you are seeking payment</t>
        </r>
      </text>
    </comment>
    <comment ref="D17" authorId="0" shapeId="0" xr:uid="{00000000-0006-0000-0100-000002000000}">
      <text>
        <r>
          <rPr>
            <sz val="9"/>
            <color indexed="81"/>
            <rFont val="Tahoma"/>
            <family val="2"/>
          </rPr>
          <t>Enter the ending date of the period for which you are seeking payment</t>
        </r>
      </text>
    </comment>
    <comment ref="G17" authorId="0" shapeId="0" xr:uid="{A2C65044-C5A9-4E89-AD90-F31C827F6CF8}">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00000000-0006-0000-0100-000003000000}">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00000000-0006-0000-0100-000005000000}">
      <text>
        <r>
          <rPr>
            <sz val="9"/>
            <color indexed="81"/>
            <rFont val="Tahoma"/>
            <family val="2"/>
          </rPr>
          <t>This is the sum of all the new work that was completed during the listed period as well as the materials that were stored</t>
        </r>
      </text>
    </comment>
    <comment ref="M56" authorId="0" shapeId="0" xr:uid="{00000000-0006-0000-0100-000006000000}">
      <text>
        <r>
          <rPr>
            <sz val="9"/>
            <color indexed="81"/>
            <rFont val="Tahoma"/>
            <family val="2"/>
          </rPr>
          <t>In order to release previously withheld retainage, enter a negative amount in this column.</t>
        </r>
      </text>
    </comment>
    <comment ref="D105" authorId="0" shapeId="0" xr:uid="{05818F9C-7141-4AC1-92AA-5496406A82F1}">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00000000-0006-0000-0100-000008000000}">
      <text>
        <r>
          <rPr>
            <sz val="9"/>
            <color indexed="81"/>
            <rFont val="Tahoma"/>
            <family val="2"/>
          </rPr>
          <t>This is the sum of all the new work that was completed during the listed period as well as the materials that were stored</t>
        </r>
      </text>
    </comment>
    <comment ref="M105" authorId="0" shapeId="0" xr:uid="{00000000-0006-0000-0100-000009000000}">
      <text>
        <r>
          <rPr>
            <sz val="9"/>
            <color indexed="81"/>
            <rFont val="Tahoma"/>
            <family val="2"/>
          </rPr>
          <t>In order to release previously withheld retainage, enter a negative amount in this column.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FDA8701F-E760-4BFD-9137-42B6AFE4F645}">
      <text>
        <r>
          <rPr>
            <sz val="9"/>
            <color indexed="81"/>
            <rFont val="Tahoma"/>
            <family val="2"/>
          </rPr>
          <t>Enter the beginning date of the period for which you are seeking payment</t>
        </r>
      </text>
    </comment>
    <comment ref="D17" authorId="0" shapeId="0" xr:uid="{7CC1E978-8617-4ECB-A3B1-CA396AFD8543}">
      <text>
        <r>
          <rPr>
            <sz val="9"/>
            <color indexed="81"/>
            <rFont val="Tahoma"/>
            <family val="2"/>
          </rPr>
          <t>Enter the ending date of the period for which you are seeking payment</t>
        </r>
      </text>
    </comment>
    <comment ref="G17" authorId="0" shapeId="0" xr:uid="{C20A31E2-FFE8-4467-BBF2-1F88BE26EF4D}">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24B4DC45-B948-4530-A4D6-29FBD2AA42EE}">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DC3BAA7E-C9DC-4FAD-B32A-F660B2212A8B}">
      <text>
        <r>
          <rPr>
            <sz val="9"/>
            <color indexed="81"/>
            <rFont val="Tahoma"/>
            <family val="2"/>
          </rPr>
          <t>This is the sum of all the new work that was completed during the listed period as well as the materials that were stored</t>
        </r>
      </text>
    </comment>
    <comment ref="M56" authorId="0" shapeId="0" xr:uid="{6AA866B5-D880-4240-AC7F-9DE9E1024FA5}">
      <text>
        <r>
          <rPr>
            <sz val="9"/>
            <color indexed="81"/>
            <rFont val="Tahoma"/>
            <family val="2"/>
          </rPr>
          <t>In order to release previously withheld retainage, enter a negative amount in this column.</t>
        </r>
      </text>
    </comment>
    <comment ref="D105" authorId="0" shapeId="0" xr:uid="{A5871BAC-6719-4D28-9918-8E5FB599C99D}">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30F34408-90D4-49B5-A68B-15EFFD702E74}">
      <text>
        <r>
          <rPr>
            <sz val="9"/>
            <color indexed="81"/>
            <rFont val="Tahoma"/>
            <family val="2"/>
          </rPr>
          <t>This is the sum of all the new work that was completed during the listed period as well as the materials that were stored</t>
        </r>
      </text>
    </comment>
    <comment ref="M105" authorId="0" shapeId="0" xr:uid="{3E443D19-458F-466C-9146-453877B96E93}">
      <text>
        <r>
          <rPr>
            <sz val="9"/>
            <color indexed="81"/>
            <rFont val="Tahoma"/>
            <family val="2"/>
          </rPr>
          <t>In order to release previously withheld retainage, enter a negative amount in this column.</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85C6B35B-28BF-412B-B688-04ED05D512A1}">
      <text>
        <r>
          <rPr>
            <sz val="9"/>
            <color indexed="81"/>
            <rFont val="Tahoma"/>
            <family val="2"/>
          </rPr>
          <t>Enter the beginning date of the period for which you are seeking payment</t>
        </r>
      </text>
    </comment>
    <comment ref="D17" authorId="0" shapeId="0" xr:uid="{B0666DFD-52B1-426F-B990-9ED096615B57}">
      <text>
        <r>
          <rPr>
            <sz val="9"/>
            <color indexed="81"/>
            <rFont val="Tahoma"/>
            <family val="2"/>
          </rPr>
          <t>Enter the ending date of the period for which you are seeking payment</t>
        </r>
      </text>
    </comment>
    <comment ref="G17" authorId="0" shapeId="0" xr:uid="{B6815DCB-2DA4-40AA-980F-E9729B0FB69C}">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E96155AB-ADC3-4E0C-9024-8F004202675E}">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5E0F6F8A-19DA-4182-B45D-1C60D5EE3533}">
      <text>
        <r>
          <rPr>
            <sz val="9"/>
            <color indexed="81"/>
            <rFont val="Tahoma"/>
            <family val="2"/>
          </rPr>
          <t>This is the sum of all the new work that was completed during the listed period as well as the materials that were stored</t>
        </r>
      </text>
    </comment>
    <comment ref="M56" authorId="0" shapeId="0" xr:uid="{ECAE33D0-CD14-4C6B-89B2-24774BEC8648}">
      <text>
        <r>
          <rPr>
            <sz val="9"/>
            <color indexed="81"/>
            <rFont val="Tahoma"/>
            <family val="2"/>
          </rPr>
          <t>In order to release previously withheld retainage, enter a negative amount in this column.</t>
        </r>
      </text>
    </comment>
    <comment ref="D105" authorId="0" shapeId="0" xr:uid="{9481593D-7426-4C4B-AE5A-95078498FDA0}">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71AD8CDB-1CEE-4CDE-A5C3-EDCC081BA1D6}">
      <text>
        <r>
          <rPr>
            <sz val="9"/>
            <color indexed="81"/>
            <rFont val="Tahoma"/>
            <family val="2"/>
          </rPr>
          <t>This is the sum of all the new work that was completed during the listed period as well as the materials that were stored</t>
        </r>
      </text>
    </comment>
    <comment ref="M105" authorId="0" shapeId="0" xr:uid="{0CCEB025-2531-432F-9F8D-F96D3824E31C}">
      <text>
        <r>
          <rPr>
            <sz val="9"/>
            <color indexed="81"/>
            <rFont val="Tahoma"/>
            <family val="2"/>
          </rPr>
          <t>In order to release previously withheld retainage, enter a negative amount in this column.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4034E939-0E1E-4505-ADE6-44CFB103FF43}">
      <text>
        <r>
          <rPr>
            <sz val="9"/>
            <color indexed="81"/>
            <rFont val="Tahoma"/>
            <family val="2"/>
          </rPr>
          <t>Enter the beginning date of the period for which you are seeking payment</t>
        </r>
      </text>
    </comment>
    <comment ref="D17" authorId="0" shapeId="0" xr:uid="{7CA1ED29-900D-45EE-8E5D-3B8CF3603880}">
      <text>
        <r>
          <rPr>
            <sz val="9"/>
            <color indexed="81"/>
            <rFont val="Tahoma"/>
            <family val="2"/>
          </rPr>
          <t>Enter the ending date of the period for which you are seeking payment</t>
        </r>
      </text>
    </comment>
    <comment ref="G17" authorId="0" shapeId="0" xr:uid="{EABD278C-41C4-4BC3-A233-639BAA4C951B}">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2F37EBD4-BB74-41FA-A2BA-AAE59F2CB0F7}">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97194C0C-34D5-49E3-8069-F64895A34A5E}">
      <text>
        <r>
          <rPr>
            <sz val="9"/>
            <color indexed="81"/>
            <rFont val="Tahoma"/>
            <family val="2"/>
          </rPr>
          <t>This is the sum of all the new work that was completed during the listed period as well as the materials that were stored</t>
        </r>
      </text>
    </comment>
    <comment ref="M56" authorId="0" shapeId="0" xr:uid="{CCC46B8D-B894-4F23-B3CC-2213EA36F90E}">
      <text>
        <r>
          <rPr>
            <sz val="9"/>
            <color indexed="81"/>
            <rFont val="Tahoma"/>
            <family val="2"/>
          </rPr>
          <t>In order to release previously withheld retainage, enter a negative amount in this column.</t>
        </r>
      </text>
    </comment>
    <comment ref="D105" authorId="0" shapeId="0" xr:uid="{05640E0E-F1EB-4D7E-BDDA-0B0A5A106085}">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DC53AEF1-30EE-401D-8066-92B203E9E75C}">
      <text>
        <r>
          <rPr>
            <sz val="9"/>
            <color indexed="81"/>
            <rFont val="Tahoma"/>
            <family val="2"/>
          </rPr>
          <t>This is the sum of all the new work that was completed during the listed period as well as the materials that were stored</t>
        </r>
      </text>
    </comment>
    <comment ref="M105" authorId="0" shapeId="0" xr:uid="{3C823946-3254-4A7E-A888-88743B91B031}">
      <text>
        <r>
          <rPr>
            <sz val="9"/>
            <color indexed="81"/>
            <rFont val="Tahoma"/>
            <family val="2"/>
          </rPr>
          <t>In order to release previously withheld retainage, enter a negative amount in this column.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E7321811-0E62-47E2-A01C-9A9A438FE1C8}">
      <text>
        <r>
          <rPr>
            <sz val="9"/>
            <color indexed="81"/>
            <rFont val="Tahoma"/>
            <family val="2"/>
          </rPr>
          <t>Enter the beginning date of the period for which you are seeking payment</t>
        </r>
      </text>
    </comment>
    <comment ref="D17" authorId="0" shapeId="0" xr:uid="{B5DBC190-EC3E-4C9A-A49A-0E8615A9B8F7}">
      <text>
        <r>
          <rPr>
            <sz val="9"/>
            <color indexed="81"/>
            <rFont val="Tahoma"/>
            <family val="2"/>
          </rPr>
          <t>Enter the ending date of the period for which you are seeking payment</t>
        </r>
      </text>
    </comment>
    <comment ref="G17" authorId="0" shapeId="0" xr:uid="{E3B95435-7017-4366-B744-9457DE4AE3BE}">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A3807235-BF33-4502-9099-BA238EC1D9B6}">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A3131D76-66E8-47D2-9377-4045C9B819F1}">
      <text>
        <r>
          <rPr>
            <sz val="9"/>
            <color indexed="81"/>
            <rFont val="Tahoma"/>
            <family val="2"/>
          </rPr>
          <t>This is the sum of all the new work that was completed during the listed period as well as the materials that were stored</t>
        </r>
      </text>
    </comment>
    <comment ref="M56" authorId="0" shapeId="0" xr:uid="{5C0400A8-ECC4-41EE-9E74-3FF63E02CCBA}">
      <text>
        <r>
          <rPr>
            <sz val="9"/>
            <color indexed="81"/>
            <rFont val="Tahoma"/>
            <family val="2"/>
          </rPr>
          <t>In order to release previously withheld retainage, enter a negative amount in this column.</t>
        </r>
      </text>
    </comment>
    <comment ref="D105" authorId="0" shapeId="0" xr:uid="{FBEC307B-A5EC-4BA3-A342-0FB9D1E8C341}">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0E339292-12E6-415B-8B75-48B15D2FCB98}">
      <text>
        <r>
          <rPr>
            <sz val="9"/>
            <color indexed="81"/>
            <rFont val="Tahoma"/>
            <family val="2"/>
          </rPr>
          <t>This is the sum of all the new work that was completed during the listed period as well as the materials that were stored</t>
        </r>
      </text>
    </comment>
    <comment ref="M105" authorId="0" shapeId="0" xr:uid="{2A73318C-84FF-4610-B188-4417F335DF19}">
      <text>
        <r>
          <rPr>
            <sz val="9"/>
            <color indexed="81"/>
            <rFont val="Tahoma"/>
            <family val="2"/>
          </rPr>
          <t>In order to release previously withheld retainage, enter a negative amount in this column.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D503DE5F-7798-41E8-98F5-AC18DF1F3B61}">
      <text>
        <r>
          <rPr>
            <sz val="9"/>
            <color indexed="81"/>
            <rFont val="Tahoma"/>
            <family val="2"/>
          </rPr>
          <t>Enter the beginning date of the period for which you are seeking payment</t>
        </r>
      </text>
    </comment>
    <comment ref="D17" authorId="0" shapeId="0" xr:uid="{FE64F37C-1CA2-4AAA-83B8-E6ECB4FC2367}">
      <text>
        <r>
          <rPr>
            <sz val="9"/>
            <color indexed="81"/>
            <rFont val="Tahoma"/>
            <family val="2"/>
          </rPr>
          <t>Enter the ending date of the period for which you are seeking payment</t>
        </r>
      </text>
    </comment>
    <comment ref="G17" authorId="0" shapeId="0" xr:uid="{5F5ED2DE-619D-444D-8B87-2AA9968122B7}">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C03EBCA3-299B-44C7-9220-20CB96D8CC31}">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83FF630D-B3A0-43B6-8F26-416EEC7BF8F9}">
      <text>
        <r>
          <rPr>
            <sz val="9"/>
            <color indexed="81"/>
            <rFont val="Tahoma"/>
            <family val="2"/>
          </rPr>
          <t>This is the sum of all the new work that was completed during the listed period as well as the materials that were stored</t>
        </r>
      </text>
    </comment>
    <comment ref="M56" authorId="0" shapeId="0" xr:uid="{C4B7A113-2202-4ABD-B4F7-217AD7F3D684}">
      <text>
        <r>
          <rPr>
            <sz val="9"/>
            <color indexed="81"/>
            <rFont val="Tahoma"/>
            <family val="2"/>
          </rPr>
          <t>In order to release previously withheld retainage, enter a negative amount in this column.</t>
        </r>
      </text>
    </comment>
    <comment ref="D105" authorId="0" shapeId="0" xr:uid="{79D133DC-1738-4C3A-8D72-2569BD7A230A}">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8BCCA6BC-E65D-4169-8182-256B65AA3D5B}">
      <text>
        <r>
          <rPr>
            <sz val="9"/>
            <color indexed="81"/>
            <rFont val="Tahoma"/>
            <family val="2"/>
          </rPr>
          <t>This is the sum of all the new work that was completed during the listed period as well as the materials that were stored</t>
        </r>
      </text>
    </comment>
    <comment ref="M105" authorId="0" shapeId="0" xr:uid="{22EE5FA8-2135-43F7-BC97-73ADE8202238}">
      <text>
        <r>
          <rPr>
            <sz val="9"/>
            <color indexed="81"/>
            <rFont val="Tahoma"/>
            <family val="2"/>
          </rPr>
          <t>In order to release previously withheld retainage, enter a negative amount in this column.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4320B52A-050A-441D-8EF0-5FB454A94661}">
      <text>
        <r>
          <rPr>
            <sz val="9"/>
            <color indexed="81"/>
            <rFont val="Tahoma"/>
            <family val="2"/>
          </rPr>
          <t>Enter the beginning date of the period for which you are seeking payment</t>
        </r>
      </text>
    </comment>
    <comment ref="D17" authorId="0" shapeId="0" xr:uid="{6AE61B01-7DA9-4C0D-9355-2A009A2F5700}">
      <text>
        <r>
          <rPr>
            <sz val="9"/>
            <color indexed="81"/>
            <rFont val="Tahoma"/>
            <family val="2"/>
          </rPr>
          <t>Enter the ending date of the period for which you are seeking payment</t>
        </r>
      </text>
    </comment>
    <comment ref="G17" authorId="0" shapeId="0" xr:uid="{D9DDF5A0-1DF2-4864-A73F-9D086477ACAA}">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54EE8688-5263-4663-A461-4FF70182513B}">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36BF4B61-B741-4219-BE73-14C966D9D784}">
      <text>
        <r>
          <rPr>
            <sz val="9"/>
            <color indexed="81"/>
            <rFont val="Tahoma"/>
            <family val="2"/>
          </rPr>
          <t>This is the sum of all the new work that was completed during the listed period as well as the materials that were stored</t>
        </r>
      </text>
    </comment>
    <comment ref="M56" authorId="0" shapeId="0" xr:uid="{4E758F70-5AB2-4AA2-86C0-4FDAA733F7CA}">
      <text>
        <r>
          <rPr>
            <sz val="9"/>
            <color indexed="81"/>
            <rFont val="Tahoma"/>
            <family val="2"/>
          </rPr>
          <t>In order to release previously withheld retainage, enter a negative amount in this column.</t>
        </r>
      </text>
    </comment>
    <comment ref="D105" authorId="0" shapeId="0" xr:uid="{5E7116F9-22D0-49EB-AE29-81A38EE43980}">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25D13312-C4EC-4104-AE23-C9C4F6B63407}">
      <text>
        <r>
          <rPr>
            <sz val="9"/>
            <color indexed="81"/>
            <rFont val="Tahoma"/>
            <family val="2"/>
          </rPr>
          <t>This is the sum of all the new work that was completed during the listed period as well as the materials that were stored</t>
        </r>
      </text>
    </comment>
    <comment ref="M105" authorId="0" shapeId="0" xr:uid="{FD5D1EC4-6423-4F11-A3E7-6D26A8ECDC0E}">
      <text>
        <r>
          <rPr>
            <sz val="9"/>
            <color indexed="81"/>
            <rFont val="Tahoma"/>
            <family val="2"/>
          </rPr>
          <t>In order to release previously withheld retainage, enter a negative amount in this column.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4A1DB3C7-3E48-4AD0-8679-5C4C304C6DB7}">
      <text>
        <r>
          <rPr>
            <sz val="9"/>
            <color indexed="81"/>
            <rFont val="Tahoma"/>
            <family val="2"/>
          </rPr>
          <t>Enter the beginning date of the period for which you are seeking payment</t>
        </r>
      </text>
    </comment>
    <comment ref="D17" authorId="0" shapeId="0" xr:uid="{3783EDB3-9731-427B-97B7-635481F44290}">
      <text>
        <r>
          <rPr>
            <sz val="9"/>
            <color indexed="81"/>
            <rFont val="Tahoma"/>
            <family val="2"/>
          </rPr>
          <t>Enter the ending date of the period for which you are seeking payment</t>
        </r>
      </text>
    </comment>
    <comment ref="G17" authorId="0" shapeId="0" xr:uid="{858D4D96-D750-4EA4-93F1-A97A297619F4}">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3077F450-4626-4E3F-9853-7DE10B766C83}">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07CCC729-E5DC-4FDC-A856-2EFDF128349C}">
      <text>
        <r>
          <rPr>
            <sz val="9"/>
            <color indexed="81"/>
            <rFont val="Tahoma"/>
            <family val="2"/>
          </rPr>
          <t>This is the sum of all the new work that was completed during the listed period as well as the materials that were stored</t>
        </r>
      </text>
    </comment>
    <comment ref="M56" authorId="0" shapeId="0" xr:uid="{0FD369C4-4768-47B3-9150-7AD63F34A290}">
      <text>
        <r>
          <rPr>
            <sz val="9"/>
            <color indexed="81"/>
            <rFont val="Tahoma"/>
            <family val="2"/>
          </rPr>
          <t>In order to release previously withheld retainage, enter a negative amount in this column.</t>
        </r>
      </text>
    </comment>
    <comment ref="D105" authorId="0" shapeId="0" xr:uid="{2077F910-8843-412E-85AA-786549500527}">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7D22A6A4-FDF8-439D-B0C3-658272E94293}">
      <text>
        <r>
          <rPr>
            <sz val="9"/>
            <color indexed="81"/>
            <rFont val="Tahoma"/>
            <family val="2"/>
          </rPr>
          <t>This is the sum of all the new work that was completed during the listed period as well as the materials that were stored</t>
        </r>
      </text>
    </comment>
    <comment ref="M105" authorId="0" shapeId="0" xr:uid="{98291191-2CB4-4804-9831-FD095CBA0A3A}">
      <text>
        <r>
          <rPr>
            <sz val="9"/>
            <color indexed="81"/>
            <rFont val="Tahoma"/>
            <family val="2"/>
          </rPr>
          <t>In order to release previously withheld retainage, enter a negative amount in this column.</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79C72019-AE95-409A-881F-9B86B2E582BB}">
      <text>
        <r>
          <rPr>
            <sz val="9"/>
            <color indexed="81"/>
            <rFont val="Tahoma"/>
            <family val="2"/>
          </rPr>
          <t>Enter the beginning date of the period for which you are seeking payment</t>
        </r>
      </text>
    </comment>
    <comment ref="D17" authorId="0" shapeId="0" xr:uid="{7D4F6372-1A43-43DB-8D16-7BC64B35D3DF}">
      <text>
        <r>
          <rPr>
            <sz val="9"/>
            <color indexed="81"/>
            <rFont val="Tahoma"/>
            <family val="2"/>
          </rPr>
          <t>Enter the ending date of the period for which you are seeking payment</t>
        </r>
      </text>
    </comment>
    <comment ref="G17" authorId="0" shapeId="0" xr:uid="{F3C2B26D-3EC1-4E95-BE1F-37926E56AF45}">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C0B2C540-9491-46D2-BAC5-D0019AEAFFE0}">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C84DE484-F6C5-4645-80D4-AA49C48AEE00}">
      <text>
        <r>
          <rPr>
            <sz val="9"/>
            <color indexed="81"/>
            <rFont val="Tahoma"/>
            <family val="2"/>
          </rPr>
          <t>This is the sum of all the new work that was completed during the listed period as well as the materials that were stored</t>
        </r>
      </text>
    </comment>
    <comment ref="M56" authorId="0" shapeId="0" xr:uid="{6A0389D9-C203-42A1-9859-840E720CDD9B}">
      <text>
        <r>
          <rPr>
            <sz val="9"/>
            <color indexed="81"/>
            <rFont val="Tahoma"/>
            <family val="2"/>
          </rPr>
          <t>In order to release previously withheld retainage, enter a negative amount in this column.</t>
        </r>
      </text>
    </comment>
    <comment ref="D105" authorId="0" shapeId="0" xr:uid="{854E9C74-00B5-4515-B3B6-5E74DC13D512}">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359C1A60-777A-4694-8590-9BEEF0D71E87}">
      <text>
        <r>
          <rPr>
            <sz val="9"/>
            <color indexed="81"/>
            <rFont val="Tahoma"/>
            <family val="2"/>
          </rPr>
          <t>This is the sum of all the new work that was completed during the listed period as well as the materials that were stored</t>
        </r>
      </text>
    </comment>
    <comment ref="M105" authorId="0" shapeId="0" xr:uid="{A559D56B-051C-45DB-A3FE-5FF7C72ADF72}">
      <text>
        <r>
          <rPr>
            <sz val="9"/>
            <color indexed="81"/>
            <rFont val="Tahoma"/>
            <family val="2"/>
          </rPr>
          <t>In order to release previously withheld retainage, enter a negative amount in this column.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5259B2F3-1AAD-4DB7-A253-4BF60230B756}">
      <text>
        <r>
          <rPr>
            <sz val="9"/>
            <color indexed="81"/>
            <rFont val="Tahoma"/>
            <family val="2"/>
          </rPr>
          <t>Enter the beginning date of the period for which you are seeking payment</t>
        </r>
      </text>
    </comment>
    <comment ref="D17" authorId="0" shapeId="0" xr:uid="{C7CD4A84-E291-45C3-A5CA-85848BDB7DA8}">
      <text>
        <r>
          <rPr>
            <sz val="9"/>
            <color indexed="81"/>
            <rFont val="Tahoma"/>
            <family val="2"/>
          </rPr>
          <t>Enter the ending date of the period for which you are seeking payment</t>
        </r>
      </text>
    </comment>
    <comment ref="G17" authorId="0" shapeId="0" xr:uid="{79767B95-02BB-49E5-9D07-0B0A48E0C899}">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72279B76-E0EE-46CB-BF28-24C5F13D8012}">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A4E4E1C5-ABAC-4128-853E-F1CD1C6CB2B4}">
      <text>
        <r>
          <rPr>
            <sz val="9"/>
            <color indexed="81"/>
            <rFont val="Tahoma"/>
            <family val="2"/>
          </rPr>
          <t>This is the sum of all the new work that was completed during the listed period as well as the materials that were stored</t>
        </r>
      </text>
    </comment>
    <comment ref="M56" authorId="0" shapeId="0" xr:uid="{C00BC603-7FD4-46A1-894F-E563B7DF705A}">
      <text>
        <r>
          <rPr>
            <sz val="9"/>
            <color indexed="81"/>
            <rFont val="Tahoma"/>
            <family val="2"/>
          </rPr>
          <t>In order to release previously withheld retainage, enter a negative amount in this column.</t>
        </r>
      </text>
    </comment>
    <comment ref="D105" authorId="0" shapeId="0" xr:uid="{3F001F48-49D6-47FD-971A-CB1D95D6C5E8}">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93FF156D-0452-472C-8763-12398A562B18}">
      <text>
        <r>
          <rPr>
            <sz val="9"/>
            <color indexed="81"/>
            <rFont val="Tahoma"/>
            <family val="2"/>
          </rPr>
          <t>This is the sum of all the new work that was completed during the listed period as well as the materials that were stored</t>
        </r>
      </text>
    </comment>
    <comment ref="M105" authorId="0" shapeId="0" xr:uid="{D494CD53-16CE-4326-BD68-D38D8633CB5D}">
      <text>
        <r>
          <rPr>
            <sz val="9"/>
            <color indexed="81"/>
            <rFont val="Tahoma"/>
            <family val="2"/>
          </rPr>
          <t>In order to release previously withheld retainage, enter a negative amount in this column.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EAF8362C-0FE0-40BD-9863-441241EFD350}">
      <text>
        <r>
          <rPr>
            <sz val="9"/>
            <color indexed="81"/>
            <rFont val="Tahoma"/>
            <family val="2"/>
          </rPr>
          <t>Enter the beginning date of the period for which you are seeking payment</t>
        </r>
      </text>
    </comment>
    <comment ref="D17" authorId="0" shapeId="0" xr:uid="{13D2C62C-43FB-43E9-9428-036A596B61F3}">
      <text>
        <r>
          <rPr>
            <sz val="9"/>
            <color indexed="81"/>
            <rFont val="Tahoma"/>
            <family val="2"/>
          </rPr>
          <t>Enter the ending date of the period for which you are seeking payment</t>
        </r>
      </text>
    </comment>
    <comment ref="G17" authorId="0" shapeId="0" xr:uid="{6FC64858-554A-4B60-99CC-C5DA9F9555EE}">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D476B04B-260C-44CC-AADA-50D363442933}">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D63F8821-99C5-4FE4-A37A-28715F5FF988}">
      <text>
        <r>
          <rPr>
            <sz val="9"/>
            <color indexed="81"/>
            <rFont val="Tahoma"/>
            <family val="2"/>
          </rPr>
          <t>This is the sum of all the new work that was completed during the listed period as well as the materials that were stored</t>
        </r>
      </text>
    </comment>
    <comment ref="M56" authorId="0" shapeId="0" xr:uid="{56201A85-49B1-49E7-98DD-E4C17D2454B6}">
      <text>
        <r>
          <rPr>
            <sz val="9"/>
            <color indexed="81"/>
            <rFont val="Tahoma"/>
            <family val="2"/>
          </rPr>
          <t>In order to release previously withheld retainage, enter a negative amount in this column.</t>
        </r>
      </text>
    </comment>
    <comment ref="D105" authorId="0" shapeId="0" xr:uid="{D0DCAAF4-1511-433D-98BF-436A1D7E639D}">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5317FAF1-03CA-43AB-8A90-048BACCCE818}">
      <text>
        <r>
          <rPr>
            <sz val="9"/>
            <color indexed="81"/>
            <rFont val="Tahoma"/>
            <family val="2"/>
          </rPr>
          <t>This is the sum of all the new work that was completed during the listed period as well as the materials that were stored</t>
        </r>
      </text>
    </comment>
    <comment ref="M105" authorId="0" shapeId="0" xr:uid="{BA3B9A61-0D8A-4F29-A849-AF7359CBA5E2}">
      <text>
        <r>
          <rPr>
            <sz val="9"/>
            <color indexed="81"/>
            <rFont val="Tahoma"/>
            <family val="2"/>
          </rPr>
          <t>In order to release previously withheld retainage, enter a negative amount in this column.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2AAEA977-F607-43FA-8753-B59EF0DCFB7E}">
      <text>
        <r>
          <rPr>
            <sz val="9"/>
            <color indexed="81"/>
            <rFont val="Tahoma"/>
            <family val="2"/>
          </rPr>
          <t>Enter the beginning date of the period for which you are seeking payment</t>
        </r>
      </text>
    </comment>
    <comment ref="D17" authorId="0" shapeId="0" xr:uid="{1351068E-3CC0-4898-90F5-E7D2EE508F97}">
      <text>
        <r>
          <rPr>
            <sz val="9"/>
            <color indexed="81"/>
            <rFont val="Tahoma"/>
            <family val="2"/>
          </rPr>
          <t>Enter the ending date of the period for which you are seeking payment</t>
        </r>
      </text>
    </comment>
    <comment ref="G17" authorId="0" shapeId="0" xr:uid="{8D0D22FA-CD40-4BE3-9EC7-F85F1E4881ED}">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418B5BDC-A195-46D6-B4A8-D76FA0E2ED84}">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48B9EBDC-7ABC-4ED7-8EB2-C25FDB90EB2B}">
      <text>
        <r>
          <rPr>
            <sz val="9"/>
            <color indexed="81"/>
            <rFont val="Tahoma"/>
            <family val="2"/>
          </rPr>
          <t>This is the sum of all the new work that was completed during the listed period as well as the materials that were stored</t>
        </r>
      </text>
    </comment>
    <comment ref="M56" authorId="0" shapeId="0" xr:uid="{EED8D7D6-A2E2-4463-B46A-ADCFCDBD8925}">
      <text>
        <r>
          <rPr>
            <sz val="9"/>
            <color indexed="81"/>
            <rFont val="Tahoma"/>
            <family val="2"/>
          </rPr>
          <t>In order to release previously withheld retainage, enter a negative amount in this column.</t>
        </r>
      </text>
    </comment>
    <comment ref="D105" authorId="0" shapeId="0" xr:uid="{6FFAC577-3086-44AD-9CC9-02CB66D3CA7B}">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17EDA559-D10D-434D-9F0C-6AF23EC6B152}">
      <text>
        <r>
          <rPr>
            <sz val="9"/>
            <color indexed="81"/>
            <rFont val="Tahoma"/>
            <family val="2"/>
          </rPr>
          <t>This is the sum of all the new work that was completed during the listed period as well as the materials that were stored</t>
        </r>
      </text>
    </comment>
    <comment ref="M105" authorId="0" shapeId="0" xr:uid="{A2D743F6-55D0-473F-8335-62F08DF9C553}">
      <text>
        <r>
          <rPr>
            <sz val="9"/>
            <color indexed="81"/>
            <rFont val="Tahoma"/>
            <family val="2"/>
          </rPr>
          <t>In order to release previously withheld retainage, enter a negative amount in this column.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D17F1F11-84D6-4036-A575-F2ACA01A546A}">
      <text>
        <r>
          <rPr>
            <sz val="9"/>
            <color indexed="81"/>
            <rFont val="Tahoma"/>
            <family val="2"/>
          </rPr>
          <t>Enter the beginning date of the period for which you are seeking payment</t>
        </r>
      </text>
    </comment>
    <comment ref="D17" authorId="0" shapeId="0" xr:uid="{7B66E77B-7BCB-4491-B0EC-BBDA8B083A46}">
      <text>
        <r>
          <rPr>
            <sz val="9"/>
            <color indexed="81"/>
            <rFont val="Tahoma"/>
            <family val="2"/>
          </rPr>
          <t>Enter the ending date of the period for which you are seeking payment</t>
        </r>
      </text>
    </comment>
    <comment ref="G17" authorId="0" shapeId="0" xr:uid="{9BC406FA-5661-4246-A11A-48C922DE13F4}">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46CC9AD3-AFAA-4715-AC7A-E151518F9211}">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D2D37E96-D674-4F50-BF29-F15CD3F11D48}">
      <text>
        <r>
          <rPr>
            <sz val="9"/>
            <color indexed="81"/>
            <rFont val="Tahoma"/>
            <family val="2"/>
          </rPr>
          <t>This is the sum of all the new work that was completed during the listed period as well as the materials that were stored</t>
        </r>
      </text>
    </comment>
    <comment ref="M56" authorId="0" shapeId="0" xr:uid="{D9EFF7F0-B1F2-48D1-8229-58C97026238E}">
      <text>
        <r>
          <rPr>
            <sz val="9"/>
            <color indexed="81"/>
            <rFont val="Tahoma"/>
            <family val="2"/>
          </rPr>
          <t>In order to release previously withheld retainage, enter a negative amount in this column.</t>
        </r>
      </text>
    </comment>
    <comment ref="D105" authorId="0" shapeId="0" xr:uid="{F20383AC-16F9-48B2-8061-48CD04F22D65}">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3CF4451C-75E0-41DB-BFF8-B0725530A1BD}">
      <text>
        <r>
          <rPr>
            <sz val="9"/>
            <color indexed="81"/>
            <rFont val="Tahoma"/>
            <family val="2"/>
          </rPr>
          <t>This is the sum of all the new work that was completed during the listed period as well as the materials that were stored</t>
        </r>
      </text>
    </comment>
    <comment ref="M105" authorId="0" shapeId="0" xr:uid="{0E179706-6598-4F2E-81B9-A83450A8D63D}">
      <text>
        <r>
          <rPr>
            <sz val="9"/>
            <color indexed="81"/>
            <rFont val="Tahoma"/>
            <family val="2"/>
          </rPr>
          <t>In order to release previously withheld retainage, enter a negative amount in this column.</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962444DB-DE8A-44B7-AE8C-59397C3966EA}">
      <text>
        <r>
          <rPr>
            <sz val="9"/>
            <color indexed="81"/>
            <rFont val="Tahoma"/>
            <family val="2"/>
          </rPr>
          <t>Enter the beginning date of the period for which you are seeking payment</t>
        </r>
      </text>
    </comment>
    <comment ref="D17" authorId="0" shapeId="0" xr:uid="{606D2011-8582-4C9C-BDC8-0FDB20CE0756}">
      <text>
        <r>
          <rPr>
            <sz val="9"/>
            <color indexed="81"/>
            <rFont val="Tahoma"/>
            <family val="2"/>
          </rPr>
          <t>Enter the ending date of the period for which you are seeking payment</t>
        </r>
      </text>
    </comment>
    <comment ref="G17" authorId="0" shapeId="0" xr:uid="{DB4DB8B1-4C85-4399-9F40-82D776D33474}">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ABB87C90-A7F8-41BA-B420-47FB99545366}">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4913631F-3634-48E0-964B-AC58ABF15EE4}">
      <text>
        <r>
          <rPr>
            <sz val="9"/>
            <color indexed="81"/>
            <rFont val="Tahoma"/>
            <family val="2"/>
          </rPr>
          <t>This is the sum of all the new work that was completed during the listed period as well as the materials that were stored</t>
        </r>
      </text>
    </comment>
    <comment ref="M56" authorId="0" shapeId="0" xr:uid="{C21324DF-5351-4B66-96A9-797FEBA33369}">
      <text>
        <r>
          <rPr>
            <sz val="9"/>
            <color indexed="81"/>
            <rFont val="Tahoma"/>
            <family val="2"/>
          </rPr>
          <t>In order to release previously withheld retainage, enter a negative amount in this column.</t>
        </r>
      </text>
    </comment>
    <comment ref="D105" authorId="0" shapeId="0" xr:uid="{96261D11-EC47-476D-A6CD-90D0D8AFA9F7}">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6391C2F2-5A6A-4893-B965-458EE5AE338C}">
      <text>
        <r>
          <rPr>
            <sz val="9"/>
            <color indexed="81"/>
            <rFont val="Tahoma"/>
            <family val="2"/>
          </rPr>
          <t>This is the sum of all the new work that was completed during the listed period as well as the materials that were stored</t>
        </r>
      </text>
    </comment>
    <comment ref="M105" authorId="0" shapeId="0" xr:uid="{E6B1B726-BA91-45D4-A0FD-EAB6EFD159CF}">
      <text>
        <r>
          <rPr>
            <sz val="9"/>
            <color indexed="81"/>
            <rFont val="Tahoma"/>
            <family val="2"/>
          </rPr>
          <t>In order to release previously withheld retainage, enter a negative amount in this column.</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8F600828-48EB-4F53-AB61-1DA89135F18A}">
      <text>
        <r>
          <rPr>
            <sz val="9"/>
            <color indexed="81"/>
            <rFont val="Tahoma"/>
            <family val="2"/>
          </rPr>
          <t>Enter the beginning date of the period for which you are seeking payment</t>
        </r>
      </text>
    </comment>
    <comment ref="D17" authorId="0" shapeId="0" xr:uid="{FB98AB95-03EC-4BD8-AC0B-5B77C007060B}">
      <text>
        <r>
          <rPr>
            <sz val="9"/>
            <color indexed="81"/>
            <rFont val="Tahoma"/>
            <family val="2"/>
          </rPr>
          <t>Enter the ending date of the period for which you are seeking payment</t>
        </r>
      </text>
    </comment>
    <comment ref="G17" authorId="0" shapeId="0" xr:uid="{8D027CA3-F4FE-4B52-B04F-D35EEA3DFB61}">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15F78D07-ACA6-4B80-B2E0-FF085D032BAB}">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51143169-32E7-4B99-98D0-73ADF7DAB480}">
      <text>
        <r>
          <rPr>
            <sz val="9"/>
            <color indexed="81"/>
            <rFont val="Tahoma"/>
            <family val="2"/>
          </rPr>
          <t>This is the sum of all the new work that was completed during the listed period as well as the materials that were stored</t>
        </r>
      </text>
    </comment>
    <comment ref="M56" authorId="0" shapeId="0" xr:uid="{E34C962D-1481-458A-9B8D-138D807BA4B3}">
      <text>
        <r>
          <rPr>
            <sz val="9"/>
            <color indexed="81"/>
            <rFont val="Tahoma"/>
            <family val="2"/>
          </rPr>
          <t>In order to release previously withheld retainage, enter a negative amount in this column.</t>
        </r>
      </text>
    </comment>
    <comment ref="D105" authorId="0" shapeId="0" xr:uid="{0AE361A9-CB74-4330-BB9F-78255005673E}">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A884FC23-9EA2-4904-810E-38417423DD0D}">
      <text>
        <r>
          <rPr>
            <sz val="9"/>
            <color indexed="81"/>
            <rFont val="Tahoma"/>
            <family val="2"/>
          </rPr>
          <t>This is the sum of all the new work that was completed during the listed period as well as the materials that were stored</t>
        </r>
      </text>
    </comment>
    <comment ref="M105" authorId="0" shapeId="0" xr:uid="{817A129D-3DD1-402C-BA66-C63A9989DF1D}">
      <text>
        <r>
          <rPr>
            <sz val="9"/>
            <color indexed="81"/>
            <rFont val="Tahoma"/>
            <family val="2"/>
          </rPr>
          <t>In order to release previously withheld retainage, enter a negative amount in this column.</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17DD8076-B702-4CC3-8F59-458F57460A2B}">
      <text>
        <r>
          <rPr>
            <sz val="9"/>
            <color indexed="81"/>
            <rFont val="Tahoma"/>
            <family val="2"/>
          </rPr>
          <t>Enter the beginning date of the period for which you are seeking payment</t>
        </r>
      </text>
    </comment>
    <comment ref="D17" authorId="0" shapeId="0" xr:uid="{8007A1A7-27B7-49E0-BF2B-B370CCCE1FCB}">
      <text>
        <r>
          <rPr>
            <sz val="9"/>
            <color indexed="81"/>
            <rFont val="Tahoma"/>
            <family val="2"/>
          </rPr>
          <t>Enter the ending date of the period for which you are seeking payment</t>
        </r>
      </text>
    </comment>
    <comment ref="G17" authorId="0" shapeId="0" xr:uid="{9EE84193-3123-4927-B6C7-3A9ABAC210A7}">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B5E77CB9-3A95-45A7-BEF5-29EA7CBDC9AD}">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663C9A6D-6E37-4FBE-A8FB-E550E63C27DA}">
      <text>
        <r>
          <rPr>
            <sz val="9"/>
            <color indexed="81"/>
            <rFont val="Tahoma"/>
            <family val="2"/>
          </rPr>
          <t>This is the sum of all the new work that was completed during the listed period as well as the materials that were stored</t>
        </r>
      </text>
    </comment>
    <comment ref="M56" authorId="0" shapeId="0" xr:uid="{7F45973E-3D86-4871-BBFB-44754F9A9BF3}">
      <text>
        <r>
          <rPr>
            <sz val="9"/>
            <color indexed="81"/>
            <rFont val="Tahoma"/>
            <family val="2"/>
          </rPr>
          <t>In order to release previously withheld retainage, enter a negative amount in this column.</t>
        </r>
      </text>
    </comment>
    <comment ref="D105" authorId="0" shapeId="0" xr:uid="{BEF2BAB5-64AA-491D-BDB5-7DA45F049D9F}">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60B2E999-6659-4E5C-975F-E8384592FCDE}">
      <text>
        <r>
          <rPr>
            <sz val="9"/>
            <color indexed="81"/>
            <rFont val="Tahoma"/>
            <family val="2"/>
          </rPr>
          <t>This is the sum of all the new work that was completed during the listed period as well as the materials that were stored</t>
        </r>
      </text>
    </comment>
    <comment ref="M105" authorId="0" shapeId="0" xr:uid="{115FE7DF-7AC2-4411-BC86-DA89E6596F90}">
      <text>
        <r>
          <rPr>
            <sz val="9"/>
            <color indexed="81"/>
            <rFont val="Tahoma"/>
            <family val="2"/>
          </rPr>
          <t>In order to release previously withheld retainage, enter a negative amount in this column.</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4373E337-0518-4DD8-94B0-D8CC25DA74BA}">
      <text>
        <r>
          <rPr>
            <sz val="9"/>
            <color indexed="81"/>
            <rFont val="Tahoma"/>
            <family val="2"/>
          </rPr>
          <t>Enter the beginning date of the period for which you are seeking payment</t>
        </r>
      </text>
    </comment>
    <comment ref="D17" authorId="0" shapeId="0" xr:uid="{996B3F80-630E-4474-A1FF-709FDBDDB619}">
      <text>
        <r>
          <rPr>
            <sz val="9"/>
            <color indexed="81"/>
            <rFont val="Tahoma"/>
            <family val="2"/>
          </rPr>
          <t>Enter the ending date of the period for which you are seeking payment</t>
        </r>
      </text>
    </comment>
    <comment ref="G17" authorId="0" shapeId="0" xr:uid="{2F7E27FC-CC63-4B7D-9F29-3874D52E3926}">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DA20C352-172F-40C4-B18F-62439EF08252}">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D24D44B6-003C-4835-B344-6DA4CF73A0ED}">
      <text>
        <r>
          <rPr>
            <sz val="9"/>
            <color indexed="81"/>
            <rFont val="Tahoma"/>
            <family val="2"/>
          </rPr>
          <t>This is the sum of all the new work that was completed during the listed period as well as the materials that were stored</t>
        </r>
      </text>
    </comment>
    <comment ref="M56" authorId="0" shapeId="0" xr:uid="{CD040CF7-4C42-41C3-9862-34A367C50B07}">
      <text>
        <r>
          <rPr>
            <sz val="9"/>
            <color indexed="81"/>
            <rFont val="Tahoma"/>
            <family val="2"/>
          </rPr>
          <t>In order to release previously withheld retainage, enter a negative amount in this column.</t>
        </r>
      </text>
    </comment>
    <comment ref="D105" authorId="0" shapeId="0" xr:uid="{914A19C1-F0CC-46C5-A4DC-0D62A1A9F517}">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CAF85A33-CEDC-430D-A464-76188C0332EC}">
      <text>
        <r>
          <rPr>
            <sz val="9"/>
            <color indexed="81"/>
            <rFont val="Tahoma"/>
            <family val="2"/>
          </rPr>
          <t>This is the sum of all the new work that was completed during the listed period as well as the materials that were stored</t>
        </r>
      </text>
    </comment>
    <comment ref="M105" authorId="0" shapeId="0" xr:uid="{C1D70453-F810-4D58-A1E8-5DE432E93869}">
      <text>
        <r>
          <rPr>
            <sz val="9"/>
            <color indexed="81"/>
            <rFont val="Tahoma"/>
            <family val="2"/>
          </rPr>
          <t>In order to release previously withheld retainage, enter a negative amount in this column.</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5B5E8D3D-3875-4D1B-8134-AD38C7407591}">
      <text>
        <r>
          <rPr>
            <sz val="9"/>
            <color indexed="81"/>
            <rFont val="Tahoma"/>
            <family val="2"/>
          </rPr>
          <t>Enter the beginning date of the period for which you are seeking payment</t>
        </r>
      </text>
    </comment>
    <comment ref="D17" authorId="0" shapeId="0" xr:uid="{B492155B-3F4C-4AB7-B4B0-F1D8CBBF0612}">
      <text>
        <r>
          <rPr>
            <sz val="9"/>
            <color indexed="81"/>
            <rFont val="Tahoma"/>
            <family val="2"/>
          </rPr>
          <t>Enter the ending date of the period for which you are seeking payment</t>
        </r>
      </text>
    </comment>
    <comment ref="G17" authorId="0" shapeId="0" xr:uid="{80C99C34-B4B4-4332-B108-1C2A8C187B0C}">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38A53742-09C8-43F8-8183-3A3BE191B3E2}">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55DFD1B0-26A8-44F5-B876-E63DCD2649FA}">
      <text>
        <r>
          <rPr>
            <sz val="9"/>
            <color indexed="81"/>
            <rFont val="Tahoma"/>
            <family val="2"/>
          </rPr>
          <t>This is the sum of all the new work that was completed during the listed period as well as the materials that were stored</t>
        </r>
      </text>
    </comment>
    <comment ref="M56" authorId="0" shapeId="0" xr:uid="{6F798C33-F0A8-4544-9254-C8FD5DB92195}">
      <text>
        <r>
          <rPr>
            <sz val="9"/>
            <color indexed="81"/>
            <rFont val="Tahoma"/>
            <family val="2"/>
          </rPr>
          <t>In order to release previously withheld retainage, enter a negative amount in this column.</t>
        </r>
      </text>
    </comment>
    <comment ref="D105" authorId="0" shapeId="0" xr:uid="{33056E68-0DB4-468C-A8AA-F080F03EC177}">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2845DE78-ACB8-4113-97E9-5E2554439EF0}">
      <text>
        <r>
          <rPr>
            <sz val="9"/>
            <color indexed="81"/>
            <rFont val="Tahoma"/>
            <family val="2"/>
          </rPr>
          <t>This is the sum of all the new work that was completed during the listed period as well as the materials that were stored</t>
        </r>
      </text>
    </comment>
    <comment ref="M105" authorId="0" shapeId="0" xr:uid="{9A1675A0-E270-4088-8CCD-C5E0C8FC32B4}">
      <text>
        <r>
          <rPr>
            <sz val="9"/>
            <color indexed="81"/>
            <rFont val="Tahoma"/>
            <family val="2"/>
          </rPr>
          <t>In order to release previously withheld retainage, enter a negative amount in this column.</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B03EACD8-06E0-4F47-B705-34A4C5AB164A}">
      <text>
        <r>
          <rPr>
            <sz val="9"/>
            <color indexed="81"/>
            <rFont val="Tahoma"/>
            <family val="2"/>
          </rPr>
          <t>Enter the beginning date of the period for which you are seeking payment</t>
        </r>
      </text>
    </comment>
    <comment ref="D17" authorId="0" shapeId="0" xr:uid="{A9F1D0A1-5458-4B2B-8682-40A3B002A059}">
      <text>
        <r>
          <rPr>
            <sz val="9"/>
            <color indexed="81"/>
            <rFont val="Tahoma"/>
            <family val="2"/>
          </rPr>
          <t>Enter the ending date of the period for which you are seeking payment</t>
        </r>
      </text>
    </comment>
    <comment ref="G17" authorId="0" shapeId="0" xr:uid="{A00B602C-ED40-4424-9229-367F9A22EF8A}">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BBCF762E-E905-4A4B-92B6-4C992FF76C4A}">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094024EB-EBDE-4140-A213-95627745048B}">
      <text>
        <r>
          <rPr>
            <sz val="9"/>
            <color indexed="81"/>
            <rFont val="Tahoma"/>
            <family val="2"/>
          </rPr>
          <t>This is the sum of all the new work that was completed during the listed period as well as the materials that were stored</t>
        </r>
      </text>
    </comment>
    <comment ref="M56" authorId="0" shapeId="0" xr:uid="{26CED5D8-AEAB-4B84-B4E5-AB6DBB1DC7A4}">
      <text>
        <r>
          <rPr>
            <sz val="9"/>
            <color indexed="81"/>
            <rFont val="Tahoma"/>
            <family val="2"/>
          </rPr>
          <t>In order to release previously withheld retainage, enter a negative amount in this column.</t>
        </r>
      </text>
    </comment>
    <comment ref="D105" authorId="0" shapeId="0" xr:uid="{62A819B6-80E8-46E5-AEBE-97E262CD6A1F}">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F05E1E91-9D6E-4FB9-A86A-FC23BAC8F0C9}">
      <text>
        <r>
          <rPr>
            <sz val="9"/>
            <color indexed="81"/>
            <rFont val="Tahoma"/>
            <family val="2"/>
          </rPr>
          <t>This is the sum of all the new work that was completed during the listed period as well as the materials that were stored</t>
        </r>
      </text>
    </comment>
    <comment ref="M105" authorId="0" shapeId="0" xr:uid="{0D94487F-C1E0-4CB9-92BC-E3090D3217E5}">
      <text>
        <r>
          <rPr>
            <sz val="9"/>
            <color indexed="81"/>
            <rFont val="Tahoma"/>
            <family val="2"/>
          </rPr>
          <t>In order to release previously withheld retainage, enter a negative amount in this column.</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F30FF3E3-AF1E-466E-8427-08E6567CCC13}">
      <text>
        <r>
          <rPr>
            <sz val="9"/>
            <color indexed="81"/>
            <rFont val="Tahoma"/>
            <family val="2"/>
          </rPr>
          <t>Enter the beginning date of the period for which you are seeking payment</t>
        </r>
      </text>
    </comment>
    <comment ref="D17" authorId="0" shapeId="0" xr:uid="{40B7E4E6-7E16-4162-87F9-19E0D098C4D7}">
      <text>
        <r>
          <rPr>
            <sz val="9"/>
            <color indexed="81"/>
            <rFont val="Tahoma"/>
            <family val="2"/>
          </rPr>
          <t>Enter the ending date of the period for which you are seeking payment</t>
        </r>
      </text>
    </comment>
    <comment ref="G17" authorId="0" shapeId="0" xr:uid="{61566E6D-A129-4930-929D-430F3EA34286}">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8B3582AE-2BC7-4B5D-905B-CF7CC296DCB3}">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A52A31BA-8743-4178-93CC-C621960C5861}">
      <text>
        <r>
          <rPr>
            <sz val="9"/>
            <color indexed="81"/>
            <rFont val="Tahoma"/>
            <family val="2"/>
          </rPr>
          <t>This is the sum of all the new work that was completed during the listed period as well as the materials that were stored</t>
        </r>
      </text>
    </comment>
    <comment ref="M56" authorId="0" shapeId="0" xr:uid="{C68E26B7-F008-497F-B697-35E6B51E3046}">
      <text>
        <r>
          <rPr>
            <sz val="9"/>
            <color indexed="81"/>
            <rFont val="Tahoma"/>
            <family val="2"/>
          </rPr>
          <t>In order to release previously withheld retainage, enter a negative amount in this column.</t>
        </r>
      </text>
    </comment>
    <comment ref="D105" authorId="0" shapeId="0" xr:uid="{0A7EBE20-F5BF-4015-A056-6A24CCBBAE05}">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4581E9B2-5780-4B66-8E11-D7887017DDDA}">
      <text>
        <r>
          <rPr>
            <sz val="9"/>
            <color indexed="81"/>
            <rFont val="Tahoma"/>
            <family val="2"/>
          </rPr>
          <t>This is the sum of all the new work that was completed during the listed period as well as the materials that were stored</t>
        </r>
      </text>
    </comment>
    <comment ref="M105" authorId="0" shapeId="0" xr:uid="{88E5F007-F87B-404A-AF94-08D5777A17BA}">
      <text>
        <r>
          <rPr>
            <sz val="9"/>
            <color indexed="81"/>
            <rFont val="Tahoma"/>
            <family val="2"/>
          </rPr>
          <t>In order to release previously withheld retainage, enter a negative amount in this column.</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9D74C13F-A6C4-45BB-997E-490F6C03D292}">
      <text>
        <r>
          <rPr>
            <sz val="9"/>
            <color indexed="81"/>
            <rFont val="Tahoma"/>
            <family val="2"/>
          </rPr>
          <t>Enter the beginning date of the period for which you are seeking payment</t>
        </r>
      </text>
    </comment>
    <comment ref="D17" authorId="0" shapeId="0" xr:uid="{DDC9CC4A-6780-4A6D-8B77-B60FBD889C14}">
      <text>
        <r>
          <rPr>
            <sz val="9"/>
            <color indexed="81"/>
            <rFont val="Tahoma"/>
            <family val="2"/>
          </rPr>
          <t>Enter the ending date of the period for which you are seeking payment</t>
        </r>
      </text>
    </comment>
    <comment ref="G17" authorId="0" shapeId="0" xr:uid="{5CFEEDA9-D335-4623-BA7A-A5975DF3785D}">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6FD718D1-21D1-49F0-A850-2E4816068312}">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596C0739-5AFC-4BC0-BB68-BAB07BDCE2DA}">
      <text>
        <r>
          <rPr>
            <sz val="9"/>
            <color indexed="81"/>
            <rFont val="Tahoma"/>
            <family val="2"/>
          </rPr>
          <t>This is the sum of all the new work that was completed during the listed period as well as the materials that were stored</t>
        </r>
      </text>
    </comment>
    <comment ref="M56" authorId="0" shapeId="0" xr:uid="{03D252B3-13B1-4785-B831-31E328399932}">
      <text>
        <r>
          <rPr>
            <sz val="9"/>
            <color indexed="81"/>
            <rFont val="Tahoma"/>
            <family val="2"/>
          </rPr>
          <t>In order to release previously withheld retainage, enter a negative amount in this column.</t>
        </r>
      </text>
    </comment>
    <comment ref="D105" authorId="0" shapeId="0" xr:uid="{B763E8D0-3480-4097-B058-E6C6EFAB3874}">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4903E437-38FF-4D5D-B0A3-D3FB3E531C9D}">
      <text>
        <r>
          <rPr>
            <sz val="9"/>
            <color indexed="81"/>
            <rFont val="Tahoma"/>
            <family val="2"/>
          </rPr>
          <t>This is the sum of all the new work that was completed during the listed period as well as the materials that were stored</t>
        </r>
      </text>
    </comment>
    <comment ref="M105" authorId="0" shapeId="0" xr:uid="{E3DF358A-0D89-4B90-9A59-A219DD6532EA}">
      <text>
        <r>
          <rPr>
            <sz val="9"/>
            <color indexed="81"/>
            <rFont val="Tahoma"/>
            <family val="2"/>
          </rPr>
          <t>In order to release previously withheld retainage, enter a negative amount in this column.</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4EAD0B68-4BA4-4356-8687-0E690535648E}">
      <text>
        <r>
          <rPr>
            <sz val="9"/>
            <color indexed="81"/>
            <rFont val="Tahoma"/>
            <family val="2"/>
          </rPr>
          <t>Enter the beginning date of the period for which you are seeking payment</t>
        </r>
      </text>
    </comment>
    <comment ref="D17" authorId="0" shapeId="0" xr:uid="{5FA22E2C-0743-44AF-85C6-F800B2ABF05E}">
      <text>
        <r>
          <rPr>
            <sz val="9"/>
            <color indexed="81"/>
            <rFont val="Tahoma"/>
            <family val="2"/>
          </rPr>
          <t>Enter the ending date of the period for which you are seeking payment</t>
        </r>
      </text>
    </comment>
    <comment ref="G17" authorId="0" shapeId="0" xr:uid="{D39560DD-6108-48DE-826E-FD5E984F5C9E}">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9353CCB4-AD95-48A9-8423-295F466C7AA3}">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F64AB01B-FD53-4134-A230-AD292B9CB431}">
      <text>
        <r>
          <rPr>
            <sz val="9"/>
            <color indexed="81"/>
            <rFont val="Tahoma"/>
            <family val="2"/>
          </rPr>
          <t>This is the sum of all the new work that was completed during the listed period as well as the materials that were stored</t>
        </r>
      </text>
    </comment>
    <comment ref="M56" authorId="0" shapeId="0" xr:uid="{677F86CF-1609-4026-970A-E63857BD874A}">
      <text>
        <r>
          <rPr>
            <sz val="9"/>
            <color indexed="81"/>
            <rFont val="Tahoma"/>
            <family val="2"/>
          </rPr>
          <t>In order to release previously withheld retainage, enter a negative amount in this column.</t>
        </r>
      </text>
    </comment>
    <comment ref="D105" authorId="0" shapeId="0" xr:uid="{9F789041-EF35-488F-8F87-204BEFDE972B}">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728416F8-0BBD-4F7A-A8C7-75EA1A1DC8C7}">
      <text>
        <r>
          <rPr>
            <sz val="9"/>
            <color indexed="81"/>
            <rFont val="Tahoma"/>
            <family val="2"/>
          </rPr>
          <t>This is the sum of all the new work that was completed during the listed period as well as the materials that were stored</t>
        </r>
      </text>
    </comment>
    <comment ref="M105" authorId="0" shapeId="0" xr:uid="{260FB54B-AD2F-419D-9C8E-7851C6F2E24C}">
      <text>
        <r>
          <rPr>
            <sz val="9"/>
            <color indexed="81"/>
            <rFont val="Tahoma"/>
            <family val="2"/>
          </rPr>
          <t>In order to release previously withheld retainage, enter a negative amount in this column.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BE798883-713E-4407-917D-F058631DCBEB}">
      <text>
        <r>
          <rPr>
            <sz val="9"/>
            <color indexed="81"/>
            <rFont val="Tahoma"/>
            <family val="2"/>
          </rPr>
          <t>Enter the beginning date of the period for which you are seeking payment</t>
        </r>
      </text>
    </comment>
    <comment ref="D17" authorId="0" shapeId="0" xr:uid="{5BEB566C-764F-4A88-B1A3-24D8ECED8C7F}">
      <text>
        <r>
          <rPr>
            <sz val="9"/>
            <color indexed="81"/>
            <rFont val="Tahoma"/>
            <family val="2"/>
          </rPr>
          <t>Enter the ending date of the period for which you are seeking payment</t>
        </r>
      </text>
    </comment>
    <comment ref="G17" authorId="0" shapeId="0" xr:uid="{86F1ECCC-BFFE-496D-985C-78CD62974165}">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25694E72-3D69-43A2-8F2B-877DA3D44B37}">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B39371DC-9733-4AD5-B348-C41C0D5D478A}">
      <text>
        <r>
          <rPr>
            <sz val="9"/>
            <color indexed="81"/>
            <rFont val="Tahoma"/>
            <family val="2"/>
          </rPr>
          <t>This is the sum of all the new work that was completed during the listed period as well as the materials that were stored</t>
        </r>
      </text>
    </comment>
    <comment ref="M56" authorId="0" shapeId="0" xr:uid="{AA9A578B-D995-41C9-A333-0BA8248AE9CC}">
      <text>
        <r>
          <rPr>
            <sz val="9"/>
            <color indexed="81"/>
            <rFont val="Tahoma"/>
            <family val="2"/>
          </rPr>
          <t>In order to release previously withheld retainage, enter a negative amount in this column.</t>
        </r>
      </text>
    </comment>
    <comment ref="D105" authorId="0" shapeId="0" xr:uid="{7D29CB0C-116F-4A4E-9488-225409FF4028}">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407817AA-712E-43BC-9DCF-0E94B9F7D9CD}">
      <text>
        <r>
          <rPr>
            <sz val="9"/>
            <color indexed="81"/>
            <rFont val="Tahoma"/>
            <family val="2"/>
          </rPr>
          <t>This is the sum of all the new work that was completed during the listed period as well as the materials that were stored</t>
        </r>
      </text>
    </comment>
    <comment ref="M105" authorId="0" shapeId="0" xr:uid="{D81EF5BB-C151-4448-95CE-40D62B4D9EEE}">
      <text>
        <r>
          <rPr>
            <sz val="9"/>
            <color indexed="81"/>
            <rFont val="Tahoma"/>
            <family val="2"/>
          </rPr>
          <t>In order to release previously withheld retainage, enter a negative amount in this column.</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7DED1E28-72C5-4EC0-B08D-A4811C61FF05}">
      <text>
        <r>
          <rPr>
            <sz val="9"/>
            <color indexed="81"/>
            <rFont val="Tahoma"/>
            <family val="2"/>
          </rPr>
          <t>Enter the beginning date of the period for which you are seeking payment</t>
        </r>
      </text>
    </comment>
    <comment ref="D17" authorId="0" shapeId="0" xr:uid="{7DABEC9F-7C22-4A1A-8F0A-1F72CC1590D9}">
      <text>
        <r>
          <rPr>
            <sz val="9"/>
            <color indexed="81"/>
            <rFont val="Tahoma"/>
            <family val="2"/>
          </rPr>
          <t>Enter the ending date of the period for which you are seeking payment</t>
        </r>
      </text>
    </comment>
    <comment ref="G17" authorId="0" shapeId="0" xr:uid="{620EB604-FF2E-48CD-99B7-1DF9C5DCB34F}">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A088A3A3-299B-4B2D-8F17-8E4D1808C56F}">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9386291E-B292-409C-B618-F34D27377351}">
      <text>
        <r>
          <rPr>
            <sz val="9"/>
            <color indexed="81"/>
            <rFont val="Tahoma"/>
            <family val="2"/>
          </rPr>
          <t>This is the sum of all the new work that was completed during the listed period as well as the materials that were stored</t>
        </r>
      </text>
    </comment>
    <comment ref="M56" authorId="0" shapeId="0" xr:uid="{6CDEDFDE-AA22-44F9-91BF-FBFE86CBD3E4}">
      <text>
        <r>
          <rPr>
            <sz val="9"/>
            <color indexed="81"/>
            <rFont val="Tahoma"/>
            <family val="2"/>
          </rPr>
          <t>In order to release previously withheld retainage, enter a negative amount in this column.</t>
        </r>
      </text>
    </comment>
    <comment ref="D105" authorId="0" shapeId="0" xr:uid="{7455C484-407F-4F99-BAE0-5FB2C67F822E}">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029E0967-3C6C-4A46-9177-72B85CAFF322}">
      <text>
        <r>
          <rPr>
            <sz val="9"/>
            <color indexed="81"/>
            <rFont val="Tahoma"/>
            <family val="2"/>
          </rPr>
          <t>This is the sum of all the new work that was completed during the listed period as well as the materials that were stored</t>
        </r>
      </text>
    </comment>
    <comment ref="M105" authorId="0" shapeId="0" xr:uid="{E2C68D08-5901-4D24-96A6-6242A096AC88}">
      <text>
        <r>
          <rPr>
            <sz val="9"/>
            <color indexed="81"/>
            <rFont val="Tahoma"/>
            <family val="2"/>
          </rPr>
          <t>In order to release previously withheld retainage, enter a negative amount in this column.</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0F3E2F5D-36EC-42F7-A0D4-FA4A1226283C}">
      <text>
        <r>
          <rPr>
            <sz val="9"/>
            <color indexed="81"/>
            <rFont val="Tahoma"/>
            <family val="2"/>
          </rPr>
          <t>Enter the beginning date of the period for which you are seeking payment</t>
        </r>
      </text>
    </comment>
    <comment ref="D17" authorId="0" shapeId="0" xr:uid="{0748A018-8169-4882-BD63-9EEB8901C87D}">
      <text>
        <r>
          <rPr>
            <sz val="9"/>
            <color indexed="81"/>
            <rFont val="Tahoma"/>
            <family val="2"/>
          </rPr>
          <t>Enter the ending date of the period for which you are seeking payment</t>
        </r>
      </text>
    </comment>
    <comment ref="G17" authorId="0" shapeId="0" xr:uid="{5DA7FBC5-6C6D-4B6F-B70C-44C52919AF2B}">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090E9335-0970-45F1-A900-ED7D15A09AF5}">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D32F622F-29DE-4ECA-AE55-D505A72EC0D1}">
      <text>
        <r>
          <rPr>
            <sz val="9"/>
            <color indexed="81"/>
            <rFont val="Tahoma"/>
            <family val="2"/>
          </rPr>
          <t>This is the sum of all the new work that was completed during the listed period as well as the materials that were stored</t>
        </r>
      </text>
    </comment>
    <comment ref="M56" authorId="0" shapeId="0" xr:uid="{3F516C1C-2447-4AED-BD88-5BF41B9B890D}">
      <text>
        <r>
          <rPr>
            <sz val="9"/>
            <color indexed="81"/>
            <rFont val="Tahoma"/>
            <family val="2"/>
          </rPr>
          <t>In order to release previously withheld retainage, enter a negative amount in this column.</t>
        </r>
      </text>
    </comment>
    <comment ref="D105" authorId="0" shapeId="0" xr:uid="{C0E4FBDB-7F59-476A-99C9-EC6AE34D9560}">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FF3F2FFC-9E3F-43D8-A9F4-47B8D8A3FCEC}">
      <text>
        <r>
          <rPr>
            <sz val="9"/>
            <color indexed="81"/>
            <rFont val="Tahoma"/>
            <family val="2"/>
          </rPr>
          <t>This is the sum of all the new work that was completed during the listed period as well as the materials that were stored</t>
        </r>
      </text>
    </comment>
    <comment ref="M105" authorId="0" shapeId="0" xr:uid="{E7529C85-BB52-45A7-A7B2-507974221E07}">
      <text>
        <r>
          <rPr>
            <sz val="9"/>
            <color indexed="81"/>
            <rFont val="Tahoma"/>
            <family val="2"/>
          </rPr>
          <t>In order to release previously withheld retainage, enter a negative amount in this column.</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EE5ED528-A623-41A4-89F3-527909F8D7A7}">
      <text>
        <r>
          <rPr>
            <sz val="9"/>
            <color indexed="81"/>
            <rFont val="Tahoma"/>
            <family val="2"/>
          </rPr>
          <t>Enter the beginning date of the period for which you are seeking payment</t>
        </r>
      </text>
    </comment>
    <comment ref="D17" authorId="0" shapeId="0" xr:uid="{10DDABA1-12C5-486A-90EE-867EFC657826}">
      <text>
        <r>
          <rPr>
            <sz val="9"/>
            <color indexed="81"/>
            <rFont val="Tahoma"/>
            <family val="2"/>
          </rPr>
          <t>Enter the ending date of the period for which you are seeking payment</t>
        </r>
      </text>
    </comment>
    <comment ref="G17" authorId="0" shapeId="0" xr:uid="{20090BA1-A6C4-4E90-858D-427E7976171A}">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4E68AE51-7D7B-428C-98DA-CE9241A0A6A0}">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3374716B-B51A-404F-BFFE-F890AF49F7DC}">
      <text>
        <r>
          <rPr>
            <sz val="9"/>
            <color indexed="81"/>
            <rFont val="Tahoma"/>
            <family val="2"/>
          </rPr>
          <t>This is the sum of all the new work that was completed during the listed period as well as the materials that were stored</t>
        </r>
      </text>
    </comment>
    <comment ref="M56" authorId="0" shapeId="0" xr:uid="{E571A123-58DF-4269-BE99-7645C5F7D784}">
      <text>
        <r>
          <rPr>
            <sz val="9"/>
            <color indexed="81"/>
            <rFont val="Tahoma"/>
            <family val="2"/>
          </rPr>
          <t>In order to release previously withheld retainage, enter a negative amount in this column.</t>
        </r>
      </text>
    </comment>
    <comment ref="D105" authorId="0" shapeId="0" xr:uid="{81CB5576-F5ED-407A-9F17-EE3856163A2B}">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599ACA28-4E4A-4AB0-86FE-8C666E76AD1E}">
      <text>
        <r>
          <rPr>
            <sz val="9"/>
            <color indexed="81"/>
            <rFont val="Tahoma"/>
            <family val="2"/>
          </rPr>
          <t>This is the sum of all the new work that was completed during the listed period as well as the materials that were stored</t>
        </r>
      </text>
    </comment>
    <comment ref="M105" authorId="0" shapeId="0" xr:uid="{EEAA1416-C3EE-4E54-9EE0-B46683B8D63B}">
      <text>
        <r>
          <rPr>
            <sz val="9"/>
            <color indexed="81"/>
            <rFont val="Tahoma"/>
            <family val="2"/>
          </rPr>
          <t>In order to release previously withheld retainage, enter a negative amount in this column.</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7D8DF041-145C-427C-A731-EAD806037BA1}">
      <text>
        <r>
          <rPr>
            <sz val="9"/>
            <color indexed="81"/>
            <rFont val="Tahoma"/>
            <family val="2"/>
          </rPr>
          <t>Enter the beginning date of the period for which you are seeking payment</t>
        </r>
      </text>
    </comment>
    <comment ref="D17" authorId="0" shapeId="0" xr:uid="{C5D51826-016D-464B-A161-9572397613B7}">
      <text>
        <r>
          <rPr>
            <sz val="9"/>
            <color indexed="81"/>
            <rFont val="Tahoma"/>
            <family val="2"/>
          </rPr>
          <t>Enter the ending date of the period for which you are seeking payment</t>
        </r>
      </text>
    </comment>
    <comment ref="G17" authorId="0" shapeId="0" xr:uid="{B2F61DEB-0F56-48D2-9B81-46B434F6D02B}">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B0A2068C-1DF8-4238-840D-7129B7D218FF}">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18C0C981-44EC-445D-A54D-227D248BD140}">
      <text>
        <r>
          <rPr>
            <sz val="9"/>
            <color indexed="81"/>
            <rFont val="Tahoma"/>
            <family val="2"/>
          </rPr>
          <t>This is the sum of all the new work that was completed during the listed period as well as the materials that were stored</t>
        </r>
      </text>
    </comment>
    <comment ref="M56" authorId="0" shapeId="0" xr:uid="{F23A5D24-9207-442A-B570-6CFD1CC14F71}">
      <text>
        <r>
          <rPr>
            <sz val="9"/>
            <color indexed="81"/>
            <rFont val="Tahoma"/>
            <family val="2"/>
          </rPr>
          <t>In order to release previously withheld retainage, enter a negative amount in this column.</t>
        </r>
      </text>
    </comment>
    <comment ref="D105" authorId="0" shapeId="0" xr:uid="{9FA60CD0-FCEC-46A7-BB27-BACEF2417E0B}">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DBA1F51D-3D4B-42DA-9326-F82F970B9892}">
      <text>
        <r>
          <rPr>
            <sz val="9"/>
            <color indexed="81"/>
            <rFont val="Tahoma"/>
            <family val="2"/>
          </rPr>
          <t>This is the sum of all the new work that was completed during the listed period as well as the materials that were stored</t>
        </r>
      </text>
    </comment>
    <comment ref="M105" authorId="0" shapeId="0" xr:uid="{0B10486E-BA08-4A43-931A-C8BC94DB5FB9}">
      <text>
        <r>
          <rPr>
            <sz val="9"/>
            <color indexed="81"/>
            <rFont val="Tahoma"/>
            <family val="2"/>
          </rPr>
          <t>In order to release previously withheld retainage, enter a negative amount in this column.</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2462720F-3358-4EFF-8014-5E3E699863E2}">
      <text>
        <r>
          <rPr>
            <sz val="9"/>
            <color indexed="81"/>
            <rFont val="Tahoma"/>
            <family val="2"/>
          </rPr>
          <t>Enter the beginning date of the period for which you are seeking payment</t>
        </r>
      </text>
    </comment>
    <comment ref="D17" authorId="0" shapeId="0" xr:uid="{5C453077-9737-4948-81DC-314D6F68F2EC}">
      <text>
        <r>
          <rPr>
            <sz val="9"/>
            <color indexed="81"/>
            <rFont val="Tahoma"/>
            <family val="2"/>
          </rPr>
          <t>Enter the ending date of the period for which you are seeking payment</t>
        </r>
      </text>
    </comment>
    <comment ref="G17" authorId="0" shapeId="0" xr:uid="{FEF4A19B-2113-4306-9773-10C1E8FF21F2}">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B1A30B4E-DBF6-4B40-AB48-6BF8E43212DF}">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C1B6CBC1-39F4-40B7-8188-B824C24EB349}">
      <text>
        <r>
          <rPr>
            <sz val="9"/>
            <color indexed="81"/>
            <rFont val="Tahoma"/>
            <family val="2"/>
          </rPr>
          <t>This is the sum of all the new work that was completed during the listed period as well as the materials that were stored</t>
        </r>
      </text>
    </comment>
    <comment ref="M56" authorId="0" shapeId="0" xr:uid="{5757823D-425C-47AD-A1A8-6B37FD6FDCFC}">
      <text>
        <r>
          <rPr>
            <sz val="9"/>
            <color indexed="81"/>
            <rFont val="Tahoma"/>
            <family val="2"/>
          </rPr>
          <t>In order to release previously withheld retainage, enter a negative amount in this column.</t>
        </r>
      </text>
    </comment>
    <comment ref="D105" authorId="0" shapeId="0" xr:uid="{A349CD3C-0C9C-4C64-8CEC-2BC4EA2C1E63}">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336142E4-B459-418C-986D-29A9C7FEE309}">
      <text>
        <r>
          <rPr>
            <sz val="9"/>
            <color indexed="81"/>
            <rFont val="Tahoma"/>
            <family val="2"/>
          </rPr>
          <t>This is the sum of all the new work that was completed during the listed period as well as the materials that were stored</t>
        </r>
      </text>
    </comment>
    <comment ref="M105" authorId="0" shapeId="0" xr:uid="{054B5E24-98F4-461E-8BBE-6EF726C1BD63}">
      <text>
        <r>
          <rPr>
            <sz val="9"/>
            <color indexed="81"/>
            <rFont val="Tahoma"/>
            <family val="2"/>
          </rPr>
          <t>In order to release previously withheld retainage, enter a negative amount in this column.</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B51C7074-3EE0-420F-A043-718ABBEACE38}">
      <text>
        <r>
          <rPr>
            <sz val="9"/>
            <color indexed="81"/>
            <rFont val="Tahoma"/>
            <family val="2"/>
          </rPr>
          <t>Enter the beginning date of the period for which you are seeking payment</t>
        </r>
      </text>
    </comment>
    <comment ref="D17" authorId="0" shapeId="0" xr:uid="{A58D6E7A-D71B-417E-9BEB-5FE678DE79D6}">
      <text>
        <r>
          <rPr>
            <sz val="9"/>
            <color indexed="81"/>
            <rFont val="Tahoma"/>
            <family val="2"/>
          </rPr>
          <t>Enter the ending date of the period for which you are seeking payment</t>
        </r>
      </text>
    </comment>
    <comment ref="G17" authorId="0" shapeId="0" xr:uid="{41744787-EE4C-4895-BC8E-730C6EAA7A35}">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F61CF33C-458C-4820-A131-9ABBBF108402}">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F900F7E7-6D98-4CFF-B11C-ABA4126503E9}">
      <text>
        <r>
          <rPr>
            <sz val="9"/>
            <color indexed="81"/>
            <rFont val="Tahoma"/>
            <family val="2"/>
          </rPr>
          <t>This is the sum of all the new work that was completed during the listed period as well as the materials that were stored</t>
        </r>
      </text>
    </comment>
    <comment ref="M56" authorId="0" shapeId="0" xr:uid="{3C7E1ECD-DDF0-4D42-87D6-6E4F8F39C491}">
      <text>
        <r>
          <rPr>
            <sz val="9"/>
            <color indexed="81"/>
            <rFont val="Tahoma"/>
            <family val="2"/>
          </rPr>
          <t>In order to release previously withheld retainage, enter a negative amount in this column.</t>
        </r>
      </text>
    </comment>
    <comment ref="D105" authorId="0" shapeId="0" xr:uid="{4F2F98CC-1988-4F6E-B617-B36BF494376B}">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649474B9-090A-4ED4-BB15-1C6FCEAA66F1}">
      <text>
        <r>
          <rPr>
            <sz val="9"/>
            <color indexed="81"/>
            <rFont val="Tahoma"/>
            <family val="2"/>
          </rPr>
          <t>This is the sum of all the new work that was completed during the listed period as well as the materials that were stored</t>
        </r>
      </text>
    </comment>
    <comment ref="M105" authorId="0" shapeId="0" xr:uid="{B3C9FB32-538B-445E-8E94-D34303FE2388}">
      <text>
        <r>
          <rPr>
            <sz val="9"/>
            <color indexed="81"/>
            <rFont val="Tahoma"/>
            <family val="2"/>
          </rPr>
          <t>In order to release previously withheld retainage, enter a negative amount in this column.</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3DEE61DE-C4F3-43A6-8067-8C0D709FB10F}">
      <text>
        <r>
          <rPr>
            <sz val="9"/>
            <color indexed="81"/>
            <rFont val="Tahoma"/>
            <family val="2"/>
          </rPr>
          <t>Enter the beginning date of the period for which you are seeking payment</t>
        </r>
      </text>
    </comment>
    <comment ref="D17" authorId="0" shapeId="0" xr:uid="{624A7183-630D-4BB6-B476-F62FFB96DB2E}">
      <text>
        <r>
          <rPr>
            <sz val="9"/>
            <color indexed="81"/>
            <rFont val="Tahoma"/>
            <family val="2"/>
          </rPr>
          <t>Enter the ending date of the period for which you are seeking payment</t>
        </r>
      </text>
    </comment>
    <comment ref="G17" authorId="0" shapeId="0" xr:uid="{AEAA9C3A-0FFC-4E41-BFC3-E1E759353F0F}">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9FD25843-23F6-4490-9C3A-89C1C5C424B3}">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E1593B0C-9941-445C-B9C8-03BC5735F474}">
      <text>
        <r>
          <rPr>
            <sz val="9"/>
            <color indexed="81"/>
            <rFont val="Tahoma"/>
            <family val="2"/>
          </rPr>
          <t>This is the sum of all the new work that was completed during the listed period as well as the materials that were stored</t>
        </r>
      </text>
    </comment>
    <comment ref="M56" authorId="0" shapeId="0" xr:uid="{92F41484-7E05-47D6-8254-FC705400C79C}">
      <text>
        <r>
          <rPr>
            <sz val="9"/>
            <color indexed="81"/>
            <rFont val="Tahoma"/>
            <family val="2"/>
          </rPr>
          <t>In order to release previously withheld retainage, enter a negative amount in this column.</t>
        </r>
      </text>
    </comment>
    <comment ref="D105" authorId="0" shapeId="0" xr:uid="{F87FE4C7-2F06-4189-BEDA-0935FE0C545C}">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BF1479DD-3A2F-4703-83F2-B38D77A2E3DE}">
      <text>
        <r>
          <rPr>
            <sz val="9"/>
            <color indexed="81"/>
            <rFont val="Tahoma"/>
            <family val="2"/>
          </rPr>
          <t>This is the sum of all the new work that was completed during the listed period as well as the materials that were stored</t>
        </r>
      </text>
    </comment>
    <comment ref="M105" authorId="0" shapeId="0" xr:uid="{6B1D294F-85F4-48DE-BDC9-52ADFB5EA83D}">
      <text>
        <r>
          <rPr>
            <sz val="9"/>
            <color indexed="81"/>
            <rFont val="Tahoma"/>
            <family val="2"/>
          </rPr>
          <t>In order to release previously withheld retainage, enter a negative amount in this column.</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4373EE7E-F604-4BAB-90A8-A9E2A12C6277}">
      <text>
        <r>
          <rPr>
            <sz val="9"/>
            <color indexed="81"/>
            <rFont val="Tahoma"/>
            <family val="2"/>
          </rPr>
          <t>Enter the beginning date of the period for which you are seeking payment</t>
        </r>
      </text>
    </comment>
    <comment ref="D17" authorId="0" shapeId="0" xr:uid="{7592EA88-900B-4BEB-B954-59A7BD569A79}">
      <text>
        <r>
          <rPr>
            <sz val="9"/>
            <color indexed="81"/>
            <rFont val="Tahoma"/>
            <family val="2"/>
          </rPr>
          <t>Enter the ending date of the period for which you are seeking payment</t>
        </r>
      </text>
    </comment>
    <comment ref="G17" authorId="0" shapeId="0" xr:uid="{70FA5915-3F67-4EA8-A38C-6FBFD700BE30}">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2122A2DE-A0E6-4EAD-99D3-224FA16F93D4}">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8B2F0436-C2EB-4D72-8916-42F6E2FC486C}">
      <text>
        <r>
          <rPr>
            <sz val="9"/>
            <color indexed="81"/>
            <rFont val="Tahoma"/>
            <family val="2"/>
          </rPr>
          <t>This is the sum of all the new work that was completed during the listed period as well as the materials that were stored</t>
        </r>
      </text>
    </comment>
    <comment ref="M56" authorId="0" shapeId="0" xr:uid="{D4406A73-376F-4B2F-89B8-EE9B94448020}">
      <text>
        <r>
          <rPr>
            <sz val="9"/>
            <color indexed="81"/>
            <rFont val="Tahoma"/>
            <family val="2"/>
          </rPr>
          <t>In order to release previously withheld retainage, enter a negative amount in this column.</t>
        </r>
      </text>
    </comment>
    <comment ref="D105" authorId="0" shapeId="0" xr:uid="{9A2E8F89-32A0-4A41-A301-C6472F5917FF}">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65A8A417-2A28-4E71-A3A2-D84579A32F58}">
      <text>
        <r>
          <rPr>
            <sz val="9"/>
            <color indexed="81"/>
            <rFont val="Tahoma"/>
            <family val="2"/>
          </rPr>
          <t>This is the sum of all the new work that was completed during the listed period as well as the materials that were stored</t>
        </r>
      </text>
    </comment>
    <comment ref="M105" authorId="0" shapeId="0" xr:uid="{30A96234-3E6F-482F-B409-8EA1B8E2C5E2}">
      <text>
        <r>
          <rPr>
            <sz val="9"/>
            <color indexed="81"/>
            <rFont val="Tahoma"/>
            <family val="2"/>
          </rPr>
          <t>In order to release previously withheld retainage, enter a negative amount in this column.</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1FF7ECBA-0E3D-4269-A0EB-4D84D52FF82E}">
      <text>
        <r>
          <rPr>
            <sz val="9"/>
            <color indexed="81"/>
            <rFont val="Tahoma"/>
            <family val="2"/>
          </rPr>
          <t>Enter the beginning date of the period for which you are seeking payment</t>
        </r>
      </text>
    </comment>
    <comment ref="D17" authorId="0" shapeId="0" xr:uid="{58D1A092-8616-42E1-A14B-3572E7B474E2}">
      <text>
        <r>
          <rPr>
            <sz val="9"/>
            <color indexed="81"/>
            <rFont val="Tahoma"/>
            <family val="2"/>
          </rPr>
          <t>Enter the ending date of the period for which you are seeking payment</t>
        </r>
      </text>
    </comment>
    <comment ref="G17" authorId="0" shapeId="0" xr:uid="{CCB07919-A791-46B6-AFB2-09FD31483055}">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25FB2083-99CE-452A-AAA4-EEA676222C1D}">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3E124DB0-B08B-4070-993A-F5E9CE30B812}">
      <text>
        <r>
          <rPr>
            <sz val="9"/>
            <color indexed="81"/>
            <rFont val="Tahoma"/>
            <family val="2"/>
          </rPr>
          <t>This is the sum of all the new work that was completed during the listed period as well as the materials that were stored</t>
        </r>
      </text>
    </comment>
    <comment ref="M56" authorId="0" shapeId="0" xr:uid="{5913610E-B6CC-4994-B919-52CB80F1419D}">
      <text>
        <r>
          <rPr>
            <sz val="9"/>
            <color indexed="81"/>
            <rFont val="Tahoma"/>
            <family val="2"/>
          </rPr>
          <t>In order to release previously withheld retainage, enter a negative amount in this column.</t>
        </r>
      </text>
    </comment>
    <comment ref="D105" authorId="0" shapeId="0" xr:uid="{3649FDF9-3F62-400C-B9F2-D05B898FE285}">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178E87A8-C7A4-4621-A9E3-D372A293D3B7}">
      <text>
        <r>
          <rPr>
            <sz val="9"/>
            <color indexed="81"/>
            <rFont val="Tahoma"/>
            <family val="2"/>
          </rPr>
          <t>This is the sum of all the new work that was completed during the listed period as well as the materials that were stored</t>
        </r>
      </text>
    </comment>
    <comment ref="M105" authorId="0" shapeId="0" xr:uid="{8831B089-CC58-4BB2-8A2D-57A847C11702}">
      <text>
        <r>
          <rPr>
            <sz val="9"/>
            <color indexed="81"/>
            <rFont val="Tahoma"/>
            <family val="2"/>
          </rPr>
          <t>In order to release previously withheld retainage, enter a negative amount in this column.</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89EC93F3-9395-40C4-A255-BA66F0777CF2}">
      <text>
        <r>
          <rPr>
            <sz val="9"/>
            <color indexed="81"/>
            <rFont val="Tahoma"/>
            <family val="2"/>
          </rPr>
          <t>Enter the beginning date of the period for which you are seeking payment</t>
        </r>
      </text>
    </comment>
    <comment ref="D17" authorId="0" shapeId="0" xr:uid="{6F7585EE-BA87-4F47-AD05-EADAA28361EE}">
      <text>
        <r>
          <rPr>
            <sz val="9"/>
            <color indexed="81"/>
            <rFont val="Tahoma"/>
            <family val="2"/>
          </rPr>
          <t>Enter the ending date of the period for which you are seeking payment</t>
        </r>
      </text>
    </comment>
    <comment ref="G17" authorId="0" shapeId="0" xr:uid="{0F238257-7FAA-4037-8754-636022A1F40E}">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B04AACA5-0B88-42E3-98C9-CF8BA5CBA372}">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435FB441-D21C-456A-808E-1801DDE9CF75}">
      <text>
        <r>
          <rPr>
            <sz val="9"/>
            <color indexed="81"/>
            <rFont val="Tahoma"/>
            <family val="2"/>
          </rPr>
          <t>This is the sum of all the new work that was completed during the listed period as well as the materials that were stored</t>
        </r>
      </text>
    </comment>
    <comment ref="M56" authorId="0" shapeId="0" xr:uid="{9CAF69A9-9675-4D7F-A564-7AAACC28CDA8}">
      <text>
        <r>
          <rPr>
            <sz val="9"/>
            <color indexed="81"/>
            <rFont val="Tahoma"/>
            <family val="2"/>
          </rPr>
          <t>In order to release previously withheld retainage, enter a negative amount in this column.</t>
        </r>
      </text>
    </comment>
    <comment ref="D105" authorId="0" shapeId="0" xr:uid="{52E567AC-1C1F-4E80-B5D7-E36BE0435A8C}">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5D7B07CC-B68F-412F-A6A5-BF5F694A45E1}">
      <text>
        <r>
          <rPr>
            <sz val="9"/>
            <color indexed="81"/>
            <rFont val="Tahoma"/>
            <family val="2"/>
          </rPr>
          <t>This is the sum of all the new work that was completed during the listed period as well as the materials that were stored</t>
        </r>
      </text>
    </comment>
    <comment ref="M105" authorId="0" shapeId="0" xr:uid="{5CE17238-3A03-4B8D-97B5-B4E09B57DA73}">
      <text>
        <r>
          <rPr>
            <sz val="9"/>
            <color indexed="81"/>
            <rFont val="Tahoma"/>
            <family val="2"/>
          </rPr>
          <t>In order to release previously withheld retainage, enter a negative amount in this column.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D163594A-50C0-4ADB-A5D8-60011F84F460}">
      <text>
        <r>
          <rPr>
            <sz val="9"/>
            <color indexed="81"/>
            <rFont val="Tahoma"/>
            <family val="2"/>
          </rPr>
          <t>Enter the beginning date of the period for which you are seeking payment</t>
        </r>
      </text>
    </comment>
    <comment ref="D17" authorId="0" shapeId="0" xr:uid="{9365D708-A151-4A24-A47F-186EFDF185CB}">
      <text>
        <r>
          <rPr>
            <sz val="9"/>
            <color indexed="81"/>
            <rFont val="Tahoma"/>
            <family val="2"/>
          </rPr>
          <t>Enter the ending date of the period for which you are seeking payment</t>
        </r>
      </text>
    </comment>
    <comment ref="G17" authorId="0" shapeId="0" xr:uid="{8AEB4B47-B915-421F-A164-77E80B9E5F1D}">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60089B6A-3229-4067-96A8-FB85A8162452}">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0F3477A6-DF91-4F02-BCFE-74AB480C0D71}">
      <text>
        <r>
          <rPr>
            <sz val="9"/>
            <color indexed="81"/>
            <rFont val="Tahoma"/>
            <family val="2"/>
          </rPr>
          <t>This is the sum of all the new work that was completed during the listed period as well as the materials that were stored</t>
        </r>
      </text>
    </comment>
    <comment ref="M56" authorId="0" shapeId="0" xr:uid="{51AE71E1-D1A9-4159-8049-B4C5ADFAB96E}">
      <text>
        <r>
          <rPr>
            <sz val="9"/>
            <color indexed="81"/>
            <rFont val="Tahoma"/>
            <family val="2"/>
          </rPr>
          <t>In order to release previously withheld retainage, enter a negative amount in this column.</t>
        </r>
      </text>
    </comment>
    <comment ref="D105" authorId="0" shapeId="0" xr:uid="{8826AD19-7FF0-47FB-BF3C-2EC9152DCEBF}">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3946E06B-AADD-4954-8822-2B6A303A608E}">
      <text>
        <r>
          <rPr>
            <sz val="9"/>
            <color indexed="81"/>
            <rFont val="Tahoma"/>
            <family val="2"/>
          </rPr>
          <t>This is the sum of all the new work that was completed during the listed period as well as the materials that were stored</t>
        </r>
      </text>
    </comment>
    <comment ref="M105" authorId="0" shapeId="0" xr:uid="{57894758-EF4D-4E95-A011-40911E14C643}">
      <text>
        <r>
          <rPr>
            <sz val="9"/>
            <color indexed="81"/>
            <rFont val="Tahoma"/>
            <family val="2"/>
          </rPr>
          <t>In order to release previously withheld retainage, enter a negative amount in this column.</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43B6036C-2F62-473C-9BEF-D6936FFA4388}">
      <text>
        <r>
          <rPr>
            <sz val="9"/>
            <color indexed="81"/>
            <rFont val="Tahoma"/>
            <family val="2"/>
          </rPr>
          <t>Enter the beginning date of the period for which you are seeking payment</t>
        </r>
      </text>
    </comment>
    <comment ref="D17" authorId="0" shapeId="0" xr:uid="{AD00FD7E-6DF1-46BA-AAC8-2731631E71B1}">
      <text>
        <r>
          <rPr>
            <sz val="9"/>
            <color indexed="81"/>
            <rFont val="Tahoma"/>
            <family val="2"/>
          </rPr>
          <t>Enter the ending date of the period for which you are seeking payment</t>
        </r>
      </text>
    </comment>
    <comment ref="G17" authorId="0" shapeId="0" xr:uid="{E5A233D3-7215-4D09-96D1-DCC887B2A8D1}">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4148F3EA-8FCB-42D3-A687-2E09CF3A760C}">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9C9CC928-2791-43DD-8C76-95E25BC5A7EC}">
      <text>
        <r>
          <rPr>
            <sz val="9"/>
            <color indexed="81"/>
            <rFont val="Tahoma"/>
            <family val="2"/>
          </rPr>
          <t>This is the sum of all the new work that was completed during the listed period as well as the materials that were stored</t>
        </r>
      </text>
    </comment>
    <comment ref="M56" authorId="0" shapeId="0" xr:uid="{C1F93A62-5892-47B2-93A8-8BFCEBAF365F}">
      <text>
        <r>
          <rPr>
            <sz val="9"/>
            <color indexed="81"/>
            <rFont val="Tahoma"/>
            <family val="2"/>
          </rPr>
          <t>In order to release previously withheld retainage, enter a negative amount in this column.</t>
        </r>
      </text>
    </comment>
    <comment ref="D105" authorId="0" shapeId="0" xr:uid="{97F0933D-44C0-41F1-947F-278A9E6ADFE3}">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814FCE20-8F4B-447E-B955-7852749BCEDA}">
      <text>
        <r>
          <rPr>
            <sz val="9"/>
            <color indexed="81"/>
            <rFont val="Tahoma"/>
            <family val="2"/>
          </rPr>
          <t>This is the sum of all the new work that was completed during the listed period as well as the materials that were stored</t>
        </r>
      </text>
    </comment>
    <comment ref="M105" authorId="0" shapeId="0" xr:uid="{488BF814-CE95-4D7C-9757-4FCE3F23571E}">
      <text>
        <r>
          <rPr>
            <sz val="9"/>
            <color indexed="81"/>
            <rFont val="Tahoma"/>
            <family val="2"/>
          </rPr>
          <t>In order to release previously withheld retainage, enter a negative amount in this column.</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6E1EE490-DE3E-4D8E-A0A3-4189A491F9BB}">
      <text>
        <r>
          <rPr>
            <sz val="9"/>
            <color indexed="81"/>
            <rFont val="Tahoma"/>
            <family val="2"/>
          </rPr>
          <t>Enter the beginning date of the period for which you are seeking payment</t>
        </r>
      </text>
    </comment>
    <comment ref="D17" authorId="0" shapeId="0" xr:uid="{17FCD371-F53F-4EC1-A91D-B0FE746FE607}">
      <text>
        <r>
          <rPr>
            <sz val="9"/>
            <color indexed="81"/>
            <rFont val="Tahoma"/>
            <family val="2"/>
          </rPr>
          <t>Enter the ending date of the period for which you are seeking payment</t>
        </r>
      </text>
    </comment>
    <comment ref="G17" authorId="0" shapeId="0" xr:uid="{93536CE0-AD55-47E5-978F-E5A88037D936}">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68F27B90-F8D1-4858-B2D7-9D014CAC462D}">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5780A7B6-2D1A-45D8-9101-DC062A29959A}">
      <text>
        <r>
          <rPr>
            <sz val="9"/>
            <color indexed="81"/>
            <rFont val="Tahoma"/>
            <family val="2"/>
          </rPr>
          <t>This is the sum of all the new work that was completed during the listed period as well as the materials that were stored</t>
        </r>
      </text>
    </comment>
    <comment ref="M56" authorId="0" shapeId="0" xr:uid="{6D96B3F1-6443-4134-B49E-8D74EC10077F}">
      <text>
        <r>
          <rPr>
            <sz val="9"/>
            <color indexed="81"/>
            <rFont val="Tahoma"/>
            <family val="2"/>
          </rPr>
          <t>In order to release previously withheld retainage, enter a negative amount in this column.</t>
        </r>
      </text>
    </comment>
    <comment ref="D105" authorId="0" shapeId="0" xr:uid="{C2A4CD69-2F01-4C50-8B59-F626D8102C72}">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7AD0DB8A-E232-4D62-849C-C9661EA0CE1B}">
      <text>
        <r>
          <rPr>
            <sz val="9"/>
            <color indexed="81"/>
            <rFont val="Tahoma"/>
            <family val="2"/>
          </rPr>
          <t>This is the sum of all the new work that was completed during the listed period as well as the materials that were stored</t>
        </r>
      </text>
    </comment>
    <comment ref="M105" authorId="0" shapeId="0" xr:uid="{82607213-72F3-4313-A6C7-269F07EC4F63}">
      <text>
        <r>
          <rPr>
            <sz val="9"/>
            <color indexed="81"/>
            <rFont val="Tahoma"/>
            <family val="2"/>
          </rPr>
          <t>In order to release previously withheld retainage, enter a negative amount in this column.</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11537D50-D353-4A03-8F21-92FB5E8202BD}">
      <text>
        <r>
          <rPr>
            <sz val="9"/>
            <color indexed="81"/>
            <rFont val="Tahoma"/>
            <family val="2"/>
          </rPr>
          <t>Enter the beginning date of the period for which you are seeking payment</t>
        </r>
      </text>
    </comment>
    <comment ref="D17" authorId="0" shapeId="0" xr:uid="{ADA0908F-2E03-4967-B554-B526DD01299E}">
      <text>
        <r>
          <rPr>
            <sz val="9"/>
            <color indexed="81"/>
            <rFont val="Tahoma"/>
            <family val="2"/>
          </rPr>
          <t>Enter the ending date of the period for which you are seeking payment</t>
        </r>
      </text>
    </comment>
    <comment ref="G17" authorId="0" shapeId="0" xr:uid="{C4289AF9-12D4-480E-A189-61D0FFEF1725}">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C1B17F75-482B-4B3D-83EC-6CB5D7C3A7D1}">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FF2AD83D-3A80-46D5-AF58-7416182809FB}">
      <text>
        <r>
          <rPr>
            <sz val="9"/>
            <color indexed="81"/>
            <rFont val="Tahoma"/>
            <family val="2"/>
          </rPr>
          <t>This is the sum of all the new work that was completed during the listed period as well as the materials that were stored</t>
        </r>
      </text>
    </comment>
    <comment ref="M56" authorId="0" shapeId="0" xr:uid="{44EEEADD-2DFC-4C11-933E-F683D232BB44}">
      <text>
        <r>
          <rPr>
            <sz val="9"/>
            <color indexed="81"/>
            <rFont val="Tahoma"/>
            <family val="2"/>
          </rPr>
          <t>In order to release previously withheld retainage, enter a negative amount in this column.</t>
        </r>
      </text>
    </comment>
    <comment ref="D105" authorId="0" shapeId="0" xr:uid="{17BB6F70-165D-4B59-A662-9363F82AE3FE}">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F80DCE01-D82C-4E3B-A4AE-AE19743A97F4}">
      <text>
        <r>
          <rPr>
            <sz val="9"/>
            <color indexed="81"/>
            <rFont val="Tahoma"/>
            <family val="2"/>
          </rPr>
          <t>This is the sum of all the new work that was completed during the listed period as well as the materials that were stored</t>
        </r>
      </text>
    </comment>
    <comment ref="M105" authorId="0" shapeId="0" xr:uid="{852E00FD-C433-493A-A1C3-DD2BCC29A09C}">
      <text>
        <r>
          <rPr>
            <sz val="9"/>
            <color indexed="81"/>
            <rFont val="Tahoma"/>
            <family val="2"/>
          </rPr>
          <t>In order to release previously withheld retainage, enter a negative amount in this column.</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2F168A41-8C98-45C8-AC2D-2B7BC3200C94}">
      <text>
        <r>
          <rPr>
            <sz val="9"/>
            <color indexed="81"/>
            <rFont val="Tahoma"/>
            <family val="2"/>
          </rPr>
          <t>Enter the beginning date of the period for which you are seeking payment</t>
        </r>
      </text>
    </comment>
    <comment ref="D17" authorId="0" shapeId="0" xr:uid="{51AB0F73-A688-4CAF-A4E6-A810A01173E5}">
      <text>
        <r>
          <rPr>
            <sz val="9"/>
            <color indexed="81"/>
            <rFont val="Tahoma"/>
            <family val="2"/>
          </rPr>
          <t>Enter the ending date of the period for which you are seeking payment</t>
        </r>
      </text>
    </comment>
    <comment ref="G17" authorId="0" shapeId="0" xr:uid="{E589511E-5A4E-4DB2-9043-DA8F986DEDF9}">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4411BB48-1F09-4E56-84A7-C55FF1EC0E03}">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D4A8FFA7-FA7C-4CE7-9E5B-22520DEA4A3C}">
      <text>
        <r>
          <rPr>
            <sz val="9"/>
            <color indexed="81"/>
            <rFont val="Tahoma"/>
            <family val="2"/>
          </rPr>
          <t>This is the sum of all the new work that was completed during the listed period as well as the materials that were stored</t>
        </r>
      </text>
    </comment>
    <comment ref="M56" authorId="0" shapeId="0" xr:uid="{8DF3909A-EA62-4DB5-A9EF-F6401B33F8A4}">
      <text>
        <r>
          <rPr>
            <sz val="9"/>
            <color indexed="81"/>
            <rFont val="Tahoma"/>
            <family val="2"/>
          </rPr>
          <t>In order to release previously withheld retainage, enter a negative amount in this column.</t>
        </r>
      </text>
    </comment>
    <comment ref="D105" authorId="0" shapeId="0" xr:uid="{7A659A35-9FA8-42F0-AF53-6B1EC314F616}">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1AF9004D-FCC7-46AB-8C9E-841A021B29F0}">
      <text>
        <r>
          <rPr>
            <sz val="9"/>
            <color indexed="81"/>
            <rFont val="Tahoma"/>
            <family val="2"/>
          </rPr>
          <t>This is the sum of all the new work that was completed during the listed period as well as the materials that were stored</t>
        </r>
      </text>
    </comment>
    <comment ref="M105" authorId="0" shapeId="0" xr:uid="{AF3A94F0-C774-473B-8D1D-6B3FEC9C70AE}">
      <text>
        <r>
          <rPr>
            <sz val="9"/>
            <color indexed="81"/>
            <rFont val="Tahoma"/>
            <family val="2"/>
          </rPr>
          <t>In order to release previously withheld retainage, enter a negative amount in this column.</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E8C57547-44DC-4D0F-A208-2CCE4D95A1D7}">
      <text>
        <r>
          <rPr>
            <sz val="9"/>
            <color indexed="81"/>
            <rFont val="Tahoma"/>
            <family val="2"/>
          </rPr>
          <t>Enter the beginning date of the period for which you are seeking payment</t>
        </r>
      </text>
    </comment>
    <comment ref="D17" authorId="0" shapeId="0" xr:uid="{2BB5D481-CD85-4955-9CBE-D39D1FF6A812}">
      <text>
        <r>
          <rPr>
            <sz val="9"/>
            <color indexed="81"/>
            <rFont val="Tahoma"/>
            <family val="2"/>
          </rPr>
          <t>Enter the ending date of the period for which you are seeking payment</t>
        </r>
      </text>
    </comment>
    <comment ref="G17" authorId="0" shapeId="0" xr:uid="{FE23648D-C956-43E6-B5EF-6AC23EE1715A}">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E2BFF688-BA54-48AB-A0E4-09E2DAF34301}">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B346D739-3504-4144-95F7-6115FAAA3832}">
      <text>
        <r>
          <rPr>
            <sz val="9"/>
            <color indexed="81"/>
            <rFont val="Tahoma"/>
            <family val="2"/>
          </rPr>
          <t>This is the sum of all the new work that was completed during the listed period as well as the materials that were stored</t>
        </r>
      </text>
    </comment>
    <comment ref="M56" authorId="0" shapeId="0" xr:uid="{16A32B98-38F7-417B-A92B-A699950BBA12}">
      <text>
        <r>
          <rPr>
            <sz val="9"/>
            <color indexed="81"/>
            <rFont val="Tahoma"/>
            <family val="2"/>
          </rPr>
          <t>In order to release previously withheld retainage, enter a negative amount in this column.</t>
        </r>
      </text>
    </comment>
    <comment ref="D105" authorId="0" shapeId="0" xr:uid="{A40FC80D-0487-4E09-AD03-7F00C38A1186}">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6BC0623E-207B-469F-9178-FA24E03C98C6}">
      <text>
        <r>
          <rPr>
            <sz val="9"/>
            <color indexed="81"/>
            <rFont val="Tahoma"/>
            <family val="2"/>
          </rPr>
          <t>This is the sum of all the new work that was completed during the listed period as well as the materials that were stored</t>
        </r>
      </text>
    </comment>
    <comment ref="M105" authorId="0" shapeId="0" xr:uid="{FE746181-0387-47E9-B263-48F4473EF3D5}">
      <text>
        <r>
          <rPr>
            <sz val="9"/>
            <color indexed="81"/>
            <rFont val="Tahoma"/>
            <family val="2"/>
          </rPr>
          <t>In order to release previously withheld retainage, enter a negative amount in this column.</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C9E05B67-30BA-42EF-B94C-5D43D7E96435}">
      <text>
        <r>
          <rPr>
            <sz val="9"/>
            <color indexed="81"/>
            <rFont val="Tahoma"/>
            <family val="2"/>
          </rPr>
          <t>Enter the beginning date of the period for which you are seeking payment</t>
        </r>
      </text>
    </comment>
    <comment ref="D17" authorId="0" shapeId="0" xr:uid="{857675DE-80AD-4D94-9A6E-13AE3E42BD47}">
      <text>
        <r>
          <rPr>
            <sz val="9"/>
            <color indexed="81"/>
            <rFont val="Tahoma"/>
            <family val="2"/>
          </rPr>
          <t>Enter the ending date of the period for which you are seeking payment</t>
        </r>
      </text>
    </comment>
    <comment ref="G17" authorId="0" shapeId="0" xr:uid="{20BD536D-945D-4126-8F5A-A35DAD9D0776}">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71DA7A56-0200-40CC-8F7B-8754B5EE5994}">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F5868E43-7DF4-4C4C-B27D-8B75BA7FE057}">
      <text>
        <r>
          <rPr>
            <sz val="9"/>
            <color indexed="81"/>
            <rFont val="Tahoma"/>
            <family val="2"/>
          </rPr>
          <t>This is the sum of all the new work that was completed during the listed period as well as the materials that were stored</t>
        </r>
      </text>
    </comment>
    <comment ref="M56" authorId="0" shapeId="0" xr:uid="{C0E24D9B-6C0F-43D2-84C8-D71BAB785F7D}">
      <text>
        <r>
          <rPr>
            <sz val="9"/>
            <color indexed="81"/>
            <rFont val="Tahoma"/>
            <family val="2"/>
          </rPr>
          <t>In order to release previously withheld retainage, enter a negative amount in this column.</t>
        </r>
      </text>
    </comment>
    <comment ref="D105" authorId="0" shapeId="0" xr:uid="{2FD9B444-8007-42BC-A162-B5B7AE7BADCA}">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CD4D855C-CB6C-4C34-9B6B-949296C2E9F8}">
      <text>
        <r>
          <rPr>
            <sz val="9"/>
            <color indexed="81"/>
            <rFont val="Tahoma"/>
            <family val="2"/>
          </rPr>
          <t>This is the sum of all the new work that was completed during the listed period as well as the materials that were stored</t>
        </r>
      </text>
    </comment>
    <comment ref="M105" authorId="0" shapeId="0" xr:uid="{D9E19430-7FC2-40CF-9F0F-2C191F7B9929}">
      <text>
        <r>
          <rPr>
            <sz val="9"/>
            <color indexed="81"/>
            <rFont val="Tahoma"/>
            <family val="2"/>
          </rPr>
          <t>In order to release previously withheld retainage, enter a negative amount in this column.</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A98A2CA7-8A02-43CE-8942-C433BAA446DD}">
      <text>
        <r>
          <rPr>
            <sz val="9"/>
            <color indexed="81"/>
            <rFont val="Tahoma"/>
            <family val="2"/>
          </rPr>
          <t>Enter the beginning date of the period for which you are seeking payment</t>
        </r>
      </text>
    </comment>
    <comment ref="D17" authorId="0" shapeId="0" xr:uid="{EE1D0225-A94A-4A7E-86BE-B1A194A1AAEA}">
      <text>
        <r>
          <rPr>
            <sz val="9"/>
            <color indexed="81"/>
            <rFont val="Tahoma"/>
            <family val="2"/>
          </rPr>
          <t>Enter the ending date of the period for which you are seeking payment</t>
        </r>
      </text>
    </comment>
    <comment ref="G17" authorId="0" shapeId="0" xr:uid="{51F9CE9C-638F-4885-8813-CE556D3CA096}">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FAC3484C-527C-4AE2-B59B-D8CB6CFEE1CC}">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58E94B84-A5CD-416C-BBF1-E91165AFF94B}">
      <text>
        <r>
          <rPr>
            <sz val="9"/>
            <color indexed="81"/>
            <rFont val="Tahoma"/>
            <family val="2"/>
          </rPr>
          <t>This is the sum of all the new work that was completed during the listed period as well as the materials that were stored</t>
        </r>
      </text>
    </comment>
    <comment ref="M56" authorId="0" shapeId="0" xr:uid="{3F2499B6-2016-47B7-9B67-98020D214D02}">
      <text>
        <r>
          <rPr>
            <sz val="9"/>
            <color indexed="81"/>
            <rFont val="Tahoma"/>
            <family val="2"/>
          </rPr>
          <t>In order to release previously withheld retainage, enter a negative amount in this column.</t>
        </r>
      </text>
    </comment>
    <comment ref="D105" authorId="0" shapeId="0" xr:uid="{48EE3E56-5F58-4749-9DFD-239164F244A9}">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A5168F5B-F1E6-4893-852A-ED7C388790B3}">
      <text>
        <r>
          <rPr>
            <sz val="9"/>
            <color indexed="81"/>
            <rFont val="Tahoma"/>
            <family val="2"/>
          </rPr>
          <t>This is the sum of all the new work that was completed during the listed period as well as the materials that were stored</t>
        </r>
      </text>
    </comment>
    <comment ref="M105" authorId="0" shapeId="0" xr:uid="{692A4028-49C9-41B0-B20C-1CEF647FDE63}">
      <text>
        <r>
          <rPr>
            <sz val="9"/>
            <color indexed="81"/>
            <rFont val="Tahoma"/>
            <family val="2"/>
          </rPr>
          <t>In order to release previously withheld retainage, enter a negative amount in this column.</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69055FD1-10B7-4E70-915A-EC94A2AC762D}">
      <text>
        <r>
          <rPr>
            <sz val="9"/>
            <color indexed="81"/>
            <rFont val="Tahoma"/>
            <family val="2"/>
          </rPr>
          <t>Enter the beginning date of the period for which you are seeking payment</t>
        </r>
      </text>
    </comment>
    <comment ref="D17" authorId="0" shapeId="0" xr:uid="{3612F274-CDE4-491C-A292-69DB5EA481BC}">
      <text>
        <r>
          <rPr>
            <sz val="9"/>
            <color indexed="81"/>
            <rFont val="Tahoma"/>
            <family val="2"/>
          </rPr>
          <t>Enter the ending date of the period for which you are seeking payment</t>
        </r>
      </text>
    </comment>
    <comment ref="G17" authorId="0" shapeId="0" xr:uid="{889BAC9D-B765-409D-95C8-1F4D10DD7AA8}">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534B6D23-6041-4BC6-AE3B-301CC1E0DDBB}">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39EDEBE0-5857-4D34-9CC5-6FDA4DE1AFFD}">
      <text>
        <r>
          <rPr>
            <sz val="9"/>
            <color indexed="81"/>
            <rFont val="Tahoma"/>
            <family val="2"/>
          </rPr>
          <t>This is the sum of all the new work that was completed during the listed period as well as the materials that were stored</t>
        </r>
      </text>
    </comment>
    <comment ref="M56" authorId="0" shapeId="0" xr:uid="{CDD5369F-F6ED-4706-8F49-3BE8B18489D3}">
      <text>
        <r>
          <rPr>
            <sz val="9"/>
            <color indexed="81"/>
            <rFont val="Tahoma"/>
            <family val="2"/>
          </rPr>
          <t>In order to release previously withheld retainage, enter a negative amount in this column.</t>
        </r>
      </text>
    </comment>
    <comment ref="D105" authorId="0" shapeId="0" xr:uid="{41E458D8-8624-4561-8886-2FD337E74E7D}">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584B2C60-094A-4301-A184-BD61DF3F9550}">
      <text>
        <r>
          <rPr>
            <sz val="9"/>
            <color indexed="81"/>
            <rFont val="Tahoma"/>
            <family val="2"/>
          </rPr>
          <t>This is the sum of all the new work that was completed during the listed period as well as the materials that were stored</t>
        </r>
      </text>
    </comment>
    <comment ref="M105" authorId="0" shapeId="0" xr:uid="{A64DD200-A784-4B9A-B1AF-1E57D8400037}">
      <text>
        <r>
          <rPr>
            <sz val="9"/>
            <color indexed="81"/>
            <rFont val="Tahoma"/>
            <family val="2"/>
          </rPr>
          <t>In order to release previously withheld retainage, enter a negative amount in this column.</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A2EA066B-89C0-485A-A8E5-A01FFF8B88EB}">
      <text>
        <r>
          <rPr>
            <sz val="9"/>
            <color indexed="81"/>
            <rFont val="Tahoma"/>
            <family val="2"/>
          </rPr>
          <t>Enter the beginning date of the period for which you are seeking payment</t>
        </r>
      </text>
    </comment>
    <comment ref="D17" authorId="0" shapeId="0" xr:uid="{DCC4A35B-6A1F-4AD1-B93C-39B4B90896E8}">
      <text>
        <r>
          <rPr>
            <sz val="9"/>
            <color indexed="81"/>
            <rFont val="Tahoma"/>
            <family val="2"/>
          </rPr>
          <t>Enter the ending date of the period for which you are seeking payment</t>
        </r>
      </text>
    </comment>
    <comment ref="G17" authorId="0" shapeId="0" xr:uid="{F4F784CD-0616-4B9A-AB31-7105B319F2DD}">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01764800-A07A-4A7F-95D7-DDBC00161D4B}">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023410EC-872F-4D1C-902D-1C4ADDF69B02}">
      <text>
        <r>
          <rPr>
            <sz val="9"/>
            <color indexed="81"/>
            <rFont val="Tahoma"/>
            <family val="2"/>
          </rPr>
          <t>This is the sum of all the new work that was completed during the listed period as well as the materials that were stored</t>
        </r>
      </text>
    </comment>
    <comment ref="M56" authorId="0" shapeId="0" xr:uid="{262A0A2F-9DE4-4DE5-9647-82E7FE29104E}">
      <text>
        <r>
          <rPr>
            <sz val="9"/>
            <color indexed="81"/>
            <rFont val="Tahoma"/>
            <family val="2"/>
          </rPr>
          <t>In order to release previously withheld retainage, enter a negative amount in this column.</t>
        </r>
      </text>
    </comment>
    <comment ref="D105" authorId="0" shapeId="0" xr:uid="{C2004DE0-5406-49A7-9436-37E864822F9E}">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C08BE33D-9E3E-4C82-87D3-BF411BE6F403}">
      <text>
        <r>
          <rPr>
            <sz val="9"/>
            <color indexed="81"/>
            <rFont val="Tahoma"/>
            <family val="2"/>
          </rPr>
          <t>This is the sum of all the new work that was completed during the listed period as well as the materials that were stored</t>
        </r>
      </text>
    </comment>
    <comment ref="M105" authorId="0" shapeId="0" xr:uid="{ACA91F83-E710-414E-860B-E014E11111C1}">
      <text>
        <r>
          <rPr>
            <sz val="9"/>
            <color indexed="81"/>
            <rFont val="Tahoma"/>
            <family val="2"/>
          </rPr>
          <t>In order to release previously withheld retainage, enter a negative amount in this column.</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CF62E15F-AD8B-4998-8882-3EBCFD3D008C}">
      <text>
        <r>
          <rPr>
            <sz val="9"/>
            <color indexed="81"/>
            <rFont val="Tahoma"/>
            <family val="2"/>
          </rPr>
          <t>Enter the beginning date of the period for which you are seeking payment</t>
        </r>
      </text>
    </comment>
    <comment ref="D17" authorId="0" shapeId="0" xr:uid="{03672F0A-87AA-408F-BCF5-B72F4DFACD9F}">
      <text>
        <r>
          <rPr>
            <sz val="9"/>
            <color indexed="81"/>
            <rFont val="Tahoma"/>
            <family val="2"/>
          </rPr>
          <t>Enter the ending date of the period for which you are seeking payment</t>
        </r>
      </text>
    </comment>
    <comment ref="G17" authorId="0" shapeId="0" xr:uid="{25DE6168-6122-4195-8653-C8F158FB4CE4}">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63A8DB84-9DCF-4E3D-8EF7-74ED4F2091FF}">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53951583-32A2-45CE-94E5-861DA4460C6F}">
      <text>
        <r>
          <rPr>
            <sz val="9"/>
            <color indexed="81"/>
            <rFont val="Tahoma"/>
            <family val="2"/>
          </rPr>
          <t>This is the sum of all the new work that was completed during the listed period as well as the materials that were stored</t>
        </r>
      </text>
    </comment>
    <comment ref="M56" authorId="0" shapeId="0" xr:uid="{B8D2B6C4-C822-43AE-A085-975DCC65AA97}">
      <text>
        <r>
          <rPr>
            <sz val="9"/>
            <color indexed="81"/>
            <rFont val="Tahoma"/>
            <family val="2"/>
          </rPr>
          <t>In order to release previously withheld retainage, enter a negative amount in this column.</t>
        </r>
      </text>
    </comment>
    <comment ref="D105" authorId="0" shapeId="0" xr:uid="{3ADFBC5D-D8B6-4621-AFC3-35756E311ECC}">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109230D2-24B8-481F-98F5-53AC10FDCEB9}">
      <text>
        <r>
          <rPr>
            <sz val="9"/>
            <color indexed="81"/>
            <rFont val="Tahoma"/>
            <family val="2"/>
          </rPr>
          <t>This is the sum of all the new work that was completed during the listed period as well as the materials that were stored</t>
        </r>
      </text>
    </comment>
    <comment ref="M105" authorId="0" shapeId="0" xr:uid="{F671798B-B740-41D1-9CF2-C4EB5A00A220}">
      <text>
        <r>
          <rPr>
            <sz val="9"/>
            <color indexed="81"/>
            <rFont val="Tahoma"/>
            <family val="2"/>
          </rPr>
          <t>In order to release previously withheld retainage, enter a negative amount in this column.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1ABBB43B-B554-401D-ACF7-BCC62DCA6537}">
      <text>
        <r>
          <rPr>
            <sz val="9"/>
            <color indexed="81"/>
            <rFont val="Tahoma"/>
            <family val="2"/>
          </rPr>
          <t>Enter the beginning date of the period for which you are seeking payment</t>
        </r>
      </text>
    </comment>
    <comment ref="D17" authorId="0" shapeId="0" xr:uid="{78AFB400-F27C-4044-9BFE-E95ABB70F6FE}">
      <text>
        <r>
          <rPr>
            <sz val="9"/>
            <color indexed="81"/>
            <rFont val="Tahoma"/>
            <family val="2"/>
          </rPr>
          <t>Enter the ending date of the period for which you are seeking payment</t>
        </r>
      </text>
    </comment>
    <comment ref="G17" authorId="0" shapeId="0" xr:uid="{8E76FE46-94F5-4D8A-9D56-A78CF3594F53}">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B08A1330-F19F-4105-B427-DDC6BDE9C4BF}">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7509DCD4-D3D9-426C-825B-C016FEE1B966}">
      <text>
        <r>
          <rPr>
            <sz val="9"/>
            <color indexed="81"/>
            <rFont val="Tahoma"/>
            <family val="2"/>
          </rPr>
          <t>This is the sum of all the new work that was completed during the listed period as well as the materials that were stored</t>
        </r>
      </text>
    </comment>
    <comment ref="M56" authorId="0" shapeId="0" xr:uid="{101FAF23-9FD8-4C13-B839-41123B597735}">
      <text>
        <r>
          <rPr>
            <sz val="9"/>
            <color indexed="81"/>
            <rFont val="Tahoma"/>
            <family val="2"/>
          </rPr>
          <t>In order to release previously withheld retainage, enter a negative amount in this column.</t>
        </r>
      </text>
    </comment>
    <comment ref="D105" authorId="0" shapeId="0" xr:uid="{0090C6D0-60AE-40D1-AF94-09B9E5F3B514}">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C1C3A788-C4CE-4AAC-848F-2C3253643994}">
      <text>
        <r>
          <rPr>
            <sz val="9"/>
            <color indexed="81"/>
            <rFont val="Tahoma"/>
            <family val="2"/>
          </rPr>
          <t>This is the sum of all the new work that was completed during the listed period as well as the materials that were stored</t>
        </r>
      </text>
    </comment>
    <comment ref="M105" authorId="0" shapeId="0" xr:uid="{B56FD14A-2E21-4170-86C2-2D8CFBA33AFC}">
      <text>
        <r>
          <rPr>
            <sz val="9"/>
            <color indexed="81"/>
            <rFont val="Tahoma"/>
            <family val="2"/>
          </rPr>
          <t>In order to release previously withheld retainage, enter a negative amount in this column.</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3DEC4658-F6DE-4ACD-A01A-FF3F20579923}">
      <text>
        <r>
          <rPr>
            <sz val="9"/>
            <color indexed="81"/>
            <rFont val="Tahoma"/>
            <family val="2"/>
          </rPr>
          <t>Enter the beginning date of the period for which you are seeking payment</t>
        </r>
      </text>
    </comment>
    <comment ref="D17" authorId="0" shapeId="0" xr:uid="{077A1716-A023-443A-82FC-3CF7F457A834}">
      <text>
        <r>
          <rPr>
            <sz val="9"/>
            <color indexed="81"/>
            <rFont val="Tahoma"/>
            <family val="2"/>
          </rPr>
          <t>Enter the ending date of the period for which you are seeking payment</t>
        </r>
      </text>
    </comment>
    <comment ref="G17" authorId="0" shapeId="0" xr:uid="{16A1D293-4A29-47F8-B668-8286E4E8CC8C}">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F1129AC1-7A0C-4320-A665-A28EC1A4605B}">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502BE406-B920-41CB-87FD-D1508AB530AC}">
      <text>
        <r>
          <rPr>
            <sz val="9"/>
            <color indexed="81"/>
            <rFont val="Tahoma"/>
            <family val="2"/>
          </rPr>
          <t>This is the sum of all the new work that was completed during the listed period as well as the materials that were stored</t>
        </r>
      </text>
    </comment>
    <comment ref="M56" authorId="0" shapeId="0" xr:uid="{48E1207B-A2AD-4C82-992A-1C0F67CE32E1}">
      <text>
        <r>
          <rPr>
            <sz val="9"/>
            <color indexed="81"/>
            <rFont val="Tahoma"/>
            <family val="2"/>
          </rPr>
          <t>In order to release previously withheld retainage, enter a negative amount in this column.</t>
        </r>
      </text>
    </comment>
    <comment ref="D105" authorId="0" shapeId="0" xr:uid="{E5A85ACC-A02E-471F-8A91-AF685A5434DE}">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3BA8E17C-3A3E-41DC-B4A5-D582D731AD27}">
      <text>
        <r>
          <rPr>
            <sz val="9"/>
            <color indexed="81"/>
            <rFont val="Tahoma"/>
            <family val="2"/>
          </rPr>
          <t>This is the sum of all the new work that was completed during the listed period as well as the materials that were stored</t>
        </r>
      </text>
    </comment>
    <comment ref="M105" authorId="0" shapeId="0" xr:uid="{4CF48B84-635E-43D5-9E58-7D02C62C2BAF}">
      <text>
        <r>
          <rPr>
            <sz val="9"/>
            <color indexed="81"/>
            <rFont val="Tahoma"/>
            <family val="2"/>
          </rPr>
          <t>In order to release previously withheld retainage, enter a negative amount in this column.</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1F90D35D-12EA-4C9C-9EEB-953F488915A1}">
      <text>
        <r>
          <rPr>
            <sz val="9"/>
            <color indexed="81"/>
            <rFont val="Tahoma"/>
            <family val="2"/>
          </rPr>
          <t>Enter the beginning date of the period for which you are seeking payment</t>
        </r>
      </text>
    </comment>
    <comment ref="D17" authorId="0" shapeId="0" xr:uid="{C059466F-8102-4A46-86B3-32DF23220B72}">
      <text>
        <r>
          <rPr>
            <sz val="9"/>
            <color indexed="81"/>
            <rFont val="Tahoma"/>
            <family val="2"/>
          </rPr>
          <t>Enter the ending date of the period for which you are seeking payment</t>
        </r>
      </text>
    </comment>
    <comment ref="G17" authorId="0" shapeId="0" xr:uid="{4A9BB3EF-F4A4-43EE-B945-9790F6D55078}">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1B658542-3B95-47DC-882B-F2CA555306EA}">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84FF13D6-CCE4-4350-ABE7-247B4BD64776}">
      <text>
        <r>
          <rPr>
            <sz val="9"/>
            <color indexed="81"/>
            <rFont val="Tahoma"/>
            <family val="2"/>
          </rPr>
          <t>This is the sum of all the new work that was completed during the listed period as well as the materials that were stored</t>
        </r>
      </text>
    </comment>
    <comment ref="M56" authorId="0" shapeId="0" xr:uid="{8EF4D75E-2922-41E4-9E87-9EE15552B71E}">
      <text>
        <r>
          <rPr>
            <sz val="9"/>
            <color indexed="81"/>
            <rFont val="Tahoma"/>
            <family val="2"/>
          </rPr>
          <t>In order to release previously withheld retainage, enter a negative amount in this column.</t>
        </r>
      </text>
    </comment>
    <comment ref="D105" authorId="0" shapeId="0" xr:uid="{59FE1B51-738E-463A-AF7F-2AEDA6B6F78A}">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4696E99D-8B27-49A3-A02D-4AB0119B3E14}">
      <text>
        <r>
          <rPr>
            <sz val="9"/>
            <color indexed="81"/>
            <rFont val="Tahoma"/>
            <family val="2"/>
          </rPr>
          <t>This is the sum of all the new work that was completed during the listed period as well as the materials that were stored</t>
        </r>
      </text>
    </comment>
    <comment ref="M105" authorId="0" shapeId="0" xr:uid="{FE349D48-4CB7-4BD0-A93B-2C1F2979A05A}">
      <text>
        <r>
          <rPr>
            <sz val="9"/>
            <color indexed="81"/>
            <rFont val="Tahoma"/>
            <family val="2"/>
          </rPr>
          <t>In order to release previously withheld retainage, enter a negative amount in this column.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C2898ABF-D138-45BE-B967-C8077BE5F82A}">
      <text>
        <r>
          <rPr>
            <sz val="9"/>
            <color indexed="81"/>
            <rFont val="Tahoma"/>
            <family val="2"/>
          </rPr>
          <t>Enter the beginning date of the period for which you are seeking payment</t>
        </r>
      </text>
    </comment>
    <comment ref="D17" authorId="0" shapeId="0" xr:uid="{4D5A8F64-0380-4744-9883-569DA93E5908}">
      <text>
        <r>
          <rPr>
            <sz val="9"/>
            <color indexed="81"/>
            <rFont val="Tahoma"/>
            <family val="2"/>
          </rPr>
          <t>Enter the ending date of the period for which you are seeking payment</t>
        </r>
      </text>
    </comment>
    <comment ref="G17" authorId="0" shapeId="0" xr:uid="{CEC0C711-984A-46EB-87ED-A7374DA4C0BE}">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71B47C55-1A4E-4CC8-91E8-E5928CEBED10}">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FE39566B-6476-4DF1-AC34-C69E989D8109}">
      <text>
        <r>
          <rPr>
            <sz val="9"/>
            <color indexed="81"/>
            <rFont val="Tahoma"/>
            <family val="2"/>
          </rPr>
          <t>This is the sum of all the new work that was completed during the listed period as well as the materials that were stored</t>
        </r>
      </text>
    </comment>
    <comment ref="M56" authorId="0" shapeId="0" xr:uid="{8C923BB5-5C93-475B-8412-9C37021DE22F}">
      <text>
        <r>
          <rPr>
            <sz val="9"/>
            <color indexed="81"/>
            <rFont val="Tahoma"/>
            <family val="2"/>
          </rPr>
          <t>In order to release previously withheld retainage, enter a negative amount in this column.</t>
        </r>
      </text>
    </comment>
    <comment ref="D105" authorId="0" shapeId="0" xr:uid="{D576EBDF-113D-4475-8A32-04DD4547EF26}">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A14ACF74-57D3-46EE-B5DA-8D040F6F9DCC}">
      <text>
        <r>
          <rPr>
            <sz val="9"/>
            <color indexed="81"/>
            <rFont val="Tahoma"/>
            <family val="2"/>
          </rPr>
          <t>This is the sum of all the new work that was completed during the listed period as well as the materials that were stored</t>
        </r>
      </text>
    </comment>
    <comment ref="M105" authorId="0" shapeId="0" xr:uid="{5CC88D39-94C6-4DE7-8E22-F5105C81C1BD}">
      <text>
        <r>
          <rPr>
            <sz val="9"/>
            <color indexed="81"/>
            <rFont val="Tahoma"/>
            <family val="2"/>
          </rPr>
          <t>In order to release previously withheld retainage, enter a negative amount in this column.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AEB71C8F-7796-437F-9968-605C6F7FA418}">
      <text>
        <r>
          <rPr>
            <sz val="9"/>
            <color indexed="81"/>
            <rFont val="Tahoma"/>
            <family val="2"/>
          </rPr>
          <t>Enter the beginning date of the period for which you are seeking payment</t>
        </r>
      </text>
    </comment>
    <comment ref="D17" authorId="0" shapeId="0" xr:uid="{D0530E1B-912F-4677-BF29-E42D4F0D7FAA}">
      <text>
        <r>
          <rPr>
            <sz val="9"/>
            <color indexed="81"/>
            <rFont val="Tahoma"/>
            <family val="2"/>
          </rPr>
          <t>Enter the ending date of the period for which you are seeking payment</t>
        </r>
      </text>
    </comment>
    <comment ref="G17" authorId="0" shapeId="0" xr:uid="{2E9F4578-87FB-4D29-8D9F-05950A43AFC8}">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D0386FA3-83AA-4BF3-9747-E1AC6DF2A87A}">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94402CE6-6636-4A9F-9A70-130E7D3E6290}">
      <text>
        <r>
          <rPr>
            <sz val="9"/>
            <color indexed="81"/>
            <rFont val="Tahoma"/>
            <family val="2"/>
          </rPr>
          <t>This is the sum of all the new work that was completed during the listed period as well as the materials that were stored</t>
        </r>
      </text>
    </comment>
    <comment ref="M56" authorId="0" shapeId="0" xr:uid="{A714411E-3DA1-4878-9571-F0E8B7E6FD86}">
      <text>
        <r>
          <rPr>
            <sz val="9"/>
            <color indexed="81"/>
            <rFont val="Tahoma"/>
            <family val="2"/>
          </rPr>
          <t>In order to release previously withheld retainage, enter a negative amount in this column.</t>
        </r>
      </text>
    </comment>
    <comment ref="D105" authorId="0" shapeId="0" xr:uid="{3BA54972-A486-4F27-AABD-06084614928E}">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918B2C57-BA73-41A9-A675-8F54D861B08E}">
      <text>
        <r>
          <rPr>
            <sz val="9"/>
            <color indexed="81"/>
            <rFont val="Tahoma"/>
            <family val="2"/>
          </rPr>
          <t>This is the sum of all the new work that was completed during the listed period as well as the materials that were stored</t>
        </r>
      </text>
    </comment>
    <comment ref="M105" authorId="0" shapeId="0" xr:uid="{4D0A341E-F524-47B6-B21A-E381A4D46359}">
      <text>
        <r>
          <rPr>
            <sz val="9"/>
            <color indexed="81"/>
            <rFont val="Tahoma"/>
            <family val="2"/>
          </rPr>
          <t>In order to release previously withheld retainage, enter a negative amount in this column.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Jake Njord</author>
  </authors>
  <commentList>
    <comment ref="D16" authorId="0" shapeId="0" xr:uid="{A24E8807-54B9-49A0-9385-A9FCCB90AB9E}">
      <text>
        <r>
          <rPr>
            <sz val="9"/>
            <color indexed="81"/>
            <rFont val="Tahoma"/>
            <family val="2"/>
          </rPr>
          <t>Enter the beginning date of the period for which you are seeking payment</t>
        </r>
      </text>
    </comment>
    <comment ref="D17" authorId="0" shapeId="0" xr:uid="{44336607-1D67-4D87-AAF0-41C4D2B163BA}">
      <text>
        <r>
          <rPr>
            <sz val="9"/>
            <color indexed="81"/>
            <rFont val="Tahoma"/>
            <family val="2"/>
          </rPr>
          <t>Enter the ending date of the period for which you are seeking payment</t>
        </r>
      </text>
    </comment>
    <comment ref="G17" authorId="0" shapeId="0" xr:uid="{EFC47D23-230B-4AE7-B85F-46DF943DF8FD}">
      <text>
        <r>
          <rPr>
            <sz val="9"/>
            <color indexed="81"/>
            <rFont val="Tahoma"/>
            <family val="2"/>
          </rPr>
          <t>This field only applies to CM/GC projects. Does the change order amount in this pay app's Schedule of Values set the entire GMP? Please select "Yes" if this pay app completes setting the GMP, "No" if the GMP is not yet set or was set in the past, or "N/A" if this doesn't apply.</t>
        </r>
      </text>
    </comment>
    <comment ref="D56" authorId="0" shapeId="0" xr:uid="{04858A96-DE79-48F2-A102-6349A442F73E}">
      <text>
        <r>
          <rPr>
            <sz val="9"/>
            <color indexed="81"/>
            <rFont val="Tahoma"/>
            <family val="2"/>
          </rPr>
          <t>This is the original amount that is expected to complete each line item. Once this amount is entered on this sheet, it will roll forward to all the other pay applications.</t>
        </r>
      </text>
    </comment>
    <comment ref="H56" authorId="0" shapeId="0" xr:uid="{9D9ECD31-090C-4113-930D-7D7833C77B7D}">
      <text>
        <r>
          <rPr>
            <sz val="9"/>
            <color indexed="81"/>
            <rFont val="Tahoma"/>
            <family val="2"/>
          </rPr>
          <t>This is the sum of all the new work that was completed during the listed period as well as the materials that were stored</t>
        </r>
      </text>
    </comment>
    <comment ref="M56" authorId="0" shapeId="0" xr:uid="{EB245D44-9A57-434E-B473-BE8C45652666}">
      <text>
        <r>
          <rPr>
            <sz val="9"/>
            <color indexed="81"/>
            <rFont val="Tahoma"/>
            <family val="2"/>
          </rPr>
          <t>In order to release previously withheld retainage, enter a negative amount in this column.</t>
        </r>
      </text>
    </comment>
    <comment ref="D105" authorId="0" shapeId="0" xr:uid="{F9DBC8E3-6AE5-462D-8BD6-5BE14972551C}">
      <text>
        <r>
          <rPr>
            <sz val="9"/>
            <color indexed="81"/>
            <rFont val="Tahoma"/>
            <family val="2"/>
          </rPr>
          <t>This is the original amount that is expected to complete each line item. Once this amount is entered on this sheet, it will roll forward to all the other pay applications.</t>
        </r>
      </text>
    </comment>
    <comment ref="H105" authorId="0" shapeId="0" xr:uid="{17B02F06-D627-4F39-8EF4-AE39384D4E94}">
      <text>
        <r>
          <rPr>
            <sz val="9"/>
            <color indexed="81"/>
            <rFont val="Tahoma"/>
            <family val="2"/>
          </rPr>
          <t>This is the sum of all the new work that was completed during the listed period as well as the materials that were stored</t>
        </r>
      </text>
    </comment>
    <comment ref="M105" authorId="0" shapeId="0" xr:uid="{84B6AC59-D391-4520-93D2-7D562DD70B96}">
      <text>
        <r>
          <rPr>
            <sz val="9"/>
            <color indexed="81"/>
            <rFont val="Tahoma"/>
            <family val="2"/>
          </rPr>
          <t>In order to release previously withheld retainage, enter a negative amount in this column.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<sst xmlns="http://schemas.openxmlformats.org/spreadsheetml/2006/main" count="10682" uniqueCount="973">
  <si>
    <t>Contractor/Affiant</t>
  </si>
  <si>
    <t>GENERAL INFORMATION</t>
  </si>
  <si>
    <t>To:</t>
  </si>
  <si>
    <t>State of Utah - Division of Facilities Construction and Management</t>
  </si>
  <si>
    <t>PO Box 141160</t>
  </si>
  <si>
    <t>Salt Lake City, UT 84114-1160</t>
  </si>
  <si>
    <t>Period From:</t>
  </si>
  <si>
    <t>From:</t>
  </si>
  <si>
    <t>Attention:</t>
  </si>
  <si>
    <t>Period To:</t>
  </si>
  <si>
    <t>Project #:</t>
  </si>
  <si>
    <t>Contract #:</t>
  </si>
  <si>
    <t>Project Name:</t>
  </si>
  <si>
    <t>CONTRACTOR'S APPLICATION FOR PAYMENT</t>
  </si>
  <si>
    <t>Architect/Engineer</t>
  </si>
  <si>
    <t>Date</t>
  </si>
  <si>
    <t>This application is not negotiable or assignable.  The Amount Approved is payable only to the Contractor named herein.  Issuance, payment, and acceptance of payment are subject to the rights, terms and obligations of Contract Documents.</t>
  </si>
  <si>
    <t xml:space="preserve">   A/E'S CERTIFICATE FOR PAYMENT</t>
  </si>
  <si>
    <t xml:space="preserve">   CONTRACTOR'S CERTIFICATE FOR PAYMENT</t>
  </si>
  <si>
    <t>Adjusted Contract Sum</t>
  </si>
  <si>
    <t>PROJECT INFORMATION</t>
  </si>
  <si>
    <t>Total Completed &amp; Stored</t>
  </si>
  <si>
    <t>Total Earned Less Retainage</t>
  </si>
  <si>
    <t>PROJECT FINANCES</t>
  </si>
  <si>
    <t>Original Contract Amount</t>
  </si>
  <si>
    <t>1.</t>
  </si>
  <si>
    <t>2.</t>
  </si>
  <si>
    <t>3.</t>
  </si>
  <si>
    <t>4.</t>
  </si>
  <si>
    <t>5.</t>
  </si>
  <si>
    <t>6.</t>
  </si>
  <si>
    <t>7.</t>
  </si>
  <si>
    <t>8.</t>
  </si>
  <si>
    <t>9.</t>
  </si>
  <si>
    <t>DFCM Representative</t>
  </si>
  <si>
    <t>INSTRUCTIONS</t>
  </si>
  <si>
    <t>a</t>
  </si>
  <si>
    <t>b</t>
  </si>
  <si>
    <t>c</t>
  </si>
  <si>
    <t>d</t>
  </si>
  <si>
    <t>e</t>
  </si>
  <si>
    <t>f</t>
  </si>
  <si>
    <t>g</t>
  </si>
  <si>
    <t>i</t>
  </si>
  <si>
    <t>j</t>
  </si>
  <si>
    <t>k</t>
  </si>
  <si>
    <t>l</t>
  </si>
  <si>
    <t>Retainage Held</t>
  </si>
  <si>
    <t>m</t>
  </si>
  <si>
    <t>10.</t>
  </si>
  <si>
    <t>Retainage</t>
  </si>
  <si>
    <t>Design Fee (if design build)</t>
  </si>
  <si>
    <t>Preconstruction Services</t>
  </si>
  <si>
    <t>Contractor's Supervision</t>
  </si>
  <si>
    <t>General Liability Insurance</t>
  </si>
  <si>
    <t>Contingency</t>
  </si>
  <si>
    <t>Survey/Engineering</t>
  </si>
  <si>
    <t>Demolition</t>
  </si>
  <si>
    <t>Asbestos Abatement</t>
  </si>
  <si>
    <t>Precast</t>
  </si>
  <si>
    <t>Structural Steel/Misc. Steel Fab</t>
  </si>
  <si>
    <t>Joists &amp; Deck</t>
  </si>
  <si>
    <t>Ornamental Metal</t>
  </si>
  <si>
    <t>Rough Carpentry</t>
  </si>
  <si>
    <t>Vapor Retarders</t>
  </si>
  <si>
    <t>Insulation</t>
  </si>
  <si>
    <t>EIFS</t>
  </si>
  <si>
    <t>Roofing</t>
  </si>
  <si>
    <t>Sheet Metal Flashing &amp; Trim</t>
  </si>
  <si>
    <t>Fireproofing</t>
  </si>
  <si>
    <t>Joint Sealants</t>
  </si>
  <si>
    <t>Expansion Joints</t>
  </si>
  <si>
    <t>Doors, Frames &amp; Hardware</t>
  </si>
  <si>
    <t>Specialty Doors</t>
  </si>
  <si>
    <t>Curtain Wall, Glass &amp; Glazing</t>
  </si>
  <si>
    <t>Skylights</t>
  </si>
  <si>
    <t>Louvers &amp; Vents</t>
  </si>
  <si>
    <t>Gypsum Board Systems</t>
  </si>
  <si>
    <t>Ceramic Tile</t>
  </si>
  <si>
    <t>Acoustical Ceilings</t>
  </si>
  <si>
    <t>Specialty Ceilings</t>
  </si>
  <si>
    <t>Floor Coverings</t>
  </si>
  <si>
    <t>Specialty Flooring</t>
  </si>
  <si>
    <t>Painting</t>
  </si>
  <si>
    <t>Specialties</t>
  </si>
  <si>
    <t>Lab/Mechanical Equipment</t>
  </si>
  <si>
    <t>Food Service Equipment</t>
  </si>
  <si>
    <t>Athletic Equipment</t>
  </si>
  <si>
    <t>Dock Equipment</t>
  </si>
  <si>
    <t>Equipment (other)</t>
  </si>
  <si>
    <t>Fixed Seating</t>
  </si>
  <si>
    <t>Window Coverings</t>
  </si>
  <si>
    <t>Sound &amp; Vibration Control</t>
  </si>
  <si>
    <t>Special Construction (Other)</t>
  </si>
  <si>
    <t>Elevator</t>
  </si>
  <si>
    <t>Lifts</t>
  </si>
  <si>
    <t>Fire Sprinklers/Pumps</t>
  </si>
  <si>
    <t>Mechanical/Plumbing</t>
  </si>
  <si>
    <t>Plumbing</t>
  </si>
  <si>
    <t>HVAC</t>
  </si>
  <si>
    <t>Electrical</t>
  </si>
  <si>
    <t>AV/IT/Cabling</t>
  </si>
  <si>
    <t>Electrical (other)</t>
  </si>
  <si>
    <t>Building &amp; Site Earthwork</t>
  </si>
  <si>
    <t>Site Utilities</t>
  </si>
  <si>
    <t>Asphalt Paving</t>
  </si>
  <si>
    <t>Site Concrete</t>
  </si>
  <si>
    <t>Site Improvements/Fencing</t>
  </si>
  <si>
    <t>Total</t>
  </si>
  <si>
    <t>h</t>
  </si>
  <si>
    <t>#</t>
  </si>
  <si>
    <t>Security/Access Control</t>
  </si>
  <si>
    <t>11.</t>
  </si>
  <si>
    <t>%
done</t>
  </si>
  <si>
    <t>work completed from prior periods</t>
  </si>
  <si>
    <t>revised contract</t>
  </si>
  <si>
    <t>original contract</t>
  </si>
  <si>
    <t>work description</t>
  </si>
  <si>
    <t>balance to finish</t>
  </si>
  <si>
    <t>retainage held this period</t>
  </si>
  <si>
    <t>retainage balance</t>
  </si>
  <si>
    <t>_________________</t>
  </si>
  <si>
    <t>________________</t>
  </si>
  <si>
    <t xml:space="preserve">        _______________________</t>
  </si>
  <si>
    <t xml:space="preserve">        Amount Certified</t>
  </si>
  <si>
    <t xml:space="preserve">       Amount Certified</t>
  </si>
  <si>
    <t xml:space="preserve">        Title</t>
  </si>
  <si>
    <t xml:space="preserve">        ______________________________________</t>
  </si>
  <si>
    <t xml:space="preserve">   ______________________________</t>
  </si>
  <si>
    <t>) after being duly sworn, do depose and say that,</t>
  </si>
  <si>
    <t>Number of Pay Apps Completed</t>
  </si>
  <si>
    <t>Arch. Woodwork &amp; Finish Carp.</t>
  </si>
  <si>
    <t>Metal Panels</t>
  </si>
  <si>
    <t>Balance to Complete Project (including retainage)</t>
  </si>
  <si>
    <t>Agency Representative</t>
  </si>
  <si>
    <t>Total Retainage Held (Retainage is only held on projects that exceed $100,000)</t>
  </si>
  <si>
    <t>Taylorsville State Office Building</t>
  </si>
  <si>
    <t>00 01 00</t>
  </si>
  <si>
    <t>00 02 00</t>
  </si>
  <si>
    <t>01 00 00</t>
  </si>
  <si>
    <t>Temp. Scaffolding and Platforms</t>
  </si>
  <si>
    <t>SWPPP</t>
  </si>
  <si>
    <t>Construction Cranes and Hoists</t>
  </si>
  <si>
    <t>01 32 00</t>
  </si>
  <si>
    <t>01 33 00</t>
  </si>
  <si>
    <t xml:space="preserve">Performance &amp; Payment Bond  </t>
  </si>
  <si>
    <t>01 34 00</t>
  </si>
  <si>
    <t>Subcontractor Default Insurance</t>
  </si>
  <si>
    <t>01 35 00</t>
  </si>
  <si>
    <t>Construction Management Fee</t>
  </si>
  <si>
    <t>01 36 00</t>
  </si>
  <si>
    <t>01 37 00</t>
  </si>
  <si>
    <t>Weather Allowance (All Trades)</t>
  </si>
  <si>
    <t>Cleaning (Final)</t>
  </si>
  <si>
    <t>Building Concrete</t>
  </si>
  <si>
    <t>Building Concrete Reinforcing</t>
  </si>
  <si>
    <t>Masonry</t>
  </si>
  <si>
    <t>Masonry Reinforcing</t>
  </si>
  <si>
    <t>Waterproofing/Water Repellents</t>
  </si>
  <si>
    <t>Overhead Doors/Coiling Doors</t>
  </si>
  <si>
    <t>n</t>
  </si>
  <si>
    <t>Wall Coverings</t>
  </si>
  <si>
    <t>Exterior Signage</t>
  </si>
  <si>
    <t>Interior Signage</t>
  </si>
  <si>
    <t xml:space="preserve">Furnishings </t>
  </si>
  <si>
    <t>28 80 00</t>
  </si>
  <si>
    <t>Shoring/Pilings/Piers/Caissons</t>
  </si>
  <si>
    <t>Excavation Support &amp; Protection</t>
  </si>
  <si>
    <t>Landscaping/Irrigation</t>
  </si>
  <si>
    <t>Underground Storm Retention Sys</t>
  </si>
  <si>
    <t>CSI code</t>
  </si>
  <si>
    <t>DFCM Application for Payment</t>
  </si>
  <si>
    <t>General Conditions/Requirements</t>
  </si>
  <si>
    <t>Original contract amount . . . . . . . . . . . . . . . . . . . . . . . . . . . . . . . . . . . . . . . . . . . . . . . . . . . . . . . . . . . . . . . . . . . . . . . . . . . . . . . .</t>
  </si>
  <si>
    <t xml:space="preserve">Net change by approved change orders/CCDs to date . . . . . . . . . . . . . . . . . . . . . . . . . . . . . . . . . . . . . . . . . . . . . . . . . . . . . . . </t>
  </si>
  <si>
    <t xml:space="preserve">Net change by approved change orders/CCDs this period . . . . . . . . . . . . . . . . . . . . . . . . . . . . . . . . . . . . . . . . . . . . . . . . . . . . </t>
  </si>
  <si>
    <t>Adjusted contract sum (item 1 + item 2) . . . . . . . . . . . . . . . . . . . . . . . . . . . . . . . . . . . . . . . . . . . . . . . . . . . . . . . . . . . . . . . . . . .</t>
  </si>
  <si>
    <t>Total completed and stored to date  . . . . . . . . . . . . . . . . . . . . . . . . . . . . . . . . . . . . . . . . . . . . . . . . . . . . . . . . . . . . . . . . . . . . . . .</t>
  </si>
  <si>
    <t>Work completed and stored this period . . . . . . . . . . . . . . . . . . . . . . . . . . . . . . . . . . . . . . . . . . . . . . . . . . . . . . . . . . . . . . . . . . .</t>
  </si>
  <si>
    <t>a.    Retainage this period . . . . . . . . . . . . . . . . . . . . . . . . . . . . . . . . . . . . . . . . . . . . . . . . . . . . . . . . . . . . . . . . . . . . .</t>
  </si>
  <si>
    <t>b.    Retainage balance (up to &amp; including this app) . . . . . . . . . . . . . . . . . . . . . . . . . . . . . . . . . . . . . . . . . . . . . . . . . . . . . . . . . .</t>
  </si>
  <si>
    <t>Total earned less retainage ( item 5 - item 7b) . . . . . . . . . . . . . . . . . . . . . . . . . . . . . . . . . . . . . . . . . . . . . . . . . . . . . . . . . . . . . . .</t>
  </si>
  <si>
    <t>Prior certificates for payment billed . . . . . . . . . . . . . . . . . . . . . . . . . . . . . . . . . . . . . . . . . . . . . . . . . . . . . . . . . . . . . . . . . . . . . . .</t>
  </si>
  <si>
    <t>Current payment due contractor . . . . . . . . . . . . . . . . . . . . . . . . . . . . . . . . . . . . . . . . . . . . . . . . . . . . . . . . . . . . . . . . . . . . . . . . . . .</t>
  </si>
  <si>
    <t>Balance to complete project, including retainage . . . . . . . . . . . . . . . . . . . . . . . . . . . . . . . . . . . . . . . . . . . . . . . . . . . . . . . . . . . .</t>
  </si>
  <si>
    <t>total completed &amp; stored (g+h)</t>
  </si>
  <si>
    <t>Contractor makes the application for payment based on the information in this form, including the Schedule of Values below</t>
  </si>
  <si>
    <t xml:space="preserve">   _____________________________________</t>
  </si>
  <si>
    <t>Schedule of Values</t>
  </si>
  <si>
    <t>Work Previously Completed</t>
  </si>
  <si>
    <t>Work Completed &amp; Stored This Period</t>
  </si>
  <si>
    <r>
      <rPr>
        <sz val="8"/>
        <color theme="1"/>
        <rFont val="Arial Narrow"/>
        <family val="2"/>
      </rPr>
      <t>I (</t>
    </r>
    <r>
      <rPr>
        <b/>
        <sz val="8"/>
        <color theme="1"/>
        <rFont val="Arial Narrow"/>
        <family val="2"/>
      </rPr>
      <t xml:space="preserve">     ENTER NAME HERE</t>
    </r>
  </si>
  <si>
    <t>In accordance with the Contract Documents and the A/E Agreement, based on on-site observations and the data comprising this application, A/E certifies that, to the best of the A/E's knowledge, information and belief, the Work has progressed as  indicated, the quality of the Work is in accordance with the Contract Documents, and the Contractor is entitled to payment of the amount certified.  If amount certified differs from the amount applied for, attach a detailed explanation with a copy to  the contractor.</t>
  </si>
  <si>
    <t>Period From: (mm/dd/yyyy)</t>
  </si>
  <si>
    <t>Period To: (mm/dd/yyyy)</t>
  </si>
  <si>
    <t>1.   I have conducted a diligent investigation in accordance with customary practices in the industry of the subject Work covered by this Application and Certification for Payment and to the best of may knowledge, such works is in accordance
2.   Contractor has fully paid all Subcontractors and suppliers covered whose work is reflected in prior Applications, except as
3.   The Current payment Due in this Application is in fact due to the Contractor under the Contract Documents;
4.   Contractor will promptly and fully pay all Subcontractors and suppliers whose work is reflected in this approved application for payment;
5.   The Contractor will diligently pursue obtaining any payment waivers from subcontractors or suppliers as requested by DFCM; and
6.   If any facts discovered after payment under this Application indicate that there has been an overpayment, that Contractor will promptly return such overpaid amount to DFCM.</t>
  </si>
  <si>
    <t>Work Category</t>
  </si>
  <si>
    <t>01 31 00</t>
  </si>
  <si>
    <t>01 13 41</t>
  </si>
  <si>
    <t>01 13 60</t>
  </si>
  <si>
    <t>01 19 70</t>
  </si>
  <si>
    <t>01 74 23</t>
  </si>
  <si>
    <t>02 21 00</t>
  </si>
  <si>
    <t>02 41 00</t>
  </si>
  <si>
    <t>02 82 00</t>
  </si>
  <si>
    <t>03 00 00</t>
  </si>
  <si>
    <t>03 20 00</t>
  </si>
  <si>
    <t>03 40 00</t>
  </si>
  <si>
    <t>04 00 00</t>
  </si>
  <si>
    <t>04 05 19</t>
  </si>
  <si>
    <t>05 10 00</t>
  </si>
  <si>
    <t>05 20 00</t>
  </si>
  <si>
    <t>05 70 00</t>
  </si>
  <si>
    <t>06 10 00</t>
  </si>
  <si>
    <t>06 40 00</t>
  </si>
  <si>
    <t>07 10 00</t>
  </si>
  <si>
    <t>07 20 00</t>
  </si>
  <si>
    <t>07 24 00</t>
  </si>
  <si>
    <t>07 26 00</t>
  </si>
  <si>
    <t>07 41 00</t>
  </si>
  <si>
    <t>07 42 00</t>
  </si>
  <si>
    <t>07 60 00</t>
  </si>
  <si>
    <t>07 80 00</t>
  </si>
  <si>
    <t>07 90 00</t>
  </si>
  <si>
    <t>07 95 00</t>
  </si>
  <si>
    <t>08 10 00</t>
  </si>
  <si>
    <t>08 30 00</t>
  </si>
  <si>
    <t>08 33 00</t>
  </si>
  <si>
    <t>08 40 00</t>
  </si>
  <si>
    <t>08 60 00</t>
  </si>
  <si>
    <t>08 90 00</t>
  </si>
  <si>
    <t>09 20 00</t>
  </si>
  <si>
    <t>09 30 00</t>
  </si>
  <si>
    <t>09 51 00</t>
  </si>
  <si>
    <t>09 54 00</t>
  </si>
  <si>
    <t>09 60 00</t>
  </si>
  <si>
    <t>09 62 00</t>
  </si>
  <si>
    <t>09 70 00</t>
  </si>
  <si>
    <t>09 90 00</t>
  </si>
  <si>
    <t>10 00 00</t>
  </si>
  <si>
    <t>10 14 14</t>
  </si>
  <si>
    <t>10 14 15</t>
  </si>
  <si>
    <t>11 13 00</t>
  </si>
  <si>
    <t>11 40 00</t>
  </si>
  <si>
    <t>11 53 00</t>
  </si>
  <si>
    <t>11 66 00</t>
  </si>
  <si>
    <t>11 90 00</t>
  </si>
  <si>
    <t>12 00 00</t>
  </si>
  <si>
    <t>12 20 00</t>
  </si>
  <si>
    <t>12 61 00</t>
  </si>
  <si>
    <t>13 00 00</t>
  </si>
  <si>
    <t>13 48 00</t>
  </si>
  <si>
    <t>14 20 00</t>
  </si>
  <si>
    <t>14 40 00</t>
  </si>
  <si>
    <t>20 00 00</t>
  </si>
  <si>
    <t>21 00 00</t>
  </si>
  <si>
    <t>22 00 00</t>
  </si>
  <si>
    <t>23 00 00</t>
  </si>
  <si>
    <t>26 00 00</t>
  </si>
  <si>
    <t>27 00 00</t>
  </si>
  <si>
    <t>29 00 00</t>
  </si>
  <si>
    <t>31 00 00</t>
  </si>
  <si>
    <t>31 40 00</t>
  </si>
  <si>
    <t>31 50 00</t>
  </si>
  <si>
    <t>32 12 16</t>
  </si>
  <si>
    <t>32 16 00</t>
  </si>
  <si>
    <t>32 30 00</t>
  </si>
  <si>
    <t>32 90 00</t>
  </si>
  <si>
    <t>33 00 00</t>
  </si>
  <si>
    <t>33 40 00</t>
  </si>
  <si>
    <t>60 00 10</t>
  </si>
  <si>
    <t>60 00 20</t>
  </si>
  <si>
    <t>60 00 30</t>
  </si>
  <si>
    <t>60 00 40</t>
  </si>
  <si>
    <t>Pay App 1</t>
  </si>
  <si>
    <t>Pay App 2</t>
  </si>
  <si>
    <t>Pay App 3</t>
  </si>
  <si>
    <t>Pay App 4</t>
  </si>
  <si>
    <t>Pay App 5</t>
  </si>
  <si>
    <t>PCO Status</t>
  </si>
  <si>
    <t>Approved</t>
  </si>
  <si>
    <t>CSI Code</t>
  </si>
  <si>
    <t>Pay App 6</t>
  </si>
  <si>
    <t>Pay App 7</t>
  </si>
  <si>
    <t>Pay App 8</t>
  </si>
  <si>
    <t>Pay App 9</t>
  </si>
  <si>
    <t>Pay App 10</t>
  </si>
  <si>
    <t>Pay App 11</t>
  </si>
  <si>
    <t>Pay App 12</t>
  </si>
  <si>
    <t>Pay App 13</t>
  </si>
  <si>
    <t>Pay App 14</t>
  </si>
  <si>
    <t>Pay App 15</t>
  </si>
  <si>
    <t>Pay App 16</t>
  </si>
  <si>
    <t>Pay App 17</t>
  </si>
  <si>
    <t>Pay App 18</t>
  </si>
  <si>
    <t>Pay App 19</t>
  </si>
  <si>
    <t>Pay App 20</t>
  </si>
  <si>
    <t>Pay App 21</t>
  </si>
  <si>
    <t>Pay App 22</t>
  </si>
  <si>
    <t>Pay App 23</t>
  </si>
  <si>
    <t>Pay App 24</t>
  </si>
  <si>
    <t>Pay App 25</t>
  </si>
  <si>
    <t>Pay App 26</t>
  </si>
  <si>
    <t>Pay App 27</t>
  </si>
  <si>
    <t>Pay App 28</t>
  </si>
  <si>
    <t>Pay App 29</t>
  </si>
  <si>
    <t>Pay App 30</t>
  </si>
  <si>
    <t>Pay App 31</t>
  </si>
  <si>
    <t>Pay App 32</t>
  </si>
  <si>
    <t>Pay App 33</t>
  </si>
  <si>
    <t>Pay App 34</t>
  </si>
  <si>
    <t>Pay App 35</t>
  </si>
  <si>
    <t>Pay App 36</t>
  </si>
  <si>
    <t>Pay App 37</t>
  </si>
  <si>
    <t>Pay App 38</t>
  </si>
  <si>
    <t>Pay App 39</t>
  </si>
  <si>
    <t>Pay App 40</t>
  </si>
  <si>
    <t>Pay App 41</t>
  </si>
  <si>
    <t>Pay App 42</t>
  </si>
  <si>
    <t>Pay App 43</t>
  </si>
  <si>
    <t>Pay App 44</t>
  </si>
  <si>
    <t>Pay App 45</t>
  </si>
  <si>
    <t>Pay App 46</t>
  </si>
  <si>
    <t>Pay App 47</t>
  </si>
  <si>
    <t>Pay App 48</t>
  </si>
  <si>
    <t>Pay App 49</t>
  </si>
  <si>
    <t>Pay App 50</t>
  </si>
  <si>
    <t>Pay App 51</t>
  </si>
  <si>
    <t>Pay App 52</t>
  </si>
  <si>
    <t>Pay App 53</t>
  </si>
  <si>
    <t>Pay App 54</t>
  </si>
  <si>
    <t>Pay App 55</t>
  </si>
  <si>
    <t>Pay App 56</t>
  </si>
  <si>
    <t>Pay App 57</t>
  </si>
  <si>
    <t>Pay App 58</t>
  </si>
  <si>
    <t>Pay App 59</t>
  </si>
  <si>
    <t>Pay App 60</t>
  </si>
  <si>
    <t>New</t>
  </si>
  <si>
    <t>Pending Approval</t>
  </si>
  <si>
    <t>Pay Apps</t>
  </si>
  <si>
    <t>Base Contract / Full GMP</t>
  </si>
  <si>
    <t>Yes</t>
  </si>
  <si>
    <t>No</t>
  </si>
  <si>
    <t>CM/GC Projects Only</t>
  </si>
  <si>
    <t>Does this pay app set the full GMP amount?</t>
  </si>
  <si>
    <t>N/A</t>
  </si>
  <si>
    <t>Total Approved Change Orders &amp; CCDs</t>
  </si>
  <si>
    <t>Rejected</t>
  </si>
  <si>
    <t>Reason Code</t>
  </si>
  <si>
    <t xml:space="preserve">Total: </t>
  </si>
  <si>
    <t xml:space="preserve">Pay App #: </t>
  </si>
  <si>
    <t xml:space="preserve">Description: </t>
  </si>
  <si>
    <t xml:space="preserve">Status: </t>
  </si>
  <si>
    <t>PCO 1</t>
  </si>
  <si>
    <t>PCO 2</t>
  </si>
  <si>
    <t>PCO 3</t>
  </si>
  <si>
    <t>PCO 4</t>
  </si>
  <si>
    <t>PCO 5</t>
  </si>
  <si>
    <t>PCO 6</t>
  </si>
  <si>
    <t>PCO 7</t>
  </si>
  <si>
    <t>PCO 8</t>
  </si>
  <si>
    <t>PCO 9</t>
  </si>
  <si>
    <t>PCO 10</t>
  </si>
  <si>
    <t>PCO 11</t>
  </si>
  <si>
    <t>PCO 12</t>
  </si>
  <si>
    <t>PCO 13</t>
  </si>
  <si>
    <t>PCO 14</t>
  </si>
  <si>
    <t>PCO 15</t>
  </si>
  <si>
    <t>PCO 16</t>
  </si>
  <si>
    <t>PCO 17</t>
  </si>
  <si>
    <t>PCO 18</t>
  </si>
  <si>
    <t>PCO 19</t>
  </si>
  <si>
    <t>PCO 20</t>
  </si>
  <si>
    <t>PCO 21</t>
  </si>
  <si>
    <t>PCO 22</t>
  </si>
  <si>
    <t>PCO 23</t>
  </si>
  <si>
    <t>PCO 24</t>
  </si>
  <si>
    <t>PCO 25</t>
  </si>
  <si>
    <t>PCO 26</t>
  </si>
  <si>
    <t>PCO 27</t>
  </si>
  <si>
    <t>PCO 28</t>
  </si>
  <si>
    <t>PCO 29</t>
  </si>
  <si>
    <t>PCO 30</t>
  </si>
  <si>
    <t>PCO 31</t>
  </si>
  <si>
    <t>PCO 32</t>
  </si>
  <si>
    <t>PCO 33</t>
  </si>
  <si>
    <t>PCO 34</t>
  </si>
  <si>
    <t>PCO 35</t>
  </si>
  <si>
    <t>PCO 36</t>
  </si>
  <si>
    <t>PCO 37</t>
  </si>
  <si>
    <t>PCO 38</t>
  </si>
  <si>
    <t>PCO 39</t>
  </si>
  <si>
    <t>PCO 40</t>
  </si>
  <si>
    <t>PCO 41</t>
  </si>
  <si>
    <t>PCO 42</t>
  </si>
  <si>
    <t>PCO 43</t>
  </si>
  <si>
    <t>PCO 44</t>
  </si>
  <si>
    <t>PCO 45</t>
  </si>
  <si>
    <t>PCO 46</t>
  </si>
  <si>
    <t>PCO 47</t>
  </si>
  <si>
    <t>PCO 48</t>
  </si>
  <si>
    <t>PCO 49</t>
  </si>
  <si>
    <t>PCO 50</t>
  </si>
  <si>
    <t>PCO 51</t>
  </si>
  <si>
    <t>PCO 52</t>
  </si>
  <si>
    <t>PCO 53</t>
  </si>
  <si>
    <t>PCO 54</t>
  </si>
  <si>
    <t>PCO 55</t>
  </si>
  <si>
    <t>PCO 56</t>
  </si>
  <si>
    <t>PCO 57</t>
  </si>
  <si>
    <t>PCO 58</t>
  </si>
  <si>
    <t>PCO 59</t>
  </si>
  <si>
    <t>PCO 60</t>
  </si>
  <si>
    <t>PCO 61</t>
  </si>
  <si>
    <t>PCO 62</t>
  </si>
  <si>
    <t>PCO 63</t>
  </si>
  <si>
    <t>PCO 64</t>
  </si>
  <si>
    <t>PCO 65</t>
  </si>
  <si>
    <t>PCO 66</t>
  </si>
  <si>
    <t>PCO 67</t>
  </si>
  <si>
    <t>PCO 68</t>
  </si>
  <si>
    <t>PCO 69</t>
  </si>
  <si>
    <t>PCO 70</t>
  </si>
  <si>
    <t>PCO 71</t>
  </si>
  <si>
    <t>PCO 72</t>
  </si>
  <si>
    <t>PCO 73</t>
  </si>
  <si>
    <t>PCO 74</t>
  </si>
  <si>
    <t>PCO 75</t>
  </si>
  <si>
    <t>PCO 76</t>
  </si>
  <si>
    <t>PCO 77</t>
  </si>
  <si>
    <t>PCO 78</t>
  </si>
  <si>
    <t>PCO 79</t>
  </si>
  <si>
    <t>PCO 80</t>
  </si>
  <si>
    <t>PCO 81</t>
  </si>
  <si>
    <t>PCO 82</t>
  </si>
  <si>
    <t>PCO 83</t>
  </si>
  <si>
    <t>PCO 84</t>
  </si>
  <si>
    <t>PCO 85</t>
  </si>
  <si>
    <t>PCO 86</t>
  </si>
  <si>
    <t>PCO 87</t>
  </si>
  <si>
    <t>PCO 88</t>
  </si>
  <si>
    <t>PCO 89</t>
  </si>
  <si>
    <t>PCO 90</t>
  </si>
  <si>
    <t>PCO 91</t>
  </si>
  <si>
    <t>PCO 92</t>
  </si>
  <si>
    <t>PCO 93</t>
  </si>
  <si>
    <t>PCO 94</t>
  </si>
  <si>
    <t>PCO 95</t>
  </si>
  <si>
    <t>PCO 96</t>
  </si>
  <si>
    <t>PCO 97</t>
  </si>
  <si>
    <t>PCO 98</t>
  </si>
  <si>
    <t>PCO 99</t>
  </si>
  <si>
    <t>PCO 100</t>
  </si>
  <si>
    <t xml:space="preserve">CO #: </t>
  </si>
  <si>
    <t>Approved CO Amount</t>
  </si>
  <si>
    <t xml:space="preserve">Reason Code: </t>
  </si>
  <si>
    <t>Reason</t>
  </si>
  <si>
    <t>Total PCO Amount</t>
  </si>
  <si>
    <t>Approved Included PCOs</t>
  </si>
  <si>
    <t>COs</t>
  </si>
  <si>
    <t>All PCOs and Amounts by Status</t>
  </si>
  <si>
    <t>Included PCOs</t>
  </si>
  <si>
    <t>Pay App #</t>
  </si>
  <si>
    <t>PCO 101</t>
  </si>
  <si>
    <t>PCO 102</t>
  </si>
  <si>
    <t>PCO 103</t>
  </si>
  <si>
    <t>PCO 104</t>
  </si>
  <si>
    <t>PCO 105</t>
  </si>
  <si>
    <t>PCO 106</t>
  </si>
  <si>
    <t>PCO 107</t>
  </si>
  <si>
    <t>PCO 108</t>
  </si>
  <si>
    <t>PCO 109</t>
  </si>
  <si>
    <t>PCO 110</t>
  </si>
  <si>
    <t>PCO 111</t>
  </si>
  <si>
    <t>PCO 112</t>
  </si>
  <si>
    <t>PCO 113</t>
  </si>
  <si>
    <t>PCO 114</t>
  </si>
  <si>
    <t>PCO 115</t>
  </si>
  <si>
    <t>PCO 116</t>
  </si>
  <si>
    <t>PCO 117</t>
  </si>
  <si>
    <t>PCO 118</t>
  </si>
  <si>
    <t>PCO 119</t>
  </si>
  <si>
    <t>PCO 120</t>
  </si>
  <si>
    <t>PCO 121</t>
  </si>
  <si>
    <t>PCO 122</t>
  </si>
  <si>
    <t>PCO 123</t>
  </si>
  <si>
    <t>PCO 124</t>
  </si>
  <si>
    <t>PCO 125</t>
  </si>
  <si>
    <t>PCO 126</t>
  </si>
  <si>
    <t>PCO 127</t>
  </si>
  <si>
    <t>PCO 128</t>
  </si>
  <si>
    <t>PCO 129</t>
  </si>
  <si>
    <t>PCO 130</t>
  </si>
  <si>
    <t>PCO 131</t>
  </si>
  <si>
    <t>PCO 132</t>
  </si>
  <si>
    <t>PCO 133</t>
  </si>
  <si>
    <t>PCO 134</t>
  </si>
  <si>
    <t>PCO 135</t>
  </si>
  <si>
    <t>PCO 136</t>
  </si>
  <si>
    <t>PCO 137</t>
  </si>
  <si>
    <t>PCO 138</t>
  </si>
  <si>
    <t>PCO 139</t>
  </si>
  <si>
    <t>PCO 140</t>
  </si>
  <si>
    <t>PCO 141</t>
  </si>
  <si>
    <t>PCO 142</t>
  </si>
  <si>
    <t>PCO 143</t>
  </si>
  <si>
    <t>PCO 144</t>
  </si>
  <si>
    <t>PCO 145</t>
  </si>
  <si>
    <t>PCO 146</t>
  </si>
  <si>
    <t>PCO 147</t>
  </si>
  <si>
    <t>PCO 148</t>
  </si>
  <si>
    <t>PCO 149</t>
  </si>
  <si>
    <t>PCO 150</t>
  </si>
  <si>
    <t>PCO 151</t>
  </si>
  <si>
    <t>PCO 152</t>
  </si>
  <si>
    <t>PCO 153</t>
  </si>
  <si>
    <t>PCO 154</t>
  </si>
  <si>
    <t>PCO 155</t>
  </si>
  <si>
    <t>PCO 156</t>
  </si>
  <si>
    <t>PCO 157</t>
  </si>
  <si>
    <t>PCO 158</t>
  </si>
  <si>
    <t>PCO 159</t>
  </si>
  <si>
    <t>PCO 160</t>
  </si>
  <si>
    <t>PCO 161</t>
  </si>
  <si>
    <t>PCO 162</t>
  </si>
  <si>
    <t>PCO 163</t>
  </si>
  <si>
    <t>PCO 164</t>
  </si>
  <si>
    <t>PCO 165</t>
  </si>
  <si>
    <t>PCO 166</t>
  </si>
  <si>
    <t>PCO 167</t>
  </si>
  <si>
    <t>PCO 168</t>
  </si>
  <si>
    <t>PCO 169</t>
  </si>
  <si>
    <t>PCO 170</t>
  </si>
  <si>
    <t>PCO 171</t>
  </si>
  <si>
    <t>PCO 172</t>
  </si>
  <si>
    <t>PCO 173</t>
  </si>
  <si>
    <t>PCO 174</t>
  </si>
  <si>
    <t>PCO 175</t>
  </si>
  <si>
    <t>PCO 176</t>
  </si>
  <si>
    <t>PCO 177</t>
  </si>
  <si>
    <t>PCO 178</t>
  </si>
  <si>
    <t>PCO 179</t>
  </si>
  <si>
    <t>PCO 180</t>
  </si>
  <si>
    <t>PCO 181</t>
  </si>
  <si>
    <t>PCO 182</t>
  </si>
  <si>
    <t>PCO 183</t>
  </si>
  <si>
    <t>PCO 184</t>
  </si>
  <si>
    <t>PCO 185</t>
  </si>
  <si>
    <t>PCO 186</t>
  </si>
  <si>
    <t>PCO 187</t>
  </si>
  <si>
    <t>PCO 188</t>
  </si>
  <si>
    <t>PCO 189</t>
  </si>
  <si>
    <t>PCO 190</t>
  </si>
  <si>
    <t>PCO 191</t>
  </si>
  <si>
    <t>PCO 192</t>
  </si>
  <si>
    <t>PCO 193</t>
  </si>
  <si>
    <t>PCO 194</t>
  </si>
  <si>
    <t>PCO 195</t>
  </si>
  <si>
    <t>PCO 196</t>
  </si>
  <si>
    <t>PCO 197</t>
  </si>
  <si>
    <t>PCO 198</t>
  </si>
  <si>
    <t>PCO 199</t>
  </si>
  <si>
    <t>PCO 200</t>
  </si>
  <si>
    <t>PCO 201</t>
  </si>
  <si>
    <t>PCO 202</t>
  </si>
  <si>
    <t>PCO 203</t>
  </si>
  <si>
    <t>PCO 204</t>
  </si>
  <si>
    <t>PCO 205</t>
  </si>
  <si>
    <t>PCO 206</t>
  </si>
  <si>
    <t>PCO 207</t>
  </si>
  <si>
    <t>PCO 208</t>
  </si>
  <si>
    <t>PCO 209</t>
  </si>
  <si>
    <t>PCO 210</t>
  </si>
  <si>
    <t>PCO 211</t>
  </si>
  <si>
    <t>PCO 212</t>
  </si>
  <si>
    <t>PCO 213</t>
  </si>
  <si>
    <t>PCO 214</t>
  </si>
  <si>
    <t>PCO 215</t>
  </si>
  <si>
    <t>PCO 216</t>
  </si>
  <si>
    <t>PCO 217</t>
  </si>
  <si>
    <t>PCO 218</t>
  </si>
  <si>
    <t>PCO 219</t>
  </si>
  <si>
    <t>PCO 220</t>
  </si>
  <si>
    <t>PCO 221</t>
  </si>
  <si>
    <t>PCO 222</t>
  </si>
  <si>
    <t>PCO 223</t>
  </si>
  <si>
    <t>PCO 224</t>
  </si>
  <si>
    <t>PCO 225</t>
  </si>
  <si>
    <t>PCO 226</t>
  </si>
  <si>
    <t>PCO 227</t>
  </si>
  <si>
    <t>PCO 228</t>
  </si>
  <si>
    <t>PCO 229</t>
  </si>
  <si>
    <t>PCO 230</t>
  </si>
  <si>
    <t>PCO 231</t>
  </si>
  <si>
    <t>PCO 232</t>
  </si>
  <si>
    <t>PCO 233</t>
  </si>
  <si>
    <t>PCO 234</t>
  </si>
  <si>
    <t>PCO 235</t>
  </si>
  <si>
    <t>PCO 236</t>
  </si>
  <si>
    <t>PCO 237</t>
  </si>
  <si>
    <t>PCO 238</t>
  </si>
  <si>
    <t>PCO 239</t>
  </si>
  <si>
    <t>PCO 240</t>
  </si>
  <si>
    <t>PCO 241</t>
  </si>
  <si>
    <t>PCO 242</t>
  </si>
  <si>
    <t>PCO 243</t>
  </si>
  <si>
    <t>PCO 244</t>
  </si>
  <si>
    <t>PCO 245</t>
  </si>
  <si>
    <t>PCO 246</t>
  </si>
  <si>
    <t>PCO 247</t>
  </si>
  <si>
    <t>PCO 248</t>
  </si>
  <si>
    <t>PCO 249</t>
  </si>
  <si>
    <t>PCO 250</t>
  </si>
  <si>
    <t>PCO 251</t>
  </si>
  <si>
    <t>PCO 252</t>
  </si>
  <si>
    <t>PCO 253</t>
  </si>
  <si>
    <t>PCO 254</t>
  </si>
  <si>
    <t>PCO 255</t>
  </si>
  <si>
    <t>PCO 256</t>
  </si>
  <si>
    <t>PCO 257</t>
  </si>
  <si>
    <t>PCO 258</t>
  </si>
  <si>
    <t>PCO 259</t>
  </si>
  <si>
    <t>PCO 260</t>
  </si>
  <si>
    <t>PCO 261</t>
  </si>
  <si>
    <t>PCO 262</t>
  </si>
  <si>
    <t>PCO 263</t>
  </si>
  <si>
    <t>PCO 264</t>
  </si>
  <si>
    <t>PCO 265</t>
  </si>
  <si>
    <t>PCO 266</t>
  </si>
  <si>
    <t>PCO 267</t>
  </si>
  <si>
    <t>PCO 268</t>
  </si>
  <si>
    <t>PCO 269</t>
  </si>
  <si>
    <t>PCO 270</t>
  </si>
  <si>
    <t>PCO 271</t>
  </si>
  <si>
    <t>PCO 272</t>
  </si>
  <si>
    <t>PCO 273</t>
  </si>
  <si>
    <t>PCO 274</t>
  </si>
  <si>
    <t>PCO 275</t>
  </si>
  <si>
    <t>PCO 276</t>
  </si>
  <si>
    <t>PCO 277</t>
  </si>
  <si>
    <t>PCO 278</t>
  </si>
  <si>
    <t>PCO 279</t>
  </si>
  <si>
    <t>PCO 280</t>
  </si>
  <si>
    <t>PCO 281</t>
  </si>
  <si>
    <t>PCO 282</t>
  </si>
  <si>
    <t>PCO 283</t>
  </si>
  <si>
    <t>PCO 284</t>
  </si>
  <si>
    <t>PCO 285</t>
  </si>
  <si>
    <t>PCO 286</t>
  </si>
  <si>
    <t>PCO 287</t>
  </si>
  <si>
    <t>PCO 288</t>
  </si>
  <si>
    <t>PCO 289</t>
  </si>
  <si>
    <t>PCO 290</t>
  </si>
  <si>
    <t>PCO 291</t>
  </si>
  <si>
    <t>PCO 292</t>
  </si>
  <si>
    <t>PCO 293</t>
  </si>
  <si>
    <t>PCO 294</t>
  </si>
  <si>
    <t>PCO 295</t>
  </si>
  <si>
    <t>PCO 296</t>
  </si>
  <si>
    <t>PCO 297</t>
  </si>
  <si>
    <t>PCO 298</t>
  </si>
  <si>
    <t>PCO 299</t>
  </si>
  <si>
    <t>PCO 300</t>
  </si>
  <si>
    <t>PCO 301</t>
  </si>
  <si>
    <t>PCO 302</t>
  </si>
  <si>
    <t>PCO 303</t>
  </si>
  <si>
    <t>PCO 304</t>
  </si>
  <si>
    <t>PCO 305</t>
  </si>
  <si>
    <t>PCO 306</t>
  </si>
  <si>
    <t>PCO 307</t>
  </si>
  <si>
    <t>PCO 308</t>
  </si>
  <si>
    <t>PCO 309</t>
  </si>
  <si>
    <t>PCO 310</t>
  </si>
  <si>
    <t>PCO 311</t>
  </si>
  <si>
    <t>PCO 312</t>
  </si>
  <si>
    <t>PCO 313</t>
  </si>
  <si>
    <t>PCO 314</t>
  </si>
  <si>
    <t>PCO 315</t>
  </si>
  <si>
    <t>PCO 316</t>
  </si>
  <si>
    <t>PCO 317</t>
  </si>
  <si>
    <t>PCO 318</t>
  </si>
  <si>
    <t>PCO 319</t>
  </si>
  <si>
    <t>PCO 320</t>
  </si>
  <si>
    <t>PCO 321</t>
  </si>
  <si>
    <t>PCO 322</t>
  </si>
  <si>
    <t>PCO 323</t>
  </si>
  <si>
    <t>PCO 324</t>
  </si>
  <si>
    <t>PCO 325</t>
  </si>
  <si>
    <t>PCO 326</t>
  </si>
  <si>
    <t>PCO 327</t>
  </si>
  <si>
    <t>PCO 328</t>
  </si>
  <si>
    <t>PCO 329</t>
  </si>
  <si>
    <t>PCO 330</t>
  </si>
  <si>
    <t>PCO 331</t>
  </si>
  <si>
    <t>PCO 332</t>
  </si>
  <si>
    <t>PCO 333</t>
  </si>
  <si>
    <t>PCO 334</t>
  </si>
  <si>
    <t>PCO 335</t>
  </si>
  <si>
    <t>PCO 336</t>
  </si>
  <si>
    <t>PCO 337</t>
  </si>
  <si>
    <t>PCO 338</t>
  </si>
  <si>
    <t>PCO 339</t>
  </si>
  <si>
    <t>PCO 340</t>
  </si>
  <si>
    <t>PCO 341</t>
  </si>
  <si>
    <t>PCO 342</t>
  </si>
  <si>
    <t>PCO 343</t>
  </si>
  <si>
    <t>PCO 344</t>
  </si>
  <si>
    <t>PCO 345</t>
  </si>
  <si>
    <t>PCO 346</t>
  </si>
  <si>
    <t>PCO 347</t>
  </si>
  <si>
    <t>PCO 348</t>
  </si>
  <si>
    <t>PCO 349</t>
  </si>
  <si>
    <t>PCO 350</t>
  </si>
  <si>
    <t>PCO 351</t>
  </si>
  <si>
    <t>PCO 352</t>
  </si>
  <si>
    <t>PCO 353</t>
  </si>
  <si>
    <t>PCO 354</t>
  </si>
  <si>
    <t>PCO 355</t>
  </si>
  <si>
    <t>PCO 356</t>
  </si>
  <si>
    <t>PCO 357</t>
  </si>
  <si>
    <t>PCO 358</t>
  </si>
  <si>
    <t>PCO 359</t>
  </si>
  <si>
    <t>PCO 360</t>
  </si>
  <si>
    <t>PCO 361</t>
  </si>
  <si>
    <t>PCO 362</t>
  </si>
  <si>
    <t>PCO 363</t>
  </si>
  <si>
    <t>PCO 364</t>
  </si>
  <si>
    <t>PCO 365</t>
  </si>
  <si>
    <t>PCO 366</t>
  </si>
  <si>
    <t>PCO 367</t>
  </si>
  <si>
    <t>PCO 368</t>
  </si>
  <si>
    <t>PCO 369</t>
  </si>
  <si>
    <t>PCO 370</t>
  </si>
  <si>
    <t>PCO 371</t>
  </si>
  <si>
    <t>PCO 372</t>
  </si>
  <si>
    <t>PCO 373</t>
  </si>
  <si>
    <t>PCO 374</t>
  </si>
  <si>
    <t>PCO 375</t>
  </si>
  <si>
    <t>PCO 376</t>
  </si>
  <si>
    <t>PCO 377</t>
  </si>
  <si>
    <t>PCO 378</t>
  </si>
  <si>
    <t>PCO 379</t>
  </si>
  <si>
    <t>PCO 380</t>
  </si>
  <si>
    <t>PCO 381</t>
  </si>
  <si>
    <t>PCO 382</t>
  </si>
  <si>
    <t>PCO 383</t>
  </si>
  <si>
    <t>PCO 384</t>
  </si>
  <si>
    <t>PCO 385</t>
  </si>
  <si>
    <t>PCO 386</t>
  </si>
  <si>
    <t>PCO 387</t>
  </si>
  <si>
    <t>PCO 388</t>
  </si>
  <si>
    <t>PCO 389</t>
  </si>
  <si>
    <t>PCO 390</t>
  </si>
  <si>
    <t>PCO 391</t>
  </si>
  <si>
    <t>PCO 392</t>
  </si>
  <si>
    <t>PCO 393</t>
  </si>
  <si>
    <t>PCO 394</t>
  </si>
  <si>
    <t>PCO 395</t>
  </si>
  <si>
    <t>PCO 396</t>
  </si>
  <si>
    <t>PCO 397</t>
  </si>
  <si>
    <t>PCO 398</t>
  </si>
  <si>
    <t>PCO 399</t>
  </si>
  <si>
    <t>PCO 400</t>
  </si>
  <si>
    <t>PCO 401</t>
  </si>
  <si>
    <t>PCO 402</t>
  </si>
  <si>
    <t>PCO 403</t>
  </si>
  <si>
    <t>PCO 404</t>
  </si>
  <si>
    <t>PCO 405</t>
  </si>
  <si>
    <t>PCO 406</t>
  </si>
  <si>
    <t>PCO 407</t>
  </si>
  <si>
    <t>PCO 408</t>
  </si>
  <si>
    <t>PCO 409</t>
  </si>
  <si>
    <t>PCO 410</t>
  </si>
  <si>
    <t>PCO 411</t>
  </si>
  <si>
    <t>PCO 412</t>
  </si>
  <si>
    <t>PCO 413</t>
  </si>
  <si>
    <t>PCO 414</t>
  </si>
  <si>
    <t>PCO 415</t>
  </si>
  <si>
    <t>PCO 416</t>
  </si>
  <si>
    <t>PCO 417</t>
  </si>
  <si>
    <t>PCO 418</t>
  </si>
  <si>
    <t>PCO 419</t>
  </si>
  <si>
    <t>PCO 420</t>
  </si>
  <si>
    <t>PCO 421</t>
  </si>
  <si>
    <t>PCO 422</t>
  </si>
  <si>
    <t>PCO 423</t>
  </si>
  <si>
    <t>PCO 424</t>
  </si>
  <si>
    <t>PCO 425</t>
  </si>
  <si>
    <t>PCO 426</t>
  </si>
  <si>
    <t>PCO 427</t>
  </si>
  <si>
    <t>PCO 428</t>
  </si>
  <si>
    <t>PCO 429</t>
  </si>
  <si>
    <t>PCO 430</t>
  </si>
  <si>
    <t>PCO 431</t>
  </si>
  <si>
    <t>PCO 432</t>
  </si>
  <si>
    <t>PCO 433</t>
  </si>
  <si>
    <t>PCO 434</t>
  </si>
  <si>
    <t>PCO 435</t>
  </si>
  <si>
    <t>PCO 436</t>
  </si>
  <si>
    <t>PCO 437</t>
  </si>
  <si>
    <t>PCO 438</t>
  </si>
  <si>
    <t>PCO 439</t>
  </si>
  <si>
    <t>PCO 440</t>
  </si>
  <si>
    <t>PCO 441</t>
  </si>
  <si>
    <t>PCO 442</t>
  </si>
  <si>
    <t>PCO 443</t>
  </si>
  <si>
    <t>PCO 444</t>
  </si>
  <si>
    <t>PCO 445</t>
  </si>
  <si>
    <t>PCO 446</t>
  </si>
  <si>
    <t>PCO 447</t>
  </si>
  <si>
    <t>PCO 448</t>
  </si>
  <si>
    <t>PCO 449</t>
  </si>
  <si>
    <t>PCO 450</t>
  </si>
  <si>
    <t>PCO 451</t>
  </si>
  <si>
    <t>PCO 452</t>
  </si>
  <si>
    <t>PCO 453</t>
  </si>
  <si>
    <t>PCO 454</t>
  </si>
  <si>
    <t>PCO 455</t>
  </si>
  <si>
    <t>PCO 456</t>
  </si>
  <si>
    <t>PCO 457</t>
  </si>
  <si>
    <t>PCO 458</t>
  </si>
  <si>
    <t>PCO 459</t>
  </si>
  <si>
    <t>PCO 460</t>
  </si>
  <si>
    <t>PCO 461</t>
  </si>
  <si>
    <t>PCO 462</t>
  </si>
  <si>
    <t>PCO 463</t>
  </si>
  <si>
    <t>PCO 464</t>
  </si>
  <si>
    <t>PCO 465</t>
  </si>
  <si>
    <t>PCO 466</t>
  </si>
  <si>
    <t>PCO 467</t>
  </si>
  <si>
    <t>PCO 468</t>
  </si>
  <si>
    <t>PCO 469</t>
  </si>
  <si>
    <t>PCO 470</t>
  </si>
  <si>
    <t>PCO 471</t>
  </si>
  <si>
    <t>PCO 472</t>
  </si>
  <si>
    <t>PCO 473</t>
  </si>
  <si>
    <t>PCO 474</t>
  </si>
  <si>
    <t>PCO 475</t>
  </si>
  <si>
    <t>PCO 476</t>
  </si>
  <si>
    <t>PCO 477</t>
  </si>
  <si>
    <t>PCO 478</t>
  </si>
  <si>
    <t>PCO 479</t>
  </si>
  <si>
    <t>PCO 480</t>
  </si>
  <si>
    <t>PCO 481</t>
  </si>
  <si>
    <t>PCO 482</t>
  </si>
  <si>
    <t>PCO 483</t>
  </si>
  <si>
    <t>PCO 484</t>
  </si>
  <si>
    <t>PCO 485</t>
  </si>
  <si>
    <t>PCO 486</t>
  </si>
  <si>
    <t>PCO 487</t>
  </si>
  <si>
    <t>PCO 488</t>
  </si>
  <si>
    <t>PCO 489</t>
  </si>
  <si>
    <t>PCO 490</t>
  </si>
  <si>
    <t>PCO 491</t>
  </si>
  <si>
    <t>PCO 492</t>
  </si>
  <si>
    <t>PCO 493</t>
  </si>
  <si>
    <t>PCO 494</t>
  </si>
  <si>
    <t>PCO 495</t>
  </si>
  <si>
    <t>PCO 496</t>
  </si>
  <si>
    <t>PCO 497</t>
  </si>
  <si>
    <t>PCO 498</t>
  </si>
  <si>
    <t>PCO 499</t>
  </si>
  <si>
    <t>PCO 500</t>
  </si>
  <si>
    <t>All PCOs and Amounts by Reason Code (regardless of status)</t>
  </si>
  <si>
    <t>Select a Pay App to view the included approved PCOs and CO amount</t>
  </si>
  <si>
    <t>NON-BID PACKAGE PCOS BY PAY APP GRAPH</t>
  </si>
  <si>
    <t>NON-BID PACKAGE PCOS BY REASON GRAPH</t>
  </si>
  <si>
    <t>GRAPHS</t>
  </si>
  <si>
    <t xml:space="preserve">Change Order </t>
  </si>
  <si>
    <t>Project Name</t>
  </si>
  <si>
    <t>Agency</t>
  </si>
  <si>
    <t>Contractor</t>
  </si>
  <si>
    <t>Project Number</t>
  </si>
  <si>
    <t>Contract Number</t>
  </si>
  <si>
    <t>A/E</t>
  </si>
  <si>
    <t>PCO Number</t>
  </si>
  <si>
    <t>Description of Work</t>
  </si>
  <si>
    <t>Amount</t>
  </si>
  <si>
    <t>Days</t>
  </si>
  <si>
    <t>Status</t>
  </si>
  <si>
    <t>PCO#</t>
  </si>
  <si>
    <t>CO#</t>
  </si>
  <si>
    <t>Description</t>
  </si>
  <si>
    <t>AE ERROR-AGENCY</t>
  </si>
  <si>
    <t>AE ERROR-OTHER</t>
  </si>
  <si>
    <t>AE ERROR-PROJEC</t>
  </si>
  <si>
    <t>AE ERROR-STATE</t>
  </si>
  <si>
    <t>AE OMISS-AGENCY</t>
  </si>
  <si>
    <t>AE OMISS-OTHER</t>
  </si>
  <si>
    <t>AE OMISS-PROJEC</t>
  </si>
  <si>
    <t>AE OMISS-STATE</t>
  </si>
  <si>
    <t>BID PACKAGE</t>
  </si>
  <si>
    <t>CMGC CONTRACTOR</t>
  </si>
  <si>
    <t>SCOPE AGCY-CONT</t>
  </si>
  <si>
    <t>SCOPE AGCY-FUND</t>
  </si>
  <si>
    <t>SCOPE AGCY-OTHR</t>
  </si>
  <si>
    <t>SCOPE DFCM-OTHR</t>
  </si>
  <si>
    <t>SCOPE DFCM-PROJ</t>
  </si>
  <si>
    <t>SCOPE DFCM-ST</t>
  </si>
  <si>
    <t>TIME ADJUSTMENT</t>
  </si>
  <si>
    <t>UNKN COND-AGCY</t>
  </si>
  <si>
    <t>UNKN COND-OTHR</t>
  </si>
  <si>
    <t>UNKN COND-PROJ</t>
  </si>
  <si>
    <t>UNKN COND-ST</t>
  </si>
  <si>
    <t>Total This Change Order</t>
  </si>
  <si>
    <t>Original Contract</t>
  </si>
  <si>
    <t>Total Previous Change Orders</t>
  </si>
  <si>
    <t>Adjusted Contract</t>
  </si>
  <si>
    <t>DFCM Change Order Form</t>
  </si>
  <si>
    <t>NTP Date</t>
  </si>
  <si>
    <t>Substantial Date</t>
  </si>
  <si>
    <t>Total Days</t>
  </si>
  <si>
    <t>THE TERMS AND CONDITIONS OF THIS CHANGE ORDER ARE HEREBY ACCEPTED:</t>
  </si>
  <si>
    <t>DATE</t>
  </si>
  <si>
    <t>Contractor:</t>
  </si>
  <si>
    <t>Architect/Engineer:</t>
  </si>
  <si>
    <t>Agency/Institution:</t>
  </si>
  <si>
    <t>DFCM Project Manager:</t>
  </si>
  <si>
    <t>4315 South 2700 West | Taylorsville, UT 84129        Phone: (801)957-7230       https://dfcm.utah.gov</t>
  </si>
  <si>
    <t>Notes</t>
  </si>
  <si>
    <t>This change order is issued under the following conditions:</t>
  </si>
  <si>
    <t>1. This work is to be performed in strict accordance with the terms of the Contract Documents, including prior issued Change Orders and Construction Change Directives, except as modified by this Change Order.
2. The rights of the DFCM (State of Utah) are not predjudiced.
3. The Contractor agrees that the terms, contract sum, scope of the Work and time specified in this Change Order shall constitute the full accord and satisfaction, and complete adjustment to the Contract and includes all direct and indirect costs and effects related to, incidental to,  a consequence of and/or reasonably implied from such change in the contract terms, sum, scope of the Work and time.
4. Documents submitted with this Change Order are hereby incorporated as part of the Contract Documents for this Project.
5. This change order is not effective until executed by the DFCM below.
6. Signature of the Contractor below indicates agreement herewith.</t>
  </si>
  <si>
    <t>A/E ERROR PAID FROM AGENCY CONTINGENCY</t>
  </si>
  <si>
    <t>A/E ERROR PAID FROM OTHER FUNDS (SPECIFY SOURCE IN DESCRIPTION)</t>
  </si>
  <si>
    <t>A/E ERROR PAID FROM PROJECT FUNDS</t>
  </si>
  <si>
    <t>A/E ERROR PAID FROM STATE CONTINGENCY FUNDS</t>
  </si>
  <si>
    <t>A/E OMISSION PAID FROM AGENCY CONTINGENCY FUNDS</t>
  </si>
  <si>
    <t>A/E OMISSION PAID FROM OTHER FUNDS (SPECIFY SOURCE IN DESCRIPTION)</t>
  </si>
  <si>
    <t>A/E OMISSION PAID FROM PROJECT FUNDS</t>
  </si>
  <si>
    <t>A/E OMISSION PAID FROM STATE CONTINGENCY FUNDS</t>
  </si>
  <si>
    <t>BID PACKAGE AWARD IN CM/GC</t>
  </si>
  <si>
    <t>CMGC CONTRACTOR CONTINGENCY USE</t>
  </si>
  <si>
    <t>AGENCY REQUESTED SCOPE CHANGE PAID FROM AGENCY CONTINGENCY FUNDS</t>
  </si>
  <si>
    <t>AGENCY REQUESTED SCOPE CHANGE PAID FROM AGENCY PROJECT FUNDS</t>
  </si>
  <si>
    <t>AGENCY REQUESTED SCOPE CHANGE PAID FROM OTHER FUNDS (SPECIFY SOURCE IN DESCRIPTION)</t>
  </si>
  <si>
    <t>DFCM REQUESTED SCOPE CHANGE PAID FROM OTHER FUNDS (SPECIFY SOURCE IN DESCRIPTION)</t>
  </si>
  <si>
    <t>DFCM REQUESTED SCOPE CHANGE PAID FROM PROJECT FUNDS</t>
  </si>
  <si>
    <t>DFCM REQUESTED SCOPE CHANGE PAID FROM STATE CONTINGENCY FUNDS</t>
  </si>
  <si>
    <t>TIME EXTENSION OR REDUCTION - NO DOLLAR CHANGE</t>
  </si>
  <si>
    <t>UNKNOWN CONDITION CHANGE PAID FROM AGENCY CONTINGENCY FUNDS</t>
  </si>
  <si>
    <t>DFCM CHANGE ORDER REASON CODES</t>
  </si>
  <si>
    <t>AE ERROR</t>
  </si>
  <si>
    <t>AE OMMISSION</t>
  </si>
  <si>
    <t>SCOPE DFCM</t>
  </si>
  <si>
    <t>SCOPE AGENCY</t>
  </si>
  <si>
    <t>UNKNOWN CONDITIONS</t>
  </si>
  <si>
    <t xml:space="preserve">Discovery Date: </t>
  </si>
  <si>
    <t>COs this period
(use PCO Log)</t>
  </si>
  <si>
    <r>
      <t xml:space="preserve">retain released this period </t>
    </r>
    <r>
      <rPr>
        <sz val="7"/>
        <rFont val="Arial Narrow"/>
        <family val="2"/>
      </rPr>
      <t>(negative #)</t>
    </r>
  </si>
  <si>
    <t>retain released this period (negative #)</t>
  </si>
  <si>
    <t>Change Days</t>
  </si>
  <si>
    <t>work done &amp; material stored  this period</t>
  </si>
  <si>
    <t>5% Retainage held this Period</t>
  </si>
  <si>
    <t>Dollars</t>
  </si>
  <si>
    <t>Original Contractual Dates</t>
  </si>
  <si>
    <t xml:space="preserve">Fill in the gray boxes with the required project information then select a 
Change Order number from the drop down below to display the corresponding 
approved PCOs and amounts from the PCO log. </t>
  </si>
  <si>
    <t>The DFCM Change Order Reason Code table is provided for your reference when reviewing which reason code should be included in each PCO. If a reason code needs to be edited, please make the change on the PCO Log tab of this workbook.</t>
  </si>
  <si>
    <t>Other - Please Specify</t>
  </si>
  <si>
    <t>DFCM Pay Application for Capital Projects</t>
  </si>
  <si>
    <t>UNKNOWN CONDITION PAID FROM OTHER FUNDS (SPECIFY SOURCE IN DESCRIPTION)</t>
  </si>
  <si>
    <t>UNKNOWN CONDITION PAID FROM PROJECT FUNDS</t>
  </si>
  <si>
    <t>UNKNOWN CONDITION CHANGE PAID FROM STATE CONTINGENCY FUNDS</t>
  </si>
  <si>
    <t>Change Days:</t>
  </si>
  <si>
    <t>PCO #</t>
  </si>
  <si>
    <t>Approved PCOs WITHOUT a Pay App Assignment</t>
  </si>
  <si>
    <t>Approved Amount</t>
  </si>
  <si>
    <t>Track all your PCOs using this sheet. Start with a the date you learned about the issue, a description and reason code, then enter change days and a value in each of the pertinent work categories for the PCO. When the PCO is ready to be included in a change order, assign the PCO a CO number  and change the status to "Approved." When you do, the amount will automatically appear on the Change Order Submission Form. Once the CO Form is generated and signed by the pertinent people, come back here and assign a pay app number and the amounts will auto-populate to the correct pay application for your submission.</t>
  </si>
  <si>
    <r>
      <t xml:space="preserve">This single payment application file is designed to be used throughout the duration of the entire DFCM project. Along the bottom of this Excel workbook, you'll find tabs for each payment application (60), a PCO Log, and a Change Order Submission Form. These worksheets are linked together and information input on one sheet is referenced in another. As the project progresses, each tab will build on the last to provide accurate information.
The light gray fields allow/require a manual entry from you. Some of the fields have a small red triangle that will provide additional information if you hover over the box with your mouse. All the other required fields will be calculated using a series of formulas.  
Start by filling in the light gray fields to the left. These fields are to be filled out once and will be used in other worksheets. The Notice to Proceed and Substantial Completion dates are the original contractual dates and should not be edited once they are input here. Once the fields on the left are complete, click on the "Pay App 1" tab at the bottom of the sheet, fill in the 'period from' and 'period to'  fields, then start on your first Schedule of Values. The Original Contract Amount will be determined by the amounts that you enter into "Original Contract" on Pay App 1. The sum of that column will populate on this page, and on every other pay app.
Change Orders are input into this file by using the "PCO Log" worksheet. The PCO Log allows you to track all your PCOs throughout the project. You start with the date the issue was discovered, a description, a reason code, change days and input a value in the appropriate work category. Once the PCO is approved and ready to be included in a change order, you assign it a CO number, change the status to "Approved." Once that's done, you click over to the Change Order Submission Form worksheet and pick your CO from the drop down list and your CO will be auto-generated according to the data in the PCO Log. When the CO form has been sent around to the project team and signed accordingly, return to the PCO log and assign each PCO a pay app number and the amounts will auto-populate on the right pay application. 
Note that you </t>
    </r>
    <r>
      <rPr>
        <b/>
        <sz val="9"/>
        <color theme="1"/>
        <rFont val="Calibri"/>
        <family val="2"/>
        <scheme val="minor"/>
      </rPr>
      <t>MUST</t>
    </r>
    <r>
      <rPr>
        <sz val="9"/>
        <color theme="1"/>
        <rFont val="Calibri"/>
        <family val="2"/>
        <scheme val="minor"/>
      </rPr>
      <t xml:space="preserve"> use Microsoft Excel when working with this file. Other programs like Google Sheets will cause the formulas to be unlocked and it won't work properly. In addition, you'll have the best experience using Excel 2019 or newer. 
Please reach out to your DFCM project manager with specific questions or watch this short video.</t>
    </r>
  </si>
  <si>
    <t>TOTAL CHANGE DAYS</t>
  </si>
  <si>
    <t>Original Notice to Proceed Date:</t>
  </si>
  <si>
    <t>Original Substantial Completion Date:</t>
  </si>
  <si>
    <t>Current Substantial Completion Date:</t>
  </si>
  <si>
    <t>Revised March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</si>
</sst>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8" formatCode="&quot;$&quot;#,##0.00_);[Red]\(&quot;$&quot;#,##0.00\)"/>
    <numFmt numFmtId="43" formatCode="_(* #,##0.00_);_(* \(#,##0.00\);_(* &quot;-&quot;??_);_(@_)"/>
    <numFmt numFmtId="164" formatCode="&quot;$&quot;#,##0.00"/>
    <numFmt numFmtId="165" formatCode="&quot;$&quot;#,##0"/>
    <numFmt numFmtId="166" formatCode="0;;;@"/>
    <numFmt numFmtId="167" formatCode="\(0.00\)"/>
    <numFmt numFmtId="168" formatCode="00\ 00\ 00"/>
    <numFmt numFmtId="169" formatCode="0.0"/>
    <numFmt numFmtId="170" formatCode="000"/>
    <numFmt numFmtId="171" formatCode="mm/dd/yy\ hh:mm"/>
    <numFmt numFmtId="172" formatCode="[$-F800]dddd\,\ mmmm\ dd\,\ yyyy"/>
    <numFmt numFmtId="173" formatCode="_(* #,##0_);_(* \(#,##0\);_(* &quot;-&quot;??_);_(@_)"/>
    <numFmt numFmtId="174" formatCode="mm\-dd\-yyyy"/>
    <numFmt numFmtId="175" formatCode="[$-409]mmmm\ d\,\ yyyy;@"/>
    <numFmt numFmtId="176" formatCode="m/d/yyyy;@"/>
  </numFmts>
  <fonts count="34" x14ac:knownFonts="1">
    <font>
      <sz val="11"/>
      <color theme="1"/>
      <name val="Calibri"/>
      <family val="2"/>
      <scheme val="minor"/>
    </font>
    <font>
      <sz val="9"/>
      <color indexed="81"/>
      <name val="Tahoma"/>
      <family val="2"/>
    </font>
    <font>
      <sz val="11"/>
      <color theme="1"/>
      <name val="Calibri"/>
      <family val="2"/>
      <scheme val="minor"/>
    </font>
    <font>
      <sz val="8"/>
      <color theme="1"/>
      <name val="Arial Narrow"/>
      <family val="2"/>
    </font>
    <font>
      <b/>
      <sz val="9"/>
      <color theme="1"/>
      <name val="Arial Narrow"/>
      <family val="2"/>
    </font>
    <font>
      <sz val="8"/>
      <color theme="0" tint="-0.499984740745262"/>
      <name val="Arial Narrow"/>
      <family val="2"/>
    </font>
    <font>
      <sz val="8"/>
      <color theme="0"/>
      <name val="Arial Narrow"/>
      <family val="2"/>
    </font>
    <font>
      <sz val="8"/>
      <color theme="1" tint="0.249977111117893"/>
      <name val="Arial Narrow"/>
      <family val="2"/>
    </font>
    <font>
      <b/>
      <sz val="8"/>
      <color theme="1"/>
      <name val="Arial Narrow"/>
      <family val="2"/>
    </font>
    <font>
      <b/>
      <sz val="8"/>
      <name val="Arial Narrow"/>
      <family val="2"/>
    </font>
    <font>
      <sz val="8"/>
      <name val="Arial Narrow"/>
      <family val="2"/>
    </font>
    <font>
      <sz val="7"/>
      <color theme="1"/>
      <name val="Arial Narrow"/>
      <family val="2"/>
    </font>
    <font>
      <sz val="7"/>
      <name val="Arial Narrow"/>
      <family val="2"/>
    </font>
    <font>
      <sz val="7"/>
      <color theme="0"/>
      <name val="Arial Narrow"/>
      <family val="2"/>
    </font>
    <font>
      <sz val="8"/>
      <name val="Calibri"/>
      <family val="2"/>
      <scheme val="minor"/>
    </font>
    <font>
      <b/>
      <sz val="14"/>
      <color theme="1"/>
      <name val="Arial Narrow"/>
      <family val="2"/>
    </font>
    <font>
      <b/>
      <sz val="11"/>
      <color theme="0"/>
      <name val="Calibri"/>
      <family val="2"/>
      <scheme val="minor"/>
    </font>
    <font>
      <u/>
      <sz val="8"/>
      <color theme="1"/>
      <name val="Arial Narrow"/>
      <family val="2"/>
    </font>
    <font>
      <sz val="9"/>
      <color theme="1"/>
      <name val="Calibri"/>
      <family val="2"/>
      <scheme val="minor"/>
    </font>
    <font>
      <sz val="8"/>
      <color theme="1"/>
      <name val="Calibri"/>
      <family val="2"/>
      <scheme val="minor"/>
    </font>
    <font>
      <b/>
      <sz val="9"/>
      <color theme="1"/>
      <name val="Calibri"/>
      <family val="2"/>
      <scheme val="minor"/>
    </font>
    <font>
      <b/>
      <sz val="11"/>
      <color theme="1"/>
      <name val="Calibri"/>
      <family val="2"/>
      <scheme val="minor"/>
    </font>
    <font>
      <b/>
      <sz val="10"/>
      <name val="Calibri"/>
      <family val="2"/>
      <scheme val="minor"/>
    </font>
    <font>
      <b/>
      <sz val="8"/>
      <color theme="1"/>
      <name val="Calibri"/>
      <family val="2"/>
      <scheme val="minor"/>
    </font>
    <font>
      <b/>
      <sz val="16"/>
      <name val="Arial Narrow"/>
      <family val="2"/>
    </font>
    <font>
      <sz val="9"/>
      <color theme="1"/>
      <name val="Arial Narrow"/>
      <family val="2"/>
    </font>
    <font>
      <b/>
      <sz val="20"/>
      <color theme="1"/>
      <name val="Arial Narrow"/>
      <family val="2"/>
    </font>
    <font>
      <b/>
      <sz val="9"/>
      <color theme="0"/>
      <name val="Arial Narrow"/>
      <family val="2"/>
    </font>
    <font>
      <sz val="10"/>
      <color theme="1"/>
      <name val="Arial Narrow"/>
      <family val="2"/>
    </font>
    <font>
      <sz val="11"/>
      <color theme="0"/>
      <name val="Calibri"/>
      <family val="2"/>
      <scheme val="minor"/>
    </font>
    <font>
      <sz val="10"/>
      <color theme="1"/>
      <name val="Calibri"/>
      <family val="2"/>
      <scheme val="minor"/>
    </font>
    <font>
      <b/>
      <sz val="10"/>
      <color theme="0"/>
      <name val="Arial Narrow"/>
      <family val="2"/>
    </font>
    <font>
      <sz val="8.5"/>
      <color theme="1"/>
      <name val="Arial Narrow"/>
      <family val="2"/>
    </font>
    <font>
      <b/>
      <sz val="8"/>
      <color rgb="FFC00000"/>
      <name val="Arial Narrow"/>
      <family val="2"/>
    </font>
  </fonts>
  <fills count="26">
    <fill>
      <patternFill patternType="none"/>
    </fill>
    <fill>
      <patternFill patternType="gray125"/>
    </fill>
    <fill>
      <patternFill patternType="solid">
        <fgColor rgb="FF115FA4"/>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C00000"/>
        <bgColor indexed="64"/>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0"/>
        <bgColor indexed="64"/>
      </patternFill>
    </fill>
    <fill>
      <patternFill patternType="solid">
        <fgColor theme="4" tint="-0.499984740745262"/>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rgb="FF70707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1"/>
        <bgColor indexed="64"/>
      </patternFill>
    </fill>
  </fills>
  <borders count="38">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top style="thin">
        <color theme="0"/>
      </top>
      <bottom style="thin">
        <color theme="0"/>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top/>
      <bottom style="thin">
        <color theme="0"/>
      </bottom>
      <diagonal/>
    </border>
    <border>
      <left/>
      <right/>
      <top style="thin">
        <color indexed="64"/>
      </top>
      <bottom style="double">
        <color indexed="64"/>
      </bottom>
      <diagonal/>
    </border>
    <border>
      <left/>
      <right/>
      <top/>
      <bottom style="hair">
        <color indexed="64"/>
      </bottom>
      <diagonal/>
    </border>
    <border>
      <left/>
      <right/>
      <top style="hair">
        <color indexed="64"/>
      </top>
      <bottom style="hair">
        <color indexed="64"/>
      </bottom>
      <diagonal/>
    </border>
    <border>
      <left/>
      <right style="thin">
        <color indexed="64"/>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style="thin">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bottom style="hair">
        <color indexed="64"/>
      </bottom>
      <diagonal/>
    </border>
    <border>
      <left/>
      <right style="thin">
        <color indexed="64"/>
      </right>
      <top style="medium">
        <color indexed="64"/>
      </top>
      <bottom/>
      <diagonal/>
    </border>
    <border>
      <left style="hair">
        <color indexed="64"/>
      </left>
      <right/>
      <top/>
      <bottom style="hair">
        <color indexed="64"/>
      </bottom>
      <diagonal/>
    </border>
    <border>
      <left/>
      <right style="hair">
        <color indexed="64"/>
      </right>
      <top style="hair">
        <color indexed="64"/>
      </top>
      <bottom/>
      <diagonal/>
    </border>
    <border>
      <left style="thin">
        <color theme="0"/>
      </left>
      <right style="thin">
        <color theme="0"/>
      </right>
      <top style="thin">
        <color theme="0"/>
      </top>
      <bottom style="thin">
        <color theme="0"/>
      </bottom>
      <diagonal/>
    </border>
  </borders>
  <cellStyleXfs count="8">
    <xf numFmtId="0" fontId="0"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cellStyleXfs>
  <cellXfs count="329">
    <xf numFmtId="0" fontId="0" fillId="0" borderId="0" xfId="0"/>
    <xf numFmtId="0" fontId="3" fillId="0" borderId="0" xfId="0" applyFont="1" applyAlignment="1">
      <alignment horizontal="center" vertical="center"/>
    </xf>
    <xf numFmtId="0" fontId="3" fillId="0" borderId="0" xfId="0" applyFont="1" applyAlignment="1">
      <alignment vertical="center"/>
    </xf>
    <xf numFmtId="0" fontId="8" fillId="0" borderId="0" xfId="0" applyFont="1" applyAlignment="1">
      <alignment horizontal="right" vertical="center"/>
    </xf>
    <xf numFmtId="166" fontId="3" fillId="0" borderId="0" xfId="0" applyNumberFormat="1" applyFont="1" applyAlignment="1">
      <alignment horizontal="left" vertical="center"/>
    </xf>
    <xf numFmtId="14" fontId="3" fillId="0" borderId="0" xfId="0" applyNumberFormat="1" applyFont="1" applyAlignment="1">
      <alignment horizontal="left" vertical="center"/>
    </xf>
    <xf numFmtId="0" fontId="6" fillId="2" borderId="0" xfId="0" applyFont="1" applyFill="1" applyAlignment="1">
      <alignment vertical="center"/>
    </xf>
    <xf numFmtId="0" fontId="8" fillId="0" borderId="0" xfId="0" applyFont="1" applyAlignment="1">
      <alignment horizontal="left" vertical="center"/>
    </xf>
    <xf numFmtId="0" fontId="3" fillId="0" borderId="0" xfId="0" applyFont="1" applyAlignment="1">
      <alignment horizontal="left" vertical="center"/>
    </xf>
    <xf numFmtId="0" fontId="3" fillId="0" borderId="0" xfId="0" applyFont="1" applyAlignment="1">
      <alignment vertical="center" wrapText="1"/>
    </xf>
    <xf numFmtId="0" fontId="8" fillId="0" borderId="0" xfId="0" applyFont="1" applyAlignment="1">
      <alignment horizontal="center" vertical="center"/>
    </xf>
    <xf numFmtId="165" fontId="3" fillId="0" borderId="0" xfId="0" applyNumberFormat="1" applyFont="1" applyAlignment="1">
      <alignment horizontal="left" vertical="center"/>
    </xf>
    <xf numFmtId="49" fontId="3" fillId="0" borderId="0" xfId="0" applyNumberFormat="1" applyFont="1"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8"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horizontal="left" vertical="center"/>
    </xf>
    <xf numFmtId="0" fontId="8" fillId="0" borderId="0" xfId="0" applyFont="1" applyAlignment="1">
      <alignment horizontal="left" vertical="center" wrapText="1"/>
    </xf>
    <xf numFmtId="164" fontId="3"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horizontal="left" vertical="center"/>
    </xf>
    <xf numFmtId="166" fontId="3" fillId="0" borderId="0" xfId="0" applyNumberFormat="1" applyFont="1" applyAlignment="1">
      <alignment vertical="center"/>
    </xf>
    <xf numFmtId="0" fontId="3" fillId="0" borderId="8" xfId="0" applyFont="1" applyBorder="1" applyAlignment="1">
      <alignment horizontal="center" vertical="center"/>
    </xf>
    <xf numFmtId="0" fontId="11" fillId="0" borderId="0" xfId="0" applyFont="1" applyAlignment="1">
      <alignment vertical="center"/>
    </xf>
    <xf numFmtId="0" fontId="3" fillId="12" borderId="3" xfId="5" applyFont="1" applyFill="1" applyBorder="1" applyAlignment="1" applyProtection="1">
      <alignment vertical="center"/>
    </xf>
    <xf numFmtId="0" fontId="3" fillId="13" borderId="3" xfId="6" applyFont="1" applyFill="1" applyBorder="1" applyAlignment="1" applyProtection="1">
      <alignment vertical="center"/>
    </xf>
    <xf numFmtId="165" fontId="3" fillId="0" borderId="0" xfId="0" applyNumberFormat="1" applyFont="1" applyAlignment="1">
      <alignment vertical="center"/>
    </xf>
    <xf numFmtId="0" fontId="3" fillId="14" borderId="3" xfId="1" applyFont="1" applyFill="1" applyBorder="1" applyAlignment="1" applyProtection="1">
      <alignment vertical="center"/>
    </xf>
    <xf numFmtId="167" fontId="3" fillId="0" borderId="0" xfId="0" applyNumberFormat="1" applyFont="1" applyAlignment="1">
      <alignment vertical="center"/>
    </xf>
    <xf numFmtId="0" fontId="3" fillId="14" borderId="3" xfId="1" applyFont="1" applyFill="1" applyBorder="1" applyProtection="1"/>
    <xf numFmtId="0" fontId="3" fillId="15" borderId="3" xfId="2" applyFont="1" applyFill="1" applyBorder="1" applyProtection="1"/>
    <xf numFmtId="0" fontId="3" fillId="16" borderId="3" xfId="3" applyFont="1" applyFill="1" applyBorder="1" applyProtection="1"/>
    <xf numFmtId="0" fontId="3" fillId="17" borderId="3" xfId="4" applyFont="1" applyFill="1" applyBorder="1" applyProtection="1"/>
    <xf numFmtId="0" fontId="3" fillId="12" borderId="3" xfId="5" applyFont="1" applyFill="1" applyBorder="1" applyProtection="1"/>
    <xf numFmtId="0" fontId="3" fillId="13" borderId="3" xfId="6" applyFont="1" applyFill="1" applyBorder="1" applyProtection="1"/>
    <xf numFmtId="168" fontId="3" fillId="14" borderId="3" xfId="1" applyNumberFormat="1" applyFont="1" applyFill="1" applyBorder="1" applyAlignment="1" applyProtection="1">
      <alignment horizontal="center" vertical="center" shrinkToFit="1"/>
    </xf>
    <xf numFmtId="168" fontId="3" fillId="15" borderId="3" xfId="2" applyNumberFormat="1" applyFont="1" applyFill="1" applyBorder="1" applyAlignment="1" applyProtection="1">
      <alignment horizontal="center" vertical="center" shrinkToFit="1"/>
    </xf>
    <xf numFmtId="0" fontId="3" fillId="15" borderId="3" xfId="2" applyFont="1" applyFill="1" applyBorder="1" applyAlignment="1" applyProtection="1">
      <alignment vertical="center"/>
    </xf>
    <xf numFmtId="168" fontId="3" fillId="16" borderId="3" xfId="3" applyNumberFormat="1" applyFont="1" applyFill="1" applyBorder="1" applyAlignment="1" applyProtection="1">
      <alignment horizontal="center" vertical="center" shrinkToFit="1"/>
    </xf>
    <xf numFmtId="0" fontId="3" fillId="16" borderId="3" xfId="3" applyFont="1" applyFill="1" applyBorder="1" applyAlignment="1" applyProtection="1">
      <alignment vertical="center"/>
    </xf>
    <xf numFmtId="168" fontId="3" fillId="17" borderId="3" xfId="4" applyNumberFormat="1" applyFont="1" applyFill="1" applyBorder="1" applyAlignment="1" applyProtection="1">
      <alignment horizontal="center" vertical="center" shrinkToFit="1"/>
    </xf>
    <xf numFmtId="0" fontId="3" fillId="17" borderId="3" xfId="4" applyFont="1" applyFill="1" applyBorder="1" applyAlignment="1" applyProtection="1">
      <alignment vertical="center"/>
    </xf>
    <xf numFmtId="168" fontId="3" fillId="11" borderId="3" xfId="6" applyNumberFormat="1" applyFont="1" applyBorder="1" applyAlignment="1" applyProtection="1">
      <alignment horizontal="center" vertical="center" shrinkToFit="1"/>
    </xf>
    <xf numFmtId="0" fontId="3" fillId="11" borderId="3" xfId="6" applyFont="1" applyBorder="1" applyAlignment="1" applyProtection="1">
      <alignment vertical="center"/>
    </xf>
    <xf numFmtId="168" fontId="3" fillId="10" borderId="3" xfId="5" applyNumberFormat="1" applyFont="1" applyBorder="1" applyAlignment="1" applyProtection="1">
      <alignment horizontal="center" vertical="center" shrinkToFit="1"/>
    </xf>
    <xf numFmtId="0" fontId="3" fillId="10" borderId="3" xfId="5" applyFont="1" applyBorder="1" applyAlignment="1" applyProtection="1">
      <alignment vertical="center"/>
    </xf>
    <xf numFmtId="168" fontId="3" fillId="7" borderId="3" xfId="2" applyNumberFormat="1" applyFont="1" applyBorder="1" applyAlignment="1" applyProtection="1">
      <alignment horizontal="center" vertical="center" shrinkToFit="1"/>
    </xf>
    <xf numFmtId="0" fontId="3" fillId="7" borderId="3" xfId="2" applyFont="1" applyBorder="1" applyAlignment="1" applyProtection="1">
      <alignment vertical="center"/>
    </xf>
    <xf numFmtId="168" fontId="3" fillId="12" borderId="3" xfId="5" applyNumberFormat="1" applyFont="1" applyFill="1" applyBorder="1" applyAlignment="1" applyProtection="1">
      <alignment horizontal="center" vertical="center" shrinkToFit="1"/>
    </xf>
    <xf numFmtId="168" fontId="3" fillId="13" borderId="3" xfId="6" applyNumberFormat="1" applyFont="1" applyFill="1" applyBorder="1" applyAlignment="1" applyProtection="1">
      <alignment horizontal="center" vertical="center" shrinkToFit="1"/>
    </xf>
    <xf numFmtId="164" fontId="3" fillId="0" borderId="7" xfId="0" applyNumberFormat="1" applyFont="1" applyBorder="1" applyAlignment="1">
      <alignment vertical="center"/>
    </xf>
    <xf numFmtId="0" fontId="5" fillId="0" borderId="0" xfId="0" applyFont="1" applyAlignment="1">
      <alignment vertical="center" wrapText="1"/>
    </xf>
    <xf numFmtId="0" fontId="5" fillId="0" borderId="0" xfId="0" applyFont="1" applyAlignment="1">
      <alignment vertical="center"/>
    </xf>
    <xf numFmtId="0" fontId="5" fillId="0" borderId="0" xfId="0" applyFont="1" applyAlignment="1">
      <alignment horizontal="right" vertical="center"/>
    </xf>
    <xf numFmtId="0" fontId="5" fillId="0" borderId="0" xfId="0" applyFont="1" applyAlignment="1">
      <alignment horizontal="center" vertical="center"/>
    </xf>
    <xf numFmtId="0" fontId="5" fillId="0" borderId="0" xfId="0" applyFont="1" applyAlignment="1">
      <alignment horizontal="left" vertical="center"/>
    </xf>
    <xf numFmtId="0" fontId="3" fillId="0" borderId="14" xfId="0" applyFont="1" applyBorder="1" applyAlignment="1">
      <alignment horizontal="center" vertical="center"/>
    </xf>
    <xf numFmtId="0" fontId="3" fillId="0" borderId="14" xfId="0" applyFont="1" applyBorder="1" applyAlignment="1">
      <alignment vertical="center"/>
    </xf>
    <xf numFmtId="0" fontId="8" fillId="0" borderId="14" xfId="0" applyFont="1" applyBorder="1" applyAlignment="1">
      <alignment horizontal="right" vertical="center"/>
    </xf>
    <xf numFmtId="14" fontId="3" fillId="0" borderId="14" xfId="0" applyNumberFormat="1" applyFont="1" applyBorder="1" applyAlignment="1">
      <alignment horizontal="left" vertical="center"/>
    </xf>
    <xf numFmtId="166" fontId="4" fillId="0" borderId="0" xfId="0" applyNumberFormat="1" applyFont="1" applyAlignment="1">
      <alignment horizontal="right" vertical="center"/>
    </xf>
    <xf numFmtId="169" fontId="4" fillId="0" borderId="0" xfId="0" applyNumberFormat="1" applyFont="1" applyAlignment="1">
      <alignment vertical="center"/>
    </xf>
    <xf numFmtId="0" fontId="11" fillId="0" borderId="0" xfId="0" applyFont="1" applyAlignment="1">
      <alignment horizontal="right" vertical="center"/>
    </xf>
    <xf numFmtId="0" fontId="11" fillId="0" borderId="14" xfId="0" applyFont="1" applyBorder="1" applyAlignment="1">
      <alignment horizontal="right" vertical="center"/>
    </xf>
    <xf numFmtId="0" fontId="10" fillId="18" borderId="0" xfId="0" applyFont="1" applyFill="1"/>
    <xf numFmtId="0" fontId="3" fillId="0" borderId="0" xfId="0" applyFont="1"/>
    <xf numFmtId="0" fontId="6" fillId="2" borderId="4" xfId="0" applyFont="1" applyFill="1" applyBorder="1" applyAlignment="1">
      <alignment vertical="center"/>
    </xf>
    <xf numFmtId="0" fontId="6" fillId="2" borderId="2" xfId="0" applyFont="1" applyFill="1" applyBorder="1" applyAlignment="1">
      <alignment vertical="center"/>
    </xf>
    <xf numFmtId="0" fontId="7" fillId="2" borderId="2" xfId="0" applyFont="1" applyFill="1" applyBorder="1" applyAlignment="1">
      <alignment vertical="center"/>
    </xf>
    <xf numFmtId="0" fontId="8" fillId="0" borderId="0" xfId="0" applyFont="1" applyAlignment="1">
      <alignment horizontal="left"/>
    </xf>
    <xf numFmtId="0" fontId="3" fillId="0" borderId="0" xfId="0" applyFont="1" applyAlignment="1">
      <alignment horizontal="left"/>
    </xf>
    <xf numFmtId="0" fontId="3" fillId="0" borderId="0" xfId="0" applyFont="1" applyAlignment="1">
      <alignment vertical="top" wrapText="1"/>
    </xf>
    <xf numFmtId="165" fontId="3" fillId="0" borderId="0" xfId="0" applyNumberFormat="1" applyFont="1"/>
    <xf numFmtId="164" fontId="3" fillId="0" borderId="0" xfId="0" applyNumberFormat="1" applyFont="1"/>
    <xf numFmtId="0" fontId="3" fillId="0" borderId="1" xfId="0" applyFont="1" applyBorder="1" applyAlignment="1">
      <alignment vertical="top" wrapText="1"/>
    </xf>
    <xf numFmtId="0" fontId="3" fillId="0" borderId="0" xfId="0" applyFont="1" applyAlignment="1">
      <alignment wrapText="1"/>
    </xf>
    <xf numFmtId="0" fontId="3" fillId="0" borderId="0" xfId="0" applyFont="1" applyAlignment="1">
      <alignment horizontal="right" wrapText="1"/>
    </xf>
    <xf numFmtId="0" fontId="3" fillId="0" borderId="0" xfId="0" applyFont="1" applyAlignment="1">
      <alignment horizontal="right"/>
    </xf>
    <xf numFmtId="164" fontId="5" fillId="0" borderId="0" xfId="0" applyNumberFormat="1" applyFont="1"/>
    <xf numFmtId="164" fontId="5" fillId="0" borderId="0" xfId="0" applyNumberFormat="1" applyFont="1" applyAlignment="1">
      <alignment horizontal="right"/>
    </xf>
    <xf numFmtId="0" fontId="5" fillId="0" borderId="0" xfId="0" applyFont="1"/>
    <xf numFmtId="0" fontId="8" fillId="0" borderId="0" xfId="0" applyFont="1" applyAlignment="1">
      <alignment horizontal="left" vertical="center" indent="1"/>
    </xf>
    <xf numFmtId="14" fontId="3" fillId="3" borderId="10" xfId="0" applyNumberFormat="1" applyFont="1" applyFill="1" applyBorder="1" applyAlignment="1" applyProtection="1">
      <alignment horizontal="center" vertical="center"/>
      <protection locked="0"/>
    </xf>
    <xf numFmtId="14" fontId="3" fillId="0" borderId="10" xfId="0" applyNumberFormat="1" applyFont="1" applyBorder="1" applyAlignment="1">
      <alignment horizontal="center" vertical="center"/>
    </xf>
    <xf numFmtId="164" fontId="18" fillId="3" borderId="12" xfId="0" applyNumberFormat="1" applyFont="1" applyFill="1" applyBorder="1" applyAlignment="1" applyProtection="1">
      <alignment horizontal="right" vertical="center"/>
      <protection locked="0"/>
    </xf>
    <xf numFmtId="164" fontId="18" fillId="3" borderId="13" xfId="0" applyNumberFormat="1" applyFont="1" applyFill="1" applyBorder="1" applyAlignment="1" applyProtection="1">
      <alignment horizontal="right" vertical="center"/>
      <protection locked="0"/>
    </xf>
    <xf numFmtId="0" fontId="18" fillId="0" borderId="0" xfId="0" applyFont="1" applyAlignment="1">
      <alignment horizontal="right"/>
    </xf>
    <xf numFmtId="164" fontId="18" fillId="0" borderId="0" xfId="0" applyNumberFormat="1" applyFont="1" applyAlignment="1">
      <alignment horizontal="right"/>
    </xf>
    <xf numFmtId="0" fontId="0" fillId="0" borderId="0" xfId="0" applyAlignment="1">
      <alignment horizontal="right"/>
    </xf>
    <xf numFmtId="0" fontId="16" fillId="19" borderId="0" xfId="0" applyFont="1" applyFill="1"/>
    <xf numFmtId="164" fontId="18" fillId="0" borderId="15" xfId="0" applyNumberFormat="1" applyFont="1" applyBorder="1" applyAlignment="1">
      <alignment horizontal="right"/>
    </xf>
    <xf numFmtId="0" fontId="16" fillId="19" borderId="0" xfId="0" applyFont="1" applyFill="1" applyAlignment="1">
      <alignment horizontal="right"/>
    </xf>
    <xf numFmtId="164" fontId="16" fillId="19" borderId="0" xfId="0" applyNumberFormat="1" applyFont="1" applyFill="1" applyAlignment="1">
      <alignment horizontal="right"/>
    </xf>
    <xf numFmtId="164" fontId="18" fillId="3" borderId="12" xfId="0" applyNumberFormat="1" applyFont="1" applyFill="1" applyBorder="1" applyAlignment="1" applyProtection="1">
      <alignment horizontal="left" vertical="center" wrapText="1"/>
      <protection locked="0"/>
    </xf>
    <xf numFmtId="49" fontId="18" fillId="3" borderId="12" xfId="0" applyNumberFormat="1" applyFont="1" applyFill="1" applyBorder="1" applyAlignment="1" applyProtection="1">
      <alignment horizontal="left" vertical="center" wrapText="1"/>
      <protection locked="0"/>
    </xf>
    <xf numFmtId="49" fontId="18" fillId="3" borderId="12" xfId="0" applyNumberFormat="1" applyFont="1" applyFill="1" applyBorder="1" applyAlignment="1" applyProtection="1">
      <alignment horizontal="right" vertical="center" wrapText="1"/>
      <protection locked="0"/>
    </xf>
    <xf numFmtId="170" fontId="18" fillId="0" borderId="0" xfId="0" applyNumberFormat="1" applyFont="1" applyAlignment="1">
      <alignment horizontal="right"/>
    </xf>
    <xf numFmtId="170" fontId="18" fillId="3" borderId="12" xfId="0" applyNumberFormat="1" applyFont="1" applyFill="1" applyBorder="1" applyAlignment="1" applyProtection="1">
      <alignment horizontal="right" vertical="center" wrapText="1"/>
      <protection locked="0"/>
    </xf>
    <xf numFmtId="170" fontId="0" fillId="0" borderId="0" xfId="0" applyNumberFormat="1" applyAlignment="1">
      <alignment horizontal="right"/>
    </xf>
    <xf numFmtId="164" fontId="18" fillId="0" borderId="16" xfId="0" applyNumberFormat="1" applyFont="1" applyBorder="1" applyAlignment="1">
      <alignment horizontal="right" wrapText="1"/>
    </xf>
    <xf numFmtId="0" fontId="0" fillId="0" borderId="0" xfId="0" applyAlignment="1">
      <alignment horizontal="right" wrapText="1"/>
    </xf>
    <xf numFmtId="0" fontId="18" fillId="0" borderId="16" xfId="0" applyFont="1" applyBorder="1" applyAlignment="1">
      <alignment wrapText="1"/>
    </xf>
    <xf numFmtId="170" fontId="18" fillId="0" borderId="17" xfId="0" applyNumberFormat="1" applyFont="1" applyBorder="1" applyAlignment="1">
      <alignment horizontal="left" wrapText="1"/>
    </xf>
    <xf numFmtId="0" fontId="20" fillId="0" borderId="15" xfId="0" applyFont="1" applyBorder="1"/>
    <xf numFmtId="164" fontId="18" fillId="0" borderId="17" xfId="0" applyNumberFormat="1" applyFont="1" applyBorder="1"/>
    <xf numFmtId="164" fontId="20" fillId="0" borderId="15" xfId="0" applyNumberFormat="1" applyFont="1" applyBorder="1"/>
    <xf numFmtId="171" fontId="18" fillId="0" borderId="0" xfId="0" applyNumberFormat="1" applyFont="1" applyAlignment="1">
      <alignment horizontal="right"/>
    </xf>
    <xf numFmtId="0" fontId="20" fillId="0" borderId="0" xfId="0" applyFont="1"/>
    <xf numFmtId="164" fontId="20" fillId="0" borderId="0" xfId="0" applyNumberFormat="1" applyFont="1"/>
    <xf numFmtId="0" fontId="21" fillId="0" borderId="0" xfId="0" applyFont="1"/>
    <xf numFmtId="164" fontId="18" fillId="0" borderId="18" xfId="0" applyNumberFormat="1" applyFont="1" applyBorder="1" applyAlignment="1">
      <alignment horizontal="right"/>
    </xf>
    <xf numFmtId="170" fontId="18" fillId="0" borderId="16" xfId="0" applyNumberFormat="1" applyFont="1" applyBorder="1" applyAlignment="1">
      <alignment horizontal="left" wrapText="1"/>
    </xf>
    <xf numFmtId="170" fontId="18" fillId="0" borderId="16" xfId="0" applyNumberFormat="1" applyFont="1" applyBorder="1" applyAlignment="1">
      <alignment horizontal="left"/>
    </xf>
    <xf numFmtId="164" fontId="18" fillId="0" borderId="16" xfId="0" applyNumberFormat="1" applyFont="1" applyBorder="1"/>
    <xf numFmtId="0" fontId="16" fillId="19" borderId="0" xfId="0" applyFont="1" applyFill="1" applyAlignment="1">
      <alignment horizontal="center"/>
    </xf>
    <xf numFmtId="0" fontId="0" fillId="0" borderId="19" xfId="0" applyBorder="1"/>
    <xf numFmtId="164" fontId="18" fillId="0" borderId="20" xfId="0" applyNumberFormat="1" applyFont="1" applyBorder="1"/>
    <xf numFmtId="168" fontId="3" fillId="20" borderId="3" xfId="1" applyNumberFormat="1" applyFont="1" applyFill="1" applyBorder="1" applyAlignment="1" applyProtection="1">
      <alignment horizontal="center" vertical="center" shrinkToFit="1"/>
    </xf>
    <xf numFmtId="0" fontId="3" fillId="20" borderId="3" xfId="1" applyNumberFormat="1" applyFont="1" applyFill="1" applyBorder="1" applyAlignment="1" applyProtection="1">
      <alignment horizontal="left" vertical="center"/>
    </xf>
    <xf numFmtId="170" fontId="18" fillId="3" borderId="5" xfId="0" applyNumberFormat="1" applyFont="1" applyFill="1" applyBorder="1" applyAlignment="1" applyProtection="1">
      <alignment horizontal="left" wrapText="1"/>
      <protection locked="0"/>
    </xf>
    <xf numFmtId="0" fontId="18" fillId="0" borderId="1" xfId="0" applyFont="1" applyBorder="1" applyAlignment="1">
      <alignment wrapText="1"/>
    </xf>
    <xf numFmtId="164" fontId="18" fillId="0" borderId="1" xfId="0" applyNumberFormat="1" applyFont="1" applyBorder="1" applyAlignment="1">
      <alignment horizontal="right" wrapText="1"/>
    </xf>
    <xf numFmtId="0" fontId="22" fillId="21" borderId="4" xfId="0" applyFont="1" applyFill="1" applyBorder="1" applyAlignment="1">
      <alignment horizontal="left" vertical="center" wrapText="1"/>
    </xf>
    <xf numFmtId="0" fontId="22" fillId="21" borderId="2" xfId="0" applyFont="1" applyFill="1" applyBorder="1" applyAlignment="1">
      <alignment horizontal="left" vertical="center" wrapText="1"/>
    </xf>
    <xf numFmtId="0" fontId="22" fillId="21" borderId="11" xfId="0" applyFont="1" applyFill="1" applyBorder="1" applyAlignment="1">
      <alignment horizontal="right" vertical="center" wrapText="1"/>
    </xf>
    <xf numFmtId="0" fontId="13" fillId="5" borderId="21" xfId="0" applyFont="1" applyFill="1" applyBorder="1" applyAlignment="1">
      <alignment horizontal="right" vertical="center" wrapText="1"/>
    </xf>
    <xf numFmtId="164" fontId="3" fillId="0" borderId="22" xfId="0" applyNumberFormat="1" applyFont="1" applyBorder="1" applyAlignment="1">
      <alignment vertical="center"/>
    </xf>
    <xf numFmtId="0" fontId="23" fillId="0" borderId="0" xfId="0" applyFont="1"/>
    <xf numFmtId="164" fontId="19" fillId="0" borderId="0" xfId="0" applyNumberFormat="1" applyFont="1"/>
    <xf numFmtId="0" fontId="23" fillId="0" borderId="0" xfId="0" applyFont="1" applyAlignment="1">
      <alignment horizontal="left"/>
    </xf>
    <xf numFmtId="0" fontId="19" fillId="0" borderId="0" xfId="0" applyFont="1"/>
    <xf numFmtId="165" fontId="19" fillId="0" borderId="0" xfId="0" applyNumberFormat="1" applyFont="1"/>
    <xf numFmtId="1" fontId="19" fillId="0" borderId="0" xfId="0" applyNumberFormat="1" applyFont="1"/>
    <xf numFmtId="0" fontId="19" fillId="0" borderId="0" xfId="0" applyFont="1" applyAlignment="1">
      <alignment vertical="center"/>
    </xf>
    <xf numFmtId="0" fontId="14" fillId="18" borderId="0" xfId="0" applyFont="1" applyFill="1" applyAlignment="1">
      <alignment horizontal="right"/>
    </xf>
    <xf numFmtId="170" fontId="25" fillId="3" borderId="16" xfId="0" applyNumberFormat="1" applyFont="1" applyFill="1" applyBorder="1" applyAlignment="1" applyProtection="1">
      <alignment horizontal="left"/>
      <protection locked="0"/>
    </xf>
    <xf numFmtId="14" fontId="18" fillId="3" borderId="12" xfId="0" applyNumberFormat="1" applyFont="1" applyFill="1" applyBorder="1" applyAlignment="1" applyProtection="1">
      <alignment horizontal="right" vertical="center" wrapText="1"/>
      <protection locked="0"/>
    </xf>
    <xf numFmtId="164" fontId="3" fillId="0" borderId="0" xfId="0" applyNumberFormat="1" applyFont="1" applyAlignment="1">
      <alignment horizontal="right" vertical="center"/>
    </xf>
    <xf numFmtId="164" fontId="3" fillId="0" borderId="16" xfId="0" applyNumberFormat="1" applyFont="1" applyBorder="1" applyAlignment="1">
      <alignment vertical="center"/>
    </xf>
    <xf numFmtId="8" fontId="3" fillId="0" borderId="16" xfId="0" applyNumberFormat="1" applyFont="1" applyBorder="1" applyAlignment="1">
      <alignment vertical="center"/>
    </xf>
    <xf numFmtId="0" fontId="6" fillId="2" borderId="27" xfId="0" applyFont="1" applyFill="1" applyBorder="1" applyAlignment="1">
      <alignment horizontal="center" vertical="center"/>
    </xf>
    <xf numFmtId="0" fontId="6" fillId="2" borderId="17" xfId="0" applyFont="1" applyFill="1" applyBorder="1" applyAlignment="1">
      <alignment horizontal="center" vertical="center"/>
    </xf>
    <xf numFmtId="0" fontId="6" fillId="2" borderId="28" xfId="0" applyFont="1" applyFill="1" applyBorder="1" applyAlignment="1">
      <alignment horizontal="center" vertical="center"/>
    </xf>
    <xf numFmtId="0" fontId="11" fillId="4" borderId="23" xfId="0" applyFont="1" applyFill="1" applyBorder="1" applyAlignment="1">
      <alignment horizontal="center" vertical="center" wrapText="1"/>
    </xf>
    <xf numFmtId="0" fontId="3" fillId="12" borderId="23" xfId="5" applyFont="1" applyFill="1" applyBorder="1" applyAlignment="1" applyProtection="1">
      <alignment vertical="center"/>
    </xf>
    <xf numFmtId="0" fontId="3" fillId="13" borderId="23" xfId="6" applyFont="1" applyFill="1" applyBorder="1" applyAlignment="1" applyProtection="1">
      <alignment vertical="center"/>
    </xf>
    <xf numFmtId="0" fontId="3" fillId="14" borderId="23" xfId="1" applyFont="1" applyFill="1" applyBorder="1" applyAlignment="1" applyProtection="1">
      <alignment vertical="center"/>
    </xf>
    <xf numFmtId="0" fontId="3" fillId="14" borderId="23" xfId="1" applyFont="1" applyFill="1" applyBorder="1" applyProtection="1"/>
    <xf numFmtId="0" fontId="3" fillId="15" borderId="23" xfId="2" applyFont="1" applyFill="1" applyBorder="1" applyProtection="1"/>
    <xf numFmtId="0" fontId="3" fillId="16" borderId="23" xfId="3" applyFont="1" applyFill="1" applyBorder="1" applyProtection="1"/>
    <xf numFmtId="0" fontId="3" fillId="17" borderId="23" xfId="4" applyFont="1" applyFill="1" applyBorder="1" applyProtection="1"/>
    <xf numFmtId="0" fontId="3" fillId="12" borderId="23" xfId="5" applyFont="1" applyFill="1" applyBorder="1" applyProtection="1"/>
    <xf numFmtId="0" fontId="3" fillId="13" borderId="23" xfId="6" applyFont="1" applyFill="1" applyBorder="1" applyProtection="1"/>
    <xf numFmtId="0" fontId="3" fillId="15" borderId="23" xfId="2" applyFont="1" applyFill="1" applyBorder="1" applyAlignment="1" applyProtection="1">
      <alignment vertical="center"/>
    </xf>
    <xf numFmtId="0" fontId="11" fillId="4" borderId="28" xfId="0" applyFont="1" applyFill="1" applyBorder="1" applyAlignment="1">
      <alignment horizontal="center" vertical="center" wrapText="1"/>
    </xf>
    <xf numFmtId="168" fontId="3" fillId="12" borderId="28" xfId="5" applyNumberFormat="1" applyFont="1" applyFill="1" applyBorder="1" applyAlignment="1" applyProtection="1">
      <alignment horizontal="center" vertical="center" shrinkToFit="1"/>
    </xf>
    <xf numFmtId="168" fontId="3" fillId="13" borderId="28" xfId="6" applyNumberFormat="1" applyFont="1" applyFill="1" applyBorder="1" applyAlignment="1" applyProtection="1">
      <alignment horizontal="center" vertical="center" shrinkToFit="1"/>
    </xf>
    <xf numFmtId="168" fontId="3" fillId="14" borderId="28" xfId="1" applyNumberFormat="1" applyFont="1" applyFill="1" applyBorder="1" applyAlignment="1" applyProtection="1">
      <alignment horizontal="center" vertical="center" shrinkToFit="1"/>
    </xf>
    <xf numFmtId="168" fontId="3" fillId="15" borderId="28" xfId="2" applyNumberFormat="1" applyFont="1" applyFill="1" applyBorder="1" applyAlignment="1" applyProtection="1">
      <alignment horizontal="center" vertical="center" shrinkToFit="1"/>
    </xf>
    <xf numFmtId="168" fontId="3" fillId="16" borderId="28" xfId="3" applyNumberFormat="1" applyFont="1" applyFill="1" applyBorder="1" applyAlignment="1" applyProtection="1">
      <alignment horizontal="center" vertical="center" shrinkToFit="1"/>
    </xf>
    <xf numFmtId="168" fontId="3" fillId="17" borderId="28" xfId="4" applyNumberFormat="1" applyFont="1" applyFill="1" applyBorder="1" applyAlignment="1" applyProtection="1">
      <alignment horizontal="center" vertical="center" shrinkToFit="1"/>
    </xf>
    <xf numFmtId="0" fontId="6" fillId="2" borderId="29" xfId="0" applyFont="1" applyFill="1" applyBorder="1" applyAlignment="1">
      <alignment horizontal="center" vertical="center"/>
    </xf>
    <xf numFmtId="0" fontId="3" fillId="0" borderId="30" xfId="0" applyFont="1" applyBorder="1" applyAlignment="1">
      <alignment horizontal="center" vertical="center"/>
    </xf>
    <xf numFmtId="0" fontId="3" fillId="0" borderId="31" xfId="0" applyFont="1" applyBorder="1" applyAlignment="1">
      <alignment horizontal="center" vertical="center"/>
    </xf>
    <xf numFmtId="164" fontId="3" fillId="3" borderId="23" xfId="0" applyNumberFormat="1" applyFont="1" applyFill="1" applyBorder="1" applyAlignment="1" applyProtection="1">
      <alignment vertical="center"/>
      <protection locked="0"/>
    </xf>
    <xf numFmtId="164" fontId="3" fillId="0" borderId="23" xfId="0" applyNumberFormat="1" applyFont="1" applyBorder="1" applyAlignment="1">
      <alignment vertical="center"/>
    </xf>
    <xf numFmtId="9" fontId="3" fillId="0" borderId="23" xfId="0" applyNumberFormat="1" applyFont="1" applyBorder="1" applyAlignment="1">
      <alignment vertical="center"/>
    </xf>
    <xf numFmtId="0" fontId="3" fillId="16" borderId="23" xfId="3" applyFont="1" applyFill="1" applyBorder="1" applyAlignment="1" applyProtection="1">
      <alignment vertical="center"/>
    </xf>
    <xf numFmtId="0" fontId="3" fillId="17" borderId="23" xfId="4" applyFont="1" applyFill="1" applyBorder="1" applyAlignment="1" applyProtection="1">
      <alignment vertical="center"/>
    </xf>
    <xf numFmtId="0" fontId="3" fillId="11" borderId="23" xfId="6" applyFont="1" applyBorder="1" applyAlignment="1" applyProtection="1">
      <alignment vertical="center"/>
    </xf>
    <xf numFmtId="0" fontId="3" fillId="10" borderId="23" xfId="5" applyFont="1" applyBorder="1" applyAlignment="1" applyProtection="1">
      <alignment vertical="center"/>
    </xf>
    <xf numFmtId="0" fontId="3" fillId="7" borderId="23" xfId="2" applyFont="1" applyBorder="1" applyAlignment="1" applyProtection="1">
      <alignment vertical="center"/>
    </xf>
    <xf numFmtId="0" fontId="3" fillId="3" borderId="23" xfId="1" applyNumberFormat="1" applyFont="1" applyFill="1" applyBorder="1" applyAlignment="1" applyProtection="1">
      <alignment horizontal="left" vertical="center"/>
      <protection locked="0"/>
    </xf>
    <xf numFmtId="166" fontId="3" fillId="0" borderId="23" xfId="0" applyNumberFormat="1" applyFont="1" applyBorder="1" applyAlignment="1">
      <alignment horizontal="left" vertical="center"/>
    </xf>
    <xf numFmtId="173" fontId="0" fillId="0" borderId="0" xfId="7" applyNumberFormat="1" applyFont="1" applyAlignment="1">
      <alignment horizontal="right"/>
    </xf>
    <xf numFmtId="173" fontId="18" fillId="0" borderId="0" xfId="7" applyNumberFormat="1" applyFont="1" applyAlignment="1">
      <alignment horizontal="right"/>
    </xf>
    <xf numFmtId="173" fontId="18" fillId="3" borderId="12" xfId="7" applyNumberFormat="1" applyFont="1" applyFill="1" applyBorder="1" applyAlignment="1" applyProtection="1">
      <alignment horizontal="right" vertical="center" wrapText="1"/>
      <protection locked="0"/>
    </xf>
    <xf numFmtId="0" fontId="19" fillId="0" borderId="0" xfId="0" applyFont="1" applyAlignment="1">
      <alignment horizontal="center" vertical="center" wrapText="1"/>
    </xf>
    <xf numFmtId="168" fontId="3" fillId="11" borderId="28" xfId="6" applyNumberFormat="1" applyFont="1" applyBorder="1" applyAlignment="1" applyProtection="1">
      <alignment horizontal="center" vertical="center" shrinkToFit="1"/>
    </xf>
    <xf numFmtId="168" fontId="3" fillId="10" borderId="28" xfId="5" applyNumberFormat="1" applyFont="1" applyBorder="1" applyAlignment="1" applyProtection="1">
      <alignment horizontal="center" vertical="center" shrinkToFit="1"/>
    </xf>
    <xf numFmtId="168" fontId="3" fillId="7" borderId="28" xfId="2" applyNumberFormat="1" applyFont="1" applyBorder="1" applyAlignment="1" applyProtection="1">
      <alignment horizontal="center" vertical="center" shrinkToFit="1"/>
    </xf>
    <xf numFmtId="168" fontId="3" fillId="3" borderId="28" xfId="1" applyNumberFormat="1" applyFont="1" applyFill="1" applyBorder="1" applyAlignment="1" applyProtection="1">
      <alignment horizontal="center" vertical="center" shrinkToFit="1"/>
      <protection locked="0"/>
    </xf>
    <xf numFmtId="0" fontId="11" fillId="4" borderId="32" xfId="0" applyFont="1" applyFill="1" applyBorder="1" applyAlignment="1">
      <alignment horizontal="center" vertical="center" wrapText="1"/>
    </xf>
    <xf numFmtId="0" fontId="3" fillId="0" borderId="32" xfId="0" applyFont="1" applyBorder="1" applyAlignment="1">
      <alignment horizontal="center" vertical="center"/>
    </xf>
    <xf numFmtId="168" fontId="3" fillId="13" borderId="28" xfId="5" applyNumberFormat="1" applyFont="1" applyFill="1" applyBorder="1" applyAlignment="1" applyProtection="1">
      <alignment horizontal="center" vertical="center" shrinkToFit="1"/>
    </xf>
    <xf numFmtId="168" fontId="3" fillId="14" borderId="28" xfId="5" applyNumberFormat="1" applyFont="1" applyFill="1" applyBorder="1" applyAlignment="1" applyProtection="1">
      <alignment horizontal="center" vertical="center" shrinkToFit="1"/>
    </xf>
    <xf numFmtId="168" fontId="3" fillId="15" borderId="28" xfId="5" applyNumberFormat="1" applyFont="1" applyFill="1" applyBorder="1" applyAlignment="1" applyProtection="1">
      <alignment horizontal="center" vertical="center" shrinkToFit="1"/>
    </xf>
    <xf numFmtId="168" fontId="3" fillId="16" borderId="28" xfId="5" applyNumberFormat="1" applyFont="1" applyFill="1" applyBorder="1" applyAlignment="1" applyProtection="1">
      <alignment horizontal="center" vertical="center" shrinkToFit="1"/>
    </xf>
    <xf numFmtId="168" fontId="3" fillId="17" borderId="28" xfId="5" applyNumberFormat="1" applyFont="1" applyFill="1" applyBorder="1" applyAlignment="1" applyProtection="1">
      <alignment horizontal="center" vertical="center" shrinkToFit="1"/>
    </xf>
    <xf numFmtId="0" fontId="3" fillId="13" borderId="23" xfId="5" applyFont="1" applyFill="1" applyBorder="1" applyAlignment="1" applyProtection="1">
      <alignment vertical="center"/>
    </xf>
    <xf numFmtId="0" fontId="3" fillId="14" borderId="23" xfId="5" applyFont="1" applyFill="1" applyBorder="1" applyAlignment="1" applyProtection="1">
      <alignment vertical="center"/>
    </xf>
    <xf numFmtId="0" fontId="3" fillId="15" borderId="23" xfId="5" applyFont="1" applyFill="1" applyBorder="1" applyAlignment="1" applyProtection="1">
      <alignment vertical="center"/>
    </xf>
    <xf numFmtId="0" fontId="3" fillId="16" borderId="23" xfId="5" applyFont="1" applyFill="1" applyBorder="1" applyAlignment="1" applyProtection="1">
      <alignment vertical="center"/>
    </xf>
    <xf numFmtId="0" fontId="3" fillId="17" borderId="23" xfId="5" applyFont="1" applyFill="1" applyBorder="1" applyAlignment="1" applyProtection="1">
      <alignment vertical="center"/>
    </xf>
    <xf numFmtId="168" fontId="3" fillId="16" borderId="28" xfId="2" applyNumberFormat="1" applyFont="1" applyFill="1" applyBorder="1" applyAlignment="1" applyProtection="1">
      <alignment horizontal="center" vertical="center" shrinkToFit="1"/>
    </xf>
    <xf numFmtId="168" fontId="3" fillId="17" borderId="28" xfId="2" applyNumberFormat="1" applyFont="1" applyFill="1" applyBorder="1" applyAlignment="1" applyProtection="1">
      <alignment horizontal="center" vertical="center" shrinkToFit="1"/>
    </xf>
    <xf numFmtId="168" fontId="3" fillId="12" borderId="28" xfId="2" applyNumberFormat="1" applyFont="1" applyFill="1" applyBorder="1" applyAlignment="1" applyProtection="1">
      <alignment horizontal="center" vertical="center" shrinkToFit="1"/>
    </xf>
    <xf numFmtId="168" fontId="3" fillId="13" borderId="28" xfId="2" applyNumberFormat="1" applyFont="1" applyFill="1" applyBorder="1" applyAlignment="1" applyProtection="1">
      <alignment horizontal="center" vertical="center" shrinkToFit="1"/>
    </xf>
    <xf numFmtId="168" fontId="3" fillId="14" borderId="28" xfId="2" applyNumberFormat="1" applyFont="1" applyFill="1" applyBorder="1" applyAlignment="1" applyProtection="1">
      <alignment horizontal="center" vertical="center" shrinkToFit="1"/>
    </xf>
    <xf numFmtId="168" fontId="3" fillId="24" borderId="28" xfId="2" applyNumberFormat="1" applyFont="1" applyFill="1" applyBorder="1" applyAlignment="1" applyProtection="1">
      <alignment horizontal="center" vertical="center" shrinkToFit="1"/>
    </xf>
    <xf numFmtId="0" fontId="3" fillId="16" borderId="23" xfId="2" applyFont="1" applyFill="1" applyBorder="1" applyAlignment="1" applyProtection="1">
      <alignment vertical="center"/>
    </xf>
    <xf numFmtId="0" fontId="3" fillId="17" borderId="23" xfId="2" applyFont="1" applyFill="1" applyBorder="1" applyAlignment="1" applyProtection="1">
      <alignment vertical="center"/>
    </xf>
    <xf numFmtId="0" fontId="3" fillId="12" borderId="23" xfId="2" applyFont="1" applyFill="1" applyBorder="1" applyAlignment="1" applyProtection="1">
      <alignment vertical="center"/>
    </xf>
    <xf numFmtId="0" fontId="3" fillId="13" borderId="23" xfId="2" applyFont="1" applyFill="1" applyBorder="1" applyAlignment="1" applyProtection="1">
      <alignment vertical="center"/>
    </xf>
    <xf numFmtId="0" fontId="3" fillId="14" borderId="23" xfId="2" applyFont="1" applyFill="1" applyBorder="1" applyAlignment="1" applyProtection="1">
      <alignment vertical="center"/>
    </xf>
    <xf numFmtId="0" fontId="3" fillId="24" borderId="23" xfId="2" applyFont="1" applyFill="1" applyBorder="1" applyAlignment="1" applyProtection="1">
      <alignment vertical="center"/>
    </xf>
    <xf numFmtId="0" fontId="13" fillId="5" borderId="34" xfId="0" applyFont="1" applyFill="1" applyBorder="1" applyAlignment="1">
      <alignment horizontal="right" vertical="center" wrapText="1"/>
    </xf>
    <xf numFmtId="168" fontId="3" fillId="15" borderId="3" xfId="1" applyNumberFormat="1" applyFont="1" applyFill="1" applyBorder="1" applyAlignment="1" applyProtection="1">
      <alignment horizontal="center" vertical="center" shrinkToFit="1"/>
    </xf>
    <xf numFmtId="0" fontId="3" fillId="15" borderId="3" xfId="1" applyFont="1" applyFill="1" applyBorder="1" applyAlignment="1" applyProtection="1">
      <alignment vertical="center"/>
    </xf>
    <xf numFmtId="173" fontId="3" fillId="0" borderId="23" xfId="7" applyNumberFormat="1" applyFont="1" applyFill="1" applyBorder="1" applyAlignment="1" applyProtection="1">
      <alignment horizontal="right" vertical="center" wrapText="1"/>
    </xf>
    <xf numFmtId="0" fontId="26" fillId="0" borderId="0" xfId="0" applyFont="1" applyAlignment="1">
      <alignment horizontal="right" vertical="center"/>
    </xf>
    <xf numFmtId="0" fontId="26" fillId="0" borderId="0" xfId="0" applyFont="1"/>
    <xf numFmtId="0" fontId="27" fillId="22" borderId="0" xfId="0" applyFont="1" applyFill="1" applyAlignment="1">
      <alignment horizontal="center" vertical="center" wrapText="1"/>
    </xf>
    <xf numFmtId="0" fontId="27" fillId="22" borderId="0" xfId="0" applyFont="1" applyFill="1" applyAlignment="1">
      <alignment horizontal="right" vertical="center" wrapText="1"/>
    </xf>
    <xf numFmtId="0" fontId="19" fillId="0" borderId="0" xfId="0" applyFont="1" applyAlignment="1">
      <alignment vertical="top" wrapText="1"/>
    </xf>
    <xf numFmtId="0" fontId="3" fillId="3" borderId="23" xfId="0" applyFont="1" applyFill="1" applyBorder="1" applyAlignment="1">
      <alignment vertical="center" wrapText="1"/>
    </xf>
    <xf numFmtId="0" fontId="25" fillId="0" borderId="0" xfId="0" applyFont="1"/>
    <xf numFmtId="0" fontId="4" fillId="0" borderId="0" xfId="0" applyFont="1"/>
    <xf numFmtId="170" fontId="25" fillId="3" borderId="0" xfId="0" applyNumberFormat="1" applyFont="1" applyFill="1"/>
    <xf numFmtId="0" fontId="25" fillId="3" borderId="0" xfId="0" applyFont="1" applyFill="1" applyAlignment="1">
      <alignment horizontal="center"/>
    </xf>
    <xf numFmtId="0" fontId="4" fillId="0" borderId="0" xfId="0" applyFont="1" applyAlignment="1">
      <alignment horizontal="left" indent="2"/>
    </xf>
    <xf numFmtId="172" fontId="25" fillId="0" borderId="16" xfId="0" applyNumberFormat="1" applyFont="1" applyBorder="1" applyAlignment="1">
      <alignment horizontal="center"/>
    </xf>
    <xf numFmtId="0" fontId="0" fillId="0" borderId="16" xfId="0" applyBorder="1"/>
    <xf numFmtId="0" fontId="25" fillId="0" borderId="17" xfId="0" applyFont="1" applyBorder="1"/>
    <xf numFmtId="0" fontId="25" fillId="0" borderId="1" xfId="0" applyFont="1" applyBorder="1"/>
    <xf numFmtId="0" fontId="25" fillId="0" borderId="17" xfId="0" applyFont="1" applyBorder="1" applyAlignment="1">
      <alignment horizontal="left"/>
    </xf>
    <xf numFmtId="0" fontId="0" fillId="0" borderId="17" xfId="0" applyBorder="1"/>
    <xf numFmtId="49" fontId="25" fillId="0" borderId="0" xfId="0" applyNumberFormat="1" applyFont="1" applyAlignment="1">
      <alignment horizontal="center"/>
    </xf>
    <xf numFmtId="0" fontId="25" fillId="0" borderId="17" xfId="0" applyFont="1" applyBorder="1" applyAlignment="1">
      <alignment horizontal="center"/>
    </xf>
    <xf numFmtId="0" fontId="25" fillId="0" borderId="1" xfId="0" applyFont="1" applyBorder="1" applyAlignment="1">
      <alignment horizontal="left"/>
    </xf>
    <xf numFmtId="0" fontId="27" fillId="22" borderId="23" xfId="0" applyFont="1" applyFill="1" applyBorder="1" applyAlignment="1">
      <alignment vertical="center"/>
    </xf>
    <xf numFmtId="0" fontId="27" fillId="22" borderId="23" xfId="0" applyFont="1" applyFill="1" applyBorder="1" applyAlignment="1">
      <alignment horizontal="center" vertical="center"/>
    </xf>
    <xf numFmtId="0" fontId="0" fillId="0" borderId="23" xfId="0" applyBorder="1"/>
    <xf numFmtId="173" fontId="27" fillId="22" borderId="23" xfId="7" applyNumberFormat="1" applyFont="1" applyFill="1" applyBorder="1" applyAlignment="1" applyProtection="1">
      <alignment horizontal="right" vertical="center"/>
    </xf>
    <xf numFmtId="0" fontId="31" fillId="23" borderId="26" xfId="0" applyFont="1" applyFill="1" applyBorder="1"/>
    <xf numFmtId="0" fontId="29" fillId="23" borderId="24" xfId="0" applyFont="1" applyFill="1" applyBorder="1"/>
    <xf numFmtId="0" fontId="29" fillId="23" borderId="25" xfId="0" applyFont="1" applyFill="1" applyBorder="1"/>
    <xf numFmtId="0" fontId="3" fillId="0" borderId="23" xfId="0" applyFont="1" applyBorder="1" applyAlignment="1">
      <alignment horizontal="center" vertical="center" wrapText="1"/>
    </xf>
    <xf numFmtId="0" fontId="3" fillId="0" borderId="23" xfId="0" applyFont="1" applyBorder="1" applyAlignment="1">
      <alignment vertical="center" wrapText="1"/>
    </xf>
    <xf numFmtId="164" fontId="3" fillId="0" borderId="23" xfId="0" applyNumberFormat="1" applyFont="1" applyBorder="1" applyAlignment="1">
      <alignment horizontal="center" vertical="center" wrapText="1"/>
    </xf>
    <xf numFmtId="49" fontId="3" fillId="0" borderId="23" xfId="0" applyNumberFormat="1" applyFont="1" applyBorder="1" applyAlignment="1">
      <alignment horizontal="center" vertical="center" wrapText="1"/>
    </xf>
    <xf numFmtId="1" fontId="3" fillId="0" borderId="23" xfId="0" applyNumberFormat="1" applyFont="1" applyBorder="1" applyAlignment="1">
      <alignment horizontal="center" vertical="center" wrapText="1"/>
    </xf>
    <xf numFmtId="0" fontId="30" fillId="0" borderId="3" xfId="0" applyFont="1" applyBorder="1"/>
    <xf numFmtId="0" fontId="4" fillId="0" borderId="0" xfId="0" applyFont="1" applyAlignment="1">
      <alignment horizontal="right" indent="1"/>
    </xf>
    <xf numFmtId="164" fontId="4" fillId="0" borderId="23" xfId="0" applyNumberFormat="1" applyFont="1" applyBorder="1"/>
    <xf numFmtId="173" fontId="25" fillId="0" borderId="23" xfId="7" applyNumberFormat="1" applyFont="1" applyBorder="1" applyAlignment="1" applyProtection="1">
      <alignment horizontal="right" vertical="center"/>
    </xf>
    <xf numFmtId="164" fontId="4" fillId="0" borderId="0" xfId="0" applyNumberFormat="1" applyFont="1"/>
    <xf numFmtId="173" fontId="25" fillId="0" borderId="0" xfId="7" applyNumberFormat="1" applyFont="1" applyBorder="1" applyAlignment="1" applyProtection="1">
      <alignment horizontal="right" vertical="center"/>
    </xf>
    <xf numFmtId="0" fontId="4" fillId="0" borderId="0" xfId="0" applyFont="1" applyAlignment="1">
      <alignment horizontal="right"/>
    </xf>
    <xf numFmtId="0" fontId="4" fillId="0" borderId="23" xfId="0" applyFont="1" applyBorder="1"/>
    <xf numFmtId="175" fontId="4" fillId="0" borderId="23" xfId="0" applyNumberFormat="1" applyFont="1" applyBorder="1"/>
    <xf numFmtId="173" fontId="4" fillId="0" borderId="23" xfId="7" applyNumberFormat="1" applyFont="1" applyBorder="1" applyProtection="1"/>
    <xf numFmtId="0" fontId="4" fillId="0" borderId="31" xfId="0" applyFont="1" applyBorder="1"/>
    <xf numFmtId="164" fontId="4" fillId="0" borderId="35" xfId="0" applyNumberFormat="1" applyFont="1" applyBorder="1"/>
    <xf numFmtId="175" fontId="4" fillId="25" borderId="0" xfId="0" applyNumberFormat="1" applyFont="1" applyFill="1"/>
    <xf numFmtId="164" fontId="4" fillId="0" borderId="33" xfId="0" applyNumberFormat="1" applyFont="1" applyBorder="1"/>
    <xf numFmtId="164" fontId="4" fillId="0" borderId="31" xfId="0" applyNumberFormat="1" applyFont="1" applyBorder="1"/>
    <xf numFmtId="173" fontId="4" fillId="0" borderId="31" xfId="7" applyNumberFormat="1" applyFont="1" applyBorder="1" applyProtection="1"/>
    <xf numFmtId="0" fontId="4" fillId="0" borderId="32" xfId="0" applyFont="1" applyBorder="1"/>
    <xf numFmtId="164" fontId="4" fillId="0" borderId="29" xfId="0" applyNumberFormat="1" applyFont="1" applyBorder="1"/>
    <xf numFmtId="164" fontId="4" fillId="0" borderId="36" xfId="0" applyNumberFormat="1" applyFont="1" applyBorder="1"/>
    <xf numFmtId="164" fontId="4" fillId="0" borderId="32" xfId="0" applyNumberFormat="1" applyFont="1" applyBorder="1"/>
    <xf numFmtId="173" fontId="4" fillId="0" borderId="32" xfId="7" applyNumberFormat="1" applyFont="1" applyBorder="1" applyProtection="1"/>
    <xf numFmtId="0" fontId="28" fillId="0" borderId="16" xfId="0" applyFont="1" applyBorder="1" applyAlignment="1">
      <alignment horizontal="left"/>
    </xf>
    <xf numFmtId="0" fontId="0" fillId="0" borderId="16" xfId="0" applyBorder="1" applyAlignment="1">
      <alignment horizontal="left"/>
    </xf>
    <xf numFmtId="0" fontId="28" fillId="0" borderId="17" xfId="0" applyFont="1" applyBorder="1" applyAlignment="1">
      <alignment horizontal="left"/>
    </xf>
    <xf numFmtId="0" fontId="0" fillId="0" borderId="17" xfId="0" applyBorder="1" applyAlignment="1">
      <alignment horizontal="left"/>
    </xf>
    <xf numFmtId="0" fontId="4" fillId="0" borderId="28" xfId="0" applyFont="1" applyBorder="1"/>
    <xf numFmtId="0" fontId="4" fillId="0" borderId="33" xfId="0" applyFont="1" applyBorder="1"/>
    <xf numFmtId="0" fontId="4" fillId="0" borderId="36" xfId="0" applyFont="1" applyBorder="1"/>
    <xf numFmtId="0" fontId="25" fillId="0" borderId="27" xfId="0" applyFont="1" applyBorder="1"/>
    <xf numFmtId="0" fontId="4" fillId="0" borderId="28" xfId="0" applyFont="1" applyBorder="1" applyAlignment="1">
      <alignment horizontal="right" indent="1"/>
    </xf>
    <xf numFmtId="0" fontId="29" fillId="0" borderId="0" xfId="0" applyFont="1"/>
    <xf numFmtId="0" fontId="16" fillId="0" borderId="0" xfId="0" applyFont="1"/>
    <xf numFmtId="164" fontId="16" fillId="0" borderId="0" xfId="0" applyNumberFormat="1" applyFont="1"/>
    <xf numFmtId="164" fontId="29" fillId="0" borderId="0" xfId="0" applyNumberFormat="1" applyFont="1"/>
    <xf numFmtId="3" fontId="29" fillId="0" borderId="0" xfId="7" applyNumberFormat="1" applyFont="1"/>
    <xf numFmtId="170" fontId="29" fillId="0" borderId="0" xfId="0" applyNumberFormat="1" applyFont="1" applyAlignment="1">
      <alignment horizontal="left"/>
    </xf>
    <xf numFmtId="49" fontId="29" fillId="0" borderId="0" xfId="0" applyNumberFormat="1" applyFont="1"/>
    <xf numFmtId="0" fontId="29" fillId="0" borderId="15" xfId="0" applyFont="1" applyBorder="1"/>
    <xf numFmtId="164" fontId="29" fillId="0" borderId="15" xfId="0" applyNumberFormat="1" applyFont="1" applyBorder="1"/>
    <xf numFmtId="176" fontId="3" fillId="0" borderId="23" xfId="0" applyNumberFormat="1" applyFont="1" applyBorder="1" applyAlignment="1">
      <alignment horizontal="center" vertical="center" wrapText="1"/>
    </xf>
    <xf numFmtId="14" fontId="3" fillId="3" borderId="37" xfId="0" applyNumberFormat="1" applyFont="1" applyFill="1" applyBorder="1" applyAlignment="1" applyProtection="1">
      <alignment horizontal="left"/>
      <protection locked="0"/>
    </xf>
    <xf numFmtId="0" fontId="8" fillId="0" borderId="0" xfId="0" applyFont="1"/>
    <xf numFmtId="14" fontId="3" fillId="0" borderId="0" xfId="0" applyNumberFormat="1" applyFont="1" applyAlignment="1">
      <alignment horizontal="left"/>
    </xf>
    <xf numFmtId="0" fontId="33" fillId="0" borderId="0" xfId="0" applyFont="1" applyAlignment="1">
      <alignment horizontal="left"/>
    </xf>
    <xf numFmtId="0" fontId="26" fillId="0" borderId="0" xfId="0" applyFont="1" applyAlignment="1">
      <alignment horizontal="right" vertical="center"/>
    </xf>
    <xf numFmtId="0" fontId="27" fillId="22" borderId="23" xfId="0" applyFont="1" applyFill="1" applyBorder="1" applyAlignment="1">
      <alignment horizontal="left" vertical="center"/>
    </xf>
    <xf numFmtId="49" fontId="25" fillId="3" borderId="16" xfId="0" applyNumberFormat="1" applyFont="1" applyFill="1" applyBorder="1" applyAlignment="1" applyProtection="1">
      <alignment horizontal="left"/>
      <protection locked="0"/>
    </xf>
    <xf numFmtId="0" fontId="30" fillId="0" borderId="3" xfId="0" applyFont="1" applyBorder="1" applyAlignment="1">
      <alignment horizontal="left" indent="1"/>
    </xf>
    <xf numFmtId="0" fontId="4" fillId="0" borderId="0" xfId="0" applyFont="1" applyAlignment="1">
      <alignment horizontal="center"/>
    </xf>
    <xf numFmtId="174" fontId="3" fillId="0" borderId="0" xfId="0" applyNumberFormat="1" applyFont="1" applyAlignment="1">
      <alignment horizontal="right"/>
    </xf>
    <xf numFmtId="0" fontId="32" fillId="0" borderId="0" xfId="0" applyFont="1" applyAlignment="1">
      <alignment horizontal="left" vertical="top" wrapText="1"/>
    </xf>
    <xf numFmtId="0" fontId="32" fillId="0" borderId="0" xfId="0" applyFont="1" applyAlignment="1">
      <alignment horizontal="left" vertical="top"/>
    </xf>
    <xf numFmtId="0" fontId="3" fillId="0" borderId="0" xfId="0" applyFont="1" applyAlignment="1">
      <alignment horizontal="center" vertical="center" wrapText="1"/>
    </xf>
    <xf numFmtId="0" fontId="25" fillId="0" borderId="0" xfId="0" applyFont="1" applyAlignment="1">
      <alignment horizontal="left" wrapText="1"/>
    </xf>
    <xf numFmtId="14" fontId="25" fillId="0" borderId="16" xfId="0" applyNumberFormat="1" applyFont="1" applyBorder="1" applyAlignment="1">
      <alignment horizontal="left"/>
    </xf>
    <xf numFmtId="0" fontId="25" fillId="3" borderId="17" xfId="0" applyFont="1" applyFill="1" applyBorder="1" applyAlignment="1" applyProtection="1">
      <alignment horizontal="left"/>
      <protection locked="0"/>
    </xf>
    <xf numFmtId="164" fontId="18" fillId="3" borderId="3" xfId="0" applyNumberFormat="1" applyFont="1" applyFill="1" applyBorder="1" applyAlignment="1" applyProtection="1">
      <alignment horizontal="left" vertical="top" wrapText="1"/>
      <protection locked="0"/>
    </xf>
    <xf numFmtId="170" fontId="18" fillId="0" borderId="4" xfId="0" applyNumberFormat="1" applyFont="1" applyBorder="1" applyAlignment="1">
      <alignment horizontal="left" wrapText="1"/>
    </xf>
    <xf numFmtId="170" fontId="18" fillId="0" borderId="2" xfId="0" applyNumberFormat="1" applyFont="1" applyBorder="1" applyAlignment="1">
      <alignment horizontal="left" wrapText="1"/>
    </xf>
    <xf numFmtId="0" fontId="19" fillId="0" borderId="0" xfId="0" applyFont="1" applyAlignment="1">
      <alignment horizontal="left" vertical="center" wrapText="1"/>
    </xf>
    <xf numFmtId="0" fontId="19" fillId="3" borderId="6" xfId="0" applyFont="1" applyFill="1" applyBorder="1" applyAlignment="1" applyProtection="1">
      <alignment horizontal="left"/>
      <protection locked="0"/>
    </xf>
    <xf numFmtId="0" fontId="19" fillId="3" borderId="9" xfId="0" applyFont="1" applyFill="1" applyBorder="1" applyAlignment="1" applyProtection="1">
      <alignment horizontal="left"/>
      <protection locked="0"/>
    </xf>
    <xf numFmtId="0" fontId="19" fillId="3" borderId="10" xfId="0" applyFont="1" applyFill="1" applyBorder="1" applyAlignment="1" applyProtection="1">
      <alignment horizontal="left"/>
      <protection locked="0"/>
    </xf>
    <xf numFmtId="0" fontId="8" fillId="0" borderId="0" xfId="0" applyFont="1" applyAlignment="1">
      <alignment horizontal="left"/>
    </xf>
    <xf numFmtId="0" fontId="18" fillId="0" borderId="0" xfId="0" applyFont="1" applyAlignment="1">
      <alignment horizontal="left" vertical="top" wrapText="1"/>
    </xf>
    <xf numFmtId="0" fontId="24" fillId="18" borderId="0" xfId="0" applyFont="1" applyFill="1" applyAlignment="1">
      <alignment horizontal="center"/>
    </xf>
    <xf numFmtId="164" fontId="19" fillId="0" borderId="0" xfId="0" applyNumberFormat="1" applyFont="1" applyAlignment="1">
      <alignment horizontal="right"/>
    </xf>
    <xf numFmtId="0" fontId="8" fillId="0" borderId="0" xfId="0" applyFont="1" applyAlignment="1">
      <alignment horizontal="left" vertical="center"/>
    </xf>
    <xf numFmtId="0" fontId="8" fillId="0" borderId="0" xfId="0" applyFont="1" applyAlignment="1">
      <alignment horizontal="center"/>
    </xf>
    <xf numFmtId="0" fontId="15"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horizontal="left" vertical="center" indent="1"/>
    </xf>
    <xf numFmtId="0" fontId="6" fillId="2" borderId="0" xfId="0" applyFont="1" applyFill="1" applyAlignment="1">
      <alignment horizontal="left" vertical="center"/>
    </xf>
    <xf numFmtId="0" fontId="3" fillId="0" borderId="0" xfId="0" applyFont="1" applyAlignment="1">
      <alignment horizontal="left" vertical="center"/>
    </xf>
    <xf numFmtId="166" fontId="3" fillId="0" borderId="14" xfId="0" applyNumberFormat="1" applyFont="1" applyBorder="1" applyAlignment="1">
      <alignment horizontal="left" vertical="center"/>
    </xf>
    <xf numFmtId="166" fontId="3" fillId="0" borderId="0" xfId="0" applyNumberFormat="1" applyFont="1" applyAlignment="1">
      <alignment horizontal="center" vertical="center"/>
    </xf>
    <xf numFmtId="166" fontId="3" fillId="0" borderId="0" xfId="0" applyNumberFormat="1" applyFont="1" applyAlignment="1">
      <alignment horizontal="left" vertical="center"/>
    </xf>
    <xf numFmtId="0" fontId="3" fillId="0" borderId="0" xfId="0" applyFont="1" applyAlignment="1">
      <alignment horizontal="left" vertical="center" wrapText="1" indent="1"/>
    </xf>
    <xf numFmtId="0" fontId="8" fillId="0" borderId="0" xfId="0" applyFont="1" applyAlignment="1" applyProtection="1">
      <alignment horizontal="left" vertical="center" wrapText="1" indent="1"/>
      <protection locked="0"/>
    </xf>
    <xf numFmtId="0" fontId="8" fillId="0" borderId="0" xfId="0" applyFont="1" applyAlignment="1" applyProtection="1">
      <alignment horizontal="left" vertical="center" indent="1"/>
      <protection locked="0"/>
    </xf>
    <xf numFmtId="0" fontId="3" fillId="0" borderId="0" xfId="0" applyFont="1" applyAlignment="1">
      <alignment horizontal="left" vertical="center" wrapText="1"/>
    </xf>
    <xf numFmtId="14" fontId="3" fillId="3" borderId="6" xfId="0" applyNumberFormat="1" applyFont="1" applyFill="1" applyBorder="1" applyAlignment="1" applyProtection="1">
      <alignment horizontal="left" vertical="center"/>
      <protection locked="0"/>
    </xf>
    <xf numFmtId="14" fontId="3" fillId="3" borderId="9" xfId="0" applyNumberFormat="1" applyFont="1" applyFill="1" applyBorder="1" applyAlignment="1" applyProtection="1">
      <alignment horizontal="left" vertical="center"/>
      <protection locked="0"/>
    </xf>
    <xf numFmtId="0" fontId="8" fillId="0" borderId="0" xfId="0" applyFont="1" applyAlignment="1">
      <alignment horizontal="center" vertical="center"/>
    </xf>
    <xf numFmtId="14" fontId="17" fillId="0" borderId="0" xfId="0" applyNumberFormat="1" applyFont="1" applyAlignment="1">
      <alignment horizontal="center" vertical="center"/>
    </xf>
    <xf numFmtId="14" fontId="3" fillId="0" borderId="0" xfId="0" applyNumberFormat="1" applyFont="1" applyAlignment="1">
      <alignment horizontal="center" vertical="center"/>
    </xf>
  </cellXfs>
  <cellStyles count="8">
    <cellStyle name="40% - Accent1" xfId="1" builtinId="31"/>
    <cellStyle name="40% - Accent2" xfId="2" builtinId="35"/>
    <cellStyle name="40% - Accent3" xfId="3" builtinId="39"/>
    <cellStyle name="40% - Accent4" xfId="4" builtinId="43"/>
    <cellStyle name="40% - Accent5" xfId="5" builtinId="47"/>
    <cellStyle name="40% - Accent6" xfId="6" builtinId="51"/>
    <cellStyle name="Comma" xfId="7" builtinId="3"/>
    <cellStyle name="Normal" xfId="0" builtinId="0"/>
  </cellStyles>
  <dxfs count="667">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FF0000"/>
      </font>
    </dxf>
    <dxf>
      <font>
        <color rgb="FFFF0000"/>
      </font>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ill>
        <patternFill>
          <bgColor theme="6"/>
        </patternFill>
      </fill>
    </dxf>
    <dxf>
      <fill>
        <patternFill>
          <bgColor rgb="FFFFFF00"/>
        </patternFill>
      </fill>
    </dxf>
    <dxf>
      <fill>
        <patternFill>
          <bgColor theme="9"/>
        </patternFill>
      </fill>
    </dxf>
    <dxf>
      <fill>
        <patternFill>
          <bgColor rgb="FFFF0000"/>
        </patternFill>
      </fill>
    </dxf>
    <dxf>
      <font>
        <color theme="0"/>
      </font>
    </dxf>
    <dxf>
      <font>
        <color theme="0"/>
      </font>
    </dxf>
    <dxf>
      <font>
        <color theme="0"/>
      </font>
    </dxf>
  </dxfs>
  <tableStyles count="0" defaultTableStyle="TableStyleMedium2" defaultPivotStyle="PivotStyleLight16"/>
  <colors>
    <mruColors>
      <color rgb="FF115FA4"/>
      <color rgb="FF707070"/>
      <color rgb="FFC72900"/>
      <color rgb="FF6BBAFC"/>
      <color rgb="FF5971FF"/>
      <color rgb="FFEF8300"/>
      <color rgb="FFEDAD00"/>
      <color rgb="FFFBC323"/>
      <color rgb="FF2133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Work Completed by Pay Application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2.808959633868718E-2"/>
          <c:y val="0.10707950156087431"/>
          <c:w val="0.96705286861037709"/>
          <c:h val="0.66284392161823147"/>
        </c:manualLayout>
      </c:layout>
      <c:barChart>
        <c:barDir val="col"/>
        <c:grouping val="stacked"/>
        <c:varyColors val="0"/>
        <c:ser>
          <c:idx val="1"/>
          <c:order val="1"/>
          <c:tx>
            <c:strRef>
              <c:f>'Graph Data'!$K$1</c:f>
              <c:strCache>
                <c:ptCount val="1"/>
                <c:pt idx="0">
                  <c:v>Work Previously Completed</c:v>
                </c:pt>
              </c:strCache>
            </c:strRef>
          </c:tx>
          <c:spPr>
            <a:solidFill>
              <a:srgbClr val="EDAD00"/>
            </a:solidFill>
            <a:ln>
              <a:noFill/>
            </a:ln>
            <a:effectLst/>
          </c:spPr>
          <c:invertIfNegative val="0"/>
          <c:cat>
            <c:strRef>
              <c:f>'Graph Data'!$I$2:$I$61</c:f>
              <c:strCache>
                <c:ptCount val="60"/>
                <c:pt idx="0">
                  <c:v>Pay App 1</c:v>
                </c:pt>
                <c:pt idx="1">
                  <c:v>Pay App 2</c:v>
                </c:pt>
                <c:pt idx="2">
                  <c:v>Pay App 3</c:v>
                </c:pt>
                <c:pt idx="3">
                  <c:v>Pay App 4</c:v>
                </c:pt>
                <c:pt idx="4">
                  <c:v>Pay App 5</c:v>
                </c:pt>
                <c:pt idx="5">
                  <c:v>Pay App 6</c:v>
                </c:pt>
                <c:pt idx="6">
                  <c:v>Pay App 7</c:v>
                </c:pt>
                <c:pt idx="7">
                  <c:v>Pay App 8</c:v>
                </c:pt>
                <c:pt idx="8">
                  <c:v>Pay App 9</c:v>
                </c:pt>
                <c:pt idx="9">
                  <c:v>Pay App 10</c:v>
                </c:pt>
                <c:pt idx="10">
                  <c:v>Pay App 11</c:v>
                </c:pt>
                <c:pt idx="11">
                  <c:v>Pay App 12</c:v>
                </c:pt>
                <c:pt idx="12">
                  <c:v>Pay App 13</c:v>
                </c:pt>
                <c:pt idx="13">
                  <c:v>Pay App 14</c:v>
                </c:pt>
                <c:pt idx="14">
                  <c:v>Pay App 15</c:v>
                </c:pt>
                <c:pt idx="15">
                  <c:v>Pay App 16</c:v>
                </c:pt>
                <c:pt idx="16">
                  <c:v>Pay App 17</c:v>
                </c:pt>
                <c:pt idx="17">
                  <c:v>Pay App 18</c:v>
                </c:pt>
                <c:pt idx="18">
                  <c:v>Pay App 19</c:v>
                </c:pt>
                <c:pt idx="19">
                  <c:v>Pay App 20</c:v>
                </c:pt>
                <c:pt idx="20">
                  <c:v>Pay App 21</c:v>
                </c:pt>
                <c:pt idx="21">
                  <c:v>Pay App 22</c:v>
                </c:pt>
                <c:pt idx="22">
                  <c:v>Pay App 23</c:v>
                </c:pt>
                <c:pt idx="23">
                  <c:v>Pay App 24</c:v>
                </c:pt>
                <c:pt idx="24">
                  <c:v>Pay App 25</c:v>
                </c:pt>
                <c:pt idx="25">
                  <c:v>Pay App 26</c:v>
                </c:pt>
                <c:pt idx="26">
                  <c:v>Pay App 27</c:v>
                </c:pt>
                <c:pt idx="27">
                  <c:v>Pay App 28</c:v>
                </c:pt>
                <c:pt idx="28">
                  <c:v>Pay App 29</c:v>
                </c:pt>
                <c:pt idx="29">
                  <c:v>Pay App 30</c:v>
                </c:pt>
                <c:pt idx="30">
                  <c:v>Pay App 31</c:v>
                </c:pt>
                <c:pt idx="31">
                  <c:v>Pay App 32</c:v>
                </c:pt>
                <c:pt idx="32">
                  <c:v>Pay App 33</c:v>
                </c:pt>
                <c:pt idx="33">
                  <c:v>Pay App 34</c:v>
                </c:pt>
                <c:pt idx="34">
                  <c:v>Pay App 35</c:v>
                </c:pt>
                <c:pt idx="35">
                  <c:v>Pay App 36</c:v>
                </c:pt>
                <c:pt idx="36">
                  <c:v>Pay App 37</c:v>
                </c:pt>
                <c:pt idx="37">
                  <c:v>Pay App 38</c:v>
                </c:pt>
                <c:pt idx="38">
                  <c:v>Pay App 39</c:v>
                </c:pt>
                <c:pt idx="39">
                  <c:v>Pay App 40</c:v>
                </c:pt>
                <c:pt idx="40">
                  <c:v>Pay App 41</c:v>
                </c:pt>
                <c:pt idx="41">
                  <c:v>Pay App 42</c:v>
                </c:pt>
                <c:pt idx="42">
                  <c:v>Pay App 43</c:v>
                </c:pt>
                <c:pt idx="43">
                  <c:v>Pay App 44</c:v>
                </c:pt>
                <c:pt idx="44">
                  <c:v>Pay App 45</c:v>
                </c:pt>
                <c:pt idx="45">
                  <c:v>Pay App 46</c:v>
                </c:pt>
                <c:pt idx="46">
                  <c:v>Pay App 47</c:v>
                </c:pt>
                <c:pt idx="47">
                  <c:v>Pay App 48</c:v>
                </c:pt>
                <c:pt idx="48">
                  <c:v>Pay App 49</c:v>
                </c:pt>
                <c:pt idx="49">
                  <c:v>Pay App 50</c:v>
                </c:pt>
                <c:pt idx="50">
                  <c:v>Pay App 51</c:v>
                </c:pt>
                <c:pt idx="51">
                  <c:v>Pay App 52</c:v>
                </c:pt>
                <c:pt idx="52">
                  <c:v>Pay App 53</c:v>
                </c:pt>
                <c:pt idx="53">
                  <c:v>Pay App 54</c:v>
                </c:pt>
                <c:pt idx="54">
                  <c:v>Pay App 55</c:v>
                </c:pt>
                <c:pt idx="55">
                  <c:v>Pay App 56</c:v>
                </c:pt>
                <c:pt idx="56">
                  <c:v>Pay App 57</c:v>
                </c:pt>
                <c:pt idx="57">
                  <c:v>Pay App 58</c:v>
                </c:pt>
                <c:pt idx="58">
                  <c:v>Pay App 59</c:v>
                </c:pt>
                <c:pt idx="59">
                  <c:v>Pay App 60</c:v>
                </c:pt>
              </c:strCache>
            </c:strRef>
          </c:cat>
          <c:val>
            <c:numRef>
              <c:f>'Graph Data'!$K$2:$K$61</c:f>
              <c:numCache>
                <c:formatCode>General</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0-1E8B-4E91-8A96-AEE08CF1CD83}"/>
            </c:ext>
          </c:extLst>
        </c:ser>
        <c:ser>
          <c:idx val="2"/>
          <c:order val="2"/>
          <c:tx>
            <c:strRef>
              <c:f>'Graph Data'!$L$1</c:f>
              <c:strCache>
                <c:ptCount val="1"/>
                <c:pt idx="0">
                  <c:v>Work Completed &amp; Stored This Period</c:v>
                </c:pt>
              </c:strCache>
            </c:strRef>
          </c:tx>
          <c:spPr>
            <a:solidFill>
              <a:srgbClr val="5971FF"/>
            </a:solidFill>
            <a:ln>
              <a:noFill/>
            </a:ln>
            <a:effectLst/>
          </c:spPr>
          <c:invertIfNegative val="0"/>
          <c:cat>
            <c:strRef>
              <c:f>'Graph Data'!$I$2:$I$61</c:f>
              <c:strCache>
                <c:ptCount val="60"/>
                <c:pt idx="0">
                  <c:v>Pay App 1</c:v>
                </c:pt>
                <c:pt idx="1">
                  <c:v>Pay App 2</c:v>
                </c:pt>
                <c:pt idx="2">
                  <c:v>Pay App 3</c:v>
                </c:pt>
                <c:pt idx="3">
                  <c:v>Pay App 4</c:v>
                </c:pt>
                <c:pt idx="4">
                  <c:v>Pay App 5</c:v>
                </c:pt>
                <c:pt idx="5">
                  <c:v>Pay App 6</c:v>
                </c:pt>
                <c:pt idx="6">
                  <c:v>Pay App 7</c:v>
                </c:pt>
                <c:pt idx="7">
                  <c:v>Pay App 8</c:v>
                </c:pt>
                <c:pt idx="8">
                  <c:v>Pay App 9</c:v>
                </c:pt>
                <c:pt idx="9">
                  <c:v>Pay App 10</c:v>
                </c:pt>
                <c:pt idx="10">
                  <c:v>Pay App 11</c:v>
                </c:pt>
                <c:pt idx="11">
                  <c:v>Pay App 12</c:v>
                </c:pt>
                <c:pt idx="12">
                  <c:v>Pay App 13</c:v>
                </c:pt>
                <c:pt idx="13">
                  <c:v>Pay App 14</c:v>
                </c:pt>
                <c:pt idx="14">
                  <c:v>Pay App 15</c:v>
                </c:pt>
                <c:pt idx="15">
                  <c:v>Pay App 16</c:v>
                </c:pt>
                <c:pt idx="16">
                  <c:v>Pay App 17</c:v>
                </c:pt>
                <c:pt idx="17">
                  <c:v>Pay App 18</c:v>
                </c:pt>
                <c:pt idx="18">
                  <c:v>Pay App 19</c:v>
                </c:pt>
                <c:pt idx="19">
                  <c:v>Pay App 20</c:v>
                </c:pt>
                <c:pt idx="20">
                  <c:v>Pay App 21</c:v>
                </c:pt>
                <c:pt idx="21">
                  <c:v>Pay App 22</c:v>
                </c:pt>
                <c:pt idx="22">
                  <c:v>Pay App 23</c:v>
                </c:pt>
                <c:pt idx="23">
                  <c:v>Pay App 24</c:v>
                </c:pt>
                <c:pt idx="24">
                  <c:v>Pay App 25</c:v>
                </c:pt>
                <c:pt idx="25">
                  <c:v>Pay App 26</c:v>
                </c:pt>
                <c:pt idx="26">
                  <c:v>Pay App 27</c:v>
                </c:pt>
                <c:pt idx="27">
                  <c:v>Pay App 28</c:v>
                </c:pt>
                <c:pt idx="28">
                  <c:v>Pay App 29</c:v>
                </c:pt>
                <c:pt idx="29">
                  <c:v>Pay App 30</c:v>
                </c:pt>
                <c:pt idx="30">
                  <c:v>Pay App 31</c:v>
                </c:pt>
                <c:pt idx="31">
                  <c:v>Pay App 32</c:v>
                </c:pt>
                <c:pt idx="32">
                  <c:v>Pay App 33</c:v>
                </c:pt>
                <c:pt idx="33">
                  <c:v>Pay App 34</c:v>
                </c:pt>
                <c:pt idx="34">
                  <c:v>Pay App 35</c:v>
                </c:pt>
                <c:pt idx="35">
                  <c:v>Pay App 36</c:v>
                </c:pt>
                <c:pt idx="36">
                  <c:v>Pay App 37</c:v>
                </c:pt>
                <c:pt idx="37">
                  <c:v>Pay App 38</c:v>
                </c:pt>
                <c:pt idx="38">
                  <c:v>Pay App 39</c:v>
                </c:pt>
                <c:pt idx="39">
                  <c:v>Pay App 40</c:v>
                </c:pt>
                <c:pt idx="40">
                  <c:v>Pay App 41</c:v>
                </c:pt>
                <c:pt idx="41">
                  <c:v>Pay App 42</c:v>
                </c:pt>
                <c:pt idx="42">
                  <c:v>Pay App 43</c:v>
                </c:pt>
                <c:pt idx="43">
                  <c:v>Pay App 44</c:v>
                </c:pt>
                <c:pt idx="44">
                  <c:v>Pay App 45</c:v>
                </c:pt>
                <c:pt idx="45">
                  <c:v>Pay App 46</c:v>
                </c:pt>
                <c:pt idx="46">
                  <c:v>Pay App 47</c:v>
                </c:pt>
                <c:pt idx="47">
                  <c:v>Pay App 48</c:v>
                </c:pt>
                <c:pt idx="48">
                  <c:v>Pay App 49</c:v>
                </c:pt>
                <c:pt idx="49">
                  <c:v>Pay App 50</c:v>
                </c:pt>
                <c:pt idx="50">
                  <c:v>Pay App 51</c:v>
                </c:pt>
                <c:pt idx="51">
                  <c:v>Pay App 52</c:v>
                </c:pt>
                <c:pt idx="52">
                  <c:v>Pay App 53</c:v>
                </c:pt>
                <c:pt idx="53">
                  <c:v>Pay App 54</c:v>
                </c:pt>
                <c:pt idx="54">
                  <c:v>Pay App 55</c:v>
                </c:pt>
                <c:pt idx="55">
                  <c:v>Pay App 56</c:v>
                </c:pt>
                <c:pt idx="56">
                  <c:v>Pay App 57</c:v>
                </c:pt>
                <c:pt idx="57">
                  <c:v>Pay App 58</c:v>
                </c:pt>
                <c:pt idx="58">
                  <c:v>Pay App 59</c:v>
                </c:pt>
                <c:pt idx="59">
                  <c:v>Pay App 60</c:v>
                </c:pt>
              </c:strCache>
            </c:strRef>
          </c:cat>
          <c:val>
            <c:numRef>
              <c:f>'Graph Data'!$L$2:$L$61</c:f>
              <c:numCache>
                <c:formatCode>General</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1-1E8B-4E91-8A96-AEE08CF1CD83}"/>
            </c:ext>
          </c:extLst>
        </c:ser>
        <c:dLbls>
          <c:showLegendKey val="0"/>
          <c:showVal val="0"/>
          <c:showCatName val="0"/>
          <c:showSerName val="0"/>
          <c:showPercent val="0"/>
          <c:showBubbleSize val="0"/>
        </c:dLbls>
        <c:gapWidth val="39"/>
        <c:overlap val="100"/>
        <c:axId val="177858432"/>
        <c:axId val="198049792"/>
      </c:barChart>
      <c:lineChart>
        <c:grouping val="standard"/>
        <c:varyColors val="0"/>
        <c:ser>
          <c:idx val="0"/>
          <c:order val="0"/>
          <c:tx>
            <c:strRef>
              <c:f>'Graph Data'!$J$1</c:f>
              <c:strCache>
                <c:ptCount val="1"/>
                <c:pt idx="0">
                  <c:v>Adjusted Contract Sum</c:v>
                </c:pt>
              </c:strCache>
            </c:strRef>
          </c:tx>
          <c:spPr>
            <a:ln w="28575" cap="rnd">
              <a:solidFill>
                <a:srgbClr val="C72900"/>
              </a:solidFill>
              <a:round/>
            </a:ln>
            <a:effectLst/>
          </c:spPr>
          <c:marker>
            <c:symbol val="none"/>
          </c:marker>
          <c:cat>
            <c:strRef>
              <c:f>'Graph Data'!$I$2:$I$61</c:f>
              <c:strCache>
                <c:ptCount val="60"/>
                <c:pt idx="0">
                  <c:v>Pay App 1</c:v>
                </c:pt>
                <c:pt idx="1">
                  <c:v>Pay App 2</c:v>
                </c:pt>
                <c:pt idx="2">
                  <c:v>Pay App 3</c:v>
                </c:pt>
                <c:pt idx="3">
                  <c:v>Pay App 4</c:v>
                </c:pt>
                <c:pt idx="4">
                  <c:v>Pay App 5</c:v>
                </c:pt>
                <c:pt idx="5">
                  <c:v>Pay App 6</c:v>
                </c:pt>
                <c:pt idx="6">
                  <c:v>Pay App 7</c:v>
                </c:pt>
                <c:pt idx="7">
                  <c:v>Pay App 8</c:v>
                </c:pt>
                <c:pt idx="8">
                  <c:v>Pay App 9</c:v>
                </c:pt>
                <c:pt idx="9">
                  <c:v>Pay App 10</c:v>
                </c:pt>
                <c:pt idx="10">
                  <c:v>Pay App 11</c:v>
                </c:pt>
                <c:pt idx="11">
                  <c:v>Pay App 12</c:v>
                </c:pt>
                <c:pt idx="12">
                  <c:v>Pay App 13</c:v>
                </c:pt>
                <c:pt idx="13">
                  <c:v>Pay App 14</c:v>
                </c:pt>
                <c:pt idx="14">
                  <c:v>Pay App 15</c:v>
                </c:pt>
                <c:pt idx="15">
                  <c:v>Pay App 16</c:v>
                </c:pt>
                <c:pt idx="16">
                  <c:v>Pay App 17</c:v>
                </c:pt>
                <c:pt idx="17">
                  <c:v>Pay App 18</c:v>
                </c:pt>
                <c:pt idx="18">
                  <c:v>Pay App 19</c:v>
                </c:pt>
                <c:pt idx="19">
                  <c:v>Pay App 20</c:v>
                </c:pt>
                <c:pt idx="20">
                  <c:v>Pay App 21</c:v>
                </c:pt>
                <c:pt idx="21">
                  <c:v>Pay App 22</c:v>
                </c:pt>
                <c:pt idx="22">
                  <c:v>Pay App 23</c:v>
                </c:pt>
                <c:pt idx="23">
                  <c:v>Pay App 24</c:v>
                </c:pt>
                <c:pt idx="24">
                  <c:v>Pay App 25</c:v>
                </c:pt>
                <c:pt idx="25">
                  <c:v>Pay App 26</c:v>
                </c:pt>
                <c:pt idx="26">
                  <c:v>Pay App 27</c:v>
                </c:pt>
                <c:pt idx="27">
                  <c:v>Pay App 28</c:v>
                </c:pt>
                <c:pt idx="28">
                  <c:v>Pay App 29</c:v>
                </c:pt>
                <c:pt idx="29">
                  <c:v>Pay App 30</c:v>
                </c:pt>
                <c:pt idx="30">
                  <c:v>Pay App 31</c:v>
                </c:pt>
                <c:pt idx="31">
                  <c:v>Pay App 32</c:v>
                </c:pt>
                <c:pt idx="32">
                  <c:v>Pay App 33</c:v>
                </c:pt>
                <c:pt idx="33">
                  <c:v>Pay App 34</c:v>
                </c:pt>
                <c:pt idx="34">
                  <c:v>Pay App 35</c:v>
                </c:pt>
                <c:pt idx="35">
                  <c:v>Pay App 36</c:v>
                </c:pt>
                <c:pt idx="36">
                  <c:v>Pay App 37</c:v>
                </c:pt>
                <c:pt idx="37">
                  <c:v>Pay App 38</c:v>
                </c:pt>
                <c:pt idx="38">
                  <c:v>Pay App 39</c:v>
                </c:pt>
                <c:pt idx="39">
                  <c:v>Pay App 40</c:v>
                </c:pt>
                <c:pt idx="40">
                  <c:v>Pay App 41</c:v>
                </c:pt>
                <c:pt idx="41">
                  <c:v>Pay App 42</c:v>
                </c:pt>
                <c:pt idx="42">
                  <c:v>Pay App 43</c:v>
                </c:pt>
                <c:pt idx="43">
                  <c:v>Pay App 44</c:v>
                </c:pt>
                <c:pt idx="44">
                  <c:v>Pay App 45</c:v>
                </c:pt>
                <c:pt idx="45">
                  <c:v>Pay App 46</c:v>
                </c:pt>
                <c:pt idx="46">
                  <c:v>Pay App 47</c:v>
                </c:pt>
                <c:pt idx="47">
                  <c:v>Pay App 48</c:v>
                </c:pt>
                <c:pt idx="48">
                  <c:v>Pay App 49</c:v>
                </c:pt>
                <c:pt idx="49">
                  <c:v>Pay App 50</c:v>
                </c:pt>
                <c:pt idx="50">
                  <c:v>Pay App 51</c:v>
                </c:pt>
                <c:pt idx="51">
                  <c:v>Pay App 52</c:v>
                </c:pt>
                <c:pt idx="52">
                  <c:v>Pay App 53</c:v>
                </c:pt>
                <c:pt idx="53">
                  <c:v>Pay App 54</c:v>
                </c:pt>
                <c:pt idx="54">
                  <c:v>Pay App 55</c:v>
                </c:pt>
                <c:pt idx="55">
                  <c:v>Pay App 56</c:v>
                </c:pt>
                <c:pt idx="56">
                  <c:v>Pay App 57</c:v>
                </c:pt>
                <c:pt idx="57">
                  <c:v>Pay App 58</c:v>
                </c:pt>
                <c:pt idx="58">
                  <c:v>Pay App 59</c:v>
                </c:pt>
                <c:pt idx="59">
                  <c:v>Pay App 60</c:v>
                </c:pt>
              </c:strCache>
            </c:strRef>
          </c:cat>
          <c:val>
            <c:numRef>
              <c:f>'Graph Data'!$J$2:$J$61</c:f>
              <c:numCache>
                <c:formatCode>General</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2-1E8B-4E91-8A96-AEE08CF1CD83}"/>
            </c:ext>
          </c:extLst>
        </c:ser>
        <c:dLbls>
          <c:showLegendKey val="0"/>
          <c:showVal val="0"/>
          <c:showCatName val="0"/>
          <c:showSerName val="0"/>
          <c:showPercent val="0"/>
          <c:showBubbleSize val="0"/>
        </c:dLbls>
        <c:marker val="1"/>
        <c:smooth val="0"/>
        <c:axId val="177858432"/>
        <c:axId val="198049792"/>
      </c:lineChart>
      <c:catAx>
        <c:axId val="177858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049792"/>
        <c:crosses val="autoZero"/>
        <c:auto val="1"/>
        <c:lblAlgn val="ctr"/>
        <c:lblOffset val="100"/>
        <c:noMultiLvlLbl val="0"/>
      </c:catAx>
      <c:valAx>
        <c:axId val="1980497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58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solidFill>
                  <a:schemeClr val="tx1"/>
                </a:solidFill>
              </a:rPr>
              <a:t>Non-Bid Package PCOs by CSI and Reason Codes </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barChart>
        <c:barDir val="col"/>
        <c:grouping val="stacked"/>
        <c:varyColors val="0"/>
        <c:ser>
          <c:idx val="0"/>
          <c:order val="0"/>
          <c:tx>
            <c:strRef>
              <c:f>'Graph Data'!$P$93</c:f>
              <c:strCache>
                <c:ptCount val="1"/>
                <c:pt idx="0">
                  <c:v>AE ERROR</c:v>
                </c:pt>
              </c:strCache>
            </c:strRef>
          </c:tx>
          <c:spPr>
            <a:solidFill>
              <a:srgbClr val="EF8300"/>
            </a:solidFill>
            <a:ln>
              <a:noFill/>
            </a:ln>
            <a:effectLst/>
          </c:spPr>
          <c:invertIfNegative val="0"/>
          <c:cat>
            <c:strRef>
              <c:f>'Graph Data'!$O$94:$O$180</c:f>
              <c:strCache>
                <c:ptCount val="87"/>
                <c:pt idx="0">
                  <c:v>Design Fee (if design build)</c:v>
                </c:pt>
                <c:pt idx="1">
                  <c:v>Preconstruction Services</c:v>
                </c:pt>
                <c:pt idx="2">
                  <c:v>General Conditions/Requirements</c:v>
                </c:pt>
                <c:pt idx="3">
                  <c:v>Temp. Scaffolding and Platforms</c:v>
                </c:pt>
                <c:pt idx="4">
                  <c:v>SWPPP</c:v>
                </c:pt>
                <c:pt idx="5">
                  <c:v>Construction Cranes and Hoists</c:v>
                </c:pt>
                <c:pt idx="6">
                  <c:v>Contractor's Supervision</c:v>
                </c:pt>
                <c:pt idx="7">
                  <c:v>General Liability Insurance</c:v>
                </c:pt>
                <c:pt idx="8">
                  <c:v>Performance &amp; Payment Bond  </c:v>
                </c:pt>
                <c:pt idx="9">
                  <c:v>Subcontractor Default Insurance</c:v>
                </c:pt>
                <c:pt idx="10">
                  <c:v>Construction Management Fee</c:v>
                </c:pt>
                <c:pt idx="11">
                  <c:v>Contingency</c:v>
                </c:pt>
                <c:pt idx="12">
                  <c:v>Weather Allowance (All Trades)</c:v>
                </c:pt>
                <c:pt idx="13">
                  <c:v>Cleaning (Final)</c:v>
                </c:pt>
                <c:pt idx="14">
                  <c:v>Survey/Engineering</c:v>
                </c:pt>
                <c:pt idx="15">
                  <c:v>Demolition</c:v>
                </c:pt>
                <c:pt idx="16">
                  <c:v>Asbestos Abatement</c:v>
                </c:pt>
                <c:pt idx="17">
                  <c:v>Building Concrete</c:v>
                </c:pt>
                <c:pt idx="18">
                  <c:v>Building Concrete Reinforcing</c:v>
                </c:pt>
                <c:pt idx="19">
                  <c:v>Precast</c:v>
                </c:pt>
                <c:pt idx="20">
                  <c:v>Masonry</c:v>
                </c:pt>
                <c:pt idx="21">
                  <c:v>Masonry Reinforcing</c:v>
                </c:pt>
                <c:pt idx="22">
                  <c:v>Structural Steel/Misc. Steel Fab</c:v>
                </c:pt>
                <c:pt idx="23">
                  <c:v>Joists &amp; Deck</c:v>
                </c:pt>
                <c:pt idx="24">
                  <c:v>Ornamental Metal</c:v>
                </c:pt>
                <c:pt idx="25">
                  <c:v>Rough Carpentry</c:v>
                </c:pt>
                <c:pt idx="26">
                  <c:v>Arch. Woodwork &amp; Finish Carp.</c:v>
                </c:pt>
                <c:pt idx="27">
                  <c:v>Waterproofing/Water Repellents</c:v>
                </c:pt>
                <c:pt idx="28">
                  <c:v>Insulation</c:v>
                </c:pt>
                <c:pt idx="29">
                  <c:v>EIFS</c:v>
                </c:pt>
                <c:pt idx="30">
                  <c:v>Vapor Retarders</c:v>
                </c:pt>
                <c:pt idx="31">
                  <c:v>Roofing</c:v>
                </c:pt>
                <c:pt idx="32">
                  <c:v>Metal Panels</c:v>
                </c:pt>
                <c:pt idx="33">
                  <c:v>Sheet Metal Flashing &amp; Trim</c:v>
                </c:pt>
                <c:pt idx="34">
                  <c:v>Fireproofing</c:v>
                </c:pt>
                <c:pt idx="35">
                  <c:v>Joint Sealants</c:v>
                </c:pt>
                <c:pt idx="36">
                  <c:v>Expansion Joints</c:v>
                </c:pt>
                <c:pt idx="37">
                  <c:v>Doors, Frames &amp; Hardware</c:v>
                </c:pt>
                <c:pt idx="38">
                  <c:v>Specialty Doors</c:v>
                </c:pt>
                <c:pt idx="39">
                  <c:v>Overhead Doors/Coiling Doors</c:v>
                </c:pt>
                <c:pt idx="40">
                  <c:v>Curtain Wall, Glass &amp; Glazing</c:v>
                </c:pt>
                <c:pt idx="41">
                  <c:v>Skylights</c:v>
                </c:pt>
                <c:pt idx="42">
                  <c:v>Louvers &amp; Vents</c:v>
                </c:pt>
                <c:pt idx="43">
                  <c:v>Gypsum Board Systems</c:v>
                </c:pt>
                <c:pt idx="44">
                  <c:v>Ceramic Tile</c:v>
                </c:pt>
                <c:pt idx="45">
                  <c:v>Acoustical Ceilings</c:v>
                </c:pt>
                <c:pt idx="46">
                  <c:v>Specialty Ceilings</c:v>
                </c:pt>
                <c:pt idx="47">
                  <c:v>Floor Coverings</c:v>
                </c:pt>
                <c:pt idx="48">
                  <c:v>Specialty Flooring</c:v>
                </c:pt>
                <c:pt idx="49">
                  <c:v>Wall Coverings</c:v>
                </c:pt>
                <c:pt idx="50">
                  <c:v>Painting</c:v>
                </c:pt>
                <c:pt idx="51">
                  <c:v>Specialties</c:v>
                </c:pt>
                <c:pt idx="52">
                  <c:v>Exterior Signage</c:v>
                </c:pt>
                <c:pt idx="53">
                  <c:v>Interior Signage</c:v>
                </c:pt>
                <c:pt idx="54">
                  <c:v>Dock Equipment</c:v>
                </c:pt>
                <c:pt idx="55">
                  <c:v>Food Service Equipment</c:v>
                </c:pt>
                <c:pt idx="56">
                  <c:v>Lab/Mechanical Equipment</c:v>
                </c:pt>
                <c:pt idx="57">
                  <c:v>Athletic Equipment</c:v>
                </c:pt>
                <c:pt idx="58">
                  <c:v>Equipment (other)</c:v>
                </c:pt>
                <c:pt idx="59">
                  <c:v>Furnishings </c:v>
                </c:pt>
                <c:pt idx="60">
                  <c:v>Window Coverings</c:v>
                </c:pt>
                <c:pt idx="61">
                  <c:v>Fixed Seating</c:v>
                </c:pt>
                <c:pt idx="62">
                  <c:v>Special Construction (Other)</c:v>
                </c:pt>
                <c:pt idx="63">
                  <c:v>Sound &amp; Vibration Control</c:v>
                </c:pt>
                <c:pt idx="64">
                  <c:v>Elevator</c:v>
                </c:pt>
                <c:pt idx="65">
                  <c:v>Lifts</c:v>
                </c:pt>
                <c:pt idx="66">
                  <c:v>Mechanical/Plumbing</c:v>
                </c:pt>
                <c:pt idx="67">
                  <c:v>Fire Sprinklers/Pumps</c:v>
                </c:pt>
                <c:pt idx="68">
                  <c:v>Plumbing</c:v>
                </c:pt>
                <c:pt idx="69">
                  <c:v>HVAC</c:v>
                </c:pt>
                <c:pt idx="70">
                  <c:v>Electrical</c:v>
                </c:pt>
                <c:pt idx="71">
                  <c:v>AV/IT/Cabling</c:v>
                </c:pt>
                <c:pt idx="72">
                  <c:v>Security/Access Control</c:v>
                </c:pt>
                <c:pt idx="73">
                  <c:v>Electrical (other)</c:v>
                </c:pt>
                <c:pt idx="74">
                  <c:v>Building &amp; Site Earthwork</c:v>
                </c:pt>
                <c:pt idx="75">
                  <c:v>Shoring/Pilings/Piers/Caissons</c:v>
                </c:pt>
                <c:pt idx="76">
                  <c:v>Excavation Support &amp; Protection</c:v>
                </c:pt>
                <c:pt idx="77">
                  <c:v>Asphalt Paving</c:v>
                </c:pt>
                <c:pt idx="78">
                  <c:v>Site Concrete</c:v>
                </c:pt>
                <c:pt idx="79">
                  <c:v>Site Improvements/Fencing</c:v>
                </c:pt>
                <c:pt idx="80">
                  <c:v>Landscaping/Irrigation</c:v>
                </c:pt>
                <c:pt idx="81">
                  <c:v>Site Utilities</c:v>
                </c:pt>
                <c:pt idx="82">
                  <c:v>Underground Storm Retention Sys</c:v>
                </c:pt>
                <c:pt idx="83">
                  <c:v>Other - Please Specify</c:v>
                </c:pt>
                <c:pt idx="84">
                  <c:v>Other - Please Specify</c:v>
                </c:pt>
                <c:pt idx="85">
                  <c:v>Other - Please Specify</c:v>
                </c:pt>
                <c:pt idx="86">
                  <c:v>Other - Please Specify</c:v>
                </c:pt>
              </c:strCache>
            </c:strRef>
          </c:cat>
          <c:val>
            <c:numRef>
              <c:f>'Graph Data'!$P$94:$P$180</c:f>
              <c:numCache>
                <c:formatCode>"$"#,##0.00</c:formatCode>
                <c:ptCount val="8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extLst>
            <c:ext xmlns:c16="http://schemas.microsoft.com/office/drawing/2014/chart" uri="{C3380CC4-5D6E-409C-BE32-E72D297353CC}">
              <c16:uniqueId val="{00000000-6540-4C50-90C0-8DBBA25B37DE}"/>
            </c:ext>
          </c:extLst>
        </c:ser>
        <c:ser>
          <c:idx val="1"/>
          <c:order val="1"/>
          <c:tx>
            <c:strRef>
              <c:f>'Graph Data'!$Q$93</c:f>
              <c:strCache>
                <c:ptCount val="1"/>
                <c:pt idx="0">
                  <c:v>AE OMMISSION</c:v>
                </c:pt>
              </c:strCache>
            </c:strRef>
          </c:tx>
          <c:spPr>
            <a:solidFill>
              <a:srgbClr val="C72900"/>
            </a:solidFill>
            <a:ln>
              <a:noFill/>
            </a:ln>
            <a:effectLst/>
          </c:spPr>
          <c:invertIfNegative val="0"/>
          <c:cat>
            <c:strRef>
              <c:f>'Graph Data'!$O$94:$O$180</c:f>
              <c:strCache>
                <c:ptCount val="87"/>
                <c:pt idx="0">
                  <c:v>Design Fee (if design build)</c:v>
                </c:pt>
                <c:pt idx="1">
                  <c:v>Preconstruction Services</c:v>
                </c:pt>
                <c:pt idx="2">
                  <c:v>General Conditions/Requirements</c:v>
                </c:pt>
                <c:pt idx="3">
                  <c:v>Temp. Scaffolding and Platforms</c:v>
                </c:pt>
                <c:pt idx="4">
                  <c:v>SWPPP</c:v>
                </c:pt>
                <c:pt idx="5">
                  <c:v>Construction Cranes and Hoists</c:v>
                </c:pt>
                <c:pt idx="6">
                  <c:v>Contractor's Supervision</c:v>
                </c:pt>
                <c:pt idx="7">
                  <c:v>General Liability Insurance</c:v>
                </c:pt>
                <c:pt idx="8">
                  <c:v>Performance &amp; Payment Bond  </c:v>
                </c:pt>
                <c:pt idx="9">
                  <c:v>Subcontractor Default Insurance</c:v>
                </c:pt>
                <c:pt idx="10">
                  <c:v>Construction Management Fee</c:v>
                </c:pt>
                <c:pt idx="11">
                  <c:v>Contingency</c:v>
                </c:pt>
                <c:pt idx="12">
                  <c:v>Weather Allowance (All Trades)</c:v>
                </c:pt>
                <c:pt idx="13">
                  <c:v>Cleaning (Final)</c:v>
                </c:pt>
                <c:pt idx="14">
                  <c:v>Survey/Engineering</c:v>
                </c:pt>
                <c:pt idx="15">
                  <c:v>Demolition</c:v>
                </c:pt>
                <c:pt idx="16">
                  <c:v>Asbestos Abatement</c:v>
                </c:pt>
                <c:pt idx="17">
                  <c:v>Building Concrete</c:v>
                </c:pt>
                <c:pt idx="18">
                  <c:v>Building Concrete Reinforcing</c:v>
                </c:pt>
                <c:pt idx="19">
                  <c:v>Precast</c:v>
                </c:pt>
                <c:pt idx="20">
                  <c:v>Masonry</c:v>
                </c:pt>
                <c:pt idx="21">
                  <c:v>Masonry Reinforcing</c:v>
                </c:pt>
                <c:pt idx="22">
                  <c:v>Structural Steel/Misc. Steel Fab</c:v>
                </c:pt>
                <c:pt idx="23">
                  <c:v>Joists &amp; Deck</c:v>
                </c:pt>
                <c:pt idx="24">
                  <c:v>Ornamental Metal</c:v>
                </c:pt>
                <c:pt idx="25">
                  <c:v>Rough Carpentry</c:v>
                </c:pt>
                <c:pt idx="26">
                  <c:v>Arch. Woodwork &amp; Finish Carp.</c:v>
                </c:pt>
                <c:pt idx="27">
                  <c:v>Waterproofing/Water Repellents</c:v>
                </c:pt>
                <c:pt idx="28">
                  <c:v>Insulation</c:v>
                </c:pt>
                <c:pt idx="29">
                  <c:v>EIFS</c:v>
                </c:pt>
                <c:pt idx="30">
                  <c:v>Vapor Retarders</c:v>
                </c:pt>
                <c:pt idx="31">
                  <c:v>Roofing</c:v>
                </c:pt>
                <c:pt idx="32">
                  <c:v>Metal Panels</c:v>
                </c:pt>
                <c:pt idx="33">
                  <c:v>Sheet Metal Flashing &amp; Trim</c:v>
                </c:pt>
                <c:pt idx="34">
                  <c:v>Fireproofing</c:v>
                </c:pt>
                <c:pt idx="35">
                  <c:v>Joint Sealants</c:v>
                </c:pt>
                <c:pt idx="36">
                  <c:v>Expansion Joints</c:v>
                </c:pt>
                <c:pt idx="37">
                  <c:v>Doors, Frames &amp; Hardware</c:v>
                </c:pt>
                <c:pt idx="38">
                  <c:v>Specialty Doors</c:v>
                </c:pt>
                <c:pt idx="39">
                  <c:v>Overhead Doors/Coiling Doors</c:v>
                </c:pt>
                <c:pt idx="40">
                  <c:v>Curtain Wall, Glass &amp; Glazing</c:v>
                </c:pt>
                <c:pt idx="41">
                  <c:v>Skylights</c:v>
                </c:pt>
                <c:pt idx="42">
                  <c:v>Louvers &amp; Vents</c:v>
                </c:pt>
                <c:pt idx="43">
                  <c:v>Gypsum Board Systems</c:v>
                </c:pt>
                <c:pt idx="44">
                  <c:v>Ceramic Tile</c:v>
                </c:pt>
                <c:pt idx="45">
                  <c:v>Acoustical Ceilings</c:v>
                </c:pt>
                <c:pt idx="46">
                  <c:v>Specialty Ceilings</c:v>
                </c:pt>
                <c:pt idx="47">
                  <c:v>Floor Coverings</c:v>
                </c:pt>
                <c:pt idx="48">
                  <c:v>Specialty Flooring</c:v>
                </c:pt>
                <c:pt idx="49">
                  <c:v>Wall Coverings</c:v>
                </c:pt>
                <c:pt idx="50">
                  <c:v>Painting</c:v>
                </c:pt>
                <c:pt idx="51">
                  <c:v>Specialties</c:v>
                </c:pt>
                <c:pt idx="52">
                  <c:v>Exterior Signage</c:v>
                </c:pt>
                <c:pt idx="53">
                  <c:v>Interior Signage</c:v>
                </c:pt>
                <c:pt idx="54">
                  <c:v>Dock Equipment</c:v>
                </c:pt>
                <c:pt idx="55">
                  <c:v>Food Service Equipment</c:v>
                </c:pt>
                <c:pt idx="56">
                  <c:v>Lab/Mechanical Equipment</c:v>
                </c:pt>
                <c:pt idx="57">
                  <c:v>Athletic Equipment</c:v>
                </c:pt>
                <c:pt idx="58">
                  <c:v>Equipment (other)</c:v>
                </c:pt>
                <c:pt idx="59">
                  <c:v>Furnishings </c:v>
                </c:pt>
                <c:pt idx="60">
                  <c:v>Window Coverings</c:v>
                </c:pt>
                <c:pt idx="61">
                  <c:v>Fixed Seating</c:v>
                </c:pt>
                <c:pt idx="62">
                  <c:v>Special Construction (Other)</c:v>
                </c:pt>
                <c:pt idx="63">
                  <c:v>Sound &amp; Vibration Control</c:v>
                </c:pt>
                <c:pt idx="64">
                  <c:v>Elevator</c:v>
                </c:pt>
                <c:pt idx="65">
                  <c:v>Lifts</c:v>
                </c:pt>
                <c:pt idx="66">
                  <c:v>Mechanical/Plumbing</c:v>
                </c:pt>
                <c:pt idx="67">
                  <c:v>Fire Sprinklers/Pumps</c:v>
                </c:pt>
                <c:pt idx="68">
                  <c:v>Plumbing</c:v>
                </c:pt>
                <c:pt idx="69">
                  <c:v>HVAC</c:v>
                </c:pt>
                <c:pt idx="70">
                  <c:v>Electrical</c:v>
                </c:pt>
                <c:pt idx="71">
                  <c:v>AV/IT/Cabling</c:v>
                </c:pt>
                <c:pt idx="72">
                  <c:v>Security/Access Control</c:v>
                </c:pt>
                <c:pt idx="73">
                  <c:v>Electrical (other)</c:v>
                </c:pt>
                <c:pt idx="74">
                  <c:v>Building &amp; Site Earthwork</c:v>
                </c:pt>
                <c:pt idx="75">
                  <c:v>Shoring/Pilings/Piers/Caissons</c:v>
                </c:pt>
                <c:pt idx="76">
                  <c:v>Excavation Support &amp; Protection</c:v>
                </c:pt>
                <c:pt idx="77">
                  <c:v>Asphalt Paving</c:v>
                </c:pt>
                <c:pt idx="78">
                  <c:v>Site Concrete</c:v>
                </c:pt>
                <c:pt idx="79">
                  <c:v>Site Improvements/Fencing</c:v>
                </c:pt>
                <c:pt idx="80">
                  <c:v>Landscaping/Irrigation</c:v>
                </c:pt>
                <c:pt idx="81">
                  <c:v>Site Utilities</c:v>
                </c:pt>
                <c:pt idx="82">
                  <c:v>Underground Storm Retention Sys</c:v>
                </c:pt>
                <c:pt idx="83">
                  <c:v>Other - Please Specify</c:v>
                </c:pt>
                <c:pt idx="84">
                  <c:v>Other - Please Specify</c:v>
                </c:pt>
                <c:pt idx="85">
                  <c:v>Other - Please Specify</c:v>
                </c:pt>
                <c:pt idx="86">
                  <c:v>Other - Please Specify</c:v>
                </c:pt>
              </c:strCache>
            </c:strRef>
          </c:cat>
          <c:val>
            <c:numRef>
              <c:f>'Graph Data'!$Q$94:$Q$180</c:f>
              <c:numCache>
                <c:formatCode>"$"#,##0.00</c:formatCode>
                <c:ptCount val="8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extLst>
            <c:ext xmlns:c16="http://schemas.microsoft.com/office/drawing/2014/chart" uri="{C3380CC4-5D6E-409C-BE32-E72D297353CC}">
              <c16:uniqueId val="{00000001-6540-4C50-90C0-8DBBA25B37DE}"/>
            </c:ext>
          </c:extLst>
        </c:ser>
        <c:ser>
          <c:idx val="2"/>
          <c:order val="2"/>
          <c:tx>
            <c:strRef>
              <c:f>'Graph Data'!$R$93</c:f>
              <c:strCache>
                <c:ptCount val="1"/>
                <c:pt idx="0">
                  <c:v>SCOPE DFCM</c:v>
                </c:pt>
              </c:strCache>
            </c:strRef>
          </c:tx>
          <c:spPr>
            <a:solidFill>
              <a:srgbClr val="5971FF"/>
            </a:solidFill>
            <a:ln>
              <a:noFill/>
            </a:ln>
            <a:effectLst/>
          </c:spPr>
          <c:invertIfNegative val="0"/>
          <c:cat>
            <c:strRef>
              <c:f>'Graph Data'!$O$94:$O$180</c:f>
              <c:strCache>
                <c:ptCount val="87"/>
                <c:pt idx="0">
                  <c:v>Design Fee (if design build)</c:v>
                </c:pt>
                <c:pt idx="1">
                  <c:v>Preconstruction Services</c:v>
                </c:pt>
                <c:pt idx="2">
                  <c:v>General Conditions/Requirements</c:v>
                </c:pt>
                <c:pt idx="3">
                  <c:v>Temp. Scaffolding and Platforms</c:v>
                </c:pt>
                <c:pt idx="4">
                  <c:v>SWPPP</c:v>
                </c:pt>
                <c:pt idx="5">
                  <c:v>Construction Cranes and Hoists</c:v>
                </c:pt>
                <c:pt idx="6">
                  <c:v>Contractor's Supervision</c:v>
                </c:pt>
                <c:pt idx="7">
                  <c:v>General Liability Insurance</c:v>
                </c:pt>
                <c:pt idx="8">
                  <c:v>Performance &amp; Payment Bond  </c:v>
                </c:pt>
                <c:pt idx="9">
                  <c:v>Subcontractor Default Insurance</c:v>
                </c:pt>
                <c:pt idx="10">
                  <c:v>Construction Management Fee</c:v>
                </c:pt>
                <c:pt idx="11">
                  <c:v>Contingency</c:v>
                </c:pt>
                <c:pt idx="12">
                  <c:v>Weather Allowance (All Trades)</c:v>
                </c:pt>
                <c:pt idx="13">
                  <c:v>Cleaning (Final)</c:v>
                </c:pt>
                <c:pt idx="14">
                  <c:v>Survey/Engineering</c:v>
                </c:pt>
                <c:pt idx="15">
                  <c:v>Demolition</c:v>
                </c:pt>
                <c:pt idx="16">
                  <c:v>Asbestos Abatement</c:v>
                </c:pt>
                <c:pt idx="17">
                  <c:v>Building Concrete</c:v>
                </c:pt>
                <c:pt idx="18">
                  <c:v>Building Concrete Reinforcing</c:v>
                </c:pt>
                <c:pt idx="19">
                  <c:v>Precast</c:v>
                </c:pt>
                <c:pt idx="20">
                  <c:v>Masonry</c:v>
                </c:pt>
                <c:pt idx="21">
                  <c:v>Masonry Reinforcing</c:v>
                </c:pt>
                <c:pt idx="22">
                  <c:v>Structural Steel/Misc. Steel Fab</c:v>
                </c:pt>
                <c:pt idx="23">
                  <c:v>Joists &amp; Deck</c:v>
                </c:pt>
                <c:pt idx="24">
                  <c:v>Ornamental Metal</c:v>
                </c:pt>
                <c:pt idx="25">
                  <c:v>Rough Carpentry</c:v>
                </c:pt>
                <c:pt idx="26">
                  <c:v>Arch. Woodwork &amp; Finish Carp.</c:v>
                </c:pt>
                <c:pt idx="27">
                  <c:v>Waterproofing/Water Repellents</c:v>
                </c:pt>
                <c:pt idx="28">
                  <c:v>Insulation</c:v>
                </c:pt>
                <c:pt idx="29">
                  <c:v>EIFS</c:v>
                </c:pt>
                <c:pt idx="30">
                  <c:v>Vapor Retarders</c:v>
                </c:pt>
                <c:pt idx="31">
                  <c:v>Roofing</c:v>
                </c:pt>
                <c:pt idx="32">
                  <c:v>Metal Panels</c:v>
                </c:pt>
                <c:pt idx="33">
                  <c:v>Sheet Metal Flashing &amp; Trim</c:v>
                </c:pt>
                <c:pt idx="34">
                  <c:v>Fireproofing</c:v>
                </c:pt>
                <c:pt idx="35">
                  <c:v>Joint Sealants</c:v>
                </c:pt>
                <c:pt idx="36">
                  <c:v>Expansion Joints</c:v>
                </c:pt>
                <c:pt idx="37">
                  <c:v>Doors, Frames &amp; Hardware</c:v>
                </c:pt>
                <c:pt idx="38">
                  <c:v>Specialty Doors</c:v>
                </c:pt>
                <c:pt idx="39">
                  <c:v>Overhead Doors/Coiling Doors</c:v>
                </c:pt>
                <c:pt idx="40">
                  <c:v>Curtain Wall, Glass &amp; Glazing</c:v>
                </c:pt>
                <c:pt idx="41">
                  <c:v>Skylights</c:v>
                </c:pt>
                <c:pt idx="42">
                  <c:v>Louvers &amp; Vents</c:v>
                </c:pt>
                <c:pt idx="43">
                  <c:v>Gypsum Board Systems</c:v>
                </c:pt>
                <c:pt idx="44">
                  <c:v>Ceramic Tile</c:v>
                </c:pt>
                <c:pt idx="45">
                  <c:v>Acoustical Ceilings</c:v>
                </c:pt>
                <c:pt idx="46">
                  <c:v>Specialty Ceilings</c:v>
                </c:pt>
                <c:pt idx="47">
                  <c:v>Floor Coverings</c:v>
                </c:pt>
                <c:pt idx="48">
                  <c:v>Specialty Flooring</c:v>
                </c:pt>
                <c:pt idx="49">
                  <c:v>Wall Coverings</c:v>
                </c:pt>
                <c:pt idx="50">
                  <c:v>Painting</c:v>
                </c:pt>
                <c:pt idx="51">
                  <c:v>Specialties</c:v>
                </c:pt>
                <c:pt idx="52">
                  <c:v>Exterior Signage</c:v>
                </c:pt>
                <c:pt idx="53">
                  <c:v>Interior Signage</c:v>
                </c:pt>
                <c:pt idx="54">
                  <c:v>Dock Equipment</c:v>
                </c:pt>
                <c:pt idx="55">
                  <c:v>Food Service Equipment</c:v>
                </c:pt>
                <c:pt idx="56">
                  <c:v>Lab/Mechanical Equipment</c:v>
                </c:pt>
                <c:pt idx="57">
                  <c:v>Athletic Equipment</c:v>
                </c:pt>
                <c:pt idx="58">
                  <c:v>Equipment (other)</c:v>
                </c:pt>
                <c:pt idx="59">
                  <c:v>Furnishings </c:v>
                </c:pt>
                <c:pt idx="60">
                  <c:v>Window Coverings</c:v>
                </c:pt>
                <c:pt idx="61">
                  <c:v>Fixed Seating</c:v>
                </c:pt>
                <c:pt idx="62">
                  <c:v>Special Construction (Other)</c:v>
                </c:pt>
                <c:pt idx="63">
                  <c:v>Sound &amp; Vibration Control</c:v>
                </c:pt>
                <c:pt idx="64">
                  <c:v>Elevator</c:v>
                </c:pt>
                <c:pt idx="65">
                  <c:v>Lifts</c:v>
                </c:pt>
                <c:pt idx="66">
                  <c:v>Mechanical/Plumbing</c:v>
                </c:pt>
                <c:pt idx="67">
                  <c:v>Fire Sprinklers/Pumps</c:v>
                </c:pt>
                <c:pt idx="68">
                  <c:v>Plumbing</c:v>
                </c:pt>
                <c:pt idx="69">
                  <c:v>HVAC</c:v>
                </c:pt>
                <c:pt idx="70">
                  <c:v>Electrical</c:v>
                </c:pt>
                <c:pt idx="71">
                  <c:v>AV/IT/Cabling</c:v>
                </c:pt>
                <c:pt idx="72">
                  <c:v>Security/Access Control</c:v>
                </c:pt>
                <c:pt idx="73">
                  <c:v>Electrical (other)</c:v>
                </c:pt>
                <c:pt idx="74">
                  <c:v>Building &amp; Site Earthwork</c:v>
                </c:pt>
                <c:pt idx="75">
                  <c:v>Shoring/Pilings/Piers/Caissons</c:v>
                </c:pt>
                <c:pt idx="76">
                  <c:v>Excavation Support &amp; Protection</c:v>
                </c:pt>
                <c:pt idx="77">
                  <c:v>Asphalt Paving</c:v>
                </c:pt>
                <c:pt idx="78">
                  <c:v>Site Concrete</c:v>
                </c:pt>
                <c:pt idx="79">
                  <c:v>Site Improvements/Fencing</c:v>
                </c:pt>
                <c:pt idx="80">
                  <c:v>Landscaping/Irrigation</c:v>
                </c:pt>
                <c:pt idx="81">
                  <c:v>Site Utilities</c:v>
                </c:pt>
                <c:pt idx="82">
                  <c:v>Underground Storm Retention Sys</c:v>
                </c:pt>
                <c:pt idx="83">
                  <c:v>Other - Please Specify</c:v>
                </c:pt>
                <c:pt idx="84">
                  <c:v>Other - Please Specify</c:v>
                </c:pt>
                <c:pt idx="85">
                  <c:v>Other - Please Specify</c:v>
                </c:pt>
                <c:pt idx="86">
                  <c:v>Other - Please Specify</c:v>
                </c:pt>
              </c:strCache>
            </c:strRef>
          </c:cat>
          <c:val>
            <c:numRef>
              <c:f>'Graph Data'!$R$94:$R$180</c:f>
              <c:numCache>
                <c:formatCode>"$"#,##0.00</c:formatCode>
                <c:ptCount val="8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extLst>
            <c:ext xmlns:c16="http://schemas.microsoft.com/office/drawing/2014/chart" uri="{C3380CC4-5D6E-409C-BE32-E72D297353CC}">
              <c16:uniqueId val="{00000002-6540-4C50-90C0-8DBBA25B37DE}"/>
            </c:ext>
          </c:extLst>
        </c:ser>
        <c:ser>
          <c:idx val="3"/>
          <c:order val="3"/>
          <c:tx>
            <c:strRef>
              <c:f>'Graph Data'!$S$93</c:f>
              <c:strCache>
                <c:ptCount val="1"/>
                <c:pt idx="0">
                  <c:v>SCOPE AGENCY</c:v>
                </c:pt>
              </c:strCache>
            </c:strRef>
          </c:tx>
          <c:spPr>
            <a:solidFill>
              <a:srgbClr val="707070"/>
            </a:solidFill>
            <a:ln>
              <a:noFill/>
            </a:ln>
            <a:effectLst/>
          </c:spPr>
          <c:invertIfNegative val="0"/>
          <c:cat>
            <c:strRef>
              <c:f>'Graph Data'!$O$94:$O$180</c:f>
              <c:strCache>
                <c:ptCount val="87"/>
                <c:pt idx="0">
                  <c:v>Design Fee (if design build)</c:v>
                </c:pt>
                <c:pt idx="1">
                  <c:v>Preconstruction Services</c:v>
                </c:pt>
                <c:pt idx="2">
                  <c:v>General Conditions/Requirements</c:v>
                </c:pt>
                <c:pt idx="3">
                  <c:v>Temp. Scaffolding and Platforms</c:v>
                </c:pt>
                <c:pt idx="4">
                  <c:v>SWPPP</c:v>
                </c:pt>
                <c:pt idx="5">
                  <c:v>Construction Cranes and Hoists</c:v>
                </c:pt>
                <c:pt idx="6">
                  <c:v>Contractor's Supervision</c:v>
                </c:pt>
                <c:pt idx="7">
                  <c:v>General Liability Insurance</c:v>
                </c:pt>
                <c:pt idx="8">
                  <c:v>Performance &amp; Payment Bond  </c:v>
                </c:pt>
                <c:pt idx="9">
                  <c:v>Subcontractor Default Insurance</c:v>
                </c:pt>
                <c:pt idx="10">
                  <c:v>Construction Management Fee</c:v>
                </c:pt>
                <c:pt idx="11">
                  <c:v>Contingency</c:v>
                </c:pt>
                <c:pt idx="12">
                  <c:v>Weather Allowance (All Trades)</c:v>
                </c:pt>
                <c:pt idx="13">
                  <c:v>Cleaning (Final)</c:v>
                </c:pt>
                <c:pt idx="14">
                  <c:v>Survey/Engineering</c:v>
                </c:pt>
                <c:pt idx="15">
                  <c:v>Demolition</c:v>
                </c:pt>
                <c:pt idx="16">
                  <c:v>Asbestos Abatement</c:v>
                </c:pt>
                <c:pt idx="17">
                  <c:v>Building Concrete</c:v>
                </c:pt>
                <c:pt idx="18">
                  <c:v>Building Concrete Reinforcing</c:v>
                </c:pt>
                <c:pt idx="19">
                  <c:v>Precast</c:v>
                </c:pt>
                <c:pt idx="20">
                  <c:v>Masonry</c:v>
                </c:pt>
                <c:pt idx="21">
                  <c:v>Masonry Reinforcing</c:v>
                </c:pt>
                <c:pt idx="22">
                  <c:v>Structural Steel/Misc. Steel Fab</c:v>
                </c:pt>
                <c:pt idx="23">
                  <c:v>Joists &amp; Deck</c:v>
                </c:pt>
                <c:pt idx="24">
                  <c:v>Ornamental Metal</c:v>
                </c:pt>
                <c:pt idx="25">
                  <c:v>Rough Carpentry</c:v>
                </c:pt>
                <c:pt idx="26">
                  <c:v>Arch. Woodwork &amp; Finish Carp.</c:v>
                </c:pt>
                <c:pt idx="27">
                  <c:v>Waterproofing/Water Repellents</c:v>
                </c:pt>
                <c:pt idx="28">
                  <c:v>Insulation</c:v>
                </c:pt>
                <c:pt idx="29">
                  <c:v>EIFS</c:v>
                </c:pt>
                <c:pt idx="30">
                  <c:v>Vapor Retarders</c:v>
                </c:pt>
                <c:pt idx="31">
                  <c:v>Roofing</c:v>
                </c:pt>
                <c:pt idx="32">
                  <c:v>Metal Panels</c:v>
                </c:pt>
                <c:pt idx="33">
                  <c:v>Sheet Metal Flashing &amp; Trim</c:v>
                </c:pt>
                <c:pt idx="34">
                  <c:v>Fireproofing</c:v>
                </c:pt>
                <c:pt idx="35">
                  <c:v>Joint Sealants</c:v>
                </c:pt>
                <c:pt idx="36">
                  <c:v>Expansion Joints</c:v>
                </c:pt>
                <c:pt idx="37">
                  <c:v>Doors, Frames &amp; Hardware</c:v>
                </c:pt>
                <c:pt idx="38">
                  <c:v>Specialty Doors</c:v>
                </c:pt>
                <c:pt idx="39">
                  <c:v>Overhead Doors/Coiling Doors</c:v>
                </c:pt>
                <c:pt idx="40">
                  <c:v>Curtain Wall, Glass &amp; Glazing</c:v>
                </c:pt>
                <c:pt idx="41">
                  <c:v>Skylights</c:v>
                </c:pt>
                <c:pt idx="42">
                  <c:v>Louvers &amp; Vents</c:v>
                </c:pt>
                <c:pt idx="43">
                  <c:v>Gypsum Board Systems</c:v>
                </c:pt>
                <c:pt idx="44">
                  <c:v>Ceramic Tile</c:v>
                </c:pt>
                <c:pt idx="45">
                  <c:v>Acoustical Ceilings</c:v>
                </c:pt>
                <c:pt idx="46">
                  <c:v>Specialty Ceilings</c:v>
                </c:pt>
                <c:pt idx="47">
                  <c:v>Floor Coverings</c:v>
                </c:pt>
                <c:pt idx="48">
                  <c:v>Specialty Flooring</c:v>
                </c:pt>
                <c:pt idx="49">
                  <c:v>Wall Coverings</c:v>
                </c:pt>
                <c:pt idx="50">
                  <c:v>Painting</c:v>
                </c:pt>
                <c:pt idx="51">
                  <c:v>Specialties</c:v>
                </c:pt>
                <c:pt idx="52">
                  <c:v>Exterior Signage</c:v>
                </c:pt>
                <c:pt idx="53">
                  <c:v>Interior Signage</c:v>
                </c:pt>
                <c:pt idx="54">
                  <c:v>Dock Equipment</c:v>
                </c:pt>
                <c:pt idx="55">
                  <c:v>Food Service Equipment</c:v>
                </c:pt>
                <c:pt idx="56">
                  <c:v>Lab/Mechanical Equipment</c:v>
                </c:pt>
                <c:pt idx="57">
                  <c:v>Athletic Equipment</c:v>
                </c:pt>
                <c:pt idx="58">
                  <c:v>Equipment (other)</c:v>
                </c:pt>
                <c:pt idx="59">
                  <c:v>Furnishings </c:v>
                </c:pt>
                <c:pt idx="60">
                  <c:v>Window Coverings</c:v>
                </c:pt>
                <c:pt idx="61">
                  <c:v>Fixed Seating</c:v>
                </c:pt>
                <c:pt idx="62">
                  <c:v>Special Construction (Other)</c:v>
                </c:pt>
                <c:pt idx="63">
                  <c:v>Sound &amp; Vibration Control</c:v>
                </c:pt>
                <c:pt idx="64">
                  <c:v>Elevator</c:v>
                </c:pt>
                <c:pt idx="65">
                  <c:v>Lifts</c:v>
                </c:pt>
                <c:pt idx="66">
                  <c:v>Mechanical/Plumbing</c:v>
                </c:pt>
                <c:pt idx="67">
                  <c:v>Fire Sprinklers/Pumps</c:v>
                </c:pt>
                <c:pt idx="68">
                  <c:v>Plumbing</c:v>
                </c:pt>
                <c:pt idx="69">
                  <c:v>HVAC</c:v>
                </c:pt>
                <c:pt idx="70">
                  <c:v>Electrical</c:v>
                </c:pt>
                <c:pt idx="71">
                  <c:v>AV/IT/Cabling</c:v>
                </c:pt>
                <c:pt idx="72">
                  <c:v>Security/Access Control</c:v>
                </c:pt>
                <c:pt idx="73">
                  <c:v>Electrical (other)</c:v>
                </c:pt>
                <c:pt idx="74">
                  <c:v>Building &amp; Site Earthwork</c:v>
                </c:pt>
                <c:pt idx="75">
                  <c:v>Shoring/Pilings/Piers/Caissons</c:v>
                </c:pt>
                <c:pt idx="76">
                  <c:v>Excavation Support &amp; Protection</c:v>
                </c:pt>
                <c:pt idx="77">
                  <c:v>Asphalt Paving</c:v>
                </c:pt>
                <c:pt idx="78">
                  <c:v>Site Concrete</c:v>
                </c:pt>
                <c:pt idx="79">
                  <c:v>Site Improvements/Fencing</c:v>
                </c:pt>
                <c:pt idx="80">
                  <c:v>Landscaping/Irrigation</c:v>
                </c:pt>
                <c:pt idx="81">
                  <c:v>Site Utilities</c:v>
                </c:pt>
                <c:pt idx="82">
                  <c:v>Underground Storm Retention Sys</c:v>
                </c:pt>
                <c:pt idx="83">
                  <c:v>Other - Please Specify</c:v>
                </c:pt>
                <c:pt idx="84">
                  <c:v>Other - Please Specify</c:v>
                </c:pt>
                <c:pt idx="85">
                  <c:v>Other - Please Specify</c:v>
                </c:pt>
                <c:pt idx="86">
                  <c:v>Other - Please Specify</c:v>
                </c:pt>
              </c:strCache>
            </c:strRef>
          </c:cat>
          <c:val>
            <c:numRef>
              <c:f>'Graph Data'!$S$94:$S$180</c:f>
              <c:numCache>
                <c:formatCode>"$"#,##0.00</c:formatCode>
                <c:ptCount val="8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extLst>
            <c:ext xmlns:c16="http://schemas.microsoft.com/office/drawing/2014/chart" uri="{C3380CC4-5D6E-409C-BE32-E72D297353CC}">
              <c16:uniqueId val="{00000003-6540-4C50-90C0-8DBBA25B37DE}"/>
            </c:ext>
          </c:extLst>
        </c:ser>
        <c:ser>
          <c:idx val="4"/>
          <c:order val="4"/>
          <c:tx>
            <c:strRef>
              <c:f>'Graph Data'!$T$93</c:f>
              <c:strCache>
                <c:ptCount val="1"/>
                <c:pt idx="0">
                  <c:v>UNKNOWN CONDITIONS</c:v>
                </c:pt>
              </c:strCache>
            </c:strRef>
          </c:tx>
          <c:spPr>
            <a:solidFill>
              <a:srgbClr val="6BBAFC"/>
            </a:solidFill>
            <a:ln>
              <a:noFill/>
            </a:ln>
            <a:effectLst/>
          </c:spPr>
          <c:invertIfNegative val="0"/>
          <c:cat>
            <c:strRef>
              <c:f>'Graph Data'!$O$94:$O$180</c:f>
              <c:strCache>
                <c:ptCount val="87"/>
                <c:pt idx="0">
                  <c:v>Design Fee (if design build)</c:v>
                </c:pt>
                <c:pt idx="1">
                  <c:v>Preconstruction Services</c:v>
                </c:pt>
                <c:pt idx="2">
                  <c:v>General Conditions/Requirements</c:v>
                </c:pt>
                <c:pt idx="3">
                  <c:v>Temp. Scaffolding and Platforms</c:v>
                </c:pt>
                <c:pt idx="4">
                  <c:v>SWPPP</c:v>
                </c:pt>
                <c:pt idx="5">
                  <c:v>Construction Cranes and Hoists</c:v>
                </c:pt>
                <c:pt idx="6">
                  <c:v>Contractor's Supervision</c:v>
                </c:pt>
                <c:pt idx="7">
                  <c:v>General Liability Insurance</c:v>
                </c:pt>
                <c:pt idx="8">
                  <c:v>Performance &amp; Payment Bond  </c:v>
                </c:pt>
                <c:pt idx="9">
                  <c:v>Subcontractor Default Insurance</c:v>
                </c:pt>
                <c:pt idx="10">
                  <c:v>Construction Management Fee</c:v>
                </c:pt>
                <c:pt idx="11">
                  <c:v>Contingency</c:v>
                </c:pt>
                <c:pt idx="12">
                  <c:v>Weather Allowance (All Trades)</c:v>
                </c:pt>
                <c:pt idx="13">
                  <c:v>Cleaning (Final)</c:v>
                </c:pt>
                <c:pt idx="14">
                  <c:v>Survey/Engineering</c:v>
                </c:pt>
                <c:pt idx="15">
                  <c:v>Demolition</c:v>
                </c:pt>
                <c:pt idx="16">
                  <c:v>Asbestos Abatement</c:v>
                </c:pt>
                <c:pt idx="17">
                  <c:v>Building Concrete</c:v>
                </c:pt>
                <c:pt idx="18">
                  <c:v>Building Concrete Reinforcing</c:v>
                </c:pt>
                <c:pt idx="19">
                  <c:v>Precast</c:v>
                </c:pt>
                <c:pt idx="20">
                  <c:v>Masonry</c:v>
                </c:pt>
                <c:pt idx="21">
                  <c:v>Masonry Reinforcing</c:v>
                </c:pt>
                <c:pt idx="22">
                  <c:v>Structural Steel/Misc. Steel Fab</c:v>
                </c:pt>
                <c:pt idx="23">
                  <c:v>Joists &amp; Deck</c:v>
                </c:pt>
                <c:pt idx="24">
                  <c:v>Ornamental Metal</c:v>
                </c:pt>
                <c:pt idx="25">
                  <c:v>Rough Carpentry</c:v>
                </c:pt>
                <c:pt idx="26">
                  <c:v>Arch. Woodwork &amp; Finish Carp.</c:v>
                </c:pt>
                <c:pt idx="27">
                  <c:v>Waterproofing/Water Repellents</c:v>
                </c:pt>
                <c:pt idx="28">
                  <c:v>Insulation</c:v>
                </c:pt>
                <c:pt idx="29">
                  <c:v>EIFS</c:v>
                </c:pt>
                <c:pt idx="30">
                  <c:v>Vapor Retarders</c:v>
                </c:pt>
                <c:pt idx="31">
                  <c:v>Roofing</c:v>
                </c:pt>
                <c:pt idx="32">
                  <c:v>Metal Panels</c:v>
                </c:pt>
                <c:pt idx="33">
                  <c:v>Sheet Metal Flashing &amp; Trim</c:v>
                </c:pt>
                <c:pt idx="34">
                  <c:v>Fireproofing</c:v>
                </c:pt>
                <c:pt idx="35">
                  <c:v>Joint Sealants</c:v>
                </c:pt>
                <c:pt idx="36">
                  <c:v>Expansion Joints</c:v>
                </c:pt>
                <c:pt idx="37">
                  <c:v>Doors, Frames &amp; Hardware</c:v>
                </c:pt>
                <c:pt idx="38">
                  <c:v>Specialty Doors</c:v>
                </c:pt>
                <c:pt idx="39">
                  <c:v>Overhead Doors/Coiling Doors</c:v>
                </c:pt>
                <c:pt idx="40">
                  <c:v>Curtain Wall, Glass &amp; Glazing</c:v>
                </c:pt>
                <c:pt idx="41">
                  <c:v>Skylights</c:v>
                </c:pt>
                <c:pt idx="42">
                  <c:v>Louvers &amp; Vents</c:v>
                </c:pt>
                <c:pt idx="43">
                  <c:v>Gypsum Board Systems</c:v>
                </c:pt>
                <c:pt idx="44">
                  <c:v>Ceramic Tile</c:v>
                </c:pt>
                <c:pt idx="45">
                  <c:v>Acoustical Ceilings</c:v>
                </c:pt>
                <c:pt idx="46">
                  <c:v>Specialty Ceilings</c:v>
                </c:pt>
                <c:pt idx="47">
                  <c:v>Floor Coverings</c:v>
                </c:pt>
                <c:pt idx="48">
                  <c:v>Specialty Flooring</c:v>
                </c:pt>
                <c:pt idx="49">
                  <c:v>Wall Coverings</c:v>
                </c:pt>
                <c:pt idx="50">
                  <c:v>Painting</c:v>
                </c:pt>
                <c:pt idx="51">
                  <c:v>Specialties</c:v>
                </c:pt>
                <c:pt idx="52">
                  <c:v>Exterior Signage</c:v>
                </c:pt>
                <c:pt idx="53">
                  <c:v>Interior Signage</c:v>
                </c:pt>
                <c:pt idx="54">
                  <c:v>Dock Equipment</c:v>
                </c:pt>
                <c:pt idx="55">
                  <c:v>Food Service Equipment</c:v>
                </c:pt>
                <c:pt idx="56">
                  <c:v>Lab/Mechanical Equipment</c:v>
                </c:pt>
                <c:pt idx="57">
                  <c:v>Athletic Equipment</c:v>
                </c:pt>
                <c:pt idx="58">
                  <c:v>Equipment (other)</c:v>
                </c:pt>
                <c:pt idx="59">
                  <c:v>Furnishings </c:v>
                </c:pt>
                <c:pt idx="60">
                  <c:v>Window Coverings</c:v>
                </c:pt>
                <c:pt idx="61">
                  <c:v>Fixed Seating</c:v>
                </c:pt>
                <c:pt idx="62">
                  <c:v>Special Construction (Other)</c:v>
                </c:pt>
                <c:pt idx="63">
                  <c:v>Sound &amp; Vibration Control</c:v>
                </c:pt>
                <c:pt idx="64">
                  <c:v>Elevator</c:v>
                </c:pt>
                <c:pt idx="65">
                  <c:v>Lifts</c:v>
                </c:pt>
                <c:pt idx="66">
                  <c:v>Mechanical/Plumbing</c:v>
                </c:pt>
                <c:pt idx="67">
                  <c:v>Fire Sprinklers/Pumps</c:v>
                </c:pt>
                <c:pt idx="68">
                  <c:v>Plumbing</c:v>
                </c:pt>
                <c:pt idx="69">
                  <c:v>HVAC</c:v>
                </c:pt>
                <c:pt idx="70">
                  <c:v>Electrical</c:v>
                </c:pt>
                <c:pt idx="71">
                  <c:v>AV/IT/Cabling</c:v>
                </c:pt>
                <c:pt idx="72">
                  <c:v>Security/Access Control</c:v>
                </c:pt>
                <c:pt idx="73">
                  <c:v>Electrical (other)</c:v>
                </c:pt>
                <c:pt idx="74">
                  <c:v>Building &amp; Site Earthwork</c:v>
                </c:pt>
                <c:pt idx="75">
                  <c:v>Shoring/Pilings/Piers/Caissons</c:v>
                </c:pt>
                <c:pt idx="76">
                  <c:v>Excavation Support &amp; Protection</c:v>
                </c:pt>
                <c:pt idx="77">
                  <c:v>Asphalt Paving</c:v>
                </c:pt>
                <c:pt idx="78">
                  <c:v>Site Concrete</c:v>
                </c:pt>
                <c:pt idx="79">
                  <c:v>Site Improvements/Fencing</c:v>
                </c:pt>
                <c:pt idx="80">
                  <c:v>Landscaping/Irrigation</c:v>
                </c:pt>
                <c:pt idx="81">
                  <c:v>Site Utilities</c:v>
                </c:pt>
                <c:pt idx="82">
                  <c:v>Underground Storm Retention Sys</c:v>
                </c:pt>
                <c:pt idx="83">
                  <c:v>Other - Please Specify</c:v>
                </c:pt>
                <c:pt idx="84">
                  <c:v>Other - Please Specify</c:v>
                </c:pt>
                <c:pt idx="85">
                  <c:v>Other - Please Specify</c:v>
                </c:pt>
                <c:pt idx="86">
                  <c:v>Other - Please Specify</c:v>
                </c:pt>
              </c:strCache>
            </c:strRef>
          </c:cat>
          <c:val>
            <c:numRef>
              <c:f>'Graph Data'!$T$94:$T$180</c:f>
              <c:numCache>
                <c:formatCode>"$"#,##0.00</c:formatCode>
                <c:ptCount val="8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extLst>
            <c:ext xmlns:c16="http://schemas.microsoft.com/office/drawing/2014/chart" uri="{C3380CC4-5D6E-409C-BE32-E72D297353CC}">
              <c16:uniqueId val="{00000004-6540-4C50-90C0-8DBBA25B37DE}"/>
            </c:ext>
          </c:extLst>
        </c:ser>
        <c:dLbls>
          <c:showLegendKey val="0"/>
          <c:showVal val="0"/>
          <c:showCatName val="0"/>
          <c:showSerName val="0"/>
          <c:showPercent val="0"/>
          <c:showBubbleSize val="0"/>
        </c:dLbls>
        <c:gapWidth val="50"/>
        <c:overlap val="100"/>
        <c:axId val="1255451056"/>
        <c:axId val="1255457288"/>
      </c:barChart>
      <c:catAx>
        <c:axId val="1255451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50" b="0" i="0" u="none" strike="noStrike" kern="1200" baseline="0">
                <a:solidFill>
                  <a:schemeClr val="tx1">
                    <a:lumMod val="65000"/>
                    <a:lumOff val="35000"/>
                  </a:schemeClr>
                </a:solidFill>
                <a:latin typeface="+mn-lt"/>
                <a:ea typeface="+mn-ea"/>
                <a:cs typeface="+mn-cs"/>
              </a:defRPr>
            </a:pPr>
            <a:endParaRPr lang="en-US"/>
          </a:p>
        </c:txPr>
        <c:crossAx val="1255457288"/>
        <c:crosses val="autoZero"/>
        <c:auto val="1"/>
        <c:lblAlgn val="ctr"/>
        <c:lblOffset val="100"/>
        <c:noMultiLvlLbl val="0"/>
      </c:catAx>
      <c:valAx>
        <c:axId val="12554572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5451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Non-Bid</a:t>
            </a:r>
            <a:r>
              <a:rPr lang="en-US" b="1" baseline="0">
                <a:solidFill>
                  <a:schemeClr val="tx1"/>
                </a:solidFill>
              </a:rPr>
              <a:t> Package PCOs by Pay Application</a:t>
            </a:r>
            <a:endParaRPr lang="en-US" b="1">
              <a:solidFill>
                <a:schemeClr val="tx1"/>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2.3857855041948005E-2"/>
          <c:y val="0.11997398293429769"/>
          <c:w val="0.9620245143975461"/>
          <c:h val="0.71501429523751148"/>
        </c:manualLayout>
      </c:layout>
      <c:barChart>
        <c:barDir val="col"/>
        <c:grouping val="clustered"/>
        <c:varyColors val="0"/>
        <c:ser>
          <c:idx val="0"/>
          <c:order val="0"/>
          <c:spPr>
            <a:solidFill>
              <a:srgbClr val="6BBAFC"/>
            </a:solidFill>
            <a:ln>
              <a:noFill/>
            </a:ln>
            <a:effectLst/>
          </c:spPr>
          <c:invertIfNegative val="0"/>
          <c:cat>
            <c:strRef>
              <c:f>'Graph Data'!$P$187:$BW$187</c:f>
              <c:strCache>
                <c:ptCount val="60"/>
                <c:pt idx="0">
                  <c:v>Pay App 1</c:v>
                </c:pt>
                <c:pt idx="1">
                  <c:v>Pay App 2</c:v>
                </c:pt>
                <c:pt idx="2">
                  <c:v>Pay App 3</c:v>
                </c:pt>
                <c:pt idx="3">
                  <c:v>Pay App 4</c:v>
                </c:pt>
                <c:pt idx="4">
                  <c:v>Pay App 5</c:v>
                </c:pt>
                <c:pt idx="5">
                  <c:v>Pay App 6</c:v>
                </c:pt>
                <c:pt idx="6">
                  <c:v>Pay App 7</c:v>
                </c:pt>
                <c:pt idx="7">
                  <c:v>Pay App 8</c:v>
                </c:pt>
                <c:pt idx="8">
                  <c:v>Pay App 9</c:v>
                </c:pt>
                <c:pt idx="9">
                  <c:v>Pay App 10</c:v>
                </c:pt>
                <c:pt idx="10">
                  <c:v>Pay App 11</c:v>
                </c:pt>
                <c:pt idx="11">
                  <c:v>Pay App 12</c:v>
                </c:pt>
                <c:pt idx="12">
                  <c:v>Pay App 13</c:v>
                </c:pt>
                <c:pt idx="13">
                  <c:v>Pay App 14</c:v>
                </c:pt>
                <c:pt idx="14">
                  <c:v>Pay App 15</c:v>
                </c:pt>
                <c:pt idx="15">
                  <c:v>Pay App 16</c:v>
                </c:pt>
                <c:pt idx="16">
                  <c:v>Pay App 17</c:v>
                </c:pt>
                <c:pt idx="17">
                  <c:v>Pay App 18</c:v>
                </c:pt>
                <c:pt idx="18">
                  <c:v>Pay App 19</c:v>
                </c:pt>
                <c:pt idx="19">
                  <c:v>Pay App 20</c:v>
                </c:pt>
                <c:pt idx="20">
                  <c:v>Pay App 21</c:v>
                </c:pt>
                <c:pt idx="21">
                  <c:v>Pay App 22</c:v>
                </c:pt>
                <c:pt idx="22">
                  <c:v>Pay App 23</c:v>
                </c:pt>
                <c:pt idx="23">
                  <c:v>Pay App 24</c:v>
                </c:pt>
                <c:pt idx="24">
                  <c:v>Pay App 25</c:v>
                </c:pt>
                <c:pt idx="25">
                  <c:v>Pay App 26</c:v>
                </c:pt>
                <c:pt idx="26">
                  <c:v>Pay App 27</c:v>
                </c:pt>
                <c:pt idx="27">
                  <c:v>Pay App 28</c:v>
                </c:pt>
                <c:pt idx="28">
                  <c:v>Pay App 29</c:v>
                </c:pt>
                <c:pt idx="29">
                  <c:v>Pay App 30</c:v>
                </c:pt>
                <c:pt idx="30">
                  <c:v>Pay App 31</c:v>
                </c:pt>
                <c:pt idx="31">
                  <c:v>Pay App 32</c:v>
                </c:pt>
                <c:pt idx="32">
                  <c:v>Pay App 33</c:v>
                </c:pt>
                <c:pt idx="33">
                  <c:v>Pay App 34</c:v>
                </c:pt>
                <c:pt idx="34">
                  <c:v>Pay App 35</c:v>
                </c:pt>
                <c:pt idx="35">
                  <c:v>Pay App 36</c:v>
                </c:pt>
                <c:pt idx="36">
                  <c:v>Pay App 37</c:v>
                </c:pt>
                <c:pt idx="37">
                  <c:v>Pay App 38</c:v>
                </c:pt>
                <c:pt idx="38">
                  <c:v>Pay App 39</c:v>
                </c:pt>
                <c:pt idx="39">
                  <c:v>Pay App 40</c:v>
                </c:pt>
                <c:pt idx="40">
                  <c:v>Pay App 41</c:v>
                </c:pt>
                <c:pt idx="41">
                  <c:v>Pay App 42</c:v>
                </c:pt>
                <c:pt idx="42">
                  <c:v>Pay App 43</c:v>
                </c:pt>
                <c:pt idx="43">
                  <c:v>Pay App 44</c:v>
                </c:pt>
                <c:pt idx="44">
                  <c:v>Pay App 45</c:v>
                </c:pt>
                <c:pt idx="45">
                  <c:v>Pay App 46</c:v>
                </c:pt>
                <c:pt idx="46">
                  <c:v>Pay App 47</c:v>
                </c:pt>
                <c:pt idx="47">
                  <c:v>Pay App 48</c:v>
                </c:pt>
                <c:pt idx="48">
                  <c:v>Pay App 49</c:v>
                </c:pt>
                <c:pt idx="49">
                  <c:v>Pay App 50</c:v>
                </c:pt>
                <c:pt idx="50">
                  <c:v>Pay App 51</c:v>
                </c:pt>
                <c:pt idx="51">
                  <c:v>Pay App 52</c:v>
                </c:pt>
                <c:pt idx="52">
                  <c:v>Pay App 53</c:v>
                </c:pt>
                <c:pt idx="53">
                  <c:v>Pay App 54</c:v>
                </c:pt>
                <c:pt idx="54">
                  <c:v>Pay App 55</c:v>
                </c:pt>
                <c:pt idx="55">
                  <c:v>Pay App 56</c:v>
                </c:pt>
                <c:pt idx="56">
                  <c:v>Pay App 57</c:v>
                </c:pt>
                <c:pt idx="57">
                  <c:v>Pay App 58</c:v>
                </c:pt>
                <c:pt idx="58">
                  <c:v>Pay App 59</c:v>
                </c:pt>
                <c:pt idx="59">
                  <c:v>Pay App 60</c:v>
                </c:pt>
              </c:strCache>
            </c:strRef>
          </c:cat>
          <c:val>
            <c:numRef>
              <c:f>'Graph Data'!$P$276:$BW$276</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0-E934-4397-892F-1AB6E28FF71C}"/>
            </c:ext>
          </c:extLst>
        </c:ser>
        <c:dLbls>
          <c:showLegendKey val="0"/>
          <c:showVal val="0"/>
          <c:showCatName val="0"/>
          <c:showSerName val="0"/>
          <c:showPercent val="0"/>
          <c:showBubbleSize val="0"/>
        </c:dLbls>
        <c:gapWidth val="50"/>
        <c:overlap val="-27"/>
        <c:axId val="796624704"/>
        <c:axId val="796625032"/>
      </c:barChart>
      <c:catAx>
        <c:axId val="796624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6625032"/>
        <c:crosses val="autoZero"/>
        <c:auto val="1"/>
        <c:lblAlgn val="ctr"/>
        <c:lblOffset val="100"/>
        <c:noMultiLvlLbl val="0"/>
      </c:catAx>
      <c:valAx>
        <c:axId val="79662503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6624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oddFooter>&amp;L&amp;"Arial Narrow,Regular"&amp;8&amp;A - &amp;D &amp;R&amp;"Arial Narrow,Regular"&amp;8PO Box 141160 | Salt Lake City, UT 84114-1160 | (801) 957-7230 | https://dfcm.utah.gov      Page &amp;P</c:oddFooter>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chart" Target="../charts/chart1.xml"/><Relationship Id="rId5" Type="http://schemas.openxmlformats.org/officeDocument/2006/relationships/hyperlink" Target="https://drive.google.com/file/d/1CV8P4w7lTdXUBDwdWJzMH0U5BRtu2y9U/view?usp=share_link" TargetMode="External"/><Relationship Id="rId4"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1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1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1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2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9.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57150</xdr:rowOff>
    </xdr:from>
    <xdr:to>
      <xdr:col>2</xdr:col>
      <xdr:colOff>857250</xdr:colOff>
      <xdr:row>2</xdr:row>
      <xdr:rowOff>94015</xdr:rowOff>
    </xdr:to>
    <xdr:pic>
      <xdr:nvPicPr>
        <xdr:cNvPr id="2" name="Picture 1">
          <a:extLst>
            <a:ext uri="{FF2B5EF4-FFF2-40B4-BE49-F238E27FC236}">
              <a16:creationId xmlns:a16="http://schemas.microsoft.com/office/drawing/2014/main" id="{7B778BD6-C100-4AB2-9444-EC038E04EB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7150"/>
          <a:ext cx="1499235" cy="3648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9E49AF58-9E01-4887-8F81-2C64CE895970}"/>
            </a:ext>
          </a:extLst>
        </xdr:cNvPr>
        <xdr:cNvSpPr/>
      </xdr:nvSpPr>
      <xdr:spPr>
        <a:xfrm>
          <a:off x="5612606" y="373380"/>
          <a:ext cx="5159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A0DCDBAF-02A0-4F11-B7A1-B237DBC61A40}"/>
            </a:ext>
          </a:extLst>
        </xdr:cNvPr>
        <xdr:cNvSpPr/>
      </xdr:nvSpPr>
      <xdr:spPr>
        <a:xfrm>
          <a:off x="5617297" y="2933700"/>
          <a:ext cx="50800"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1050926</xdr:colOff>
      <xdr:row>2</xdr:row>
      <xdr:rowOff>93697</xdr:rowOff>
    </xdr:to>
    <xdr:pic>
      <xdr:nvPicPr>
        <xdr:cNvPr id="4" name="Picture 3">
          <a:extLst>
            <a:ext uri="{FF2B5EF4-FFF2-40B4-BE49-F238E27FC236}">
              <a16:creationId xmlns:a16="http://schemas.microsoft.com/office/drawing/2014/main" id="{DC090746-AC85-4495-836B-A88BB17D14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1" y="28575"/>
          <a:ext cx="1499235"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07362EE2-6BBE-459D-80C7-FFDD7F0E21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459855"/>
          <a:ext cx="1489710" cy="334362"/>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32717C2B-B768-4655-AA96-B11360FC02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401675"/>
          <a:ext cx="1489710" cy="3343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C8FF0059-C1DF-464C-ACF8-0CE73E4FF552}"/>
            </a:ext>
          </a:extLst>
        </xdr:cNvPr>
        <xdr:cNvSpPr/>
      </xdr:nvSpPr>
      <xdr:spPr>
        <a:xfrm>
          <a:off x="5612606" y="373380"/>
          <a:ext cx="5159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936E7403-C7A9-4DB9-801B-2216CD530A79}"/>
            </a:ext>
          </a:extLst>
        </xdr:cNvPr>
        <xdr:cNvSpPr/>
      </xdr:nvSpPr>
      <xdr:spPr>
        <a:xfrm>
          <a:off x="5617297" y="2933700"/>
          <a:ext cx="50800"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1050926</xdr:colOff>
      <xdr:row>2</xdr:row>
      <xdr:rowOff>93697</xdr:rowOff>
    </xdr:to>
    <xdr:pic>
      <xdr:nvPicPr>
        <xdr:cNvPr id="4" name="Picture 3">
          <a:extLst>
            <a:ext uri="{FF2B5EF4-FFF2-40B4-BE49-F238E27FC236}">
              <a16:creationId xmlns:a16="http://schemas.microsoft.com/office/drawing/2014/main" id="{3097DE51-24D5-44BE-BBF9-0F38D5EBDE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1" y="28575"/>
          <a:ext cx="1499235"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56895FAA-A99F-48BE-8CDA-83DD22EDDB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459855"/>
          <a:ext cx="1489710" cy="334362"/>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C21E4A3B-F61C-4A17-9CD3-2DB78DAA11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401675"/>
          <a:ext cx="1489710" cy="3343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8DE02033-41DB-4235-8CFF-F705FCEDA290}"/>
            </a:ext>
          </a:extLst>
        </xdr:cNvPr>
        <xdr:cNvSpPr/>
      </xdr:nvSpPr>
      <xdr:spPr>
        <a:xfrm>
          <a:off x="5612606" y="373380"/>
          <a:ext cx="5159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66B8B411-AB08-4F5A-884C-3DF59FA4E07F}"/>
            </a:ext>
          </a:extLst>
        </xdr:cNvPr>
        <xdr:cNvSpPr/>
      </xdr:nvSpPr>
      <xdr:spPr>
        <a:xfrm>
          <a:off x="5617297" y="2933700"/>
          <a:ext cx="50800"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1047116</xdr:colOff>
      <xdr:row>2</xdr:row>
      <xdr:rowOff>97507</xdr:rowOff>
    </xdr:to>
    <xdr:pic>
      <xdr:nvPicPr>
        <xdr:cNvPr id="4" name="Picture 3">
          <a:extLst>
            <a:ext uri="{FF2B5EF4-FFF2-40B4-BE49-F238E27FC236}">
              <a16:creationId xmlns:a16="http://schemas.microsoft.com/office/drawing/2014/main" id="{C65602E1-5D34-40EB-BF48-7121315764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1" y="28575"/>
          <a:ext cx="1499235"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FE9E9705-605A-444A-B70C-F45BD865F4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459855"/>
          <a:ext cx="1489710" cy="334362"/>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E020A5D3-442F-4C32-BA54-E34CBDEBBB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401675"/>
          <a:ext cx="1489710" cy="33436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2CB8267E-0336-4DB8-8899-C0FD117D0244}"/>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18FE754F-E421-4F57-9D4A-66FD905695A4}"/>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1047116</xdr:colOff>
      <xdr:row>2</xdr:row>
      <xdr:rowOff>97507</xdr:rowOff>
    </xdr:to>
    <xdr:pic>
      <xdr:nvPicPr>
        <xdr:cNvPr id="4" name="Picture 3">
          <a:extLst>
            <a:ext uri="{FF2B5EF4-FFF2-40B4-BE49-F238E27FC236}">
              <a16:creationId xmlns:a16="http://schemas.microsoft.com/office/drawing/2014/main" id="{42C05511-73ED-4E1F-A776-C75B92C882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93267019-F185-4150-87AB-E8E131CE5A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0DD499F0-AD3A-40B4-95AF-9D2BEAE576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BFB91D35-02EE-4FF2-9FB5-5CE8DDABDCEC}"/>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74AA9D39-5287-4366-B391-6C016C429194}"/>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1050926</xdr:colOff>
      <xdr:row>2</xdr:row>
      <xdr:rowOff>93697</xdr:rowOff>
    </xdr:to>
    <xdr:pic>
      <xdr:nvPicPr>
        <xdr:cNvPr id="4" name="Picture 3">
          <a:extLst>
            <a:ext uri="{FF2B5EF4-FFF2-40B4-BE49-F238E27FC236}">
              <a16:creationId xmlns:a16="http://schemas.microsoft.com/office/drawing/2014/main" id="{658193E2-78AC-4B02-B69F-0998A8DD89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9883D23A-2551-48A1-B8CE-2AC914D859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01FA5C05-230B-4D5E-8068-28D005A631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B4FD658C-F77A-4184-AF27-80E25146C3CF}"/>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ABFB770C-71BD-459A-92BD-0F7DA2B4DEAF}"/>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1050926</xdr:colOff>
      <xdr:row>2</xdr:row>
      <xdr:rowOff>93697</xdr:rowOff>
    </xdr:to>
    <xdr:pic>
      <xdr:nvPicPr>
        <xdr:cNvPr id="4" name="Picture 3">
          <a:extLst>
            <a:ext uri="{FF2B5EF4-FFF2-40B4-BE49-F238E27FC236}">
              <a16:creationId xmlns:a16="http://schemas.microsoft.com/office/drawing/2014/main" id="{F6FC6846-4B68-44AC-B6CC-C985E01B7E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01A91404-30B3-483E-AA4B-214DE82BF7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F97A7CE2-27E5-4E10-BFC1-BC6B32A96A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62E8BDC3-7F34-44CD-9BEE-618D04013D62}"/>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A0CF7A5E-998C-48B4-A626-85ADD4B1F38D}"/>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1050926</xdr:colOff>
      <xdr:row>2</xdr:row>
      <xdr:rowOff>93697</xdr:rowOff>
    </xdr:to>
    <xdr:pic>
      <xdr:nvPicPr>
        <xdr:cNvPr id="4" name="Picture 3">
          <a:extLst>
            <a:ext uri="{FF2B5EF4-FFF2-40B4-BE49-F238E27FC236}">
              <a16:creationId xmlns:a16="http://schemas.microsoft.com/office/drawing/2014/main" id="{DA93C864-A7CD-4151-9E48-F43BD822F1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B2FC38CE-71EB-44AE-AB39-3E6F25038F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EED79002-8975-4A4C-9D31-8611440988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AFFDEAD4-C141-4647-A983-A36EB52B88B8}"/>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7359C459-0028-44AC-90A7-3A1A0E3929CA}"/>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1047116</xdr:colOff>
      <xdr:row>2</xdr:row>
      <xdr:rowOff>97507</xdr:rowOff>
    </xdr:to>
    <xdr:pic>
      <xdr:nvPicPr>
        <xdr:cNvPr id="4" name="Picture 3">
          <a:extLst>
            <a:ext uri="{FF2B5EF4-FFF2-40B4-BE49-F238E27FC236}">
              <a16:creationId xmlns:a16="http://schemas.microsoft.com/office/drawing/2014/main" id="{E6B110E3-19B9-4B0B-ADEF-FEC7219924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EED202D1-211C-43BA-8B03-E932CD9CA2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05395D46-253F-44BC-841E-A1DE8A81D9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B0D599F6-6876-4AC1-87D7-085588D364B4}"/>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DC3E6451-B7EB-4215-99D9-8F4E267408C6}"/>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1050926</xdr:colOff>
      <xdr:row>2</xdr:row>
      <xdr:rowOff>93697</xdr:rowOff>
    </xdr:to>
    <xdr:pic>
      <xdr:nvPicPr>
        <xdr:cNvPr id="4" name="Picture 3">
          <a:extLst>
            <a:ext uri="{FF2B5EF4-FFF2-40B4-BE49-F238E27FC236}">
              <a16:creationId xmlns:a16="http://schemas.microsoft.com/office/drawing/2014/main" id="{95B61477-3377-4B5A-9159-F52FBA273C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35D82C33-7BDB-46A7-A1CE-3920CD72AA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FCF5603B-C355-4213-80C1-B36FBCDFA1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0970299D-8C6B-430F-B2E2-01B58AFAC7CF}"/>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7BAE325B-48EC-4108-AF6D-933A8DBD6D69}"/>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1050926</xdr:colOff>
      <xdr:row>2</xdr:row>
      <xdr:rowOff>93697</xdr:rowOff>
    </xdr:to>
    <xdr:pic>
      <xdr:nvPicPr>
        <xdr:cNvPr id="4" name="Picture 3">
          <a:extLst>
            <a:ext uri="{FF2B5EF4-FFF2-40B4-BE49-F238E27FC236}">
              <a16:creationId xmlns:a16="http://schemas.microsoft.com/office/drawing/2014/main" id="{126EC964-F05E-478A-964B-C51BAAF070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231B7C24-C8F3-464D-B902-53B1A1EC4F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CF787B6A-0783-4382-8F03-1A4C740226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0</xdr:row>
      <xdr:rowOff>66675</xdr:rowOff>
    </xdr:from>
    <xdr:to>
      <xdr:col>2</xdr:col>
      <xdr:colOff>567690</xdr:colOff>
      <xdr:row>2</xdr:row>
      <xdr:rowOff>71472</xdr:rowOff>
    </xdr:to>
    <xdr:pic>
      <xdr:nvPicPr>
        <xdr:cNvPr id="2" name="Picture 1">
          <a:extLst>
            <a:ext uri="{FF2B5EF4-FFF2-40B4-BE49-F238E27FC236}">
              <a16:creationId xmlns:a16="http://schemas.microsoft.com/office/drawing/2014/main" id="{02FB838E-D2E7-473C-83C6-C117267FC5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66675"/>
          <a:ext cx="1495425" cy="36865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69844E85-22C3-4C84-AAA9-17F3D5291305}"/>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0C2111B6-C7F6-4469-B288-3B1A38E088CC}"/>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1050926</xdr:colOff>
      <xdr:row>2</xdr:row>
      <xdr:rowOff>93697</xdr:rowOff>
    </xdr:to>
    <xdr:pic>
      <xdr:nvPicPr>
        <xdr:cNvPr id="4" name="Picture 3">
          <a:extLst>
            <a:ext uri="{FF2B5EF4-FFF2-40B4-BE49-F238E27FC236}">
              <a16:creationId xmlns:a16="http://schemas.microsoft.com/office/drawing/2014/main" id="{ABB55DF7-4125-4139-9238-E780BA3468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716BC9DC-18E4-4619-9CCC-24CDB288C0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2BA0046D-183E-4B73-A7FC-B9EE357A78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CA88B8BC-E773-456F-8AF2-352732502F6F}"/>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7D045E13-DF62-40B1-9F2D-C0845DF5436B}"/>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1050926</xdr:colOff>
      <xdr:row>2</xdr:row>
      <xdr:rowOff>93697</xdr:rowOff>
    </xdr:to>
    <xdr:pic>
      <xdr:nvPicPr>
        <xdr:cNvPr id="4" name="Picture 3">
          <a:extLst>
            <a:ext uri="{FF2B5EF4-FFF2-40B4-BE49-F238E27FC236}">
              <a16:creationId xmlns:a16="http://schemas.microsoft.com/office/drawing/2014/main" id="{FB736C86-F927-4ECC-8A73-F5B110FC62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0450C531-0DA7-4248-B05C-FE34E0F851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5CEF4211-B3E8-4E0C-B0DA-4516420D85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4B696CE1-260A-4118-9592-5E037A23DED0}"/>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EEB38850-3FA0-41C7-83EC-39BA96C35E12}"/>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1058546</xdr:colOff>
      <xdr:row>2</xdr:row>
      <xdr:rowOff>107032</xdr:rowOff>
    </xdr:to>
    <xdr:pic>
      <xdr:nvPicPr>
        <xdr:cNvPr id="4" name="Picture 3">
          <a:extLst>
            <a:ext uri="{FF2B5EF4-FFF2-40B4-BE49-F238E27FC236}">
              <a16:creationId xmlns:a16="http://schemas.microsoft.com/office/drawing/2014/main" id="{50A71B22-CE0A-4B42-9DD6-F8309F4138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9851116E-BFE1-4251-8BAC-FA4F837C99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84E1FB7F-2CF3-4A89-8E38-472D039759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546CCE08-85F1-4849-8936-4F93764456A8}"/>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09AEDAF1-C2E1-45E2-A67B-3807B2E15484}"/>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1058546</xdr:colOff>
      <xdr:row>2</xdr:row>
      <xdr:rowOff>107032</xdr:rowOff>
    </xdr:to>
    <xdr:pic>
      <xdr:nvPicPr>
        <xdr:cNvPr id="4" name="Picture 3">
          <a:extLst>
            <a:ext uri="{FF2B5EF4-FFF2-40B4-BE49-F238E27FC236}">
              <a16:creationId xmlns:a16="http://schemas.microsoft.com/office/drawing/2014/main" id="{901C51AE-B81C-41D7-BA86-EED3F91984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084A3037-CC77-4AE5-B309-E673803AD5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1CEADB41-A08C-4C49-999F-D6906F32E3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B1D8C673-72F3-4639-AD20-AC38191AD9A0}"/>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E5117E05-CDE2-4253-8B22-920B86458B12}"/>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1060451</xdr:colOff>
      <xdr:row>2</xdr:row>
      <xdr:rowOff>105127</xdr:rowOff>
    </xdr:to>
    <xdr:pic>
      <xdr:nvPicPr>
        <xdr:cNvPr id="4" name="Picture 3">
          <a:extLst>
            <a:ext uri="{FF2B5EF4-FFF2-40B4-BE49-F238E27FC236}">
              <a16:creationId xmlns:a16="http://schemas.microsoft.com/office/drawing/2014/main" id="{B9E4D714-7642-4760-BFC2-72D3FC090F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DE32B76F-4B5E-453D-B2C6-9D3E738B59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0F87D0FD-5F78-42BD-B76F-3F72E9E7D7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647C5761-53EE-463C-9251-DF7906E8A976}"/>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D4920CEE-B57B-48E1-B34A-99D4DCFD1231}"/>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1058546</xdr:colOff>
      <xdr:row>2</xdr:row>
      <xdr:rowOff>107032</xdr:rowOff>
    </xdr:to>
    <xdr:pic>
      <xdr:nvPicPr>
        <xdr:cNvPr id="4" name="Picture 3">
          <a:extLst>
            <a:ext uri="{FF2B5EF4-FFF2-40B4-BE49-F238E27FC236}">
              <a16:creationId xmlns:a16="http://schemas.microsoft.com/office/drawing/2014/main" id="{DBD0C1CB-648F-4D50-8FC7-DA1FA5B1A0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5F8BB788-6658-466A-84CC-5585A292E0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638C4309-E4D6-4E4A-90C3-DB97BD4A6F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6CE85B43-7B58-4486-97B7-3711F3039A85}"/>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F7641B7F-0D0A-4998-9460-30B51037B9E0}"/>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1058546</xdr:colOff>
      <xdr:row>2</xdr:row>
      <xdr:rowOff>107032</xdr:rowOff>
    </xdr:to>
    <xdr:pic>
      <xdr:nvPicPr>
        <xdr:cNvPr id="4" name="Picture 3">
          <a:extLst>
            <a:ext uri="{FF2B5EF4-FFF2-40B4-BE49-F238E27FC236}">
              <a16:creationId xmlns:a16="http://schemas.microsoft.com/office/drawing/2014/main" id="{1406580F-5AF5-49DA-87F3-A3F64F7955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B6276012-1444-4ABE-8A6C-C90295A23D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CF47E5B9-BEA9-43AB-9EEC-1D693C0F7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15300BAA-932D-4768-9F0F-0C542D78D1F5}"/>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4763D91A-B37A-4F0D-99C5-636864C74F5F}"/>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1060451</xdr:colOff>
      <xdr:row>2</xdr:row>
      <xdr:rowOff>105127</xdr:rowOff>
    </xdr:to>
    <xdr:pic>
      <xdr:nvPicPr>
        <xdr:cNvPr id="4" name="Picture 3">
          <a:extLst>
            <a:ext uri="{FF2B5EF4-FFF2-40B4-BE49-F238E27FC236}">
              <a16:creationId xmlns:a16="http://schemas.microsoft.com/office/drawing/2014/main" id="{BAF30E4B-32C7-459E-8CEC-EE3B3D78F8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ED59BE2F-8CE2-47BF-807F-30C46986C6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9B59B6D2-67E3-4770-B6F8-390EAED872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243500ED-6DF3-4306-B058-CE28CB00963B}"/>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B1566C0D-CB38-4501-AD61-87B48F99778F}"/>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1058546</xdr:colOff>
      <xdr:row>2</xdr:row>
      <xdr:rowOff>107032</xdr:rowOff>
    </xdr:to>
    <xdr:pic>
      <xdr:nvPicPr>
        <xdr:cNvPr id="4" name="Picture 3">
          <a:extLst>
            <a:ext uri="{FF2B5EF4-FFF2-40B4-BE49-F238E27FC236}">
              <a16:creationId xmlns:a16="http://schemas.microsoft.com/office/drawing/2014/main" id="{3167203F-4641-402D-8A6A-C425DC40F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E099CE64-B864-4907-B350-552B307B57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DAFD540A-AD4B-4D86-9BEE-A232F75D7E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A9DC901C-0304-4FCB-AFA7-38A3A7193298}"/>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9572E936-E1AE-41BD-B3DE-31A525E2F007}"/>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1058546</xdr:colOff>
      <xdr:row>2</xdr:row>
      <xdr:rowOff>107032</xdr:rowOff>
    </xdr:to>
    <xdr:pic>
      <xdr:nvPicPr>
        <xdr:cNvPr id="4" name="Picture 3">
          <a:extLst>
            <a:ext uri="{FF2B5EF4-FFF2-40B4-BE49-F238E27FC236}">
              <a16:creationId xmlns:a16="http://schemas.microsoft.com/office/drawing/2014/main" id="{06DDCDFB-F988-4F74-B182-DF5535979F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D5923866-24D2-468F-AEF4-69FA97587F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42B853DC-6FFF-41FA-97E6-DE1F0DD1D3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37</xdr:row>
      <xdr:rowOff>76200</xdr:rowOff>
    </xdr:from>
    <xdr:to>
      <xdr:col>17</xdr:col>
      <xdr:colOff>1562100</xdr:colOff>
      <xdr:row>67</xdr:row>
      <xdr:rowOff>1</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25400</xdr:colOff>
      <xdr:row>0</xdr:row>
      <xdr:rowOff>44450</xdr:rowOff>
    </xdr:from>
    <xdr:to>
      <xdr:col>2</xdr:col>
      <xdr:colOff>1214755</xdr:colOff>
      <xdr:row>2</xdr:row>
      <xdr:rowOff>117827</xdr:rowOff>
    </xdr:to>
    <xdr:pic>
      <xdr:nvPicPr>
        <xdr:cNvPr id="5" name="Picture 4">
          <a:extLst>
            <a:ext uri="{FF2B5EF4-FFF2-40B4-BE49-F238E27FC236}">
              <a16:creationId xmlns:a16="http://schemas.microsoft.com/office/drawing/2014/main" id="{9E9C3172-0FC6-4AEF-8D6A-6A0C43039F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400" y="44450"/>
          <a:ext cx="1501775" cy="378177"/>
        </a:xfrm>
        <a:prstGeom prst="rect">
          <a:avLst/>
        </a:prstGeom>
      </xdr:spPr>
    </xdr:pic>
    <xdr:clientData/>
  </xdr:twoCellAnchor>
  <xdr:twoCellAnchor>
    <xdr:from>
      <xdr:col>0</xdr:col>
      <xdr:colOff>62228</xdr:colOff>
      <xdr:row>69</xdr:row>
      <xdr:rowOff>60960</xdr:rowOff>
    </xdr:from>
    <xdr:to>
      <xdr:col>17</xdr:col>
      <xdr:colOff>1592580</xdr:colOff>
      <xdr:row>102</xdr:row>
      <xdr:rowOff>91440</xdr:rowOff>
    </xdr:to>
    <xdr:graphicFrame macro="">
      <xdr:nvGraphicFramePr>
        <xdr:cNvPr id="2" name="Chart 1">
          <a:extLst>
            <a:ext uri="{FF2B5EF4-FFF2-40B4-BE49-F238E27FC236}">
              <a16:creationId xmlns:a16="http://schemas.microsoft.com/office/drawing/2014/main" id="{34966CB4-B829-4525-BBAD-D61E9C2F54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103</xdr:row>
      <xdr:rowOff>53340</xdr:rowOff>
    </xdr:from>
    <xdr:to>
      <xdr:col>17</xdr:col>
      <xdr:colOff>1529715</xdr:colOff>
      <xdr:row>130</xdr:row>
      <xdr:rowOff>120014</xdr:rowOff>
    </xdr:to>
    <xdr:graphicFrame macro="">
      <xdr:nvGraphicFramePr>
        <xdr:cNvPr id="3" name="Chart 2">
          <a:extLst>
            <a:ext uri="{FF2B5EF4-FFF2-40B4-BE49-F238E27FC236}">
              <a16:creationId xmlns:a16="http://schemas.microsoft.com/office/drawing/2014/main" id="{BEF9634B-1460-4D8E-B41E-A90E31A3B4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438150</xdr:colOff>
      <xdr:row>32</xdr:row>
      <xdr:rowOff>9525</xdr:rowOff>
    </xdr:from>
    <xdr:to>
      <xdr:col>17</xdr:col>
      <xdr:colOff>1504950</xdr:colOff>
      <xdr:row>35</xdr:row>
      <xdr:rowOff>19050</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84CFACAC-8310-95B0-C714-28E2B9075E1F}"/>
            </a:ext>
          </a:extLst>
        </xdr:cNvPr>
        <xdr:cNvSpPr/>
      </xdr:nvSpPr>
      <xdr:spPr>
        <a:xfrm>
          <a:off x="11782425" y="4924425"/>
          <a:ext cx="1066800" cy="390525"/>
        </a:xfrm>
        <a:prstGeom prst="rect">
          <a:avLst/>
        </a:prstGeom>
        <a:solidFill>
          <a:srgbClr val="115FA4"/>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latin typeface="Arial Narrow" panose="020B0606020202030204" pitchFamily="34" charset="0"/>
            </a:rPr>
            <a:t>Click here to watch the video</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89D36690-6DB5-4FEA-9D2B-73D1A4BECA46}"/>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4BA35BA5-1821-4EEA-B5FF-09C36C04B927}"/>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1060451</xdr:colOff>
      <xdr:row>2</xdr:row>
      <xdr:rowOff>105127</xdr:rowOff>
    </xdr:to>
    <xdr:pic>
      <xdr:nvPicPr>
        <xdr:cNvPr id="4" name="Picture 3">
          <a:extLst>
            <a:ext uri="{FF2B5EF4-FFF2-40B4-BE49-F238E27FC236}">
              <a16:creationId xmlns:a16="http://schemas.microsoft.com/office/drawing/2014/main" id="{33CE6085-2A40-4A4C-B2AB-B0A6EC7C7C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45C8F59E-889E-4934-9B51-37350D027B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6A341BA9-E51A-4ED6-8A22-436338472B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5ADBC667-02D2-4C0F-B060-1F9C9D1ABF0C}"/>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FAD812C1-395A-4921-9BE3-7372EC6534E1}"/>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1060451</xdr:colOff>
      <xdr:row>2</xdr:row>
      <xdr:rowOff>105127</xdr:rowOff>
    </xdr:to>
    <xdr:pic>
      <xdr:nvPicPr>
        <xdr:cNvPr id="4" name="Picture 3">
          <a:extLst>
            <a:ext uri="{FF2B5EF4-FFF2-40B4-BE49-F238E27FC236}">
              <a16:creationId xmlns:a16="http://schemas.microsoft.com/office/drawing/2014/main" id="{942B3EFC-4CCB-47CA-AC12-548A0D531A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B102F0D2-BACE-4CB4-A352-F9229A2AE9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23281856-1265-4D9F-8D7C-DB31FECF19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46933F04-EA15-4AD5-9F7F-B1F2661663B8}"/>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C539C27A-0B9F-4B2B-A49D-911807BC9026}"/>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1060451</xdr:colOff>
      <xdr:row>2</xdr:row>
      <xdr:rowOff>105127</xdr:rowOff>
    </xdr:to>
    <xdr:pic>
      <xdr:nvPicPr>
        <xdr:cNvPr id="4" name="Picture 3">
          <a:extLst>
            <a:ext uri="{FF2B5EF4-FFF2-40B4-BE49-F238E27FC236}">
              <a16:creationId xmlns:a16="http://schemas.microsoft.com/office/drawing/2014/main" id="{17A9582F-593A-44AC-9F30-D0E7C29AFD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1607DB3A-9496-4B5C-B761-3C2DFF5A67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174435C1-0DE4-4CE9-9C55-C46C843DB1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633E5550-D585-47E7-81A1-9D7CD1F3B24D}"/>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A0AC5726-32F8-4776-A782-5429342117FA}"/>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1060451</xdr:colOff>
      <xdr:row>2</xdr:row>
      <xdr:rowOff>105127</xdr:rowOff>
    </xdr:to>
    <xdr:pic>
      <xdr:nvPicPr>
        <xdr:cNvPr id="4" name="Picture 3">
          <a:extLst>
            <a:ext uri="{FF2B5EF4-FFF2-40B4-BE49-F238E27FC236}">
              <a16:creationId xmlns:a16="http://schemas.microsoft.com/office/drawing/2014/main" id="{5B35D226-960C-4236-932B-02568115CB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329D5D4A-00D0-49FB-88AD-2CB90293F5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BC1D988B-977D-47B9-95BE-0CE0EDBA4E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3EE2F306-3008-4C4F-9C81-BA0C33ABFDE2}"/>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98346E9E-289C-4AE8-9181-31497325208B}"/>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1058546</xdr:colOff>
      <xdr:row>2</xdr:row>
      <xdr:rowOff>107032</xdr:rowOff>
    </xdr:to>
    <xdr:pic>
      <xdr:nvPicPr>
        <xdr:cNvPr id="4" name="Picture 3">
          <a:extLst>
            <a:ext uri="{FF2B5EF4-FFF2-40B4-BE49-F238E27FC236}">
              <a16:creationId xmlns:a16="http://schemas.microsoft.com/office/drawing/2014/main" id="{A010AD73-D981-42B4-BB43-E17CDF6A28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F10C441F-8441-4822-88CF-624EE783CC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D03BBC8F-85D5-4296-BF23-8B202D2266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2BDB6D9E-A8EC-42D2-BFE1-18990349DCF2}"/>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BEE47DF9-B1F0-497F-9C10-0A2B5E59F95F}"/>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1060451</xdr:colOff>
      <xdr:row>2</xdr:row>
      <xdr:rowOff>105127</xdr:rowOff>
    </xdr:to>
    <xdr:pic>
      <xdr:nvPicPr>
        <xdr:cNvPr id="4" name="Picture 3">
          <a:extLst>
            <a:ext uri="{FF2B5EF4-FFF2-40B4-BE49-F238E27FC236}">
              <a16:creationId xmlns:a16="http://schemas.microsoft.com/office/drawing/2014/main" id="{5DDED29E-29FC-45C9-8A0A-3DB4C03AAE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3ABF816A-6EFE-44CA-B600-CDEE82D9124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FD57C7DF-69EB-4BCE-85BF-3B4AF45BF6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1DC10090-C75A-44A5-B095-E9D225EA9ADC}"/>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ED31256C-3CAB-4ACF-888C-ECECCEC24341}"/>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1060451</xdr:colOff>
      <xdr:row>2</xdr:row>
      <xdr:rowOff>105127</xdr:rowOff>
    </xdr:to>
    <xdr:pic>
      <xdr:nvPicPr>
        <xdr:cNvPr id="4" name="Picture 3">
          <a:extLst>
            <a:ext uri="{FF2B5EF4-FFF2-40B4-BE49-F238E27FC236}">
              <a16:creationId xmlns:a16="http://schemas.microsoft.com/office/drawing/2014/main" id="{F61CF787-896C-4962-B195-71E77FE359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C7E904D7-3C1D-4B9C-8EC0-6D3EA3C7AA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D9B3B597-581C-4F5F-9AAB-9C36C593CE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1DE6CFC8-3B70-4C2F-93FB-67642EFD046D}"/>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D858F3CA-E4C3-4C35-A2B6-326EF6711AA5}"/>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1060451</xdr:colOff>
      <xdr:row>2</xdr:row>
      <xdr:rowOff>105127</xdr:rowOff>
    </xdr:to>
    <xdr:pic>
      <xdr:nvPicPr>
        <xdr:cNvPr id="4" name="Picture 3">
          <a:extLst>
            <a:ext uri="{FF2B5EF4-FFF2-40B4-BE49-F238E27FC236}">
              <a16:creationId xmlns:a16="http://schemas.microsoft.com/office/drawing/2014/main" id="{38B8120E-3A20-493A-8292-D17A50475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B06D7F36-051F-4895-9DB2-F4D6C909C2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F9D0F7CB-837E-4EDE-9086-14E526518B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1D56AD6A-3E14-46D3-964C-FAA2B8495CB3}"/>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D3DF3A73-9F8E-4CCD-86BC-4A4047EB972B}"/>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1058546</xdr:colOff>
      <xdr:row>2</xdr:row>
      <xdr:rowOff>107032</xdr:rowOff>
    </xdr:to>
    <xdr:pic>
      <xdr:nvPicPr>
        <xdr:cNvPr id="4" name="Picture 3">
          <a:extLst>
            <a:ext uri="{FF2B5EF4-FFF2-40B4-BE49-F238E27FC236}">
              <a16:creationId xmlns:a16="http://schemas.microsoft.com/office/drawing/2014/main" id="{785F305D-6F2C-4829-83C3-DFB70F37F5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1A75AC9F-B9DB-4A6F-AEEB-10A7D62B95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F1831A98-1F0F-4E0E-BE1C-3B008437EC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D79978CE-280A-40FF-A04A-160B3FF9EA5C}"/>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F14E196A-D510-48E1-8CBE-6255EE36B55D}"/>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1058546</xdr:colOff>
      <xdr:row>2</xdr:row>
      <xdr:rowOff>107032</xdr:rowOff>
    </xdr:to>
    <xdr:pic>
      <xdr:nvPicPr>
        <xdr:cNvPr id="4" name="Picture 3">
          <a:extLst>
            <a:ext uri="{FF2B5EF4-FFF2-40B4-BE49-F238E27FC236}">
              <a16:creationId xmlns:a16="http://schemas.microsoft.com/office/drawing/2014/main" id="{F34D5B41-1677-4DF9-AEC5-EEDCD31265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CDB3863D-238A-48E5-BFD1-B6DC5CBC99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3F82B5C7-7434-4DC0-89A2-DEF2747280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4" name="Rectangle 3">
          <a:extLst>
            <a:ext uri="{FF2B5EF4-FFF2-40B4-BE49-F238E27FC236}">
              <a16:creationId xmlns:a16="http://schemas.microsoft.com/office/drawing/2014/main" id="{00000000-0008-0000-0100-000004000000}"/>
            </a:ext>
          </a:extLst>
        </xdr:cNvPr>
        <xdr:cNvSpPr/>
      </xdr:nvSpPr>
      <xdr:spPr>
        <a:xfrm>
          <a:off x="4955381" y="442912"/>
          <a:ext cx="51594" cy="205582"/>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5" name="Rectangle 4">
          <a:extLst>
            <a:ext uri="{FF2B5EF4-FFF2-40B4-BE49-F238E27FC236}">
              <a16:creationId xmlns:a16="http://schemas.microsoft.com/office/drawing/2014/main" id="{00000000-0008-0000-0100-000005000000}"/>
            </a:ext>
          </a:extLst>
        </xdr:cNvPr>
        <xdr:cNvSpPr/>
      </xdr:nvSpPr>
      <xdr:spPr>
        <a:xfrm>
          <a:off x="4960072" y="3324225"/>
          <a:ext cx="50800" cy="1714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1050926</xdr:colOff>
      <xdr:row>2</xdr:row>
      <xdr:rowOff>93697</xdr:rowOff>
    </xdr:to>
    <xdr:pic>
      <xdr:nvPicPr>
        <xdr:cNvPr id="12" name="Picture 11">
          <a:extLst>
            <a:ext uri="{FF2B5EF4-FFF2-40B4-BE49-F238E27FC236}">
              <a16:creationId xmlns:a16="http://schemas.microsoft.com/office/drawing/2014/main" id="{E1350538-ECDC-4C43-AC28-31D56B758C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1" y="28575"/>
          <a:ext cx="1501775" cy="3369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13" name="Picture 12">
          <a:extLst>
            <a:ext uri="{FF2B5EF4-FFF2-40B4-BE49-F238E27FC236}">
              <a16:creationId xmlns:a16="http://schemas.microsoft.com/office/drawing/2014/main" id="{9297213D-2ED1-42A9-985D-539F10A2DB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7712075"/>
          <a:ext cx="1492250" cy="375002"/>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14" name="Picture 13">
          <a:extLst>
            <a:ext uri="{FF2B5EF4-FFF2-40B4-BE49-F238E27FC236}">
              <a16:creationId xmlns:a16="http://schemas.microsoft.com/office/drawing/2014/main" id="{80C4FFD7-10F4-4A46-A3B5-F34DE41845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7715250"/>
          <a:ext cx="1492250" cy="37182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CABD5226-A411-497C-8049-0D87DE53B27C}"/>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D1DD24B1-7344-41A6-B3F4-4068E5A97001}"/>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1058546</xdr:colOff>
      <xdr:row>2</xdr:row>
      <xdr:rowOff>107032</xdr:rowOff>
    </xdr:to>
    <xdr:pic>
      <xdr:nvPicPr>
        <xdr:cNvPr id="4" name="Picture 3">
          <a:extLst>
            <a:ext uri="{FF2B5EF4-FFF2-40B4-BE49-F238E27FC236}">
              <a16:creationId xmlns:a16="http://schemas.microsoft.com/office/drawing/2014/main" id="{BF94761A-42FA-4576-8735-24E3B27251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2E0EC8E9-7538-42A6-81E1-A3FF8972B3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253974BB-BC24-46AC-9829-0EB75E96B3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35FB5189-E161-46D6-9653-76F44C12427C}"/>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E8754067-DB3F-4391-8911-F4AB854E52FB}"/>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1060451</xdr:colOff>
      <xdr:row>2</xdr:row>
      <xdr:rowOff>105127</xdr:rowOff>
    </xdr:to>
    <xdr:pic>
      <xdr:nvPicPr>
        <xdr:cNvPr id="4" name="Picture 3">
          <a:extLst>
            <a:ext uri="{FF2B5EF4-FFF2-40B4-BE49-F238E27FC236}">
              <a16:creationId xmlns:a16="http://schemas.microsoft.com/office/drawing/2014/main" id="{55631B14-89BE-45DB-BAF5-84EE330813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5981A1A0-A534-4ED3-9C42-305E9F34C0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9062A26E-9033-44E9-B5C8-25DA95F6FA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3D5A448E-9588-483A-B87B-21F26CB82BC3}"/>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A23368D4-ECBA-4BB4-8982-FB6537A7AB99}"/>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1060451</xdr:colOff>
      <xdr:row>2</xdr:row>
      <xdr:rowOff>105127</xdr:rowOff>
    </xdr:to>
    <xdr:pic>
      <xdr:nvPicPr>
        <xdr:cNvPr id="4" name="Picture 3">
          <a:extLst>
            <a:ext uri="{FF2B5EF4-FFF2-40B4-BE49-F238E27FC236}">
              <a16:creationId xmlns:a16="http://schemas.microsoft.com/office/drawing/2014/main" id="{17DD2B15-2F25-492D-8CFD-BB3A9EC860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941544EF-E4D8-439D-9893-F16CA0F6E8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F881FA75-7D78-4511-B7F1-F1A84CAB5C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657B7D45-4A5A-4F84-AC4C-5E362DD1E21D}"/>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CBC304BA-D599-4488-88D4-D803846AC8E2}"/>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1058546</xdr:colOff>
      <xdr:row>2</xdr:row>
      <xdr:rowOff>107032</xdr:rowOff>
    </xdr:to>
    <xdr:pic>
      <xdr:nvPicPr>
        <xdr:cNvPr id="4" name="Picture 3">
          <a:extLst>
            <a:ext uri="{FF2B5EF4-FFF2-40B4-BE49-F238E27FC236}">
              <a16:creationId xmlns:a16="http://schemas.microsoft.com/office/drawing/2014/main" id="{CAC15FE0-03F3-454E-92CE-49E77C4426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58CDE515-813F-4B53-B03C-7640722255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01994B6D-5A40-4A62-AEAF-2D68854BD7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EE3C592B-20BE-4AB7-BC8A-EAC5ECD1671F}"/>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6C44F7AA-60EC-445A-8B2F-0C64C6783073}"/>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1058546</xdr:colOff>
      <xdr:row>2</xdr:row>
      <xdr:rowOff>107032</xdr:rowOff>
    </xdr:to>
    <xdr:pic>
      <xdr:nvPicPr>
        <xdr:cNvPr id="4" name="Picture 3">
          <a:extLst>
            <a:ext uri="{FF2B5EF4-FFF2-40B4-BE49-F238E27FC236}">
              <a16:creationId xmlns:a16="http://schemas.microsoft.com/office/drawing/2014/main" id="{4DA02CCF-89FC-40FC-9E03-622FBA3BFD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E53E793D-79E8-42FB-80CD-5CCD443AA8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D245B569-1F3F-4AB7-BF4C-61966EB1646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D0404A96-608A-42A9-AF1E-6C3A14EC8BB4}"/>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99F350C1-9008-4A53-8C14-86CFB368A4C9}"/>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1058546</xdr:colOff>
      <xdr:row>2</xdr:row>
      <xdr:rowOff>107032</xdr:rowOff>
    </xdr:to>
    <xdr:pic>
      <xdr:nvPicPr>
        <xdr:cNvPr id="4" name="Picture 3">
          <a:extLst>
            <a:ext uri="{FF2B5EF4-FFF2-40B4-BE49-F238E27FC236}">
              <a16:creationId xmlns:a16="http://schemas.microsoft.com/office/drawing/2014/main" id="{661ADE82-368D-431A-9275-EC6E6AA190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4F7F5163-5B00-491A-9F3D-5D96833475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80B01363-0079-4CDA-BDCF-0B7E6FF9DB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23B7EA23-87C0-48C7-87D0-43C093ADEAB6}"/>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8C5EECB2-26C3-42F0-8098-AD5AF9647F05}"/>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1058546</xdr:colOff>
      <xdr:row>2</xdr:row>
      <xdr:rowOff>107032</xdr:rowOff>
    </xdr:to>
    <xdr:pic>
      <xdr:nvPicPr>
        <xdr:cNvPr id="4" name="Picture 3">
          <a:extLst>
            <a:ext uri="{FF2B5EF4-FFF2-40B4-BE49-F238E27FC236}">
              <a16:creationId xmlns:a16="http://schemas.microsoft.com/office/drawing/2014/main" id="{2B39E5BF-7BE1-472A-BF4D-44BE5200ED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8661C652-A468-4761-B98F-7C43D78158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7D8F5622-CBAA-43B3-A9E0-C58A9640A8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6F76FBD3-64A8-43EE-B5B1-F289D26506DB}"/>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AD090891-B23B-4190-88A2-AE79887BE589}"/>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1060451</xdr:colOff>
      <xdr:row>2</xdr:row>
      <xdr:rowOff>105127</xdr:rowOff>
    </xdr:to>
    <xdr:pic>
      <xdr:nvPicPr>
        <xdr:cNvPr id="4" name="Picture 3">
          <a:extLst>
            <a:ext uri="{FF2B5EF4-FFF2-40B4-BE49-F238E27FC236}">
              <a16:creationId xmlns:a16="http://schemas.microsoft.com/office/drawing/2014/main" id="{953DB7F5-D8AA-4DCE-8F33-890FF4D4AE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46A18B8B-62F7-4F98-873B-34CD6DECE2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F531127B-D2B5-4D3E-9463-FA34EF9935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0EEA25ED-12C4-48EF-9E6A-8D390E0179B1}"/>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FAA4301B-2B2A-4987-83ED-919DCCC1B5D1}"/>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1060451</xdr:colOff>
      <xdr:row>2</xdr:row>
      <xdr:rowOff>108937</xdr:rowOff>
    </xdr:to>
    <xdr:pic>
      <xdr:nvPicPr>
        <xdr:cNvPr id="4" name="Picture 3">
          <a:extLst>
            <a:ext uri="{FF2B5EF4-FFF2-40B4-BE49-F238E27FC236}">
              <a16:creationId xmlns:a16="http://schemas.microsoft.com/office/drawing/2014/main" id="{A4BC0C38-5CE8-4BDB-95F5-941F4768AC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C8C740C3-8144-4650-9E6A-AC89422DF9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CAA84844-9E53-43D9-9C4E-4EDE2BECB4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9566E57B-2272-4D17-AE4E-041D2C0360BB}"/>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CAAE6F57-E609-408B-BB29-BCC85345FAEA}"/>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1058546</xdr:colOff>
      <xdr:row>2</xdr:row>
      <xdr:rowOff>107032</xdr:rowOff>
    </xdr:to>
    <xdr:pic>
      <xdr:nvPicPr>
        <xdr:cNvPr id="4" name="Picture 3">
          <a:extLst>
            <a:ext uri="{FF2B5EF4-FFF2-40B4-BE49-F238E27FC236}">
              <a16:creationId xmlns:a16="http://schemas.microsoft.com/office/drawing/2014/main" id="{01AD175A-63C5-4524-9608-425F4CD179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DE99B621-0496-4C0C-A04A-FC9B0C7422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B499A83E-6889-443F-9D2F-9C64AF2D52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3BF372C0-91E6-490F-8A08-9D09E1A78A63}"/>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45999CFB-56D9-4DC9-A28F-99D718CAF4D5}"/>
            </a:ext>
          </a:extLst>
        </xdr:cNvPr>
        <xdr:cNvSpPr/>
      </xdr:nvSpPr>
      <xdr:spPr>
        <a:xfrm>
          <a:off x="5602057" y="2933700"/>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1047116</xdr:colOff>
      <xdr:row>2</xdr:row>
      <xdr:rowOff>97507</xdr:rowOff>
    </xdr:to>
    <xdr:pic>
      <xdr:nvPicPr>
        <xdr:cNvPr id="4" name="Picture 3">
          <a:extLst>
            <a:ext uri="{FF2B5EF4-FFF2-40B4-BE49-F238E27FC236}">
              <a16:creationId xmlns:a16="http://schemas.microsoft.com/office/drawing/2014/main" id="{75D26C5C-53D6-4812-A130-B6DD8AB756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8BE2258C-C37A-4CC3-82AB-47EA2AE005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475095"/>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E1E3E51B-80DB-4692-8632-64A8387FBB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37845"/>
          <a:ext cx="1482090" cy="33245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1E05CBB7-5C2F-4A3E-AF1B-EEAB4B6D1856}"/>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7593C9B6-694C-43ED-BD58-332458FA115C}"/>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1058546</xdr:colOff>
      <xdr:row>2</xdr:row>
      <xdr:rowOff>107032</xdr:rowOff>
    </xdr:to>
    <xdr:pic>
      <xdr:nvPicPr>
        <xdr:cNvPr id="4" name="Picture 3">
          <a:extLst>
            <a:ext uri="{FF2B5EF4-FFF2-40B4-BE49-F238E27FC236}">
              <a16:creationId xmlns:a16="http://schemas.microsoft.com/office/drawing/2014/main" id="{7756118E-B23F-4182-BE9E-8A78E3F7C8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21AFD0B7-E9B5-4DB2-8C60-F56C338A78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153AFF68-6E31-47CF-B571-D1F1D5CB7E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F38096E0-A238-4A84-B7E7-1EF11720BF7F}"/>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014F4D2F-17F9-4E7E-B2C3-6F380C4FCB9A}"/>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1060451</xdr:colOff>
      <xdr:row>2</xdr:row>
      <xdr:rowOff>105127</xdr:rowOff>
    </xdr:to>
    <xdr:pic>
      <xdr:nvPicPr>
        <xdr:cNvPr id="4" name="Picture 3">
          <a:extLst>
            <a:ext uri="{FF2B5EF4-FFF2-40B4-BE49-F238E27FC236}">
              <a16:creationId xmlns:a16="http://schemas.microsoft.com/office/drawing/2014/main" id="{1C9CC2CC-AF06-4B62-B211-7B1E229232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758CD980-039C-43B2-A71B-5B4A2024A8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BA1A8834-125F-457F-A9AA-9134EAC48A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FCE00C34-E3CE-43A9-89F8-1E354EF352D1}"/>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DC06159B-68DF-4B26-A955-FB2B5A3E65AC}"/>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1060451</xdr:colOff>
      <xdr:row>2</xdr:row>
      <xdr:rowOff>105127</xdr:rowOff>
    </xdr:to>
    <xdr:pic>
      <xdr:nvPicPr>
        <xdr:cNvPr id="4" name="Picture 3">
          <a:extLst>
            <a:ext uri="{FF2B5EF4-FFF2-40B4-BE49-F238E27FC236}">
              <a16:creationId xmlns:a16="http://schemas.microsoft.com/office/drawing/2014/main" id="{43C1DE0E-70A7-48EF-8D73-D6CA255CDA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8B334015-B362-4909-817A-7739E82C0D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A94D82C5-551D-41DA-A3F9-04251D7C1B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A1BADE82-A9E4-4B65-B493-6DF540A12216}"/>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A788DBFB-8C55-477E-A1C8-A15F2569EFF6}"/>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1060451</xdr:colOff>
      <xdr:row>2</xdr:row>
      <xdr:rowOff>105127</xdr:rowOff>
    </xdr:to>
    <xdr:pic>
      <xdr:nvPicPr>
        <xdr:cNvPr id="4" name="Picture 3">
          <a:extLst>
            <a:ext uri="{FF2B5EF4-FFF2-40B4-BE49-F238E27FC236}">
              <a16:creationId xmlns:a16="http://schemas.microsoft.com/office/drawing/2014/main" id="{702A5BA9-3DEB-43F6-8BD7-CAB2709F30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0B13A24E-30E0-4A0C-8563-FE31974279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CE944E86-5C8B-4AA4-9EB5-3267B841E8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9DB0AD73-02C3-44CA-A5E1-F92E344F129D}"/>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138F0C9D-7056-40F0-BE87-96606E810C0E}"/>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1060451</xdr:colOff>
      <xdr:row>2</xdr:row>
      <xdr:rowOff>105127</xdr:rowOff>
    </xdr:to>
    <xdr:pic>
      <xdr:nvPicPr>
        <xdr:cNvPr id="4" name="Picture 3">
          <a:extLst>
            <a:ext uri="{FF2B5EF4-FFF2-40B4-BE49-F238E27FC236}">
              <a16:creationId xmlns:a16="http://schemas.microsoft.com/office/drawing/2014/main" id="{18A303DB-24B1-4886-8500-73B6D0649A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FBACB807-BE1B-4ADB-8957-AC9715ACC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67F01953-2391-4B84-AC9C-76257C1F87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918C3D40-44F8-4A0F-B719-5A3409983CFF}"/>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E92FAD3E-FFDA-47E8-933B-5781E8E4C856}"/>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1060451</xdr:colOff>
      <xdr:row>2</xdr:row>
      <xdr:rowOff>105127</xdr:rowOff>
    </xdr:to>
    <xdr:pic>
      <xdr:nvPicPr>
        <xdr:cNvPr id="4" name="Picture 3">
          <a:extLst>
            <a:ext uri="{FF2B5EF4-FFF2-40B4-BE49-F238E27FC236}">
              <a16:creationId xmlns:a16="http://schemas.microsoft.com/office/drawing/2014/main" id="{48D75C2B-BE46-4E88-8F9E-AD81BB43E9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FCA07A1E-4320-4288-BCD3-90FFF5CEBF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11498589-EB1C-415A-AAD4-E8E902B0B9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E0886F1A-DF8A-4BB8-883D-ABE3F7F76E5C}"/>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4D8688BF-BF84-4717-93C4-CF37A258B529}"/>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1058546</xdr:colOff>
      <xdr:row>2</xdr:row>
      <xdr:rowOff>107032</xdr:rowOff>
    </xdr:to>
    <xdr:pic>
      <xdr:nvPicPr>
        <xdr:cNvPr id="4" name="Picture 3">
          <a:extLst>
            <a:ext uri="{FF2B5EF4-FFF2-40B4-BE49-F238E27FC236}">
              <a16:creationId xmlns:a16="http://schemas.microsoft.com/office/drawing/2014/main" id="{A91BC427-D49C-4F5E-B899-F8D1642A45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3520" cy="32801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8F53C533-0B58-43E3-92CE-687040FF4D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EFA87D27-F251-46E1-8516-611774A681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35163CFC-B231-4F75-9CF3-BE6A2C1C5C0A}"/>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A63F409B-1FF4-452C-9BE9-702E1FB02C7F}"/>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1058546</xdr:colOff>
      <xdr:row>2</xdr:row>
      <xdr:rowOff>107032</xdr:rowOff>
    </xdr:to>
    <xdr:pic>
      <xdr:nvPicPr>
        <xdr:cNvPr id="4" name="Picture 3">
          <a:extLst>
            <a:ext uri="{FF2B5EF4-FFF2-40B4-BE49-F238E27FC236}">
              <a16:creationId xmlns:a16="http://schemas.microsoft.com/office/drawing/2014/main" id="{173091E2-5E9E-465E-B019-DCF2ECD4D9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0ED8C610-9670-4D60-9D46-D178763E33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CC7EC4DC-C9E0-4404-9381-70D945A3D9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8FAD3DE8-9B6F-49DF-B416-B9DF7C2471C1}"/>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A932A890-17D7-48B6-894E-21CBCF6711BC}"/>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1058546</xdr:colOff>
      <xdr:row>2</xdr:row>
      <xdr:rowOff>107032</xdr:rowOff>
    </xdr:to>
    <xdr:pic>
      <xdr:nvPicPr>
        <xdr:cNvPr id="4" name="Picture 3">
          <a:extLst>
            <a:ext uri="{FF2B5EF4-FFF2-40B4-BE49-F238E27FC236}">
              <a16:creationId xmlns:a16="http://schemas.microsoft.com/office/drawing/2014/main" id="{905657AA-FEC2-44C0-B723-C37F162954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FA197454-3C1F-4066-98D5-F90B32A7FF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D9D5C45E-FEDB-4303-BB92-CFF2BE7F99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A81E0A22-4C15-4523-B6C8-D6F04E78A8CF}"/>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36A33002-A97D-4A76-9C29-9858E11D6891}"/>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1058546</xdr:colOff>
      <xdr:row>2</xdr:row>
      <xdr:rowOff>107032</xdr:rowOff>
    </xdr:to>
    <xdr:pic>
      <xdr:nvPicPr>
        <xdr:cNvPr id="4" name="Picture 3">
          <a:extLst>
            <a:ext uri="{FF2B5EF4-FFF2-40B4-BE49-F238E27FC236}">
              <a16:creationId xmlns:a16="http://schemas.microsoft.com/office/drawing/2014/main" id="{220745FB-CE61-4582-ACFF-38F722143D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DC5E54A9-06D7-435F-8092-1C9C09A2A8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D70F8D88-116F-40FD-BFD4-ECCF101B516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D43C08E7-9DB4-4ACC-80CA-C16D0D0C818F}"/>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E01B16DF-B45A-49FE-B708-7DEF79FA86DA}"/>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1050926</xdr:colOff>
      <xdr:row>2</xdr:row>
      <xdr:rowOff>93697</xdr:rowOff>
    </xdr:to>
    <xdr:pic>
      <xdr:nvPicPr>
        <xdr:cNvPr id="4" name="Picture 3">
          <a:extLst>
            <a:ext uri="{FF2B5EF4-FFF2-40B4-BE49-F238E27FC236}">
              <a16:creationId xmlns:a16="http://schemas.microsoft.com/office/drawing/2014/main" id="{9CDFC5C8-864D-42B9-9301-CFB304BE76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34F87AE4-CB21-4A51-AEFB-BC615A17B7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30236746-E2B3-4ECE-9CB2-5CA577D38B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4C870B0C-7E76-4428-A9FE-5CFE372EE655}"/>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A3E2E977-9127-4123-9782-5D1ADC84AD51}"/>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1058546</xdr:colOff>
      <xdr:row>2</xdr:row>
      <xdr:rowOff>107032</xdr:rowOff>
    </xdr:to>
    <xdr:pic>
      <xdr:nvPicPr>
        <xdr:cNvPr id="4" name="Picture 3">
          <a:extLst>
            <a:ext uri="{FF2B5EF4-FFF2-40B4-BE49-F238E27FC236}">
              <a16:creationId xmlns:a16="http://schemas.microsoft.com/office/drawing/2014/main" id="{20A57EC0-0B3F-4DF9-A5BE-46328BE23B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562DD26C-2F06-4F44-8014-042B4BFF3E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82D1BF60-3532-43F0-AF78-F2006EF6CD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B2431B8C-4664-42E0-8193-C7C2E4BAD776}"/>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D8366B51-B157-4812-ABC9-E52287B659D3}"/>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1058546</xdr:colOff>
      <xdr:row>2</xdr:row>
      <xdr:rowOff>107032</xdr:rowOff>
    </xdr:to>
    <xdr:pic>
      <xdr:nvPicPr>
        <xdr:cNvPr id="4" name="Picture 3">
          <a:extLst>
            <a:ext uri="{FF2B5EF4-FFF2-40B4-BE49-F238E27FC236}">
              <a16:creationId xmlns:a16="http://schemas.microsoft.com/office/drawing/2014/main" id="{35CDEDF9-E102-4862-95F8-72765F2B4E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07122F88-C9F1-4344-9889-E8FBF9232C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C614CE23-4BC2-4D2E-B266-3CE7B29AA0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3CA695B7-5A1A-4FDA-9055-DD8553A350D0}"/>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6D2E4286-5BD7-4082-9409-7603D8DDD8F6}"/>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1058546</xdr:colOff>
      <xdr:row>2</xdr:row>
      <xdr:rowOff>107032</xdr:rowOff>
    </xdr:to>
    <xdr:pic>
      <xdr:nvPicPr>
        <xdr:cNvPr id="4" name="Picture 3">
          <a:extLst>
            <a:ext uri="{FF2B5EF4-FFF2-40B4-BE49-F238E27FC236}">
              <a16:creationId xmlns:a16="http://schemas.microsoft.com/office/drawing/2014/main" id="{892A28AE-EF15-473A-B307-33AF3957F1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0FEF50F7-ADCB-4008-B9D1-DF181FA369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F1CD99D0-8A1C-41AF-B7D8-61FAF287F6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897D8179-ADA0-4E94-A73B-1EBFEF152321}"/>
            </a:ext>
          </a:extLst>
        </xdr:cNvPr>
        <xdr:cNvSpPr/>
      </xdr:nvSpPr>
      <xdr:spPr>
        <a:xfrm>
          <a:off x="5597366" y="371475"/>
          <a:ext cx="4397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F36F3168-4F4F-4F80-8F8C-F4A834007929}"/>
            </a:ext>
          </a:extLst>
        </xdr:cNvPr>
        <xdr:cNvSpPr/>
      </xdr:nvSpPr>
      <xdr:spPr>
        <a:xfrm>
          <a:off x="5602057" y="2981325"/>
          <a:ext cx="45085"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1060451</xdr:colOff>
      <xdr:row>2</xdr:row>
      <xdr:rowOff>108937</xdr:rowOff>
    </xdr:to>
    <xdr:pic>
      <xdr:nvPicPr>
        <xdr:cNvPr id="4" name="Picture 3">
          <a:extLst>
            <a:ext uri="{FF2B5EF4-FFF2-40B4-BE49-F238E27FC236}">
              <a16:creationId xmlns:a16="http://schemas.microsoft.com/office/drawing/2014/main" id="{A01E63EE-BAA6-4148-BB96-E9EA754CCD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6" y="26670"/>
          <a:ext cx="1497330"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EB96CB25-980F-49F7-87B9-F0FDB53F4D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522720"/>
          <a:ext cx="1482090" cy="332457"/>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6A4D161A-A324-4548-901B-AAA4678A7A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285470"/>
          <a:ext cx="1482090" cy="3324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A19A3DE5-FEC7-4293-88EB-DDC7DF850E82}"/>
            </a:ext>
          </a:extLst>
        </xdr:cNvPr>
        <xdr:cNvSpPr/>
      </xdr:nvSpPr>
      <xdr:spPr>
        <a:xfrm>
          <a:off x="5612606" y="373380"/>
          <a:ext cx="5159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865B11A6-60E3-428D-B23C-A1D481B350DE}"/>
            </a:ext>
          </a:extLst>
        </xdr:cNvPr>
        <xdr:cNvSpPr/>
      </xdr:nvSpPr>
      <xdr:spPr>
        <a:xfrm>
          <a:off x="5617297" y="2933700"/>
          <a:ext cx="50800"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1050926</xdr:colOff>
      <xdr:row>2</xdr:row>
      <xdr:rowOff>93697</xdr:rowOff>
    </xdr:to>
    <xdr:pic>
      <xdr:nvPicPr>
        <xdr:cNvPr id="4" name="Picture 3">
          <a:extLst>
            <a:ext uri="{FF2B5EF4-FFF2-40B4-BE49-F238E27FC236}">
              <a16:creationId xmlns:a16="http://schemas.microsoft.com/office/drawing/2014/main" id="{9F83E18B-E459-45F2-9AAC-612E943468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1" y="28575"/>
          <a:ext cx="1499235"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A2B6C126-5140-48A1-B8E3-074F561D74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459855"/>
          <a:ext cx="1489710" cy="334362"/>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C703F944-A69A-4464-8240-3E434EB220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401675"/>
          <a:ext cx="1489710" cy="3343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E20EA123-C437-4472-B265-C784029C5F01}"/>
            </a:ext>
          </a:extLst>
        </xdr:cNvPr>
        <xdr:cNvSpPr/>
      </xdr:nvSpPr>
      <xdr:spPr>
        <a:xfrm>
          <a:off x="5612606" y="373380"/>
          <a:ext cx="5159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203A907C-D31C-4774-BC34-6C5850DA4C01}"/>
            </a:ext>
          </a:extLst>
        </xdr:cNvPr>
        <xdr:cNvSpPr/>
      </xdr:nvSpPr>
      <xdr:spPr>
        <a:xfrm>
          <a:off x="5617297" y="2933700"/>
          <a:ext cx="50800"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1050926</xdr:colOff>
      <xdr:row>2</xdr:row>
      <xdr:rowOff>93697</xdr:rowOff>
    </xdr:to>
    <xdr:pic>
      <xdr:nvPicPr>
        <xdr:cNvPr id="4" name="Picture 3">
          <a:extLst>
            <a:ext uri="{FF2B5EF4-FFF2-40B4-BE49-F238E27FC236}">
              <a16:creationId xmlns:a16="http://schemas.microsoft.com/office/drawing/2014/main" id="{52664F1E-54F1-4A1D-9FFC-9632A12B3B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1" y="28575"/>
          <a:ext cx="1499235"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8389B031-0551-4446-A29E-30F1718DE6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459855"/>
          <a:ext cx="1489710" cy="334362"/>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F23B93B4-5351-4047-BC7D-98465B5BA7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401675"/>
          <a:ext cx="1489710" cy="3343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11906</xdr:colOff>
      <xdr:row>3</xdr:row>
      <xdr:rowOff>0</xdr:rowOff>
    </xdr:from>
    <xdr:to>
      <xdr:col>8</xdr:col>
      <xdr:colOff>63500</xdr:colOff>
      <xdr:row>4</xdr:row>
      <xdr:rowOff>19844</xdr:rowOff>
    </xdr:to>
    <xdr:sp macro="" textlink="">
      <xdr:nvSpPr>
        <xdr:cNvPr id="2" name="Rectangle 1">
          <a:extLst>
            <a:ext uri="{FF2B5EF4-FFF2-40B4-BE49-F238E27FC236}">
              <a16:creationId xmlns:a16="http://schemas.microsoft.com/office/drawing/2014/main" id="{57397594-B4A6-44EA-A6CE-215AB3D92BAB}"/>
            </a:ext>
          </a:extLst>
        </xdr:cNvPr>
        <xdr:cNvSpPr/>
      </xdr:nvSpPr>
      <xdr:spPr>
        <a:xfrm>
          <a:off x="5612606" y="373380"/>
          <a:ext cx="51594" cy="1493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16597</xdr:colOff>
      <xdr:row>22</xdr:row>
      <xdr:rowOff>0</xdr:rowOff>
    </xdr:from>
    <xdr:to>
      <xdr:col>8</xdr:col>
      <xdr:colOff>67397</xdr:colOff>
      <xdr:row>23</xdr:row>
      <xdr:rowOff>19050</xdr:rowOff>
    </xdr:to>
    <xdr:sp macro="" textlink="">
      <xdr:nvSpPr>
        <xdr:cNvPr id="3" name="Rectangle 2">
          <a:extLst>
            <a:ext uri="{FF2B5EF4-FFF2-40B4-BE49-F238E27FC236}">
              <a16:creationId xmlns:a16="http://schemas.microsoft.com/office/drawing/2014/main" id="{4A8813F7-5C2A-4290-8DAF-3567A948B639}"/>
            </a:ext>
          </a:extLst>
        </xdr:cNvPr>
        <xdr:cNvSpPr/>
      </xdr:nvSpPr>
      <xdr:spPr>
        <a:xfrm>
          <a:off x="5617297" y="2933700"/>
          <a:ext cx="50800" cy="1485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31751</xdr:colOff>
      <xdr:row>0</xdr:row>
      <xdr:rowOff>28575</xdr:rowOff>
    </xdr:from>
    <xdr:to>
      <xdr:col>2</xdr:col>
      <xdr:colOff>1050926</xdr:colOff>
      <xdr:row>2</xdr:row>
      <xdr:rowOff>93697</xdr:rowOff>
    </xdr:to>
    <xdr:pic>
      <xdr:nvPicPr>
        <xdr:cNvPr id="4" name="Picture 3">
          <a:extLst>
            <a:ext uri="{FF2B5EF4-FFF2-40B4-BE49-F238E27FC236}">
              <a16:creationId xmlns:a16="http://schemas.microsoft.com/office/drawing/2014/main" id="{A8304552-D40B-4D9B-AE47-12E236E7B2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1" y="28575"/>
          <a:ext cx="1499235" cy="324202"/>
        </a:xfrm>
        <a:prstGeom prst="rect">
          <a:avLst/>
        </a:prstGeom>
      </xdr:spPr>
    </xdr:pic>
    <xdr:clientData/>
  </xdr:twoCellAnchor>
  <xdr:twoCellAnchor>
    <xdr:from>
      <xdr:col>0</xdr:col>
      <xdr:colOff>3175</xdr:colOff>
      <xdr:row>51</xdr:row>
      <xdr:rowOff>66675</xdr:rowOff>
    </xdr:from>
    <xdr:to>
      <xdr:col>2</xdr:col>
      <xdr:colOff>1012825</xdr:colOff>
      <xdr:row>53</xdr:row>
      <xdr:rowOff>111477</xdr:rowOff>
    </xdr:to>
    <xdr:pic>
      <xdr:nvPicPr>
        <xdr:cNvPr id="5" name="Picture 4">
          <a:extLst>
            <a:ext uri="{FF2B5EF4-FFF2-40B4-BE49-F238E27FC236}">
              <a16:creationId xmlns:a16="http://schemas.microsoft.com/office/drawing/2014/main" id="{6B338549-B9C2-43B7-A00B-AA95A3CEB5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6459855"/>
          <a:ext cx="1489710" cy="334362"/>
        </a:xfrm>
        <a:prstGeom prst="rect">
          <a:avLst/>
        </a:prstGeom>
      </xdr:spPr>
    </xdr:pic>
    <xdr:clientData/>
  </xdr:twoCellAnchor>
  <xdr:twoCellAnchor>
    <xdr:from>
      <xdr:col>0</xdr:col>
      <xdr:colOff>3175</xdr:colOff>
      <xdr:row>100</xdr:row>
      <xdr:rowOff>66675</xdr:rowOff>
    </xdr:from>
    <xdr:to>
      <xdr:col>2</xdr:col>
      <xdr:colOff>1012825</xdr:colOff>
      <xdr:row>102</xdr:row>
      <xdr:rowOff>111477</xdr:rowOff>
    </xdr:to>
    <xdr:pic>
      <xdr:nvPicPr>
        <xdr:cNvPr id="6" name="Picture 5">
          <a:extLst>
            <a:ext uri="{FF2B5EF4-FFF2-40B4-BE49-F238E27FC236}">
              <a16:creationId xmlns:a16="http://schemas.microsoft.com/office/drawing/2014/main" id="{220F47C5-5448-40C5-95BE-716BB7A921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 y="13401675"/>
          <a:ext cx="1489710" cy="33436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omments" Target="../comments8.xml"/><Relationship Id="rId4" Type="http://schemas.openxmlformats.org/officeDocument/2006/relationships/vmlDrawing" Target="../drawings/vmlDrawing15.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omments" Target="../comments9.xml"/><Relationship Id="rId4" Type="http://schemas.openxmlformats.org/officeDocument/2006/relationships/vmlDrawing" Target="../drawings/vmlDrawing17.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omments" Target="../comments10.xml"/><Relationship Id="rId4" Type="http://schemas.openxmlformats.org/officeDocument/2006/relationships/vmlDrawing" Target="../drawings/vmlDrawing19.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omments" Target="../comments11.xml"/><Relationship Id="rId4" Type="http://schemas.openxmlformats.org/officeDocument/2006/relationships/vmlDrawing" Target="../drawings/vmlDrawing21.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omments" Target="../comments13.xml"/><Relationship Id="rId4" Type="http://schemas.openxmlformats.org/officeDocument/2006/relationships/vmlDrawing" Target="../drawings/vmlDrawing25.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omments" Target="../comments14.xml"/><Relationship Id="rId4" Type="http://schemas.openxmlformats.org/officeDocument/2006/relationships/vmlDrawing" Target="../drawings/vmlDrawing27.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omments" Target="../comments15.xml"/><Relationship Id="rId4" Type="http://schemas.openxmlformats.org/officeDocument/2006/relationships/vmlDrawing" Target="../drawings/vmlDrawing29.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omments" Target="../comments16.xml"/><Relationship Id="rId4" Type="http://schemas.openxmlformats.org/officeDocument/2006/relationships/vmlDrawing" Target="../drawings/vmlDrawing31.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omments" Target="../comments17.xml"/><Relationship Id="rId4" Type="http://schemas.openxmlformats.org/officeDocument/2006/relationships/vmlDrawing" Target="../drawings/vmlDrawing33.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omments" Target="../comments18.xml"/><Relationship Id="rId4" Type="http://schemas.openxmlformats.org/officeDocument/2006/relationships/vmlDrawing" Target="../drawings/vmlDrawing35.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omments" Target="../comments19.xml"/><Relationship Id="rId4" Type="http://schemas.openxmlformats.org/officeDocument/2006/relationships/vmlDrawing" Target="../drawings/vmlDrawing37.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omments" Target="../comments20.xml"/><Relationship Id="rId4" Type="http://schemas.openxmlformats.org/officeDocument/2006/relationships/vmlDrawing" Target="../drawings/vmlDrawing39.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omments" Target="../comments21.xml"/><Relationship Id="rId4" Type="http://schemas.openxmlformats.org/officeDocument/2006/relationships/vmlDrawing" Target="../drawings/vmlDrawing41.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omments" Target="../comments22.xml"/><Relationship Id="rId4" Type="http://schemas.openxmlformats.org/officeDocument/2006/relationships/vmlDrawing" Target="../drawings/vmlDrawing43.v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omments" Target="../comments23.xml"/><Relationship Id="rId4" Type="http://schemas.openxmlformats.org/officeDocument/2006/relationships/vmlDrawing" Target="../drawings/vmlDrawing45.v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omments" Target="../comments24.xml"/><Relationship Id="rId4" Type="http://schemas.openxmlformats.org/officeDocument/2006/relationships/vmlDrawing" Target="../drawings/vmlDrawing47.v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omments" Target="../comments25.xml"/><Relationship Id="rId4" Type="http://schemas.openxmlformats.org/officeDocument/2006/relationships/vmlDrawing" Target="../drawings/vmlDrawing49.v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omments" Target="../comments26.xml"/><Relationship Id="rId4" Type="http://schemas.openxmlformats.org/officeDocument/2006/relationships/vmlDrawing" Target="../drawings/vmlDrawing51.v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comments" Target="../comments27.xml"/><Relationship Id="rId4" Type="http://schemas.openxmlformats.org/officeDocument/2006/relationships/vmlDrawing" Target="../drawings/vmlDrawing53.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omments" Target="../comments28.xml"/><Relationship Id="rId4" Type="http://schemas.openxmlformats.org/officeDocument/2006/relationships/vmlDrawing" Target="../drawings/vmlDrawing55.v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omments" Target="../comments29.xml"/><Relationship Id="rId4" Type="http://schemas.openxmlformats.org/officeDocument/2006/relationships/vmlDrawing" Target="../drawings/vmlDrawing57.v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comments" Target="../comments30.xml"/><Relationship Id="rId4" Type="http://schemas.openxmlformats.org/officeDocument/2006/relationships/vmlDrawing" Target="../drawings/vmlDrawing59.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comments" Target="../comments31.xml"/><Relationship Id="rId4" Type="http://schemas.openxmlformats.org/officeDocument/2006/relationships/vmlDrawing" Target="../drawings/vmlDrawing61.v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omments" Target="../comments32.xml"/><Relationship Id="rId4" Type="http://schemas.openxmlformats.org/officeDocument/2006/relationships/vmlDrawing" Target="../drawings/vmlDrawing63.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35.xml"/><Relationship Id="rId1" Type="http://schemas.openxmlformats.org/officeDocument/2006/relationships/printerSettings" Target="../printerSettings/printerSettings35.bin"/><Relationship Id="rId5" Type="http://schemas.openxmlformats.org/officeDocument/2006/relationships/comments" Target="../comments33.xml"/><Relationship Id="rId4" Type="http://schemas.openxmlformats.org/officeDocument/2006/relationships/vmlDrawing" Target="../drawings/vmlDrawing65.v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36.xml"/><Relationship Id="rId1" Type="http://schemas.openxmlformats.org/officeDocument/2006/relationships/printerSettings" Target="../printerSettings/printerSettings36.bin"/><Relationship Id="rId5" Type="http://schemas.openxmlformats.org/officeDocument/2006/relationships/comments" Target="../comments34.xml"/><Relationship Id="rId4" Type="http://schemas.openxmlformats.org/officeDocument/2006/relationships/vmlDrawing" Target="../drawings/vmlDrawing67.v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37.xml"/><Relationship Id="rId1" Type="http://schemas.openxmlformats.org/officeDocument/2006/relationships/printerSettings" Target="../printerSettings/printerSettings37.bin"/><Relationship Id="rId5" Type="http://schemas.openxmlformats.org/officeDocument/2006/relationships/comments" Target="../comments35.xml"/><Relationship Id="rId4" Type="http://schemas.openxmlformats.org/officeDocument/2006/relationships/vmlDrawing" Target="../drawings/vmlDrawing69.v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38.xml"/><Relationship Id="rId1" Type="http://schemas.openxmlformats.org/officeDocument/2006/relationships/printerSettings" Target="../printerSettings/printerSettings38.bin"/><Relationship Id="rId5" Type="http://schemas.openxmlformats.org/officeDocument/2006/relationships/comments" Target="../comments36.xml"/><Relationship Id="rId4" Type="http://schemas.openxmlformats.org/officeDocument/2006/relationships/vmlDrawing" Target="../drawings/vmlDrawing71.v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39.xml"/><Relationship Id="rId1" Type="http://schemas.openxmlformats.org/officeDocument/2006/relationships/printerSettings" Target="../printerSettings/printerSettings39.bin"/><Relationship Id="rId5" Type="http://schemas.openxmlformats.org/officeDocument/2006/relationships/comments" Target="../comments37.xml"/><Relationship Id="rId4" Type="http://schemas.openxmlformats.org/officeDocument/2006/relationships/vmlDrawing" Target="../drawings/vmlDrawing7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40.xml"/><Relationship Id="rId1" Type="http://schemas.openxmlformats.org/officeDocument/2006/relationships/printerSettings" Target="../printerSettings/printerSettings40.bin"/><Relationship Id="rId5" Type="http://schemas.openxmlformats.org/officeDocument/2006/relationships/comments" Target="../comments38.xml"/><Relationship Id="rId4" Type="http://schemas.openxmlformats.org/officeDocument/2006/relationships/vmlDrawing" Target="../drawings/vmlDrawing75.v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41.xml"/><Relationship Id="rId1" Type="http://schemas.openxmlformats.org/officeDocument/2006/relationships/printerSettings" Target="../printerSettings/printerSettings41.bin"/><Relationship Id="rId5" Type="http://schemas.openxmlformats.org/officeDocument/2006/relationships/comments" Target="../comments39.xml"/><Relationship Id="rId4" Type="http://schemas.openxmlformats.org/officeDocument/2006/relationships/vmlDrawing" Target="../drawings/vmlDrawing77.v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42.xml"/><Relationship Id="rId1" Type="http://schemas.openxmlformats.org/officeDocument/2006/relationships/printerSettings" Target="../printerSettings/printerSettings42.bin"/><Relationship Id="rId5" Type="http://schemas.openxmlformats.org/officeDocument/2006/relationships/comments" Target="../comments40.xml"/><Relationship Id="rId4" Type="http://schemas.openxmlformats.org/officeDocument/2006/relationships/vmlDrawing" Target="../drawings/vmlDrawing79.v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43.xml"/><Relationship Id="rId1" Type="http://schemas.openxmlformats.org/officeDocument/2006/relationships/printerSettings" Target="../printerSettings/printerSettings43.bin"/><Relationship Id="rId5" Type="http://schemas.openxmlformats.org/officeDocument/2006/relationships/comments" Target="../comments41.xml"/><Relationship Id="rId4" Type="http://schemas.openxmlformats.org/officeDocument/2006/relationships/vmlDrawing" Target="../drawings/vmlDrawing81.v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44.xml"/><Relationship Id="rId1" Type="http://schemas.openxmlformats.org/officeDocument/2006/relationships/printerSettings" Target="../printerSettings/printerSettings44.bin"/><Relationship Id="rId5" Type="http://schemas.openxmlformats.org/officeDocument/2006/relationships/comments" Target="../comments42.xml"/><Relationship Id="rId4" Type="http://schemas.openxmlformats.org/officeDocument/2006/relationships/vmlDrawing" Target="../drawings/vmlDrawing83.v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45.xml"/><Relationship Id="rId1" Type="http://schemas.openxmlformats.org/officeDocument/2006/relationships/printerSettings" Target="../printerSettings/printerSettings45.bin"/><Relationship Id="rId5" Type="http://schemas.openxmlformats.org/officeDocument/2006/relationships/comments" Target="../comments43.xml"/><Relationship Id="rId4" Type="http://schemas.openxmlformats.org/officeDocument/2006/relationships/vmlDrawing" Target="../drawings/vmlDrawing85.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46.xml"/><Relationship Id="rId1" Type="http://schemas.openxmlformats.org/officeDocument/2006/relationships/printerSettings" Target="../printerSettings/printerSettings46.bin"/><Relationship Id="rId5" Type="http://schemas.openxmlformats.org/officeDocument/2006/relationships/comments" Target="../comments44.xml"/><Relationship Id="rId4" Type="http://schemas.openxmlformats.org/officeDocument/2006/relationships/vmlDrawing" Target="../drawings/vmlDrawing87.v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47.xml"/><Relationship Id="rId1" Type="http://schemas.openxmlformats.org/officeDocument/2006/relationships/printerSettings" Target="../printerSettings/printerSettings47.bin"/><Relationship Id="rId5" Type="http://schemas.openxmlformats.org/officeDocument/2006/relationships/comments" Target="../comments45.xml"/><Relationship Id="rId4" Type="http://schemas.openxmlformats.org/officeDocument/2006/relationships/vmlDrawing" Target="../drawings/vmlDrawing89.v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48.xml"/><Relationship Id="rId1" Type="http://schemas.openxmlformats.org/officeDocument/2006/relationships/printerSettings" Target="../printerSettings/printerSettings48.bin"/><Relationship Id="rId5" Type="http://schemas.openxmlformats.org/officeDocument/2006/relationships/comments" Target="../comments46.xml"/><Relationship Id="rId4" Type="http://schemas.openxmlformats.org/officeDocument/2006/relationships/vmlDrawing" Target="../drawings/vmlDrawing91.v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drawing" Target="../drawings/drawing49.xml"/><Relationship Id="rId1" Type="http://schemas.openxmlformats.org/officeDocument/2006/relationships/printerSettings" Target="../printerSettings/printerSettings49.bin"/><Relationship Id="rId5" Type="http://schemas.openxmlformats.org/officeDocument/2006/relationships/comments" Target="../comments47.xml"/><Relationship Id="rId4" Type="http://schemas.openxmlformats.org/officeDocument/2006/relationships/vmlDrawing" Target="../drawings/vmlDrawing9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5.v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drawing" Target="../drawings/drawing50.xml"/><Relationship Id="rId1" Type="http://schemas.openxmlformats.org/officeDocument/2006/relationships/printerSettings" Target="../printerSettings/printerSettings50.bin"/><Relationship Id="rId5" Type="http://schemas.openxmlformats.org/officeDocument/2006/relationships/comments" Target="../comments48.xml"/><Relationship Id="rId4" Type="http://schemas.openxmlformats.org/officeDocument/2006/relationships/vmlDrawing" Target="../drawings/vmlDrawing95.v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96.vml"/><Relationship Id="rId2" Type="http://schemas.openxmlformats.org/officeDocument/2006/relationships/drawing" Target="../drawings/drawing51.xml"/><Relationship Id="rId1" Type="http://schemas.openxmlformats.org/officeDocument/2006/relationships/printerSettings" Target="../printerSettings/printerSettings51.bin"/><Relationship Id="rId5" Type="http://schemas.openxmlformats.org/officeDocument/2006/relationships/comments" Target="../comments49.xml"/><Relationship Id="rId4" Type="http://schemas.openxmlformats.org/officeDocument/2006/relationships/vmlDrawing" Target="../drawings/vmlDrawing97.v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drawing" Target="../drawings/drawing52.xml"/><Relationship Id="rId1" Type="http://schemas.openxmlformats.org/officeDocument/2006/relationships/printerSettings" Target="../printerSettings/printerSettings52.bin"/><Relationship Id="rId5" Type="http://schemas.openxmlformats.org/officeDocument/2006/relationships/comments" Target="../comments50.xml"/><Relationship Id="rId4" Type="http://schemas.openxmlformats.org/officeDocument/2006/relationships/vmlDrawing" Target="../drawings/vmlDrawing99.v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00.vml"/><Relationship Id="rId2" Type="http://schemas.openxmlformats.org/officeDocument/2006/relationships/drawing" Target="../drawings/drawing53.xml"/><Relationship Id="rId1" Type="http://schemas.openxmlformats.org/officeDocument/2006/relationships/printerSettings" Target="../printerSettings/printerSettings53.bin"/><Relationship Id="rId5" Type="http://schemas.openxmlformats.org/officeDocument/2006/relationships/comments" Target="../comments51.xml"/><Relationship Id="rId4" Type="http://schemas.openxmlformats.org/officeDocument/2006/relationships/vmlDrawing" Target="../drawings/vmlDrawing101.v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02.vml"/><Relationship Id="rId2" Type="http://schemas.openxmlformats.org/officeDocument/2006/relationships/drawing" Target="../drawings/drawing54.xml"/><Relationship Id="rId1" Type="http://schemas.openxmlformats.org/officeDocument/2006/relationships/printerSettings" Target="../printerSettings/printerSettings54.bin"/><Relationship Id="rId5" Type="http://schemas.openxmlformats.org/officeDocument/2006/relationships/comments" Target="../comments52.xml"/><Relationship Id="rId4" Type="http://schemas.openxmlformats.org/officeDocument/2006/relationships/vmlDrawing" Target="../drawings/vmlDrawing103.v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drawing" Target="../drawings/drawing55.xml"/><Relationship Id="rId1" Type="http://schemas.openxmlformats.org/officeDocument/2006/relationships/printerSettings" Target="../printerSettings/printerSettings55.bin"/><Relationship Id="rId5" Type="http://schemas.openxmlformats.org/officeDocument/2006/relationships/comments" Target="../comments53.xml"/><Relationship Id="rId4" Type="http://schemas.openxmlformats.org/officeDocument/2006/relationships/vmlDrawing" Target="../drawings/vmlDrawing105.v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106.vml"/><Relationship Id="rId2" Type="http://schemas.openxmlformats.org/officeDocument/2006/relationships/drawing" Target="../drawings/drawing56.xml"/><Relationship Id="rId1" Type="http://schemas.openxmlformats.org/officeDocument/2006/relationships/printerSettings" Target="../printerSettings/printerSettings56.bin"/><Relationship Id="rId5" Type="http://schemas.openxmlformats.org/officeDocument/2006/relationships/comments" Target="../comments54.xml"/><Relationship Id="rId4" Type="http://schemas.openxmlformats.org/officeDocument/2006/relationships/vmlDrawing" Target="../drawings/vmlDrawing107.v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108.vml"/><Relationship Id="rId2" Type="http://schemas.openxmlformats.org/officeDocument/2006/relationships/drawing" Target="../drawings/drawing57.xml"/><Relationship Id="rId1" Type="http://schemas.openxmlformats.org/officeDocument/2006/relationships/printerSettings" Target="../printerSettings/printerSettings57.bin"/><Relationship Id="rId5" Type="http://schemas.openxmlformats.org/officeDocument/2006/relationships/comments" Target="../comments55.xml"/><Relationship Id="rId4" Type="http://schemas.openxmlformats.org/officeDocument/2006/relationships/vmlDrawing" Target="../drawings/vmlDrawing109.v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drawing" Target="../drawings/drawing58.xml"/><Relationship Id="rId1" Type="http://schemas.openxmlformats.org/officeDocument/2006/relationships/printerSettings" Target="../printerSettings/printerSettings58.bin"/><Relationship Id="rId5" Type="http://schemas.openxmlformats.org/officeDocument/2006/relationships/comments" Target="../comments56.xml"/><Relationship Id="rId4" Type="http://schemas.openxmlformats.org/officeDocument/2006/relationships/vmlDrawing" Target="../drawings/vmlDrawing111.v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112.vml"/><Relationship Id="rId2" Type="http://schemas.openxmlformats.org/officeDocument/2006/relationships/drawing" Target="../drawings/drawing59.xml"/><Relationship Id="rId1" Type="http://schemas.openxmlformats.org/officeDocument/2006/relationships/printerSettings" Target="../printerSettings/printerSettings59.bin"/><Relationship Id="rId5" Type="http://schemas.openxmlformats.org/officeDocument/2006/relationships/comments" Target="../comments57.xml"/><Relationship Id="rId4" Type="http://schemas.openxmlformats.org/officeDocument/2006/relationships/vmlDrawing" Target="../drawings/vmlDrawing113.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vmlDrawing" Target="../drawings/vmlDrawing7.v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drawing" Target="../drawings/drawing60.xml"/><Relationship Id="rId1" Type="http://schemas.openxmlformats.org/officeDocument/2006/relationships/printerSettings" Target="../printerSettings/printerSettings60.bin"/><Relationship Id="rId5" Type="http://schemas.openxmlformats.org/officeDocument/2006/relationships/comments" Target="../comments58.xml"/><Relationship Id="rId4" Type="http://schemas.openxmlformats.org/officeDocument/2006/relationships/vmlDrawing" Target="../drawings/vmlDrawing115.v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116.vml"/><Relationship Id="rId2" Type="http://schemas.openxmlformats.org/officeDocument/2006/relationships/drawing" Target="../drawings/drawing61.xml"/><Relationship Id="rId1" Type="http://schemas.openxmlformats.org/officeDocument/2006/relationships/printerSettings" Target="../printerSettings/printerSettings61.bin"/><Relationship Id="rId5" Type="http://schemas.openxmlformats.org/officeDocument/2006/relationships/comments" Target="../comments59.xml"/><Relationship Id="rId4" Type="http://schemas.openxmlformats.org/officeDocument/2006/relationships/vmlDrawing" Target="../drawings/vmlDrawing117.v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118.vml"/><Relationship Id="rId2" Type="http://schemas.openxmlformats.org/officeDocument/2006/relationships/drawing" Target="../drawings/drawing62.xml"/><Relationship Id="rId1" Type="http://schemas.openxmlformats.org/officeDocument/2006/relationships/printerSettings" Target="../printerSettings/printerSettings62.bin"/><Relationship Id="rId5" Type="http://schemas.openxmlformats.org/officeDocument/2006/relationships/comments" Target="../comments60.xml"/><Relationship Id="rId4" Type="http://schemas.openxmlformats.org/officeDocument/2006/relationships/vmlDrawing" Target="../drawings/vmlDrawing119.v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120.vml"/><Relationship Id="rId2" Type="http://schemas.openxmlformats.org/officeDocument/2006/relationships/drawing" Target="../drawings/drawing63.xml"/><Relationship Id="rId1" Type="http://schemas.openxmlformats.org/officeDocument/2006/relationships/printerSettings" Target="../printerSettings/printerSettings63.bin"/><Relationship Id="rId5" Type="http://schemas.openxmlformats.org/officeDocument/2006/relationships/comments" Target="../comments61.xml"/><Relationship Id="rId4" Type="http://schemas.openxmlformats.org/officeDocument/2006/relationships/vmlDrawing" Target="../drawings/vmlDrawing121.v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5.xml"/><Relationship Id="rId4" Type="http://schemas.openxmlformats.org/officeDocument/2006/relationships/vmlDrawing" Target="../drawings/vmlDrawing9.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6.xml"/><Relationship Id="rId4" Type="http://schemas.openxmlformats.org/officeDocument/2006/relationships/vmlDrawing" Target="../drawings/vmlDrawing11.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omments" Target="../comments7.xml"/><Relationship Id="rId4" Type="http://schemas.openxmlformats.org/officeDocument/2006/relationships/vmlDrawing" Target="../drawings/vmlDrawing1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23458-E8C3-43AD-A3AA-DDB64BCB0ED8}">
  <sheetPr>
    <tabColor rgb="FFFFFF00"/>
  </sheetPr>
  <dimension ref="B2:U62"/>
  <sheetViews>
    <sheetView showGridLines="0" zoomScale="120" zoomScaleNormal="120" zoomScalePageLayoutView="120" workbookViewId="0">
      <selection activeCell="C7" sqref="C7"/>
    </sheetView>
  </sheetViews>
  <sheetFormatPr defaultRowHeight="15" x14ac:dyDescent="0.25"/>
  <cols>
    <col min="1" max="1" width="2.7109375" customWidth="1"/>
    <col min="2" max="2" width="9.7109375" customWidth="1"/>
    <col min="3" max="3" width="46.28515625" customWidth="1"/>
    <col min="4" max="4" width="0.7109375" hidden="1" customWidth="1"/>
    <col min="5" max="6" width="0.85546875" hidden="1" customWidth="1"/>
    <col min="7" max="7" width="14.42578125" customWidth="1"/>
    <col min="8" max="8" width="21.85546875" customWidth="1"/>
    <col min="9" max="9" width="11.5703125" hidden="1" customWidth="1"/>
    <col min="10" max="10" width="1.5703125" hidden="1" customWidth="1"/>
    <col min="11" max="11" width="1.85546875" hidden="1" customWidth="1"/>
    <col min="12" max="12" width="8.42578125" customWidth="1"/>
    <col min="13" max="13" width="6.7109375" customWidth="1"/>
    <col min="14" max="14" width="17" customWidth="1"/>
    <col min="15" max="15" width="22.7109375" customWidth="1"/>
    <col min="16" max="16" width="17.140625" customWidth="1"/>
    <col min="20" max="20" width="6.28515625" customWidth="1"/>
    <col min="21" max="21" width="7.5703125" customWidth="1"/>
  </cols>
  <sheetData>
    <row r="2" spans="2:21" ht="26.25" customHeight="1" x14ac:dyDescent="0.35">
      <c r="G2" s="287" t="s">
        <v>908</v>
      </c>
      <c r="H2" s="287"/>
      <c r="I2" s="287"/>
      <c r="J2" s="287"/>
      <c r="K2" s="287"/>
      <c r="L2" s="287"/>
      <c r="M2" s="211"/>
      <c r="N2" s="212"/>
    </row>
    <row r="3" spans="2:21" ht="12" customHeight="1" x14ac:dyDescent="0.25">
      <c r="G3" s="291" t="s">
        <v>954</v>
      </c>
      <c r="H3" s="291"/>
      <c r="I3" s="291"/>
      <c r="J3" s="291"/>
      <c r="K3" s="291"/>
      <c r="L3" s="291"/>
    </row>
    <row r="4" spans="2:21" ht="15" customHeight="1" x14ac:dyDescent="0.25">
      <c r="B4" s="295" t="s">
        <v>955</v>
      </c>
      <c r="C4" s="295"/>
      <c r="D4" s="9"/>
      <c r="E4" s="9"/>
      <c r="F4" s="9"/>
      <c r="G4" s="213" t="s">
        <v>909</v>
      </c>
      <c r="H4" s="213" t="s">
        <v>910</v>
      </c>
      <c r="I4" s="213"/>
      <c r="J4" s="213"/>
      <c r="K4" s="213"/>
      <c r="L4" s="214" t="s">
        <v>911</v>
      </c>
      <c r="M4" s="178"/>
      <c r="N4" s="215"/>
      <c r="O4" s="215"/>
      <c r="P4" s="215"/>
      <c r="Q4" s="215"/>
      <c r="R4" s="215"/>
      <c r="S4" s="215"/>
      <c r="T4" s="215"/>
      <c r="U4" s="215"/>
    </row>
    <row r="5" spans="2:21" ht="18.75" customHeight="1" x14ac:dyDescent="0.25">
      <c r="B5" s="295"/>
      <c r="C5" s="295"/>
      <c r="D5" s="9"/>
      <c r="E5" s="9"/>
      <c r="F5" s="9"/>
      <c r="G5" s="282">
        <f>'Summary Sheet'!D20</f>
        <v>0</v>
      </c>
      <c r="H5" s="282">
        <f>'Summary Sheet'!D21</f>
        <v>0</v>
      </c>
      <c r="I5" s="216"/>
      <c r="J5" s="216"/>
      <c r="K5" s="216"/>
      <c r="L5" s="210">
        <f>H5-G5</f>
        <v>0</v>
      </c>
      <c r="M5" s="178"/>
      <c r="N5" s="215"/>
      <c r="O5" s="215"/>
      <c r="P5" s="215"/>
      <c r="Q5" s="215"/>
      <c r="R5" s="215"/>
      <c r="S5" s="215"/>
      <c r="T5" s="215"/>
      <c r="U5" s="215"/>
    </row>
    <row r="6" spans="2:21" ht="9.6" customHeight="1" x14ac:dyDescent="0.25">
      <c r="B6" s="217"/>
      <c r="C6" s="217"/>
      <c r="D6" s="217"/>
      <c r="E6" s="217"/>
      <c r="F6" s="217"/>
      <c r="G6" s="217"/>
      <c r="H6" s="217"/>
      <c r="I6" s="217"/>
      <c r="J6" s="217"/>
    </row>
    <row r="7" spans="2:21" ht="13.5" customHeight="1" x14ac:dyDescent="0.25">
      <c r="B7" s="218" t="s">
        <v>868</v>
      </c>
      <c r="C7" s="136"/>
      <c r="D7" s="219"/>
      <c r="E7" s="219"/>
      <c r="F7" s="220"/>
      <c r="G7" s="221" t="s">
        <v>15</v>
      </c>
      <c r="H7" s="297">
        <f ca="1">NOW()</f>
        <v>45357.406719560182</v>
      </c>
      <c r="I7" s="297"/>
      <c r="J7" s="222"/>
      <c r="K7" s="223"/>
      <c r="L7" s="223"/>
    </row>
    <row r="8" spans="2:21" ht="13.5" customHeight="1" x14ac:dyDescent="0.25">
      <c r="B8" s="218" t="s">
        <v>869</v>
      </c>
      <c r="C8" s="224" cm="1">
        <f t="array" ref="C8:F8">'Summary Sheet'!D17:G17</f>
        <v>0</v>
      </c>
      <c r="D8" s="225">
        <v>0</v>
      </c>
      <c r="E8" s="225">
        <v>0</v>
      </c>
      <c r="F8" s="217">
        <v>0</v>
      </c>
      <c r="G8" s="221" t="s">
        <v>872</v>
      </c>
      <c r="H8" s="226" cm="1">
        <f t="array" ref="H8:K8">'Summary Sheet'!D16:G16</f>
        <v>0</v>
      </c>
      <c r="I8" s="226">
        <v>0</v>
      </c>
      <c r="J8" s="226">
        <v>0</v>
      </c>
      <c r="K8" s="226">
        <v>0</v>
      </c>
      <c r="L8" s="227"/>
      <c r="N8" s="296" t="s">
        <v>956</v>
      </c>
      <c r="O8" s="296"/>
      <c r="P8" s="296"/>
      <c r="Q8" s="296"/>
      <c r="R8" s="296"/>
      <c r="S8" s="296"/>
      <c r="T8" s="296"/>
      <c r="U8" s="296"/>
    </row>
    <row r="9" spans="2:21" ht="13.5" customHeight="1" x14ac:dyDescent="0.25">
      <c r="B9" s="218" t="s">
        <v>870</v>
      </c>
      <c r="C9" s="289"/>
      <c r="D9" s="289"/>
      <c r="E9" s="289"/>
      <c r="F9" s="228"/>
      <c r="G9" s="221" t="s">
        <v>873</v>
      </c>
      <c r="H9" s="226" cm="1">
        <f t="array" ref="H9:K9">'Summary Sheet'!D18:G18</f>
        <v>0</v>
      </c>
      <c r="I9" s="226">
        <v>0</v>
      </c>
      <c r="J9" s="229">
        <v>0</v>
      </c>
      <c r="K9" s="227">
        <v>0</v>
      </c>
      <c r="L9" s="227"/>
      <c r="N9" s="296"/>
      <c r="O9" s="296"/>
      <c r="P9" s="296"/>
      <c r="Q9" s="296"/>
      <c r="R9" s="296"/>
      <c r="S9" s="296"/>
      <c r="T9" s="296"/>
      <c r="U9" s="296"/>
    </row>
    <row r="10" spans="2:21" ht="13.5" customHeight="1" x14ac:dyDescent="0.25">
      <c r="B10" s="218" t="s">
        <v>871</v>
      </c>
      <c r="C10" s="226" cm="1">
        <f t="array" ref="C10:F10">'Summary Sheet'!D12:G12</f>
        <v>0</v>
      </c>
      <c r="D10" s="230">
        <v>0</v>
      </c>
      <c r="E10" s="230">
        <v>0</v>
      </c>
      <c r="F10" s="228">
        <v>0</v>
      </c>
      <c r="G10" s="221" t="s">
        <v>874</v>
      </c>
      <c r="H10" s="298"/>
      <c r="I10" s="298"/>
      <c r="J10" s="298"/>
      <c r="K10" s="298"/>
      <c r="L10" s="298"/>
      <c r="N10" s="296"/>
      <c r="O10" s="296"/>
      <c r="P10" s="296"/>
      <c r="Q10" s="296"/>
      <c r="R10" s="296"/>
      <c r="S10" s="296"/>
      <c r="T10" s="296"/>
      <c r="U10" s="296"/>
    </row>
    <row r="11" spans="2:21" ht="11.25" customHeight="1" x14ac:dyDescent="0.25">
      <c r="B11" s="217"/>
      <c r="C11" s="217"/>
      <c r="D11" s="217"/>
      <c r="E11" s="217"/>
      <c r="F11" s="217"/>
      <c r="G11" s="217"/>
      <c r="H11" s="217"/>
      <c r="I11" s="217"/>
      <c r="J11" s="217"/>
    </row>
    <row r="12" spans="2:21" x14ac:dyDescent="0.25">
      <c r="B12" s="231" t="s">
        <v>875</v>
      </c>
      <c r="C12" s="288" t="s">
        <v>876</v>
      </c>
      <c r="D12" s="288"/>
      <c r="E12" s="288"/>
      <c r="F12" s="288"/>
      <c r="G12" s="232" t="s">
        <v>877</v>
      </c>
      <c r="H12" s="232" t="s">
        <v>348</v>
      </c>
      <c r="I12" s="232"/>
      <c r="J12" s="233"/>
      <c r="K12" s="233"/>
      <c r="L12" s="234" t="s">
        <v>878</v>
      </c>
      <c r="N12" s="235" t="s">
        <v>940</v>
      </c>
      <c r="O12" s="236"/>
      <c r="P12" s="236"/>
      <c r="Q12" s="236"/>
      <c r="R12" s="236"/>
      <c r="S12" s="236"/>
      <c r="T12" s="236"/>
      <c r="U12" s="237"/>
    </row>
    <row r="13" spans="2:21" ht="13.5" customHeight="1" x14ac:dyDescent="0.25">
      <c r="B13" s="238" t="str" cm="1">
        <f t="array" ref="B13">IFERROR(IF($C$7="","",INDEX('Graph Data'!$A$2:$A$501,SMALL(IF(('Graph Data'!$D$2:$D$501='Change Order Submission Form'!$C$7)*('Graph Data'!$B$2:$B$501="Approved"),ROW('Graph Data'!$A$2:$A$501)),ROW(1:1))-1,1)),"")</f>
        <v/>
      </c>
      <c r="C13" s="239" t="str">
        <f>IFERROR(VLOOKUP(B13,'Graph Data'!$A$2:$E$501,5,FALSE),"")</f>
        <v/>
      </c>
      <c r="D13" s="239"/>
      <c r="E13" s="239"/>
      <c r="F13" s="239"/>
      <c r="G13" s="240" t="str">
        <f>IFERROR(VLOOKUP(B13,'Graph Data'!$A$2:$F$501,6,FALSE),"")</f>
        <v/>
      </c>
      <c r="H13" s="238" t="str">
        <f>IFERROR(VLOOKUP(B13,'Graph Data'!$A$2:$F$501,3,FALSE),"")</f>
        <v/>
      </c>
      <c r="I13" s="241"/>
      <c r="J13" s="242"/>
      <c r="K13" s="233"/>
      <c r="L13" s="210" t="str">
        <f>IFERROR(VLOOKUP(B13,'Graph Data'!$A$2:$G$501,7,FALSE),"")</f>
        <v/>
      </c>
      <c r="N13" s="243" t="s">
        <v>883</v>
      </c>
      <c r="O13" s="290" t="s">
        <v>922</v>
      </c>
      <c r="P13" s="290"/>
      <c r="Q13" s="290"/>
      <c r="R13" s="290"/>
      <c r="S13" s="290"/>
      <c r="T13" s="290"/>
      <c r="U13" s="290"/>
    </row>
    <row r="14" spans="2:21" ht="13.5" customHeight="1" x14ac:dyDescent="0.25">
      <c r="B14" s="238" t="str" cm="1">
        <f t="array" ref="B14">IFERROR(IF($C$7="","",INDEX('Graph Data'!$A$2:$A$501,SMALL(IF(('Graph Data'!$D$2:$D$501='Change Order Submission Form'!$C$7)*('Graph Data'!$B$2:$B$501="Approved"),ROW('Graph Data'!$A$2:$A$501)),ROW(2:2))-1,1)),"")</f>
        <v/>
      </c>
      <c r="C14" s="239" t="str">
        <f>IFERROR(VLOOKUP(B14,'Graph Data'!$A$2:$E$501,5,FALSE),"")</f>
        <v/>
      </c>
      <c r="D14" s="239"/>
      <c r="E14" s="239"/>
      <c r="F14" s="239"/>
      <c r="G14" s="240" t="str">
        <f>IFERROR(VLOOKUP(B14,'Graph Data'!$A$2:$F$501,6,FALSE),"")</f>
        <v/>
      </c>
      <c r="H14" s="238" t="str">
        <f>IFERROR(VLOOKUP(B14,'Graph Data'!$A$2:$F$501,3,FALSE),"")</f>
        <v/>
      </c>
      <c r="I14" s="241"/>
      <c r="J14" s="242"/>
      <c r="K14" s="233"/>
      <c r="L14" s="210" t="str">
        <f>IFERROR(VLOOKUP(B14,'Graph Data'!$A$2:$G$501,7,FALSE),"")</f>
        <v/>
      </c>
      <c r="N14" s="243" t="s">
        <v>884</v>
      </c>
      <c r="O14" s="290" t="s">
        <v>923</v>
      </c>
      <c r="P14" s="290"/>
      <c r="Q14" s="290"/>
      <c r="R14" s="290"/>
      <c r="S14" s="290"/>
      <c r="T14" s="290"/>
      <c r="U14" s="290"/>
    </row>
    <row r="15" spans="2:21" ht="13.5" customHeight="1" x14ac:dyDescent="0.25">
      <c r="B15" s="238" t="str" cm="1">
        <f t="array" ref="B15">IFERROR(IF($C$7="","",INDEX('Graph Data'!$A$2:$A$501,SMALL(IF(('Graph Data'!$D$2:$D$501='Change Order Submission Form'!$C$7)*('Graph Data'!$B$2:$B$501="Approved"),ROW('Graph Data'!$A$2:$A$501)),ROW(3:3))-1,1)),"")</f>
        <v/>
      </c>
      <c r="C15" s="239" t="str">
        <f>IFERROR(VLOOKUP(B15,'Graph Data'!$A$2:$E$501,5,FALSE),"")</f>
        <v/>
      </c>
      <c r="D15" s="239"/>
      <c r="E15" s="239"/>
      <c r="F15" s="239"/>
      <c r="G15" s="240" t="str">
        <f>IFERROR(VLOOKUP(B15,'Graph Data'!$A$2:$F$501,6,FALSE),"")</f>
        <v/>
      </c>
      <c r="H15" s="238" t="str">
        <f>IFERROR(VLOOKUP(B15,'Graph Data'!$A$2:$F$501,3,FALSE),"")</f>
        <v/>
      </c>
      <c r="I15" s="241"/>
      <c r="J15" s="242"/>
      <c r="K15" s="233"/>
      <c r="L15" s="210" t="str">
        <f>IFERROR(VLOOKUP(B15,'Graph Data'!$A$2:$G$501,7,FALSE),"")</f>
        <v/>
      </c>
      <c r="N15" s="243" t="s">
        <v>885</v>
      </c>
      <c r="O15" s="290" t="s">
        <v>924</v>
      </c>
      <c r="P15" s="290"/>
      <c r="Q15" s="290"/>
      <c r="R15" s="290"/>
      <c r="S15" s="290"/>
      <c r="T15" s="290"/>
      <c r="U15" s="290"/>
    </row>
    <row r="16" spans="2:21" ht="13.5" customHeight="1" x14ac:dyDescent="0.25">
      <c r="B16" s="238" t="str" cm="1">
        <f t="array" ref="B16">IFERROR(IF($C$7="","",INDEX('Graph Data'!$A$2:$A$501,SMALL(IF(('Graph Data'!$D$2:$D$501='Change Order Submission Form'!$C$7)*('Graph Data'!$B$2:$B$501="Approved"),ROW('Graph Data'!$A$2:$A$501)),ROW(4:4))-1,1)),"")</f>
        <v/>
      </c>
      <c r="C16" s="239" t="str">
        <f>IFERROR(VLOOKUP(B16,'Graph Data'!$A$2:$E$501,5,FALSE),"")</f>
        <v/>
      </c>
      <c r="D16" s="239"/>
      <c r="E16" s="239"/>
      <c r="F16" s="239"/>
      <c r="G16" s="240" t="str">
        <f>IFERROR(VLOOKUP(B16,'Graph Data'!$A$2:$F$501,6,FALSE),"")</f>
        <v/>
      </c>
      <c r="H16" s="238" t="str">
        <f>IFERROR(VLOOKUP(B16,'Graph Data'!$A$2:$F$501,3,FALSE),"")</f>
        <v/>
      </c>
      <c r="I16" s="241"/>
      <c r="J16" s="242"/>
      <c r="K16" s="233"/>
      <c r="L16" s="210" t="str">
        <f>IFERROR(VLOOKUP(B16,'Graph Data'!$A$2:$G$501,7,FALSE),"")</f>
        <v/>
      </c>
      <c r="N16" s="243" t="s">
        <v>886</v>
      </c>
      <c r="O16" s="290" t="s">
        <v>925</v>
      </c>
      <c r="P16" s="290"/>
      <c r="Q16" s="290"/>
      <c r="R16" s="290"/>
      <c r="S16" s="290"/>
      <c r="T16" s="290"/>
      <c r="U16" s="290"/>
    </row>
    <row r="17" spans="2:21" ht="13.5" customHeight="1" x14ac:dyDescent="0.25">
      <c r="B17" s="238" t="str" cm="1">
        <f t="array" ref="B17">IFERROR(IF($C$7="","",INDEX('Graph Data'!$A$2:$A$501,SMALL(IF(('Graph Data'!$D$2:$D$501='Change Order Submission Form'!$C$7)*('Graph Data'!$B$2:$B$501="Approved"),ROW('Graph Data'!$A$2:$A$501)),ROW(5:5))-1,1)),"")</f>
        <v/>
      </c>
      <c r="C17" s="239" t="str">
        <f>IFERROR(VLOOKUP(B17,'Graph Data'!$A$2:$E$501,5,FALSE),"")</f>
        <v/>
      </c>
      <c r="D17" s="239"/>
      <c r="E17" s="239"/>
      <c r="F17" s="239"/>
      <c r="G17" s="240" t="str">
        <f>IFERROR(VLOOKUP(B17,'Graph Data'!$A$2:$F$501,6,FALSE),"")</f>
        <v/>
      </c>
      <c r="H17" s="238" t="str">
        <f>IFERROR(VLOOKUP(B17,'Graph Data'!$A$2:$F$501,3,FALSE),"")</f>
        <v/>
      </c>
      <c r="I17" s="241"/>
      <c r="J17" s="242"/>
      <c r="K17" s="233"/>
      <c r="L17" s="210" t="str">
        <f>IFERROR(VLOOKUP(B17,'Graph Data'!$A$2:$G$501,7,FALSE),"")</f>
        <v/>
      </c>
      <c r="N17" s="243" t="s">
        <v>887</v>
      </c>
      <c r="O17" s="290" t="s">
        <v>926</v>
      </c>
      <c r="P17" s="290"/>
      <c r="Q17" s="290"/>
      <c r="R17" s="290"/>
      <c r="S17" s="290"/>
      <c r="T17" s="290"/>
      <c r="U17" s="290"/>
    </row>
    <row r="18" spans="2:21" ht="13.5" customHeight="1" x14ac:dyDescent="0.25">
      <c r="B18" s="238" t="str" cm="1">
        <f t="array" ref="B18">IFERROR(IF($C$7="","",INDEX('Graph Data'!$A$2:$A$501,SMALL(IF(('Graph Data'!$D$2:$D$501='Change Order Submission Form'!$C$7)*('Graph Data'!$B$2:$B$501="Approved"),ROW('Graph Data'!$A$2:$A$501)),ROW(6:6))-1,1)),"")</f>
        <v/>
      </c>
      <c r="C18" s="239" t="str">
        <f>IFERROR(VLOOKUP(B18,'Graph Data'!$A$2:$E$501,5,FALSE),"")</f>
        <v/>
      </c>
      <c r="D18" s="239"/>
      <c r="E18" s="239"/>
      <c r="F18" s="239"/>
      <c r="G18" s="240" t="str">
        <f>IFERROR(VLOOKUP(B18,'Graph Data'!$A$2:$F$501,6,FALSE),"")</f>
        <v/>
      </c>
      <c r="H18" s="238" t="str">
        <f>IFERROR(VLOOKUP(B18,'Graph Data'!$A$2:$F$501,3,FALSE),"")</f>
        <v/>
      </c>
      <c r="I18" s="241"/>
      <c r="J18" s="242"/>
      <c r="K18" s="233"/>
      <c r="L18" s="210" t="str">
        <f>IFERROR(VLOOKUP(B18,'Graph Data'!$A$2:$G$501,7,FALSE),"")</f>
        <v/>
      </c>
      <c r="N18" s="243" t="s">
        <v>888</v>
      </c>
      <c r="O18" s="290" t="s">
        <v>927</v>
      </c>
      <c r="P18" s="290"/>
      <c r="Q18" s="290"/>
      <c r="R18" s="290"/>
      <c r="S18" s="290"/>
      <c r="T18" s="290"/>
      <c r="U18" s="290"/>
    </row>
    <row r="19" spans="2:21" ht="13.5" customHeight="1" x14ac:dyDescent="0.25">
      <c r="B19" s="238" t="str" cm="1">
        <f t="array" ref="B19">IFERROR(IF($C$7="","",INDEX('Graph Data'!$A$2:$A$501,SMALL(IF(('Graph Data'!$D$2:$D$501='Change Order Submission Form'!$C$7)*('Graph Data'!$B$2:$B$501="Approved"),ROW('Graph Data'!$A$2:$A$501)),ROW(7:7))-1,1)),"")</f>
        <v/>
      </c>
      <c r="C19" s="239" t="str">
        <f>IFERROR(VLOOKUP(B19,'Graph Data'!$A$2:$E$501,5,FALSE),"")</f>
        <v/>
      </c>
      <c r="D19" s="239"/>
      <c r="E19" s="239"/>
      <c r="F19" s="239"/>
      <c r="G19" s="240" t="str">
        <f>IFERROR(VLOOKUP(B19,'Graph Data'!$A$2:$F$501,6,FALSE),"")</f>
        <v/>
      </c>
      <c r="H19" s="238" t="str">
        <f>IFERROR(VLOOKUP(B19,'Graph Data'!$A$2:$F$501,3,FALSE),"")</f>
        <v/>
      </c>
      <c r="I19" s="241"/>
      <c r="J19" s="242"/>
      <c r="K19" s="233"/>
      <c r="L19" s="210" t="str">
        <f>IFERROR(VLOOKUP(B19,'Graph Data'!$A$2:$G$501,7,FALSE),"")</f>
        <v/>
      </c>
      <c r="N19" s="243" t="s">
        <v>889</v>
      </c>
      <c r="O19" s="290" t="s">
        <v>928</v>
      </c>
      <c r="P19" s="290"/>
      <c r="Q19" s="290"/>
      <c r="R19" s="290"/>
      <c r="S19" s="290"/>
      <c r="T19" s="290"/>
      <c r="U19" s="290"/>
    </row>
    <row r="20" spans="2:21" ht="13.5" customHeight="1" x14ac:dyDescent="0.25">
      <c r="B20" s="238" t="str" cm="1">
        <f t="array" ref="B20">IFERROR(IF($C$7="","",INDEX('Graph Data'!$A$2:$A$501,SMALL(IF(('Graph Data'!$D$2:$D$501='Change Order Submission Form'!$C$7)*('Graph Data'!$B$2:$B$501="Approved"),ROW('Graph Data'!$A$2:$A$501)),ROW(8:8))-1,1)),"")</f>
        <v/>
      </c>
      <c r="C20" s="239" t="str">
        <f>IFERROR(VLOOKUP(B20,'Graph Data'!$A$2:$E$501,5,FALSE),"")</f>
        <v/>
      </c>
      <c r="D20" s="239"/>
      <c r="E20" s="239"/>
      <c r="F20" s="239"/>
      <c r="G20" s="240" t="str">
        <f>IFERROR(VLOOKUP(B20,'Graph Data'!$A$2:$F$501,6,FALSE),"")</f>
        <v/>
      </c>
      <c r="H20" s="238" t="str">
        <f>IFERROR(VLOOKUP(B20,'Graph Data'!$A$2:$F$501,3,FALSE),"")</f>
        <v/>
      </c>
      <c r="I20" s="241"/>
      <c r="J20" s="242"/>
      <c r="K20" s="233"/>
      <c r="L20" s="210" t="str">
        <f>IFERROR(VLOOKUP(B20,'Graph Data'!$A$2:$G$501,7,FALSE),"")</f>
        <v/>
      </c>
      <c r="N20" s="243" t="s">
        <v>890</v>
      </c>
      <c r="O20" s="290" t="s">
        <v>929</v>
      </c>
      <c r="P20" s="290"/>
      <c r="Q20" s="290"/>
      <c r="R20" s="290"/>
      <c r="S20" s="290"/>
      <c r="T20" s="290"/>
      <c r="U20" s="290"/>
    </row>
    <row r="21" spans="2:21" ht="13.5" customHeight="1" x14ac:dyDescent="0.25">
      <c r="B21" s="238" t="str" cm="1">
        <f t="array" ref="B21">IFERROR(IF($C$7="","",INDEX('Graph Data'!$A$2:$A$501,SMALL(IF(('Graph Data'!$D$2:$D$501='Change Order Submission Form'!$C$7)*('Graph Data'!$B$2:$B$501="Approved"),ROW('Graph Data'!$A$2:$A$501)),ROW(9:9))-1,1)),"")</f>
        <v/>
      </c>
      <c r="C21" s="239" t="str">
        <f>IFERROR(VLOOKUP(B21,'Graph Data'!$A$2:$E$501,5,FALSE),"")</f>
        <v/>
      </c>
      <c r="D21" s="239"/>
      <c r="E21" s="239"/>
      <c r="F21" s="239"/>
      <c r="G21" s="240" t="str">
        <f>IFERROR(VLOOKUP(B21,'Graph Data'!$A$2:$F$501,6,FALSE),"")</f>
        <v/>
      </c>
      <c r="H21" s="238" t="str">
        <f>IFERROR(VLOOKUP(B21,'Graph Data'!$A$2:$F$501,3,FALSE),"")</f>
        <v/>
      </c>
      <c r="I21" s="241"/>
      <c r="J21" s="242"/>
      <c r="K21" s="233"/>
      <c r="L21" s="210" t="str">
        <f>IFERROR(VLOOKUP(B21,'Graph Data'!$A$2:$G$501,7,FALSE),"")</f>
        <v/>
      </c>
      <c r="N21" s="243" t="s">
        <v>891</v>
      </c>
      <c r="O21" s="290" t="s">
        <v>930</v>
      </c>
      <c r="P21" s="290"/>
      <c r="Q21" s="290"/>
      <c r="R21" s="290"/>
      <c r="S21" s="290"/>
      <c r="T21" s="290"/>
      <c r="U21" s="290"/>
    </row>
    <row r="22" spans="2:21" ht="13.5" customHeight="1" x14ac:dyDescent="0.25">
      <c r="B22" s="238" t="str" cm="1">
        <f t="array" ref="B22">IFERROR(IF($C$7="","",INDEX('Graph Data'!$A$2:$A$501,SMALL(IF(('Graph Data'!$D$2:$D$501='Change Order Submission Form'!$C$7)*('Graph Data'!$B$2:$B$501="Approved"),ROW('Graph Data'!$A$2:$A$501)),ROW(10:10))-1,1)),"")</f>
        <v/>
      </c>
      <c r="C22" s="239" t="str">
        <f>IFERROR(VLOOKUP(B22,'Graph Data'!$A$2:$E$501,5,FALSE),"")</f>
        <v/>
      </c>
      <c r="D22" s="239"/>
      <c r="E22" s="239"/>
      <c r="F22" s="239"/>
      <c r="G22" s="240" t="str">
        <f>IFERROR(VLOOKUP(B22,'Graph Data'!$A$2:$F$501,6,FALSE),"")</f>
        <v/>
      </c>
      <c r="H22" s="238" t="str">
        <f>IFERROR(VLOOKUP(B22,'Graph Data'!$A$2:$F$501,3,FALSE),"")</f>
        <v/>
      </c>
      <c r="I22" s="241"/>
      <c r="J22" s="242"/>
      <c r="K22" s="233"/>
      <c r="L22" s="210" t="str">
        <f>IFERROR(VLOOKUP(B22,'Graph Data'!$A$2:$G$501,7,FALSE),"")</f>
        <v/>
      </c>
      <c r="N22" s="243" t="s">
        <v>892</v>
      </c>
      <c r="O22" s="290" t="s">
        <v>931</v>
      </c>
      <c r="P22" s="290"/>
      <c r="Q22" s="290"/>
      <c r="R22" s="290"/>
      <c r="S22" s="290"/>
      <c r="T22" s="290"/>
      <c r="U22" s="290"/>
    </row>
    <row r="23" spans="2:21" ht="13.5" customHeight="1" x14ac:dyDescent="0.25">
      <c r="B23" s="238" t="str" cm="1">
        <f t="array" ref="B23">IFERROR(IF($C$7="","",INDEX('Graph Data'!$A$2:$A$501,SMALL(IF(('Graph Data'!$D$2:$D$501='Change Order Submission Form'!$C$7)*('Graph Data'!$B$2:$B$501="Approved"),ROW('Graph Data'!$A$2:$A$501)),ROW(11:11))-1,1)),"")</f>
        <v/>
      </c>
      <c r="C23" s="239" t="str">
        <f>IFERROR(VLOOKUP(B23,'Graph Data'!$A$2:$E$501,5,FALSE),"")</f>
        <v/>
      </c>
      <c r="D23" s="239"/>
      <c r="E23" s="239"/>
      <c r="F23" s="239"/>
      <c r="G23" s="240" t="str">
        <f>IFERROR(VLOOKUP(B23,'Graph Data'!$A$2:$F$501,6,FALSE),"")</f>
        <v/>
      </c>
      <c r="H23" s="238" t="str">
        <f>IFERROR(VLOOKUP(B23,'Graph Data'!$A$2:$F$501,3,FALSE),"")</f>
        <v/>
      </c>
      <c r="I23" s="241"/>
      <c r="J23" s="242"/>
      <c r="K23" s="233"/>
      <c r="L23" s="210" t="str">
        <f>IFERROR(VLOOKUP(B23,'Graph Data'!$A$2:$G$501,7,FALSE),"")</f>
        <v/>
      </c>
      <c r="N23" s="243" t="s">
        <v>893</v>
      </c>
      <c r="O23" s="290" t="s">
        <v>932</v>
      </c>
      <c r="P23" s="290"/>
      <c r="Q23" s="290"/>
      <c r="R23" s="290"/>
      <c r="S23" s="290"/>
      <c r="T23" s="290"/>
      <c r="U23" s="290"/>
    </row>
    <row r="24" spans="2:21" ht="13.5" customHeight="1" x14ac:dyDescent="0.25">
      <c r="B24" s="238" t="str" cm="1">
        <f t="array" ref="B24">IFERROR(IF($C$7="","",INDEX('Graph Data'!$A$2:$A$501,SMALL(IF(('Graph Data'!$D$2:$D$501='Change Order Submission Form'!$C$7)*('Graph Data'!$B$2:$B$501="Approved"),ROW('Graph Data'!$A$2:$A$501)),ROW(12:12))-1,1)),"")</f>
        <v/>
      </c>
      <c r="C24" s="239" t="str">
        <f>IFERROR(VLOOKUP(B24,'Graph Data'!$A$2:$E$501,5,FALSE),"")</f>
        <v/>
      </c>
      <c r="D24" s="239"/>
      <c r="E24" s="239"/>
      <c r="F24" s="239"/>
      <c r="G24" s="240" t="str">
        <f>IFERROR(VLOOKUP(B24,'Graph Data'!$A$2:$F$501,6,FALSE),"")</f>
        <v/>
      </c>
      <c r="H24" s="238" t="str">
        <f>IFERROR(VLOOKUP(B24,'Graph Data'!$A$2:$F$501,3,FALSE),"")</f>
        <v/>
      </c>
      <c r="I24" s="241"/>
      <c r="J24" s="242"/>
      <c r="K24" s="233"/>
      <c r="L24" s="210" t="str">
        <f>IFERROR(VLOOKUP(B24,'Graph Data'!$A$2:$G$501,7,FALSE),"")</f>
        <v/>
      </c>
      <c r="N24" s="243" t="s">
        <v>894</v>
      </c>
      <c r="O24" s="290" t="s">
        <v>933</v>
      </c>
      <c r="P24" s="290"/>
      <c r="Q24" s="290"/>
      <c r="R24" s="290"/>
      <c r="S24" s="290"/>
      <c r="T24" s="290"/>
      <c r="U24" s="290"/>
    </row>
    <row r="25" spans="2:21" ht="13.5" customHeight="1" x14ac:dyDescent="0.25">
      <c r="B25" s="238" t="str" cm="1">
        <f t="array" ref="B25">IFERROR(IF($C$7="","",INDEX('Graph Data'!$A$2:$A$501,SMALL(IF(('Graph Data'!$D$2:$D$501='Change Order Submission Form'!$C$7)*('Graph Data'!$B$2:$B$501="Approved"),ROW('Graph Data'!$A$2:$A$501)),ROW(13:13))-1,1)),"")</f>
        <v/>
      </c>
      <c r="C25" s="239" t="str">
        <f>IFERROR(VLOOKUP(B25,'Graph Data'!$A$2:$E$501,5,FALSE),"")</f>
        <v/>
      </c>
      <c r="D25" s="239"/>
      <c r="E25" s="239"/>
      <c r="F25" s="239"/>
      <c r="G25" s="240" t="str">
        <f>IFERROR(VLOOKUP(B25,'Graph Data'!$A$2:$F$501,6,FALSE),"")</f>
        <v/>
      </c>
      <c r="H25" s="238" t="str">
        <f>IFERROR(VLOOKUP(B25,'Graph Data'!$A$2:$F$501,3,FALSE),"")</f>
        <v/>
      </c>
      <c r="I25" s="241"/>
      <c r="J25" s="242"/>
      <c r="K25" s="233"/>
      <c r="L25" s="210" t="str">
        <f>IFERROR(VLOOKUP(B25,'Graph Data'!$A$2:$G$501,7,FALSE),"")</f>
        <v/>
      </c>
      <c r="N25" s="243" t="s">
        <v>895</v>
      </c>
      <c r="O25" s="290" t="s">
        <v>934</v>
      </c>
      <c r="P25" s="290"/>
      <c r="Q25" s="290"/>
      <c r="R25" s="290"/>
      <c r="S25" s="290"/>
      <c r="T25" s="290"/>
      <c r="U25" s="290"/>
    </row>
    <row r="26" spans="2:21" ht="13.5" customHeight="1" x14ac:dyDescent="0.25">
      <c r="B26" s="238" t="str" cm="1">
        <f t="array" ref="B26">IFERROR(IF($C$7="","",INDEX('Graph Data'!$A$2:$A$501,SMALL(IF(('Graph Data'!$D$2:$D$501='Change Order Submission Form'!$C$7)*('Graph Data'!$B$2:$B$501="Approved"),ROW('Graph Data'!$A$2:$A$501)),ROW(14:14))-1,1)),"")</f>
        <v/>
      </c>
      <c r="C26" s="239" t="str">
        <f>IFERROR(VLOOKUP(B26,'Graph Data'!$A$2:$E$501,5,FALSE),"")</f>
        <v/>
      </c>
      <c r="D26" s="239"/>
      <c r="E26" s="239"/>
      <c r="F26" s="239"/>
      <c r="G26" s="240" t="str">
        <f>IFERROR(VLOOKUP(B26,'Graph Data'!$A$2:$F$501,6,FALSE),"")</f>
        <v/>
      </c>
      <c r="H26" s="238" t="str">
        <f>IFERROR(VLOOKUP(B26,'Graph Data'!$A$2:$F$501,3,FALSE),"")</f>
        <v/>
      </c>
      <c r="I26" s="241"/>
      <c r="J26" s="242"/>
      <c r="K26" s="233"/>
      <c r="L26" s="210" t="str">
        <f>IFERROR(VLOOKUP(B26,'Graph Data'!$A$2:$G$501,7,FALSE),"")</f>
        <v/>
      </c>
      <c r="N26" s="243" t="s">
        <v>896</v>
      </c>
      <c r="O26" s="290" t="s">
        <v>935</v>
      </c>
      <c r="P26" s="290"/>
      <c r="Q26" s="290"/>
      <c r="R26" s="290"/>
      <c r="S26" s="290"/>
      <c r="T26" s="290"/>
      <c r="U26" s="290"/>
    </row>
    <row r="27" spans="2:21" ht="13.5" customHeight="1" x14ac:dyDescent="0.25">
      <c r="B27" s="238" t="str" cm="1">
        <f t="array" ref="B27">IFERROR(IF($C$7="","",INDEX('Graph Data'!$A$2:$A$501,SMALL(IF(('Graph Data'!$D$2:$D$501='Change Order Submission Form'!$C$7)*('Graph Data'!$B$2:$B$501="Approved"),ROW('Graph Data'!$A$2:$A$501)),ROW(15:15))-1,1)),"")</f>
        <v/>
      </c>
      <c r="C27" s="239" t="str">
        <f>IFERROR(VLOOKUP(B27,'Graph Data'!$A$2:$E$501,5,FALSE),"")</f>
        <v/>
      </c>
      <c r="D27" s="239"/>
      <c r="E27" s="239"/>
      <c r="F27" s="239"/>
      <c r="G27" s="240" t="str">
        <f>IFERROR(VLOOKUP(B27,'Graph Data'!$A$2:$F$501,6,FALSE),"")</f>
        <v/>
      </c>
      <c r="H27" s="238" t="str">
        <f>IFERROR(VLOOKUP(B27,'Graph Data'!$A$2:$F$501,3,FALSE),"")</f>
        <v/>
      </c>
      <c r="I27" s="241"/>
      <c r="J27" s="242"/>
      <c r="K27" s="233"/>
      <c r="L27" s="210" t="str">
        <f>IFERROR(VLOOKUP(B27,'Graph Data'!$A$2:$G$501,7,FALSE),"")</f>
        <v/>
      </c>
      <c r="N27" s="243" t="s">
        <v>897</v>
      </c>
      <c r="O27" s="290" t="s">
        <v>936</v>
      </c>
      <c r="P27" s="290"/>
      <c r="Q27" s="290"/>
      <c r="R27" s="290"/>
      <c r="S27" s="290"/>
      <c r="T27" s="290"/>
      <c r="U27" s="290"/>
    </row>
    <row r="28" spans="2:21" ht="13.5" customHeight="1" x14ac:dyDescent="0.25">
      <c r="B28" s="238" t="str" cm="1">
        <f t="array" ref="B28">IFERROR(IF($C$7="","",INDEX('Graph Data'!$A$2:$A$501,SMALL(IF(('Graph Data'!$D$2:$D$501='Change Order Submission Form'!$C$7)*('Graph Data'!$B$2:$B$501="Approved"),ROW('Graph Data'!$A$2:$A$501)),ROW(16:16))-1,1)),"")</f>
        <v/>
      </c>
      <c r="C28" s="239" t="str">
        <f>IFERROR(VLOOKUP(B28,'Graph Data'!$A$2:$E$501,5,FALSE),"")</f>
        <v/>
      </c>
      <c r="D28" s="239"/>
      <c r="E28" s="239"/>
      <c r="F28" s="239"/>
      <c r="G28" s="240" t="str">
        <f>IFERROR(VLOOKUP(B28,'Graph Data'!$A$2:$F$501,6,FALSE),"")</f>
        <v/>
      </c>
      <c r="H28" s="238" t="str">
        <f>IFERROR(VLOOKUP(B28,'Graph Data'!$A$2:$F$501,3,FALSE),"")</f>
        <v/>
      </c>
      <c r="I28" s="241"/>
      <c r="J28" s="242"/>
      <c r="K28" s="233"/>
      <c r="L28" s="210" t="str">
        <f>IFERROR(VLOOKUP(B28,'Graph Data'!$A$2:$G$501,7,FALSE),"")</f>
        <v/>
      </c>
      <c r="N28" s="243" t="s">
        <v>898</v>
      </c>
      <c r="O28" s="290" t="s">
        <v>937</v>
      </c>
      <c r="P28" s="290"/>
      <c r="Q28" s="290"/>
      <c r="R28" s="290"/>
      <c r="S28" s="290"/>
      <c r="T28" s="290"/>
      <c r="U28" s="290"/>
    </row>
    <row r="29" spans="2:21" ht="13.5" customHeight="1" x14ac:dyDescent="0.25">
      <c r="B29" s="238" t="str" cm="1">
        <f t="array" ref="B29">IFERROR(IF($C$7="","",INDEX('Graph Data'!$A$2:$A$501,SMALL(IF(('Graph Data'!$D$2:$D$501='Change Order Submission Form'!$C$7)*('Graph Data'!$B$2:$B$501="Approved"),ROW('Graph Data'!$A$2:$A$501)),ROW(17:17))-1,1)),"")</f>
        <v/>
      </c>
      <c r="C29" s="239" t="str">
        <f>IFERROR(VLOOKUP(B29,'Graph Data'!$A$2:$E$501,5,FALSE),"")</f>
        <v/>
      </c>
      <c r="D29" s="239"/>
      <c r="E29" s="239"/>
      <c r="F29" s="239"/>
      <c r="G29" s="240" t="str">
        <f>IFERROR(VLOOKUP(B29,'Graph Data'!$A$2:$F$501,6,FALSE),"")</f>
        <v/>
      </c>
      <c r="H29" s="238" t="str">
        <f>IFERROR(VLOOKUP(B29,'Graph Data'!$A$2:$F$501,3,FALSE),"")</f>
        <v/>
      </c>
      <c r="I29" s="241"/>
      <c r="J29" s="242"/>
      <c r="K29" s="233"/>
      <c r="L29" s="210" t="str">
        <f>IFERROR(VLOOKUP(B29,'Graph Data'!$A$2:$G$501,7,FALSE),"")</f>
        <v/>
      </c>
      <c r="N29" s="243" t="s">
        <v>899</v>
      </c>
      <c r="O29" s="290" t="s">
        <v>938</v>
      </c>
      <c r="P29" s="290"/>
      <c r="Q29" s="290"/>
      <c r="R29" s="290"/>
      <c r="S29" s="290"/>
      <c r="T29" s="290"/>
      <c r="U29" s="290"/>
    </row>
    <row r="30" spans="2:21" ht="13.5" customHeight="1" x14ac:dyDescent="0.25">
      <c r="B30" s="238" t="str" cm="1">
        <f t="array" ref="B30">IFERROR(IF($C$7="","",INDEX('Graph Data'!$A$2:$A$501,SMALL(IF(('Graph Data'!$D$2:$D$501='Change Order Submission Form'!$C$7)*('Graph Data'!$B$2:$B$501="Approved"),ROW('Graph Data'!$A$2:$A$501)),ROW(18:18))-1,1)),"")</f>
        <v/>
      </c>
      <c r="C30" s="239" t="str">
        <f>IFERROR(VLOOKUP(B30,'Graph Data'!$A$2:$E$501,5,FALSE),"")</f>
        <v/>
      </c>
      <c r="D30" s="239"/>
      <c r="E30" s="239"/>
      <c r="F30" s="239"/>
      <c r="G30" s="240" t="str">
        <f>IFERROR(VLOOKUP(B30,'Graph Data'!$A$2:$F$501,6,FALSE),"")</f>
        <v/>
      </c>
      <c r="H30" s="238" t="str">
        <f>IFERROR(VLOOKUP(B30,'Graph Data'!$A$2:$F$501,3,FALSE),"")</f>
        <v/>
      </c>
      <c r="I30" s="241"/>
      <c r="J30" s="242"/>
      <c r="K30" s="233"/>
      <c r="L30" s="210" t="str">
        <f>IFERROR(VLOOKUP(B30,'Graph Data'!$A$2:$G$501,7,FALSE),"")</f>
        <v/>
      </c>
      <c r="N30" s="243" t="s">
        <v>900</v>
      </c>
      <c r="O30" s="290" t="s">
        <v>939</v>
      </c>
      <c r="P30" s="290"/>
      <c r="Q30" s="290"/>
      <c r="R30" s="290"/>
      <c r="S30" s="290"/>
      <c r="T30" s="290"/>
      <c r="U30" s="290"/>
    </row>
    <row r="31" spans="2:21" ht="13.5" customHeight="1" x14ac:dyDescent="0.25">
      <c r="B31" s="238" t="str" cm="1">
        <f t="array" ref="B31">IFERROR(IF($C$7="","",INDEX('Graph Data'!$A$2:$A$501,SMALL(IF(('Graph Data'!$D$2:$D$501='Change Order Submission Form'!$C$7)*('Graph Data'!$B$2:$B$501="Approved"),ROW('Graph Data'!$A$2:$A$501)),ROW(19:19))-1,1)),"")</f>
        <v/>
      </c>
      <c r="C31" s="239" t="str">
        <f>IFERROR(VLOOKUP(B31,'Graph Data'!$A$2:$E$501,5,FALSE),"")</f>
        <v/>
      </c>
      <c r="D31" s="239"/>
      <c r="E31" s="239"/>
      <c r="F31" s="239"/>
      <c r="G31" s="240" t="str">
        <f>IFERROR(VLOOKUP(B31,'Graph Data'!$A$2:$F$501,6,FALSE),"")</f>
        <v/>
      </c>
      <c r="H31" s="238" t="str">
        <f>IFERROR(VLOOKUP(B31,'Graph Data'!$A$2:$F$501,3,FALSE),"")</f>
        <v/>
      </c>
      <c r="I31" s="241"/>
      <c r="J31" s="242"/>
      <c r="K31" s="233"/>
      <c r="L31" s="210" t="str">
        <f>IFERROR(VLOOKUP(B31,'Graph Data'!$A$2:$G$501,7,FALSE),"")</f>
        <v/>
      </c>
      <c r="N31" s="243" t="s">
        <v>901</v>
      </c>
      <c r="O31" s="290" t="s">
        <v>959</v>
      </c>
      <c r="P31" s="290"/>
      <c r="Q31" s="290"/>
      <c r="R31" s="290"/>
      <c r="S31" s="290"/>
      <c r="T31" s="290"/>
      <c r="U31" s="290"/>
    </row>
    <row r="32" spans="2:21" ht="13.5" customHeight="1" x14ac:dyDescent="0.25">
      <c r="B32" s="238" t="str" cm="1">
        <f t="array" ref="B32">IFERROR(IF($C$7="","",INDEX('Graph Data'!$A$2:$A$501,SMALL(IF(('Graph Data'!$D$2:$D$501='Change Order Submission Form'!$C$7)*('Graph Data'!$B$2:$B$501="Approved"),ROW('Graph Data'!$A$2:$A$501)),ROW(20:20))-1,1)),"")</f>
        <v/>
      </c>
      <c r="C32" s="239" t="str">
        <f>IFERROR(VLOOKUP(B32,'Graph Data'!$A$2:$E$501,5,FALSE),"")</f>
        <v/>
      </c>
      <c r="D32" s="239"/>
      <c r="E32" s="239"/>
      <c r="F32" s="239"/>
      <c r="G32" s="240" t="str">
        <f>IFERROR(VLOOKUP(B32,'Graph Data'!$A$2:$F$501,6,FALSE),"")</f>
        <v/>
      </c>
      <c r="H32" s="238" t="str">
        <f>IFERROR(VLOOKUP(B32,'Graph Data'!$A$2:$F$501,3,FALSE),"")</f>
        <v/>
      </c>
      <c r="I32" s="241"/>
      <c r="J32" s="242"/>
      <c r="K32" s="233"/>
      <c r="L32" s="210" t="str">
        <f>IFERROR(VLOOKUP(B32,'Graph Data'!$A$2:$G$501,7,FALSE),"")</f>
        <v/>
      </c>
      <c r="N32" s="243" t="s">
        <v>902</v>
      </c>
      <c r="O32" s="290" t="s">
        <v>960</v>
      </c>
      <c r="P32" s="290"/>
      <c r="Q32" s="290"/>
      <c r="R32" s="290"/>
      <c r="S32" s="290"/>
      <c r="T32" s="290"/>
      <c r="U32" s="290"/>
    </row>
    <row r="33" spans="2:21" x14ac:dyDescent="0.25">
      <c r="B33" s="217"/>
      <c r="C33" s="244" t="s">
        <v>904</v>
      </c>
      <c r="D33" s="218"/>
      <c r="E33" s="218"/>
      <c r="F33" s="218"/>
      <c r="G33" s="245">
        <f>SUM(G13:G32)</f>
        <v>0</v>
      </c>
      <c r="H33" s="217"/>
      <c r="I33" s="217"/>
      <c r="J33" s="217"/>
      <c r="L33" s="246">
        <f>SUM(L13:L32)</f>
        <v>0</v>
      </c>
      <c r="N33" s="243" t="s">
        <v>903</v>
      </c>
      <c r="O33" s="290" t="s">
        <v>961</v>
      </c>
      <c r="P33" s="290"/>
      <c r="Q33" s="290"/>
      <c r="R33" s="290"/>
      <c r="S33" s="290"/>
      <c r="T33" s="290"/>
      <c r="U33" s="290"/>
    </row>
    <row r="34" spans="2:21" ht="9" customHeight="1" x14ac:dyDescent="0.25">
      <c r="B34" s="217"/>
      <c r="C34" s="244"/>
      <c r="D34" s="218"/>
      <c r="E34" s="218"/>
      <c r="F34" s="218"/>
      <c r="G34" s="247"/>
      <c r="H34" s="217"/>
      <c r="I34" s="217"/>
      <c r="J34" s="217"/>
      <c r="L34" s="248"/>
    </row>
    <row r="35" spans="2:21" ht="12.75" customHeight="1" x14ac:dyDescent="0.25">
      <c r="B35" s="217"/>
      <c r="C35" s="218"/>
      <c r="D35" s="218"/>
      <c r="E35" s="218"/>
      <c r="F35" s="218"/>
      <c r="G35" s="249" t="s">
        <v>953</v>
      </c>
      <c r="H35" s="249" t="s">
        <v>15</v>
      </c>
      <c r="I35" s="249"/>
      <c r="J35" s="249"/>
      <c r="K35" s="249"/>
      <c r="L35" s="249" t="s">
        <v>878</v>
      </c>
    </row>
    <row r="36" spans="2:21" ht="12.75" customHeight="1" x14ac:dyDescent="0.25">
      <c r="B36" s="271"/>
      <c r="C36" s="272" t="s">
        <v>905</v>
      </c>
      <c r="D36" s="268"/>
      <c r="E36" s="250"/>
      <c r="F36" s="250"/>
      <c r="G36" s="245">
        <f>SUM('Pay App 1'!D57:D100,'Pay App 1'!D106:D148)</f>
        <v>0</v>
      </c>
      <c r="H36" s="251">
        <f>H5</f>
        <v>0</v>
      </c>
      <c r="I36" s="245"/>
      <c r="J36" s="245"/>
      <c r="K36" s="245"/>
      <c r="L36" s="252">
        <f>L5</f>
        <v>0</v>
      </c>
    </row>
    <row r="37" spans="2:21" ht="12.75" customHeight="1" x14ac:dyDescent="0.25">
      <c r="B37" s="271"/>
      <c r="C37" s="272" t="s">
        <v>906</v>
      </c>
      <c r="D37" s="269"/>
      <c r="E37" s="253"/>
      <c r="F37" s="253"/>
      <c r="G37" s="254">
        <f>SUMIFS('PCO Log'!$E$9:$SJ$9,'PCO Log'!$E$7:$SJ$7,"&lt;"&amp;'Change Order Submission Form'!C7,'PCO Log'!$E$6:$SJ$6,"Approved")</f>
        <v>0</v>
      </c>
      <c r="H37" s="255"/>
      <c r="I37" s="256"/>
      <c r="J37" s="257"/>
      <c r="K37" s="257"/>
      <c r="L37" s="258">
        <f>SUMIFS('PCO Log'!$E$5:$SJ$5,'PCO Log'!$E$7:$SJ$7,"&lt;"&amp;'Change Order Submission Form'!C7,'PCO Log'!$E$6:$SJ$6,"Approved")</f>
        <v>0</v>
      </c>
    </row>
    <row r="38" spans="2:21" ht="12.75" customHeight="1" x14ac:dyDescent="0.25">
      <c r="B38" s="271"/>
      <c r="C38" s="272" t="s">
        <v>904</v>
      </c>
      <c r="D38" s="270"/>
      <c r="E38" s="259"/>
      <c r="F38" s="259"/>
      <c r="G38" s="260">
        <f>G33</f>
        <v>0</v>
      </c>
      <c r="H38" s="255"/>
      <c r="I38" s="261"/>
      <c r="J38" s="262"/>
      <c r="K38" s="262"/>
      <c r="L38" s="263">
        <f>L33</f>
        <v>0</v>
      </c>
    </row>
    <row r="39" spans="2:21" ht="12.75" customHeight="1" x14ac:dyDescent="0.25">
      <c r="B39" s="271"/>
      <c r="C39" s="272" t="s">
        <v>907</v>
      </c>
      <c r="D39" s="268"/>
      <c r="E39" s="250"/>
      <c r="F39" s="250"/>
      <c r="G39" s="245">
        <f>SUM(G36:G38)</f>
        <v>0</v>
      </c>
      <c r="H39" s="251">
        <f>H36+L37+L38</f>
        <v>0</v>
      </c>
      <c r="I39" s="245"/>
      <c r="J39" s="245"/>
      <c r="K39" s="245"/>
      <c r="L39" s="252">
        <f>SUM(L36:L38)</f>
        <v>0</v>
      </c>
    </row>
    <row r="40" spans="2:21" ht="25.15" customHeight="1" x14ac:dyDescent="0.25">
      <c r="B40" s="218" t="s">
        <v>920</v>
      </c>
      <c r="C40" s="217"/>
      <c r="D40" s="217"/>
      <c r="E40" s="217"/>
      <c r="F40" s="217"/>
      <c r="G40" s="217"/>
      <c r="H40" s="217"/>
      <c r="I40" s="217"/>
      <c r="J40" s="217"/>
    </row>
    <row r="41" spans="2:21" ht="116.45" customHeight="1" x14ac:dyDescent="0.25">
      <c r="B41" s="293" t="s">
        <v>921</v>
      </c>
      <c r="C41" s="294"/>
      <c r="D41" s="294"/>
      <c r="E41" s="294"/>
      <c r="F41" s="294"/>
      <c r="G41" s="294"/>
      <c r="H41" s="294"/>
      <c r="I41" s="294"/>
      <c r="J41" s="294"/>
      <c r="K41" s="294"/>
      <c r="L41" s="294"/>
    </row>
    <row r="42" spans="2:21" ht="14.25" customHeight="1" x14ac:dyDescent="0.25">
      <c r="B42" s="218" t="s">
        <v>912</v>
      </c>
      <c r="L42" s="249" t="s">
        <v>913</v>
      </c>
    </row>
    <row r="43" spans="2:21" ht="20.25" customHeight="1" x14ac:dyDescent="0.25">
      <c r="B43" s="264" t="s">
        <v>914</v>
      </c>
      <c r="C43" s="265"/>
      <c r="D43" s="265"/>
      <c r="E43" s="265"/>
      <c r="F43" s="265"/>
      <c r="G43" s="265"/>
      <c r="H43" s="265"/>
      <c r="I43" s="265"/>
      <c r="J43" s="265"/>
      <c r="K43" s="265"/>
      <c r="L43" s="265"/>
    </row>
    <row r="44" spans="2:21" ht="20.25" customHeight="1" x14ac:dyDescent="0.25">
      <c r="B44" s="266" t="s">
        <v>915</v>
      </c>
      <c r="C44" s="267"/>
      <c r="D44" s="267"/>
      <c r="E44" s="267"/>
      <c r="F44" s="267"/>
      <c r="G44" s="267"/>
      <c r="H44" s="267"/>
      <c r="I44" s="267"/>
      <c r="J44" s="267"/>
      <c r="K44" s="267"/>
      <c r="L44" s="267"/>
    </row>
    <row r="45" spans="2:21" ht="20.25" customHeight="1" x14ac:dyDescent="0.25">
      <c r="B45" s="266" t="s">
        <v>916</v>
      </c>
      <c r="C45" s="267"/>
      <c r="D45" s="267"/>
      <c r="E45" s="267"/>
      <c r="F45" s="267"/>
      <c r="G45" s="267"/>
      <c r="H45" s="267"/>
      <c r="I45" s="267"/>
      <c r="J45" s="267"/>
      <c r="K45" s="267"/>
      <c r="L45" s="267"/>
    </row>
    <row r="46" spans="2:21" ht="20.25" customHeight="1" x14ac:dyDescent="0.25">
      <c r="B46" s="266" t="s">
        <v>917</v>
      </c>
      <c r="C46" s="267"/>
      <c r="D46" s="267"/>
      <c r="E46" s="267"/>
      <c r="F46" s="267"/>
      <c r="G46" s="267"/>
      <c r="H46" s="267"/>
      <c r="I46" s="267"/>
      <c r="J46" s="267"/>
      <c r="K46" s="267"/>
      <c r="L46" s="267"/>
    </row>
    <row r="47" spans="2:21" ht="18.75" customHeight="1" x14ac:dyDescent="0.25">
      <c r="B47" s="71" t="s">
        <v>918</v>
      </c>
      <c r="H47" s="292" t="str">
        <f>'Summary Sheet'!R1</f>
        <v>Revised March 2024</v>
      </c>
      <c r="I47" s="292"/>
      <c r="J47" s="292"/>
      <c r="K47" s="292"/>
      <c r="L47" s="292"/>
    </row>
    <row r="48" spans="2:21" ht="41.25" customHeight="1" x14ac:dyDescent="0.25">
      <c r="B48" s="217"/>
      <c r="C48" s="217"/>
      <c r="D48" s="217"/>
      <c r="E48" s="217"/>
      <c r="F48" s="217"/>
      <c r="G48" s="217"/>
      <c r="H48" s="217"/>
      <c r="I48" s="217"/>
      <c r="J48" s="217"/>
    </row>
    <row r="49" spans="2:10" x14ac:dyDescent="0.25">
      <c r="B49" s="217"/>
      <c r="C49" s="217"/>
      <c r="D49" s="217"/>
      <c r="E49" s="217"/>
      <c r="F49" s="217"/>
      <c r="G49" s="217"/>
      <c r="H49" s="217"/>
      <c r="I49" s="217"/>
      <c r="J49" s="217"/>
    </row>
    <row r="50" spans="2:10" x14ac:dyDescent="0.25">
      <c r="B50" s="217"/>
      <c r="C50" s="217"/>
      <c r="D50" s="217"/>
      <c r="E50" s="217"/>
      <c r="F50" s="217"/>
      <c r="G50" s="217"/>
      <c r="H50" s="217"/>
      <c r="I50" s="217"/>
      <c r="J50" s="217"/>
    </row>
    <row r="51" spans="2:10" x14ac:dyDescent="0.25">
      <c r="B51" s="217"/>
      <c r="C51" s="217"/>
      <c r="D51" s="217"/>
      <c r="E51" s="217"/>
      <c r="F51" s="217"/>
      <c r="G51" s="217"/>
      <c r="H51" s="217"/>
      <c r="I51" s="217"/>
      <c r="J51" s="217"/>
    </row>
    <row r="52" spans="2:10" x14ac:dyDescent="0.25">
      <c r="B52" s="217"/>
      <c r="C52" s="217"/>
      <c r="D52" s="217"/>
      <c r="E52" s="217"/>
      <c r="F52" s="217"/>
      <c r="G52" s="217"/>
      <c r="H52" s="217"/>
      <c r="I52" s="217"/>
      <c r="J52" s="217"/>
    </row>
    <row r="53" spans="2:10" x14ac:dyDescent="0.25">
      <c r="B53" s="217"/>
      <c r="C53" s="217"/>
      <c r="D53" s="217"/>
      <c r="E53" s="217"/>
      <c r="F53" s="217"/>
      <c r="G53" s="217"/>
      <c r="H53" s="217"/>
      <c r="I53" s="217"/>
      <c r="J53" s="217"/>
    </row>
    <row r="54" spans="2:10" x14ac:dyDescent="0.25">
      <c r="B54" s="217"/>
      <c r="C54" s="217"/>
      <c r="D54" s="217"/>
      <c r="E54" s="217"/>
      <c r="F54" s="217"/>
      <c r="G54" s="217"/>
      <c r="H54" s="217"/>
      <c r="I54" s="217"/>
      <c r="J54" s="217"/>
    </row>
    <row r="55" spans="2:10" x14ac:dyDescent="0.25">
      <c r="B55" s="217"/>
      <c r="C55" s="217"/>
      <c r="D55" s="217"/>
      <c r="E55" s="217"/>
      <c r="F55" s="217"/>
      <c r="G55" s="217"/>
      <c r="H55" s="217"/>
      <c r="I55" s="217"/>
      <c r="J55" s="217"/>
    </row>
    <row r="56" spans="2:10" x14ac:dyDescent="0.25">
      <c r="B56" s="217"/>
      <c r="C56" s="217"/>
      <c r="D56" s="217"/>
      <c r="E56" s="217"/>
      <c r="F56" s="217"/>
      <c r="G56" s="217"/>
      <c r="H56" s="217"/>
      <c r="I56" s="217"/>
      <c r="J56" s="217"/>
    </row>
    <row r="57" spans="2:10" x14ac:dyDescent="0.25">
      <c r="B57" s="217"/>
      <c r="C57" s="217"/>
      <c r="D57" s="217"/>
      <c r="E57" s="217"/>
      <c r="F57" s="217"/>
      <c r="G57" s="217"/>
      <c r="H57" s="217"/>
      <c r="I57" s="217"/>
      <c r="J57" s="217"/>
    </row>
    <row r="58" spans="2:10" x14ac:dyDescent="0.25">
      <c r="B58" s="217"/>
      <c r="C58" s="217"/>
      <c r="D58" s="217"/>
      <c r="E58" s="217"/>
      <c r="F58" s="217"/>
      <c r="G58" s="217"/>
      <c r="H58" s="217"/>
      <c r="I58" s="217"/>
      <c r="J58" s="217"/>
    </row>
    <row r="59" spans="2:10" x14ac:dyDescent="0.25">
      <c r="B59" s="217"/>
      <c r="C59" s="217"/>
      <c r="D59" s="217"/>
      <c r="E59" s="217"/>
      <c r="F59" s="217"/>
      <c r="G59" s="217"/>
      <c r="H59" s="217"/>
      <c r="I59" s="217"/>
      <c r="J59" s="217"/>
    </row>
    <row r="60" spans="2:10" x14ac:dyDescent="0.25">
      <c r="B60" s="217"/>
      <c r="C60" s="217"/>
      <c r="D60" s="217"/>
      <c r="E60" s="217"/>
      <c r="F60" s="217"/>
      <c r="G60" s="217"/>
      <c r="H60" s="217"/>
      <c r="I60" s="217"/>
      <c r="J60" s="217"/>
    </row>
    <row r="61" spans="2:10" x14ac:dyDescent="0.25">
      <c r="B61" s="217"/>
      <c r="C61" s="217"/>
      <c r="D61" s="217"/>
      <c r="E61" s="217"/>
      <c r="F61" s="217"/>
      <c r="G61" s="217"/>
      <c r="H61" s="217"/>
      <c r="I61" s="217"/>
      <c r="J61" s="217"/>
    </row>
    <row r="62" spans="2:10" x14ac:dyDescent="0.25">
      <c r="B62" s="217"/>
      <c r="C62" s="217"/>
      <c r="D62" s="217"/>
      <c r="E62" s="217"/>
      <c r="F62" s="217"/>
      <c r="G62" s="217"/>
      <c r="H62" s="217"/>
      <c r="I62" s="217"/>
      <c r="J62" s="217"/>
    </row>
  </sheetData>
  <sheetProtection algorithmName="SHA-512" hashValue="mQ1dNe1EAYHb5hZRR8W1mZzD8P3Fz8wDxVJUc7l6SKQNCZZTZ6NU+mkGfBxIAtXt884CQIfI1HdhYX4j0jfq5w==" saltValue="Gmf2TJA1ydJhP1HsAZncJQ==" spinCount="100000" sheet="1" objects="1" scenarios="1" selectLockedCells="1"/>
  <mergeCells count="31">
    <mergeCell ref="B4:C5"/>
    <mergeCell ref="N8:U10"/>
    <mergeCell ref="O15:U15"/>
    <mergeCell ref="O14:U14"/>
    <mergeCell ref="O13:U13"/>
    <mergeCell ref="H7:I7"/>
    <mergeCell ref="H10:L10"/>
    <mergeCell ref="O33:U33"/>
    <mergeCell ref="H47:L47"/>
    <mergeCell ref="B41:L41"/>
    <mergeCell ref="O16:U16"/>
    <mergeCell ref="O27:U27"/>
    <mergeCell ref="O24:U24"/>
    <mergeCell ref="O25:U25"/>
    <mergeCell ref="O26:U26"/>
    <mergeCell ref="G2:L2"/>
    <mergeCell ref="C12:F12"/>
    <mergeCell ref="C9:E9"/>
    <mergeCell ref="O31:U31"/>
    <mergeCell ref="O32:U32"/>
    <mergeCell ref="O30:U30"/>
    <mergeCell ref="O17:U17"/>
    <mergeCell ref="O18:U18"/>
    <mergeCell ref="O19:U19"/>
    <mergeCell ref="O20:U20"/>
    <mergeCell ref="O21:U21"/>
    <mergeCell ref="O22:U22"/>
    <mergeCell ref="O23:U23"/>
    <mergeCell ref="O29:U29"/>
    <mergeCell ref="O28:U28"/>
    <mergeCell ref="G3:L3"/>
  </mergeCells>
  <conditionalFormatting sqref="C8">
    <cfRule type="cellIs" dxfId="666" priority="7" operator="equal">
      <formula>0</formula>
    </cfRule>
  </conditionalFormatting>
  <conditionalFormatting sqref="C10">
    <cfRule type="cellIs" dxfId="665" priority="9" operator="equal">
      <formula>0</formula>
    </cfRule>
  </conditionalFormatting>
  <conditionalFormatting sqref="H8:H9">
    <cfRule type="cellIs" dxfId="664" priority="8" operator="equal">
      <formula>0</formula>
    </cfRule>
  </conditionalFormatting>
  <pageMargins left="0.25" right="0.25" top="0.25" bottom="0.25" header="0.3" footer="0.3"/>
  <pageSetup fitToWidth="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50EBBD7-13AF-4FCC-B657-530586A68012}">
          <x14:formula1>
            <xm:f>'Graph Data'!$K$65:$K$164</xm:f>
          </x14:formula1>
          <xm:sqref>C7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BF0EE-1A49-4BC3-A0E7-5F9F992D4635}">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7</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7'!E149)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7'!G41)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6'!H49)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7.1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Data'!$N$2:$BW$88,9,FALSE)</f>
        <v>0</v>
      </c>
      <c r="F57" s="166">
        <f>IFERROR(E57+'Pay App 6'!F57,"")</f>
        <v>0</v>
      </c>
      <c r="G57" s="166">
        <f>SUM('Pay App 1:Pay App 6'!H57)</f>
        <v>0</v>
      </c>
      <c r="H57" s="165"/>
      <c r="I57" s="166">
        <f>G57+H57</f>
        <v>0</v>
      </c>
      <c r="J57" s="167">
        <f>IFERROR(I57/F57,0)</f>
        <v>0</v>
      </c>
      <c r="K57" s="166">
        <f>IFERROR(F57-I57,"")</f>
        <v>0</v>
      </c>
      <c r="L57" s="166" t="str">
        <f>IF(AND($H$33&lt;100000, $H$33&gt;0, H57&gt;=1),0,IF(AND($H$33&gt;=100000,H57&lt;&gt;""),O57,""))</f>
        <v/>
      </c>
      <c r="M57" s="165"/>
      <c r="N57" s="166">
        <f>SUM('Pay App 1:Pay App 7'!L57)+SUM('Pay App 1:Pay App 7'!M57)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Data'!$N$2:$BW$88,9,FALSE)</f>
        <v>0</v>
      </c>
      <c r="F58" s="166">
        <f>IFERROR(E58+'Pay App 6'!F58,"")</f>
        <v>0</v>
      </c>
      <c r="G58" s="166">
        <f>SUM('Pay App 1:Pay App 6'!H58)</f>
        <v>0</v>
      </c>
      <c r="H58" s="165"/>
      <c r="I58" s="166">
        <f>G58+H58</f>
        <v>0</v>
      </c>
      <c r="J58" s="167">
        <f>IFERROR(I58/F58,0)</f>
        <v>0</v>
      </c>
      <c r="K58" s="166">
        <f>IFERROR(F58-I58,"")</f>
        <v>0</v>
      </c>
      <c r="L58" s="166" t="str">
        <f t="shared" ref="L58:L100" si="0">IF(AND($H$33&lt;100000, $H$33&gt;0, H58&gt;=1),0,IF(AND($H$33&gt;=100000,H58&lt;&gt;""),O58,""))</f>
        <v/>
      </c>
      <c r="M58" s="165"/>
      <c r="N58" s="166">
        <f>SUM('Pay App 1:Pay App 7'!L58)+SUM('Pay App 1:Pay App 7'!M58)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Data'!$N$2:$BW$88,9,FALSE)</f>
        <v>0</v>
      </c>
      <c r="F59" s="166">
        <f>IFERROR(E59+'Pay App 6'!F59,"")</f>
        <v>0</v>
      </c>
      <c r="G59" s="166">
        <f>SUM('Pay App 1:Pay App 6'!H59)</f>
        <v>0</v>
      </c>
      <c r="H59" s="165"/>
      <c r="I59" s="166">
        <f t="shared" ref="I59:I99" si="2">G59+H59</f>
        <v>0</v>
      </c>
      <c r="J59" s="167">
        <f t="shared" ref="J59:J99" si="3">IFERROR(I59/F59,0)</f>
        <v>0</v>
      </c>
      <c r="K59" s="166">
        <f t="shared" ref="K59:K99" si="4">IFERROR(F59-I59,"")</f>
        <v>0</v>
      </c>
      <c r="L59" s="166" t="str">
        <f t="shared" si="0"/>
        <v/>
      </c>
      <c r="M59" s="165"/>
      <c r="N59" s="166">
        <f>SUM('Pay App 1:Pay App 7'!L59)+SUM('Pay App 1:Pay App 7'!M59)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Data'!$N$2:$BW$88,9,FALSE)</f>
        <v>0</v>
      </c>
      <c r="F60" s="166">
        <f>IFERROR(E60+'Pay App 6'!F60,"")</f>
        <v>0</v>
      </c>
      <c r="G60" s="166">
        <f>SUM('Pay App 1:Pay App 6'!H60)</f>
        <v>0</v>
      </c>
      <c r="H60" s="165"/>
      <c r="I60" s="166">
        <f t="shared" si="2"/>
        <v>0</v>
      </c>
      <c r="J60" s="167">
        <f t="shared" si="3"/>
        <v>0</v>
      </c>
      <c r="K60" s="166">
        <f t="shared" si="4"/>
        <v>0</v>
      </c>
      <c r="L60" s="166" t="str">
        <f t="shared" si="0"/>
        <v/>
      </c>
      <c r="M60" s="165"/>
      <c r="N60" s="166">
        <f>SUM('Pay App 1:Pay App 7'!L60)+SUM('Pay App 1:Pay App 7'!M60)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Data'!$N$2:$BW$88,9,FALSE)</f>
        <v>0</v>
      </c>
      <c r="F61" s="166">
        <f>IFERROR(E61+'Pay App 6'!F61,"")</f>
        <v>0</v>
      </c>
      <c r="G61" s="166">
        <f>SUM('Pay App 1:Pay App 6'!H61)</f>
        <v>0</v>
      </c>
      <c r="H61" s="165"/>
      <c r="I61" s="166">
        <f t="shared" si="2"/>
        <v>0</v>
      </c>
      <c r="J61" s="167">
        <f t="shared" si="3"/>
        <v>0</v>
      </c>
      <c r="K61" s="166">
        <f t="shared" si="4"/>
        <v>0</v>
      </c>
      <c r="L61" s="166" t="str">
        <f t="shared" si="0"/>
        <v/>
      </c>
      <c r="M61" s="165"/>
      <c r="N61" s="166">
        <f>SUM('Pay App 1:Pay App 7'!L61)+SUM('Pay App 1:Pay App 7'!M61)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Data'!$N$2:$BW$88,9,FALSE)</f>
        <v>0</v>
      </c>
      <c r="F62" s="166">
        <f>IFERROR(E62+'Pay App 6'!F62,"")</f>
        <v>0</v>
      </c>
      <c r="G62" s="166">
        <f>SUM('Pay App 1:Pay App 6'!H62)</f>
        <v>0</v>
      </c>
      <c r="H62" s="165"/>
      <c r="I62" s="166">
        <f t="shared" si="2"/>
        <v>0</v>
      </c>
      <c r="J62" s="167">
        <f t="shared" si="3"/>
        <v>0</v>
      </c>
      <c r="K62" s="166">
        <f t="shared" si="4"/>
        <v>0</v>
      </c>
      <c r="L62" s="166" t="str">
        <f t="shared" si="0"/>
        <v/>
      </c>
      <c r="M62" s="165"/>
      <c r="N62" s="166">
        <f>SUM('Pay App 1:Pay App 7'!L62)+SUM('Pay App 1:Pay App 7'!M62)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Data'!$N$2:$BW$88,9,FALSE)</f>
        <v>0</v>
      </c>
      <c r="F63" s="166">
        <f>IFERROR(E63+'Pay App 6'!F63,"")</f>
        <v>0</v>
      </c>
      <c r="G63" s="166">
        <f>SUM('Pay App 1:Pay App 6'!H63)</f>
        <v>0</v>
      </c>
      <c r="H63" s="165"/>
      <c r="I63" s="166">
        <f t="shared" si="2"/>
        <v>0</v>
      </c>
      <c r="J63" s="167">
        <f t="shared" si="3"/>
        <v>0</v>
      </c>
      <c r="K63" s="166">
        <f t="shared" si="4"/>
        <v>0</v>
      </c>
      <c r="L63" s="166" t="str">
        <f t="shared" si="0"/>
        <v/>
      </c>
      <c r="M63" s="165"/>
      <c r="N63" s="166">
        <f>SUM('Pay App 1:Pay App 7'!L63)+SUM('Pay App 1:Pay App 7'!M63)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Data'!$N$2:$BW$88,9,FALSE)</f>
        <v>0</v>
      </c>
      <c r="F64" s="166">
        <f>IFERROR(E64+'Pay App 6'!F64,"")</f>
        <v>0</v>
      </c>
      <c r="G64" s="166">
        <f>SUM('Pay App 1:Pay App 6'!H64)</f>
        <v>0</v>
      </c>
      <c r="H64" s="165"/>
      <c r="I64" s="166">
        <f t="shared" si="2"/>
        <v>0</v>
      </c>
      <c r="J64" s="167">
        <f t="shared" si="3"/>
        <v>0</v>
      </c>
      <c r="K64" s="166">
        <f t="shared" si="4"/>
        <v>0</v>
      </c>
      <c r="L64" s="166" t="str">
        <f t="shared" si="0"/>
        <v/>
      </c>
      <c r="M64" s="165"/>
      <c r="N64" s="166">
        <f>SUM('Pay App 1:Pay App 7'!L64)+SUM('Pay App 1:Pay App 7'!M64)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Data'!$N$2:$BW$88,9,FALSE)</f>
        <v>0</v>
      </c>
      <c r="F65" s="166">
        <f>IFERROR(E65+'Pay App 6'!F65,"")</f>
        <v>0</v>
      </c>
      <c r="G65" s="166">
        <f>SUM('Pay App 1:Pay App 6'!H65)</f>
        <v>0</v>
      </c>
      <c r="H65" s="165"/>
      <c r="I65" s="166">
        <f t="shared" si="2"/>
        <v>0</v>
      </c>
      <c r="J65" s="167">
        <f t="shared" si="3"/>
        <v>0</v>
      </c>
      <c r="K65" s="166">
        <f t="shared" si="4"/>
        <v>0</v>
      </c>
      <c r="L65" s="166" t="str">
        <f t="shared" si="0"/>
        <v/>
      </c>
      <c r="M65" s="165"/>
      <c r="N65" s="166">
        <f>SUM('Pay App 1:Pay App 7'!L65)+SUM('Pay App 1:Pay App 7'!M65)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Data'!$N$2:$BW$88,9,FALSE)</f>
        <v>0</v>
      </c>
      <c r="F66" s="166">
        <f>IFERROR(E66+'Pay App 6'!F66,"")</f>
        <v>0</v>
      </c>
      <c r="G66" s="166">
        <f>SUM('Pay App 1:Pay App 6'!H66)</f>
        <v>0</v>
      </c>
      <c r="H66" s="165"/>
      <c r="I66" s="166">
        <f t="shared" si="2"/>
        <v>0</v>
      </c>
      <c r="J66" s="167">
        <f t="shared" si="3"/>
        <v>0</v>
      </c>
      <c r="K66" s="166">
        <f t="shared" si="4"/>
        <v>0</v>
      </c>
      <c r="L66" s="166" t="str">
        <f t="shared" si="0"/>
        <v/>
      </c>
      <c r="M66" s="165"/>
      <c r="N66" s="166">
        <f>SUM('Pay App 1:Pay App 7'!L66)+SUM('Pay App 1:Pay App 7'!M66)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Data'!$N$2:$BW$88,9,FALSE)</f>
        <v>0</v>
      </c>
      <c r="F67" s="166">
        <f>IFERROR(E67+'Pay App 6'!F67,"")</f>
        <v>0</v>
      </c>
      <c r="G67" s="166">
        <f>SUM('Pay App 1:Pay App 6'!H67)</f>
        <v>0</v>
      </c>
      <c r="H67" s="165"/>
      <c r="I67" s="166">
        <f t="shared" si="2"/>
        <v>0</v>
      </c>
      <c r="J67" s="167">
        <f t="shared" si="3"/>
        <v>0</v>
      </c>
      <c r="K67" s="166">
        <f t="shared" si="4"/>
        <v>0</v>
      </c>
      <c r="L67" s="166" t="str">
        <f t="shared" si="0"/>
        <v/>
      </c>
      <c r="M67" s="165"/>
      <c r="N67" s="166">
        <f>SUM('Pay App 1:Pay App 7'!L67)+SUM('Pay App 1:Pay App 7'!M67)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Data'!$N$2:$BW$88,9,FALSE)</f>
        <v>0</v>
      </c>
      <c r="F68" s="166">
        <f>IFERROR(E68+'Pay App 6'!F68,"")</f>
        <v>0</v>
      </c>
      <c r="G68" s="166">
        <f>SUM('Pay App 1:Pay App 6'!H68)</f>
        <v>0</v>
      </c>
      <c r="H68" s="165"/>
      <c r="I68" s="166">
        <f t="shared" si="2"/>
        <v>0</v>
      </c>
      <c r="J68" s="167">
        <f t="shared" si="3"/>
        <v>0</v>
      </c>
      <c r="K68" s="166">
        <f t="shared" si="4"/>
        <v>0</v>
      </c>
      <c r="L68" s="166" t="str">
        <f t="shared" si="0"/>
        <v/>
      </c>
      <c r="M68" s="165"/>
      <c r="N68" s="166">
        <f>SUM('Pay App 1:Pay App 7'!L68)+SUM('Pay App 1:Pay App 7'!M68)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Data'!$N$2:$BW$88,9,FALSE)</f>
        <v>0</v>
      </c>
      <c r="F69" s="166">
        <f>IFERROR(E69+'Pay App 6'!F69,"")</f>
        <v>0</v>
      </c>
      <c r="G69" s="166">
        <f>SUM('Pay App 1:Pay App 6'!H69)</f>
        <v>0</v>
      </c>
      <c r="H69" s="165"/>
      <c r="I69" s="166">
        <f t="shared" si="2"/>
        <v>0</v>
      </c>
      <c r="J69" s="167">
        <f t="shared" si="3"/>
        <v>0</v>
      </c>
      <c r="K69" s="166">
        <f t="shared" si="4"/>
        <v>0</v>
      </c>
      <c r="L69" s="166" t="str">
        <f t="shared" si="0"/>
        <v/>
      </c>
      <c r="M69" s="165"/>
      <c r="N69" s="166">
        <f>SUM('Pay App 1:Pay App 7'!L69)+SUM('Pay App 1:Pay App 7'!M69)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Data'!$N$2:$BW$88,9,FALSE)</f>
        <v>0</v>
      </c>
      <c r="F70" s="166">
        <f>IFERROR(E70+'Pay App 6'!F70,"")</f>
        <v>0</v>
      </c>
      <c r="G70" s="166">
        <f>SUM('Pay App 1:Pay App 6'!H70)</f>
        <v>0</v>
      </c>
      <c r="H70" s="165"/>
      <c r="I70" s="166">
        <f t="shared" si="2"/>
        <v>0</v>
      </c>
      <c r="J70" s="167">
        <f t="shared" si="3"/>
        <v>0</v>
      </c>
      <c r="K70" s="166">
        <f t="shared" si="4"/>
        <v>0</v>
      </c>
      <c r="L70" s="166" t="str">
        <f t="shared" si="0"/>
        <v/>
      </c>
      <c r="M70" s="165"/>
      <c r="N70" s="166">
        <f>SUM('Pay App 1:Pay App 7'!L70)+SUM('Pay App 1:Pay App 7'!M70)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Data'!$N$2:$BW$88,9,FALSE)</f>
        <v>0</v>
      </c>
      <c r="F71" s="166">
        <f>IFERROR(E71+'Pay App 6'!F71,"")</f>
        <v>0</v>
      </c>
      <c r="G71" s="166">
        <f>SUM('Pay App 1:Pay App 6'!H71)</f>
        <v>0</v>
      </c>
      <c r="H71" s="165"/>
      <c r="I71" s="166">
        <f t="shared" si="2"/>
        <v>0</v>
      </c>
      <c r="J71" s="167">
        <f t="shared" si="3"/>
        <v>0</v>
      </c>
      <c r="K71" s="166">
        <f t="shared" si="4"/>
        <v>0</v>
      </c>
      <c r="L71" s="166" t="str">
        <f t="shared" si="0"/>
        <v/>
      </c>
      <c r="M71" s="165"/>
      <c r="N71" s="166">
        <f>SUM('Pay App 1:Pay App 7'!L71)+SUM('Pay App 1:Pay App 7'!M71)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Data'!$N$2:$BW$88,9,FALSE)</f>
        <v>0</v>
      </c>
      <c r="F72" s="166">
        <f>IFERROR(E72+'Pay App 6'!F72,"")</f>
        <v>0</v>
      </c>
      <c r="G72" s="166">
        <f>SUM('Pay App 1:Pay App 6'!H72)</f>
        <v>0</v>
      </c>
      <c r="H72" s="165"/>
      <c r="I72" s="166">
        <f t="shared" si="2"/>
        <v>0</v>
      </c>
      <c r="J72" s="167">
        <f t="shared" si="3"/>
        <v>0</v>
      </c>
      <c r="K72" s="166">
        <f t="shared" si="4"/>
        <v>0</v>
      </c>
      <c r="L72" s="166" t="str">
        <f t="shared" si="0"/>
        <v/>
      </c>
      <c r="M72" s="165"/>
      <c r="N72" s="166">
        <f>SUM('Pay App 1:Pay App 7'!L72)+SUM('Pay App 1:Pay App 7'!M72)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Data'!$N$2:$BW$88,9,FALSE)</f>
        <v>0</v>
      </c>
      <c r="F73" s="166">
        <f>IFERROR(E73+'Pay App 6'!F73,"")</f>
        <v>0</v>
      </c>
      <c r="G73" s="166">
        <f>SUM('Pay App 1:Pay App 6'!H73)</f>
        <v>0</v>
      </c>
      <c r="H73" s="165"/>
      <c r="I73" s="166">
        <f t="shared" si="2"/>
        <v>0</v>
      </c>
      <c r="J73" s="167">
        <f t="shared" si="3"/>
        <v>0</v>
      </c>
      <c r="K73" s="166">
        <f t="shared" si="4"/>
        <v>0</v>
      </c>
      <c r="L73" s="166" t="str">
        <f t="shared" si="0"/>
        <v/>
      </c>
      <c r="M73" s="165"/>
      <c r="N73" s="166">
        <f>SUM('Pay App 1:Pay App 7'!L73)+SUM('Pay App 1:Pay App 7'!M73)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Data'!$N$2:$BW$88,9,FALSE)</f>
        <v>0</v>
      </c>
      <c r="F74" s="166">
        <f>IFERROR(E74+'Pay App 6'!F74,"")</f>
        <v>0</v>
      </c>
      <c r="G74" s="166">
        <f>SUM('Pay App 1:Pay App 6'!H74)</f>
        <v>0</v>
      </c>
      <c r="H74" s="165"/>
      <c r="I74" s="166">
        <f t="shared" si="2"/>
        <v>0</v>
      </c>
      <c r="J74" s="167">
        <f t="shared" si="3"/>
        <v>0</v>
      </c>
      <c r="K74" s="166">
        <f t="shared" si="4"/>
        <v>0</v>
      </c>
      <c r="L74" s="166" t="str">
        <f t="shared" si="0"/>
        <v/>
      </c>
      <c r="M74" s="165"/>
      <c r="N74" s="166">
        <f>SUM('Pay App 1:Pay App 7'!L74)+SUM('Pay App 1:Pay App 7'!M74)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Data'!$N$2:$BW$88,9,FALSE)</f>
        <v>0</v>
      </c>
      <c r="F75" s="166">
        <f>IFERROR(E75+'Pay App 6'!F75,"")</f>
        <v>0</v>
      </c>
      <c r="G75" s="166">
        <f>SUM('Pay App 1:Pay App 6'!H75)</f>
        <v>0</v>
      </c>
      <c r="H75" s="165"/>
      <c r="I75" s="166">
        <f t="shared" si="2"/>
        <v>0</v>
      </c>
      <c r="J75" s="167">
        <f t="shared" si="3"/>
        <v>0</v>
      </c>
      <c r="K75" s="166">
        <f t="shared" si="4"/>
        <v>0</v>
      </c>
      <c r="L75" s="166" t="str">
        <f t="shared" si="0"/>
        <v/>
      </c>
      <c r="M75" s="165"/>
      <c r="N75" s="166">
        <f>SUM('Pay App 1:Pay App 7'!L75)+SUM('Pay App 1:Pay App 7'!M75)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Data'!$N$2:$BW$88,9,FALSE)</f>
        <v>0</v>
      </c>
      <c r="F76" s="166">
        <f>IFERROR(E76+'Pay App 6'!F76,"")</f>
        <v>0</v>
      </c>
      <c r="G76" s="166">
        <f>SUM('Pay App 1:Pay App 6'!H76)</f>
        <v>0</v>
      </c>
      <c r="H76" s="165"/>
      <c r="I76" s="166">
        <f t="shared" si="2"/>
        <v>0</v>
      </c>
      <c r="J76" s="167">
        <f t="shared" si="3"/>
        <v>0</v>
      </c>
      <c r="K76" s="166">
        <f t="shared" si="4"/>
        <v>0</v>
      </c>
      <c r="L76" s="166" t="str">
        <f t="shared" si="0"/>
        <v/>
      </c>
      <c r="M76" s="165"/>
      <c r="N76" s="166">
        <f>SUM('Pay App 1:Pay App 7'!L76)+SUM('Pay App 1:Pay App 7'!M76)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Data'!$N$2:$BW$88,9,FALSE)</f>
        <v>0</v>
      </c>
      <c r="F77" s="166">
        <f>IFERROR(E77+'Pay App 6'!F77,"")</f>
        <v>0</v>
      </c>
      <c r="G77" s="166">
        <f>SUM('Pay App 1:Pay App 6'!H77)</f>
        <v>0</v>
      </c>
      <c r="H77" s="165"/>
      <c r="I77" s="166">
        <f t="shared" si="2"/>
        <v>0</v>
      </c>
      <c r="J77" s="167">
        <f t="shared" si="3"/>
        <v>0</v>
      </c>
      <c r="K77" s="166">
        <f t="shared" si="4"/>
        <v>0</v>
      </c>
      <c r="L77" s="166" t="str">
        <f t="shared" si="0"/>
        <v/>
      </c>
      <c r="M77" s="165"/>
      <c r="N77" s="166">
        <f>SUM('Pay App 1:Pay App 7'!L77)+SUM('Pay App 1:Pay App 7'!M77)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Data'!$N$2:$BW$88,9,FALSE)</f>
        <v>0</v>
      </c>
      <c r="F78" s="166">
        <f>IFERROR(E78+'Pay App 6'!F78,"")</f>
        <v>0</v>
      </c>
      <c r="G78" s="166">
        <f>SUM('Pay App 1:Pay App 6'!H78)</f>
        <v>0</v>
      </c>
      <c r="H78" s="165"/>
      <c r="I78" s="166">
        <f t="shared" si="2"/>
        <v>0</v>
      </c>
      <c r="J78" s="167">
        <f t="shared" si="3"/>
        <v>0</v>
      </c>
      <c r="K78" s="166">
        <f t="shared" si="4"/>
        <v>0</v>
      </c>
      <c r="L78" s="166" t="str">
        <f t="shared" si="0"/>
        <v/>
      </c>
      <c r="M78" s="165"/>
      <c r="N78" s="166">
        <f>SUM('Pay App 1:Pay App 7'!L78)+SUM('Pay App 1:Pay App 7'!M78)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Data'!$N$2:$BW$88,9,FALSE)</f>
        <v>0</v>
      </c>
      <c r="F79" s="166">
        <f>IFERROR(E79+'Pay App 6'!F79,"")</f>
        <v>0</v>
      </c>
      <c r="G79" s="166">
        <f>SUM('Pay App 1:Pay App 6'!H79)</f>
        <v>0</v>
      </c>
      <c r="H79" s="165"/>
      <c r="I79" s="166">
        <f t="shared" si="2"/>
        <v>0</v>
      </c>
      <c r="J79" s="167">
        <f t="shared" si="3"/>
        <v>0</v>
      </c>
      <c r="K79" s="166">
        <f t="shared" si="4"/>
        <v>0</v>
      </c>
      <c r="L79" s="166" t="str">
        <f t="shared" si="0"/>
        <v/>
      </c>
      <c r="M79" s="165"/>
      <c r="N79" s="166">
        <f>SUM('Pay App 1:Pay App 7'!L79)+SUM('Pay App 1:Pay App 7'!M79)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Data'!$N$2:$BW$88,9,FALSE)</f>
        <v>0</v>
      </c>
      <c r="F80" s="166">
        <f>IFERROR(E80+'Pay App 6'!F80,"")</f>
        <v>0</v>
      </c>
      <c r="G80" s="166">
        <f>SUM('Pay App 1:Pay App 6'!H80)</f>
        <v>0</v>
      </c>
      <c r="H80" s="165"/>
      <c r="I80" s="166">
        <f t="shared" si="2"/>
        <v>0</v>
      </c>
      <c r="J80" s="167">
        <f t="shared" si="3"/>
        <v>0</v>
      </c>
      <c r="K80" s="166">
        <f t="shared" si="4"/>
        <v>0</v>
      </c>
      <c r="L80" s="166" t="str">
        <f t="shared" si="0"/>
        <v/>
      </c>
      <c r="M80" s="165"/>
      <c r="N80" s="166">
        <f>SUM('Pay App 1:Pay App 7'!L80)+SUM('Pay App 1:Pay App 7'!M80)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Data'!$N$2:$BW$88,9,FALSE)</f>
        <v>0</v>
      </c>
      <c r="F81" s="166">
        <f>IFERROR(E81+'Pay App 6'!F81,"")</f>
        <v>0</v>
      </c>
      <c r="G81" s="166">
        <f>SUM('Pay App 1:Pay App 6'!H81)</f>
        <v>0</v>
      </c>
      <c r="H81" s="165"/>
      <c r="I81" s="166">
        <f t="shared" si="2"/>
        <v>0</v>
      </c>
      <c r="J81" s="167">
        <f t="shared" si="3"/>
        <v>0</v>
      </c>
      <c r="K81" s="166">
        <f t="shared" si="4"/>
        <v>0</v>
      </c>
      <c r="L81" s="166" t="str">
        <f t="shared" si="0"/>
        <v/>
      </c>
      <c r="M81" s="165"/>
      <c r="N81" s="166">
        <f>SUM('Pay App 1:Pay App 7'!L81)+SUM('Pay App 1:Pay App 7'!M81)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Data'!$N$2:$BW$88,9,FALSE)</f>
        <v>0</v>
      </c>
      <c r="F82" s="166">
        <f>IFERROR(E82+'Pay App 6'!F82,"")</f>
        <v>0</v>
      </c>
      <c r="G82" s="166">
        <f>SUM('Pay App 1:Pay App 6'!H82)</f>
        <v>0</v>
      </c>
      <c r="H82" s="165"/>
      <c r="I82" s="166">
        <f t="shared" si="2"/>
        <v>0</v>
      </c>
      <c r="J82" s="167">
        <f t="shared" si="3"/>
        <v>0</v>
      </c>
      <c r="K82" s="166">
        <f t="shared" si="4"/>
        <v>0</v>
      </c>
      <c r="L82" s="166" t="str">
        <f t="shared" si="0"/>
        <v/>
      </c>
      <c r="M82" s="165"/>
      <c r="N82" s="166">
        <f>SUM('Pay App 1:Pay App 7'!L82)+SUM('Pay App 1:Pay App 7'!M82)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Data'!$N$2:$BW$88,9,FALSE)</f>
        <v>0</v>
      </c>
      <c r="F83" s="166">
        <f>IFERROR(E83+'Pay App 6'!F83,"")</f>
        <v>0</v>
      </c>
      <c r="G83" s="166">
        <f>SUM('Pay App 1:Pay App 6'!H83)</f>
        <v>0</v>
      </c>
      <c r="H83" s="165"/>
      <c r="I83" s="166">
        <f t="shared" si="2"/>
        <v>0</v>
      </c>
      <c r="J83" s="167">
        <f t="shared" si="3"/>
        <v>0</v>
      </c>
      <c r="K83" s="166">
        <f t="shared" si="4"/>
        <v>0</v>
      </c>
      <c r="L83" s="166" t="str">
        <f t="shared" si="0"/>
        <v/>
      </c>
      <c r="M83" s="165"/>
      <c r="N83" s="166">
        <f>SUM('Pay App 1:Pay App 7'!L83)+SUM('Pay App 1:Pay App 7'!M83)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Data'!$N$2:$BW$88,9,FALSE)</f>
        <v>0</v>
      </c>
      <c r="F84" s="166">
        <f>IFERROR(E84+'Pay App 6'!F84,"")</f>
        <v>0</v>
      </c>
      <c r="G84" s="166">
        <f>SUM('Pay App 1:Pay App 6'!H84)</f>
        <v>0</v>
      </c>
      <c r="H84" s="165"/>
      <c r="I84" s="166">
        <f t="shared" si="2"/>
        <v>0</v>
      </c>
      <c r="J84" s="167">
        <f t="shared" si="3"/>
        <v>0</v>
      </c>
      <c r="K84" s="166">
        <f t="shared" si="4"/>
        <v>0</v>
      </c>
      <c r="L84" s="166" t="str">
        <f t="shared" si="0"/>
        <v/>
      </c>
      <c r="M84" s="165"/>
      <c r="N84" s="166">
        <f>SUM('Pay App 1:Pay App 7'!L84)+SUM('Pay App 1:Pay App 7'!M84)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Data'!$N$2:$BW$88,9,FALSE)</f>
        <v>0</v>
      </c>
      <c r="F85" s="166">
        <f>IFERROR(E85+'Pay App 6'!F85,"")</f>
        <v>0</v>
      </c>
      <c r="G85" s="166">
        <f>SUM('Pay App 1:Pay App 6'!H85)</f>
        <v>0</v>
      </c>
      <c r="H85" s="165"/>
      <c r="I85" s="166">
        <f t="shared" si="2"/>
        <v>0</v>
      </c>
      <c r="J85" s="167">
        <f t="shared" si="3"/>
        <v>0</v>
      </c>
      <c r="K85" s="166">
        <f t="shared" si="4"/>
        <v>0</v>
      </c>
      <c r="L85" s="166" t="str">
        <f t="shared" si="0"/>
        <v/>
      </c>
      <c r="M85" s="165"/>
      <c r="N85" s="166">
        <f>SUM('Pay App 1:Pay App 7'!L85)+SUM('Pay App 1:Pay App 7'!M85)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Data'!$N$2:$BW$88,9,FALSE)</f>
        <v>0</v>
      </c>
      <c r="F86" s="166">
        <f>IFERROR(E86+'Pay App 6'!F86,"")</f>
        <v>0</v>
      </c>
      <c r="G86" s="166">
        <f>SUM('Pay App 1:Pay App 6'!H86)</f>
        <v>0</v>
      </c>
      <c r="H86" s="165"/>
      <c r="I86" s="166">
        <f t="shared" si="2"/>
        <v>0</v>
      </c>
      <c r="J86" s="167">
        <f t="shared" si="3"/>
        <v>0</v>
      </c>
      <c r="K86" s="166">
        <f t="shared" si="4"/>
        <v>0</v>
      </c>
      <c r="L86" s="166" t="str">
        <f t="shared" si="0"/>
        <v/>
      </c>
      <c r="M86" s="165"/>
      <c r="N86" s="166">
        <f>SUM('Pay App 1:Pay App 7'!L86)+SUM('Pay App 1:Pay App 7'!M86)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Data'!$N$2:$BW$88,9,FALSE)</f>
        <v>0</v>
      </c>
      <c r="F87" s="166">
        <f>IFERROR(E87+'Pay App 6'!F87,"")</f>
        <v>0</v>
      </c>
      <c r="G87" s="166">
        <f>SUM('Pay App 1:Pay App 6'!H87)</f>
        <v>0</v>
      </c>
      <c r="H87" s="165"/>
      <c r="I87" s="166">
        <f t="shared" si="2"/>
        <v>0</v>
      </c>
      <c r="J87" s="167">
        <f t="shared" si="3"/>
        <v>0</v>
      </c>
      <c r="K87" s="166">
        <f t="shared" si="4"/>
        <v>0</v>
      </c>
      <c r="L87" s="166" t="str">
        <f t="shared" si="0"/>
        <v/>
      </c>
      <c r="M87" s="165"/>
      <c r="N87" s="166">
        <f>SUM('Pay App 1:Pay App 7'!L87)+SUM('Pay App 1:Pay App 7'!M87)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Data'!$N$2:$BW$88,9,FALSE)</f>
        <v>0</v>
      </c>
      <c r="F88" s="166">
        <f>IFERROR(E88+'Pay App 6'!F88,"")</f>
        <v>0</v>
      </c>
      <c r="G88" s="166">
        <f>SUM('Pay App 1:Pay App 6'!H88)</f>
        <v>0</v>
      </c>
      <c r="H88" s="165"/>
      <c r="I88" s="166">
        <f t="shared" si="2"/>
        <v>0</v>
      </c>
      <c r="J88" s="167">
        <f t="shared" si="3"/>
        <v>0</v>
      </c>
      <c r="K88" s="166">
        <f t="shared" si="4"/>
        <v>0</v>
      </c>
      <c r="L88" s="166" t="str">
        <f t="shared" si="0"/>
        <v/>
      </c>
      <c r="M88" s="165"/>
      <c r="N88" s="166">
        <f>SUM('Pay App 1:Pay App 7'!L88)+SUM('Pay App 1:Pay App 7'!M88)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Data'!$N$2:$BW$88,9,FALSE)</f>
        <v>0</v>
      </c>
      <c r="F89" s="166">
        <f>IFERROR(E89+'Pay App 6'!F89,"")</f>
        <v>0</v>
      </c>
      <c r="G89" s="166">
        <f>SUM('Pay App 1:Pay App 6'!H89)</f>
        <v>0</v>
      </c>
      <c r="H89" s="165"/>
      <c r="I89" s="166">
        <f t="shared" si="2"/>
        <v>0</v>
      </c>
      <c r="J89" s="167">
        <f t="shared" si="3"/>
        <v>0</v>
      </c>
      <c r="K89" s="166">
        <f t="shared" si="4"/>
        <v>0</v>
      </c>
      <c r="L89" s="166" t="str">
        <f t="shared" si="0"/>
        <v/>
      </c>
      <c r="M89" s="165"/>
      <c r="N89" s="166">
        <f>SUM('Pay App 1:Pay App 7'!L89)+SUM('Pay App 1:Pay App 7'!M89)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Data'!$N$2:$BW$88,9,FALSE)</f>
        <v>0</v>
      </c>
      <c r="F90" s="166">
        <f>IFERROR(E90+'Pay App 6'!F90,"")</f>
        <v>0</v>
      </c>
      <c r="G90" s="166">
        <f>SUM('Pay App 1:Pay App 6'!H90)</f>
        <v>0</v>
      </c>
      <c r="H90" s="165"/>
      <c r="I90" s="166">
        <f t="shared" si="2"/>
        <v>0</v>
      </c>
      <c r="J90" s="167">
        <f t="shared" si="3"/>
        <v>0</v>
      </c>
      <c r="K90" s="166">
        <f t="shared" si="4"/>
        <v>0</v>
      </c>
      <c r="L90" s="166" t="str">
        <f t="shared" si="0"/>
        <v/>
      </c>
      <c r="M90" s="165"/>
      <c r="N90" s="166">
        <f>SUM('Pay App 1:Pay App 7'!L90)+SUM('Pay App 1:Pay App 7'!M90)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Data'!$N$2:$BW$88,9,FALSE)</f>
        <v>0</v>
      </c>
      <c r="F91" s="166">
        <f>IFERROR(E91+'Pay App 6'!F91,"")</f>
        <v>0</v>
      </c>
      <c r="G91" s="166">
        <f>SUM('Pay App 1:Pay App 6'!H91)</f>
        <v>0</v>
      </c>
      <c r="H91" s="165"/>
      <c r="I91" s="166">
        <f t="shared" si="2"/>
        <v>0</v>
      </c>
      <c r="J91" s="167">
        <f t="shared" si="3"/>
        <v>0</v>
      </c>
      <c r="K91" s="166">
        <f t="shared" si="4"/>
        <v>0</v>
      </c>
      <c r="L91" s="166" t="str">
        <f t="shared" si="0"/>
        <v/>
      </c>
      <c r="M91" s="165"/>
      <c r="N91" s="166">
        <f>SUM('Pay App 1:Pay App 7'!L91)+SUM('Pay App 1:Pay App 7'!M91)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Data'!$N$2:$BW$88,9,FALSE)</f>
        <v>0</v>
      </c>
      <c r="F92" s="166">
        <f>IFERROR(E92+'Pay App 6'!F92,"")</f>
        <v>0</v>
      </c>
      <c r="G92" s="166">
        <f>SUM('Pay App 1:Pay App 6'!H92)</f>
        <v>0</v>
      </c>
      <c r="H92" s="165"/>
      <c r="I92" s="166">
        <f t="shared" si="2"/>
        <v>0</v>
      </c>
      <c r="J92" s="167">
        <f t="shared" si="3"/>
        <v>0</v>
      </c>
      <c r="K92" s="166">
        <f t="shared" si="4"/>
        <v>0</v>
      </c>
      <c r="L92" s="166" t="str">
        <f t="shared" si="0"/>
        <v/>
      </c>
      <c r="M92" s="165"/>
      <c r="N92" s="166">
        <f>SUM('Pay App 1:Pay App 7'!L92)+SUM('Pay App 1:Pay App 7'!M92)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Data'!$N$2:$BW$88,9,FALSE)</f>
        <v>0</v>
      </c>
      <c r="F93" s="166">
        <f>IFERROR(E93+'Pay App 6'!F93,"")</f>
        <v>0</v>
      </c>
      <c r="G93" s="166">
        <f>SUM('Pay App 1:Pay App 6'!H93)</f>
        <v>0</v>
      </c>
      <c r="H93" s="165"/>
      <c r="I93" s="166">
        <f t="shared" si="2"/>
        <v>0</v>
      </c>
      <c r="J93" s="167">
        <f t="shared" si="3"/>
        <v>0</v>
      </c>
      <c r="K93" s="166">
        <f t="shared" si="4"/>
        <v>0</v>
      </c>
      <c r="L93" s="166" t="str">
        <f t="shared" si="0"/>
        <v/>
      </c>
      <c r="M93" s="165"/>
      <c r="N93" s="166">
        <f>SUM('Pay App 1:Pay App 7'!L93)+SUM('Pay App 1:Pay App 7'!M93)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Data'!$N$2:$BW$88,9,FALSE)</f>
        <v>0</v>
      </c>
      <c r="F94" s="166">
        <f>IFERROR(E94+'Pay App 6'!F94,"")</f>
        <v>0</v>
      </c>
      <c r="G94" s="166">
        <f>SUM('Pay App 1:Pay App 6'!H94)</f>
        <v>0</v>
      </c>
      <c r="H94" s="165"/>
      <c r="I94" s="166">
        <f t="shared" si="2"/>
        <v>0</v>
      </c>
      <c r="J94" s="167">
        <f t="shared" si="3"/>
        <v>0</v>
      </c>
      <c r="K94" s="166">
        <f t="shared" si="4"/>
        <v>0</v>
      </c>
      <c r="L94" s="166" t="str">
        <f t="shared" si="0"/>
        <v/>
      </c>
      <c r="M94" s="165"/>
      <c r="N94" s="166">
        <f>SUM('Pay App 1:Pay App 7'!L94)+SUM('Pay App 1:Pay App 7'!M94)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Data'!$N$2:$BW$88,9,FALSE)</f>
        <v>0</v>
      </c>
      <c r="F95" s="166">
        <f>IFERROR(E95+'Pay App 6'!F95,"")</f>
        <v>0</v>
      </c>
      <c r="G95" s="166">
        <f>SUM('Pay App 1:Pay App 6'!H95)</f>
        <v>0</v>
      </c>
      <c r="H95" s="165"/>
      <c r="I95" s="166">
        <f t="shared" si="2"/>
        <v>0</v>
      </c>
      <c r="J95" s="167">
        <f t="shared" si="3"/>
        <v>0</v>
      </c>
      <c r="K95" s="166">
        <f t="shared" si="4"/>
        <v>0</v>
      </c>
      <c r="L95" s="166" t="str">
        <f t="shared" si="0"/>
        <v/>
      </c>
      <c r="M95" s="165"/>
      <c r="N95" s="166">
        <f>SUM('Pay App 1:Pay App 7'!L95)+SUM('Pay App 1:Pay App 7'!M95)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Data'!$N$2:$BW$88,9,FALSE)</f>
        <v>0</v>
      </c>
      <c r="F96" s="166">
        <f>IFERROR(E96+'Pay App 6'!F96,"")</f>
        <v>0</v>
      </c>
      <c r="G96" s="166">
        <f>SUM('Pay App 1:Pay App 6'!H96)</f>
        <v>0</v>
      </c>
      <c r="H96" s="165"/>
      <c r="I96" s="166">
        <f t="shared" si="2"/>
        <v>0</v>
      </c>
      <c r="J96" s="167">
        <f t="shared" si="3"/>
        <v>0</v>
      </c>
      <c r="K96" s="166">
        <f t="shared" si="4"/>
        <v>0</v>
      </c>
      <c r="L96" s="166" t="str">
        <f t="shared" si="0"/>
        <v/>
      </c>
      <c r="M96" s="165"/>
      <c r="N96" s="166">
        <f>SUM('Pay App 1:Pay App 7'!L96)+SUM('Pay App 1:Pay App 7'!M96)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Data'!$N$2:$BW$88,9,FALSE)</f>
        <v>0</v>
      </c>
      <c r="F97" s="166">
        <f>IFERROR(E97+'Pay App 6'!F97,"")</f>
        <v>0</v>
      </c>
      <c r="G97" s="166">
        <f>SUM('Pay App 1:Pay App 6'!H97)</f>
        <v>0</v>
      </c>
      <c r="H97" s="165"/>
      <c r="I97" s="166">
        <f t="shared" si="2"/>
        <v>0</v>
      </c>
      <c r="J97" s="167">
        <f t="shared" si="3"/>
        <v>0</v>
      </c>
      <c r="K97" s="166">
        <f t="shared" si="4"/>
        <v>0</v>
      </c>
      <c r="L97" s="166" t="str">
        <f t="shared" si="0"/>
        <v/>
      </c>
      <c r="M97" s="165"/>
      <c r="N97" s="166">
        <f>SUM('Pay App 1:Pay App 7'!L97)+SUM('Pay App 1:Pay App 7'!M97)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Data'!$N$2:$BW$88,9,FALSE)</f>
        <v>0</v>
      </c>
      <c r="F98" s="166">
        <f>IFERROR(E98+'Pay App 6'!F98,"")</f>
        <v>0</v>
      </c>
      <c r="G98" s="166">
        <f>SUM('Pay App 1:Pay App 6'!H98)</f>
        <v>0</v>
      </c>
      <c r="H98" s="165"/>
      <c r="I98" s="166">
        <f t="shared" si="2"/>
        <v>0</v>
      </c>
      <c r="J98" s="167">
        <f t="shared" si="3"/>
        <v>0</v>
      </c>
      <c r="K98" s="166">
        <f t="shared" si="4"/>
        <v>0</v>
      </c>
      <c r="L98" s="166" t="str">
        <f t="shared" si="0"/>
        <v/>
      </c>
      <c r="M98" s="165"/>
      <c r="N98" s="166">
        <f>SUM('Pay App 1:Pay App 7'!L98)+SUM('Pay App 1:Pay App 7'!M98)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Data'!$N$2:$BW$88,9,FALSE)</f>
        <v>0</v>
      </c>
      <c r="F99" s="166">
        <f>IFERROR(E99+'Pay App 6'!F99,"")</f>
        <v>0</v>
      </c>
      <c r="G99" s="166">
        <f>SUM('Pay App 1:Pay App 6'!H99)</f>
        <v>0</v>
      </c>
      <c r="H99" s="165"/>
      <c r="I99" s="166">
        <f t="shared" si="2"/>
        <v>0</v>
      </c>
      <c r="J99" s="167">
        <f t="shared" si="3"/>
        <v>0</v>
      </c>
      <c r="K99" s="166">
        <f t="shared" si="4"/>
        <v>0</v>
      </c>
      <c r="L99" s="166" t="str">
        <f t="shared" si="0"/>
        <v/>
      </c>
      <c r="M99" s="165"/>
      <c r="N99" s="166">
        <f>SUM('Pay App 1:Pay App 7'!L99)+SUM('Pay App 1:Pay App 7'!M99)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Data'!$N$2:$BW$88,9,FALSE)</f>
        <v>0</v>
      </c>
      <c r="F100" s="166">
        <f>IFERROR(E100+'Pay App 6'!F100,"")</f>
        <v>0</v>
      </c>
      <c r="G100" s="166">
        <f>SUM('Pay App 1:Pay App 6'!H100)</f>
        <v>0</v>
      </c>
      <c r="H100" s="165"/>
      <c r="I100" s="166">
        <f>G100+H100</f>
        <v>0</v>
      </c>
      <c r="J100" s="167">
        <f>IFERROR(I100/F100,0)</f>
        <v>0</v>
      </c>
      <c r="K100" s="166">
        <f>IFERROR(F100-I100,"")</f>
        <v>0</v>
      </c>
      <c r="L100" s="166" t="str">
        <f t="shared" si="0"/>
        <v/>
      </c>
      <c r="M100" s="165"/>
      <c r="N100" s="166">
        <f>SUM('Pay App 1:Pay App 7'!L100)+SUM('Pay App 1:Pay App 7'!M100)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7.2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Data'!$N$2:$BW$88,9,FALSE)</f>
        <v>0</v>
      </c>
      <c r="F106" s="166">
        <f>IFERROR(E106+'Pay App 6'!F106,"")</f>
        <v>0</v>
      </c>
      <c r="G106" s="166">
        <f>SUM('Pay App 1:Pay App 6'!H106)</f>
        <v>0</v>
      </c>
      <c r="H106" s="165"/>
      <c r="I106" s="166">
        <f>G106+H106</f>
        <v>0</v>
      </c>
      <c r="J106" s="167">
        <f>IFERROR(I106/F106,0)</f>
        <v>0</v>
      </c>
      <c r="K106" s="166">
        <f>IFERROR(F106-I106,"")</f>
        <v>0</v>
      </c>
      <c r="L106" s="166" t="str">
        <f>IF(AND($H$33&lt;100000, $H$33&gt;0, H106&gt;=1),0,IF(AND($H$33&gt;=100000,H106&lt;&gt;""),O106,""))</f>
        <v/>
      </c>
      <c r="M106" s="165"/>
      <c r="N106" s="166">
        <f>SUM('Pay App 1:Pay App 7'!L106)+SUM('Pay App 1:Pay App 7'!M106)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Data'!$N$2:$BW$88,9,FALSE)</f>
        <v>0</v>
      </c>
      <c r="F107" s="166">
        <f>IFERROR(E107+'Pay App 6'!F107,"")</f>
        <v>0</v>
      </c>
      <c r="G107" s="166">
        <f>SUM('Pay App 1:Pay App 6'!H107)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7'!L107)+SUM('Pay App 1:Pay App 7'!M107)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Data'!$N$2:$BW$88,9,FALSE)</f>
        <v>0</v>
      </c>
      <c r="F108" s="166">
        <f>IFERROR(E108+'Pay App 6'!F108,"")</f>
        <v>0</v>
      </c>
      <c r="G108" s="166">
        <f>SUM('Pay App 1:Pay App 6'!H108)</f>
        <v>0</v>
      </c>
      <c r="H108" s="165"/>
      <c r="I108" s="166">
        <f t="shared" si="6"/>
        <v>0</v>
      </c>
      <c r="J108" s="167">
        <f t="shared" si="7"/>
        <v>0</v>
      </c>
      <c r="K108" s="166">
        <f t="shared" si="8"/>
        <v>0</v>
      </c>
      <c r="L108" s="166" t="str">
        <f t="shared" si="9"/>
        <v/>
      </c>
      <c r="M108" s="165"/>
      <c r="N108" s="166">
        <f>SUM('Pay App 1:Pay App 7'!L108)+SUM('Pay App 1:Pay App 7'!M108)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Data'!$N$2:$BW$88,9,FALSE)</f>
        <v>0</v>
      </c>
      <c r="F109" s="166">
        <f>IFERROR(E109+'Pay App 6'!F109,"")</f>
        <v>0</v>
      </c>
      <c r="G109" s="166">
        <f>SUM('Pay App 1:Pay App 6'!H109)</f>
        <v>0</v>
      </c>
      <c r="H109" s="165"/>
      <c r="I109" s="166">
        <f t="shared" si="6"/>
        <v>0</v>
      </c>
      <c r="J109" s="167">
        <f t="shared" si="7"/>
        <v>0</v>
      </c>
      <c r="K109" s="166">
        <f t="shared" si="8"/>
        <v>0</v>
      </c>
      <c r="L109" s="166" t="str">
        <f t="shared" si="9"/>
        <v/>
      </c>
      <c r="M109" s="165"/>
      <c r="N109" s="166">
        <f>SUM('Pay App 1:Pay App 7'!L109)+SUM('Pay App 1:Pay App 7'!M109)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Data'!$N$2:$BW$88,9,FALSE)</f>
        <v>0</v>
      </c>
      <c r="F110" s="166">
        <f>IFERROR(E110+'Pay App 6'!F110,"")</f>
        <v>0</v>
      </c>
      <c r="G110" s="166">
        <f>SUM('Pay App 1:Pay App 6'!H110)</f>
        <v>0</v>
      </c>
      <c r="H110" s="165"/>
      <c r="I110" s="166">
        <f t="shared" si="6"/>
        <v>0</v>
      </c>
      <c r="J110" s="167">
        <f t="shared" si="7"/>
        <v>0</v>
      </c>
      <c r="K110" s="166">
        <f t="shared" si="8"/>
        <v>0</v>
      </c>
      <c r="L110" s="166" t="str">
        <f t="shared" si="9"/>
        <v/>
      </c>
      <c r="M110" s="165"/>
      <c r="N110" s="166">
        <f>SUM('Pay App 1:Pay App 7'!L110)+SUM('Pay App 1:Pay App 7'!M110)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Data'!$N$2:$BW$88,9,FALSE)</f>
        <v>0</v>
      </c>
      <c r="F111" s="166">
        <f>IFERROR(E111+'Pay App 6'!F111,"")</f>
        <v>0</v>
      </c>
      <c r="G111" s="166">
        <f>SUM('Pay App 1:Pay App 6'!H111)</f>
        <v>0</v>
      </c>
      <c r="H111" s="165"/>
      <c r="I111" s="166">
        <f t="shared" si="6"/>
        <v>0</v>
      </c>
      <c r="J111" s="167">
        <f t="shared" si="7"/>
        <v>0</v>
      </c>
      <c r="K111" s="166">
        <f t="shared" si="8"/>
        <v>0</v>
      </c>
      <c r="L111" s="166" t="str">
        <f t="shared" si="9"/>
        <v/>
      </c>
      <c r="M111" s="165"/>
      <c r="N111" s="166">
        <f>SUM('Pay App 1:Pay App 7'!L111)+SUM('Pay App 1:Pay App 7'!M111)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Data'!$N$2:$BW$88,9,FALSE)</f>
        <v>0</v>
      </c>
      <c r="F112" s="166">
        <f>IFERROR(E112+'Pay App 6'!F112,"")</f>
        <v>0</v>
      </c>
      <c r="G112" s="166">
        <f>SUM('Pay App 1:Pay App 6'!H112)</f>
        <v>0</v>
      </c>
      <c r="H112" s="165"/>
      <c r="I112" s="166">
        <f t="shared" si="6"/>
        <v>0</v>
      </c>
      <c r="J112" s="167">
        <f t="shared" si="7"/>
        <v>0</v>
      </c>
      <c r="K112" s="166">
        <f t="shared" si="8"/>
        <v>0</v>
      </c>
      <c r="L112" s="166" t="str">
        <f t="shared" si="9"/>
        <v/>
      </c>
      <c r="M112" s="165"/>
      <c r="N112" s="166">
        <f>SUM('Pay App 1:Pay App 7'!L112)+SUM('Pay App 1:Pay App 7'!M112)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Data'!$N$2:$BW$88,9,FALSE)</f>
        <v>0</v>
      </c>
      <c r="F113" s="166">
        <f>IFERROR(E113+'Pay App 6'!F113,"")</f>
        <v>0</v>
      </c>
      <c r="G113" s="166">
        <f>SUM('Pay App 1:Pay App 6'!H113)</f>
        <v>0</v>
      </c>
      <c r="H113" s="165"/>
      <c r="I113" s="166">
        <f t="shared" si="6"/>
        <v>0</v>
      </c>
      <c r="J113" s="167">
        <f t="shared" si="7"/>
        <v>0</v>
      </c>
      <c r="K113" s="166">
        <f t="shared" si="8"/>
        <v>0</v>
      </c>
      <c r="L113" s="166" t="str">
        <f t="shared" si="9"/>
        <v/>
      </c>
      <c r="M113" s="165"/>
      <c r="N113" s="166">
        <f>SUM('Pay App 1:Pay App 7'!L113)+SUM('Pay App 1:Pay App 7'!M113)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Data'!$N$2:$BW$88,9,FALSE)</f>
        <v>0</v>
      </c>
      <c r="F114" s="166">
        <f>IFERROR(E114+'Pay App 6'!F114,"")</f>
        <v>0</v>
      </c>
      <c r="G114" s="166">
        <f>SUM('Pay App 1:Pay App 6'!H114)</f>
        <v>0</v>
      </c>
      <c r="H114" s="165"/>
      <c r="I114" s="166">
        <f t="shared" si="6"/>
        <v>0</v>
      </c>
      <c r="J114" s="167">
        <f t="shared" si="7"/>
        <v>0</v>
      </c>
      <c r="K114" s="166">
        <f t="shared" si="8"/>
        <v>0</v>
      </c>
      <c r="L114" s="166" t="str">
        <f t="shared" si="9"/>
        <v/>
      </c>
      <c r="M114" s="165"/>
      <c r="N114" s="166">
        <f>SUM('Pay App 1:Pay App 7'!L114)+SUM('Pay App 1:Pay App 7'!M114)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Data'!$N$2:$BW$88,9,FALSE)</f>
        <v>0</v>
      </c>
      <c r="F115" s="166">
        <f>IFERROR(E115+'Pay App 6'!F115,"")</f>
        <v>0</v>
      </c>
      <c r="G115" s="166">
        <f>SUM('Pay App 1:Pay App 6'!H115)</f>
        <v>0</v>
      </c>
      <c r="H115" s="165"/>
      <c r="I115" s="166">
        <f t="shared" si="6"/>
        <v>0</v>
      </c>
      <c r="J115" s="167">
        <f t="shared" si="7"/>
        <v>0</v>
      </c>
      <c r="K115" s="166">
        <f t="shared" si="8"/>
        <v>0</v>
      </c>
      <c r="L115" s="166" t="str">
        <f t="shared" si="9"/>
        <v/>
      </c>
      <c r="M115" s="165"/>
      <c r="N115" s="166">
        <f>SUM('Pay App 1:Pay App 7'!L115)+SUM('Pay App 1:Pay App 7'!M115)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Data'!$N$2:$BW$88,9,FALSE)</f>
        <v>0</v>
      </c>
      <c r="F116" s="166">
        <f>IFERROR(E116+'Pay App 6'!F116,"")</f>
        <v>0</v>
      </c>
      <c r="G116" s="166">
        <f>SUM('Pay App 1:Pay App 6'!H116)</f>
        <v>0</v>
      </c>
      <c r="H116" s="165"/>
      <c r="I116" s="166">
        <f t="shared" si="6"/>
        <v>0</v>
      </c>
      <c r="J116" s="167">
        <f t="shared" si="7"/>
        <v>0</v>
      </c>
      <c r="K116" s="166">
        <f t="shared" si="8"/>
        <v>0</v>
      </c>
      <c r="L116" s="166" t="str">
        <f t="shared" si="9"/>
        <v/>
      </c>
      <c r="M116" s="165"/>
      <c r="N116" s="166">
        <f>SUM('Pay App 1:Pay App 7'!L116)+SUM('Pay App 1:Pay App 7'!M116)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Data'!$N$2:$BW$88,9,FALSE)</f>
        <v>0</v>
      </c>
      <c r="F117" s="166">
        <f>IFERROR(E117+'Pay App 6'!F117,"")</f>
        <v>0</v>
      </c>
      <c r="G117" s="166">
        <f>SUM('Pay App 1:Pay App 6'!H117)</f>
        <v>0</v>
      </c>
      <c r="H117" s="165"/>
      <c r="I117" s="166">
        <f t="shared" si="6"/>
        <v>0</v>
      </c>
      <c r="J117" s="167">
        <f t="shared" si="7"/>
        <v>0</v>
      </c>
      <c r="K117" s="166">
        <f t="shared" si="8"/>
        <v>0</v>
      </c>
      <c r="L117" s="166" t="str">
        <f t="shared" si="9"/>
        <v/>
      </c>
      <c r="M117" s="165"/>
      <c r="N117" s="166">
        <f>SUM('Pay App 1:Pay App 7'!L117)+SUM('Pay App 1:Pay App 7'!M117)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Data'!$N$2:$BW$88,9,FALSE)</f>
        <v>0</v>
      </c>
      <c r="F118" s="166">
        <f>IFERROR(E118+'Pay App 6'!F118,"")</f>
        <v>0</v>
      </c>
      <c r="G118" s="166">
        <f>SUM('Pay App 1:Pay App 6'!H118)</f>
        <v>0</v>
      </c>
      <c r="H118" s="165"/>
      <c r="I118" s="166">
        <f t="shared" si="6"/>
        <v>0</v>
      </c>
      <c r="J118" s="167">
        <f t="shared" si="7"/>
        <v>0</v>
      </c>
      <c r="K118" s="166">
        <f t="shared" si="8"/>
        <v>0</v>
      </c>
      <c r="L118" s="166" t="str">
        <f t="shared" si="9"/>
        <v/>
      </c>
      <c r="M118" s="165"/>
      <c r="N118" s="166">
        <f>SUM('Pay App 1:Pay App 7'!L118)+SUM('Pay App 1:Pay App 7'!M118)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Data'!$N$2:$BW$88,9,FALSE)</f>
        <v>0</v>
      </c>
      <c r="F119" s="166">
        <f>IFERROR(E119+'Pay App 6'!F119,"")</f>
        <v>0</v>
      </c>
      <c r="G119" s="166">
        <f>SUM('Pay App 1:Pay App 6'!H119)</f>
        <v>0</v>
      </c>
      <c r="H119" s="165"/>
      <c r="I119" s="166">
        <f t="shared" si="6"/>
        <v>0</v>
      </c>
      <c r="J119" s="167">
        <f t="shared" si="7"/>
        <v>0</v>
      </c>
      <c r="K119" s="166">
        <f t="shared" si="8"/>
        <v>0</v>
      </c>
      <c r="L119" s="166" t="str">
        <f t="shared" si="9"/>
        <v/>
      </c>
      <c r="M119" s="165"/>
      <c r="N119" s="166">
        <f>SUM('Pay App 1:Pay App 7'!L119)+SUM('Pay App 1:Pay App 7'!M119)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Data'!$N$2:$BW$88,9,FALSE)</f>
        <v>0</v>
      </c>
      <c r="F120" s="166">
        <f>IFERROR(E120+'Pay App 6'!F120,"")</f>
        <v>0</v>
      </c>
      <c r="G120" s="166">
        <f>SUM('Pay App 1:Pay App 6'!H120)</f>
        <v>0</v>
      </c>
      <c r="H120" s="165"/>
      <c r="I120" s="166">
        <f t="shared" si="6"/>
        <v>0</v>
      </c>
      <c r="J120" s="167">
        <f t="shared" si="7"/>
        <v>0</v>
      </c>
      <c r="K120" s="166">
        <f t="shared" si="8"/>
        <v>0</v>
      </c>
      <c r="L120" s="166" t="str">
        <f t="shared" si="9"/>
        <v/>
      </c>
      <c r="M120" s="165"/>
      <c r="N120" s="166">
        <f>SUM('Pay App 1:Pay App 7'!L120)+SUM('Pay App 1:Pay App 7'!M120)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Data'!$N$2:$BW$88,9,FALSE)</f>
        <v>0</v>
      </c>
      <c r="F121" s="166">
        <f>IFERROR(E121+'Pay App 6'!F121,"")</f>
        <v>0</v>
      </c>
      <c r="G121" s="166">
        <f>SUM('Pay App 1:Pay App 6'!H121)</f>
        <v>0</v>
      </c>
      <c r="H121" s="165"/>
      <c r="I121" s="166">
        <f t="shared" si="6"/>
        <v>0</v>
      </c>
      <c r="J121" s="167">
        <f t="shared" si="7"/>
        <v>0</v>
      </c>
      <c r="K121" s="166">
        <f t="shared" si="8"/>
        <v>0</v>
      </c>
      <c r="L121" s="166" t="str">
        <f t="shared" si="9"/>
        <v/>
      </c>
      <c r="M121" s="165"/>
      <c r="N121" s="166">
        <f>SUM('Pay App 1:Pay App 7'!L121)+SUM('Pay App 1:Pay App 7'!M121)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Data'!$N$2:$BW$88,9,FALSE)</f>
        <v>0</v>
      </c>
      <c r="F122" s="166">
        <f>IFERROR(E122+'Pay App 6'!F122,"")</f>
        <v>0</v>
      </c>
      <c r="G122" s="166">
        <f>SUM('Pay App 1:Pay App 6'!H122)</f>
        <v>0</v>
      </c>
      <c r="H122" s="165"/>
      <c r="I122" s="166">
        <f t="shared" si="6"/>
        <v>0</v>
      </c>
      <c r="J122" s="167">
        <f t="shared" si="7"/>
        <v>0</v>
      </c>
      <c r="K122" s="166">
        <f t="shared" si="8"/>
        <v>0</v>
      </c>
      <c r="L122" s="166" t="str">
        <f t="shared" si="9"/>
        <v/>
      </c>
      <c r="M122" s="165"/>
      <c r="N122" s="166">
        <f>SUM('Pay App 1:Pay App 7'!L122)+SUM('Pay App 1:Pay App 7'!M122)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Data'!$N$2:$BW$88,9,FALSE)</f>
        <v>0</v>
      </c>
      <c r="F123" s="166">
        <f>IFERROR(E123+'Pay App 6'!F123,"")</f>
        <v>0</v>
      </c>
      <c r="G123" s="166">
        <f>SUM('Pay App 1:Pay App 6'!H123)</f>
        <v>0</v>
      </c>
      <c r="H123" s="165"/>
      <c r="I123" s="166">
        <f t="shared" si="6"/>
        <v>0</v>
      </c>
      <c r="J123" s="167">
        <f t="shared" si="7"/>
        <v>0</v>
      </c>
      <c r="K123" s="166">
        <f t="shared" si="8"/>
        <v>0</v>
      </c>
      <c r="L123" s="166" t="str">
        <f t="shared" si="9"/>
        <v/>
      </c>
      <c r="M123" s="165"/>
      <c r="N123" s="166">
        <f>SUM('Pay App 1:Pay App 7'!L123)+SUM('Pay App 1:Pay App 7'!M123)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Data'!$N$2:$BW$88,9,FALSE)</f>
        <v>0</v>
      </c>
      <c r="F124" s="166">
        <f>IFERROR(E124+'Pay App 6'!F124,"")</f>
        <v>0</v>
      </c>
      <c r="G124" s="166">
        <f>SUM('Pay App 1:Pay App 6'!H124)</f>
        <v>0</v>
      </c>
      <c r="H124" s="165"/>
      <c r="I124" s="166">
        <f t="shared" si="6"/>
        <v>0</v>
      </c>
      <c r="J124" s="167">
        <f t="shared" si="7"/>
        <v>0</v>
      </c>
      <c r="K124" s="166">
        <f t="shared" si="8"/>
        <v>0</v>
      </c>
      <c r="L124" s="166" t="str">
        <f t="shared" si="9"/>
        <v/>
      </c>
      <c r="M124" s="165"/>
      <c r="N124" s="166">
        <f>SUM('Pay App 1:Pay App 7'!L124)+SUM('Pay App 1:Pay App 7'!M124)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Data'!$N$2:$BW$88,9,FALSE)</f>
        <v>0</v>
      </c>
      <c r="F125" s="166">
        <f>IFERROR(E125+'Pay App 6'!F125,"")</f>
        <v>0</v>
      </c>
      <c r="G125" s="166">
        <f>SUM('Pay App 1:Pay App 6'!H125)</f>
        <v>0</v>
      </c>
      <c r="H125" s="165"/>
      <c r="I125" s="166">
        <f t="shared" si="6"/>
        <v>0</v>
      </c>
      <c r="J125" s="167">
        <f t="shared" si="7"/>
        <v>0</v>
      </c>
      <c r="K125" s="166">
        <f t="shared" si="8"/>
        <v>0</v>
      </c>
      <c r="L125" s="166" t="str">
        <f t="shared" si="9"/>
        <v/>
      </c>
      <c r="M125" s="165"/>
      <c r="N125" s="166">
        <f>SUM('Pay App 1:Pay App 7'!L125)+SUM('Pay App 1:Pay App 7'!M125)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Data'!$N$2:$BW$88,9,FALSE)</f>
        <v>0</v>
      </c>
      <c r="F126" s="166">
        <f>IFERROR(E126+'Pay App 6'!F126,"")</f>
        <v>0</v>
      </c>
      <c r="G126" s="166">
        <f>SUM('Pay App 1:Pay App 6'!H126)</f>
        <v>0</v>
      </c>
      <c r="H126" s="165"/>
      <c r="I126" s="166">
        <f t="shared" si="6"/>
        <v>0</v>
      </c>
      <c r="J126" s="167">
        <f t="shared" si="7"/>
        <v>0</v>
      </c>
      <c r="K126" s="166">
        <f t="shared" si="8"/>
        <v>0</v>
      </c>
      <c r="L126" s="166" t="str">
        <f t="shared" si="9"/>
        <v/>
      </c>
      <c r="M126" s="165"/>
      <c r="N126" s="166">
        <f>SUM('Pay App 1:Pay App 7'!L126)+SUM('Pay App 1:Pay App 7'!M126)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Data'!$N$2:$BW$88,9,FALSE)</f>
        <v>0</v>
      </c>
      <c r="F127" s="166">
        <f>IFERROR(E127+'Pay App 6'!F127,"")</f>
        <v>0</v>
      </c>
      <c r="G127" s="166">
        <f>SUM('Pay App 1:Pay App 6'!H127)</f>
        <v>0</v>
      </c>
      <c r="H127" s="165"/>
      <c r="I127" s="166">
        <f t="shared" si="6"/>
        <v>0</v>
      </c>
      <c r="J127" s="167">
        <f t="shared" si="7"/>
        <v>0</v>
      </c>
      <c r="K127" s="166">
        <f t="shared" si="8"/>
        <v>0</v>
      </c>
      <c r="L127" s="166" t="str">
        <f t="shared" si="9"/>
        <v/>
      </c>
      <c r="M127" s="165"/>
      <c r="N127" s="166">
        <f>SUM('Pay App 1:Pay App 7'!L127)+SUM('Pay App 1:Pay App 7'!M127)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Data'!$N$2:$BW$88,9,FALSE)</f>
        <v>0</v>
      </c>
      <c r="F128" s="166">
        <f>IFERROR(E128+'Pay App 6'!F128,"")</f>
        <v>0</v>
      </c>
      <c r="G128" s="166">
        <f>SUM('Pay App 1:Pay App 6'!H128)</f>
        <v>0</v>
      </c>
      <c r="H128" s="165"/>
      <c r="I128" s="166">
        <f t="shared" si="6"/>
        <v>0</v>
      </c>
      <c r="J128" s="167">
        <f t="shared" si="7"/>
        <v>0</v>
      </c>
      <c r="K128" s="166">
        <f t="shared" si="8"/>
        <v>0</v>
      </c>
      <c r="L128" s="166" t="str">
        <f t="shared" si="9"/>
        <v/>
      </c>
      <c r="M128" s="165"/>
      <c r="N128" s="166">
        <f>SUM('Pay App 1:Pay App 7'!L128)+SUM('Pay App 1:Pay App 7'!M128)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Data'!$N$2:$BW$88,9,FALSE)</f>
        <v>0</v>
      </c>
      <c r="F129" s="166">
        <f>IFERROR(E129+'Pay App 6'!F129,"")</f>
        <v>0</v>
      </c>
      <c r="G129" s="166">
        <f>SUM('Pay App 1:Pay App 6'!H129)</f>
        <v>0</v>
      </c>
      <c r="H129" s="165"/>
      <c r="I129" s="166">
        <f t="shared" si="6"/>
        <v>0</v>
      </c>
      <c r="J129" s="167">
        <f t="shared" si="7"/>
        <v>0</v>
      </c>
      <c r="K129" s="166">
        <f t="shared" si="8"/>
        <v>0</v>
      </c>
      <c r="L129" s="166" t="str">
        <f t="shared" si="9"/>
        <v/>
      </c>
      <c r="M129" s="165"/>
      <c r="N129" s="166">
        <f>SUM('Pay App 1:Pay App 7'!L129)+SUM('Pay App 1:Pay App 7'!M129)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Data'!$N$2:$BW$88,9,FALSE)</f>
        <v>0</v>
      </c>
      <c r="F130" s="166">
        <f>IFERROR(E130+'Pay App 6'!F130,"")</f>
        <v>0</v>
      </c>
      <c r="G130" s="166">
        <f>SUM('Pay App 1:Pay App 6'!H130)</f>
        <v>0</v>
      </c>
      <c r="H130" s="165"/>
      <c r="I130" s="166">
        <f t="shared" si="6"/>
        <v>0</v>
      </c>
      <c r="J130" s="167">
        <f t="shared" si="7"/>
        <v>0</v>
      </c>
      <c r="K130" s="166">
        <f t="shared" si="8"/>
        <v>0</v>
      </c>
      <c r="L130" s="166" t="str">
        <f t="shared" si="9"/>
        <v/>
      </c>
      <c r="M130" s="165"/>
      <c r="N130" s="166">
        <f>SUM('Pay App 1:Pay App 7'!L130)+SUM('Pay App 1:Pay App 7'!M130)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Data'!$N$2:$BW$88,9,FALSE)</f>
        <v>0</v>
      </c>
      <c r="F131" s="166">
        <f>IFERROR(E131+'Pay App 6'!F131,"")</f>
        <v>0</v>
      </c>
      <c r="G131" s="166">
        <f>SUM('Pay App 1:Pay App 6'!H131)</f>
        <v>0</v>
      </c>
      <c r="H131" s="165"/>
      <c r="I131" s="166">
        <f t="shared" si="6"/>
        <v>0</v>
      </c>
      <c r="J131" s="167">
        <f t="shared" si="7"/>
        <v>0</v>
      </c>
      <c r="K131" s="166">
        <f t="shared" si="8"/>
        <v>0</v>
      </c>
      <c r="L131" s="166" t="str">
        <f t="shared" si="9"/>
        <v/>
      </c>
      <c r="M131" s="165"/>
      <c r="N131" s="166">
        <f>SUM('Pay App 1:Pay App 7'!L131)+SUM('Pay App 1:Pay App 7'!M131)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Data'!$N$2:$BW$88,9,FALSE)</f>
        <v>0</v>
      </c>
      <c r="F132" s="166">
        <f>IFERROR(E132+'Pay App 6'!F132,"")</f>
        <v>0</v>
      </c>
      <c r="G132" s="166">
        <f>SUM('Pay App 1:Pay App 6'!H132)</f>
        <v>0</v>
      </c>
      <c r="H132" s="165"/>
      <c r="I132" s="166">
        <f t="shared" si="6"/>
        <v>0</v>
      </c>
      <c r="J132" s="167">
        <f t="shared" si="7"/>
        <v>0</v>
      </c>
      <c r="K132" s="166">
        <f t="shared" si="8"/>
        <v>0</v>
      </c>
      <c r="L132" s="166" t="str">
        <f t="shared" si="9"/>
        <v/>
      </c>
      <c r="M132" s="165"/>
      <c r="N132" s="166">
        <f>SUM('Pay App 1:Pay App 7'!L132)+SUM('Pay App 1:Pay App 7'!M132)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Data'!$N$2:$BW$88,9,FALSE)</f>
        <v>0</v>
      </c>
      <c r="F133" s="166">
        <f>IFERROR(E133+'Pay App 6'!F133,"")</f>
        <v>0</v>
      </c>
      <c r="G133" s="166">
        <f>SUM('Pay App 1:Pay App 6'!H133)</f>
        <v>0</v>
      </c>
      <c r="H133" s="165"/>
      <c r="I133" s="166">
        <f t="shared" si="6"/>
        <v>0</v>
      </c>
      <c r="J133" s="167">
        <f t="shared" si="7"/>
        <v>0</v>
      </c>
      <c r="K133" s="166">
        <f t="shared" si="8"/>
        <v>0</v>
      </c>
      <c r="L133" s="166" t="str">
        <f t="shared" si="9"/>
        <v/>
      </c>
      <c r="M133" s="165"/>
      <c r="N133" s="166">
        <f>SUM('Pay App 1:Pay App 7'!L133)+SUM('Pay App 1:Pay App 7'!M133)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Data'!$N$2:$BW$88,9,FALSE)</f>
        <v>0</v>
      </c>
      <c r="F134" s="166">
        <f>IFERROR(E134+'Pay App 6'!F134,"")</f>
        <v>0</v>
      </c>
      <c r="G134" s="166">
        <f>SUM('Pay App 1:Pay App 6'!H134)</f>
        <v>0</v>
      </c>
      <c r="H134" s="165"/>
      <c r="I134" s="166">
        <f t="shared" si="6"/>
        <v>0</v>
      </c>
      <c r="J134" s="167">
        <f t="shared" si="7"/>
        <v>0</v>
      </c>
      <c r="K134" s="166">
        <f t="shared" si="8"/>
        <v>0</v>
      </c>
      <c r="L134" s="166" t="str">
        <f t="shared" si="9"/>
        <v/>
      </c>
      <c r="M134" s="165"/>
      <c r="N134" s="166">
        <f>SUM('Pay App 1:Pay App 7'!L134)+SUM('Pay App 1:Pay App 7'!M134)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Data'!$N$2:$BW$88,9,FALSE)</f>
        <v>0</v>
      </c>
      <c r="F135" s="166">
        <f>IFERROR(E135+'Pay App 6'!F135,"")</f>
        <v>0</v>
      </c>
      <c r="G135" s="166">
        <f>SUM('Pay App 1:Pay App 6'!H135)</f>
        <v>0</v>
      </c>
      <c r="H135" s="165"/>
      <c r="I135" s="166">
        <f t="shared" si="6"/>
        <v>0</v>
      </c>
      <c r="J135" s="167">
        <f t="shared" si="7"/>
        <v>0</v>
      </c>
      <c r="K135" s="166">
        <f t="shared" si="8"/>
        <v>0</v>
      </c>
      <c r="L135" s="166" t="str">
        <f t="shared" si="9"/>
        <v/>
      </c>
      <c r="M135" s="165"/>
      <c r="N135" s="166">
        <f>SUM('Pay App 1:Pay App 7'!L135)+SUM('Pay App 1:Pay App 7'!M135)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Data'!$N$2:$BW$88,9,FALSE)</f>
        <v>0</v>
      </c>
      <c r="F136" s="166">
        <f>IFERROR(E136+'Pay App 6'!F136,"")</f>
        <v>0</v>
      </c>
      <c r="G136" s="166">
        <f>SUM('Pay App 1:Pay App 6'!H136)</f>
        <v>0</v>
      </c>
      <c r="H136" s="165"/>
      <c r="I136" s="166">
        <f t="shared" si="6"/>
        <v>0</v>
      </c>
      <c r="J136" s="167">
        <f t="shared" si="7"/>
        <v>0</v>
      </c>
      <c r="K136" s="166">
        <f t="shared" si="8"/>
        <v>0</v>
      </c>
      <c r="L136" s="166" t="str">
        <f t="shared" si="9"/>
        <v/>
      </c>
      <c r="M136" s="165"/>
      <c r="N136" s="166">
        <f>SUM('Pay App 1:Pay App 7'!L136)+SUM('Pay App 1:Pay App 7'!M136)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Data'!$N$2:$BW$88,9,FALSE)</f>
        <v>0</v>
      </c>
      <c r="F137" s="166">
        <f>IFERROR(E137+'Pay App 6'!F137,"")</f>
        <v>0</v>
      </c>
      <c r="G137" s="166">
        <f>SUM('Pay App 1:Pay App 6'!H137)</f>
        <v>0</v>
      </c>
      <c r="H137" s="165"/>
      <c r="I137" s="166">
        <f t="shared" si="6"/>
        <v>0</v>
      </c>
      <c r="J137" s="167">
        <f t="shared" si="7"/>
        <v>0</v>
      </c>
      <c r="K137" s="166">
        <f t="shared" si="8"/>
        <v>0</v>
      </c>
      <c r="L137" s="166" t="str">
        <f t="shared" si="9"/>
        <v/>
      </c>
      <c r="M137" s="165"/>
      <c r="N137" s="166">
        <f>SUM('Pay App 1:Pay App 7'!L137)+SUM('Pay App 1:Pay App 7'!M137)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Data'!$N$2:$BW$88,9,FALSE)</f>
        <v>0</v>
      </c>
      <c r="F138" s="166">
        <f>IFERROR(E138+'Pay App 6'!F138,"")</f>
        <v>0</v>
      </c>
      <c r="G138" s="166">
        <f>SUM('Pay App 1:Pay App 6'!H138)</f>
        <v>0</v>
      </c>
      <c r="H138" s="165"/>
      <c r="I138" s="166">
        <f t="shared" si="6"/>
        <v>0</v>
      </c>
      <c r="J138" s="167">
        <f t="shared" si="7"/>
        <v>0</v>
      </c>
      <c r="K138" s="166">
        <f t="shared" si="8"/>
        <v>0</v>
      </c>
      <c r="L138" s="166" t="str">
        <f t="shared" si="9"/>
        <v/>
      </c>
      <c r="M138" s="165"/>
      <c r="N138" s="166">
        <f>SUM('Pay App 1:Pay App 7'!L138)+SUM('Pay App 1:Pay App 7'!M138)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Data'!$N$2:$BW$88,9,FALSE)</f>
        <v>0</v>
      </c>
      <c r="F139" s="166">
        <f>IFERROR(E139+'Pay App 6'!F139,"")</f>
        <v>0</v>
      </c>
      <c r="G139" s="166">
        <f>SUM('Pay App 1:Pay App 6'!H139)</f>
        <v>0</v>
      </c>
      <c r="H139" s="165"/>
      <c r="I139" s="166">
        <f t="shared" si="6"/>
        <v>0</v>
      </c>
      <c r="J139" s="167">
        <f t="shared" si="7"/>
        <v>0</v>
      </c>
      <c r="K139" s="166">
        <f t="shared" si="8"/>
        <v>0</v>
      </c>
      <c r="L139" s="166" t="str">
        <f t="shared" si="9"/>
        <v/>
      </c>
      <c r="M139" s="165"/>
      <c r="N139" s="166">
        <f>SUM('Pay App 1:Pay App 7'!L139)+SUM('Pay App 1:Pay App 7'!M139)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Data'!$N$2:$BW$88,9,FALSE)</f>
        <v>0</v>
      </c>
      <c r="F140" s="166">
        <f>IFERROR(E140+'Pay App 6'!F140,"")</f>
        <v>0</v>
      </c>
      <c r="G140" s="166">
        <f>SUM('Pay App 1:Pay App 6'!H140)</f>
        <v>0</v>
      </c>
      <c r="H140" s="165"/>
      <c r="I140" s="166">
        <f t="shared" si="6"/>
        <v>0</v>
      </c>
      <c r="J140" s="167">
        <f t="shared" si="7"/>
        <v>0</v>
      </c>
      <c r="K140" s="166">
        <f t="shared" si="8"/>
        <v>0</v>
      </c>
      <c r="L140" s="166" t="str">
        <f t="shared" si="9"/>
        <v/>
      </c>
      <c r="M140" s="165"/>
      <c r="N140" s="166">
        <f>SUM('Pay App 1:Pay App 7'!L140)+SUM('Pay App 1:Pay App 7'!M140)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Data'!$N$2:$BW$88,9,FALSE)</f>
        <v>0</v>
      </c>
      <c r="F141" s="166">
        <f>IFERROR(E141+'Pay App 6'!F141,"")</f>
        <v>0</v>
      </c>
      <c r="G141" s="166">
        <f>SUM('Pay App 1:Pay App 6'!H141)</f>
        <v>0</v>
      </c>
      <c r="H141" s="165"/>
      <c r="I141" s="166">
        <f t="shared" si="6"/>
        <v>0</v>
      </c>
      <c r="J141" s="167">
        <f t="shared" si="7"/>
        <v>0</v>
      </c>
      <c r="K141" s="166">
        <f t="shared" si="8"/>
        <v>0</v>
      </c>
      <c r="L141" s="166" t="str">
        <f t="shared" si="9"/>
        <v/>
      </c>
      <c r="M141" s="165"/>
      <c r="N141" s="166">
        <f>SUM('Pay App 1:Pay App 7'!L141)+SUM('Pay App 1:Pay App 7'!M141)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Data'!$N$2:$BW$88,9,FALSE)</f>
        <v>0</v>
      </c>
      <c r="F142" s="166">
        <f>IFERROR(E142+'Pay App 6'!F142,"")</f>
        <v>0</v>
      </c>
      <c r="G142" s="166">
        <f>SUM('Pay App 1:Pay App 6'!H142)</f>
        <v>0</v>
      </c>
      <c r="H142" s="165"/>
      <c r="I142" s="166">
        <f t="shared" si="6"/>
        <v>0</v>
      </c>
      <c r="J142" s="167">
        <f t="shared" si="7"/>
        <v>0</v>
      </c>
      <c r="K142" s="166">
        <f t="shared" si="8"/>
        <v>0</v>
      </c>
      <c r="L142" s="166" t="str">
        <f t="shared" si="9"/>
        <v/>
      </c>
      <c r="M142" s="165"/>
      <c r="N142" s="166">
        <f>SUM('Pay App 1:Pay App 7'!L142)+SUM('Pay App 1:Pay App 7'!M142)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Data'!$N$2:$BW$88,9,FALSE)</f>
        <v>0</v>
      </c>
      <c r="F143" s="166">
        <f>IFERROR(E143+'Pay App 6'!F143,"")</f>
        <v>0</v>
      </c>
      <c r="G143" s="166">
        <f>SUM('Pay App 1:Pay App 6'!H143)</f>
        <v>0</v>
      </c>
      <c r="H143" s="165"/>
      <c r="I143" s="166">
        <f t="shared" si="6"/>
        <v>0</v>
      </c>
      <c r="J143" s="167">
        <f t="shared" si="7"/>
        <v>0</v>
      </c>
      <c r="K143" s="166">
        <f t="shared" si="8"/>
        <v>0</v>
      </c>
      <c r="L143" s="166" t="str">
        <f t="shared" si="9"/>
        <v/>
      </c>
      <c r="M143" s="165"/>
      <c r="N143" s="166">
        <f>SUM('Pay App 1:Pay App 7'!L143)+SUM('Pay App 1:Pay App 7'!M143)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Data'!$N$2:$BW$88,9,FALSE)</f>
        <v>0</v>
      </c>
      <c r="F144" s="166">
        <f>IFERROR(E144+'Pay App 6'!F144,"")</f>
        <v>0</v>
      </c>
      <c r="G144" s="166">
        <f>SUM('Pay App 1:Pay App 6'!H144)</f>
        <v>0</v>
      </c>
      <c r="H144" s="165"/>
      <c r="I144" s="166">
        <f t="shared" si="6"/>
        <v>0</v>
      </c>
      <c r="J144" s="167">
        <f t="shared" si="7"/>
        <v>0</v>
      </c>
      <c r="K144" s="166">
        <f t="shared" si="8"/>
        <v>0</v>
      </c>
      <c r="L144" s="166" t="str">
        <f t="shared" si="9"/>
        <v/>
      </c>
      <c r="M144" s="165"/>
      <c r="N144" s="166">
        <f>SUM('Pay App 1:Pay App 7'!L144)+SUM('Pay App 1:Pay App 7'!M144)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Data'!$N$2:$BW$88,9,FALSE)</f>
        <v>0</v>
      </c>
      <c r="F145" s="166">
        <f>IFERROR(E145+'Pay App 6'!F145,"")</f>
        <v>0</v>
      </c>
      <c r="G145" s="166">
        <f>SUM('Pay App 1:Pay App 6'!H145)</f>
        <v>0</v>
      </c>
      <c r="H145" s="165"/>
      <c r="I145" s="166">
        <f t="shared" si="6"/>
        <v>0</v>
      </c>
      <c r="J145" s="167">
        <f t="shared" si="7"/>
        <v>0</v>
      </c>
      <c r="K145" s="166">
        <f t="shared" si="8"/>
        <v>0</v>
      </c>
      <c r="L145" s="166" t="str">
        <f t="shared" si="9"/>
        <v/>
      </c>
      <c r="M145" s="165"/>
      <c r="N145" s="166">
        <f>SUM('Pay App 1:Pay App 7'!L145)+SUM('Pay App 1:Pay App 7'!M145)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Data'!$N$2:$BW$88,9,FALSE)</f>
        <v>0</v>
      </c>
      <c r="F146" s="166">
        <f>IFERROR(E146+'Pay App 6'!F146,"")</f>
        <v>0</v>
      </c>
      <c r="G146" s="166">
        <f>SUM('Pay App 1:Pay App 6'!H146)</f>
        <v>0</v>
      </c>
      <c r="H146" s="165"/>
      <c r="I146" s="166">
        <f t="shared" si="6"/>
        <v>0</v>
      </c>
      <c r="J146" s="167">
        <f t="shared" si="7"/>
        <v>0</v>
      </c>
      <c r="K146" s="166">
        <f t="shared" si="8"/>
        <v>0</v>
      </c>
      <c r="L146" s="166" t="str">
        <f t="shared" si="9"/>
        <v/>
      </c>
      <c r="M146" s="165"/>
      <c r="N146" s="166">
        <f>SUM('Pay App 1:Pay App 7'!L146)+SUM('Pay App 1:Pay App 7'!M146)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Data'!$N$2:$BW$88,9,FALSE)</f>
        <v>0</v>
      </c>
      <c r="F147" s="166">
        <f>IFERROR(E147+'Pay App 6'!F147,"")</f>
        <v>0</v>
      </c>
      <c r="G147" s="166">
        <f>SUM('Pay App 1:Pay App 6'!H147)</f>
        <v>0</v>
      </c>
      <c r="H147" s="165"/>
      <c r="I147" s="166">
        <f t="shared" si="6"/>
        <v>0</v>
      </c>
      <c r="J147" s="167">
        <f t="shared" si="7"/>
        <v>0</v>
      </c>
      <c r="K147" s="166">
        <f t="shared" si="8"/>
        <v>0</v>
      </c>
      <c r="L147" s="166" t="str">
        <f t="shared" si="9"/>
        <v/>
      </c>
      <c r="M147" s="165"/>
      <c r="N147" s="166">
        <f>SUM('Pay App 1:Pay App 7'!L147)+SUM('Pay App 1:Pay App 7'!M147)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Data'!$N$2:$BW$88,9,FALSE)</f>
        <v>0</v>
      </c>
      <c r="F148" s="166">
        <f>IFERROR(E148+'Pay App 6'!F148,"")</f>
        <v>0</v>
      </c>
      <c r="G148" s="166">
        <f>SUM('Pay App 1:Pay App 6'!H148)</f>
        <v>0</v>
      </c>
      <c r="H148" s="165"/>
      <c r="I148" s="166">
        <f t="shared" si="6"/>
        <v>0</v>
      </c>
      <c r="J148" s="167">
        <f t="shared" si="7"/>
        <v>0</v>
      </c>
      <c r="K148" s="166">
        <f t="shared" si="8"/>
        <v>0</v>
      </c>
      <c r="L148" s="166" t="str">
        <f t="shared" si="9"/>
        <v/>
      </c>
      <c r="M148" s="165"/>
      <c r="N148" s="166">
        <f>SUM('Pay App 1:Pay App 7'!L148)+SUM('Pay App 1:Pay App 7'!M148)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sqsLopdIIOFmGjdjaFvCaiihHXFQKEIufNhoFnIvfdxDIrh6Z3dMgLdlSu3A2S9LCJWAmsv/lBfUiDDn1tlRcQ==" saltValue="w7zDUtORf/TJtiYoE+o0+Q=="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593" priority="2" operator="equal">
      <formula>0</formula>
    </cfRule>
  </conditionalFormatting>
  <conditionalFormatting sqref="D106:G148">
    <cfRule type="cellIs" dxfId="592" priority="1" operator="equal">
      <formula>0</formula>
    </cfRule>
  </conditionalFormatting>
  <conditionalFormatting sqref="D10:H10 D12:H14 D19:H21">
    <cfRule type="cellIs" dxfId="591" priority="6" operator="equal">
      <formula>0</formula>
    </cfRule>
  </conditionalFormatting>
  <conditionalFormatting sqref="H51">
    <cfRule type="cellIs" dxfId="590" priority="9" operator="lessThan">
      <formula>0</formula>
    </cfRule>
  </conditionalFormatting>
  <conditionalFormatting sqref="I57:I100 K57:K100 I106:I148 K106:K148 N106:O148">
    <cfRule type="cellIs" dxfId="589" priority="14" operator="equal">
      <formula>0</formula>
    </cfRule>
  </conditionalFormatting>
  <conditionalFormatting sqref="J57:J100 J106:J149">
    <cfRule type="cellIs" dxfId="588" priority="11" operator="greaterThan">
      <formula>1</formula>
    </cfRule>
    <cfRule type="cellIs" dxfId="587" priority="12" operator="equal">
      <formula>0</formula>
    </cfRule>
  </conditionalFormatting>
  <conditionalFormatting sqref="K57:K100 K106:K148">
    <cfRule type="cellIs" dxfId="586" priority="10" operator="lessThan">
      <formula>0</formula>
    </cfRule>
  </conditionalFormatting>
  <conditionalFormatting sqref="M57:M100">
    <cfRule type="cellIs" dxfId="585" priority="13" operator="lessThan">
      <formula>0</formula>
    </cfRule>
  </conditionalFormatting>
  <conditionalFormatting sqref="M106:M148">
    <cfRule type="cellIs" dxfId="584" priority="8" operator="lessThan">
      <formula>0</formula>
    </cfRule>
  </conditionalFormatting>
  <conditionalFormatting sqref="N57:O100">
    <cfRule type="cellIs" dxfId="583" priority="7" operator="equal">
      <formula>0</formula>
    </cfRule>
  </conditionalFormatting>
  <dataValidations disablePrompts="1" count="1">
    <dataValidation type="decimal" operator="lessThanOrEqual" allowBlank="1" showInputMessage="1" showErrorMessage="1" errorTitle="Negative Number" error="In order to release retention, the number entered into this cell must be negative." sqref="M57:M100 M106:M148" xr:uid="{7366D038-E67C-4DDB-ADFF-A95822B6A558}">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B8E51BD-1A51-4E47-883E-C1ED6EF5019A}">
          <x14:formula1>
            <xm:f>'Graph Data'!$L$74:$L$76</xm:f>
          </x14:formula1>
          <xm:sqref>G17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60CE0-DD69-4351-9817-681C2BE08A41}">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8</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8'!E149)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8'!G41)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7'!H49)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8.1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Data'!$N$2:$BW$88,10,FALSE)</f>
        <v>0</v>
      </c>
      <c r="F57" s="166">
        <f>IFERROR(E57+'Pay App 7'!F57,"")</f>
        <v>0</v>
      </c>
      <c r="G57" s="166">
        <f>SUM('Pay App 1:Pay App 7'!H57)</f>
        <v>0</v>
      </c>
      <c r="H57" s="165"/>
      <c r="I57" s="166">
        <f>G57+H57</f>
        <v>0</v>
      </c>
      <c r="J57" s="167">
        <f>IFERROR(I57/F57,0)</f>
        <v>0</v>
      </c>
      <c r="K57" s="166">
        <f>IFERROR(F57-I57,"")</f>
        <v>0</v>
      </c>
      <c r="L57" s="166" t="str">
        <f>IF(AND($H$33&lt;100000, $H$33&gt;0, H57&gt;=1),0,IF(AND($H$33&gt;=100000,H57&lt;&gt;""),O57,""))</f>
        <v/>
      </c>
      <c r="M57" s="165"/>
      <c r="N57" s="166">
        <f>SUM('Pay App 1:Pay App 8'!L57)+SUM('Pay App 1:Pay App 8'!M57)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Data'!$N$2:$BW$88,10,FALSE)</f>
        <v>0</v>
      </c>
      <c r="F58" s="166">
        <f>IFERROR(E58+'Pay App 7'!F58,"")</f>
        <v>0</v>
      </c>
      <c r="G58" s="166">
        <f>SUM('Pay App 1:Pay App 7'!H58)</f>
        <v>0</v>
      </c>
      <c r="H58" s="165"/>
      <c r="I58" s="166">
        <f>G58+H58</f>
        <v>0</v>
      </c>
      <c r="J58" s="167">
        <f>IFERROR(I58/F58,0)</f>
        <v>0</v>
      </c>
      <c r="K58" s="166">
        <f>IFERROR(F58-I58,"")</f>
        <v>0</v>
      </c>
      <c r="L58" s="166" t="str">
        <f t="shared" ref="L58:L100" si="0">IF(AND($H$33&lt;100000, $H$33&gt;0, H58&gt;=1),0,IF(AND($H$33&gt;=100000,H58&lt;&gt;""),O58,""))</f>
        <v/>
      </c>
      <c r="M58" s="165"/>
      <c r="N58" s="166">
        <f>SUM('Pay App 1:Pay App 8'!L58)+SUM('Pay App 1:Pay App 8'!M58)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Data'!$N$2:$BW$88,10,FALSE)</f>
        <v>0</v>
      </c>
      <c r="F59" s="166">
        <f>IFERROR(E59+'Pay App 7'!F59,"")</f>
        <v>0</v>
      </c>
      <c r="G59" s="166">
        <f>SUM('Pay App 1:Pay App 7'!H59)</f>
        <v>0</v>
      </c>
      <c r="H59" s="165"/>
      <c r="I59" s="166">
        <f t="shared" ref="I59:I99" si="2">G59+H59</f>
        <v>0</v>
      </c>
      <c r="J59" s="167">
        <f t="shared" ref="J59:J99" si="3">IFERROR(I59/F59,0)</f>
        <v>0</v>
      </c>
      <c r="K59" s="166">
        <f t="shared" ref="K59:K99" si="4">IFERROR(F59-I59,"")</f>
        <v>0</v>
      </c>
      <c r="L59" s="166" t="str">
        <f t="shared" si="0"/>
        <v/>
      </c>
      <c r="M59" s="165"/>
      <c r="N59" s="166">
        <f>SUM('Pay App 1:Pay App 8'!L59)+SUM('Pay App 1:Pay App 8'!M59)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Data'!$N$2:$BW$88,10,FALSE)</f>
        <v>0</v>
      </c>
      <c r="F60" s="166">
        <f>IFERROR(E60+'Pay App 7'!F60,"")</f>
        <v>0</v>
      </c>
      <c r="G60" s="166">
        <f>SUM('Pay App 1:Pay App 7'!H60)</f>
        <v>0</v>
      </c>
      <c r="H60" s="165"/>
      <c r="I60" s="166">
        <f t="shared" si="2"/>
        <v>0</v>
      </c>
      <c r="J60" s="167">
        <f t="shared" si="3"/>
        <v>0</v>
      </c>
      <c r="K60" s="166">
        <f t="shared" si="4"/>
        <v>0</v>
      </c>
      <c r="L60" s="166" t="str">
        <f t="shared" si="0"/>
        <v/>
      </c>
      <c r="M60" s="165"/>
      <c r="N60" s="166">
        <f>SUM('Pay App 1:Pay App 8'!L60)+SUM('Pay App 1:Pay App 8'!M60)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Data'!$N$2:$BW$88,10,FALSE)</f>
        <v>0</v>
      </c>
      <c r="F61" s="166">
        <f>IFERROR(E61+'Pay App 7'!F61,"")</f>
        <v>0</v>
      </c>
      <c r="G61" s="166">
        <f>SUM('Pay App 1:Pay App 7'!H61)</f>
        <v>0</v>
      </c>
      <c r="H61" s="165"/>
      <c r="I61" s="166">
        <f t="shared" si="2"/>
        <v>0</v>
      </c>
      <c r="J61" s="167">
        <f t="shared" si="3"/>
        <v>0</v>
      </c>
      <c r="K61" s="166">
        <f t="shared" si="4"/>
        <v>0</v>
      </c>
      <c r="L61" s="166" t="str">
        <f t="shared" si="0"/>
        <v/>
      </c>
      <c r="M61" s="165"/>
      <c r="N61" s="166">
        <f>SUM('Pay App 1:Pay App 8'!L61)+SUM('Pay App 1:Pay App 8'!M61)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Data'!$N$2:$BW$88,10,FALSE)</f>
        <v>0</v>
      </c>
      <c r="F62" s="166">
        <f>IFERROR(E62+'Pay App 7'!F62,"")</f>
        <v>0</v>
      </c>
      <c r="G62" s="166">
        <f>SUM('Pay App 1:Pay App 7'!H62)</f>
        <v>0</v>
      </c>
      <c r="H62" s="165"/>
      <c r="I62" s="166">
        <f t="shared" si="2"/>
        <v>0</v>
      </c>
      <c r="J62" s="167">
        <f t="shared" si="3"/>
        <v>0</v>
      </c>
      <c r="K62" s="166">
        <f t="shared" si="4"/>
        <v>0</v>
      </c>
      <c r="L62" s="166" t="str">
        <f t="shared" si="0"/>
        <v/>
      </c>
      <c r="M62" s="165"/>
      <c r="N62" s="166">
        <f>SUM('Pay App 1:Pay App 8'!L62)+SUM('Pay App 1:Pay App 8'!M62)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Data'!$N$2:$BW$88,10,FALSE)</f>
        <v>0</v>
      </c>
      <c r="F63" s="166">
        <f>IFERROR(E63+'Pay App 7'!F63,"")</f>
        <v>0</v>
      </c>
      <c r="G63" s="166">
        <f>SUM('Pay App 1:Pay App 7'!H63)</f>
        <v>0</v>
      </c>
      <c r="H63" s="165"/>
      <c r="I63" s="166">
        <f t="shared" si="2"/>
        <v>0</v>
      </c>
      <c r="J63" s="167">
        <f t="shared" si="3"/>
        <v>0</v>
      </c>
      <c r="K63" s="166">
        <f t="shared" si="4"/>
        <v>0</v>
      </c>
      <c r="L63" s="166" t="str">
        <f t="shared" si="0"/>
        <v/>
      </c>
      <c r="M63" s="165"/>
      <c r="N63" s="166">
        <f>SUM('Pay App 1:Pay App 8'!L63)+SUM('Pay App 1:Pay App 8'!M63)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Data'!$N$2:$BW$88,10,FALSE)</f>
        <v>0</v>
      </c>
      <c r="F64" s="166">
        <f>IFERROR(E64+'Pay App 7'!F64,"")</f>
        <v>0</v>
      </c>
      <c r="G64" s="166">
        <f>SUM('Pay App 1:Pay App 7'!H64)</f>
        <v>0</v>
      </c>
      <c r="H64" s="165"/>
      <c r="I64" s="166">
        <f t="shared" si="2"/>
        <v>0</v>
      </c>
      <c r="J64" s="167">
        <f t="shared" si="3"/>
        <v>0</v>
      </c>
      <c r="K64" s="166">
        <f t="shared" si="4"/>
        <v>0</v>
      </c>
      <c r="L64" s="166" t="str">
        <f t="shared" si="0"/>
        <v/>
      </c>
      <c r="M64" s="165"/>
      <c r="N64" s="166">
        <f>SUM('Pay App 1:Pay App 8'!L64)+SUM('Pay App 1:Pay App 8'!M64)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Data'!$N$2:$BW$88,10,FALSE)</f>
        <v>0</v>
      </c>
      <c r="F65" s="166">
        <f>IFERROR(E65+'Pay App 7'!F65,"")</f>
        <v>0</v>
      </c>
      <c r="G65" s="166">
        <f>SUM('Pay App 1:Pay App 7'!H65)</f>
        <v>0</v>
      </c>
      <c r="H65" s="165"/>
      <c r="I65" s="166">
        <f t="shared" si="2"/>
        <v>0</v>
      </c>
      <c r="J65" s="167">
        <f t="shared" si="3"/>
        <v>0</v>
      </c>
      <c r="K65" s="166">
        <f t="shared" si="4"/>
        <v>0</v>
      </c>
      <c r="L65" s="166" t="str">
        <f t="shared" si="0"/>
        <v/>
      </c>
      <c r="M65" s="165"/>
      <c r="N65" s="166">
        <f>SUM('Pay App 1:Pay App 8'!L65)+SUM('Pay App 1:Pay App 8'!M65)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Data'!$N$2:$BW$88,10,FALSE)</f>
        <v>0</v>
      </c>
      <c r="F66" s="166">
        <f>IFERROR(E66+'Pay App 7'!F66,"")</f>
        <v>0</v>
      </c>
      <c r="G66" s="166">
        <f>SUM('Pay App 1:Pay App 7'!H66)</f>
        <v>0</v>
      </c>
      <c r="H66" s="165"/>
      <c r="I66" s="166">
        <f t="shared" si="2"/>
        <v>0</v>
      </c>
      <c r="J66" s="167">
        <f t="shared" si="3"/>
        <v>0</v>
      </c>
      <c r="K66" s="166">
        <f t="shared" si="4"/>
        <v>0</v>
      </c>
      <c r="L66" s="166" t="str">
        <f t="shared" si="0"/>
        <v/>
      </c>
      <c r="M66" s="165"/>
      <c r="N66" s="166">
        <f>SUM('Pay App 1:Pay App 8'!L66)+SUM('Pay App 1:Pay App 8'!M66)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Data'!$N$2:$BW$88,10,FALSE)</f>
        <v>0</v>
      </c>
      <c r="F67" s="166">
        <f>IFERROR(E67+'Pay App 7'!F67,"")</f>
        <v>0</v>
      </c>
      <c r="G67" s="166">
        <f>SUM('Pay App 1:Pay App 7'!H67)</f>
        <v>0</v>
      </c>
      <c r="H67" s="165"/>
      <c r="I67" s="166">
        <f t="shared" si="2"/>
        <v>0</v>
      </c>
      <c r="J67" s="167">
        <f t="shared" si="3"/>
        <v>0</v>
      </c>
      <c r="K67" s="166">
        <f t="shared" si="4"/>
        <v>0</v>
      </c>
      <c r="L67" s="166" t="str">
        <f t="shared" si="0"/>
        <v/>
      </c>
      <c r="M67" s="165"/>
      <c r="N67" s="166">
        <f>SUM('Pay App 1:Pay App 8'!L67)+SUM('Pay App 1:Pay App 8'!M67)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Data'!$N$2:$BW$88,10,FALSE)</f>
        <v>0</v>
      </c>
      <c r="F68" s="166">
        <f>IFERROR(E68+'Pay App 7'!F68,"")</f>
        <v>0</v>
      </c>
      <c r="G68" s="166">
        <f>SUM('Pay App 1:Pay App 7'!H68)</f>
        <v>0</v>
      </c>
      <c r="H68" s="165"/>
      <c r="I68" s="166">
        <f t="shared" si="2"/>
        <v>0</v>
      </c>
      <c r="J68" s="167">
        <f t="shared" si="3"/>
        <v>0</v>
      </c>
      <c r="K68" s="166">
        <f t="shared" si="4"/>
        <v>0</v>
      </c>
      <c r="L68" s="166" t="str">
        <f t="shared" si="0"/>
        <v/>
      </c>
      <c r="M68" s="165"/>
      <c r="N68" s="166">
        <f>SUM('Pay App 1:Pay App 8'!L68)+SUM('Pay App 1:Pay App 8'!M68)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Data'!$N$2:$BW$88,10,FALSE)</f>
        <v>0</v>
      </c>
      <c r="F69" s="166">
        <f>IFERROR(E69+'Pay App 7'!F69,"")</f>
        <v>0</v>
      </c>
      <c r="G69" s="166">
        <f>SUM('Pay App 1:Pay App 7'!H69)</f>
        <v>0</v>
      </c>
      <c r="H69" s="165"/>
      <c r="I69" s="166">
        <f t="shared" si="2"/>
        <v>0</v>
      </c>
      <c r="J69" s="167">
        <f t="shared" si="3"/>
        <v>0</v>
      </c>
      <c r="K69" s="166">
        <f t="shared" si="4"/>
        <v>0</v>
      </c>
      <c r="L69" s="166" t="str">
        <f t="shared" si="0"/>
        <v/>
      </c>
      <c r="M69" s="165"/>
      <c r="N69" s="166">
        <f>SUM('Pay App 1:Pay App 8'!L69)+SUM('Pay App 1:Pay App 8'!M69)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Data'!$N$2:$BW$88,10,FALSE)</f>
        <v>0</v>
      </c>
      <c r="F70" s="166">
        <f>IFERROR(E70+'Pay App 7'!F70,"")</f>
        <v>0</v>
      </c>
      <c r="G70" s="166">
        <f>SUM('Pay App 1:Pay App 7'!H70)</f>
        <v>0</v>
      </c>
      <c r="H70" s="165"/>
      <c r="I70" s="166">
        <f t="shared" si="2"/>
        <v>0</v>
      </c>
      <c r="J70" s="167">
        <f t="shared" si="3"/>
        <v>0</v>
      </c>
      <c r="K70" s="166">
        <f t="shared" si="4"/>
        <v>0</v>
      </c>
      <c r="L70" s="166" t="str">
        <f t="shared" si="0"/>
        <v/>
      </c>
      <c r="M70" s="165"/>
      <c r="N70" s="166">
        <f>SUM('Pay App 1:Pay App 8'!L70)+SUM('Pay App 1:Pay App 8'!M70)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Data'!$N$2:$BW$88,10,FALSE)</f>
        <v>0</v>
      </c>
      <c r="F71" s="166">
        <f>IFERROR(E71+'Pay App 7'!F71,"")</f>
        <v>0</v>
      </c>
      <c r="G71" s="166">
        <f>SUM('Pay App 1:Pay App 7'!H71)</f>
        <v>0</v>
      </c>
      <c r="H71" s="165"/>
      <c r="I71" s="166">
        <f t="shared" si="2"/>
        <v>0</v>
      </c>
      <c r="J71" s="167">
        <f t="shared" si="3"/>
        <v>0</v>
      </c>
      <c r="K71" s="166">
        <f t="shared" si="4"/>
        <v>0</v>
      </c>
      <c r="L71" s="166" t="str">
        <f t="shared" si="0"/>
        <v/>
      </c>
      <c r="M71" s="165"/>
      <c r="N71" s="166">
        <f>SUM('Pay App 1:Pay App 8'!L71)+SUM('Pay App 1:Pay App 8'!M71)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Data'!$N$2:$BW$88,10,FALSE)</f>
        <v>0</v>
      </c>
      <c r="F72" s="166">
        <f>IFERROR(E72+'Pay App 7'!F72,"")</f>
        <v>0</v>
      </c>
      <c r="G72" s="166">
        <f>SUM('Pay App 1:Pay App 7'!H72)</f>
        <v>0</v>
      </c>
      <c r="H72" s="165"/>
      <c r="I72" s="166">
        <f t="shared" si="2"/>
        <v>0</v>
      </c>
      <c r="J72" s="167">
        <f t="shared" si="3"/>
        <v>0</v>
      </c>
      <c r="K72" s="166">
        <f t="shared" si="4"/>
        <v>0</v>
      </c>
      <c r="L72" s="166" t="str">
        <f t="shared" si="0"/>
        <v/>
      </c>
      <c r="M72" s="165"/>
      <c r="N72" s="166">
        <f>SUM('Pay App 1:Pay App 8'!L72)+SUM('Pay App 1:Pay App 8'!M72)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Data'!$N$2:$BW$88,10,FALSE)</f>
        <v>0</v>
      </c>
      <c r="F73" s="166">
        <f>IFERROR(E73+'Pay App 7'!F73,"")</f>
        <v>0</v>
      </c>
      <c r="G73" s="166">
        <f>SUM('Pay App 1:Pay App 7'!H73)</f>
        <v>0</v>
      </c>
      <c r="H73" s="165"/>
      <c r="I73" s="166">
        <f t="shared" si="2"/>
        <v>0</v>
      </c>
      <c r="J73" s="167">
        <f t="shared" si="3"/>
        <v>0</v>
      </c>
      <c r="K73" s="166">
        <f t="shared" si="4"/>
        <v>0</v>
      </c>
      <c r="L73" s="166" t="str">
        <f t="shared" si="0"/>
        <v/>
      </c>
      <c r="M73" s="165"/>
      <c r="N73" s="166">
        <f>SUM('Pay App 1:Pay App 8'!L73)+SUM('Pay App 1:Pay App 8'!M73)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Data'!$N$2:$BW$88,10,FALSE)</f>
        <v>0</v>
      </c>
      <c r="F74" s="166">
        <f>IFERROR(E74+'Pay App 7'!F74,"")</f>
        <v>0</v>
      </c>
      <c r="G74" s="166">
        <f>SUM('Pay App 1:Pay App 7'!H74)</f>
        <v>0</v>
      </c>
      <c r="H74" s="165"/>
      <c r="I74" s="166">
        <f t="shared" si="2"/>
        <v>0</v>
      </c>
      <c r="J74" s="167">
        <f t="shared" si="3"/>
        <v>0</v>
      </c>
      <c r="K74" s="166">
        <f t="shared" si="4"/>
        <v>0</v>
      </c>
      <c r="L74" s="166" t="str">
        <f t="shared" si="0"/>
        <v/>
      </c>
      <c r="M74" s="165"/>
      <c r="N74" s="166">
        <f>SUM('Pay App 1:Pay App 8'!L74)+SUM('Pay App 1:Pay App 8'!M74)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Data'!$N$2:$BW$88,10,FALSE)</f>
        <v>0</v>
      </c>
      <c r="F75" s="166">
        <f>IFERROR(E75+'Pay App 7'!F75,"")</f>
        <v>0</v>
      </c>
      <c r="G75" s="166">
        <f>SUM('Pay App 1:Pay App 7'!H75)</f>
        <v>0</v>
      </c>
      <c r="H75" s="165"/>
      <c r="I75" s="166">
        <f t="shared" si="2"/>
        <v>0</v>
      </c>
      <c r="J75" s="167">
        <f t="shared" si="3"/>
        <v>0</v>
      </c>
      <c r="K75" s="166">
        <f t="shared" si="4"/>
        <v>0</v>
      </c>
      <c r="L75" s="166" t="str">
        <f t="shared" si="0"/>
        <v/>
      </c>
      <c r="M75" s="165"/>
      <c r="N75" s="166">
        <f>SUM('Pay App 1:Pay App 8'!L75)+SUM('Pay App 1:Pay App 8'!M75)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Data'!$N$2:$BW$88,10,FALSE)</f>
        <v>0</v>
      </c>
      <c r="F76" s="166">
        <f>IFERROR(E76+'Pay App 7'!F76,"")</f>
        <v>0</v>
      </c>
      <c r="G76" s="166">
        <f>SUM('Pay App 1:Pay App 7'!H76)</f>
        <v>0</v>
      </c>
      <c r="H76" s="165"/>
      <c r="I76" s="166">
        <f t="shared" si="2"/>
        <v>0</v>
      </c>
      <c r="J76" s="167">
        <f t="shared" si="3"/>
        <v>0</v>
      </c>
      <c r="K76" s="166">
        <f t="shared" si="4"/>
        <v>0</v>
      </c>
      <c r="L76" s="166" t="str">
        <f t="shared" si="0"/>
        <v/>
      </c>
      <c r="M76" s="165"/>
      <c r="N76" s="166">
        <f>SUM('Pay App 1:Pay App 8'!L76)+SUM('Pay App 1:Pay App 8'!M76)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Data'!$N$2:$BW$88,10,FALSE)</f>
        <v>0</v>
      </c>
      <c r="F77" s="166">
        <f>IFERROR(E77+'Pay App 7'!F77,"")</f>
        <v>0</v>
      </c>
      <c r="G77" s="166">
        <f>SUM('Pay App 1:Pay App 7'!H77)</f>
        <v>0</v>
      </c>
      <c r="H77" s="165"/>
      <c r="I77" s="166">
        <f t="shared" si="2"/>
        <v>0</v>
      </c>
      <c r="J77" s="167">
        <f t="shared" si="3"/>
        <v>0</v>
      </c>
      <c r="K77" s="166">
        <f t="shared" si="4"/>
        <v>0</v>
      </c>
      <c r="L77" s="166" t="str">
        <f t="shared" si="0"/>
        <v/>
      </c>
      <c r="M77" s="165"/>
      <c r="N77" s="166">
        <f>SUM('Pay App 1:Pay App 8'!L77)+SUM('Pay App 1:Pay App 8'!M77)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Data'!$N$2:$BW$88,10,FALSE)</f>
        <v>0</v>
      </c>
      <c r="F78" s="166">
        <f>IFERROR(E78+'Pay App 7'!F78,"")</f>
        <v>0</v>
      </c>
      <c r="G78" s="166">
        <f>SUM('Pay App 1:Pay App 7'!H78)</f>
        <v>0</v>
      </c>
      <c r="H78" s="165"/>
      <c r="I78" s="166">
        <f t="shared" si="2"/>
        <v>0</v>
      </c>
      <c r="J78" s="167">
        <f t="shared" si="3"/>
        <v>0</v>
      </c>
      <c r="K78" s="166">
        <f t="shared" si="4"/>
        <v>0</v>
      </c>
      <c r="L78" s="166" t="str">
        <f t="shared" si="0"/>
        <v/>
      </c>
      <c r="M78" s="165"/>
      <c r="N78" s="166">
        <f>SUM('Pay App 1:Pay App 8'!L78)+SUM('Pay App 1:Pay App 8'!M78)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Data'!$N$2:$BW$88,10,FALSE)</f>
        <v>0</v>
      </c>
      <c r="F79" s="166">
        <f>IFERROR(E79+'Pay App 7'!F79,"")</f>
        <v>0</v>
      </c>
      <c r="G79" s="166">
        <f>SUM('Pay App 1:Pay App 7'!H79)</f>
        <v>0</v>
      </c>
      <c r="H79" s="165"/>
      <c r="I79" s="166">
        <f t="shared" si="2"/>
        <v>0</v>
      </c>
      <c r="J79" s="167">
        <f t="shared" si="3"/>
        <v>0</v>
      </c>
      <c r="K79" s="166">
        <f t="shared" si="4"/>
        <v>0</v>
      </c>
      <c r="L79" s="166" t="str">
        <f t="shared" si="0"/>
        <v/>
      </c>
      <c r="M79" s="165"/>
      <c r="N79" s="166">
        <f>SUM('Pay App 1:Pay App 8'!L79)+SUM('Pay App 1:Pay App 8'!M79)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Data'!$N$2:$BW$88,10,FALSE)</f>
        <v>0</v>
      </c>
      <c r="F80" s="166">
        <f>IFERROR(E80+'Pay App 7'!F80,"")</f>
        <v>0</v>
      </c>
      <c r="G80" s="166">
        <f>SUM('Pay App 1:Pay App 7'!H80)</f>
        <v>0</v>
      </c>
      <c r="H80" s="165"/>
      <c r="I80" s="166">
        <f t="shared" si="2"/>
        <v>0</v>
      </c>
      <c r="J80" s="167">
        <f t="shared" si="3"/>
        <v>0</v>
      </c>
      <c r="K80" s="166">
        <f t="shared" si="4"/>
        <v>0</v>
      </c>
      <c r="L80" s="166" t="str">
        <f t="shared" si="0"/>
        <v/>
      </c>
      <c r="M80" s="165"/>
      <c r="N80" s="166">
        <f>SUM('Pay App 1:Pay App 8'!L80)+SUM('Pay App 1:Pay App 8'!M80)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Data'!$N$2:$BW$88,10,FALSE)</f>
        <v>0</v>
      </c>
      <c r="F81" s="166">
        <f>IFERROR(E81+'Pay App 7'!F81,"")</f>
        <v>0</v>
      </c>
      <c r="G81" s="166">
        <f>SUM('Pay App 1:Pay App 7'!H81)</f>
        <v>0</v>
      </c>
      <c r="H81" s="165"/>
      <c r="I81" s="166">
        <f t="shared" si="2"/>
        <v>0</v>
      </c>
      <c r="J81" s="167">
        <f t="shared" si="3"/>
        <v>0</v>
      </c>
      <c r="K81" s="166">
        <f t="shared" si="4"/>
        <v>0</v>
      </c>
      <c r="L81" s="166" t="str">
        <f t="shared" si="0"/>
        <v/>
      </c>
      <c r="M81" s="165"/>
      <c r="N81" s="166">
        <f>SUM('Pay App 1:Pay App 8'!L81)+SUM('Pay App 1:Pay App 8'!M81)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Data'!$N$2:$BW$88,10,FALSE)</f>
        <v>0</v>
      </c>
      <c r="F82" s="166">
        <f>IFERROR(E82+'Pay App 7'!F82,"")</f>
        <v>0</v>
      </c>
      <c r="G82" s="166">
        <f>SUM('Pay App 1:Pay App 7'!H82)</f>
        <v>0</v>
      </c>
      <c r="H82" s="165"/>
      <c r="I82" s="166">
        <f t="shared" si="2"/>
        <v>0</v>
      </c>
      <c r="J82" s="167">
        <f t="shared" si="3"/>
        <v>0</v>
      </c>
      <c r="K82" s="166">
        <f t="shared" si="4"/>
        <v>0</v>
      </c>
      <c r="L82" s="166" t="str">
        <f t="shared" si="0"/>
        <v/>
      </c>
      <c r="M82" s="165"/>
      <c r="N82" s="166">
        <f>SUM('Pay App 1:Pay App 8'!L82)+SUM('Pay App 1:Pay App 8'!M82)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Data'!$N$2:$BW$88,10,FALSE)</f>
        <v>0</v>
      </c>
      <c r="F83" s="166">
        <f>IFERROR(E83+'Pay App 7'!F83,"")</f>
        <v>0</v>
      </c>
      <c r="G83" s="166">
        <f>SUM('Pay App 1:Pay App 7'!H83)</f>
        <v>0</v>
      </c>
      <c r="H83" s="165"/>
      <c r="I83" s="166">
        <f t="shared" si="2"/>
        <v>0</v>
      </c>
      <c r="J83" s="167">
        <f t="shared" si="3"/>
        <v>0</v>
      </c>
      <c r="K83" s="166">
        <f t="shared" si="4"/>
        <v>0</v>
      </c>
      <c r="L83" s="166" t="str">
        <f t="shared" si="0"/>
        <v/>
      </c>
      <c r="M83" s="165"/>
      <c r="N83" s="166">
        <f>SUM('Pay App 1:Pay App 8'!L83)+SUM('Pay App 1:Pay App 8'!M83)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Data'!$N$2:$BW$88,10,FALSE)</f>
        <v>0</v>
      </c>
      <c r="F84" s="166">
        <f>IFERROR(E84+'Pay App 7'!F84,"")</f>
        <v>0</v>
      </c>
      <c r="G84" s="166">
        <f>SUM('Pay App 1:Pay App 7'!H84)</f>
        <v>0</v>
      </c>
      <c r="H84" s="165"/>
      <c r="I84" s="166">
        <f t="shared" si="2"/>
        <v>0</v>
      </c>
      <c r="J84" s="167">
        <f t="shared" si="3"/>
        <v>0</v>
      </c>
      <c r="K84" s="166">
        <f t="shared" si="4"/>
        <v>0</v>
      </c>
      <c r="L84" s="166" t="str">
        <f t="shared" si="0"/>
        <v/>
      </c>
      <c r="M84" s="165"/>
      <c r="N84" s="166">
        <f>SUM('Pay App 1:Pay App 8'!L84)+SUM('Pay App 1:Pay App 8'!M84)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Data'!$N$2:$BW$88,10,FALSE)</f>
        <v>0</v>
      </c>
      <c r="F85" s="166">
        <f>IFERROR(E85+'Pay App 7'!F85,"")</f>
        <v>0</v>
      </c>
      <c r="G85" s="166">
        <f>SUM('Pay App 1:Pay App 7'!H85)</f>
        <v>0</v>
      </c>
      <c r="H85" s="165"/>
      <c r="I85" s="166">
        <f t="shared" si="2"/>
        <v>0</v>
      </c>
      <c r="J85" s="167">
        <f t="shared" si="3"/>
        <v>0</v>
      </c>
      <c r="K85" s="166">
        <f t="shared" si="4"/>
        <v>0</v>
      </c>
      <c r="L85" s="166" t="str">
        <f t="shared" si="0"/>
        <v/>
      </c>
      <c r="M85" s="165"/>
      <c r="N85" s="166">
        <f>SUM('Pay App 1:Pay App 8'!L85)+SUM('Pay App 1:Pay App 8'!M85)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Data'!$N$2:$BW$88,10,FALSE)</f>
        <v>0</v>
      </c>
      <c r="F86" s="166">
        <f>IFERROR(E86+'Pay App 7'!F86,"")</f>
        <v>0</v>
      </c>
      <c r="G86" s="166">
        <f>SUM('Pay App 1:Pay App 7'!H86)</f>
        <v>0</v>
      </c>
      <c r="H86" s="165"/>
      <c r="I86" s="166">
        <f t="shared" si="2"/>
        <v>0</v>
      </c>
      <c r="J86" s="167">
        <f t="shared" si="3"/>
        <v>0</v>
      </c>
      <c r="K86" s="166">
        <f t="shared" si="4"/>
        <v>0</v>
      </c>
      <c r="L86" s="166" t="str">
        <f t="shared" si="0"/>
        <v/>
      </c>
      <c r="M86" s="165"/>
      <c r="N86" s="166">
        <f>SUM('Pay App 1:Pay App 8'!L86)+SUM('Pay App 1:Pay App 8'!M86)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Data'!$N$2:$BW$88,10,FALSE)</f>
        <v>0</v>
      </c>
      <c r="F87" s="166">
        <f>IFERROR(E87+'Pay App 7'!F87,"")</f>
        <v>0</v>
      </c>
      <c r="G87" s="166">
        <f>SUM('Pay App 1:Pay App 7'!H87)</f>
        <v>0</v>
      </c>
      <c r="H87" s="165"/>
      <c r="I87" s="166">
        <f t="shared" si="2"/>
        <v>0</v>
      </c>
      <c r="J87" s="167">
        <f t="shared" si="3"/>
        <v>0</v>
      </c>
      <c r="K87" s="166">
        <f t="shared" si="4"/>
        <v>0</v>
      </c>
      <c r="L87" s="166" t="str">
        <f t="shared" si="0"/>
        <v/>
      </c>
      <c r="M87" s="165"/>
      <c r="N87" s="166">
        <f>SUM('Pay App 1:Pay App 8'!L87)+SUM('Pay App 1:Pay App 8'!M87)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Data'!$N$2:$BW$88,10,FALSE)</f>
        <v>0</v>
      </c>
      <c r="F88" s="166">
        <f>IFERROR(E88+'Pay App 7'!F88,"")</f>
        <v>0</v>
      </c>
      <c r="G88" s="166">
        <f>SUM('Pay App 1:Pay App 7'!H88)</f>
        <v>0</v>
      </c>
      <c r="H88" s="165"/>
      <c r="I88" s="166">
        <f t="shared" si="2"/>
        <v>0</v>
      </c>
      <c r="J88" s="167">
        <f t="shared" si="3"/>
        <v>0</v>
      </c>
      <c r="K88" s="166">
        <f t="shared" si="4"/>
        <v>0</v>
      </c>
      <c r="L88" s="166" t="str">
        <f t="shared" si="0"/>
        <v/>
      </c>
      <c r="M88" s="165"/>
      <c r="N88" s="166">
        <f>SUM('Pay App 1:Pay App 8'!L88)+SUM('Pay App 1:Pay App 8'!M88)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Data'!$N$2:$BW$88,10,FALSE)</f>
        <v>0</v>
      </c>
      <c r="F89" s="166">
        <f>IFERROR(E89+'Pay App 7'!F89,"")</f>
        <v>0</v>
      </c>
      <c r="G89" s="166">
        <f>SUM('Pay App 1:Pay App 7'!H89)</f>
        <v>0</v>
      </c>
      <c r="H89" s="165"/>
      <c r="I89" s="166">
        <f t="shared" si="2"/>
        <v>0</v>
      </c>
      <c r="J89" s="167">
        <f t="shared" si="3"/>
        <v>0</v>
      </c>
      <c r="K89" s="166">
        <f t="shared" si="4"/>
        <v>0</v>
      </c>
      <c r="L89" s="166" t="str">
        <f t="shared" si="0"/>
        <v/>
      </c>
      <c r="M89" s="165"/>
      <c r="N89" s="166">
        <f>SUM('Pay App 1:Pay App 8'!L89)+SUM('Pay App 1:Pay App 8'!M89)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Data'!$N$2:$BW$88,10,FALSE)</f>
        <v>0</v>
      </c>
      <c r="F90" s="166">
        <f>IFERROR(E90+'Pay App 7'!F90,"")</f>
        <v>0</v>
      </c>
      <c r="G90" s="166">
        <f>SUM('Pay App 1:Pay App 7'!H90)</f>
        <v>0</v>
      </c>
      <c r="H90" s="165"/>
      <c r="I90" s="166">
        <f t="shared" si="2"/>
        <v>0</v>
      </c>
      <c r="J90" s="167">
        <f t="shared" si="3"/>
        <v>0</v>
      </c>
      <c r="K90" s="166">
        <f t="shared" si="4"/>
        <v>0</v>
      </c>
      <c r="L90" s="166" t="str">
        <f t="shared" si="0"/>
        <v/>
      </c>
      <c r="M90" s="165"/>
      <c r="N90" s="166">
        <f>SUM('Pay App 1:Pay App 8'!L90)+SUM('Pay App 1:Pay App 8'!M90)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Data'!$N$2:$BW$88,10,FALSE)</f>
        <v>0</v>
      </c>
      <c r="F91" s="166">
        <f>IFERROR(E91+'Pay App 7'!F91,"")</f>
        <v>0</v>
      </c>
      <c r="G91" s="166">
        <f>SUM('Pay App 1:Pay App 7'!H91)</f>
        <v>0</v>
      </c>
      <c r="H91" s="165"/>
      <c r="I91" s="166">
        <f t="shared" si="2"/>
        <v>0</v>
      </c>
      <c r="J91" s="167">
        <f t="shared" si="3"/>
        <v>0</v>
      </c>
      <c r="K91" s="166">
        <f t="shared" si="4"/>
        <v>0</v>
      </c>
      <c r="L91" s="166" t="str">
        <f t="shared" si="0"/>
        <v/>
      </c>
      <c r="M91" s="165"/>
      <c r="N91" s="166">
        <f>SUM('Pay App 1:Pay App 8'!L91)+SUM('Pay App 1:Pay App 8'!M91)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Data'!$N$2:$BW$88,10,FALSE)</f>
        <v>0</v>
      </c>
      <c r="F92" s="166">
        <f>IFERROR(E92+'Pay App 7'!F92,"")</f>
        <v>0</v>
      </c>
      <c r="G92" s="166">
        <f>SUM('Pay App 1:Pay App 7'!H92)</f>
        <v>0</v>
      </c>
      <c r="H92" s="165"/>
      <c r="I92" s="166">
        <f t="shared" si="2"/>
        <v>0</v>
      </c>
      <c r="J92" s="167">
        <f t="shared" si="3"/>
        <v>0</v>
      </c>
      <c r="K92" s="166">
        <f t="shared" si="4"/>
        <v>0</v>
      </c>
      <c r="L92" s="166" t="str">
        <f t="shared" si="0"/>
        <v/>
      </c>
      <c r="M92" s="165"/>
      <c r="N92" s="166">
        <f>SUM('Pay App 1:Pay App 8'!L92)+SUM('Pay App 1:Pay App 8'!M92)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Data'!$N$2:$BW$88,10,FALSE)</f>
        <v>0</v>
      </c>
      <c r="F93" s="166">
        <f>IFERROR(E93+'Pay App 7'!F93,"")</f>
        <v>0</v>
      </c>
      <c r="G93" s="166">
        <f>SUM('Pay App 1:Pay App 7'!H93)</f>
        <v>0</v>
      </c>
      <c r="H93" s="165"/>
      <c r="I93" s="166">
        <f t="shared" si="2"/>
        <v>0</v>
      </c>
      <c r="J93" s="167">
        <f t="shared" si="3"/>
        <v>0</v>
      </c>
      <c r="K93" s="166">
        <f t="shared" si="4"/>
        <v>0</v>
      </c>
      <c r="L93" s="166" t="str">
        <f t="shared" si="0"/>
        <v/>
      </c>
      <c r="M93" s="165"/>
      <c r="N93" s="166">
        <f>SUM('Pay App 1:Pay App 8'!L93)+SUM('Pay App 1:Pay App 8'!M93)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Data'!$N$2:$BW$88,10,FALSE)</f>
        <v>0</v>
      </c>
      <c r="F94" s="166">
        <f>IFERROR(E94+'Pay App 7'!F94,"")</f>
        <v>0</v>
      </c>
      <c r="G94" s="166">
        <f>SUM('Pay App 1:Pay App 7'!H94)</f>
        <v>0</v>
      </c>
      <c r="H94" s="165"/>
      <c r="I94" s="166">
        <f t="shared" si="2"/>
        <v>0</v>
      </c>
      <c r="J94" s="167">
        <f t="shared" si="3"/>
        <v>0</v>
      </c>
      <c r="K94" s="166">
        <f t="shared" si="4"/>
        <v>0</v>
      </c>
      <c r="L94" s="166" t="str">
        <f t="shared" si="0"/>
        <v/>
      </c>
      <c r="M94" s="165"/>
      <c r="N94" s="166">
        <f>SUM('Pay App 1:Pay App 8'!L94)+SUM('Pay App 1:Pay App 8'!M94)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Data'!$N$2:$BW$88,10,FALSE)</f>
        <v>0</v>
      </c>
      <c r="F95" s="166">
        <f>IFERROR(E95+'Pay App 7'!F95,"")</f>
        <v>0</v>
      </c>
      <c r="G95" s="166">
        <f>SUM('Pay App 1:Pay App 7'!H95)</f>
        <v>0</v>
      </c>
      <c r="H95" s="165"/>
      <c r="I95" s="166">
        <f t="shared" si="2"/>
        <v>0</v>
      </c>
      <c r="J95" s="167">
        <f t="shared" si="3"/>
        <v>0</v>
      </c>
      <c r="K95" s="166">
        <f t="shared" si="4"/>
        <v>0</v>
      </c>
      <c r="L95" s="166" t="str">
        <f t="shared" si="0"/>
        <v/>
      </c>
      <c r="M95" s="165"/>
      <c r="N95" s="166">
        <f>SUM('Pay App 1:Pay App 8'!L95)+SUM('Pay App 1:Pay App 8'!M95)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Data'!$N$2:$BW$88,10,FALSE)</f>
        <v>0</v>
      </c>
      <c r="F96" s="166">
        <f>IFERROR(E96+'Pay App 7'!F96,"")</f>
        <v>0</v>
      </c>
      <c r="G96" s="166">
        <f>SUM('Pay App 1:Pay App 7'!H96)</f>
        <v>0</v>
      </c>
      <c r="H96" s="165"/>
      <c r="I96" s="166">
        <f t="shared" si="2"/>
        <v>0</v>
      </c>
      <c r="J96" s="167">
        <f t="shared" si="3"/>
        <v>0</v>
      </c>
      <c r="K96" s="166">
        <f t="shared" si="4"/>
        <v>0</v>
      </c>
      <c r="L96" s="166" t="str">
        <f t="shared" si="0"/>
        <v/>
      </c>
      <c r="M96" s="165"/>
      <c r="N96" s="166">
        <f>SUM('Pay App 1:Pay App 8'!L96)+SUM('Pay App 1:Pay App 8'!M96)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Data'!$N$2:$BW$88,10,FALSE)</f>
        <v>0</v>
      </c>
      <c r="F97" s="166">
        <f>IFERROR(E97+'Pay App 7'!F97,"")</f>
        <v>0</v>
      </c>
      <c r="G97" s="166">
        <f>SUM('Pay App 1:Pay App 7'!H97)</f>
        <v>0</v>
      </c>
      <c r="H97" s="165"/>
      <c r="I97" s="166">
        <f t="shared" si="2"/>
        <v>0</v>
      </c>
      <c r="J97" s="167">
        <f t="shared" si="3"/>
        <v>0</v>
      </c>
      <c r="K97" s="166">
        <f t="shared" si="4"/>
        <v>0</v>
      </c>
      <c r="L97" s="166" t="str">
        <f t="shared" si="0"/>
        <v/>
      </c>
      <c r="M97" s="165"/>
      <c r="N97" s="166">
        <f>SUM('Pay App 1:Pay App 8'!L97)+SUM('Pay App 1:Pay App 8'!M97)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Data'!$N$2:$BW$88,10,FALSE)</f>
        <v>0</v>
      </c>
      <c r="F98" s="166">
        <f>IFERROR(E98+'Pay App 7'!F98,"")</f>
        <v>0</v>
      </c>
      <c r="G98" s="166">
        <f>SUM('Pay App 1:Pay App 7'!H98)</f>
        <v>0</v>
      </c>
      <c r="H98" s="165"/>
      <c r="I98" s="166">
        <f t="shared" si="2"/>
        <v>0</v>
      </c>
      <c r="J98" s="167">
        <f t="shared" si="3"/>
        <v>0</v>
      </c>
      <c r="K98" s="166">
        <f t="shared" si="4"/>
        <v>0</v>
      </c>
      <c r="L98" s="166" t="str">
        <f t="shared" si="0"/>
        <v/>
      </c>
      <c r="M98" s="165"/>
      <c r="N98" s="166">
        <f>SUM('Pay App 1:Pay App 8'!L98)+SUM('Pay App 1:Pay App 8'!M98)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Data'!$N$2:$BW$88,10,FALSE)</f>
        <v>0</v>
      </c>
      <c r="F99" s="166">
        <f>IFERROR(E99+'Pay App 7'!F99,"")</f>
        <v>0</v>
      </c>
      <c r="G99" s="166">
        <f>SUM('Pay App 1:Pay App 7'!H99)</f>
        <v>0</v>
      </c>
      <c r="H99" s="165"/>
      <c r="I99" s="166">
        <f t="shared" si="2"/>
        <v>0</v>
      </c>
      <c r="J99" s="167">
        <f t="shared" si="3"/>
        <v>0</v>
      </c>
      <c r="K99" s="166">
        <f t="shared" si="4"/>
        <v>0</v>
      </c>
      <c r="L99" s="166" t="str">
        <f t="shared" si="0"/>
        <v/>
      </c>
      <c r="M99" s="165"/>
      <c r="N99" s="166">
        <f>SUM('Pay App 1:Pay App 8'!L99)+SUM('Pay App 1:Pay App 8'!M99)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Data'!$N$2:$BW$88,10,FALSE)</f>
        <v>0</v>
      </c>
      <c r="F100" s="166">
        <f>IFERROR(E100+'Pay App 7'!F100,"")</f>
        <v>0</v>
      </c>
      <c r="G100" s="166">
        <f>SUM('Pay App 1:Pay App 7'!H100)</f>
        <v>0</v>
      </c>
      <c r="H100" s="165"/>
      <c r="I100" s="166">
        <f>G100+H100</f>
        <v>0</v>
      </c>
      <c r="J100" s="167">
        <f>IFERROR(I100/F100,0)</f>
        <v>0</v>
      </c>
      <c r="K100" s="166">
        <f>IFERROR(F100-I100,"")</f>
        <v>0</v>
      </c>
      <c r="L100" s="166" t="str">
        <f t="shared" si="0"/>
        <v/>
      </c>
      <c r="M100" s="165"/>
      <c r="N100" s="166">
        <f>SUM('Pay App 1:Pay App 8'!L100)+SUM('Pay App 1:Pay App 8'!M100)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8.1999999999999993</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Data'!$N$2:$BW$88,10,FALSE)</f>
        <v>0</v>
      </c>
      <c r="F106" s="166">
        <f>IFERROR(E106+'Pay App 7'!F106,"")</f>
        <v>0</v>
      </c>
      <c r="G106" s="166">
        <f>SUM('Pay App 1:Pay App 7'!H106)</f>
        <v>0</v>
      </c>
      <c r="H106" s="165"/>
      <c r="I106" s="166">
        <f>G106+H106</f>
        <v>0</v>
      </c>
      <c r="J106" s="167">
        <f>IFERROR(I106/F106,0)</f>
        <v>0</v>
      </c>
      <c r="K106" s="166">
        <f>IFERROR(F106-I106,"")</f>
        <v>0</v>
      </c>
      <c r="L106" s="166" t="str">
        <f>IF(AND($H$33&lt;100000, $H$33&gt;0, H106&gt;=1),0,IF(AND($H$33&gt;=100000,H106&lt;&gt;""),O106,""))</f>
        <v/>
      </c>
      <c r="M106" s="165"/>
      <c r="N106" s="166">
        <f>SUM('Pay App 1:Pay App 8'!L106)+SUM('Pay App 1:Pay App 8'!M106)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Data'!$N$2:$BW$88,10,FALSE)</f>
        <v>0</v>
      </c>
      <c r="F107" s="166">
        <f>IFERROR(E107+'Pay App 7'!F107,"")</f>
        <v>0</v>
      </c>
      <c r="G107" s="166">
        <f>SUM('Pay App 1:Pay App 7'!H107)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8'!L107)+SUM('Pay App 1:Pay App 8'!M107)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Data'!$N$2:$BW$88,10,FALSE)</f>
        <v>0</v>
      </c>
      <c r="F108" s="166">
        <f>IFERROR(E108+'Pay App 7'!F108,"")</f>
        <v>0</v>
      </c>
      <c r="G108" s="166">
        <f>SUM('Pay App 1:Pay App 7'!H108)</f>
        <v>0</v>
      </c>
      <c r="H108" s="165"/>
      <c r="I108" s="166">
        <f t="shared" si="6"/>
        <v>0</v>
      </c>
      <c r="J108" s="167">
        <f t="shared" si="7"/>
        <v>0</v>
      </c>
      <c r="K108" s="166">
        <f t="shared" si="8"/>
        <v>0</v>
      </c>
      <c r="L108" s="166" t="str">
        <f t="shared" si="9"/>
        <v/>
      </c>
      <c r="M108" s="165"/>
      <c r="N108" s="166">
        <f>SUM('Pay App 1:Pay App 8'!L108)+SUM('Pay App 1:Pay App 8'!M108)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Data'!$N$2:$BW$88,10,FALSE)</f>
        <v>0</v>
      </c>
      <c r="F109" s="166">
        <f>IFERROR(E109+'Pay App 7'!F109,"")</f>
        <v>0</v>
      </c>
      <c r="G109" s="166">
        <f>SUM('Pay App 1:Pay App 7'!H109)</f>
        <v>0</v>
      </c>
      <c r="H109" s="165"/>
      <c r="I109" s="166">
        <f t="shared" si="6"/>
        <v>0</v>
      </c>
      <c r="J109" s="167">
        <f t="shared" si="7"/>
        <v>0</v>
      </c>
      <c r="K109" s="166">
        <f t="shared" si="8"/>
        <v>0</v>
      </c>
      <c r="L109" s="166" t="str">
        <f t="shared" si="9"/>
        <v/>
      </c>
      <c r="M109" s="165"/>
      <c r="N109" s="166">
        <f>SUM('Pay App 1:Pay App 8'!L109)+SUM('Pay App 1:Pay App 8'!M109)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Data'!$N$2:$BW$88,10,FALSE)</f>
        <v>0</v>
      </c>
      <c r="F110" s="166">
        <f>IFERROR(E110+'Pay App 7'!F110,"")</f>
        <v>0</v>
      </c>
      <c r="G110" s="166">
        <f>SUM('Pay App 1:Pay App 7'!H110)</f>
        <v>0</v>
      </c>
      <c r="H110" s="165"/>
      <c r="I110" s="166">
        <f t="shared" si="6"/>
        <v>0</v>
      </c>
      <c r="J110" s="167">
        <f t="shared" si="7"/>
        <v>0</v>
      </c>
      <c r="K110" s="166">
        <f t="shared" si="8"/>
        <v>0</v>
      </c>
      <c r="L110" s="166" t="str">
        <f t="shared" si="9"/>
        <v/>
      </c>
      <c r="M110" s="165"/>
      <c r="N110" s="166">
        <f>SUM('Pay App 1:Pay App 8'!L110)+SUM('Pay App 1:Pay App 8'!M110)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Data'!$N$2:$BW$88,10,FALSE)</f>
        <v>0</v>
      </c>
      <c r="F111" s="166">
        <f>IFERROR(E111+'Pay App 7'!F111,"")</f>
        <v>0</v>
      </c>
      <c r="G111" s="166">
        <f>SUM('Pay App 1:Pay App 7'!H111)</f>
        <v>0</v>
      </c>
      <c r="H111" s="165"/>
      <c r="I111" s="166">
        <f t="shared" si="6"/>
        <v>0</v>
      </c>
      <c r="J111" s="167">
        <f t="shared" si="7"/>
        <v>0</v>
      </c>
      <c r="K111" s="166">
        <f t="shared" si="8"/>
        <v>0</v>
      </c>
      <c r="L111" s="166" t="str">
        <f t="shared" si="9"/>
        <v/>
      </c>
      <c r="M111" s="165"/>
      <c r="N111" s="166">
        <f>SUM('Pay App 1:Pay App 8'!L111)+SUM('Pay App 1:Pay App 8'!M111)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Data'!$N$2:$BW$88,10,FALSE)</f>
        <v>0</v>
      </c>
      <c r="F112" s="166">
        <f>IFERROR(E112+'Pay App 7'!F112,"")</f>
        <v>0</v>
      </c>
      <c r="G112" s="166">
        <f>SUM('Pay App 1:Pay App 7'!H112)</f>
        <v>0</v>
      </c>
      <c r="H112" s="165"/>
      <c r="I112" s="166">
        <f t="shared" si="6"/>
        <v>0</v>
      </c>
      <c r="J112" s="167">
        <f t="shared" si="7"/>
        <v>0</v>
      </c>
      <c r="K112" s="166">
        <f t="shared" si="8"/>
        <v>0</v>
      </c>
      <c r="L112" s="166" t="str">
        <f t="shared" si="9"/>
        <v/>
      </c>
      <c r="M112" s="165"/>
      <c r="N112" s="166">
        <f>SUM('Pay App 1:Pay App 8'!L112)+SUM('Pay App 1:Pay App 8'!M112)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Data'!$N$2:$BW$88,10,FALSE)</f>
        <v>0</v>
      </c>
      <c r="F113" s="166">
        <f>IFERROR(E113+'Pay App 7'!F113,"")</f>
        <v>0</v>
      </c>
      <c r="G113" s="166">
        <f>SUM('Pay App 1:Pay App 7'!H113)</f>
        <v>0</v>
      </c>
      <c r="H113" s="165"/>
      <c r="I113" s="166">
        <f t="shared" si="6"/>
        <v>0</v>
      </c>
      <c r="J113" s="167">
        <f t="shared" si="7"/>
        <v>0</v>
      </c>
      <c r="K113" s="166">
        <f t="shared" si="8"/>
        <v>0</v>
      </c>
      <c r="L113" s="166" t="str">
        <f t="shared" si="9"/>
        <v/>
      </c>
      <c r="M113" s="165"/>
      <c r="N113" s="166">
        <f>SUM('Pay App 1:Pay App 8'!L113)+SUM('Pay App 1:Pay App 8'!M113)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Data'!$N$2:$BW$88,10,FALSE)</f>
        <v>0</v>
      </c>
      <c r="F114" s="166">
        <f>IFERROR(E114+'Pay App 7'!F114,"")</f>
        <v>0</v>
      </c>
      <c r="G114" s="166">
        <f>SUM('Pay App 1:Pay App 7'!H114)</f>
        <v>0</v>
      </c>
      <c r="H114" s="165"/>
      <c r="I114" s="166">
        <f t="shared" si="6"/>
        <v>0</v>
      </c>
      <c r="J114" s="167">
        <f t="shared" si="7"/>
        <v>0</v>
      </c>
      <c r="K114" s="166">
        <f t="shared" si="8"/>
        <v>0</v>
      </c>
      <c r="L114" s="166" t="str">
        <f t="shared" si="9"/>
        <v/>
      </c>
      <c r="M114" s="165"/>
      <c r="N114" s="166">
        <f>SUM('Pay App 1:Pay App 8'!L114)+SUM('Pay App 1:Pay App 8'!M114)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Data'!$N$2:$BW$88,10,FALSE)</f>
        <v>0</v>
      </c>
      <c r="F115" s="166">
        <f>IFERROR(E115+'Pay App 7'!F115,"")</f>
        <v>0</v>
      </c>
      <c r="G115" s="166">
        <f>SUM('Pay App 1:Pay App 7'!H115)</f>
        <v>0</v>
      </c>
      <c r="H115" s="165"/>
      <c r="I115" s="166">
        <f t="shared" si="6"/>
        <v>0</v>
      </c>
      <c r="J115" s="167">
        <f t="shared" si="7"/>
        <v>0</v>
      </c>
      <c r="K115" s="166">
        <f t="shared" si="8"/>
        <v>0</v>
      </c>
      <c r="L115" s="166" t="str">
        <f t="shared" si="9"/>
        <v/>
      </c>
      <c r="M115" s="165"/>
      <c r="N115" s="166">
        <f>SUM('Pay App 1:Pay App 8'!L115)+SUM('Pay App 1:Pay App 8'!M115)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Data'!$N$2:$BW$88,10,FALSE)</f>
        <v>0</v>
      </c>
      <c r="F116" s="166">
        <f>IFERROR(E116+'Pay App 7'!F116,"")</f>
        <v>0</v>
      </c>
      <c r="G116" s="166">
        <f>SUM('Pay App 1:Pay App 7'!H116)</f>
        <v>0</v>
      </c>
      <c r="H116" s="165"/>
      <c r="I116" s="166">
        <f t="shared" si="6"/>
        <v>0</v>
      </c>
      <c r="J116" s="167">
        <f t="shared" si="7"/>
        <v>0</v>
      </c>
      <c r="K116" s="166">
        <f t="shared" si="8"/>
        <v>0</v>
      </c>
      <c r="L116" s="166" t="str">
        <f t="shared" si="9"/>
        <v/>
      </c>
      <c r="M116" s="165"/>
      <c r="N116" s="166">
        <f>SUM('Pay App 1:Pay App 8'!L116)+SUM('Pay App 1:Pay App 8'!M116)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Data'!$N$2:$BW$88,10,FALSE)</f>
        <v>0</v>
      </c>
      <c r="F117" s="166">
        <f>IFERROR(E117+'Pay App 7'!F117,"")</f>
        <v>0</v>
      </c>
      <c r="G117" s="166">
        <f>SUM('Pay App 1:Pay App 7'!H117)</f>
        <v>0</v>
      </c>
      <c r="H117" s="165"/>
      <c r="I117" s="166">
        <f t="shared" si="6"/>
        <v>0</v>
      </c>
      <c r="J117" s="167">
        <f t="shared" si="7"/>
        <v>0</v>
      </c>
      <c r="K117" s="166">
        <f t="shared" si="8"/>
        <v>0</v>
      </c>
      <c r="L117" s="166" t="str">
        <f t="shared" si="9"/>
        <v/>
      </c>
      <c r="M117" s="165"/>
      <c r="N117" s="166">
        <f>SUM('Pay App 1:Pay App 8'!L117)+SUM('Pay App 1:Pay App 8'!M117)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Data'!$N$2:$BW$88,10,FALSE)</f>
        <v>0</v>
      </c>
      <c r="F118" s="166">
        <f>IFERROR(E118+'Pay App 7'!F118,"")</f>
        <v>0</v>
      </c>
      <c r="G118" s="166">
        <f>SUM('Pay App 1:Pay App 7'!H118)</f>
        <v>0</v>
      </c>
      <c r="H118" s="165"/>
      <c r="I118" s="166">
        <f t="shared" si="6"/>
        <v>0</v>
      </c>
      <c r="J118" s="167">
        <f t="shared" si="7"/>
        <v>0</v>
      </c>
      <c r="K118" s="166">
        <f t="shared" si="8"/>
        <v>0</v>
      </c>
      <c r="L118" s="166" t="str">
        <f t="shared" si="9"/>
        <v/>
      </c>
      <c r="M118" s="165"/>
      <c r="N118" s="166">
        <f>SUM('Pay App 1:Pay App 8'!L118)+SUM('Pay App 1:Pay App 8'!M118)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Data'!$N$2:$BW$88,10,FALSE)</f>
        <v>0</v>
      </c>
      <c r="F119" s="166">
        <f>IFERROR(E119+'Pay App 7'!F119,"")</f>
        <v>0</v>
      </c>
      <c r="G119" s="166">
        <f>SUM('Pay App 1:Pay App 7'!H119)</f>
        <v>0</v>
      </c>
      <c r="H119" s="165"/>
      <c r="I119" s="166">
        <f t="shared" si="6"/>
        <v>0</v>
      </c>
      <c r="J119" s="167">
        <f t="shared" si="7"/>
        <v>0</v>
      </c>
      <c r="K119" s="166">
        <f t="shared" si="8"/>
        <v>0</v>
      </c>
      <c r="L119" s="166" t="str">
        <f t="shared" si="9"/>
        <v/>
      </c>
      <c r="M119" s="165"/>
      <c r="N119" s="166">
        <f>SUM('Pay App 1:Pay App 8'!L119)+SUM('Pay App 1:Pay App 8'!M119)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Data'!$N$2:$BW$88,10,FALSE)</f>
        <v>0</v>
      </c>
      <c r="F120" s="166">
        <f>IFERROR(E120+'Pay App 7'!F120,"")</f>
        <v>0</v>
      </c>
      <c r="G120" s="166">
        <f>SUM('Pay App 1:Pay App 7'!H120)</f>
        <v>0</v>
      </c>
      <c r="H120" s="165"/>
      <c r="I120" s="166">
        <f t="shared" si="6"/>
        <v>0</v>
      </c>
      <c r="J120" s="167">
        <f t="shared" si="7"/>
        <v>0</v>
      </c>
      <c r="K120" s="166">
        <f t="shared" si="8"/>
        <v>0</v>
      </c>
      <c r="L120" s="166" t="str">
        <f t="shared" si="9"/>
        <v/>
      </c>
      <c r="M120" s="165"/>
      <c r="N120" s="166">
        <f>SUM('Pay App 1:Pay App 8'!L120)+SUM('Pay App 1:Pay App 8'!M120)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Data'!$N$2:$BW$88,10,FALSE)</f>
        <v>0</v>
      </c>
      <c r="F121" s="166">
        <f>IFERROR(E121+'Pay App 7'!F121,"")</f>
        <v>0</v>
      </c>
      <c r="G121" s="166">
        <f>SUM('Pay App 1:Pay App 7'!H121)</f>
        <v>0</v>
      </c>
      <c r="H121" s="165"/>
      <c r="I121" s="166">
        <f t="shared" si="6"/>
        <v>0</v>
      </c>
      <c r="J121" s="167">
        <f t="shared" si="7"/>
        <v>0</v>
      </c>
      <c r="K121" s="166">
        <f t="shared" si="8"/>
        <v>0</v>
      </c>
      <c r="L121" s="166" t="str">
        <f t="shared" si="9"/>
        <v/>
      </c>
      <c r="M121" s="165"/>
      <c r="N121" s="166">
        <f>SUM('Pay App 1:Pay App 8'!L121)+SUM('Pay App 1:Pay App 8'!M121)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Data'!$N$2:$BW$88,10,FALSE)</f>
        <v>0</v>
      </c>
      <c r="F122" s="166">
        <f>IFERROR(E122+'Pay App 7'!F122,"")</f>
        <v>0</v>
      </c>
      <c r="G122" s="166">
        <f>SUM('Pay App 1:Pay App 7'!H122)</f>
        <v>0</v>
      </c>
      <c r="H122" s="165"/>
      <c r="I122" s="166">
        <f t="shared" si="6"/>
        <v>0</v>
      </c>
      <c r="J122" s="167">
        <f t="shared" si="7"/>
        <v>0</v>
      </c>
      <c r="K122" s="166">
        <f t="shared" si="8"/>
        <v>0</v>
      </c>
      <c r="L122" s="166" t="str">
        <f t="shared" si="9"/>
        <v/>
      </c>
      <c r="M122" s="165"/>
      <c r="N122" s="166">
        <f>SUM('Pay App 1:Pay App 8'!L122)+SUM('Pay App 1:Pay App 8'!M122)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Data'!$N$2:$BW$88,10,FALSE)</f>
        <v>0</v>
      </c>
      <c r="F123" s="166">
        <f>IFERROR(E123+'Pay App 7'!F123,"")</f>
        <v>0</v>
      </c>
      <c r="G123" s="166">
        <f>SUM('Pay App 1:Pay App 7'!H123)</f>
        <v>0</v>
      </c>
      <c r="H123" s="165"/>
      <c r="I123" s="166">
        <f t="shared" si="6"/>
        <v>0</v>
      </c>
      <c r="J123" s="167">
        <f t="shared" si="7"/>
        <v>0</v>
      </c>
      <c r="K123" s="166">
        <f t="shared" si="8"/>
        <v>0</v>
      </c>
      <c r="L123" s="166" t="str">
        <f t="shared" si="9"/>
        <v/>
      </c>
      <c r="M123" s="165"/>
      <c r="N123" s="166">
        <f>SUM('Pay App 1:Pay App 8'!L123)+SUM('Pay App 1:Pay App 8'!M123)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Data'!$N$2:$BW$88,10,FALSE)</f>
        <v>0</v>
      </c>
      <c r="F124" s="166">
        <f>IFERROR(E124+'Pay App 7'!F124,"")</f>
        <v>0</v>
      </c>
      <c r="G124" s="166">
        <f>SUM('Pay App 1:Pay App 7'!H124)</f>
        <v>0</v>
      </c>
      <c r="H124" s="165"/>
      <c r="I124" s="166">
        <f t="shared" si="6"/>
        <v>0</v>
      </c>
      <c r="J124" s="167">
        <f t="shared" si="7"/>
        <v>0</v>
      </c>
      <c r="K124" s="166">
        <f t="shared" si="8"/>
        <v>0</v>
      </c>
      <c r="L124" s="166" t="str">
        <f t="shared" si="9"/>
        <v/>
      </c>
      <c r="M124" s="165"/>
      <c r="N124" s="166">
        <f>SUM('Pay App 1:Pay App 8'!L124)+SUM('Pay App 1:Pay App 8'!M124)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Data'!$N$2:$BW$88,10,FALSE)</f>
        <v>0</v>
      </c>
      <c r="F125" s="166">
        <f>IFERROR(E125+'Pay App 7'!F125,"")</f>
        <v>0</v>
      </c>
      <c r="G125" s="166">
        <f>SUM('Pay App 1:Pay App 7'!H125)</f>
        <v>0</v>
      </c>
      <c r="H125" s="165"/>
      <c r="I125" s="166">
        <f t="shared" si="6"/>
        <v>0</v>
      </c>
      <c r="J125" s="167">
        <f t="shared" si="7"/>
        <v>0</v>
      </c>
      <c r="K125" s="166">
        <f t="shared" si="8"/>
        <v>0</v>
      </c>
      <c r="L125" s="166" t="str">
        <f t="shared" si="9"/>
        <v/>
      </c>
      <c r="M125" s="165"/>
      <c r="N125" s="166">
        <f>SUM('Pay App 1:Pay App 8'!L125)+SUM('Pay App 1:Pay App 8'!M125)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Data'!$N$2:$BW$88,10,FALSE)</f>
        <v>0</v>
      </c>
      <c r="F126" s="166">
        <f>IFERROR(E126+'Pay App 7'!F126,"")</f>
        <v>0</v>
      </c>
      <c r="G126" s="166">
        <f>SUM('Pay App 1:Pay App 7'!H126)</f>
        <v>0</v>
      </c>
      <c r="H126" s="165"/>
      <c r="I126" s="166">
        <f t="shared" si="6"/>
        <v>0</v>
      </c>
      <c r="J126" s="167">
        <f t="shared" si="7"/>
        <v>0</v>
      </c>
      <c r="K126" s="166">
        <f t="shared" si="8"/>
        <v>0</v>
      </c>
      <c r="L126" s="166" t="str">
        <f t="shared" si="9"/>
        <v/>
      </c>
      <c r="M126" s="165"/>
      <c r="N126" s="166">
        <f>SUM('Pay App 1:Pay App 8'!L126)+SUM('Pay App 1:Pay App 8'!M126)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Data'!$N$2:$BW$88,10,FALSE)</f>
        <v>0</v>
      </c>
      <c r="F127" s="166">
        <f>IFERROR(E127+'Pay App 7'!F127,"")</f>
        <v>0</v>
      </c>
      <c r="G127" s="166">
        <f>SUM('Pay App 1:Pay App 7'!H127)</f>
        <v>0</v>
      </c>
      <c r="H127" s="165"/>
      <c r="I127" s="166">
        <f t="shared" si="6"/>
        <v>0</v>
      </c>
      <c r="J127" s="167">
        <f t="shared" si="7"/>
        <v>0</v>
      </c>
      <c r="K127" s="166">
        <f t="shared" si="8"/>
        <v>0</v>
      </c>
      <c r="L127" s="166" t="str">
        <f t="shared" si="9"/>
        <v/>
      </c>
      <c r="M127" s="165"/>
      <c r="N127" s="166">
        <f>SUM('Pay App 1:Pay App 8'!L127)+SUM('Pay App 1:Pay App 8'!M127)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Data'!$N$2:$BW$88,10,FALSE)</f>
        <v>0</v>
      </c>
      <c r="F128" s="166">
        <f>IFERROR(E128+'Pay App 7'!F128,"")</f>
        <v>0</v>
      </c>
      <c r="G128" s="166">
        <f>SUM('Pay App 1:Pay App 7'!H128)</f>
        <v>0</v>
      </c>
      <c r="H128" s="165"/>
      <c r="I128" s="166">
        <f t="shared" si="6"/>
        <v>0</v>
      </c>
      <c r="J128" s="167">
        <f t="shared" si="7"/>
        <v>0</v>
      </c>
      <c r="K128" s="166">
        <f t="shared" si="8"/>
        <v>0</v>
      </c>
      <c r="L128" s="166" t="str">
        <f t="shared" si="9"/>
        <v/>
      </c>
      <c r="M128" s="165"/>
      <c r="N128" s="166">
        <f>SUM('Pay App 1:Pay App 8'!L128)+SUM('Pay App 1:Pay App 8'!M128)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Data'!$N$2:$BW$88,10,FALSE)</f>
        <v>0</v>
      </c>
      <c r="F129" s="166">
        <f>IFERROR(E129+'Pay App 7'!F129,"")</f>
        <v>0</v>
      </c>
      <c r="G129" s="166">
        <f>SUM('Pay App 1:Pay App 7'!H129)</f>
        <v>0</v>
      </c>
      <c r="H129" s="165"/>
      <c r="I129" s="166">
        <f t="shared" si="6"/>
        <v>0</v>
      </c>
      <c r="J129" s="167">
        <f t="shared" si="7"/>
        <v>0</v>
      </c>
      <c r="K129" s="166">
        <f t="shared" si="8"/>
        <v>0</v>
      </c>
      <c r="L129" s="166" t="str">
        <f t="shared" si="9"/>
        <v/>
      </c>
      <c r="M129" s="165"/>
      <c r="N129" s="166">
        <f>SUM('Pay App 1:Pay App 8'!L129)+SUM('Pay App 1:Pay App 8'!M129)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Data'!$N$2:$BW$88,10,FALSE)</f>
        <v>0</v>
      </c>
      <c r="F130" s="166">
        <f>IFERROR(E130+'Pay App 7'!F130,"")</f>
        <v>0</v>
      </c>
      <c r="G130" s="166">
        <f>SUM('Pay App 1:Pay App 7'!H130)</f>
        <v>0</v>
      </c>
      <c r="H130" s="165"/>
      <c r="I130" s="166">
        <f t="shared" si="6"/>
        <v>0</v>
      </c>
      <c r="J130" s="167">
        <f t="shared" si="7"/>
        <v>0</v>
      </c>
      <c r="K130" s="166">
        <f t="shared" si="8"/>
        <v>0</v>
      </c>
      <c r="L130" s="166" t="str">
        <f t="shared" si="9"/>
        <v/>
      </c>
      <c r="M130" s="165"/>
      <c r="N130" s="166">
        <f>SUM('Pay App 1:Pay App 8'!L130)+SUM('Pay App 1:Pay App 8'!M130)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Data'!$N$2:$BW$88,10,FALSE)</f>
        <v>0</v>
      </c>
      <c r="F131" s="166">
        <f>IFERROR(E131+'Pay App 7'!F131,"")</f>
        <v>0</v>
      </c>
      <c r="G131" s="166">
        <f>SUM('Pay App 1:Pay App 7'!H131)</f>
        <v>0</v>
      </c>
      <c r="H131" s="165"/>
      <c r="I131" s="166">
        <f t="shared" si="6"/>
        <v>0</v>
      </c>
      <c r="J131" s="167">
        <f t="shared" si="7"/>
        <v>0</v>
      </c>
      <c r="K131" s="166">
        <f t="shared" si="8"/>
        <v>0</v>
      </c>
      <c r="L131" s="166" t="str">
        <f t="shared" si="9"/>
        <v/>
      </c>
      <c r="M131" s="165"/>
      <c r="N131" s="166">
        <f>SUM('Pay App 1:Pay App 8'!L131)+SUM('Pay App 1:Pay App 8'!M131)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Data'!$N$2:$BW$88,10,FALSE)</f>
        <v>0</v>
      </c>
      <c r="F132" s="166">
        <f>IFERROR(E132+'Pay App 7'!F132,"")</f>
        <v>0</v>
      </c>
      <c r="G132" s="166">
        <f>SUM('Pay App 1:Pay App 7'!H132)</f>
        <v>0</v>
      </c>
      <c r="H132" s="165"/>
      <c r="I132" s="166">
        <f t="shared" si="6"/>
        <v>0</v>
      </c>
      <c r="J132" s="167">
        <f t="shared" si="7"/>
        <v>0</v>
      </c>
      <c r="K132" s="166">
        <f t="shared" si="8"/>
        <v>0</v>
      </c>
      <c r="L132" s="166" t="str">
        <f t="shared" si="9"/>
        <v/>
      </c>
      <c r="M132" s="165"/>
      <c r="N132" s="166">
        <f>SUM('Pay App 1:Pay App 8'!L132)+SUM('Pay App 1:Pay App 8'!M132)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Data'!$N$2:$BW$88,10,FALSE)</f>
        <v>0</v>
      </c>
      <c r="F133" s="166">
        <f>IFERROR(E133+'Pay App 7'!F133,"")</f>
        <v>0</v>
      </c>
      <c r="G133" s="166">
        <f>SUM('Pay App 1:Pay App 7'!H133)</f>
        <v>0</v>
      </c>
      <c r="H133" s="165"/>
      <c r="I133" s="166">
        <f t="shared" si="6"/>
        <v>0</v>
      </c>
      <c r="J133" s="167">
        <f t="shared" si="7"/>
        <v>0</v>
      </c>
      <c r="K133" s="166">
        <f t="shared" si="8"/>
        <v>0</v>
      </c>
      <c r="L133" s="166" t="str">
        <f t="shared" si="9"/>
        <v/>
      </c>
      <c r="M133" s="165"/>
      <c r="N133" s="166">
        <f>SUM('Pay App 1:Pay App 8'!L133)+SUM('Pay App 1:Pay App 8'!M133)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Data'!$N$2:$BW$88,10,FALSE)</f>
        <v>0</v>
      </c>
      <c r="F134" s="166">
        <f>IFERROR(E134+'Pay App 7'!F134,"")</f>
        <v>0</v>
      </c>
      <c r="G134" s="166">
        <f>SUM('Pay App 1:Pay App 7'!H134)</f>
        <v>0</v>
      </c>
      <c r="H134" s="165"/>
      <c r="I134" s="166">
        <f t="shared" si="6"/>
        <v>0</v>
      </c>
      <c r="J134" s="167">
        <f t="shared" si="7"/>
        <v>0</v>
      </c>
      <c r="K134" s="166">
        <f t="shared" si="8"/>
        <v>0</v>
      </c>
      <c r="L134" s="166" t="str">
        <f t="shared" si="9"/>
        <v/>
      </c>
      <c r="M134" s="165"/>
      <c r="N134" s="166">
        <f>SUM('Pay App 1:Pay App 8'!L134)+SUM('Pay App 1:Pay App 8'!M134)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Data'!$N$2:$BW$88,10,FALSE)</f>
        <v>0</v>
      </c>
      <c r="F135" s="166">
        <f>IFERROR(E135+'Pay App 7'!F135,"")</f>
        <v>0</v>
      </c>
      <c r="G135" s="166">
        <f>SUM('Pay App 1:Pay App 7'!H135)</f>
        <v>0</v>
      </c>
      <c r="H135" s="165"/>
      <c r="I135" s="166">
        <f t="shared" si="6"/>
        <v>0</v>
      </c>
      <c r="J135" s="167">
        <f t="shared" si="7"/>
        <v>0</v>
      </c>
      <c r="K135" s="166">
        <f t="shared" si="8"/>
        <v>0</v>
      </c>
      <c r="L135" s="166" t="str">
        <f t="shared" si="9"/>
        <v/>
      </c>
      <c r="M135" s="165"/>
      <c r="N135" s="166">
        <f>SUM('Pay App 1:Pay App 8'!L135)+SUM('Pay App 1:Pay App 8'!M135)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Data'!$N$2:$BW$88,10,FALSE)</f>
        <v>0</v>
      </c>
      <c r="F136" s="166">
        <f>IFERROR(E136+'Pay App 7'!F136,"")</f>
        <v>0</v>
      </c>
      <c r="G136" s="166">
        <f>SUM('Pay App 1:Pay App 7'!H136)</f>
        <v>0</v>
      </c>
      <c r="H136" s="165"/>
      <c r="I136" s="166">
        <f t="shared" si="6"/>
        <v>0</v>
      </c>
      <c r="J136" s="167">
        <f t="shared" si="7"/>
        <v>0</v>
      </c>
      <c r="K136" s="166">
        <f t="shared" si="8"/>
        <v>0</v>
      </c>
      <c r="L136" s="166" t="str">
        <f t="shared" si="9"/>
        <v/>
      </c>
      <c r="M136" s="165"/>
      <c r="N136" s="166">
        <f>SUM('Pay App 1:Pay App 8'!L136)+SUM('Pay App 1:Pay App 8'!M136)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Data'!$N$2:$BW$88,10,FALSE)</f>
        <v>0</v>
      </c>
      <c r="F137" s="166">
        <f>IFERROR(E137+'Pay App 7'!F137,"")</f>
        <v>0</v>
      </c>
      <c r="G137" s="166">
        <f>SUM('Pay App 1:Pay App 7'!H137)</f>
        <v>0</v>
      </c>
      <c r="H137" s="165"/>
      <c r="I137" s="166">
        <f t="shared" si="6"/>
        <v>0</v>
      </c>
      <c r="J137" s="167">
        <f t="shared" si="7"/>
        <v>0</v>
      </c>
      <c r="K137" s="166">
        <f t="shared" si="8"/>
        <v>0</v>
      </c>
      <c r="L137" s="166" t="str">
        <f t="shared" si="9"/>
        <v/>
      </c>
      <c r="M137" s="165"/>
      <c r="N137" s="166">
        <f>SUM('Pay App 1:Pay App 8'!L137)+SUM('Pay App 1:Pay App 8'!M137)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Data'!$N$2:$BW$88,10,FALSE)</f>
        <v>0</v>
      </c>
      <c r="F138" s="166">
        <f>IFERROR(E138+'Pay App 7'!F138,"")</f>
        <v>0</v>
      </c>
      <c r="G138" s="166">
        <f>SUM('Pay App 1:Pay App 7'!H138)</f>
        <v>0</v>
      </c>
      <c r="H138" s="165"/>
      <c r="I138" s="166">
        <f t="shared" si="6"/>
        <v>0</v>
      </c>
      <c r="J138" s="167">
        <f t="shared" si="7"/>
        <v>0</v>
      </c>
      <c r="K138" s="166">
        <f t="shared" si="8"/>
        <v>0</v>
      </c>
      <c r="L138" s="166" t="str">
        <f t="shared" si="9"/>
        <v/>
      </c>
      <c r="M138" s="165"/>
      <c r="N138" s="166">
        <f>SUM('Pay App 1:Pay App 8'!L138)+SUM('Pay App 1:Pay App 8'!M138)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Data'!$N$2:$BW$88,10,FALSE)</f>
        <v>0</v>
      </c>
      <c r="F139" s="166">
        <f>IFERROR(E139+'Pay App 7'!F139,"")</f>
        <v>0</v>
      </c>
      <c r="G139" s="166">
        <f>SUM('Pay App 1:Pay App 7'!H139)</f>
        <v>0</v>
      </c>
      <c r="H139" s="165"/>
      <c r="I139" s="166">
        <f t="shared" si="6"/>
        <v>0</v>
      </c>
      <c r="J139" s="167">
        <f t="shared" si="7"/>
        <v>0</v>
      </c>
      <c r="K139" s="166">
        <f t="shared" si="8"/>
        <v>0</v>
      </c>
      <c r="L139" s="166" t="str">
        <f t="shared" si="9"/>
        <v/>
      </c>
      <c r="M139" s="165"/>
      <c r="N139" s="166">
        <f>SUM('Pay App 1:Pay App 8'!L139)+SUM('Pay App 1:Pay App 8'!M139)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Data'!$N$2:$BW$88,10,FALSE)</f>
        <v>0</v>
      </c>
      <c r="F140" s="166">
        <f>IFERROR(E140+'Pay App 7'!F140,"")</f>
        <v>0</v>
      </c>
      <c r="G140" s="166">
        <f>SUM('Pay App 1:Pay App 7'!H140)</f>
        <v>0</v>
      </c>
      <c r="H140" s="165"/>
      <c r="I140" s="166">
        <f t="shared" si="6"/>
        <v>0</v>
      </c>
      <c r="J140" s="167">
        <f t="shared" si="7"/>
        <v>0</v>
      </c>
      <c r="K140" s="166">
        <f t="shared" si="8"/>
        <v>0</v>
      </c>
      <c r="L140" s="166" t="str">
        <f t="shared" si="9"/>
        <v/>
      </c>
      <c r="M140" s="165"/>
      <c r="N140" s="166">
        <f>SUM('Pay App 1:Pay App 8'!L140)+SUM('Pay App 1:Pay App 8'!M140)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Data'!$N$2:$BW$88,10,FALSE)</f>
        <v>0</v>
      </c>
      <c r="F141" s="166">
        <f>IFERROR(E141+'Pay App 7'!F141,"")</f>
        <v>0</v>
      </c>
      <c r="G141" s="166">
        <f>SUM('Pay App 1:Pay App 7'!H141)</f>
        <v>0</v>
      </c>
      <c r="H141" s="165"/>
      <c r="I141" s="166">
        <f t="shared" si="6"/>
        <v>0</v>
      </c>
      <c r="J141" s="167">
        <f t="shared" si="7"/>
        <v>0</v>
      </c>
      <c r="K141" s="166">
        <f t="shared" si="8"/>
        <v>0</v>
      </c>
      <c r="L141" s="166" t="str">
        <f t="shared" si="9"/>
        <v/>
      </c>
      <c r="M141" s="165"/>
      <c r="N141" s="166">
        <f>SUM('Pay App 1:Pay App 8'!L141)+SUM('Pay App 1:Pay App 8'!M141)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Data'!$N$2:$BW$88,10,FALSE)</f>
        <v>0</v>
      </c>
      <c r="F142" s="166">
        <f>IFERROR(E142+'Pay App 7'!F142,"")</f>
        <v>0</v>
      </c>
      <c r="G142" s="166">
        <f>SUM('Pay App 1:Pay App 7'!H142)</f>
        <v>0</v>
      </c>
      <c r="H142" s="165"/>
      <c r="I142" s="166">
        <f t="shared" si="6"/>
        <v>0</v>
      </c>
      <c r="J142" s="167">
        <f t="shared" si="7"/>
        <v>0</v>
      </c>
      <c r="K142" s="166">
        <f t="shared" si="8"/>
        <v>0</v>
      </c>
      <c r="L142" s="166" t="str">
        <f t="shared" si="9"/>
        <v/>
      </c>
      <c r="M142" s="165"/>
      <c r="N142" s="166">
        <f>SUM('Pay App 1:Pay App 8'!L142)+SUM('Pay App 1:Pay App 8'!M142)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Data'!$N$2:$BW$88,10,FALSE)</f>
        <v>0</v>
      </c>
      <c r="F143" s="166">
        <f>IFERROR(E143+'Pay App 7'!F143,"")</f>
        <v>0</v>
      </c>
      <c r="G143" s="166">
        <f>SUM('Pay App 1:Pay App 7'!H143)</f>
        <v>0</v>
      </c>
      <c r="H143" s="165"/>
      <c r="I143" s="166">
        <f t="shared" si="6"/>
        <v>0</v>
      </c>
      <c r="J143" s="167">
        <f t="shared" si="7"/>
        <v>0</v>
      </c>
      <c r="K143" s="166">
        <f t="shared" si="8"/>
        <v>0</v>
      </c>
      <c r="L143" s="166" t="str">
        <f t="shared" si="9"/>
        <v/>
      </c>
      <c r="M143" s="165"/>
      <c r="N143" s="166">
        <f>SUM('Pay App 1:Pay App 8'!L143)+SUM('Pay App 1:Pay App 8'!M143)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Data'!$N$2:$BW$88,10,FALSE)</f>
        <v>0</v>
      </c>
      <c r="F144" s="166">
        <f>IFERROR(E144+'Pay App 7'!F144,"")</f>
        <v>0</v>
      </c>
      <c r="G144" s="166">
        <f>SUM('Pay App 1:Pay App 7'!H144)</f>
        <v>0</v>
      </c>
      <c r="H144" s="165"/>
      <c r="I144" s="166">
        <f t="shared" si="6"/>
        <v>0</v>
      </c>
      <c r="J144" s="167">
        <f t="shared" si="7"/>
        <v>0</v>
      </c>
      <c r="K144" s="166">
        <f t="shared" si="8"/>
        <v>0</v>
      </c>
      <c r="L144" s="166" t="str">
        <f t="shared" si="9"/>
        <v/>
      </c>
      <c r="M144" s="165"/>
      <c r="N144" s="166">
        <f>SUM('Pay App 1:Pay App 8'!L144)+SUM('Pay App 1:Pay App 8'!M144)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Data'!$N$2:$BW$88,10,FALSE)</f>
        <v>0</v>
      </c>
      <c r="F145" s="166">
        <f>IFERROR(E145+'Pay App 7'!F145,"")</f>
        <v>0</v>
      </c>
      <c r="G145" s="166">
        <f>SUM('Pay App 1:Pay App 7'!H145)</f>
        <v>0</v>
      </c>
      <c r="H145" s="165"/>
      <c r="I145" s="166">
        <f t="shared" si="6"/>
        <v>0</v>
      </c>
      <c r="J145" s="167">
        <f t="shared" si="7"/>
        <v>0</v>
      </c>
      <c r="K145" s="166">
        <f t="shared" si="8"/>
        <v>0</v>
      </c>
      <c r="L145" s="166" t="str">
        <f t="shared" si="9"/>
        <v/>
      </c>
      <c r="M145" s="165"/>
      <c r="N145" s="166">
        <f>SUM('Pay App 1:Pay App 8'!L145)+SUM('Pay App 1:Pay App 8'!M145)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Data'!$N$2:$BW$88,10,FALSE)</f>
        <v>0</v>
      </c>
      <c r="F146" s="166">
        <f>IFERROR(E146+'Pay App 7'!F146,"")</f>
        <v>0</v>
      </c>
      <c r="G146" s="166">
        <f>SUM('Pay App 1:Pay App 7'!H146)</f>
        <v>0</v>
      </c>
      <c r="H146" s="165"/>
      <c r="I146" s="166">
        <f t="shared" si="6"/>
        <v>0</v>
      </c>
      <c r="J146" s="167">
        <f t="shared" si="7"/>
        <v>0</v>
      </c>
      <c r="K146" s="166">
        <f t="shared" si="8"/>
        <v>0</v>
      </c>
      <c r="L146" s="166" t="str">
        <f t="shared" si="9"/>
        <v/>
      </c>
      <c r="M146" s="165"/>
      <c r="N146" s="166">
        <f>SUM('Pay App 1:Pay App 8'!L146)+SUM('Pay App 1:Pay App 8'!M146)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Data'!$N$2:$BW$88,10,FALSE)</f>
        <v>0</v>
      </c>
      <c r="F147" s="166">
        <f>IFERROR(E147+'Pay App 7'!F147,"")</f>
        <v>0</v>
      </c>
      <c r="G147" s="166">
        <f>SUM('Pay App 1:Pay App 7'!H147)</f>
        <v>0</v>
      </c>
      <c r="H147" s="165"/>
      <c r="I147" s="166">
        <f t="shared" si="6"/>
        <v>0</v>
      </c>
      <c r="J147" s="167">
        <f t="shared" si="7"/>
        <v>0</v>
      </c>
      <c r="K147" s="166">
        <f t="shared" si="8"/>
        <v>0</v>
      </c>
      <c r="L147" s="166" t="str">
        <f t="shared" si="9"/>
        <v/>
      </c>
      <c r="M147" s="165"/>
      <c r="N147" s="166">
        <f>SUM('Pay App 1:Pay App 8'!L147)+SUM('Pay App 1:Pay App 8'!M147)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Data'!$N$2:$BW$88,10,FALSE)</f>
        <v>0</v>
      </c>
      <c r="F148" s="166">
        <f>IFERROR(E148+'Pay App 7'!F148,"")</f>
        <v>0</v>
      </c>
      <c r="G148" s="166">
        <f>SUM('Pay App 1:Pay App 7'!H148)</f>
        <v>0</v>
      </c>
      <c r="H148" s="165"/>
      <c r="I148" s="166">
        <f t="shared" si="6"/>
        <v>0</v>
      </c>
      <c r="J148" s="167">
        <f t="shared" si="7"/>
        <v>0</v>
      </c>
      <c r="K148" s="166">
        <f t="shared" si="8"/>
        <v>0</v>
      </c>
      <c r="L148" s="166" t="str">
        <f t="shared" si="9"/>
        <v/>
      </c>
      <c r="M148" s="165"/>
      <c r="N148" s="166">
        <f>SUM('Pay App 1:Pay App 8'!L148)+SUM('Pay App 1:Pay App 8'!M148)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UEucu8fnKHvahpnvLd5p8OS3asXdrX4yfREL4YWvXOBcVUeh65vxMvKRUEpX91FhamiTUW5AFhiMFuBmt23QNQ==" saltValue="W8SIe4j0yjOuHWK/7Ttt4w=="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582" priority="2" operator="equal">
      <formula>0</formula>
    </cfRule>
  </conditionalFormatting>
  <conditionalFormatting sqref="D106:G148">
    <cfRule type="cellIs" dxfId="581" priority="1" operator="equal">
      <formula>0</formula>
    </cfRule>
  </conditionalFormatting>
  <conditionalFormatting sqref="D10:H10 D12:H14 D19:H21">
    <cfRule type="cellIs" dxfId="580" priority="6" operator="equal">
      <formula>0</formula>
    </cfRule>
  </conditionalFormatting>
  <conditionalFormatting sqref="H51">
    <cfRule type="cellIs" dxfId="579" priority="9" operator="lessThan">
      <formula>0</formula>
    </cfRule>
  </conditionalFormatting>
  <conditionalFormatting sqref="I57:I100 K57:K100 I106:I148 K106:K148 N106:O148">
    <cfRule type="cellIs" dxfId="578" priority="14" operator="equal">
      <formula>0</formula>
    </cfRule>
  </conditionalFormatting>
  <conditionalFormatting sqref="J57:J100 J106:J149">
    <cfRule type="cellIs" dxfId="577" priority="11" operator="greaterThan">
      <formula>1</formula>
    </cfRule>
    <cfRule type="cellIs" dxfId="576" priority="12" operator="equal">
      <formula>0</formula>
    </cfRule>
  </conditionalFormatting>
  <conditionalFormatting sqref="K57:K100 K106:K148">
    <cfRule type="cellIs" dxfId="575" priority="10" operator="lessThan">
      <formula>0</formula>
    </cfRule>
  </conditionalFormatting>
  <conditionalFormatting sqref="M57:M100">
    <cfRule type="cellIs" dxfId="574" priority="13" operator="lessThan">
      <formula>0</formula>
    </cfRule>
  </conditionalFormatting>
  <conditionalFormatting sqref="M106:M148">
    <cfRule type="cellIs" dxfId="573" priority="8" operator="lessThan">
      <formula>0</formula>
    </cfRule>
  </conditionalFormatting>
  <conditionalFormatting sqref="N57:O100">
    <cfRule type="cellIs" dxfId="572"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32B61E85-AD71-4BBA-93F5-731EB639DF6E}">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FCC07F97-315E-43A7-8EBF-5093AAFD80A2}">
          <x14:formula1>
            <xm:f>'Graph Data'!$L$74:$L$76</xm:f>
          </x14:formula1>
          <xm:sqref>G17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4B08A-05DE-4DC6-BB8C-B6060E9C8030}">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9</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9'!E149)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9'!G41)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8'!H49)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9.1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Data'!$N$2:$BW$88,11,FALSE)</f>
        <v>0</v>
      </c>
      <c r="F57" s="166">
        <f>IFERROR(E57+'Pay App 8'!F57,"")</f>
        <v>0</v>
      </c>
      <c r="G57" s="166">
        <f>SUM('Pay App 1:Pay App 8'!H57)</f>
        <v>0</v>
      </c>
      <c r="H57" s="165"/>
      <c r="I57" s="166">
        <f>G57+H57</f>
        <v>0</v>
      </c>
      <c r="J57" s="167">
        <f>IFERROR(I57/F57,0)</f>
        <v>0</v>
      </c>
      <c r="K57" s="166">
        <f>IFERROR(F57-I57,"")</f>
        <v>0</v>
      </c>
      <c r="L57" s="166" t="str">
        <f>IF(AND($H$33&lt;100000, $H$33&gt;0, H57&gt;=1),0,IF(AND($H$33&gt;=100000,H57&lt;&gt;""),O57,""))</f>
        <v/>
      </c>
      <c r="M57" s="165"/>
      <c r="N57" s="166">
        <f>SUM('Pay App 1:Pay App 9'!L57)+SUM('Pay App 1:Pay App 9'!M57)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Data'!$N$2:$BW$88,11,FALSE)</f>
        <v>0</v>
      </c>
      <c r="F58" s="166">
        <f>IFERROR(E58+'Pay App 8'!F58,"")</f>
        <v>0</v>
      </c>
      <c r="G58" s="166">
        <f>SUM('Pay App 1:Pay App 8'!H58)</f>
        <v>0</v>
      </c>
      <c r="H58" s="165"/>
      <c r="I58" s="166">
        <f>G58+H58</f>
        <v>0</v>
      </c>
      <c r="J58" s="167">
        <f>IFERROR(I58/F58,0)</f>
        <v>0</v>
      </c>
      <c r="K58" s="166">
        <f>IFERROR(F58-I58,"")</f>
        <v>0</v>
      </c>
      <c r="L58" s="166" t="str">
        <f t="shared" ref="L58:L100" si="0">IF(AND($H$33&lt;100000, $H$33&gt;0, H58&gt;=1),0,IF(AND($H$33&gt;=100000,H58&lt;&gt;""),O58,""))</f>
        <v/>
      </c>
      <c r="M58" s="165"/>
      <c r="N58" s="166">
        <f>SUM('Pay App 1:Pay App 9'!L58)+SUM('Pay App 1:Pay App 9'!M58)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Data'!$N$2:$BW$88,11,FALSE)</f>
        <v>0</v>
      </c>
      <c r="F59" s="166">
        <f>IFERROR(E59+'Pay App 8'!F59,"")</f>
        <v>0</v>
      </c>
      <c r="G59" s="166">
        <f>SUM('Pay App 1:Pay App 8'!H59)</f>
        <v>0</v>
      </c>
      <c r="H59" s="165"/>
      <c r="I59" s="166">
        <f t="shared" ref="I59:I99" si="2">G59+H59</f>
        <v>0</v>
      </c>
      <c r="J59" s="167">
        <f t="shared" ref="J59:J99" si="3">IFERROR(I59/F59,0)</f>
        <v>0</v>
      </c>
      <c r="K59" s="166">
        <f t="shared" ref="K59:K99" si="4">IFERROR(F59-I59,"")</f>
        <v>0</v>
      </c>
      <c r="L59" s="166" t="str">
        <f t="shared" si="0"/>
        <v/>
      </c>
      <c r="M59" s="165"/>
      <c r="N59" s="166">
        <f>SUM('Pay App 1:Pay App 9'!L59)+SUM('Pay App 1:Pay App 9'!M59)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Data'!$N$2:$BW$88,11,FALSE)</f>
        <v>0</v>
      </c>
      <c r="F60" s="166">
        <f>IFERROR(E60+'Pay App 8'!F60,"")</f>
        <v>0</v>
      </c>
      <c r="G60" s="166">
        <f>SUM('Pay App 1:Pay App 8'!H60)</f>
        <v>0</v>
      </c>
      <c r="H60" s="165"/>
      <c r="I60" s="166">
        <f t="shared" si="2"/>
        <v>0</v>
      </c>
      <c r="J60" s="167">
        <f t="shared" si="3"/>
        <v>0</v>
      </c>
      <c r="K60" s="166">
        <f t="shared" si="4"/>
        <v>0</v>
      </c>
      <c r="L60" s="166" t="str">
        <f t="shared" si="0"/>
        <v/>
      </c>
      <c r="M60" s="165"/>
      <c r="N60" s="166">
        <f>SUM('Pay App 1:Pay App 9'!L60)+SUM('Pay App 1:Pay App 9'!M60)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Data'!$N$2:$BW$88,11,FALSE)</f>
        <v>0</v>
      </c>
      <c r="F61" s="166">
        <f>IFERROR(E61+'Pay App 8'!F61,"")</f>
        <v>0</v>
      </c>
      <c r="G61" s="166">
        <f>SUM('Pay App 1:Pay App 8'!H61)</f>
        <v>0</v>
      </c>
      <c r="H61" s="165"/>
      <c r="I61" s="166">
        <f t="shared" si="2"/>
        <v>0</v>
      </c>
      <c r="J61" s="167">
        <f t="shared" si="3"/>
        <v>0</v>
      </c>
      <c r="K61" s="166">
        <f t="shared" si="4"/>
        <v>0</v>
      </c>
      <c r="L61" s="166" t="str">
        <f t="shared" si="0"/>
        <v/>
      </c>
      <c r="M61" s="165"/>
      <c r="N61" s="166">
        <f>SUM('Pay App 1:Pay App 9'!L61)+SUM('Pay App 1:Pay App 9'!M61)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Data'!$N$2:$BW$88,11,FALSE)</f>
        <v>0</v>
      </c>
      <c r="F62" s="166">
        <f>IFERROR(E62+'Pay App 8'!F62,"")</f>
        <v>0</v>
      </c>
      <c r="G62" s="166">
        <f>SUM('Pay App 1:Pay App 8'!H62)</f>
        <v>0</v>
      </c>
      <c r="H62" s="165"/>
      <c r="I62" s="166">
        <f t="shared" si="2"/>
        <v>0</v>
      </c>
      <c r="J62" s="167">
        <f t="shared" si="3"/>
        <v>0</v>
      </c>
      <c r="K62" s="166">
        <f t="shared" si="4"/>
        <v>0</v>
      </c>
      <c r="L62" s="166" t="str">
        <f t="shared" si="0"/>
        <v/>
      </c>
      <c r="M62" s="165"/>
      <c r="N62" s="166">
        <f>SUM('Pay App 1:Pay App 9'!L62)+SUM('Pay App 1:Pay App 9'!M62)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Data'!$N$2:$BW$88,11,FALSE)</f>
        <v>0</v>
      </c>
      <c r="F63" s="166">
        <f>IFERROR(E63+'Pay App 8'!F63,"")</f>
        <v>0</v>
      </c>
      <c r="G63" s="166">
        <f>SUM('Pay App 1:Pay App 8'!H63)</f>
        <v>0</v>
      </c>
      <c r="H63" s="165"/>
      <c r="I63" s="166">
        <f t="shared" si="2"/>
        <v>0</v>
      </c>
      <c r="J63" s="167">
        <f t="shared" si="3"/>
        <v>0</v>
      </c>
      <c r="K63" s="166">
        <f t="shared" si="4"/>
        <v>0</v>
      </c>
      <c r="L63" s="166" t="str">
        <f t="shared" si="0"/>
        <v/>
      </c>
      <c r="M63" s="165"/>
      <c r="N63" s="166">
        <f>SUM('Pay App 1:Pay App 9'!L63)+SUM('Pay App 1:Pay App 9'!M63)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Data'!$N$2:$BW$88,11,FALSE)</f>
        <v>0</v>
      </c>
      <c r="F64" s="166">
        <f>IFERROR(E64+'Pay App 8'!F64,"")</f>
        <v>0</v>
      </c>
      <c r="G64" s="166">
        <f>SUM('Pay App 1:Pay App 8'!H64)</f>
        <v>0</v>
      </c>
      <c r="H64" s="165"/>
      <c r="I64" s="166">
        <f t="shared" si="2"/>
        <v>0</v>
      </c>
      <c r="J64" s="167">
        <f t="shared" si="3"/>
        <v>0</v>
      </c>
      <c r="K64" s="166">
        <f t="shared" si="4"/>
        <v>0</v>
      </c>
      <c r="L64" s="166" t="str">
        <f t="shared" si="0"/>
        <v/>
      </c>
      <c r="M64" s="165"/>
      <c r="N64" s="166">
        <f>SUM('Pay App 1:Pay App 9'!L64)+SUM('Pay App 1:Pay App 9'!M64)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Data'!$N$2:$BW$88,11,FALSE)</f>
        <v>0</v>
      </c>
      <c r="F65" s="166">
        <f>IFERROR(E65+'Pay App 8'!F65,"")</f>
        <v>0</v>
      </c>
      <c r="G65" s="166">
        <f>SUM('Pay App 1:Pay App 8'!H65)</f>
        <v>0</v>
      </c>
      <c r="H65" s="165"/>
      <c r="I65" s="166">
        <f t="shared" si="2"/>
        <v>0</v>
      </c>
      <c r="J65" s="167">
        <f t="shared" si="3"/>
        <v>0</v>
      </c>
      <c r="K65" s="166">
        <f t="shared" si="4"/>
        <v>0</v>
      </c>
      <c r="L65" s="166" t="str">
        <f t="shared" si="0"/>
        <v/>
      </c>
      <c r="M65" s="165"/>
      <c r="N65" s="166">
        <f>SUM('Pay App 1:Pay App 9'!L65)+SUM('Pay App 1:Pay App 9'!M65)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Data'!$N$2:$BW$88,11,FALSE)</f>
        <v>0</v>
      </c>
      <c r="F66" s="166">
        <f>IFERROR(E66+'Pay App 8'!F66,"")</f>
        <v>0</v>
      </c>
      <c r="G66" s="166">
        <f>SUM('Pay App 1:Pay App 8'!H66)</f>
        <v>0</v>
      </c>
      <c r="H66" s="165"/>
      <c r="I66" s="166">
        <f t="shared" si="2"/>
        <v>0</v>
      </c>
      <c r="J66" s="167">
        <f t="shared" si="3"/>
        <v>0</v>
      </c>
      <c r="K66" s="166">
        <f t="shared" si="4"/>
        <v>0</v>
      </c>
      <c r="L66" s="166" t="str">
        <f t="shared" si="0"/>
        <v/>
      </c>
      <c r="M66" s="165"/>
      <c r="N66" s="166">
        <f>SUM('Pay App 1:Pay App 9'!L66)+SUM('Pay App 1:Pay App 9'!M66)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Data'!$N$2:$BW$88,11,FALSE)</f>
        <v>0</v>
      </c>
      <c r="F67" s="166">
        <f>IFERROR(E67+'Pay App 8'!F67,"")</f>
        <v>0</v>
      </c>
      <c r="G67" s="166">
        <f>SUM('Pay App 1:Pay App 8'!H67)</f>
        <v>0</v>
      </c>
      <c r="H67" s="165"/>
      <c r="I67" s="166">
        <f t="shared" si="2"/>
        <v>0</v>
      </c>
      <c r="J67" s="167">
        <f t="shared" si="3"/>
        <v>0</v>
      </c>
      <c r="K67" s="166">
        <f t="shared" si="4"/>
        <v>0</v>
      </c>
      <c r="L67" s="166" t="str">
        <f t="shared" si="0"/>
        <v/>
      </c>
      <c r="M67" s="165"/>
      <c r="N67" s="166">
        <f>SUM('Pay App 1:Pay App 9'!L67)+SUM('Pay App 1:Pay App 9'!M67)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Data'!$N$2:$BW$88,11,FALSE)</f>
        <v>0</v>
      </c>
      <c r="F68" s="166">
        <f>IFERROR(E68+'Pay App 8'!F68,"")</f>
        <v>0</v>
      </c>
      <c r="G68" s="166">
        <f>SUM('Pay App 1:Pay App 8'!H68)</f>
        <v>0</v>
      </c>
      <c r="H68" s="165"/>
      <c r="I68" s="166">
        <f t="shared" si="2"/>
        <v>0</v>
      </c>
      <c r="J68" s="167">
        <f t="shared" si="3"/>
        <v>0</v>
      </c>
      <c r="K68" s="166">
        <f t="shared" si="4"/>
        <v>0</v>
      </c>
      <c r="L68" s="166" t="str">
        <f t="shared" si="0"/>
        <v/>
      </c>
      <c r="M68" s="165"/>
      <c r="N68" s="166">
        <f>SUM('Pay App 1:Pay App 9'!L68)+SUM('Pay App 1:Pay App 9'!M68)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Data'!$N$2:$BW$88,11,FALSE)</f>
        <v>0</v>
      </c>
      <c r="F69" s="166">
        <f>IFERROR(E69+'Pay App 8'!F69,"")</f>
        <v>0</v>
      </c>
      <c r="G69" s="166">
        <f>SUM('Pay App 1:Pay App 8'!H69)</f>
        <v>0</v>
      </c>
      <c r="H69" s="165"/>
      <c r="I69" s="166">
        <f t="shared" si="2"/>
        <v>0</v>
      </c>
      <c r="J69" s="167">
        <f t="shared" si="3"/>
        <v>0</v>
      </c>
      <c r="K69" s="166">
        <f t="shared" si="4"/>
        <v>0</v>
      </c>
      <c r="L69" s="166" t="str">
        <f t="shared" si="0"/>
        <v/>
      </c>
      <c r="M69" s="165"/>
      <c r="N69" s="166">
        <f>SUM('Pay App 1:Pay App 9'!L69)+SUM('Pay App 1:Pay App 9'!M69)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Data'!$N$2:$BW$88,11,FALSE)</f>
        <v>0</v>
      </c>
      <c r="F70" s="166">
        <f>IFERROR(E70+'Pay App 8'!F70,"")</f>
        <v>0</v>
      </c>
      <c r="G70" s="166">
        <f>SUM('Pay App 1:Pay App 8'!H70)</f>
        <v>0</v>
      </c>
      <c r="H70" s="165"/>
      <c r="I70" s="166">
        <f t="shared" si="2"/>
        <v>0</v>
      </c>
      <c r="J70" s="167">
        <f t="shared" si="3"/>
        <v>0</v>
      </c>
      <c r="K70" s="166">
        <f t="shared" si="4"/>
        <v>0</v>
      </c>
      <c r="L70" s="166" t="str">
        <f t="shared" si="0"/>
        <v/>
      </c>
      <c r="M70" s="165"/>
      <c r="N70" s="166">
        <f>SUM('Pay App 1:Pay App 9'!L70)+SUM('Pay App 1:Pay App 9'!M70)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Data'!$N$2:$BW$88,11,FALSE)</f>
        <v>0</v>
      </c>
      <c r="F71" s="166">
        <f>IFERROR(E71+'Pay App 8'!F71,"")</f>
        <v>0</v>
      </c>
      <c r="G71" s="166">
        <f>SUM('Pay App 1:Pay App 8'!H71)</f>
        <v>0</v>
      </c>
      <c r="H71" s="165"/>
      <c r="I71" s="166">
        <f t="shared" si="2"/>
        <v>0</v>
      </c>
      <c r="J71" s="167">
        <f t="shared" si="3"/>
        <v>0</v>
      </c>
      <c r="K71" s="166">
        <f t="shared" si="4"/>
        <v>0</v>
      </c>
      <c r="L71" s="166" t="str">
        <f t="shared" si="0"/>
        <v/>
      </c>
      <c r="M71" s="165"/>
      <c r="N71" s="166">
        <f>SUM('Pay App 1:Pay App 9'!L71)+SUM('Pay App 1:Pay App 9'!M71)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Data'!$N$2:$BW$88,11,FALSE)</f>
        <v>0</v>
      </c>
      <c r="F72" s="166">
        <f>IFERROR(E72+'Pay App 8'!F72,"")</f>
        <v>0</v>
      </c>
      <c r="G72" s="166">
        <f>SUM('Pay App 1:Pay App 8'!H72)</f>
        <v>0</v>
      </c>
      <c r="H72" s="165"/>
      <c r="I72" s="166">
        <f t="shared" si="2"/>
        <v>0</v>
      </c>
      <c r="J72" s="167">
        <f t="shared" si="3"/>
        <v>0</v>
      </c>
      <c r="K72" s="166">
        <f t="shared" si="4"/>
        <v>0</v>
      </c>
      <c r="L72" s="166" t="str">
        <f t="shared" si="0"/>
        <v/>
      </c>
      <c r="M72" s="165"/>
      <c r="N72" s="166">
        <f>SUM('Pay App 1:Pay App 9'!L72)+SUM('Pay App 1:Pay App 9'!M72)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Data'!$N$2:$BW$88,11,FALSE)</f>
        <v>0</v>
      </c>
      <c r="F73" s="166">
        <f>IFERROR(E73+'Pay App 8'!F73,"")</f>
        <v>0</v>
      </c>
      <c r="G73" s="166">
        <f>SUM('Pay App 1:Pay App 8'!H73)</f>
        <v>0</v>
      </c>
      <c r="H73" s="165"/>
      <c r="I73" s="166">
        <f t="shared" si="2"/>
        <v>0</v>
      </c>
      <c r="J73" s="167">
        <f t="shared" si="3"/>
        <v>0</v>
      </c>
      <c r="K73" s="166">
        <f t="shared" si="4"/>
        <v>0</v>
      </c>
      <c r="L73" s="166" t="str">
        <f t="shared" si="0"/>
        <v/>
      </c>
      <c r="M73" s="165"/>
      <c r="N73" s="166">
        <f>SUM('Pay App 1:Pay App 9'!L73)+SUM('Pay App 1:Pay App 9'!M73)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Data'!$N$2:$BW$88,11,FALSE)</f>
        <v>0</v>
      </c>
      <c r="F74" s="166">
        <f>IFERROR(E74+'Pay App 8'!F74,"")</f>
        <v>0</v>
      </c>
      <c r="G74" s="166">
        <f>SUM('Pay App 1:Pay App 8'!H74)</f>
        <v>0</v>
      </c>
      <c r="H74" s="165"/>
      <c r="I74" s="166">
        <f t="shared" si="2"/>
        <v>0</v>
      </c>
      <c r="J74" s="167">
        <f t="shared" si="3"/>
        <v>0</v>
      </c>
      <c r="K74" s="166">
        <f t="shared" si="4"/>
        <v>0</v>
      </c>
      <c r="L74" s="166" t="str">
        <f t="shared" si="0"/>
        <v/>
      </c>
      <c r="M74" s="165"/>
      <c r="N74" s="166">
        <f>SUM('Pay App 1:Pay App 9'!L74)+SUM('Pay App 1:Pay App 9'!M74)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Data'!$N$2:$BW$88,11,FALSE)</f>
        <v>0</v>
      </c>
      <c r="F75" s="166">
        <f>IFERROR(E75+'Pay App 8'!F75,"")</f>
        <v>0</v>
      </c>
      <c r="G75" s="166">
        <f>SUM('Pay App 1:Pay App 8'!H75)</f>
        <v>0</v>
      </c>
      <c r="H75" s="165"/>
      <c r="I75" s="166">
        <f t="shared" si="2"/>
        <v>0</v>
      </c>
      <c r="J75" s="167">
        <f t="shared" si="3"/>
        <v>0</v>
      </c>
      <c r="K75" s="166">
        <f t="shared" si="4"/>
        <v>0</v>
      </c>
      <c r="L75" s="166" t="str">
        <f t="shared" si="0"/>
        <v/>
      </c>
      <c r="M75" s="165"/>
      <c r="N75" s="166">
        <f>SUM('Pay App 1:Pay App 9'!L75)+SUM('Pay App 1:Pay App 9'!M75)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Data'!$N$2:$BW$88,11,FALSE)</f>
        <v>0</v>
      </c>
      <c r="F76" s="166">
        <f>IFERROR(E76+'Pay App 8'!F76,"")</f>
        <v>0</v>
      </c>
      <c r="G76" s="166">
        <f>SUM('Pay App 1:Pay App 8'!H76)</f>
        <v>0</v>
      </c>
      <c r="H76" s="165"/>
      <c r="I76" s="166">
        <f t="shared" si="2"/>
        <v>0</v>
      </c>
      <c r="J76" s="167">
        <f t="shared" si="3"/>
        <v>0</v>
      </c>
      <c r="K76" s="166">
        <f t="shared" si="4"/>
        <v>0</v>
      </c>
      <c r="L76" s="166" t="str">
        <f t="shared" si="0"/>
        <v/>
      </c>
      <c r="M76" s="165"/>
      <c r="N76" s="166">
        <f>SUM('Pay App 1:Pay App 9'!L76)+SUM('Pay App 1:Pay App 9'!M76)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Data'!$N$2:$BW$88,11,FALSE)</f>
        <v>0</v>
      </c>
      <c r="F77" s="166">
        <f>IFERROR(E77+'Pay App 8'!F77,"")</f>
        <v>0</v>
      </c>
      <c r="G77" s="166">
        <f>SUM('Pay App 1:Pay App 8'!H77)</f>
        <v>0</v>
      </c>
      <c r="H77" s="165"/>
      <c r="I77" s="166">
        <f t="shared" si="2"/>
        <v>0</v>
      </c>
      <c r="J77" s="167">
        <f t="shared" si="3"/>
        <v>0</v>
      </c>
      <c r="K77" s="166">
        <f t="shared" si="4"/>
        <v>0</v>
      </c>
      <c r="L77" s="166" t="str">
        <f t="shared" si="0"/>
        <v/>
      </c>
      <c r="M77" s="165"/>
      <c r="N77" s="166">
        <f>SUM('Pay App 1:Pay App 9'!L77)+SUM('Pay App 1:Pay App 9'!M77)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Data'!$N$2:$BW$88,11,FALSE)</f>
        <v>0</v>
      </c>
      <c r="F78" s="166">
        <f>IFERROR(E78+'Pay App 8'!F78,"")</f>
        <v>0</v>
      </c>
      <c r="G78" s="166">
        <f>SUM('Pay App 1:Pay App 8'!H78)</f>
        <v>0</v>
      </c>
      <c r="H78" s="165"/>
      <c r="I78" s="166">
        <f t="shared" si="2"/>
        <v>0</v>
      </c>
      <c r="J78" s="167">
        <f t="shared" si="3"/>
        <v>0</v>
      </c>
      <c r="K78" s="166">
        <f t="shared" si="4"/>
        <v>0</v>
      </c>
      <c r="L78" s="166" t="str">
        <f t="shared" si="0"/>
        <v/>
      </c>
      <c r="M78" s="165"/>
      <c r="N78" s="166">
        <f>SUM('Pay App 1:Pay App 9'!L78)+SUM('Pay App 1:Pay App 9'!M78)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Data'!$N$2:$BW$88,11,FALSE)</f>
        <v>0</v>
      </c>
      <c r="F79" s="166">
        <f>IFERROR(E79+'Pay App 8'!F79,"")</f>
        <v>0</v>
      </c>
      <c r="G79" s="166">
        <f>SUM('Pay App 1:Pay App 8'!H79)</f>
        <v>0</v>
      </c>
      <c r="H79" s="165"/>
      <c r="I79" s="166">
        <f t="shared" si="2"/>
        <v>0</v>
      </c>
      <c r="J79" s="167">
        <f t="shared" si="3"/>
        <v>0</v>
      </c>
      <c r="K79" s="166">
        <f t="shared" si="4"/>
        <v>0</v>
      </c>
      <c r="L79" s="166" t="str">
        <f t="shared" si="0"/>
        <v/>
      </c>
      <c r="M79" s="165"/>
      <c r="N79" s="166">
        <f>SUM('Pay App 1:Pay App 9'!L79)+SUM('Pay App 1:Pay App 9'!M79)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Data'!$N$2:$BW$88,11,FALSE)</f>
        <v>0</v>
      </c>
      <c r="F80" s="166">
        <f>IFERROR(E80+'Pay App 8'!F80,"")</f>
        <v>0</v>
      </c>
      <c r="G80" s="166">
        <f>SUM('Pay App 1:Pay App 8'!H80)</f>
        <v>0</v>
      </c>
      <c r="H80" s="165"/>
      <c r="I80" s="166">
        <f t="shared" si="2"/>
        <v>0</v>
      </c>
      <c r="J80" s="167">
        <f t="shared" si="3"/>
        <v>0</v>
      </c>
      <c r="K80" s="166">
        <f t="shared" si="4"/>
        <v>0</v>
      </c>
      <c r="L80" s="166" t="str">
        <f t="shared" si="0"/>
        <v/>
      </c>
      <c r="M80" s="165"/>
      <c r="N80" s="166">
        <f>SUM('Pay App 1:Pay App 9'!L80)+SUM('Pay App 1:Pay App 9'!M80)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Data'!$N$2:$BW$88,11,FALSE)</f>
        <v>0</v>
      </c>
      <c r="F81" s="166">
        <f>IFERROR(E81+'Pay App 8'!F81,"")</f>
        <v>0</v>
      </c>
      <c r="G81" s="166">
        <f>SUM('Pay App 1:Pay App 8'!H81)</f>
        <v>0</v>
      </c>
      <c r="H81" s="165"/>
      <c r="I81" s="166">
        <f t="shared" si="2"/>
        <v>0</v>
      </c>
      <c r="J81" s="167">
        <f t="shared" si="3"/>
        <v>0</v>
      </c>
      <c r="K81" s="166">
        <f t="shared" si="4"/>
        <v>0</v>
      </c>
      <c r="L81" s="166" t="str">
        <f t="shared" si="0"/>
        <v/>
      </c>
      <c r="M81" s="165"/>
      <c r="N81" s="166">
        <f>SUM('Pay App 1:Pay App 9'!L81)+SUM('Pay App 1:Pay App 9'!M81)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Data'!$N$2:$BW$88,11,FALSE)</f>
        <v>0</v>
      </c>
      <c r="F82" s="166">
        <f>IFERROR(E82+'Pay App 8'!F82,"")</f>
        <v>0</v>
      </c>
      <c r="G82" s="166">
        <f>SUM('Pay App 1:Pay App 8'!H82)</f>
        <v>0</v>
      </c>
      <c r="H82" s="165"/>
      <c r="I82" s="166">
        <f t="shared" si="2"/>
        <v>0</v>
      </c>
      <c r="J82" s="167">
        <f t="shared" si="3"/>
        <v>0</v>
      </c>
      <c r="K82" s="166">
        <f t="shared" si="4"/>
        <v>0</v>
      </c>
      <c r="L82" s="166" t="str">
        <f t="shared" si="0"/>
        <v/>
      </c>
      <c r="M82" s="165"/>
      <c r="N82" s="166">
        <f>SUM('Pay App 1:Pay App 9'!L82)+SUM('Pay App 1:Pay App 9'!M82)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Data'!$N$2:$BW$88,11,FALSE)</f>
        <v>0</v>
      </c>
      <c r="F83" s="166">
        <f>IFERROR(E83+'Pay App 8'!F83,"")</f>
        <v>0</v>
      </c>
      <c r="G83" s="166">
        <f>SUM('Pay App 1:Pay App 8'!H83)</f>
        <v>0</v>
      </c>
      <c r="H83" s="165"/>
      <c r="I83" s="166">
        <f t="shared" si="2"/>
        <v>0</v>
      </c>
      <c r="J83" s="167">
        <f t="shared" si="3"/>
        <v>0</v>
      </c>
      <c r="K83" s="166">
        <f t="shared" si="4"/>
        <v>0</v>
      </c>
      <c r="L83" s="166" t="str">
        <f t="shared" si="0"/>
        <v/>
      </c>
      <c r="M83" s="165"/>
      <c r="N83" s="166">
        <f>SUM('Pay App 1:Pay App 9'!L83)+SUM('Pay App 1:Pay App 9'!M83)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Data'!$N$2:$BW$88,11,FALSE)</f>
        <v>0</v>
      </c>
      <c r="F84" s="166">
        <f>IFERROR(E84+'Pay App 8'!F84,"")</f>
        <v>0</v>
      </c>
      <c r="G84" s="166">
        <f>SUM('Pay App 1:Pay App 8'!H84)</f>
        <v>0</v>
      </c>
      <c r="H84" s="165"/>
      <c r="I84" s="166">
        <f t="shared" si="2"/>
        <v>0</v>
      </c>
      <c r="J84" s="167">
        <f t="shared" si="3"/>
        <v>0</v>
      </c>
      <c r="K84" s="166">
        <f t="shared" si="4"/>
        <v>0</v>
      </c>
      <c r="L84" s="166" t="str">
        <f t="shared" si="0"/>
        <v/>
      </c>
      <c r="M84" s="165"/>
      <c r="N84" s="166">
        <f>SUM('Pay App 1:Pay App 9'!L84)+SUM('Pay App 1:Pay App 9'!M84)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Data'!$N$2:$BW$88,11,FALSE)</f>
        <v>0</v>
      </c>
      <c r="F85" s="166">
        <f>IFERROR(E85+'Pay App 8'!F85,"")</f>
        <v>0</v>
      </c>
      <c r="G85" s="166">
        <f>SUM('Pay App 1:Pay App 8'!H85)</f>
        <v>0</v>
      </c>
      <c r="H85" s="165"/>
      <c r="I85" s="166">
        <f t="shared" si="2"/>
        <v>0</v>
      </c>
      <c r="J85" s="167">
        <f t="shared" si="3"/>
        <v>0</v>
      </c>
      <c r="K85" s="166">
        <f t="shared" si="4"/>
        <v>0</v>
      </c>
      <c r="L85" s="166" t="str">
        <f t="shared" si="0"/>
        <v/>
      </c>
      <c r="M85" s="165"/>
      <c r="N85" s="166">
        <f>SUM('Pay App 1:Pay App 9'!L85)+SUM('Pay App 1:Pay App 9'!M85)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Data'!$N$2:$BW$88,11,FALSE)</f>
        <v>0</v>
      </c>
      <c r="F86" s="166">
        <f>IFERROR(E86+'Pay App 8'!F86,"")</f>
        <v>0</v>
      </c>
      <c r="G86" s="166">
        <f>SUM('Pay App 1:Pay App 8'!H86)</f>
        <v>0</v>
      </c>
      <c r="H86" s="165"/>
      <c r="I86" s="166">
        <f t="shared" si="2"/>
        <v>0</v>
      </c>
      <c r="J86" s="167">
        <f t="shared" si="3"/>
        <v>0</v>
      </c>
      <c r="K86" s="166">
        <f t="shared" si="4"/>
        <v>0</v>
      </c>
      <c r="L86" s="166" t="str">
        <f t="shared" si="0"/>
        <v/>
      </c>
      <c r="M86" s="165"/>
      <c r="N86" s="166">
        <f>SUM('Pay App 1:Pay App 9'!L86)+SUM('Pay App 1:Pay App 9'!M86)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Data'!$N$2:$BW$88,11,FALSE)</f>
        <v>0</v>
      </c>
      <c r="F87" s="166">
        <f>IFERROR(E87+'Pay App 8'!F87,"")</f>
        <v>0</v>
      </c>
      <c r="G87" s="166">
        <f>SUM('Pay App 1:Pay App 8'!H87)</f>
        <v>0</v>
      </c>
      <c r="H87" s="165"/>
      <c r="I87" s="166">
        <f t="shared" si="2"/>
        <v>0</v>
      </c>
      <c r="J87" s="167">
        <f t="shared" si="3"/>
        <v>0</v>
      </c>
      <c r="K87" s="166">
        <f t="shared" si="4"/>
        <v>0</v>
      </c>
      <c r="L87" s="166" t="str">
        <f t="shared" si="0"/>
        <v/>
      </c>
      <c r="M87" s="165"/>
      <c r="N87" s="166">
        <f>SUM('Pay App 1:Pay App 9'!L87)+SUM('Pay App 1:Pay App 9'!M87)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Data'!$N$2:$BW$88,11,FALSE)</f>
        <v>0</v>
      </c>
      <c r="F88" s="166">
        <f>IFERROR(E88+'Pay App 8'!F88,"")</f>
        <v>0</v>
      </c>
      <c r="G88" s="166">
        <f>SUM('Pay App 1:Pay App 8'!H88)</f>
        <v>0</v>
      </c>
      <c r="H88" s="165"/>
      <c r="I88" s="166">
        <f t="shared" si="2"/>
        <v>0</v>
      </c>
      <c r="J88" s="167">
        <f t="shared" si="3"/>
        <v>0</v>
      </c>
      <c r="K88" s="166">
        <f t="shared" si="4"/>
        <v>0</v>
      </c>
      <c r="L88" s="166" t="str">
        <f t="shared" si="0"/>
        <v/>
      </c>
      <c r="M88" s="165"/>
      <c r="N88" s="166">
        <f>SUM('Pay App 1:Pay App 9'!L88)+SUM('Pay App 1:Pay App 9'!M88)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Data'!$N$2:$BW$88,11,FALSE)</f>
        <v>0</v>
      </c>
      <c r="F89" s="166">
        <f>IFERROR(E89+'Pay App 8'!F89,"")</f>
        <v>0</v>
      </c>
      <c r="G89" s="166">
        <f>SUM('Pay App 1:Pay App 8'!H89)</f>
        <v>0</v>
      </c>
      <c r="H89" s="165"/>
      <c r="I89" s="166">
        <f t="shared" si="2"/>
        <v>0</v>
      </c>
      <c r="J89" s="167">
        <f t="shared" si="3"/>
        <v>0</v>
      </c>
      <c r="K89" s="166">
        <f t="shared" si="4"/>
        <v>0</v>
      </c>
      <c r="L89" s="166" t="str">
        <f t="shared" si="0"/>
        <v/>
      </c>
      <c r="M89" s="165"/>
      <c r="N89" s="166">
        <f>SUM('Pay App 1:Pay App 9'!L89)+SUM('Pay App 1:Pay App 9'!M89)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Data'!$N$2:$BW$88,11,FALSE)</f>
        <v>0</v>
      </c>
      <c r="F90" s="166">
        <f>IFERROR(E90+'Pay App 8'!F90,"")</f>
        <v>0</v>
      </c>
      <c r="G90" s="166">
        <f>SUM('Pay App 1:Pay App 8'!H90)</f>
        <v>0</v>
      </c>
      <c r="H90" s="165"/>
      <c r="I90" s="166">
        <f t="shared" si="2"/>
        <v>0</v>
      </c>
      <c r="J90" s="167">
        <f t="shared" si="3"/>
        <v>0</v>
      </c>
      <c r="K90" s="166">
        <f t="shared" si="4"/>
        <v>0</v>
      </c>
      <c r="L90" s="166" t="str">
        <f t="shared" si="0"/>
        <v/>
      </c>
      <c r="M90" s="165"/>
      <c r="N90" s="166">
        <f>SUM('Pay App 1:Pay App 9'!L90)+SUM('Pay App 1:Pay App 9'!M90)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Data'!$N$2:$BW$88,11,FALSE)</f>
        <v>0</v>
      </c>
      <c r="F91" s="166">
        <f>IFERROR(E91+'Pay App 8'!F91,"")</f>
        <v>0</v>
      </c>
      <c r="G91" s="166">
        <f>SUM('Pay App 1:Pay App 8'!H91)</f>
        <v>0</v>
      </c>
      <c r="H91" s="165"/>
      <c r="I91" s="166">
        <f t="shared" si="2"/>
        <v>0</v>
      </c>
      <c r="J91" s="167">
        <f t="shared" si="3"/>
        <v>0</v>
      </c>
      <c r="K91" s="166">
        <f t="shared" si="4"/>
        <v>0</v>
      </c>
      <c r="L91" s="166" t="str">
        <f t="shared" si="0"/>
        <v/>
      </c>
      <c r="M91" s="165"/>
      <c r="N91" s="166">
        <f>SUM('Pay App 1:Pay App 9'!L91)+SUM('Pay App 1:Pay App 9'!M91)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Data'!$N$2:$BW$88,11,FALSE)</f>
        <v>0</v>
      </c>
      <c r="F92" s="166">
        <f>IFERROR(E92+'Pay App 8'!F92,"")</f>
        <v>0</v>
      </c>
      <c r="G92" s="166">
        <f>SUM('Pay App 1:Pay App 8'!H92)</f>
        <v>0</v>
      </c>
      <c r="H92" s="165"/>
      <c r="I92" s="166">
        <f t="shared" si="2"/>
        <v>0</v>
      </c>
      <c r="J92" s="167">
        <f t="shared" si="3"/>
        <v>0</v>
      </c>
      <c r="K92" s="166">
        <f t="shared" si="4"/>
        <v>0</v>
      </c>
      <c r="L92" s="166" t="str">
        <f t="shared" si="0"/>
        <v/>
      </c>
      <c r="M92" s="165"/>
      <c r="N92" s="166">
        <f>SUM('Pay App 1:Pay App 9'!L92)+SUM('Pay App 1:Pay App 9'!M92)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Data'!$N$2:$BW$88,11,FALSE)</f>
        <v>0</v>
      </c>
      <c r="F93" s="166">
        <f>IFERROR(E93+'Pay App 8'!F93,"")</f>
        <v>0</v>
      </c>
      <c r="G93" s="166">
        <f>SUM('Pay App 1:Pay App 8'!H93)</f>
        <v>0</v>
      </c>
      <c r="H93" s="165"/>
      <c r="I93" s="166">
        <f t="shared" si="2"/>
        <v>0</v>
      </c>
      <c r="J93" s="167">
        <f t="shared" si="3"/>
        <v>0</v>
      </c>
      <c r="K93" s="166">
        <f t="shared" si="4"/>
        <v>0</v>
      </c>
      <c r="L93" s="166" t="str">
        <f t="shared" si="0"/>
        <v/>
      </c>
      <c r="M93" s="165"/>
      <c r="N93" s="166">
        <f>SUM('Pay App 1:Pay App 9'!L93)+SUM('Pay App 1:Pay App 9'!M93)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Data'!$N$2:$BW$88,11,FALSE)</f>
        <v>0</v>
      </c>
      <c r="F94" s="166">
        <f>IFERROR(E94+'Pay App 8'!F94,"")</f>
        <v>0</v>
      </c>
      <c r="G94" s="166">
        <f>SUM('Pay App 1:Pay App 8'!H94)</f>
        <v>0</v>
      </c>
      <c r="H94" s="165"/>
      <c r="I94" s="166">
        <f t="shared" si="2"/>
        <v>0</v>
      </c>
      <c r="J94" s="167">
        <f t="shared" si="3"/>
        <v>0</v>
      </c>
      <c r="K94" s="166">
        <f t="shared" si="4"/>
        <v>0</v>
      </c>
      <c r="L94" s="166" t="str">
        <f t="shared" si="0"/>
        <v/>
      </c>
      <c r="M94" s="165"/>
      <c r="N94" s="166">
        <f>SUM('Pay App 1:Pay App 9'!L94)+SUM('Pay App 1:Pay App 9'!M94)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Data'!$N$2:$BW$88,11,FALSE)</f>
        <v>0</v>
      </c>
      <c r="F95" s="166">
        <f>IFERROR(E95+'Pay App 8'!F95,"")</f>
        <v>0</v>
      </c>
      <c r="G95" s="166">
        <f>SUM('Pay App 1:Pay App 8'!H95)</f>
        <v>0</v>
      </c>
      <c r="H95" s="165"/>
      <c r="I95" s="166">
        <f t="shared" si="2"/>
        <v>0</v>
      </c>
      <c r="J95" s="167">
        <f t="shared" si="3"/>
        <v>0</v>
      </c>
      <c r="K95" s="166">
        <f t="shared" si="4"/>
        <v>0</v>
      </c>
      <c r="L95" s="166" t="str">
        <f t="shared" si="0"/>
        <v/>
      </c>
      <c r="M95" s="165"/>
      <c r="N95" s="166">
        <f>SUM('Pay App 1:Pay App 9'!L95)+SUM('Pay App 1:Pay App 9'!M95)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Data'!$N$2:$BW$88,11,FALSE)</f>
        <v>0</v>
      </c>
      <c r="F96" s="166">
        <f>IFERROR(E96+'Pay App 8'!F96,"")</f>
        <v>0</v>
      </c>
      <c r="G96" s="166">
        <f>SUM('Pay App 1:Pay App 8'!H96)</f>
        <v>0</v>
      </c>
      <c r="H96" s="165"/>
      <c r="I96" s="166">
        <f t="shared" si="2"/>
        <v>0</v>
      </c>
      <c r="J96" s="167">
        <f t="shared" si="3"/>
        <v>0</v>
      </c>
      <c r="K96" s="166">
        <f t="shared" si="4"/>
        <v>0</v>
      </c>
      <c r="L96" s="166" t="str">
        <f t="shared" si="0"/>
        <v/>
      </c>
      <c r="M96" s="165"/>
      <c r="N96" s="166">
        <f>SUM('Pay App 1:Pay App 9'!L96)+SUM('Pay App 1:Pay App 9'!M96)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Data'!$N$2:$BW$88,11,FALSE)</f>
        <v>0</v>
      </c>
      <c r="F97" s="166">
        <f>IFERROR(E97+'Pay App 8'!F97,"")</f>
        <v>0</v>
      </c>
      <c r="G97" s="166">
        <f>SUM('Pay App 1:Pay App 8'!H97)</f>
        <v>0</v>
      </c>
      <c r="H97" s="165"/>
      <c r="I97" s="166">
        <f t="shared" si="2"/>
        <v>0</v>
      </c>
      <c r="J97" s="167">
        <f t="shared" si="3"/>
        <v>0</v>
      </c>
      <c r="K97" s="166">
        <f t="shared" si="4"/>
        <v>0</v>
      </c>
      <c r="L97" s="166" t="str">
        <f t="shared" si="0"/>
        <v/>
      </c>
      <c r="M97" s="165"/>
      <c r="N97" s="166">
        <f>SUM('Pay App 1:Pay App 9'!L97)+SUM('Pay App 1:Pay App 9'!M97)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Data'!$N$2:$BW$88,11,FALSE)</f>
        <v>0</v>
      </c>
      <c r="F98" s="166">
        <f>IFERROR(E98+'Pay App 8'!F98,"")</f>
        <v>0</v>
      </c>
      <c r="G98" s="166">
        <f>SUM('Pay App 1:Pay App 8'!H98)</f>
        <v>0</v>
      </c>
      <c r="H98" s="165"/>
      <c r="I98" s="166">
        <f t="shared" si="2"/>
        <v>0</v>
      </c>
      <c r="J98" s="167">
        <f t="shared" si="3"/>
        <v>0</v>
      </c>
      <c r="K98" s="166">
        <f t="shared" si="4"/>
        <v>0</v>
      </c>
      <c r="L98" s="166" t="str">
        <f t="shared" si="0"/>
        <v/>
      </c>
      <c r="M98" s="165"/>
      <c r="N98" s="166">
        <f>SUM('Pay App 1:Pay App 9'!L98)+SUM('Pay App 1:Pay App 9'!M98)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Data'!$N$2:$BW$88,11,FALSE)</f>
        <v>0</v>
      </c>
      <c r="F99" s="166">
        <f>IFERROR(E99+'Pay App 8'!F99,"")</f>
        <v>0</v>
      </c>
      <c r="G99" s="166">
        <f>SUM('Pay App 1:Pay App 8'!H99)</f>
        <v>0</v>
      </c>
      <c r="H99" s="165"/>
      <c r="I99" s="166">
        <f t="shared" si="2"/>
        <v>0</v>
      </c>
      <c r="J99" s="167">
        <f t="shared" si="3"/>
        <v>0</v>
      </c>
      <c r="K99" s="166">
        <f t="shared" si="4"/>
        <v>0</v>
      </c>
      <c r="L99" s="166" t="str">
        <f t="shared" si="0"/>
        <v/>
      </c>
      <c r="M99" s="165"/>
      <c r="N99" s="166">
        <f>SUM('Pay App 1:Pay App 9'!L99)+SUM('Pay App 1:Pay App 9'!M99)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Data'!$N$2:$BW$88,11,FALSE)</f>
        <v>0</v>
      </c>
      <c r="F100" s="166">
        <f>IFERROR(E100+'Pay App 8'!F100,"")</f>
        <v>0</v>
      </c>
      <c r="G100" s="166">
        <f>SUM('Pay App 1:Pay App 8'!H100)</f>
        <v>0</v>
      </c>
      <c r="H100" s="165"/>
      <c r="I100" s="166">
        <f>G100+H100</f>
        <v>0</v>
      </c>
      <c r="J100" s="167">
        <f>IFERROR(I100/F100,0)</f>
        <v>0</v>
      </c>
      <c r="K100" s="166">
        <f>IFERROR(F100-I100,"")</f>
        <v>0</v>
      </c>
      <c r="L100" s="166" t="str">
        <f t="shared" si="0"/>
        <v/>
      </c>
      <c r="M100" s="165"/>
      <c r="N100" s="166">
        <f>SUM('Pay App 1:Pay App 9'!L100)+SUM('Pay App 1:Pay App 9'!M100)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9.1999999999999993</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Data'!$N$2:$BW$88,11,FALSE)</f>
        <v>0</v>
      </c>
      <c r="F106" s="166">
        <f>IFERROR(E106+'Pay App 8'!F106,"")</f>
        <v>0</v>
      </c>
      <c r="G106" s="166">
        <f>SUM('Pay App 1:Pay App 8'!H106)</f>
        <v>0</v>
      </c>
      <c r="H106" s="165"/>
      <c r="I106" s="166">
        <f>G106+H106</f>
        <v>0</v>
      </c>
      <c r="J106" s="167">
        <f>IFERROR(I106/F106,0)</f>
        <v>0</v>
      </c>
      <c r="K106" s="166">
        <f>IFERROR(F106-I106,"")</f>
        <v>0</v>
      </c>
      <c r="L106" s="166" t="str">
        <f>IF(AND($H$33&lt;100000, $H$33&gt;0, H106&gt;=1),0,IF(AND($H$33&gt;=100000,H106&lt;&gt;""),O106,""))</f>
        <v/>
      </c>
      <c r="M106" s="165"/>
      <c r="N106" s="166">
        <f>SUM('Pay App 1:Pay App 9'!L106)+SUM('Pay App 1:Pay App 9'!M106)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Data'!$N$2:$BW$88,11,FALSE)</f>
        <v>0</v>
      </c>
      <c r="F107" s="166">
        <f>IFERROR(E107+'Pay App 8'!F107,"")</f>
        <v>0</v>
      </c>
      <c r="G107" s="166">
        <f>SUM('Pay App 1:Pay App 8'!H107)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9'!L107)+SUM('Pay App 1:Pay App 9'!M107)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Data'!$N$2:$BW$88,11,FALSE)</f>
        <v>0</v>
      </c>
      <c r="F108" s="166">
        <f>IFERROR(E108+'Pay App 8'!F108,"")</f>
        <v>0</v>
      </c>
      <c r="G108" s="166">
        <f>SUM('Pay App 1:Pay App 8'!H108)</f>
        <v>0</v>
      </c>
      <c r="H108" s="165"/>
      <c r="I108" s="166">
        <f t="shared" si="6"/>
        <v>0</v>
      </c>
      <c r="J108" s="167">
        <f t="shared" si="7"/>
        <v>0</v>
      </c>
      <c r="K108" s="166">
        <f t="shared" si="8"/>
        <v>0</v>
      </c>
      <c r="L108" s="166" t="str">
        <f t="shared" si="9"/>
        <v/>
      </c>
      <c r="M108" s="165"/>
      <c r="N108" s="166">
        <f>SUM('Pay App 1:Pay App 9'!L108)+SUM('Pay App 1:Pay App 9'!M108)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Data'!$N$2:$BW$88,11,FALSE)</f>
        <v>0</v>
      </c>
      <c r="F109" s="166">
        <f>IFERROR(E109+'Pay App 8'!F109,"")</f>
        <v>0</v>
      </c>
      <c r="G109" s="166">
        <f>SUM('Pay App 1:Pay App 8'!H109)</f>
        <v>0</v>
      </c>
      <c r="H109" s="165"/>
      <c r="I109" s="166">
        <f t="shared" si="6"/>
        <v>0</v>
      </c>
      <c r="J109" s="167">
        <f t="shared" si="7"/>
        <v>0</v>
      </c>
      <c r="K109" s="166">
        <f t="shared" si="8"/>
        <v>0</v>
      </c>
      <c r="L109" s="166" t="str">
        <f t="shared" si="9"/>
        <v/>
      </c>
      <c r="M109" s="165"/>
      <c r="N109" s="166">
        <f>SUM('Pay App 1:Pay App 9'!L109)+SUM('Pay App 1:Pay App 9'!M109)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Data'!$N$2:$BW$88,11,FALSE)</f>
        <v>0</v>
      </c>
      <c r="F110" s="166">
        <f>IFERROR(E110+'Pay App 8'!F110,"")</f>
        <v>0</v>
      </c>
      <c r="G110" s="166">
        <f>SUM('Pay App 1:Pay App 8'!H110)</f>
        <v>0</v>
      </c>
      <c r="H110" s="165"/>
      <c r="I110" s="166">
        <f t="shared" si="6"/>
        <v>0</v>
      </c>
      <c r="J110" s="167">
        <f t="shared" si="7"/>
        <v>0</v>
      </c>
      <c r="K110" s="166">
        <f t="shared" si="8"/>
        <v>0</v>
      </c>
      <c r="L110" s="166" t="str">
        <f t="shared" si="9"/>
        <v/>
      </c>
      <c r="M110" s="165"/>
      <c r="N110" s="166">
        <f>SUM('Pay App 1:Pay App 9'!L110)+SUM('Pay App 1:Pay App 9'!M110)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Data'!$N$2:$BW$88,11,FALSE)</f>
        <v>0</v>
      </c>
      <c r="F111" s="166">
        <f>IFERROR(E111+'Pay App 8'!F111,"")</f>
        <v>0</v>
      </c>
      <c r="G111" s="166">
        <f>SUM('Pay App 1:Pay App 8'!H111)</f>
        <v>0</v>
      </c>
      <c r="H111" s="165"/>
      <c r="I111" s="166">
        <f t="shared" si="6"/>
        <v>0</v>
      </c>
      <c r="J111" s="167">
        <f t="shared" si="7"/>
        <v>0</v>
      </c>
      <c r="K111" s="166">
        <f t="shared" si="8"/>
        <v>0</v>
      </c>
      <c r="L111" s="166" t="str">
        <f t="shared" si="9"/>
        <v/>
      </c>
      <c r="M111" s="165"/>
      <c r="N111" s="166">
        <f>SUM('Pay App 1:Pay App 9'!L111)+SUM('Pay App 1:Pay App 9'!M111)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Data'!$N$2:$BW$88,11,FALSE)</f>
        <v>0</v>
      </c>
      <c r="F112" s="166">
        <f>IFERROR(E112+'Pay App 8'!F112,"")</f>
        <v>0</v>
      </c>
      <c r="G112" s="166">
        <f>SUM('Pay App 1:Pay App 8'!H112)</f>
        <v>0</v>
      </c>
      <c r="H112" s="165"/>
      <c r="I112" s="166">
        <f t="shared" si="6"/>
        <v>0</v>
      </c>
      <c r="J112" s="167">
        <f t="shared" si="7"/>
        <v>0</v>
      </c>
      <c r="K112" s="166">
        <f t="shared" si="8"/>
        <v>0</v>
      </c>
      <c r="L112" s="166" t="str">
        <f t="shared" si="9"/>
        <v/>
      </c>
      <c r="M112" s="165"/>
      <c r="N112" s="166">
        <f>SUM('Pay App 1:Pay App 9'!L112)+SUM('Pay App 1:Pay App 9'!M112)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Data'!$N$2:$BW$88,11,FALSE)</f>
        <v>0</v>
      </c>
      <c r="F113" s="166">
        <f>IFERROR(E113+'Pay App 8'!F113,"")</f>
        <v>0</v>
      </c>
      <c r="G113" s="166">
        <f>SUM('Pay App 1:Pay App 8'!H113)</f>
        <v>0</v>
      </c>
      <c r="H113" s="165"/>
      <c r="I113" s="166">
        <f t="shared" si="6"/>
        <v>0</v>
      </c>
      <c r="J113" s="167">
        <f t="shared" si="7"/>
        <v>0</v>
      </c>
      <c r="K113" s="166">
        <f t="shared" si="8"/>
        <v>0</v>
      </c>
      <c r="L113" s="166" t="str">
        <f t="shared" si="9"/>
        <v/>
      </c>
      <c r="M113" s="165"/>
      <c r="N113" s="166">
        <f>SUM('Pay App 1:Pay App 9'!L113)+SUM('Pay App 1:Pay App 9'!M113)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Data'!$N$2:$BW$88,11,FALSE)</f>
        <v>0</v>
      </c>
      <c r="F114" s="166">
        <f>IFERROR(E114+'Pay App 8'!F114,"")</f>
        <v>0</v>
      </c>
      <c r="G114" s="166">
        <f>SUM('Pay App 1:Pay App 8'!H114)</f>
        <v>0</v>
      </c>
      <c r="H114" s="165"/>
      <c r="I114" s="166">
        <f t="shared" si="6"/>
        <v>0</v>
      </c>
      <c r="J114" s="167">
        <f t="shared" si="7"/>
        <v>0</v>
      </c>
      <c r="K114" s="166">
        <f t="shared" si="8"/>
        <v>0</v>
      </c>
      <c r="L114" s="166" t="str">
        <f t="shared" si="9"/>
        <v/>
      </c>
      <c r="M114" s="165"/>
      <c r="N114" s="166">
        <f>SUM('Pay App 1:Pay App 9'!L114)+SUM('Pay App 1:Pay App 9'!M114)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Data'!$N$2:$BW$88,11,FALSE)</f>
        <v>0</v>
      </c>
      <c r="F115" s="166">
        <f>IFERROR(E115+'Pay App 8'!F115,"")</f>
        <v>0</v>
      </c>
      <c r="G115" s="166">
        <f>SUM('Pay App 1:Pay App 8'!H115)</f>
        <v>0</v>
      </c>
      <c r="H115" s="165"/>
      <c r="I115" s="166">
        <f t="shared" si="6"/>
        <v>0</v>
      </c>
      <c r="J115" s="167">
        <f t="shared" si="7"/>
        <v>0</v>
      </c>
      <c r="K115" s="166">
        <f t="shared" si="8"/>
        <v>0</v>
      </c>
      <c r="L115" s="166" t="str">
        <f t="shared" si="9"/>
        <v/>
      </c>
      <c r="M115" s="165"/>
      <c r="N115" s="166">
        <f>SUM('Pay App 1:Pay App 9'!L115)+SUM('Pay App 1:Pay App 9'!M115)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Data'!$N$2:$BW$88,11,FALSE)</f>
        <v>0</v>
      </c>
      <c r="F116" s="166">
        <f>IFERROR(E116+'Pay App 8'!F116,"")</f>
        <v>0</v>
      </c>
      <c r="G116" s="166">
        <f>SUM('Pay App 1:Pay App 8'!H116)</f>
        <v>0</v>
      </c>
      <c r="H116" s="165"/>
      <c r="I116" s="166">
        <f t="shared" si="6"/>
        <v>0</v>
      </c>
      <c r="J116" s="167">
        <f t="shared" si="7"/>
        <v>0</v>
      </c>
      <c r="K116" s="166">
        <f t="shared" si="8"/>
        <v>0</v>
      </c>
      <c r="L116" s="166" t="str">
        <f t="shared" si="9"/>
        <v/>
      </c>
      <c r="M116" s="165"/>
      <c r="N116" s="166">
        <f>SUM('Pay App 1:Pay App 9'!L116)+SUM('Pay App 1:Pay App 9'!M116)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Data'!$N$2:$BW$88,11,FALSE)</f>
        <v>0</v>
      </c>
      <c r="F117" s="166">
        <f>IFERROR(E117+'Pay App 8'!F117,"")</f>
        <v>0</v>
      </c>
      <c r="G117" s="166">
        <f>SUM('Pay App 1:Pay App 8'!H117)</f>
        <v>0</v>
      </c>
      <c r="H117" s="165"/>
      <c r="I117" s="166">
        <f t="shared" si="6"/>
        <v>0</v>
      </c>
      <c r="J117" s="167">
        <f t="shared" si="7"/>
        <v>0</v>
      </c>
      <c r="K117" s="166">
        <f t="shared" si="8"/>
        <v>0</v>
      </c>
      <c r="L117" s="166" t="str">
        <f t="shared" si="9"/>
        <v/>
      </c>
      <c r="M117" s="165"/>
      <c r="N117" s="166">
        <f>SUM('Pay App 1:Pay App 9'!L117)+SUM('Pay App 1:Pay App 9'!M117)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Data'!$N$2:$BW$88,11,FALSE)</f>
        <v>0</v>
      </c>
      <c r="F118" s="166">
        <f>IFERROR(E118+'Pay App 8'!F118,"")</f>
        <v>0</v>
      </c>
      <c r="G118" s="166">
        <f>SUM('Pay App 1:Pay App 8'!H118)</f>
        <v>0</v>
      </c>
      <c r="H118" s="165"/>
      <c r="I118" s="166">
        <f t="shared" si="6"/>
        <v>0</v>
      </c>
      <c r="J118" s="167">
        <f t="shared" si="7"/>
        <v>0</v>
      </c>
      <c r="K118" s="166">
        <f t="shared" si="8"/>
        <v>0</v>
      </c>
      <c r="L118" s="166" t="str">
        <f t="shared" si="9"/>
        <v/>
      </c>
      <c r="M118" s="165"/>
      <c r="N118" s="166">
        <f>SUM('Pay App 1:Pay App 9'!L118)+SUM('Pay App 1:Pay App 9'!M118)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Data'!$N$2:$BW$88,11,FALSE)</f>
        <v>0</v>
      </c>
      <c r="F119" s="166">
        <f>IFERROR(E119+'Pay App 8'!F119,"")</f>
        <v>0</v>
      </c>
      <c r="G119" s="166">
        <f>SUM('Pay App 1:Pay App 8'!H119)</f>
        <v>0</v>
      </c>
      <c r="H119" s="165"/>
      <c r="I119" s="166">
        <f t="shared" si="6"/>
        <v>0</v>
      </c>
      <c r="J119" s="167">
        <f t="shared" si="7"/>
        <v>0</v>
      </c>
      <c r="K119" s="166">
        <f t="shared" si="8"/>
        <v>0</v>
      </c>
      <c r="L119" s="166" t="str">
        <f t="shared" si="9"/>
        <v/>
      </c>
      <c r="M119" s="165"/>
      <c r="N119" s="166">
        <f>SUM('Pay App 1:Pay App 9'!L119)+SUM('Pay App 1:Pay App 9'!M119)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Data'!$N$2:$BW$88,11,FALSE)</f>
        <v>0</v>
      </c>
      <c r="F120" s="166">
        <f>IFERROR(E120+'Pay App 8'!F120,"")</f>
        <v>0</v>
      </c>
      <c r="G120" s="166">
        <f>SUM('Pay App 1:Pay App 8'!H120)</f>
        <v>0</v>
      </c>
      <c r="H120" s="165"/>
      <c r="I120" s="166">
        <f t="shared" si="6"/>
        <v>0</v>
      </c>
      <c r="J120" s="167">
        <f t="shared" si="7"/>
        <v>0</v>
      </c>
      <c r="K120" s="166">
        <f t="shared" si="8"/>
        <v>0</v>
      </c>
      <c r="L120" s="166" t="str">
        <f t="shared" si="9"/>
        <v/>
      </c>
      <c r="M120" s="165"/>
      <c r="N120" s="166">
        <f>SUM('Pay App 1:Pay App 9'!L120)+SUM('Pay App 1:Pay App 9'!M120)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Data'!$N$2:$BW$88,11,FALSE)</f>
        <v>0</v>
      </c>
      <c r="F121" s="166">
        <f>IFERROR(E121+'Pay App 8'!F121,"")</f>
        <v>0</v>
      </c>
      <c r="G121" s="166">
        <f>SUM('Pay App 1:Pay App 8'!H121)</f>
        <v>0</v>
      </c>
      <c r="H121" s="165"/>
      <c r="I121" s="166">
        <f t="shared" si="6"/>
        <v>0</v>
      </c>
      <c r="J121" s="167">
        <f t="shared" si="7"/>
        <v>0</v>
      </c>
      <c r="K121" s="166">
        <f t="shared" si="8"/>
        <v>0</v>
      </c>
      <c r="L121" s="166" t="str">
        <f t="shared" si="9"/>
        <v/>
      </c>
      <c r="M121" s="165"/>
      <c r="N121" s="166">
        <f>SUM('Pay App 1:Pay App 9'!L121)+SUM('Pay App 1:Pay App 9'!M121)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Data'!$N$2:$BW$88,11,FALSE)</f>
        <v>0</v>
      </c>
      <c r="F122" s="166">
        <f>IFERROR(E122+'Pay App 8'!F122,"")</f>
        <v>0</v>
      </c>
      <c r="G122" s="166">
        <f>SUM('Pay App 1:Pay App 8'!H122)</f>
        <v>0</v>
      </c>
      <c r="H122" s="165"/>
      <c r="I122" s="166">
        <f t="shared" si="6"/>
        <v>0</v>
      </c>
      <c r="J122" s="167">
        <f t="shared" si="7"/>
        <v>0</v>
      </c>
      <c r="K122" s="166">
        <f t="shared" si="8"/>
        <v>0</v>
      </c>
      <c r="L122" s="166" t="str">
        <f t="shared" si="9"/>
        <v/>
      </c>
      <c r="M122" s="165"/>
      <c r="N122" s="166">
        <f>SUM('Pay App 1:Pay App 9'!L122)+SUM('Pay App 1:Pay App 9'!M122)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Data'!$N$2:$BW$88,11,FALSE)</f>
        <v>0</v>
      </c>
      <c r="F123" s="166">
        <f>IFERROR(E123+'Pay App 8'!F123,"")</f>
        <v>0</v>
      </c>
      <c r="G123" s="166">
        <f>SUM('Pay App 1:Pay App 8'!H123)</f>
        <v>0</v>
      </c>
      <c r="H123" s="165"/>
      <c r="I123" s="166">
        <f t="shared" si="6"/>
        <v>0</v>
      </c>
      <c r="J123" s="167">
        <f t="shared" si="7"/>
        <v>0</v>
      </c>
      <c r="K123" s="166">
        <f t="shared" si="8"/>
        <v>0</v>
      </c>
      <c r="L123" s="166" t="str">
        <f t="shared" si="9"/>
        <v/>
      </c>
      <c r="M123" s="165"/>
      <c r="N123" s="166">
        <f>SUM('Pay App 1:Pay App 9'!L123)+SUM('Pay App 1:Pay App 9'!M123)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Data'!$N$2:$BW$88,11,FALSE)</f>
        <v>0</v>
      </c>
      <c r="F124" s="166">
        <f>IFERROR(E124+'Pay App 8'!F124,"")</f>
        <v>0</v>
      </c>
      <c r="G124" s="166">
        <f>SUM('Pay App 1:Pay App 8'!H124)</f>
        <v>0</v>
      </c>
      <c r="H124" s="165"/>
      <c r="I124" s="166">
        <f t="shared" si="6"/>
        <v>0</v>
      </c>
      <c r="J124" s="167">
        <f t="shared" si="7"/>
        <v>0</v>
      </c>
      <c r="K124" s="166">
        <f t="shared" si="8"/>
        <v>0</v>
      </c>
      <c r="L124" s="166" t="str">
        <f t="shared" si="9"/>
        <v/>
      </c>
      <c r="M124" s="165"/>
      <c r="N124" s="166">
        <f>SUM('Pay App 1:Pay App 9'!L124)+SUM('Pay App 1:Pay App 9'!M124)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Data'!$N$2:$BW$88,11,FALSE)</f>
        <v>0</v>
      </c>
      <c r="F125" s="166">
        <f>IFERROR(E125+'Pay App 8'!F125,"")</f>
        <v>0</v>
      </c>
      <c r="G125" s="166">
        <f>SUM('Pay App 1:Pay App 8'!H125)</f>
        <v>0</v>
      </c>
      <c r="H125" s="165"/>
      <c r="I125" s="166">
        <f t="shared" si="6"/>
        <v>0</v>
      </c>
      <c r="J125" s="167">
        <f t="shared" si="7"/>
        <v>0</v>
      </c>
      <c r="K125" s="166">
        <f t="shared" si="8"/>
        <v>0</v>
      </c>
      <c r="L125" s="166" t="str">
        <f t="shared" si="9"/>
        <v/>
      </c>
      <c r="M125" s="165"/>
      <c r="N125" s="166">
        <f>SUM('Pay App 1:Pay App 9'!L125)+SUM('Pay App 1:Pay App 9'!M125)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Data'!$N$2:$BW$88,11,FALSE)</f>
        <v>0</v>
      </c>
      <c r="F126" s="166">
        <f>IFERROR(E126+'Pay App 8'!F126,"")</f>
        <v>0</v>
      </c>
      <c r="G126" s="166">
        <f>SUM('Pay App 1:Pay App 8'!H126)</f>
        <v>0</v>
      </c>
      <c r="H126" s="165"/>
      <c r="I126" s="166">
        <f t="shared" si="6"/>
        <v>0</v>
      </c>
      <c r="J126" s="167">
        <f t="shared" si="7"/>
        <v>0</v>
      </c>
      <c r="K126" s="166">
        <f t="shared" si="8"/>
        <v>0</v>
      </c>
      <c r="L126" s="166" t="str">
        <f t="shared" si="9"/>
        <v/>
      </c>
      <c r="M126" s="165"/>
      <c r="N126" s="166">
        <f>SUM('Pay App 1:Pay App 9'!L126)+SUM('Pay App 1:Pay App 9'!M126)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Data'!$N$2:$BW$88,11,FALSE)</f>
        <v>0</v>
      </c>
      <c r="F127" s="166">
        <f>IFERROR(E127+'Pay App 8'!F127,"")</f>
        <v>0</v>
      </c>
      <c r="G127" s="166">
        <f>SUM('Pay App 1:Pay App 8'!H127)</f>
        <v>0</v>
      </c>
      <c r="H127" s="165"/>
      <c r="I127" s="166">
        <f t="shared" si="6"/>
        <v>0</v>
      </c>
      <c r="J127" s="167">
        <f t="shared" si="7"/>
        <v>0</v>
      </c>
      <c r="K127" s="166">
        <f t="shared" si="8"/>
        <v>0</v>
      </c>
      <c r="L127" s="166" t="str">
        <f t="shared" si="9"/>
        <v/>
      </c>
      <c r="M127" s="165"/>
      <c r="N127" s="166">
        <f>SUM('Pay App 1:Pay App 9'!L127)+SUM('Pay App 1:Pay App 9'!M127)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Data'!$N$2:$BW$88,11,FALSE)</f>
        <v>0</v>
      </c>
      <c r="F128" s="166">
        <f>IFERROR(E128+'Pay App 8'!F128,"")</f>
        <v>0</v>
      </c>
      <c r="G128" s="166">
        <f>SUM('Pay App 1:Pay App 8'!H128)</f>
        <v>0</v>
      </c>
      <c r="H128" s="165"/>
      <c r="I128" s="166">
        <f t="shared" si="6"/>
        <v>0</v>
      </c>
      <c r="J128" s="167">
        <f t="shared" si="7"/>
        <v>0</v>
      </c>
      <c r="K128" s="166">
        <f t="shared" si="8"/>
        <v>0</v>
      </c>
      <c r="L128" s="166" t="str">
        <f t="shared" si="9"/>
        <v/>
      </c>
      <c r="M128" s="165"/>
      <c r="N128" s="166">
        <f>SUM('Pay App 1:Pay App 9'!L128)+SUM('Pay App 1:Pay App 9'!M128)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Data'!$N$2:$BW$88,11,FALSE)</f>
        <v>0</v>
      </c>
      <c r="F129" s="166">
        <f>IFERROR(E129+'Pay App 8'!F129,"")</f>
        <v>0</v>
      </c>
      <c r="G129" s="166">
        <f>SUM('Pay App 1:Pay App 8'!H129)</f>
        <v>0</v>
      </c>
      <c r="H129" s="165"/>
      <c r="I129" s="166">
        <f t="shared" si="6"/>
        <v>0</v>
      </c>
      <c r="J129" s="167">
        <f t="shared" si="7"/>
        <v>0</v>
      </c>
      <c r="K129" s="166">
        <f t="shared" si="8"/>
        <v>0</v>
      </c>
      <c r="L129" s="166" t="str">
        <f t="shared" si="9"/>
        <v/>
      </c>
      <c r="M129" s="165"/>
      <c r="N129" s="166">
        <f>SUM('Pay App 1:Pay App 9'!L129)+SUM('Pay App 1:Pay App 9'!M129)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Data'!$N$2:$BW$88,11,FALSE)</f>
        <v>0</v>
      </c>
      <c r="F130" s="166">
        <f>IFERROR(E130+'Pay App 8'!F130,"")</f>
        <v>0</v>
      </c>
      <c r="G130" s="166">
        <f>SUM('Pay App 1:Pay App 8'!H130)</f>
        <v>0</v>
      </c>
      <c r="H130" s="165"/>
      <c r="I130" s="166">
        <f t="shared" si="6"/>
        <v>0</v>
      </c>
      <c r="J130" s="167">
        <f t="shared" si="7"/>
        <v>0</v>
      </c>
      <c r="K130" s="166">
        <f t="shared" si="8"/>
        <v>0</v>
      </c>
      <c r="L130" s="166" t="str">
        <f t="shared" si="9"/>
        <v/>
      </c>
      <c r="M130" s="165"/>
      <c r="N130" s="166">
        <f>SUM('Pay App 1:Pay App 9'!L130)+SUM('Pay App 1:Pay App 9'!M130)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Data'!$N$2:$BW$88,11,FALSE)</f>
        <v>0</v>
      </c>
      <c r="F131" s="166">
        <f>IFERROR(E131+'Pay App 8'!F131,"")</f>
        <v>0</v>
      </c>
      <c r="G131" s="166">
        <f>SUM('Pay App 1:Pay App 8'!H131)</f>
        <v>0</v>
      </c>
      <c r="H131" s="165"/>
      <c r="I131" s="166">
        <f t="shared" si="6"/>
        <v>0</v>
      </c>
      <c r="J131" s="167">
        <f t="shared" si="7"/>
        <v>0</v>
      </c>
      <c r="K131" s="166">
        <f t="shared" si="8"/>
        <v>0</v>
      </c>
      <c r="L131" s="166" t="str">
        <f t="shared" si="9"/>
        <v/>
      </c>
      <c r="M131" s="165"/>
      <c r="N131" s="166">
        <f>SUM('Pay App 1:Pay App 9'!L131)+SUM('Pay App 1:Pay App 9'!M131)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Data'!$N$2:$BW$88,11,FALSE)</f>
        <v>0</v>
      </c>
      <c r="F132" s="166">
        <f>IFERROR(E132+'Pay App 8'!F132,"")</f>
        <v>0</v>
      </c>
      <c r="G132" s="166">
        <f>SUM('Pay App 1:Pay App 8'!H132)</f>
        <v>0</v>
      </c>
      <c r="H132" s="165"/>
      <c r="I132" s="166">
        <f t="shared" si="6"/>
        <v>0</v>
      </c>
      <c r="J132" s="167">
        <f t="shared" si="7"/>
        <v>0</v>
      </c>
      <c r="K132" s="166">
        <f t="shared" si="8"/>
        <v>0</v>
      </c>
      <c r="L132" s="166" t="str">
        <f t="shared" si="9"/>
        <v/>
      </c>
      <c r="M132" s="165"/>
      <c r="N132" s="166">
        <f>SUM('Pay App 1:Pay App 9'!L132)+SUM('Pay App 1:Pay App 9'!M132)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Data'!$N$2:$BW$88,11,FALSE)</f>
        <v>0</v>
      </c>
      <c r="F133" s="166">
        <f>IFERROR(E133+'Pay App 8'!F133,"")</f>
        <v>0</v>
      </c>
      <c r="G133" s="166">
        <f>SUM('Pay App 1:Pay App 8'!H133)</f>
        <v>0</v>
      </c>
      <c r="H133" s="165"/>
      <c r="I133" s="166">
        <f t="shared" si="6"/>
        <v>0</v>
      </c>
      <c r="J133" s="167">
        <f t="shared" si="7"/>
        <v>0</v>
      </c>
      <c r="K133" s="166">
        <f t="shared" si="8"/>
        <v>0</v>
      </c>
      <c r="L133" s="166" t="str">
        <f t="shared" si="9"/>
        <v/>
      </c>
      <c r="M133" s="165"/>
      <c r="N133" s="166">
        <f>SUM('Pay App 1:Pay App 9'!L133)+SUM('Pay App 1:Pay App 9'!M133)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Data'!$N$2:$BW$88,11,FALSE)</f>
        <v>0</v>
      </c>
      <c r="F134" s="166">
        <f>IFERROR(E134+'Pay App 8'!F134,"")</f>
        <v>0</v>
      </c>
      <c r="G134" s="166">
        <f>SUM('Pay App 1:Pay App 8'!H134)</f>
        <v>0</v>
      </c>
      <c r="H134" s="165"/>
      <c r="I134" s="166">
        <f t="shared" si="6"/>
        <v>0</v>
      </c>
      <c r="J134" s="167">
        <f t="shared" si="7"/>
        <v>0</v>
      </c>
      <c r="K134" s="166">
        <f t="shared" si="8"/>
        <v>0</v>
      </c>
      <c r="L134" s="166" t="str">
        <f t="shared" si="9"/>
        <v/>
      </c>
      <c r="M134" s="165"/>
      <c r="N134" s="166">
        <f>SUM('Pay App 1:Pay App 9'!L134)+SUM('Pay App 1:Pay App 9'!M134)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Data'!$N$2:$BW$88,11,FALSE)</f>
        <v>0</v>
      </c>
      <c r="F135" s="166">
        <f>IFERROR(E135+'Pay App 8'!F135,"")</f>
        <v>0</v>
      </c>
      <c r="G135" s="166">
        <f>SUM('Pay App 1:Pay App 8'!H135)</f>
        <v>0</v>
      </c>
      <c r="H135" s="165"/>
      <c r="I135" s="166">
        <f t="shared" si="6"/>
        <v>0</v>
      </c>
      <c r="J135" s="167">
        <f t="shared" si="7"/>
        <v>0</v>
      </c>
      <c r="K135" s="166">
        <f t="shared" si="8"/>
        <v>0</v>
      </c>
      <c r="L135" s="166" t="str">
        <f t="shared" si="9"/>
        <v/>
      </c>
      <c r="M135" s="165"/>
      <c r="N135" s="166">
        <f>SUM('Pay App 1:Pay App 9'!L135)+SUM('Pay App 1:Pay App 9'!M135)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Data'!$N$2:$BW$88,11,FALSE)</f>
        <v>0</v>
      </c>
      <c r="F136" s="166">
        <f>IFERROR(E136+'Pay App 8'!F136,"")</f>
        <v>0</v>
      </c>
      <c r="G136" s="166">
        <f>SUM('Pay App 1:Pay App 8'!H136)</f>
        <v>0</v>
      </c>
      <c r="H136" s="165"/>
      <c r="I136" s="166">
        <f t="shared" si="6"/>
        <v>0</v>
      </c>
      <c r="J136" s="167">
        <f t="shared" si="7"/>
        <v>0</v>
      </c>
      <c r="K136" s="166">
        <f t="shared" si="8"/>
        <v>0</v>
      </c>
      <c r="L136" s="166" t="str">
        <f t="shared" si="9"/>
        <v/>
      </c>
      <c r="M136" s="165"/>
      <c r="N136" s="166">
        <f>SUM('Pay App 1:Pay App 9'!L136)+SUM('Pay App 1:Pay App 9'!M136)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Data'!$N$2:$BW$88,11,FALSE)</f>
        <v>0</v>
      </c>
      <c r="F137" s="166">
        <f>IFERROR(E137+'Pay App 8'!F137,"")</f>
        <v>0</v>
      </c>
      <c r="G137" s="166">
        <f>SUM('Pay App 1:Pay App 8'!H137)</f>
        <v>0</v>
      </c>
      <c r="H137" s="165"/>
      <c r="I137" s="166">
        <f t="shared" si="6"/>
        <v>0</v>
      </c>
      <c r="J137" s="167">
        <f t="shared" si="7"/>
        <v>0</v>
      </c>
      <c r="K137" s="166">
        <f t="shared" si="8"/>
        <v>0</v>
      </c>
      <c r="L137" s="166" t="str">
        <f t="shared" si="9"/>
        <v/>
      </c>
      <c r="M137" s="165"/>
      <c r="N137" s="166">
        <f>SUM('Pay App 1:Pay App 9'!L137)+SUM('Pay App 1:Pay App 9'!M137)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Data'!$N$2:$BW$88,11,FALSE)</f>
        <v>0</v>
      </c>
      <c r="F138" s="166">
        <f>IFERROR(E138+'Pay App 8'!F138,"")</f>
        <v>0</v>
      </c>
      <c r="G138" s="166">
        <f>SUM('Pay App 1:Pay App 8'!H138)</f>
        <v>0</v>
      </c>
      <c r="H138" s="165"/>
      <c r="I138" s="166">
        <f t="shared" si="6"/>
        <v>0</v>
      </c>
      <c r="J138" s="167">
        <f t="shared" si="7"/>
        <v>0</v>
      </c>
      <c r="K138" s="166">
        <f t="shared" si="8"/>
        <v>0</v>
      </c>
      <c r="L138" s="166" t="str">
        <f t="shared" si="9"/>
        <v/>
      </c>
      <c r="M138" s="165"/>
      <c r="N138" s="166">
        <f>SUM('Pay App 1:Pay App 9'!L138)+SUM('Pay App 1:Pay App 9'!M138)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Data'!$N$2:$BW$88,11,FALSE)</f>
        <v>0</v>
      </c>
      <c r="F139" s="166">
        <f>IFERROR(E139+'Pay App 8'!F139,"")</f>
        <v>0</v>
      </c>
      <c r="G139" s="166">
        <f>SUM('Pay App 1:Pay App 8'!H139)</f>
        <v>0</v>
      </c>
      <c r="H139" s="165"/>
      <c r="I139" s="166">
        <f t="shared" si="6"/>
        <v>0</v>
      </c>
      <c r="J139" s="167">
        <f t="shared" si="7"/>
        <v>0</v>
      </c>
      <c r="K139" s="166">
        <f t="shared" si="8"/>
        <v>0</v>
      </c>
      <c r="L139" s="166" t="str">
        <f t="shared" si="9"/>
        <v/>
      </c>
      <c r="M139" s="165"/>
      <c r="N139" s="166">
        <f>SUM('Pay App 1:Pay App 9'!L139)+SUM('Pay App 1:Pay App 9'!M139)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Data'!$N$2:$BW$88,11,FALSE)</f>
        <v>0</v>
      </c>
      <c r="F140" s="166">
        <f>IFERROR(E140+'Pay App 8'!F140,"")</f>
        <v>0</v>
      </c>
      <c r="G140" s="166">
        <f>SUM('Pay App 1:Pay App 8'!H140)</f>
        <v>0</v>
      </c>
      <c r="H140" s="165"/>
      <c r="I140" s="166">
        <f t="shared" si="6"/>
        <v>0</v>
      </c>
      <c r="J140" s="167">
        <f t="shared" si="7"/>
        <v>0</v>
      </c>
      <c r="K140" s="166">
        <f t="shared" si="8"/>
        <v>0</v>
      </c>
      <c r="L140" s="166" t="str">
        <f t="shared" si="9"/>
        <v/>
      </c>
      <c r="M140" s="165"/>
      <c r="N140" s="166">
        <f>SUM('Pay App 1:Pay App 9'!L140)+SUM('Pay App 1:Pay App 9'!M140)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Data'!$N$2:$BW$88,11,FALSE)</f>
        <v>0</v>
      </c>
      <c r="F141" s="166">
        <f>IFERROR(E141+'Pay App 8'!F141,"")</f>
        <v>0</v>
      </c>
      <c r="G141" s="166">
        <f>SUM('Pay App 1:Pay App 8'!H141)</f>
        <v>0</v>
      </c>
      <c r="H141" s="165"/>
      <c r="I141" s="166">
        <f t="shared" si="6"/>
        <v>0</v>
      </c>
      <c r="J141" s="167">
        <f t="shared" si="7"/>
        <v>0</v>
      </c>
      <c r="K141" s="166">
        <f t="shared" si="8"/>
        <v>0</v>
      </c>
      <c r="L141" s="166" t="str">
        <f t="shared" si="9"/>
        <v/>
      </c>
      <c r="M141" s="165"/>
      <c r="N141" s="166">
        <f>SUM('Pay App 1:Pay App 9'!L141)+SUM('Pay App 1:Pay App 9'!M141)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Data'!$N$2:$BW$88,11,FALSE)</f>
        <v>0</v>
      </c>
      <c r="F142" s="166">
        <f>IFERROR(E142+'Pay App 8'!F142,"")</f>
        <v>0</v>
      </c>
      <c r="G142" s="166">
        <f>SUM('Pay App 1:Pay App 8'!H142)</f>
        <v>0</v>
      </c>
      <c r="H142" s="165"/>
      <c r="I142" s="166">
        <f t="shared" si="6"/>
        <v>0</v>
      </c>
      <c r="J142" s="167">
        <f t="shared" si="7"/>
        <v>0</v>
      </c>
      <c r="K142" s="166">
        <f t="shared" si="8"/>
        <v>0</v>
      </c>
      <c r="L142" s="166" t="str">
        <f t="shared" si="9"/>
        <v/>
      </c>
      <c r="M142" s="165"/>
      <c r="N142" s="166">
        <f>SUM('Pay App 1:Pay App 9'!L142)+SUM('Pay App 1:Pay App 9'!M142)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Data'!$N$2:$BW$88,11,FALSE)</f>
        <v>0</v>
      </c>
      <c r="F143" s="166">
        <f>IFERROR(E143+'Pay App 8'!F143,"")</f>
        <v>0</v>
      </c>
      <c r="G143" s="166">
        <f>SUM('Pay App 1:Pay App 8'!H143)</f>
        <v>0</v>
      </c>
      <c r="H143" s="165"/>
      <c r="I143" s="166">
        <f t="shared" si="6"/>
        <v>0</v>
      </c>
      <c r="J143" s="167">
        <f t="shared" si="7"/>
        <v>0</v>
      </c>
      <c r="K143" s="166">
        <f t="shared" si="8"/>
        <v>0</v>
      </c>
      <c r="L143" s="166" t="str">
        <f t="shared" si="9"/>
        <v/>
      </c>
      <c r="M143" s="165"/>
      <c r="N143" s="166">
        <f>SUM('Pay App 1:Pay App 9'!L143)+SUM('Pay App 1:Pay App 9'!M143)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Data'!$N$2:$BW$88,11,FALSE)</f>
        <v>0</v>
      </c>
      <c r="F144" s="166">
        <f>IFERROR(E144+'Pay App 8'!F144,"")</f>
        <v>0</v>
      </c>
      <c r="G144" s="166">
        <f>SUM('Pay App 1:Pay App 8'!H144)</f>
        <v>0</v>
      </c>
      <c r="H144" s="165"/>
      <c r="I144" s="166">
        <f t="shared" si="6"/>
        <v>0</v>
      </c>
      <c r="J144" s="167">
        <f t="shared" si="7"/>
        <v>0</v>
      </c>
      <c r="K144" s="166">
        <f t="shared" si="8"/>
        <v>0</v>
      </c>
      <c r="L144" s="166" t="str">
        <f t="shared" si="9"/>
        <v/>
      </c>
      <c r="M144" s="165"/>
      <c r="N144" s="166">
        <f>SUM('Pay App 1:Pay App 9'!L144)+SUM('Pay App 1:Pay App 9'!M144)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Data'!$N$2:$BW$88,11,FALSE)</f>
        <v>0</v>
      </c>
      <c r="F145" s="166">
        <f>IFERROR(E145+'Pay App 8'!F145,"")</f>
        <v>0</v>
      </c>
      <c r="G145" s="166">
        <f>SUM('Pay App 1:Pay App 8'!H145)</f>
        <v>0</v>
      </c>
      <c r="H145" s="165"/>
      <c r="I145" s="166">
        <f t="shared" si="6"/>
        <v>0</v>
      </c>
      <c r="J145" s="167">
        <f t="shared" si="7"/>
        <v>0</v>
      </c>
      <c r="K145" s="166">
        <f t="shared" si="8"/>
        <v>0</v>
      </c>
      <c r="L145" s="166" t="str">
        <f t="shared" si="9"/>
        <v/>
      </c>
      <c r="M145" s="165"/>
      <c r="N145" s="166">
        <f>SUM('Pay App 1:Pay App 9'!L145)+SUM('Pay App 1:Pay App 9'!M145)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Data'!$N$2:$BW$88,11,FALSE)</f>
        <v>0</v>
      </c>
      <c r="F146" s="166">
        <f>IFERROR(E146+'Pay App 8'!F146,"")</f>
        <v>0</v>
      </c>
      <c r="G146" s="166">
        <f>SUM('Pay App 1:Pay App 8'!H146)</f>
        <v>0</v>
      </c>
      <c r="H146" s="165"/>
      <c r="I146" s="166">
        <f t="shared" si="6"/>
        <v>0</v>
      </c>
      <c r="J146" s="167">
        <f t="shared" si="7"/>
        <v>0</v>
      </c>
      <c r="K146" s="166">
        <f t="shared" si="8"/>
        <v>0</v>
      </c>
      <c r="L146" s="166" t="str">
        <f t="shared" si="9"/>
        <v/>
      </c>
      <c r="M146" s="165"/>
      <c r="N146" s="166">
        <f>SUM('Pay App 1:Pay App 9'!L146)+SUM('Pay App 1:Pay App 9'!M146)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Data'!$N$2:$BW$88,11,FALSE)</f>
        <v>0</v>
      </c>
      <c r="F147" s="166">
        <f>IFERROR(E147+'Pay App 8'!F147,"")</f>
        <v>0</v>
      </c>
      <c r="G147" s="166">
        <f>SUM('Pay App 1:Pay App 8'!H147)</f>
        <v>0</v>
      </c>
      <c r="H147" s="165"/>
      <c r="I147" s="166">
        <f t="shared" si="6"/>
        <v>0</v>
      </c>
      <c r="J147" s="167">
        <f t="shared" si="7"/>
        <v>0</v>
      </c>
      <c r="K147" s="166">
        <f t="shared" si="8"/>
        <v>0</v>
      </c>
      <c r="L147" s="166" t="str">
        <f t="shared" si="9"/>
        <v/>
      </c>
      <c r="M147" s="165"/>
      <c r="N147" s="166">
        <f>SUM('Pay App 1:Pay App 9'!L147)+SUM('Pay App 1:Pay App 9'!M147)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Data'!$N$2:$BW$88,11,FALSE)</f>
        <v>0</v>
      </c>
      <c r="F148" s="166">
        <f>IFERROR(E148+'Pay App 8'!F148,"")</f>
        <v>0</v>
      </c>
      <c r="G148" s="166">
        <f>SUM('Pay App 1:Pay App 8'!H148)</f>
        <v>0</v>
      </c>
      <c r="H148" s="165"/>
      <c r="I148" s="166">
        <f t="shared" si="6"/>
        <v>0</v>
      </c>
      <c r="J148" s="167">
        <f t="shared" si="7"/>
        <v>0</v>
      </c>
      <c r="K148" s="166">
        <f t="shared" si="8"/>
        <v>0</v>
      </c>
      <c r="L148" s="166" t="str">
        <f t="shared" si="9"/>
        <v/>
      </c>
      <c r="M148" s="165"/>
      <c r="N148" s="166">
        <f>SUM('Pay App 1:Pay App 9'!L148)+SUM('Pay App 1:Pay App 9'!M148)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kSM2mvLv6dVmBGuEBLf0W93x/AZt9lj2XWA9gxF7rHji8LY+GFb5DW7nlyvFohfYJlsQ6DhGdcw3KppKvzPWNg==" saltValue="EDvEowLNa5DZ1YvYXSMtEg=="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571" priority="2" operator="equal">
      <formula>0</formula>
    </cfRule>
  </conditionalFormatting>
  <conditionalFormatting sqref="D106:G148">
    <cfRule type="cellIs" dxfId="570" priority="1" operator="equal">
      <formula>0</formula>
    </cfRule>
  </conditionalFormatting>
  <conditionalFormatting sqref="D10:H10 D12:H14 D19:H21">
    <cfRule type="cellIs" dxfId="569" priority="6" operator="equal">
      <formula>0</formula>
    </cfRule>
  </conditionalFormatting>
  <conditionalFormatting sqref="H51">
    <cfRule type="cellIs" dxfId="568" priority="9" operator="lessThan">
      <formula>0</formula>
    </cfRule>
  </conditionalFormatting>
  <conditionalFormatting sqref="I57:I100 K57:K100 I106:I148 K106:K148 N106:O148">
    <cfRule type="cellIs" dxfId="567" priority="14" operator="equal">
      <formula>0</formula>
    </cfRule>
  </conditionalFormatting>
  <conditionalFormatting sqref="J57:J100 J106:J149">
    <cfRule type="cellIs" dxfId="566" priority="11" operator="greaterThan">
      <formula>1</formula>
    </cfRule>
    <cfRule type="cellIs" dxfId="565" priority="12" operator="equal">
      <formula>0</formula>
    </cfRule>
  </conditionalFormatting>
  <conditionalFormatting sqref="K57:K100 K106:K148">
    <cfRule type="cellIs" dxfId="564" priority="10" operator="lessThan">
      <formula>0</formula>
    </cfRule>
  </conditionalFormatting>
  <conditionalFormatting sqref="M57:M100">
    <cfRule type="cellIs" dxfId="563" priority="13" operator="lessThan">
      <formula>0</formula>
    </cfRule>
  </conditionalFormatting>
  <conditionalFormatting sqref="M106:M148">
    <cfRule type="cellIs" dxfId="562" priority="8" operator="lessThan">
      <formula>0</formula>
    </cfRule>
  </conditionalFormatting>
  <conditionalFormatting sqref="N57:O100">
    <cfRule type="cellIs" dxfId="561"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78AF5319-48F7-49AD-BC2C-38846AF9BE1F}">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2D724557-CED3-4730-BE3F-ACBCFF6E237C}">
          <x14:formula1>
            <xm:f>'Graph Data'!$L$74:$L$76</xm:f>
          </x14:formula1>
          <xm:sqref>G17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5829E-6ED4-406E-AECD-983BB2F19B5D}">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10</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10'!E149)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10'!G41)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9'!H49)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10.1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Data'!$N$2:$BW$88,12,FALSE)</f>
        <v>0</v>
      </c>
      <c r="F57" s="166">
        <f>IFERROR(E57+'Pay App 9'!F57,"")</f>
        <v>0</v>
      </c>
      <c r="G57" s="166">
        <f>SUM('Pay App 1:Pay App 9'!H57)</f>
        <v>0</v>
      </c>
      <c r="H57" s="165"/>
      <c r="I57" s="166">
        <f>G57+H57</f>
        <v>0</v>
      </c>
      <c r="J57" s="167">
        <f>IFERROR(I57/F57,0)</f>
        <v>0</v>
      </c>
      <c r="K57" s="166">
        <f>IFERROR(F57-I57,"")</f>
        <v>0</v>
      </c>
      <c r="L57" s="166" t="str">
        <f>IF(AND($H$33&lt;100000, $H$33&gt;0, H57&gt;=1),0,IF(AND($H$33&gt;=100000,H57&lt;&gt;""),O57,""))</f>
        <v/>
      </c>
      <c r="M57" s="165"/>
      <c r="N57" s="166">
        <f>SUM('Pay App 1:Pay App 10'!L57)+SUM('Pay App 1:Pay App 10'!M57)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Data'!$N$2:$BW$88,12,FALSE)</f>
        <v>0</v>
      </c>
      <c r="F58" s="166">
        <f>IFERROR(E58+'Pay App 9'!F58,"")</f>
        <v>0</v>
      </c>
      <c r="G58" s="166">
        <f>SUM('Pay App 1:Pay App 9'!H58)</f>
        <v>0</v>
      </c>
      <c r="H58" s="165"/>
      <c r="I58" s="166">
        <f>G58+H58</f>
        <v>0</v>
      </c>
      <c r="J58" s="167">
        <f>IFERROR(I58/F58,0)</f>
        <v>0</v>
      </c>
      <c r="K58" s="166">
        <f>IFERROR(F58-I58,"")</f>
        <v>0</v>
      </c>
      <c r="L58" s="166" t="str">
        <f t="shared" ref="L58:L100" si="0">IF(AND($H$33&lt;100000, $H$33&gt;0, H58&gt;=1),0,IF(AND($H$33&gt;=100000,H58&lt;&gt;""),O58,""))</f>
        <v/>
      </c>
      <c r="M58" s="165"/>
      <c r="N58" s="166">
        <f>SUM('Pay App 1:Pay App 10'!L58)+SUM('Pay App 1:Pay App 10'!M58)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Data'!$N$2:$BW$88,12,FALSE)</f>
        <v>0</v>
      </c>
      <c r="F59" s="166">
        <f>IFERROR(E59+'Pay App 9'!F59,"")</f>
        <v>0</v>
      </c>
      <c r="G59" s="166">
        <f>SUM('Pay App 1:Pay App 9'!H59)</f>
        <v>0</v>
      </c>
      <c r="H59" s="165"/>
      <c r="I59" s="166">
        <f t="shared" ref="I59:I99" si="2">G59+H59</f>
        <v>0</v>
      </c>
      <c r="J59" s="167">
        <f t="shared" ref="J59:J99" si="3">IFERROR(I59/F59,0)</f>
        <v>0</v>
      </c>
      <c r="K59" s="166">
        <f t="shared" ref="K59:K99" si="4">IFERROR(F59-I59,"")</f>
        <v>0</v>
      </c>
      <c r="L59" s="166" t="str">
        <f t="shared" si="0"/>
        <v/>
      </c>
      <c r="M59" s="165"/>
      <c r="N59" s="166">
        <f>SUM('Pay App 1:Pay App 10'!L59)+SUM('Pay App 1:Pay App 10'!M59)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Data'!$N$2:$BW$88,12,FALSE)</f>
        <v>0</v>
      </c>
      <c r="F60" s="166">
        <f>IFERROR(E60+'Pay App 9'!F60,"")</f>
        <v>0</v>
      </c>
      <c r="G60" s="166">
        <f>SUM('Pay App 1:Pay App 9'!H60)</f>
        <v>0</v>
      </c>
      <c r="H60" s="165"/>
      <c r="I60" s="166">
        <f t="shared" si="2"/>
        <v>0</v>
      </c>
      <c r="J60" s="167">
        <f t="shared" si="3"/>
        <v>0</v>
      </c>
      <c r="K60" s="166">
        <f t="shared" si="4"/>
        <v>0</v>
      </c>
      <c r="L60" s="166" t="str">
        <f t="shared" si="0"/>
        <v/>
      </c>
      <c r="M60" s="165"/>
      <c r="N60" s="166">
        <f>SUM('Pay App 1:Pay App 10'!L60)+SUM('Pay App 1:Pay App 10'!M60)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Data'!$N$2:$BW$88,12,FALSE)</f>
        <v>0</v>
      </c>
      <c r="F61" s="166">
        <f>IFERROR(E61+'Pay App 9'!F61,"")</f>
        <v>0</v>
      </c>
      <c r="G61" s="166">
        <f>SUM('Pay App 1:Pay App 9'!H61)</f>
        <v>0</v>
      </c>
      <c r="H61" s="165"/>
      <c r="I61" s="166">
        <f t="shared" si="2"/>
        <v>0</v>
      </c>
      <c r="J61" s="167">
        <f t="shared" si="3"/>
        <v>0</v>
      </c>
      <c r="K61" s="166">
        <f t="shared" si="4"/>
        <v>0</v>
      </c>
      <c r="L61" s="166" t="str">
        <f t="shared" si="0"/>
        <v/>
      </c>
      <c r="M61" s="165"/>
      <c r="N61" s="166">
        <f>SUM('Pay App 1:Pay App 10'!L61)+SUM('Pay App 1:Pay App 10'!M61)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Data'!$N$2:$BW$88,12,FALSE)</f>
        <v>0</v>
      </c>
      <c r="F62" s="166">
        <f>IFERROR(E62+'Pay App 9'!F62,"")</f>
        <v>0</v>
      </c>
      <c r="G62" s="166">
        <f>SUM('Pay App 1:Pay App 9'!H62)</f>
        <v>0</v>
      </c>
      <c r="H62" s="165"/>
      <c r="I62" s="166">
        <f t="shared" si="2"/>
        <v>0</v>
      </c>
      <c r="J62" s="167">
        <f t="shared" si="3"/>
        <v>0</v>
      </c>
      <c r="K62" s="166">
        <f t="shared" si="4"/>
        <v>0</v>
      </c>
      <c r="L62" s="166" t="str">
        <f t="shared" si="0"/>
        <v/>
      </c>
      <c r="M62" s="165"/>
      <c r="N62" s="166">
        <f>SUM('Pay App 1:Pay App 10'!L62)+SUM('Pay App 1:Pay App 10'!M62)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Data'!$N$2:$BW$88,12,FALSE)</f>
        <v>0</v>
      </c>
      <c r="F63" s="166">
        <f>IFERROR(E63+'Pay App 9'!F63,"")</f>
        <v>0</v>
      </c>
      <c r="G63" s="166">
        <f>SUM('Pay App 1:Pay App 9'!H63)</f>
        <v>0</v>
      </c>
      <c r="H63" s="165"/>
      <c r="I63" s="166">
        <f t="shared" si="2"/>
        <v>0</v>
      </c>
      <c r="J63" s="167">
        <f t="shared" si="3"/>
        <v>0</v>
      </c>
      <c r="K63" s="166">
        <f t="shared" si="4"/>
        <v>0</v>
      </c>
      <c r="L63" s="166" t="str">
        <f t="shared" si="0"/>
        <v/>
      </c>
      <c r="M63" s="165"/>
      <c r="N63" s="166">
        <f>SUM('Pay App 1:Pay App 10'!L63)+SUM('Pay App 1:Pay App 10'!M63)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Data'!$N$2:$BW$88,12,FALSE)</f>
        <v>0</v>
      </c>
      <c r="F64" s="166">
        <f>IFERROR(E64+'Pay App 9'!F64,"")</f>
        <v>0</v>
      </c>
      <c r="G64" s="166">
        <f>SUM('Pay App 1:Pay App 9'!H64)</f>
        <v>0</v>
      </c>
      <c r="H64" s="165"/>
      <c r="I64" s="166">
        <f t="shared" si="2"/>
        <v>0</v>
      </c>
      <c r="J64" s="167">
        <f t="shared" si="3"/>
        <v>0</v>
      </c>
      <c r="K64" s="166">
        <f t="shared" si="4"/>
        <v>0</v>
      </c>
      <c r="L64" s="166" t="str">
        <f t="shared" si="0"/>
        <v/>
      </c>
      <c r="M64" s="165"/>
      <c r="N64" s="166">
        <f>SUM('Pay App 1:Pay App 10'!L64)+SUM('Pay App 1:Pay App 10'!M64)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Data'!$N$2:$BW$88,12,FALSE)</f>
        <v>0</v>
      </c>
      <c r="F65" s="166">
        <f>IFERROR(E65+'Pay App 9'!F65,"")</f>
        <v>0</v>
      </c>
      <c r="G65" s="166">
        <f>SUM('Pay App 1:Pay App 9'!H65)</f>
        <v>0</v>
      </c>
      <c r="H65" s="165"/>
      <c r="I65" s="166">
        <f t="shared" si="2"/>
        <v>0</v>
      </c>
      <c r="J65" s="167">
        <f t="shared" si="3"/>
        <v>0</v>
      </c>
      <c r="K65" s="166">
        <f t="shared" si="4"/>
        <v>0</v>
      </c>
      <c r="L65" s="166" t="str">
        <f t="shared" si="0"/>
        <v/>
      </c>
      <c r="M65" s="165"/>
      <c r="N65" s="166">
        <f>SUM('Pay App 1:Pay App 10'!L65)+SUM('Pay App 1:Pay App 10'!M65)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Data'!$N$2:$BW$88,12,FALSE)</f>
        <v>0</v>
      </c>
      <c r="F66" s="166">
        <f>IFERROR(E66+'Pay App 9'!F66,"")</f>
        <v>0</v>
      </c>
      <c r="G66" s="166">
        <f>SUM('Pay App 1:Pay App 9'!H66)</f>
        <v>0</v>
      </c>
      <c r="H66" s="165"/>
      <c r="I66" s="166">
        <f t="shared" si="2"/>
        <v>0</v>
      </c>
      <c r="J66" s="167">
        <f t="shared" si="3"/>
        <v>0</v>
      </c>
      <c r="K66" s="166">
        <f t="shared" si="4"/>
        <v>0</v>
      </c>
      <c r="L66" s="166" t="str">
        <f t="shared" si="0"/>
        <v/>
      </c>
      <c r="M66" s="165"/>
      <c r="N66" s="166">
        <f>SUM('Pay App 1:Pay App 10'!L66)+SUM('Pay App 1:Pay App 10'!M66)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Data'!$N$2:$BW$88,12,FALSE)</f>
        <v>0</v>
      </c>
      <c r="F67" s="166">
        <f>IFERROR(E67+'Pay App 9'!F67,"")</f>
        <v>0</v>
      </c>
      <c r="G67" s="166">
        <f>SUM('Pay App 1:Pay App 9'!H67)</f>
        <v>0</v>
      </c>
      <c r="H67" s="165"/>
      <c r="I67" s="166">
        <f t="shared" si="2"/>
        <v>0</v>
      </c>
      <c r="J67" s="167">
        <f t="shared" si="3"/>
        <v>0</v>
      </c>
      <c r="K67" s="166">
        <f t="shared" si="4"/>
        <v>0</v>
      </c>
      <c r="L67" s="166" t="str">
        <f t="shared" si="0"/>
        <v/>
      </c>
      <c r="M67" s="165"/>
      <c r="N67" s="166">
        <f>SUM('Pay App 1:Pay App 10'!L67)+SUM('Pay App 1:Pay App 10'!M67)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Data'!$N$2:$BW$88,12,FALSE)</f>
        <v>0</v>
      </c>
      <c r="F68" s="166">
        <f>IFERROR(E68+'Pay App 9'!F68,"")</f>
        <v>0</v>
      </c>
      <c r="G68" s="166">
        <f>SUM('Pay App 1:Pay App 9'!H68)</f>
        <v>0</v>
      </c>
      <c r="H68" s="165"/>
      <c r="I68" s="166">
        <f t="shared" si="2"/>
        <v>0</v>
      </c>
      <c r="J68" s="167">
        <f t="shared" si="3"/>
        <v>0</v>
      </c>
      <c r="K68" s="166">
        <f t="shared" si="4"/>
        <v>0</v>
      </c>
      <c r="L68" s="166" t="str">
        <f t="shared" si="0"/>
        <v/>
      </c>
      <c r="M68" s="165"/>
      <c r="N68" s="166">
        <f>SUM('Pay App 1:Pay App 10'!L68)+SUM('Pay App 1:Pay App 10'!M68)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Data'!$N$2:$BW$88,12,FALSE)</f>
        <v>0</v>
      </c>
      <c r="F69" s="166">
        <f>IFERROR(E69+'Pay App 9'!F69,"")</f>
        <v>0</v>
      </c>
      <c r="G69" s="166">
        <f>SUM('Pay App 1:Pay App 9'!H69)</f>
        <v>0</v>
      </c>
      <c r="H69" s="165"/>
      <c r="I69" s="166">
        <f t="shared" si="2"/>
        <v>0</v>
      </c>
      <c r="J69" s="167">
        <f t="shared" si="3"/>
        <v>0</v>
      </c>
      <c r="K69" s="166">
        <f t="shared" si="4"/>
        <v>0</v>
      </c>
      <c r="L69" s="166" t="str">
        <f t="shared" si="0"/>
        <v/>
      </c>
      <c r="M69" s="165"/>
      <c r="N69" s="166">
        <f>SUM('Pay App 1:Pay App 10'!L69)+SUM('Pay App 1:Pay App 10'!M69)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Data'!$N$2:$BW$88,12,FALSE)</f>
        <v>0</v>
      </c>
      <c r="F70" s="166">
        <f>IFERROR(E70+'Pay App 9'!F70,"")</f>
        <v>0</v>
      </c>
      <c r="G70" s="166">
        <f>SUM('Pay App 1:Pay App 9'!H70)</f>
        <v>0</v>
      </c>
      <c r="H70" s="165"/>
      <c r="I70" s="166">
        <f t="shared" si="2"/>
        <v>0</v>
      </c>
      <c r="J70" s="167">
        <f t="shared" si="3"/>
        <v>0</v>
      </c>
      <c r="K70" s="166">
        <f t="shared" si="4"/>
        <v>0</v>
      </c>
      <c r="L70" s="166" t="str">
        <f t="shared" si="0"/>
        <v/>
      </c>
      <c r="M70" s="165"/>
      <c r="N70" s="166">
        <f>SUM('Pay App 1:Pay App 10'!L70)+SUM('Pay App 1:Pay App 10'!M70)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Data'!$N$2:$BW$88,12,FALSE)</f>
        <v>0</v>
      </c>
      <c r="F71" s="166">
        <f>IFERROR(E71+'Pay App 9'!F71,"")</f>
        <v>0</v>
      </c>
      <c r="G71" s="166">
        <f>SUM('Pay App 1:Pay App 9'!H71)</f>
        <v>0</v>
      </c>
      <c r="H71" s="165"/>
      <c r="I71" s="166">
        <f t="shared" si="2"/>
        <v>0</v>
      </c>
      <c r="J71" s="167">
        <f t="shared" si="3"/>
        <v>0</v>
      </c>
      <c r="K71" s="166">
        <f t="shared" si="4"/>
        <v>0</v>
      </c>
      <c r="L71" s="166" t="str">
        <f t="shared" si="0"/>
        <v/>
      </c>
      <c r="M71" s="165"/>
      <c r="N71" s="166">
        <f>SUM('Pay App 1:Pay App 10'!L71)+SUM('Pay App 1:Pay App 10'!M71)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Data'!$N$2:$BW$88,12,FALSE)</f>
        <v>0</v>
      </c>
      <c r="F72" s="166">
        <f>IFERROR(E72+'Pay App 9'!F72,"")</f>
        <v>0</v>
      </c>
      <c r="G72" s="166">
        <f>SUM('Pay App 1:Pay App 9'!H72)</f>
        <v>0</v>
      </c>
      <c r="H72" s="165"/>
      <c r="I72" s="166">
        <f t="shared" si="2"/>
        <v>0</v>
      </c>
      <c r="J72" s="167">
        <f t="shared" si="3"/>
        <v>0</v>
      </c>
      <c r="K72" s="166">
        <f t="shared" si="4"/>
        <v>0</v>
      </c>
      <c r="L72" s="166" t="str">
        <f t="shared" si="0"/>
        <v/>
      </c>
      <c r="M72" s="165"/>
      <c r="N72" s="166">
        <f>SUM('Pay App 1:Pay App 10'!L72)+SUM('Pay App 1:Pay App 10'!M72)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Data'!$N$2:$BW$88,12,FALSE)</f>
        <v>0</v>
      </c>
      <c r="F73" s="166">
        <f>IFERROR(E73+'Pay App 9'!F73,"")</f>
        <v>0</v>
      </c>
      <c r="G73" s="166">
        <f>SUM('Pay App 1:Pay App 9'!H73)</f>
        <v>0</v>
      </c>
      <c r="H73" s="165"/>
      <c r="I73" s="166">
        <f t="shared" si="2"/>
        <v>0</v>
      </c>
      <c r="J73" s="167">
        <f t="shared" si="3"/>
        <v>0</v>
      </c>
      <c r="K73" s="166">
        <f t="shared" si="4"/>
        <v>0</v>
      </c>
      <c r="L73" s="166" t="str">
        <f t="shared" si="0"/>
        <v/>
      </c>
      <c r="M73" s="165"/>
      <c r="N73" s="166">
        <f>SUM('Pay App 1:Pay App 10'!L73)+SUM('Pay App 1:Pay App 10'!M73)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Data'!$N$2:$BW$88,12,FALSE)</f>
        <v>0</v>
      </c>
      <c r="F74" s="166">
        <f>IFERROR(E74+'Pay App 9'!F74,"")</f>
        <v>0</v>
      </c>
      <c r="G74" s="166">
        <f>SUM('Pay App 1:Pay App 9'!H74)</f>
        <v>0</v>
      </c>
      <c r="H74" s="165"/>
      <c r="I74" s="166">
        <f t="shared" si="2"/>
        <v>0</v>
      </c>
      <c r="J74" s="167">
        <f t="shared" si="3"/>
        <v>0</v>
      </c>
      <c r="K74" s="166">
        <f t="shared" si="4"/>
        <v>0</v>
      </c>
      <c r="L74" s="166" t="str">
        <f t="shared" si="0"/>
        <v/>
      </c>
      <c r="M74" s="165"/>
      <c r="N74" s="166">
        <f>SUM('Pay App 1:Pay App 10'!L74)+SUM('Pay App 1:Pay App 10'!M74)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Data'!$N$2:$BW$88,12,FALSE)</f>
        <v>0</v>
      </c>
      <c r="F75" s="166">
        <f>IFERROR(E75+'Pay App 9'!F75,"")</f>
        <v>0</v>
      </c>
      <c r="G75" s="166">
        <f>SUM('Pay App 1:Pay App 9'!H75)</f>
        <v>0</v>
      </c>
      <c r="H75" s="165"/>
      <c r="I75" s="166">
        <f t="shared" si="2"/>
        <v>0</v>
      </c>
      <c r="J75" s="167">
        <f t="shared" si="3"/>
        <v>0</v>
      </c>
      <c r="K75" s="166">
        <f t="shared" si="4"/>
        <v>0</v>
      </c>
      <c r="L75" s="166" t="str">
        <f t="shared" si="0"/>
        <v/>
      </c>
      <c r="M75" s="165"/>
      <c r="N75" s="166">
        <f>SUM('Pay App 1:Pay App 10'!L75)+SUM('Pay App 1:Pay App 10'!M75)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Data'!$N$2:$BW$88,12,FALSE)</f>
        <v>0</v>
      </c>
      <c r="F76" s="166">
        <f>IFERROR(E76+'Pay App 9'!F76,"")</f>
        <v>0</v>
      </c>
      <c r="G76" s="166">
        <f>SUM('Pay App 1:Pay App 9'!H76)</f>
        <v>0</v>
      </c>
      <c r="H76" s="165"/>
      <c r="I76" s="166">
        <f t="shared" si="2"/>
        <v>0</v>
      </c>
      <c r="J76" s="167">
        <f t="shared" si="3"/>
        <v>0</v>
      </c>
      <c r="K76" s="166">
        <f t="shared" si="4"/>
        <v>0</v>
      </c>
      <c r="L76" s="166" t="str">
        <f t="shared" si="0"/>
        <v/>
      </c>
      <c r="M76" s="165"/>
      <c r="N76" s="166">
        <f>SUM('Pay App 1:Pay App 10'!L76)+SUM('Pay App 1:Pay App 10'!M76)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Data'!$N$2:$BW$88,12,FALSE)</f>
        <v>0</v>
      </c>
      <c r="F77" s="166">
        <f>IFERROR(E77+'Pay App 9'!F77,"")</f>
        <v>0</v>
      </c>
      <c r="G77" s="166">
        <f>SUM('Pay App 1:Pay App 9'!H77)</f>
        <v>0</v>
      </c>
      <c r="H77" s="165"/>
      <c r="I77" s="166">
        <f t="shared" si="2"/>
        <v>0</v>
      </c>
      <c r="J77" s="167">
        <f t="shared" si="3"/>
        <v>0</v>
      </c>
      <c r="K77" s="166">
        <f t="shared" si="4"/>
        <v>0</v>
      </c>
      <c r="L77" s="166" t="str">
        <f t="shared" si="0"/>
        <v/>
      </c>
      <c r="M77" s="165"/>
      <c r="N77" s="166">
        <f>SUM('Pay App 1:Pay App 10'!L77)+SUM('Pay App 1:Pay App 10'!M77)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Data'!$N$2:$BW$88,12,FALSE)</f>
        <v>0</v>
      </c>
      <c r="F78" s="166">
        <f>IFERROR(E78+'Pay App 9'!F78,"")</f>
        <v>0</v>
      </c>
      <c r="G78" s="166">
        <f>SUM('Pay App 1:Pay App 9'!H78)</f>
        <v>0</v>
      </c>
      <c r="H78" s="165"/>
      <c r="I78" s="166">
        <f t="shared" si="2"/>
        <v>0</v>
      </c>
      <c r="J78" s="167">
        <f t="shared" si="3"/>
        <v>0</v>
      </c>
      <c r="K78" s="166">
        <f t="shared" si="4"/>
        <v>0</v>
      </c>
      <c r="L78" s="166" t="str">
        <f t="shared" si="0"/>
        <v/>
      </c>
      <c r="M78" s="165"/>
      <c r="N78" s="166">
        <f>SUM('Pay App 1:Pay App 10'!L78)+SUM('Pay App 1:Pay App 10'!M78)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Data'!$N$2:$BW$88,12,FALSE)</f>
        <v>0</v>
      </c>
      <c r="F79" s="166">
        <f>IFERROR(E79+'Pay App 9'!F79,"")</f>
        <v>0</v>
      </c>
      <c r="G79" s="166">
        <f>SUM('Pay App 1:Pay App 9'!H79)</f>
        <v>0</v>
      </c>
      <c r="H79" s="165"/>
      <c r="I79" s="166">
        <f t="shared" si="2"/>
        <v>0</v>
      </c>
      <c r="J79" s="167">
        <f t="shared" si="3"/>
        <v>0</v>
      </c>
      <c r="K79" s="166">
        <f t="shared" si="4"/>
        <v>0</v>
      </c>
      <c r="L79" s="166" t="str">
        <f t="shared" si="0"/>
        <v/>
      </c>
      <c r="M79" s="165"/>
      <c r="N79" s="166">
        <f>SUM('Pay App 1:Pay App 10'!L79)+SUM('Pay App 1:Pay App 10'!M79)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Data'!$N$2:$BW$88,12,FALSE)</f>
        <v>0</v>
      </c>
      <c r="F80" s="166">
        <f>IFERROR(E80+'Pay App 9'!F80,"")</f>
        <v>0</v>
      </c>
      <c r="G80" s="166">
        <f>SUM('Pay App 1:Pay App 9'!H80)</f>
        <v>0</v>
      </c>
      <c r="H80" s="165"/>
      <c r="I80" s="166">
        <f t="shared" si="2"/>
        <v>0</v>
      </c>
      <c r="J80" s="167">
        <f t="shared" si="3"/>
        <v>0</v>
      </c>
      <c r="K80" s="166">
        <f t="shared" si="4"/>
        <v>0</v>
      </c>
      <c r="L80" s="166" t="str">
        <f t="shared" si="0"/>
        <v/>
      </c>
      <c r="M80" s="165"/>
      <c r="N80" s="166">
        <f>SUM('Pay App 1:Pay App 10'!L80)+SUM('Pay App 1:Pay App 10'!M80)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Data'!$N$2:$BW$88,12,FALSE)</f>
        <v>0</v>
      </c>
      <c r="F81" s="166">
        <f>IFERROR(E81+'Pay App 9'!F81,"")</f>
        <v>0</v>
      </c>
      <c r="G81" s="166">
        <f>SUM('Pay App 1:Pay App 9'!H81)</f>
        <v>0</v>
      </c>
      <c r="H81" s="165"/>
      <c r="I81" s="166">
        <f t="shared" si="2"/>
        <v>0</v>
      </c>
      <c r="J81" s="167">
        <f t="shared" si="3"/>
        <v>0</v>
      </c>
      <c r="K81" s="166">
        <f t="shared" si="4"/>
        <v>0</v>
      </c>
      <c r="L81" s="166" t="str">
        <f t="shared" si="0"/>
        <v/>
      </c>
      <c r="M81" s="165"/>
      <c r="N81" s="166">
        <f>SUM('Pay App 1:Pay App 10'!L81)+SUM('Pay App 1:Pay App 10'!M81)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Data'!$N$2:$BW$88,12,FALSE)</f>
        <v>0</v>
      </c>
      <c r="F82" s="166">
        <f>IFERROR(E82+'Pay App 9'!F82,"")</f>
        <v>0</v>
      </c>
      <c r="G82" s="166">
        <f>SUM('Pay App 1:Pay App 9'!H82)</f>
        <v>0</v>
      </c>
      <c r="H82" s="165"/>
      <c r="I82" s="166">
        <f t="shared" si="2"/>
        <v>0</v>
      </c>
      <c r="J82" s="167">
        <f t="shared" si="3"/>
        <v>0</v>
      </c>
      <c r="K82" s="166">
        <f t="shared" si="4"/>
        <v>0</v>
      </c>
      <c r="L82" s="166" t="str">
        <f t="shared" si="0"/>
        <v/>
      </c>
      <c r="M82" s="165"/>
      <c r="N82" s="166">
        <f>SUM('Pay App 1:Pay App 10'!L82)+SUM('Pay App 1:Pay App 10'!M82)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Data'!$N$2:$BW$88,12,FALSE)</f>
        <v>0</v>
      </c>
      <c r="F83" s="166">
        <f>IFERROR(E83+'Pay App 9'!F83,"")</f>
        <v>0</v>
      </c>
      <c r="G83" s="166">
        <f>SUM('Pay App 1:Pay App 9'!H83)</f>
        <v>0</v>
      </c>
      <c r="H83" s="165"/>
      <c r="I83" s="166">
        <f t="shared" si="2"/>
        <v>0</v>
      </c>
      <c r="J83" s="167">
        <f t="shared" si="3"/>
        <v>0</v>
      </c>
      <c r="K83" s="166">
        <f t="shared" si="4"/>
        <v>0</v>
      </c>
      <c r="L83" s="166" t="str">
        <f t="shared" si="0"/>
        <v/>
      </c>
      <c r="M83" s="165"/>
      <c r="N83" s="166">
        <f>SUM('Pay App 1:Pay App 10'!L83)+SUM('Pay App 1:Pay App 10'!M83)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Data'!$N$2:$BW$88,12,FALSE)</f>
        <v>0</v>
      </c>
      <c r="F84" s="166">
        <f>IFERROR(E84+'Pay App 9'!F84,"")</f>
        <v>0</v>
      </c>
      <c r="G84" s="166">
        <f>SUM('Pay App 1:Pay App 9'!H84)</f>
        <v>0</v>
      </c>
      <c r="H84" s="165"/>
      <c r="I84" s="166">
        <f t="shared" si="2"/>
        <v>0</v>
      </c>
      <c r="J84" s="167">
        <f t="shared" si="3"/>
        <v>0</v>
      </c>
      <c r="K84" s="166">
        <f t="shared" si="4"/>
        <v>0</v>
      </c>
      <c r="L84" s="166" t="str">
        <f t="shared" si="0"/>
        <v/>
      </c>
      <c r="M84" s="165"/>
      <c r="N84" s="166">
        <f>SUM('Pay App 1:Pay App 10'!L84)+SUM('Pay App 1:Pay App 10'!M84)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Data'!$N$2:$BW$88,12,FALSE)</f>
        <v>0</v>
      </c>
      <c r="F85" s="166">
        <f>IFERROR(E85+'Pay App 9'!F85,"")</f>
        <v>0</v>
      </c>
      <c r="G85" s="166">
        <f>SUM('Pay App 1:Pay App 9'!H85)</f>
        <v>0</v>
      </c>
      <c r="H85" s="165"/>
      <c r="I85" s="166">
        <f t="shared" si="2"/>
        <v>0</v>
      </c>
      <c r="J85" s="167">
        <f t="shared" si="3"/>
        <v>0</v>
      </c>
      <c r="K85" s="166">
        <f t="shared" si="4"/>
        <v>0</v>
      </c>
      <c r="L85" s="166" t="str">
        <f t="shared" si="0"/>
        <v/>
      </c>
      <c r="M85" s="165"/>
      <c r="N85" s="166">
        <f>SUM('Pay App 1:Pay App 10'!L85)+SUM('Pay App 1:Pay App 10'!M85)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Data'!$N$2:$BW$88,12,FALSE)</f>
        <v>0</v>
      </c>
      <c r="F86" s="166">
        <f>IFERROR(E86+'Pay App 9'!F86,"")</f>
        <v>0</v>
      </c>
      <c r="G86" s="166">
        <f>SUM('Pay App 1:Pay App 9'!H86)</f>
        <v>0</v>
      </c>
      <c r="H86" s="165"/>
      <c r="I86" s="166">
        <f t="shared" si="2"/>
        <v>0</v>
      </c>
      <c r="J86" s="167">
        <f t="shared" si="3"/>
        <v>0</v>
      </c>
      <c r="K86" s="166">
        <f t="shared" si="4"/>
        <v>0</v>
      </c>
      <c r="L86" s="166" t="str">
        <f t="shared" si="0"/>
        <v/>
      </c>
      <c r="M86" s="165"/>
      <c r="N86" s="166">
        <f>SUM('Pay App 1:Pay App 10'!L86)+SUM('Pay App 1:Pay App 10'!M86)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Data'!$N$2:$BW$88,12,FALSE)</f>
        <v>0</v>
      </c>
      <c r="F87" s="166">
        <f>IFERROR(E87+'Pay App 9'!F87,"")</f>
        <v>0</v>
      </c>
      <c r="G87" s="166">
        <f>SUM('Pay App 1:Pay App 9'!H87)</f>
        <v>0</v>
      </c>
      <c r="H87" s="165"/>
      <c r="I87" s="166">
        <f t="shared" si="2"/>
        <v>0</v>
      </c>
      <c r="J87" s="167">
        <f t="shared" si="3"/>
        <v>0</v>
      </c>
      <c r="K87" s="166">
        <f t="shared" si="4"/>
        <v>0</v>
      </c>
      <c r="L87" s="166" t="str">
        <f t="shared" si="0"/>
        <v/>
      </c>
      <c r="M87" s="165"/>
      <c r="N87" s="166">
        <f>SUM('Pay App 1:Pay App 10'!L87)+SUM('Pay App 1:Pay App 10'!M87)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Data'!$N$2:$BW$88,12,FALSE)</f>
        <v>0</v>
      </c>
      <c r="F88" s="166">
        <f>IFERROR(E88+'Pay App 9'!F88,"")</f>
        <v>0</v>
      </c>
      <c r="G88" s="166">
        <f>SUM('Pay App 1:Pay App 9'!H88)</f>
        <v>0</v>
      </c>
      <c r="H88" s="165"/>
      <c r="I88" s="166">
        <f t="shared" si="2"/>
        <v>0</v>
      </c>
      <c r="J88" s="167">
        <f t="shared" si="3"/>
        <v>0</v>
      </c>
      <c r="K88" s="166">
        <f t="shared" si="4"/>
        <v>0</v>
      </c>
      <c r="L88" s="166" t="str">
        <f t="shared" si="0"/>
        <v/>
      </c>
      <c r="M88" s="165"/>
      <c r="N88" s="166">
        <f>SUM('Pay App 1:Pay App 10'!L88)+SUM('Pay App 1:Pay App 10'!M88)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Data'!$N$2:$BW$88,12,FALSE)</f>
        <v>0</v>
      </c>
      <c r="F89" s="166">
        <f>IFERROR(E89+'Pay App 9'!F89,"")</f>
        <v>0</v>
      </c>
      <c r="G89" s="166">
        <f>SUM('Pay App 1:Pay App 9'!H89)</f>
        <v>0</v>
      </c>
      <c r="H89" s="165"/>
      <c r="I89" s="166">
        <f t="shared" si="2"/>
        <v>0</v>
      </c>
      <c r="J89" s="167">
        <f t="shared" si="3"/>
        <v>0</v>
      </c>
      <c r="K89" s="166">
        <f t="shared" si="4"/>
        <v>0</v>
      </c>
      <c r="L89" s="166" t="str">
        <f t="shared" si="0"/>
        <v/>
      </c>
      <c r="M89" s="165"/>
      <c r="N89" s="166">
        <f>SUM('Pay App 1:Pay App 10'!L89)+SUM('Pay App 1:Pay App 10'!M89)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Data'!$N$2:$BW$88,12,FALSE)</f>
        <v>0</v>
      </c>
      <c r="F90" s="166">
        <f>IFERROR(E90+'Pay App 9'!F90,"")</f>
        <v>0</v>
      </c>
      <c r="G90" s="166">
        <f>SUM('Pay App 1:Pay App 9'!H90)</f>
        <v>0</v>
      </c>
      <c r="H90" s="165"/>
      <c r="I90" s="166">
        <f t="shared" si="2"/>
        <v>0</v>
      </c>
      <c r="J90" s="167">
        <f t="shared" si="3"/>
        <v>0</v>
      </c>
      <c r="K90" s="166">
        <f t="shared" si="4"/>
        <v>0</v>
      </c>
      <c r="L90" s="166" t="str">
        <f t="shared" si="0"/>
        <v/>
      </c>
      <c r="M90" s="165"/>
      <c r="N90" s="166">
        <f>SUM('Pay App 1:Pay App 10'!L90)+SUM('Pay App 1:Pay App 10'!M90)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Data'!$N$2:$BW$88,12,FALSE)</f>
        <v>0</v>
      </c>
      <c r="F91" s="166">
        <f>IFERROR(E91+'Pay App 9'!F91,"")</f>
        <v>0</v>
      </c>
      <c r="G91" s="166">
        <f>SUM('Pay App 1:Pay App 9'!H91)</f>
        <v>0</v>
      </c>
      <c r="H91" s="165"/>
      <c r="I91" s="166">
        <f t="shared" si="2"/>
        <v>0</v>
      </c>
      <c r="J91" s="167">
        <f t="shared" si="3"/>
        <v>0</v>
      </c>
      <c r="K91" s="166">
        <f t="shared" si="4"/>
        <v>0</v>
      </c>
      <c r="L91" s="166" t="str">
        <f t="shared" si="0"/>
        <v/>
      </c>
      <c r="M91" s="165"/>
      <c r="N91" s="166">
        <f>SUM('Pay App 1:Pay App 10'!L91)+SUM('Pay App 1:Pay App 10'!M91)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Data'!$N$2:$BW$88,12,FALSE)</f>
        <v>0</v>
      </c>
      <c r="F92" s="166">
        <f>IFERROR(E92+'Pay App 9'!F92,"")</f>
        <v>0</v>
      </c>
      <c r="G92" s="166">
        <f>SUM('Pay App 1:Pay App 9'!H92)</f>
        <v>0</v>
      </c>
      <c r="H92" s="165"/>
      <c r="I92" s="166">
        <f t="shared" si="2"/>
        <v>0</v>
      </c>
      <c r="J92" s="167">
        <f t="shared" si="3"/>
        <v>0</v>
      </c>
      <c r="K92" s="166">
        <f t="shared" si="4"/>
        <v>0</v>
      </c>
      <c r="L92" s="166" t="str">
        <f t="shared" si="0"/>
        <v/>
      </c>
      <c r="M92" s="165"/>
      <c r="N92" s="166">
        <f>SUM('Pay App 1:Pay App 10'!L92)+SUM('Pay App 1:Pay App 10'!M92)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Data'!$N$2:$BW$88,12,FALSE)</f>
        <v>0</v>
      </c>
      <c r="F93" s="166">
        <f>IFERROR(E93+'Pay App 9'!F93,"")</f>
        <v>0</v>
      </c>
      <c r="G93" s="166">
        <f>SUM('Pay App 1:Pay App 9'!H93)</f>
        <v>0</v>
      </c>
      <c r="H93" s="165"/>
      <c r="I93" s="166">
        <f t="shared" si="2"/>
        <v>0</v>
      </c>
      <c r="J93" s="167">
        <f t="shared" si="3"/>
        <v>0</v>
      </c>
      <c r="K93" s="166">
        <f t="shared" si="4"/>
        <v>0</v>
      </c>
      <c r="L93" s="166" t="str">
        <f t="shared" si="0"/>
        <v/>
      </c>
      <c r="M93" s="165"/>
      <c r="N93" s="166">
        <f>SUM('Pay App 1:Pay App 10'!L93)+SUM('Pay App 1:Pay App 10'!M93)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Data'!$N$2:$BW$88,12,FALSE)</f>
        <v>0</v>
      </c>
      <c r="F94" s="166">
        <f>IFERROR(E94+'Pay App 9'!F94,"")</f>
        <v>0</v>
      </c>
      <c r="G94" s="166">
        <f>SUM('Pay App 1:Pay App 9'!H94)</f>
        <v>0</v>
      </c>
      <c r="H94" s="165"/>
      <c r="I94" s="166">
        <f t="shared" si="2"/>
        <v>0</v>
      </c>
      <c r="J94" s="167">
        <f t="shared" si="3"/>
        <v>0</v>
      </c>
      <c r="K94" s="166">
        <f t="shared" si="4"/>
        <v>0</v>
      </c>
      <c r="L94" s="166" t="str">
        <f t="shared" si="0"/>
        <v/>
      </c>
      <c r="M94" s="165"/>
      <c r="N94" s="166">
        <f>SUM('Pay App 1:Pay App 10'!L94)+SUM('Pay App 1:Pay App 10'!M94)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Data'!$N$2:$BW$88,12,FALSE)</f>
        <v>0</v>
      </c>
      <c r="F95" s="166">
        <f>IFERROR(E95+'Pay App 9'!F95,"")</f>
        <v>0</v>
      </c>
      <c r="G95" s="166">
        <f>SUM('Pay App 1:Pay App 9'!H95)</f>
        <v>0</v>
      </c>
      <c r="H95" s="165"/>
      <c r="I95" s="166">
        <f t="shared" si="2"/>
        <v>0</v>
      </c>
      <c r="J95" s="167">
        <f t="shared" si="3"/>
        <v>0</v>
      </c>
      <c r="K95" s="166">
        <f t="shared" si="4"/>
        <v>0</v>
      </c>
      <c r="L95" s="166" t="str">
        <f t="shared" si="0"/>
        <v/>
      </c>
      <c r="M95" s="165"/>
      <c r="N95" s="166">
        <f>SUM('Pay App 1:Pay App 10'!L95)+SUM('Pay App 1:Pay App 10'!M95)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Data'!$N$2:$BW$88,12,FALSE)</f>
        <v>0</v>
      </c>
      <c r="F96" s="166">
        <f>IFERROR(E96+'Pay App 9'!F96,"")</f>
        <v>0</v>
      </c>
      <c r="G96" s="166">
        <f>SUM('Pay App 1:Pay App 9'!H96)</f>
        <v>0</v>
      </c>
      <c r="H96" s="165"/>
      <c r="I96" s="166">
        <f t="shared" si="2"/>
        <v>0</v>
      </c>
      <c r="J96" s="167">
        <f t="shared" si="3"/>
        <v>0</v>
      </c>
      <c r="K96" s="166">
        <f t="shared" si="4"/>
        <v>0</v>
      </c>
      <c r="L96" s="166" t="str">
        <f t="shared" si="0"/>
        <v/>
      </c>
      <c r="M96" s="165"/>
      <c r="N96" s="166">
        <f>SUM('Pay App 1:Pay App 10'!L96)+SUM('Pay App 1:Pay App 10'!M96)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Data'!$N$2:$BW$88,12,FALSE)</f>
        <v>0</v>
      </c>
      <c r="F97" s="166">
        <f>IFERROR(E97+'Pay App 9'!F97,"")</f>
        <v>0</v>
      </c>
      <c r="G97" s="166">
        <f>SUM('Pay App 1:Pay App 9'!H97)</f>
        <v>0</v>
      </c>
      <c r="H97" s="165"/>
      <c r="I97" s="166">
        <f t="shared" si="2"/>
        <v>0</v>
      </c>
      <c r="J97" s="167">
        <f t="shared" si="3"/>
        <v>0</v>
      </c>
      <c r="K97" s="166">
        <f t="shared" si="4"/>
        <v>0</v>
      </c>
      <c r="L97" s="166" t="str">
        <f t="shared" si="0"/>
        <v/>
      </c>
      <c r="M97" s="165"/>
      <c r="N97" s="166">
        <f>SUM('Pay App 1:Pay App 10'!L97)+SUM('Pay App 1:Pay App 10'!M97)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Data'!$N$2:$BW$88,12,FALSE)</f>
        <v>0</v>
      </c>
      <c r="F98" s="166">
        <f>IFERROR(E98+'Pay App 9'!F98,"")</f>
        <v>0</v>
      </c>
      <c r="G98" s="166">
        <f>SUM('Pay App 1:Pay App 9'!H98)</f>
        <v>0</v>
      </c>
      <c r="H98" s="165"/>
      <c r="I98" s="166">
        <f t="shared" si="2"/>
        <v>0</v>
      </c>
      <c r="J98" s="167">
        <f t="shared" si="3"/>
        <v>0</v>
      </c>
      <c r="K98" s="166">
        <f t="shared" si="4"/>
        <v>0</v>
      </c>
      <c r="L98" s="166" t="str">
        <f t="shared" si="0"/>
        <v/>
      </c>
      <c r="M98" s="165"/>
      <c r="N98" s="166">
        <f>SUM('Pay App 1:Pay App 10'!L98)+SUM('Pay App 1:Pay App 10'!M98)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Data'!$N$2:$BW$88,12,FALSE)</f>
        <v>0</v>
      </c>
      <c r="F99" s="166">
        <f>IFERROR(E99+'Pay App 9'!F99,"")</f>
        <v>0</v>
      </c>
      <c r="G99" s="166">
        <f>SUM('Pay App 1:Pay App 9'!H99)</f>
        <v>0</v>
      </c>
      <c r="H99" s="165"/>
      <c r="I99" s="166">
        <f t="shared" si="2"/>
        <v>0</v>
      </c>
      <c r="J99" s="167">
        <f t="shared" si="3"/>
        <v>0</v>
      </c>
      <c r="K99" s="166">
        <f t="shared" si="4"/>
        <v>0</v>
      </c>
      <c r="L99" s="166" t="str">
        <f t="shared" si="0"/>
        <v/>
      </c>
      <c r="M99" s="165"/>
      <c r="N99" s="166">
        <f>SUM('Pay App 1:Pay App 10'!L99)+SUM('Pay App 1:Pay App 10'!M99)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Data'!$N$2:$BW$88,12,FALSE)</f>
        <v>0</v>
      </c>
      <c r="F100" s="166">
        <f>IFERROR(E100+'Pay App 9'!F100,"")</f>
        <v>0</v>
      </c>
      <c r="G100" s="166">
        <f>SUM('Pay App 1:Pay App 9'!H100)</f>
        <v>0</v>
      </c>
      <c r="H100" s="165"/>
      <c r="I100" s="166">
        <f>G100+H100</f>
        <v>0</v>
      </c>
      <c r="J100" s="167">
        <f>IFERROR(I100/F100,0)</f>
        <v>0</v>
      </c>
      <c r="K100" s="166">
        <f>IFERROR(F100-I100,"")</f>
        <v>0</v>
      </c>
      <c r="L100" s="166" t="str">
        <f t="shared" si="0"/>
        <v/>
      </c>
      <c r="M100" s="165"/>
      <c r="N100" s="166">
        <f>SUM('Pay App 1:Pay App 10'!L100)+SUM('Pay App 1:Pay App 10'!M100)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10.199999999999999</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Data'!$N$2:$BW$88,12,FALSE)</f>
        <v>0</v>
      </c>
      <c r="F106" s="166">
        <f>IFERROR(E106+'Pay App 9'!F106,"")</f>
        <v>0</v>
      </c>
      <c r="G106" s="166">
        <f>SUM('Pay App 1:Pay App 9'!H106)</f>
        <v>0</v>
      </c>
      <c r="H106" s="165"/>
      <c r="I106" s="166">
        <f>G106+H106</f>
        <v>0</v>
      </c>
      <c r="J106" s="167">
        <f>IFERROR(I106/F106,0)</f>
        <v>0</v>
      </c>
      <c r="K106" s="166">
        <f>IFERROR(F106-I106,"")</f>
        <v>0</v>
      </c>
      <c r="L106" s="166" t="str">
        <f>IF(AND($H$33&lt;100000, $H$33&gt;0, H106&gt;=1),0,IF(AND($H$33&gt;=100000,H106&lt;&gt;""),O106,""))</f>
        <v/>
      </c>
      <c r="M106" s="165"/>
      <c r="N106" s="166">
        <f>SUM('Pay App 1:Pay App 10'!L106)+SUM('Pay App 1:Pay App 10'!M106)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Data'!$N$2:$BW$88,12,FALSE)</f>
        <v>0</v>
      </c>
      <c r="F107" s="166">
        <f>IFERROR(E107+'Pay App 9'!F107,"")</f>
        <v>0</v>
      </c>
      <c r="G107" s="166">
        <f>SUM('Pay App 1:Pay App 9'!H107)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10'!L107)+SUM('Pay App 1:Pay App 10'!M107)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Data'!$N$2:$BW$88,12,FALSE)</f>
        <v>0</v>
      </c>
      <c r="F108" s="166">
        <f>IFERROR(E108+'Pay App 9'!F108,"")</f>
        <v>0</v>
      </c>
      <c r="G108" s="166">
        <f>SUM('Pay App 1:Pay App 9'!H108)</f>
        <v>0</v>
      </c>
      <c r="H108" s="165"/>
      <c r="I108" s="166">
        <f t="shared" si="6"/>
        <v>0</v>
      </c>
      <c r="J108" s="167">
        <f t="shared" si="7"/>
        <v>0</v>
      </c>
      <c r="K108" s="166">
        <f t="shared" si="8"/>
        <v>0</v>
      </c>
      <c r="L108" s="166" t="str">
        <f t="shared" si="9"/>
        <v/>
      </c>
      <c r="M108" s="165"/>
      <c r="N108" s="166">
        <f>SUM('Pay App 1:Pay App 10'!L108)+SUM('Pay App 1:Pay App 10'!M108)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Data'!$N$2:$BW$88,12,FALSE)</f>
        <v>0</v>
      </c>
      <c r="F109" s="166">
        <f>IFERROR(E109+'Pay App 9'!F109,"")</f>
        <v>0</v>
      </c>
      <c r="G109" s="166">
        <f>SUM('Pay App 1:Pay App 9'!H109)</f>
        <v>0</v>
      </c>
      <c r="H109" s="165"/>
      <c r="I109" s="166">
        <f t="shared" si="6"/>
        <v>0</v>
      </c>
      <c r="J109" s="167">
        <f t="shared" si="7"/>
        <v>0</v>
      </c>
      <c r="K109" s="166">
        <f t="shared" si="8"/>
        <v>0</v>
      </c>
      <c r="L109" s="166" t="str">
        <f t="shared" si="9"/>
        <v/>
      </c>
      <c r="M109" s="165"/>
      <c r="N109" s="166">
        <f>SUM('Pay App 1:Pay App 10'!L109)+SUM('Pay App 1:Pay App 10'!M109)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Data'!$N$2:$BW$88,12,FALSE)</f>
        <v>0</v>
      </c>
      <c r="F110" s="166">
        <f>IFERROR(E110+'Pay App 9'!F110,"")</f>
        <v>0</v>
      </c>
      <c r="G110" s="166">
        <f>SUM('Pay App 1:Pay App 9'!H110)</f>
        <v>0</v>
      </c>
      <c r="H110" s="165"/>
      <c r="I110" s="166">
        <f t="shared" si="6"/>
        <v>0</v>
      </c>
      <c r="J110" s="167">
        <f t="shared" si="7"/>
        <v>0</v>
      </c>
      <c r="K110" s="166">
        <f t="shared" si="8"/>
        <v>0</v>
      </c>
      <c r="L110" s="166" t="str">
        <f t="shared" si="9"/>
        <v/>
      </c>
      <c r="M110" s="165"/>
      <c r="N110" s="166">
        <f>SUM('Pay App 1:Pay App 10'!L110)+SUM('Pay App 1:Pay App 10'!M110)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Data'!$N$2:$BW$88,12,FALSE)</f>
        <v>0</v>
      </c>
      <c r="F111" s="166">
        <f>IFERROR(E111+'Pay App 9'!F111,"")</f>
        <v>0</v>
      </c>
      <c r="G111" s="166">
        <f>SUM('Pay App 1:Pay App 9'!H111)</f>
        <v>0</v>
      </c>
      <c r="H111" s="165"/>
      <c r="I111" s="166">
        <f t="shared" si="6"/>
        <v>0</v>
      </c>
      <c r="J111" s="167">
        <f t="shared" si="7"/>
        <v>0</v>
      </c>
      <c r="K111" s="166">
        <f t="shared" si="8"/>
        <v>0</v>
      </c>
      <c r="L111" s="166" t="str">
        <f t="shared" si="9"/>
        <v/>
      </c>
      <c r="M111" s="165"/>
      <c r="N111" s="166">
        <f>SUM('Pay App 1:Pay App 10'!L111)+SUM('Pay App 1:Pay App 10'!M111)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Data'!$N$2:$BW$88,12,FALSE)</f>
        <v>0</v>
      </c>
      <c r="F112" s="166">
        <f>IFERROR(E112+'Pay App 9'!F112,"")</f>
        <v>0</v>
      </c>
      <c r="G112" s="166">
        <f>SUM('Pay App 1:Pay App 9'!H112)</f>
        <v>0</v>
      </c>
      <c r="H112" s="165"/>
      <c r="I112" s="166">
        <f t="shared" si="6"/>
        <v>0</v>
      </c>
      <c r="J112" s="167">
        <f t="shared" si="7"/>
        <v>0</v>
      </c>
      <c r="K112" s="166">
        <f t="shared" si="8"/>
        <v>0</v>
      </c>
      <c r="L112" s="166" t="str">
        <f t="shared" si="9"/>
        <v/>
      </c>
      <c r="M112" s="165"/>
      <c r="N112" s="166">
        <f>SUM('Pay App 1:Pay App 10'!L112)+SUM('Pay App 1:Pay App 10'!M112)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Data'!$N$2:$BW$88,12,FALSE)</f>
        <v>0</v>
      </c>
      <c r="F113" s="166">
        <f>IFERROR(E113+'Pay App 9'!F113,"")</f>
        <v>0</v>
      </c>
      <c r="G113" s="166">
        <f>SUM('Pay App 1:Pay App 9'!H113)</f>
        <v>0</v>
      </c>
      <c r="H113" s="165"/>
      <c r="I113" s="166">
        <f t="shared" si="6"/>
        <v>0</v>
      </c>
      <c r="J113" s="167">
        <f t="shared" si="7"/>
        <v>0</v>
      </c>
      <c r="K113" s="166">
        <f t="shared" si="8"/>
        <v>0</v>
      </c>
      <c r="L113" s="166" t="str">
        <f t="shared" si="9"/>
        <v/>
      </c>
      <c r="M113" s="165"/>
      <c r="N113" s="166">
        <f>SUM('Pay App 1:Pay App 10'!L113)+SUM('Pay App 1:Pay App 10'!M113)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Data'!$N$2:$BW$88,12,FALSE)</f>
        <v>0</v>
      </c>
      <c r="F114" s="166">
        <f>IFERROR(E114+'Pay App 9'!F114,"")</f>
        <v>0</v>
      </c>
      <c r="G114" s="166">
        <f>SUM('Pay App 1:Pay App 9'!H114)</f>
        <v>0</v>
      </c>
      <c r="H114" s="165"/>
      <c r="I114" s="166">
        <f t="shared" si="6"/>
        <v>0</v>
      </c>
      <c r="J114" s="167">
        <f t="shared" si="7"/>
        <v>0</v>
      </c>
      <c r="K114" s="166">
        <f t="shared" si="8"/>
        <v>0</v>
      </c>
      <c r="L114" s="166" t="str">
        <f t="shared" si="9"/>
        <v/>
      </c>
      <c r="M114" s="165"/>
      <c r="N114" s="166">
        <f>SUM('Pay App 1:Pay App 10'!L114)+SUM('Pay App 1:Pay App 10'!M114)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Data'!$N$2:$BW$88,12,FALSE)</f>
        <v>0</v>
      </c>
      <c r="F115" s="166">
        <f>IFERROR(E115+'Pay App 9'!F115,"")</f>
        <v>0</v>
      </c>
      <c r="G115" s="166">
        <f>SUM('Pay App 1:Pay App 9'!H115)</f>
        <v>0</v>
      </c>
      <c r="H115" s="165"/>
      <c r="I115" s="166">
        <f t="shared" si="6"/>
        <v>0</v>
      </c>
      <c r="J115" s="167">
        <f t="shared" si="7"/>
        <v>0</v>
      </c>
      <c r="K115" s="166">
        <f t="shared" si="8"/>
        <v>0</v>
      </c>
      <c r="L115" s="166" t="str">
        <f t="shared" si="9"/>
        <v/>
      </c>
      <c r="M115" s="165"/>
      <c r="N115" s="166">
        <f>SUM('Pay App 1:Pay App 10'!L115)+SUM('Pay App 1:Pay App 10'!M115)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Data'!$N$2:$BW$88,12,FALSE)</f>
        <v>0</v>
      </c>
      <c r="F116" s="166">
        <f>IFERROR(E116+'Pay App 9'!F116,"")</f>
        <v>0</v>
      </c>
      <c r="G116" s="166">
        <f>SUM('Pay App 1:Pay App 9'!H116)</f>
        <v>0</v>
      </c>
      <c r="H116" s="165"/>
      <c r="I116" s="166">
        <f t="shared" si="6"/>
        <v>0</v>
      </c>
      <c r="J116" s="167">
        <f t="shared" si="7"/>
        <v>0</v>
      </c>
      <c r="K116" s="166">
        <f t="shared" si="8"/>
        <v>0</v>
      </c>
      <c r="L116" s="166" t="str">
        <f t="shared" si="9"/>
        <v/>
      </c>
      <c r="M116" s="165"/>
      <c r="N116" s="166">
        <f>SUM('Pay App 1:Pay App 10'!L116)+SUM('Pay App 1:Pay App 10'!M116)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Data'!$N$2:$BW$88,12,FALSE)</f>
        <v>0</v>
      </c>
      <c r="F117" s="166">
        <f>IFERROR(E117+'Pay App 9'!F117,"")</f>
        <v>0</v>
      </c>
      <c r="G117" s="166">
        <f>SUM('Pay App 1:Pay App 9'!H117)</f>
        <v>0</v>
      </c>
      <c r="H117" s="165"/>
      <c r="I117" s="166">
        <f t="shared" si="6"/>
        <v>0</v>
      </c>
      <c r="J117" s="167">
        <f t="shared" si="7"/>
        <v>0</v>
      </c>
      <c r="K117" s="166">
        <f t="shared" si="8"/>
        <v>0</v>
      </c>
      <c r="L117" s="166" t="str">
        <f t="shared" si="9"/>
        <v/>
      </c>
      <c r="M117" s="165"/>
      <c r="N117" s="166">
        <f>SUM('Pay App 1:Pay App 10'!L117)+SUM('Pay App 1:Pay App 10'!M117)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Data'!$N$2:$BW$88,12,FALSE)</f>
        <v>0</v>
      </c>
      <c r="F118" s="166">
        <f>IFERROR(E118+'Pay App 9'!F118,"")</f>
        <v>0</v>
      </c>
      <c r="G118" s="166">
        <f>SUM('Pay App 1:Pay App 9'!H118)</f>
        <v>0</v>
      </c>
      <c r="H118" s="165"/>
      <c r="I118" s="166">
        <f t="shared" si="6"/>
        <v>0</v>
      </c>
      <c r="J118" s="167">
        <f t="shared" si="7"/>
        <v>0</v>
      </c>
      <c r="K118" s="166">
        <f t="shared" si="8"/>
        <v>0</v>
      </c>
      <c r="L118" s="166" t="str">
        <f t="shared" si="9"/>
        <v/>
      </c>
      <c r="M118" s="165"/>
      <c r="N118" s="166">
        <f>SUM('Pay App 1:Pay App 10'!L118)+SUM('Pay App 1:Pay App 10'!M118)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Data'!$N$2:$BW$88,12,FALSE)</f>
        <v>0</v>
      </c>
      <c r="F119" s="166">
        <f>IFERROR(E119+'Pay App 9'!F119,"")</f>
        <v>0</v>
      </c>
      <c r="G119" s="166">
        <f>SUM('Pay App 1:Pay App 9'!H119)</f>
        <v>0</v>
      </c>
      <c r="H119" s="165"/>
      <c r="I119" s="166">
        <f t="shared" si="6"/>
        <v>0</v>
      </c>
      <c r="J119" s="167">
        <f t="shared" si="7"/>
        <v>0</v>
      </c>
      <c r="K119" s="166">
        <f t="shared" si="8"/>
        <v>0</v>
      </c>
      <c r="L119" s="166" t="str">
        <f t="shared" si="9"/>
        <v/>
      </c>
      <c r="M119" s="165"/>
      <c r="N119" s="166">
        <f>SUM('Pay App 1:Pay App 10'!L119)+SUM('Pay App 1:Pay App 10'!M119)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Data'!$N$2:$BW$88,12,FALSE)</f>
        <v>0</v>
      </c>
      <c r="F120" s="166">
        <f>IFERROR(E120+'Pay App 9'!F120,"")</f>
        <v>0</v>
      </c>
      <c r="G120" s="166">
        <f>SUM('Pay App 1:Pay App 9'!H120)</f>
        <v>0</v>
      </c>
      <c r="H120" s="165"/>
      <c r="I120" s="166">
        <f t="shared" si="6"/>
        <v>0</v>
      </c>
      <c r="J120" s="167">
        <f t="shared" si="7"/>
        <v>0</v>
      </c>
      <c r="K120" s="166">
        <f t="shared" si="8"/>
        <v>0</v>
      </c>
      <c r="L120" s="166" t="str">
        <f t="shared" si="9"/>
        <v/>
      </c>
      <c r="M120" s="165"/>
      <c r="N120" s="166">
        <f>SUM('Pay App 1:Pay App 10'!L120)+SUM('Pay App 1:Pay App 10'!M120)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Data'!$N$2:$BW$88,12,FALSE)</f>
        <v>0</v>
      </c>
      <c r="F121" s="166">
        <f>IFERROR(E121+'Pay App 9'!F121,"")</f>
        <v>0</v>
      </c>
      <c r="G121" s="166">
        <f>SUM('Pay App 1:Pay App 9'!H121)</f>
        <v>0</v>
      </c>
      <c r="H121" s="165"/>
      <c r="I121" s="166">
        <f t="shared" si="6"/>
        <v>0</v>
      </c>
      <c r="J121" s="167">
        <f t="shared" si="7"/>
        <v>0</v>
      </c>
      <c r="K121" s="166">
        <f t="shared" si="8"/>
        <v>0</v>
      </c>
      <c r="L121" s="166" t="str">
        <f t="shared" si="9"/>
        <v/>
      </c>
      <c r="M121" s="165"/>
      <c r="N121" s="166">
        <f>SUM('Pay App 1:Pay App 10'!L121)+SUM('Pay App 1:Pay App 10'!M121)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Data'!$N$2:$BW$88,12,FALSE)</f>
        <v>0</v>
      </c>
      <c r="F122" s="166">
        <f>IFERROR(E122+'Pay App 9'!F122,"")</f>
        <v>0</v>
      </c>
      <c r="G122" s="166">
        <f>SUM('Pay App 1:Pay App 9'!H122)</f>
        <v>0</v>
      </c>
      <c r="H122" s="165"/>
      <c r="I122" s="166">
        <f t="shared" si="6"/>
        <v>0</v>
      </c>
      <c r="J122" s="167">
        <f t="shared" si="7"/>
        <v>0</v>
      </c>
      <c r="K122" s="166">
        <f t="shared" si="8"/>
        <v>0</v>
      </c>
      <c r="L122" s="166" t="str">
        <f t="shared" si="9"/>
        <v/>
      </c>
      <c r="M122" s="165"/>
      <c r="N122" s="166">
        <f>SUM('Pay App 1:Pay App 10'!L122)+SUM('Pay App 1:Pay App 10'!M122)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Data'!$N$2:$BW$88,12,FALSE)</f>
        <v>0</v>
      </c>
      <c r="F123" s="166">
        <f>IFERROR(E123+'Pay App 9'!F123,"")</f>
        <v>0</v>
      </c>
      <c r="G123" s="166">
        <f>SUM('Pay App 1:Pay App 9'!H123)</f>
        <v>0</v>
      </c>
      <c r="H123" s="165"/>
      <c r="I123" s="166">
        <f t="shared" si="6"/>
        <v>0</v>
      </c>
      <c r="J123" s="167">
        <f t="shared" si="7"/>
        <v>0</v>
      </c>
      <c r="K123" s="166">
        <f t="shared" si="8"/>
        <v>0</v>
      </c>
      <c r="L123" s="166" t="str">
        <f t="shared" si="9"/>
        <v/>
      </c>
      <c r="M123" s="165"/>
      <c r="N123" s="166">
        <f>SUM('Pay App 1:Pay App 10'!L123)+SUM('Pay App 1:Pay App 10'!M123)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Data'!$N$2:$BW$88,12,FALSE)</f>
        <v>0</v>
      </c>
      <c r="F124" s="166">
        <f>IFERROR(E124+'Pay App 9'!F124,"")</f>
        <v>0</v>
      </c>
      <c r="G124" s="166">
        <f>SUM('Pay App 1:Pay App 9'!H124)</f>
        <v>0</v>
      </c>
      <c r="H124" s="165"/>
      <c r="I124" s="166">
        <f t="shared" si="6"/>
        <v>0</v>
      </c>
      <c r="J124" s="167">
        <f t="shared" si="7"/>
        <v>0</v>
      </c>
      <c r="K124" s="166">
        <f t="shared" si="8"/>
        <v>0</v>
      </c>
      <c r="L124" s="166" t="str">
        <f t="shared" si="9"/>
        <v/>
      </c>
      <c r="M124" s="165"/>
      <c r="N124" s="166">
        <f>SUM('Pay App 1:Pay App 10'!L124)+SUM('Pay App 1:Pay App 10'!M124)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Data'!$N$2:$BW$88,12,FALSE)</f>
        <v>0</v>
      </c>
      <c r="F125" s="166">
        <f>IFERROR(E125+'Pay App 9'!F125,"")</f>
        <v>0</v>
      </c>
      <c r="G125" s="166">
        <f>SUM('Pay App 1:Pay App 9'!H125)</f>
        <v>0</v>
      </c>
      <c r="H125" s="165"/>
      <c r="I125" s="166">
        <f t="shared" si="6"/>
        <v>0</v>
      </c>
      <c r="J125" s="167">
        <f t="shared" si="7"/>
        <v>0</v>
      </c>
      <c r="K125" s="166">
        <f t="shared" si="8"/>
        <v>0</v>
      </c>
      <c r="L125" s="166" t="str">
        <f t="shared" si="9"/>
        <v/>
      </c>
      <c r="M125" s="165"/>
      <c r="N125" s="166">
        <f>SUM('Pay App 1:Pay App 10'!L125)+SUM('Pay App 1:Pay App 10'!M125)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Data'!$N$2:$BW$88,12,FALSE)</f>
        <v>0</v>
      </c>
      <c r="F126" s="166">
        <f>IFERROR(E126+'Pay App 9'!F126,"")</f>
        <v>0</v>
      </c>
      <c r="G126" s="166">
        <f>SUM('Pay App 1:Pay App 9'!H126)</f>
        <v>0</v>
      </c>
      <c r="H126" s="165"/>
      <c r="I126" s="166">
        <f t="shared" si="6"/>
        <v>0</v>
      </c>
      <c r="J126" s="167">
        <f t="shared" si="7"/>
        <v>0</v>
      </c>
      <c r="K126" s="166">
        <f t="shared" si="8"/>
        <v>0</v>
      </c>
      <c r="L126" s="166" t="str">
        <f t="shared" si="9"/>
        <v/>
      </c>
      <c r="M126" s="165"/>
      <c r="N126" s="166">
        <f>SUM('Pay App 1:Pay App 10'!L126)+SUM('Pay App 1:Pay App 10'!M126)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Data'!$N$2:$BW$88,12,FALSE)</f>
        <v>0</v>
      </c>
      <c r="F127" s="166">
        <f>IFERROR(E127+'Pay App 9'!F127,"")</f>
        <v>0</v>
      </c>
      <c r="G127" s="166">
        <f>SUM('Pay App 1:Pay App 9'!H127)</f>
        <v>0</v>
      </c>
      <c r="H127" s="165"/>
      <c r="I127" s="166">
        <f t="shared" si="6"/>
        <v>0</v>
      </c>
      <c r="J127" s="167">
        <f t="shared" si="7"/>
        <v>0</v>
      </c>
      <c r="K127" s="166">
        <f t="shared" si="8"/>
        <v>0</v>
      </c>
      <c r="L127" s="166" t="str">
        <f t="shared" si="9"/>
        <v/>
      </c>
      <c r="M127" s="165"/>
      <c r="N127" s="166">
        <f>SUM('Pay App 1:Pay App 10'!L127)+SUM('Pay App 1:Pay App 10'!M127)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Data'!$N$2:$BW$88,12,FALSE)</f>
        <v>0</v>
      </c>
      <c r="F128" s="166">
        <f>IFERROR(E128+'Pay App 9'!F128,"")</f>
        <v>0</v>
      </c>
      <c r="G128" s="166">
        <f>SUM('Pay App 1:Pay App 9'!H128)</f>
        <v>0</v>
      </c>
      <c r="H128" s="165"/>
      <c r="I128" s="166">
        <f t="shared" si="6"/>
        <v>0</v>
      </c>
      <c r="J128" s="167">
        <f t="shared" si="7"/>
        <v>0</v>
      </c>
      <c r="K128" s="166">
        <f t="shared" si="8"/>
        <v>0</v>
      </c>
      <c r="L128" s="166" t="str">
        <f t="shared" si="9"/>
        <v/>
      </c>
      <c r="M128" s="165"/>
      <c r="N128" s="166">
        <f>SUM('Pay App 1:Pay App 10'!L128)+SUM('Pay App 1:Pay App 10'!M128)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Data'!$N$2:$BW$88,12,FALSE)</f>
        <v>0</v>
      </c>
      <c r="F129" s="166">
        <f>IFERROR(E129+'Pay App 9'!F129,"")</f>
        <v>0</v>
      </c>
      <c r="G129" s="166">
        <f>SUM('Pay App 1:Pay App 9'!H129)</f>
        <v>0</v>
      </c>
      <c r="H129" s="165"/>
      <c r="I129" s="166">
        <f t="shared" si="6"/>
        <v>0</v>
      </c>
      <c r="J129" s="167">
        <f t="shared" si="7"/>
        <v>0</v>
      </c>
      <c r="K129" s="166">
        <f t="shared" si="8"/>
        <v>0</v>
      </c>
      <c r="L129" s="166" t="str">
        <f t="shared" si="9"/>
        <v/>
      </c>
      <c r="M129" s="165"/>
      <c r="N129" s="166">
        <f>SUM('Pay App 1:Pay App 10'!L129)+SUM('Pay App 1:Pay App 10'!M129)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Data'!$N$2:$BW$88,12,FALSE)</f>
        <v>0</v>
      </c>
      <c r="F130" s="166">
        <f>IFERROR(E130+'Pay App 9'!F130,"")</f>
        <v>0</v>
      </c>
      <c r="G130" s="166">
        <f>SUM('Pay App 1:Pay App 9'!H130)</f>
        <v>0</v>
      </c>
      <c r="H130" s="165"/>
      <c r="I130" s="166">
        <f t="shared" si="6"/>
        <v>0</v>
      </c>
      <c r="J130" s="167">
        <f t="shared" si="7"/>
        <v>0</v>
      </c>
      <c r="K130" s="166">
        <f t="shared" si="8"/>
        <v>0</v>
      </c>
      <c r="L130" s="166" t="str">
        <f t="shared" si="9"/>
        <v/>
      </c>
      <c r="M130" s="165"/>
      <c r="N130" s="166">
        <f>SUM('Pay App 1:Pay App 10'!L130)+SUM('Pay App 1:Pay App 10'!M130)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Data'!$N$2:$BW$88,12,FALSE)</f>
        <v>0</v>
      </c>
      <c r="F131" s="166">
        <f>IFERROR(E131+'Pay App 9'!F131,"")</f>
        <v>0</v>
      </c>
      <c r="G131" s="166">
        <f>SUM('Pay App 1:Pay App 9'!H131)</f>
        <v>0</v>
      </c>
      <c r="H131" s="165"/>
      <c r="I131" s="166">
        <f t="shared" si="6"/>
        <v>0</v>
      </c>
      <c r="J131" s="167">
        <f t="shared" si="7"/>
        <v>0</v>
      </c>
      <c r="K131" s="166">
        <f t="shared" si="8"/>
        <v>0</v>
      </c>
      <c r="L131" s="166" t="str">
        <f t="shared" si="9"/>
        <v/>
      </c>
      <c r="M131" s="165"/>
      <c r="N131" s="166">
        <f>SUM('Pay App 1:Pay App 10'!L131)+SUM('Pay App 1:Pay App 10'!M131)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Data'!$N$2:$BW$88,12,FALSE)</f>
        <v>0</v>
      </c>
      <c r="F132" s="166">
        <f>IFERROR(E132+'Pay App 9'!F132,"")</f>
        <v>0</v>
      </c>
      <c r="G132" s="166">
        <f>SUM('Pay App 1:Pay App 9'!H132)</f>
        <v>0</v>
      </c>
      <c r="H132" s="165"/>
      <c r="I132" s="166">
        <f t="shared" si="6"/>
        <v>0</v>
      </c>
      <c r="J132" s="167">
        <f t="shared" si="7"/>
        <v>0</v>
      </c>
      <c r="K132" s="166">
        <f t="shared" si="8"/>
        <v>0</v>
      </c>
      <c r="L132" s="166" t="str">
        <f t="shared" si="9"/>
        <v/>
      </c>
      <c r="M132" s="165"/>
      <c r="N132" s="166">
        <f>SUM('Pay App 1:Pay App 10'!L132)+SUM('Pay App 1:Pay App 10'!M132)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Data'!$N$2:$BW$88,12,FALSE)</f>
        <v>0</v>
      </c>
      <c r="F133" s="166">
        <f>IFERROR(E133+'Pay App 9'!F133,"")</f>
        <v>0</v>
      </c>
      <c r="G133" s="166">
        <f>SUM('Pay App 1:Pay App 9'!H133)</f>
        <v>0</v>
      </c>
      <c r="H133" s="165"/>
      <c r="I133" s="166">
        <f t="shared" si="6"/>
        <v>0</v>
      </c>
      <c r="J133" s="167">
        <f t="shared" si="7"/>
        <v>0</v>
      </c>
      <c r="K133" s="166">
        <f t="shared" si="8"/>
        <v>0</v>
      </c>
      <c r="L133" s="166" t="str">
        <f t="shared" si="9"/>
        <v/>
      </c>
      <c r="M133" s="165"/>
      <c r="N133" s="166">
        <f>SUM('Pay App 1:Pay App 10'!L133)+SUM('Pay App 1:Pay App 10'!M133)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Data'!$N$2:$BW$88,12,FALSE)</f>
        <v>0</v>
      </c>
      <c r="F134" s="166">
        <f>IFERROR(E134+'Pay App 9'!F134,"")</f>
        <v>0</v>
      </c>
      <c r="G134" s="166">
        <f>SUM('Pay App 1:Pay App 9'!H134)</f>
        <v>0</v>
      </c>
      <c r="H134" s="165"/>
      <c r="I134" s="166">
        <f t="shared" si="6"/>
        <v>0</v>
      </c>
      <c r="J134" s="167">
        <f t="shared" si="7"/>
        <v>0</v>
      </c>
      <c r="K134" s="166">
        <f t="shared" si="8"/>
        <v>0</v>
      </c>
      <c r="L134" s="166" t="str">
        <f t="shared" si="9"/>
        <v/>
      </c>
      <c r="M134" s="165"/>
      <c r="N134" s="166">
        <f>SUM('Pay App 1:Pay App 10'!L134)+SUM('Pay App 1:Pay App 10'!M134)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Data'!$N$2:$BW$88,12,FALSE)</f>
        <v>0</v>
      </c>
      <c r="F135" s="166">
        <f>IFERROR(E135+'Pay App 9'!F135,"")</f>
        <v>0</v>
      </c>
      <c r="G135" s="166">
        <f>SUM('Pay App 1:Pay App 9'!H135)</f>
        <v>0</v>
      </c>
      <c r="H135" s="165"/>
      <c r="I135" s="166">
        <f t="shared" si="6"/>
        <v>0</v>
      </c>
      <c r="J135" s="167">
        <f t="shared" si="7"/>
        <v>0</v>
      </c>
      <c r="K135" s="166">
        <f t="shared" si="8"/>
        <v>0</v>
      </c>
      <c r="L135" s="166" t="str">
        <f t="shared" si="9"/>
        <v/>
      </c>
      <c r="M135" s="165"/>
      <c r="N135" s="166">
        <f>SUM('Pay App 1:Pay App 10'!L135)+SUM('Pay App 1:Pay App 10'!M135)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Data'!$N$2:$BW$88,12,FALSE)</f>
        <v>0</v>
      </c>
      <c r="F136" s="166">
        <f>IFERROR(E136+'Pay App 9'!F136,"")</f>
        <v>0</v>
      </c>
      <c r="G136" s="166">
        <f>SUM('Pay App 1:Pay App 9'!H136)</f>
        <v>0</v>
      </c>
      <c r="H136" s="165"/>
      <c r="I136" s="166">
        <f t="shared" si="6"/>
        <v>0</v>
      </c>
      <c r="J136" s="167">
        <f t="shared" si="7"/>
        <v>0</v>
      </c>
      <c r="K136" s="166">
        <f t="shared" si="8"/>
        <v>0</v>
      </c>
      <c r="L136" s="166" t="str">
        <f t="shared" si="9"/>
        <v/>
      </c>
      <c r="M136" s="165"/>
      <c r="N136" s="166">
        <f>SUM('Pay App 1:Pay App 10'!L136)+SUM('Pay App 1:Pay App 10'!M136)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Data'!$N$2:$BW$88,12,FALSE)</f>
        <v>0</v>
      </c>
      <c r="F137" s="166">
        <f>IFERROR(E137+'Pay App 9'!F137,"")</f>
        <v>0</v>
      </c>
      <c r="G137" s="166">
        <f>SUM('Pay App 1:Pay App 9'!H137)</f>
        <v>0</v>
      </c>
      <c r="H137" s="165"/>
      <c r="I137" s="166">
        <f t="shared" si="6"/>
        <v>0</v>
      </c>
      <c r="J137" s="167">
        <f t="shared" si="7"/>
        <v>0</v>
      </c>
      <c r="K137" s="166">
        <f t="shared" si="8"/>
        <v>0</v>
      </c>
      <c r="L137" s="166" t="str">
        <f t="shared" si="9"/>
        <v/>
      </c>
      <c r="M137" s="165"/>
      <c r="N137" s="166">
        <f>SUM('Pay App 1:Pay App 10'!L137)+SUM('Pay App 1:Pay App 10'!M137)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Data'!$N$2:$BW$88,12,FALSE)</f>
        <v>0</v>
      </c>
      <c r="F138" s="166">
        <f>IFERROR(E138+'Pay App 9'!F138,"")</f>
        <v>0</v>
      </c>
      <c r="G138" s="166">
        <f>SUM('Pay App 1:Pay App 9'!H138)</f>
        <v>0</v>
      </c>
      <c r="H138" s="165"/>
      <c r="I138" s="166">
        <f t="shared" si="6"/>
        <v>0</v>
      </c>
      <c r="J138" s="167">
        <f t="shared" si="7"/>
        <v>0</v>
      </c>
      <c r="K138" s="166">
        <f t="shared" si="8"/>
        <v>0</v>
      </c>
      <c r="L138" s="166" t="str">
        <f t="shared" si="9"/>
        <v/>
      </c>
      <c r="M138" s="165"/>
      <c r="N138" s="166">
        <f>SUM('Pay App 1:Pay App 10'!L138)+SUM('Pay App 1:Pay App 10'!M138)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Data'!$N$2:$BW$88,12,FALSE)</f>
        <v>0</v>
      </c>
      <c r="F139" s="166">
        <f>IFERROR(E139+'Pay App 9'!F139,"")</f>
        <v>0</v>
      </c>
      <c r="G139" s="166">
        <f>SUM('Pay App 1:Pay App 9'!H139)</f>
        <v>0</v>
      </c>
      <c r="H139" s="165"/>
      <c r="I139" s="166">
        <f t="shared" si="6"/>
        <v>0</v>
      </c>
      <c r="J139" s="167">
        <f t="shared" si="7"/>
        <v>0</v>
      </c>
      <c r="K139" s="166">
        <f t="shared" si="8"/>
        <v>0</v>
      </c>
      <c r="L139" s="166" t="str">
        <f t="shared" si="9"/>
        <v/>
      </c>
      <c r="M139" s="165"/>
      <c r="N139" s="166">
        <f>SUM('Pay App 1:Pay App 10'!L139)+SUM('Pay App 1:Pay App 10'!M139)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Data'!$N$2:$BW$88,12,FALSE)</f>
        <v>0</v>
      </c>
      <c r="F140" s="166">
        <f>IFERROR(E140+'Pay App 9'!F140,"")</f>
        <v>0</v>
      </c>
      <c r="G140" s="166">
        <f>SUM('Pay App 1:Pay App 9'!H140)</f>
        <v>0</v>
      </c>
      <c r="H140" s="165"/>
      <c r="I140" s="166">
        <f t="shared" si="6"/>
        <v>0</v>
      </c>
      <c r="J140" s="167">
        <f t="shared" si="7"/>
        <v>0</v>
      </c>
      <c r="K140" s="166">
        <f t="shared" si="8"/>
        <v>0</v>
      </c>
      <c r="L140" s="166" t="str">
        <f t="shared" si="9"/>
        <v/>
      </c>
      <c r="M140" s="165"/>
      <c r="N140" s="166">
        <f>SUM('Pay App 1:Pay App 10'!L140)+SUM('Pay App 1:Pay App 10'!M140)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Data'!$N$2:$BW$88,12,FALSE)</f>
        <v>0</v>
      </c>
      <c r="F141" s="166">
        <f>IFERROR(E141+'Pay App 9'!F141,"")</f>
        <v>0</v>
      </c>
      <c r="G141" s="166">
        <f>SUM('Pay App 1:Pay App 9'!H141)</f>
        <v>0</v>
      </c>
      <c r="H141" s="165"/>
      <c r="I141" s="166">
        <f t="shared" si="6"/>
        <v>0</v>
      </c>
      <c r="J141" s="167">
        <f t="shared" si="7"/>
        <v>0</v>
      </c>
      <c r="K141" s="166">
        <f t="shared" si="8"/>
        <v>0</v>
      </c>
      <c r="L141" s="166" t="str">
        <f t="shared" si="9"/>
        <v/>
      </c>
      <c r="M141" s="165"/>
      <c r="N141" s="166">
        <f>SUM('Pay App 1:Pay App 10'!L141)+SUM('Pay App 1:Pay App 10'!M141)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Data'!$N$2:$BW$88,12,FALSE)</f>
        <v>0</v>
      </c>
      <c r="F142" s="166">
        <f>IFERROR(E142+'Pay App 9'!F142,"")</f>
        <v>0</v>
      </c>
      <c r="G142" s="166">
        <f>SUM('Pay App 1:Pay App 9'!H142)</f>
        <v>0</v>
      </c>
      <c r="H142" s="165"/>
      <c r="I142" s="166">
        <f t="shared" si="6"/>
        <v>0</v>
      </c>
      <c r="J142" s="167">
        <f t="shared" si="7"/>
        <v>0</v>
      </c>
      <c r="K142" s="166">
        <f t="shared" si="8"/>
        <v>0</v>
      </c>
      <c r="L142" s="166" t="str">
        <f t="shared" si="9"/>
        <v/>
      </c>
      <c r="M142" s="165"/>
      <c r="N142" s="166">
        <f>SUM('Pay App 1:Pay App 10'!L142)+SUM('Pay App 1:Pay App 10'!M142)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Data'!$N$2:$BW$88,12,FALSE)</f>
        <v>0</v>
      </c>
      <c r="F143" s="166">
        <f>IFERROR(E143+'Pay App 9'!F143,"")</f>
        <v>0</v>
      </c>
      <c r="G143" s="166">
        <f>SUM('Pay App 1:Pay App 9'!H143)</f>
        <v>0</v>
      </c>
      <c r="H143" s="165"/>
      <c r="I143" s="166">
        <f t="shared" si="6"/>
        <v>0</v>
      </c>
      <c r="J143" s="167">
        <f t="shared" si="7"/>
        <v>0</v>
      </c>
      <c r="K143" s="166">
        <f t="shared" si="8"/>
        <v>0</v>
      </c>
      <c r="L143" s="166" t="str">
        <f t="shared" si="9"/>
        <v/>
      </c>
      <c r="M143" s="165"/>
      <c r="N143" s="166">
        <f>SUM('Pay App 1:Pay App 10'!L143)+SUM('Pay App 1:Pay App 10'!M143)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Data'!$N$2:$BW$88,12,FALSE)</f>
        <v>0</v>
      </c>
      <c r="F144" s="166">
        <f>IFERROR(E144+'Pay App 9'!F144,"")</f>
        <v>0</v>
      </c>
      <c r="G144" s="166">
        <f>SUM('Pay App 1:Pay App 9'!H144)</f>
        <v>0</v>
      </c>
      <c r="H144" s="165"/>
      <c r="I144" s="166">
        <f t="shared" si="6"/>
        <v>0</v>
      </c>
      <c r="J144" s="167">
        <f t="shared" si="7"/>
        <v>0</v>
      </c>
      <c r="K144" s="166">
        <f t="shared" si="8"/>
        <v>0</v>
      </c>
      <c r="L144" s="166" t="str">
        <f t="shared" si="9"/>
        <v/>
      </c>
      <c r="M144" s="165"/>
      <c r="N144" s="166">
        <f>SUM('Pay App 1:Pay App 10'!L144)+SUM('Pay App 1:Pay App 10'!M144)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Data'!$N$2:$BW$88,12,FALSE)</f>
        <v>0</v>
      </c>
      <c r="F145" s="166">
        <f>IFERROR(E145+'Pay App 9'!F145,"")</f>
        <v>0</v>
      </c>
      <c r="G145" s="166">
        <f>SUM('Pay App 1:Pay App 9'!H145)</f>
        <v>0</v>
      </c>
      <c r="H145" s="165"/>
      <c r="I145" s="166">
        <f t="shared" si="6"/>
        <v>0</v>
      </c>
      <c r="J145" s="167">
        <f t="shared" si="7"/>
        <v>0</v>
      </c>
      <c r="K145" s="166">
        <f t="shared" si="8"/>
        <v>0</v>
      </c>
      <c r="L145" s="166" t="str">
        <f t="shared" si="9"/>
        <v/>
      </c>
      <c r="M145" s="165"/>
      <c r="N145" s="166">
        <f>SUM('Pay App 1:Pay App 10'!L145)+SUM('Pay App 1:Pay App 10'!M145)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Data'!$N$2:$BW$88,12,FALSE)</f>
        <v>0</v>
      </c>
      <c r="F146" s="166">
        <f>IFERROR(E146+'Pay App 9'!F146,"")</f>
        <v>0</v>
      </c>
      <c r="G146" s="166">
        <f>SUM('Pay App 1:Pay App 9'!H146)</f>
        <v>0</v>
      </c>
      <c r="H146" s="165"/>
      <c r="I146" s="166">
        <f t="shared" si="6"/>
        <v>0</v>
      </c>
      <c r="J146" s="167">
        <f t="shared" si="7"/>
        <v>0</v>
      </c>
      <c r="K146" s="166">
        <f t="shared" si="8"/>
        <v>0</v>
      </c>
      <c r="L146" s="166" t="str">
        <f t="shared" si="9"/>
        <v/>
      </c>
      <c r="M146" s="165"/>
      <c r="N146" s="166">
        <f>SUM('Pay App 1:Pay App 10'!L146)+SUM('Pay App 1:Pay App 10'!M146)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Data'!$N$2:$BW$88,12,FALSE)</f>
        <v>0</v>
      </c>
      <c r="F147" s="166">
        <f>IFERROR(E147+'Pay App 9'!F147,"")</f>
        <v>0</v>
      </c>
      <c r="G147" s="166">
        <f>SUM('Pay App 1:Pay App 9'!H147)</f>
        <v>0</v>
      </c>
      <c r="H147" s="165"/>
      <c r="I147" s="166">
        <f t="shared" si="6"/>
        <v>0</v>
      </c>
      <c r="J147" s="167">
        <f t="shared" si="7"/>
        <v>0</v>
      </c>
      <c r="K147" s="166">
        <f t="shared" si="8"/>
        <v>0</v>
      </c>
      <c r="L147" s="166" t="str">
        <f t="shared" si="9"/>
        <v/>
      </c>
      <c r="M147" s="165"/>
      <c r="N147" s="166">
        <f>SUM('Pay App 1:Pay App 10'!L147)+SUM('Pay App 1:Pay App 10'!M147)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Data'!$N$2:$BW$88,12,FALSE)</f>
        <v>0</v>
      </c>
      <c r="F148" s="166">
        <f>IFERROR(E148+'Pay App 9'!F148,"")</f>
        <v>0</v>
      </c>
      <c r="G148" s="166">
        <f>SUM('Pay App 1:Pay App 9'!H148)</f>
        <v>0</v>
      </c>
      <c r="H148" s="165"/>
      <c r="I148" s="166">
        <f t="shared" si="6"/>
        <v>0</v>
      </c>
      <c r="J148" s="167">
        <f t="shared" si="7"/>
        <v>0</v>
      </c>
      <c r="K148" s="166">
        <f t="shared" si="8"/>
        <v>0</v>
      </c>
      <c r="L148" s="166" t="str">
        <f t="shared" si="9"/>
        <v/>
      </c>
      <c r="M148" s="165"/>
      <c r="N148" s="166">
        <f>SUM('Pay App 1:Pay App 10'!L148)+SUM('Pay App 1:Pay App 10'!M148)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2VP6K437Tg2JDVXFTBqLafzxvBAnlOTcD8jhHHimxq4eAC+5/S3IoMLZfn4VG0/xoftW9/xQGvdu8FYZ5WskDw==" saltValue="4doyevGTOfpPctRGZLAAHg=="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560" priority="2" operator="equal">
      <formula>0</formula>
    </cfRule>
  </conditionalFormatting>
  <conditionalFormatting sqref="D106:G148">
    <cfRule type="cellIs" dxfId="559" priority="1" operator="equal">
      <formula>0</formula>
    </cfRule>
  </conditionalFormatting>
  <conditionalFormatting sqref="D10:H10 D12:H14 D19:H21">
    <cfRule type="cellIs" dxfId="558" priority="6" operator="equal">
      <formula>0</formula>
    </cfRule>
  </conditionalFormatting>
  <conditionalFormatting sqref="H51">
    <cfRule type="cellIs" dxfId="557" priority="9" operator="lessThan">
      <formula>0</formula>
    </cfRule>
  </conditionalFormatting>
  <conditionalFormatting sqref="I57:I100 K57:K100 I106:I148 K106:K148 N106:O148">
    <cfRule type="cellIs" dxfId="556" priority="14" operator="equal">
      <formula>0</formula>
    </cfRule>
  </conditionalFormatting>
  <conditionalFormatting sqref="J57:J100 J106:J149">
    <cfRule type="cellIs" dxfId="555" priority="11" operator="greaterThan">
      <formula>1</formula>
    </cfRule>
    <cfRule type="cellIs" dxfId="554" priority="12" operator="equal">
      <formula>0</formula>
    </cfRule>
  </conditionalFormatting>
  <conditionalFormatting sqref="K57:K100 K106:K148">
    <cfRule type="cellIs" dxfId="553" priority="10" operator="lessThan">
      <formula>0</formula>
    </cfRule>
  </conditionalFormatting>
  <conditionalFormatting sqref="M57:M100">
    <cfRule type="cellIs" dxfId="552" priority="13" operator="lessThan">
      <formula>0</formula>
    </cfRule>
  </conditionalFormatting>
  <conditionalFormatting sqref="M106:M148">
    <cfRule type="cellIs" dxfId="551" priority="8" operator="lessThan">
      <formula>0</formula>
    </cfRule>
  </conditionalFormatting>
  <conditionalFormatting sqref="N57:O100">
    <cfRule type="cellIs" dxfId="550"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BF431F2F-5158-4D36-8BFA-9E3FB888A911}">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4E9EB7CE-1318-4478-8E89-8EB5F63110CE}">
          <x14:formula1>
            <xm:f>'Graph Data'!$L$74:$L$76</xm:f>
          </x14:formula1>
          <xm:sqref>G17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54350-9DB1-4A5D-ADC1-4833EC5F0315}">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11</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11'!E149)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11'!G41)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10'!H49)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11.1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Data'!$N$2:$BW$88,13,FALSE)</f>
        <v>0</v>
      </c>
      <c r="F57" s="166">
        <f>IFERROR(E57+'Pay App 10'!F57,"")</f>
        <v>0</v>
      </c>
      <c r="G57" s="166">
        <f>SUM('Pay App 1:Pay App 10'!H57)</f>
        <v>0</v>
      </c>
      <c r="H57" s="165"/>
      <c r="I57" s="166">
        <f>G57+H57</f>
        <v>0</v>
      </c>
      <c r="J57" s="167">
        <f>IFERROR(I57/F57,0)</f>
        <v>0</v>
      </c>
      <c r="K57" s="166">
        <f>IFERROR(F57-I57,"")</f>
        <v>0</v>
      </c>
      <c r="L57" s="166" t="str">
        <f>IF(AND($H$33&lt;100000, $H$33&gt;0, H57&gt;=1),0,IF(AND($H$33&gt;=100000,H57&lt;&gt;""),O57,""))</f>
        <v/>
      </c>
      <c r="M57" s="165"/>
      <c r="N57" s="166">
        <f>SUM('Pay App 1:Pay App 11'!L57)+SUM('Pay App 1:Pay App 11'!M57)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Data'!$N$2:$BW$88,13,FALSE)</f>
        <v>0</v>
      </c>
      <c r="F58" s="166">
        <f>IFERROR(E58+'Pay App 10'!F58,"")</f>
        <v>0</v>
      </c>
      <c r="G58" s="166">
        <f>SUM('Pay App 1:Pay App 10'!H58)</f>
        <v>0</v>
      </c>
      <c r="H58" s="165"/>
      <c r="I58" s="166">
        <f>G58+H58</f>
        <v>0</v>
      </c>
      <c r="J58" s="167">
        <f>IFERROR(I58/F58,0)</f>
        <v>0</v>
      </c>
      <c r="K58" s="166">
        <f>IFERROR(F58-I58,"")</f>
        <v>0</v>
      </c>
      <c r="L58" s="166" t="str">
        <f t="shared" ref="L58:L100" si="0">IF(AND($H$33&lt;100000, $H$33&gt;0, H58&gt;=1),0,IF(AND($H$33&gt;=100000,H58&lt;&gt;""),O58,""))</f>
        <v/>
      </c>
      <c r="M58" s="165"/>
      <c r="N58" s="166">
        <f>SUM('Pay App 1:Pay App 11'!L58)+SUM('Pay App 1:Pay App 11'!M58)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Data'!$N$2:$BW$88,13,FALSE)</f>
        <v>0</v>
      </c>
      <c r="F59" s="166">
        <f>IFERROR(E59+'Pay App 10'!F59,"")</f>
        <v>0</v>
      </c>
      <c r="G59" s="166">
        <f>SUM('Pay App 1:Pay App 10'!H59)</f>
        <v>0</v>
      </c>
      <c r="H59" s="165"/>
      <c r="I59" s="166">
        <f t="shared" ref="I59:I99" si="2">G59+H59</f>
        <v>0</v>
      </c>
      <c r="J59" s="167">
        <f t="shared" ref="J59:J99" si="3">IFERROR(I59/F59,0)</f>
        <v>0</v>
      </c>
      <c r="K59" s="166">
        <f t="shared" ref="K59:K99" si="4">IFERROR(F59-I59,"")</f>
        <v>0</v>
      </c>
      <c r="L59" s="166" t="str">
        <f t="shared" si="0"/>
        <v/>
      </c>
      <c r="M59" s="165"/>
      <c r="N59" s="166">
        <f>SUM('Pay App 1:Pay App 11'!L59)+SUM('Pay App 1:Pay App 11'!M59)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Data'!$N$2:$BW$88,13,FALSE)</f>
        <v>0</v>
      </c>
      <c r="F60" s="166">
        <f>IFERROR(E60+'Pay App 10'!F60,"")</f>
        <v>0</v>
      </c>
      <c r="G60" s="166">
        <f>SUM('Pay App 1:Pay App 10'!H60)</f>
        <v>0</v>
      </c>
      <c r="H60" s="165"/>
      <c r="I60" s="166">
        <f t="shared" si="2"/>
        <v>0</v>
      </c>
      <c r="J60" s="167">
        <f t="shared" si="3"/>
        <v>0</v>
      </c>
      <c r="K60" s="166">
        <f t="shared" si="4"/>
        <v>0</v>
      </c>
      <c r="L60" s="166" t="str">
        <f t="shared" si="0"/>
        <v/>
      </c>
      <c r="M60" s="165"/>
      <c r="N60" s="166">
        <f>SUM('Pay App 1:Pay App 11'!L60)+SUM('Pay App 1:Pay App 11'!M60)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Data'!$N$2:$BW$88,13,FALSE)</f>
        <v>0</v>
      </c>
      <c r="F61" s="166">
        <f>IFERROR(E61+'Pay App 10'!F61,"")</f>
        <v>0</v>
      </c>
      <c r="G61" s="166">
        <f>SUM('Pay App 1:Pay App 10'!H61)</f>
        <v>0</v>
      </c>
      <c r="H61" s="165"/>
      <c r="I61" s="166">
        <f t="shared" si="2"/>
        <v>0</v>
      </c>
      <c r="J61" s="167">
        <f t="shared" si="3"/>
        <v>0</v>
      </c>
      <c r="K61" s="166">
        <f t="shared" si="4"/>
        <v>0</v>
      </c>
      <c r="L61" s="166" t="str">
        <f t="shared" si="0"/>
        <v/>
      </c>
      <c r="M61" s="165"/>
      <c r="N61" s="166">
        <f>SUM('Pay App 1:Pay App 11'!L61)+SUM('Pay App 1:Pay App 11'!M61)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Data'!$N$2:$BW$88,13,FALSE)</f>
        <v>0</v>
      </c>
      <c r="F62" s="166">
        <f>IFERROR(E62+'Pay App 10'!F62,"")</f>
        <v>0</v>
      </c>
      <c r="G62" s="166">
        <f>SUM('Pay App 1:Pay App 10'!H62)</f>
        <v>0</v>
      </c>
      <c r="H62" s="165"/>
      <c r="I62" s="166">
        <f t="shared" si="2"/>
        <v>0</v>
      </c>
      <c r="J62" s="167">
        <f t="shared" si="3"/>
        <v>0</v>
      </c>
      <c r="K62" s="166">
        <f t="shared" si="4"/>
        <v>0</v>
      </c>
      <c r="L62" s="166" t="str">
        <f t="shared" si="0"/>
        <v/>
      </c>
      <c r="M62" s="165"/>
      <c r="N62" s="166">
        <f>SUM('Pay App 1:Pay App 11'!L62)+SUM('Pay App 1:Pay App 11'!M62)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Data'!$N$2:$BW$88,13,FALSE)</f>
        <v>0</v>
      </c>
      <c r="F63" s="166">
        <f>IFERROR(E63+'Pay App 10'!F63,"")</f>
        <v>0</v>
      </c>
      <c r="G63" s="166">
        <f>SUM('Pay App 1:Pay App 10'!H63)</f>
        <v>0</v>
      </c>
      <c r="H63" s="165"/>
      <c r="I63" s="166">
        <f t="shared" si="2"/>
        <v>0</v>
      </c>
      <c r="J63" s="167">
        <f t="shared" si="3"/>
        <v>0</v>
      </c>
      <c r="K63" s="166">
        <f t="shared" si="4"/>
        <v>0</v>
      </c>
      <c r="L63" s="166" t="str">
        <f t="shared" si="0"/>
        <v/>
      </c>
      <c r="M63" s="165"/>
      <c r="N63" s="166">
        <f>SUM('Pay App 1:Pay App 11'!L63)+SUM('Pay App 1:Pay App 11'!M63)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Data'!$N$2:$BW$88,13,FALSE)</f>
        <v>0</v>
      </c>
      <c r="F64" s="166">
        <f>IFERROR(E64+'Pay App 10'!F64,"")</f>
        <v>0</v>
      </c>
      <c r="G64" s="166">
        <f>SUM('Pay App 1:Pay App 10'!H64)</f>
        <v>0</v>
      </c>
      <c r="H64" s="165"/>
      <c r="I64" s="166">
        <f t="shared" si="2"/>
        <v>0</v>
      </c>
      <c r="J64" s="167">
        <f t="shared" si="3"/>
        <v>0</v>
      </c>
      <c r="K64" s="166">
        <f t="shared" si="4"/>
        <v>0</v>
      </c>
      <c r="L64" s="166" t="str">
        <f t="shared" si="0"/>
        <v/>
      </c>
      <c r="M64" s="165"/>
      <c r="N64" s="166">
        <f>SUM('Pay App 1:Pay App 11'!L64)+SUM('Pay App 1:Pay App 11'!M64)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Data'!$N$2:$BW$88,13,FALSE)</f>
        <v>0</v>
      </c>
      <c r="F65" s="166">
        <f>IFERROR(E65+'Pay App 10'!F65,"")</f>
        <v>0</v>
      </c>
      <c r="G65" s="166">
        <f>SUM('Pay App 1:Pay App 10'!H65)</f>
        <v>0</v>
      </c>
      <c r="H65" s="165"/>
      <c r="I65" s="166">
        <f t="shared" si="2"/>
        <v>0</v>
      </c>
      <c r="J65" s="167">
        <f t="shared" si="3"/>
        <v>0</v>
      </c>
      <c r="K65" s="166">
        <f t="shared" si="4"/>
        <v>0</v>
      </c>
      <c r="L65" s="166" t="str">
        <f t="shared" si="0"/>
        <v/>
      </c>
      <c r="M65" s="165"/>
      <c r="N65" s="166">
        <f>SUM('Pay App 1:Pay App 11'!L65)+SUM('Pay App 1:Pay App 11'!M65)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Data'!$N$2:$BW$88,13,FALSE)</f>
        <v>0</v>
      </c>
      <c r="F66" s="166">
        <f>IFERROR(E66+'Pay App 10'!F66,"")</f>
        <v>0</v>
      </c>
      <c r="G66" s="166">
        <f>SUM('Pay App 1:Pay App 10'!H66)</f>
        <v>0</v>
      </c>
      <c r="H66" s="165"/>
      <c r="I66" s="166">
        <f t="shared" si="2"/>
        <v>0</v>
      </c>
      <c r="J66" s="167">
        <f t="shared" si="3"/>
        <v>0</v>
      </c>
      <c r="K66" s="166">
        <f t="shared" si="4"/>
        <v>0</v>
      </c>
      <c r="L66" s="166" t="str">
        <f t="shared" si="0"/>
        <v/>
      </c>
      <c r="M66" s="165"/>
      <c r="N66" s="166">
        <f>SUM('Pay App 1:Pay App 11'!L66)+SUM('Pay App 1:Pay App 11'!M66)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Data'!$N$2:$BW$88,13,FALSE)</f>
        <v>0</v>
      </c>
      <c r="F67" s="166">
        <f>IFERROR(E67+'Pay App 10'!F67,"")</f>
        <v>0</v>
      </c>
      <c r="G67" s="166">
        <f>SUM('Pay App 1:Pay App 10'!H67)</f>
        <v>0</v>
      </c>
      <c r="H67" s="165"/>
      <c r="I67" s="166">
        <f t="shared" si="2"/>
        <v>0</v>
      </c>
      <c r="J67" s="167">
        <f t="shared" si="3"/>
        <v>0</v>
      </c>
      <c r="K67" s="166">
        <f t="shared" si="4"/>
        <v>0</v>
      </c>
      <c r="L67" s="166" t="str">
        <f t="shared" si="0"/>
        <v/>
      </c>
      <c r="M67" s="165"/>
      <c r="N67" s="166">
        <f>SUM('Pay App 1:Pay App 11'!L67)+SUM('Pay App 1:Pay App 11'!M67)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Data'!$N$2:$BW$88,13,FALSE)</f>
        <v>0</v>
      </c>
      <c r="F68" s="166">
        <f>IFERROR(E68+'Pay App 10'!F68,"")</f>
        <v>0</v>
      </c>
      <c r="G68" s="166">
        <f>SUM('Pay App 1:Pay App 10'!H68)</f>
        <v>0</v>
      </c>
      <c r="H68" s="165"/>
      <c r="I68" s="166">
        <f t="shared" si="2"/>
        <v>0</v>
      </c>
      <c r="J68" s="167">
        <f t="shared" si="3"/>
        <v>0</v>
      </c>
      <c r="K68" s="166">
        <f t="shared" si="4"/>
        <v>0</v>
      </c>
      <c r="L68" s="166" t="str">
        <f t="shared" si="0"/>
        <v/>
      </c>
      <c r="M68" s="165"/>
      <c r="N68" s="166">
        <f>SUM('Pay App 1:Pay App 11'!L68)+SUM('Pay App 1:Pay App 11'!M68)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Data'!$N$2:$BW$88,13,FALSE)</f>
        <v>0</v>
      </c>
      <c r="F69" s="166">
        <f>IFERROR(E69+'Pay App 10'!F69,"")</f>
        <v>0</v>
      </c>
      <c r="G69" s="166">
        <f>SUM('Pay App 1:Pay App 10'!H69)</f>
        <v>0</v>
      </c>
      <c r="H69" s="165"/>
      <c r="I69" s="166">
        <f t="shared" si="2"/>
        <v>0</v>
      </c>
      <c r="J69" s="167">
        <f t="shared" si="3"/>
        <v>0</v>
      </c>
      <c r="K69" s="166">
        <f t="shared" si="4"/>
        <v>0</v>
      </c>
      <c r="L69" s="166" t="str">
        <f t="shared" si="0"/>
        <v/>
      </c>
      <c r="M69" s="165"/>
      <c r="N69" s="166">
        <f>SUM('Pay App 1:Pay App 11'!L69)+SUM('Pay App 1:Pay App 11'!M69)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Data'!$N$2:$BW$88,13,FALSE)</f>
        <v>0</v>
      </c>
      <c r="F70" s="166">
        <f>IFERROR(E70+'Pay App 10'!F70,"")</f>
        <v>0</v>
      </c>
      <c r="G70" s="166">
        <f>SUM('Pay App 1:Pay App 10'!H70)</f>
        <v>0</v>
      </c>
      <c r="H70" s="165"/>
      <c r="I70" s="166">
        <f t="shared" si="2"/>
        <v>0</v>
      </c>
      <c r="J70" s="167">
        <f t="shared" si="3"/>
        <v>0</v>
      </c>
      <c r="K70" s="166">
        <f t="shared" si="4"/>
        <v>0</v>
      </c>
      <c r="L70" s="166" t="str">
        <f t="shared" si="0"/>
        <v/>
      </c>
      <c r="M70" s="165"/>
      <c r="N70" s="166">
        <f>SUM('Pay App 1:Pay App 11'!L70)+SUM('Pay App 1:Pay App 11'!M70)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Data'!$N$2:$BW$88,13,FALSE)</f>
        <v>0</v>
      </c>
      <c r="F71" s="166">
        <f>IFERROR(E71+'Pay App 10'!F71,"")</f>
        <v>0</v>
      </c>
      <c r="G71" s="166">
        <f>SUM('Pay App 1:Pay App 10'!H71)</f>
        <v>0</v>
      </c>
      <c r="H71" s="165"/>
      <c r="I71" s="166">
        <f t="shared" si="2"/>
        <v>0</v>
      </c>
      <c r="J71" s="167">
        <f t="shared" si="3"/>
        <v>0</v>
      </c>
      <c r="K71" s="166">
        <f t="shared" si="4"/>
        <v>0</v>
      </c>
      <c r="L71" s="166" t="str">
        <f t="shared" si="0"/>
        <v/>
      </c>
      <c r="M71" s="165"/>
      <c r="N71" s="166">
        <f>SUM('Pay App 1:Pay App 11'!L71)+SUM('Pay App 1:Pay App 11'!M71)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Data'!$N$2:$BW$88,13,FALSE)</f>
        <v>0</v>
      </c>
      <c r="F72" s="166">
        <f>IFERROR(E72+'Pay App 10'!F72,"")</f>
        <v>0</v>
      </c>
      <c r="G72" s="166">
        <f>SUM('Pay App 1:Pay App 10'!H72)</f>
        <v>0</v>
      </c>
      <c r="H72" s="165"/>
      <c r="I72" s="166">
        <f t="shared" si="2"/>
        <v>0</v>
      </c>
      <c r="J72" s="167">
        <f t="shared" si="3"/>
        <v>0</v>
      </c>
      <c r="K72" s="166">
        <f t="shared" si="4"/>
        <v>0</v>
      </c>
      <c r="L72" s="166" t="str">
        <f t="shared" si="0"/>
        <v/>
      </c>
      <c r="M72" s="165"/>
      <c r="N72" s="166">
        <f>SUM('Pay App 1:Pay App 11'!L72)+SUM('Pay App 1:Pay App 11'!M72)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Data'!$N$2:$BW$88,13,FALSE)</f>
        <v>0</v>
      </c>
      <c r="F73" s="166">
        <f>IFERROR(E73+'Pay App 10'!F73,"")</f>
        <v>0</v>
      </c>
      <c r="G73" s="166">
        <f>SUM('Pay App 1:Pay App 10'!H73)</f>
        <v>0</v>
      </c>
      <c r="H73" s="165"/>
      <c r="I73" s="166">
        <f t="shared" si="2"/>
        <v>0</v>
      </c>
      <c r="J73" s="167">
        <f t="shared" si="3"/>
        <v>0</v>
      </c>
      <c r="K73" s="166">
        <f t="shared" si="4"/>
        <v>0</v>
      </c>
      <c r="L73" s="166" t="str">
        <f t="shared" si="0"/>
        <v/>
      </c>
      <c r="M73" s="165"/>
      <c r="N73" s="166">
        <f>SUM('Pay App 1:Pay App 11'!L73)+SUM('Pay App 1:Pay App 11'!M73)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Data'!$N$2:$BW$88,13,FALSE)</f>
        <v>0</v>
      </c>
      <c r="F74" s="166">
        <f>IFERROR(E74+'Pay App 10'!F74,"")</f>
        <v>0</v>
      </c>
      <c r="G74" s="166">
        <f>SUM('Pay App 1:Pay App 10'!H74)</f>
        <v>0</v>
      </c>
      <c r="H74" s="165"/>
      <c r="I74" s="166">
        <f t="shared" si="2"/>
        <v>0</v>
      </c>
      <c r="J74" s="167">
        <f t="shared" si="3"/>
        <v>0</v>
      </c>
      <c r="K74" s="166">
        <f t="shared" si="4"/>
        <v>0</v>
      </c>
      <c r="L74" s="166" t="str">
        <f t="shared" si="0"/>
        <v/>
      </c>
      <c r="M74" s="165"/>
      <c r="N74" s="166">
        <f>SUM('Pay App 1:Pay App 11'!L74)+SUM('Pay App 1:Pay App 11'!M74)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Data'!$N$2:$BW$88,13,FALSE)</f>
        <v>0</v>
      </c>
      <c r="F75" s="166">
        <f>IFERROR(E75+'Pay App 10'!F75,"")</f>
        <v>0</v>
      </c>
      <c r="G75" s="166">
        <f>SUM('Pay App 1:Pay App 10'!H75)</f>
        <v>0</v>
      </c>
      <c r="H75" s="165"/>
      <c r="I75" s="166">
        <f t="shared" si="2"/>
        <v>0</v>
      </c>
      <c r="J75" s="167">
        <f t="shared" si="3"/>
        <v>0</v>
      </c>
      <c r="K75" s="166">
        <f t="shared" si="4"/>
        <v>0</v>
      </c>
      <c r="L75" s="166" t="str">
        <f t="shared" si="0"/>
        <v/>
      </c>
      <c r="M75" s="165"/>
      <c r="N75" s="166">
        <f>SUM('Pay App 1:Pay App 11'!L75)+SUM('Pay App 1:Pay App 11'!M75)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Data'!$N$2:$BW$88,13,FALSE)</f>
        <v>0</v>
      </c>
      <c r="F76" s="166">
        <f>IFERROR(E76+'Pay App 10'!F76,"")</f>
        <v>0</v>
      </c>
      <c r="G76" s="166">
        <f>SUM('Pay App 1:Pay App 10'!H76)</f>
        <v>0</v>
      </c>
      <c r="H76" s="165"/>
      <c r="I76" s="166">
        <f t="shared" si="2"/>
        <v>0</v>
      </c>
      <c r="J76" s="167">
        <f t="shared" si="3"/>
        <v>0</v>
      </c>
      <c r="K76" s="166">
        <f t="shared" si="4"/>
        <v>0</v>
      </c>
      <c r="L76" s="166" t="str">
        <f t="shared" si="0"/>
        <v/>
      </c>
      <c r="M76" s="165"/>
      <c r="N76" s="166">
        <f>SUM('Pay App 1:Pay App 11'!L76)+SUM('Pay App 1:Pay App 11'!M76)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Data'!$N$2:$BW$88,13,FALSE)</f>
        <v>0</v>
      </c>
      <c r="F77" s="166">
        <f>IFERROR(E77+'Pay App 10'!F77,"")</f>
        <v>0</v>
      </c>
      <c r="G77" s="166">
        <f>SUM('Pay App 1:Pay App 10'!H77)</f>
        <v>0</v>
      </c>
      <c r="H77" s="165"/>
      <c r="I77" s="166">
        <f t="shared" si="2"/>
        <v>0</v>
      </c>
      <c r="J77" s="167">
        <f t="shared" si="3"/>
        <v>0</v>
      </c>
      <c r="K77" s="166">
        <f t="shared" si="4"/>
        <v>0</v>
      </c>
      <c r="L77" s="166" t="str">
        <f t="shared" si="0"/>
        <v/>
      </c>
      <c r="M77" s="165"/>
      <c r="N77" s="166">
        <f>SUM('Pay App 1:Pay App 11'!L77)+SUM('Pay App 1:Pay App 11'!M77)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Data'!$N$2:$BW$88,13,FALSE)</f>
        <v>0</v>
      </c>
      <c r="F78" s="166">
        <f>IFERROR(E78+'Pay App 10'!F78,"")</f>
        <v>0</v>
      </c>
      <c r="G78" s="166">
        <f>SUM('Pay App 1:Pay App 10'!H78)</f>
        <v>0</v>
      </c>
      <c r="H78" s="165"/>
      <c r="I78" s="166">
        <f t="shared" si="2"/>
        <v>0</v>
      </c>
      <c r="J78" s="167">
        <f t="shared" si="3"/>
        <v>0</v>
      </c>
      <c r="K78" s="166">
        <f t="shared" si="4"/>
        <v>0</v>
      </c>
      <c r="L78" s="166" t="str">
        <f t="shared" si="0"/>
        <v/>
      </c>
      <c r="M78" s="165"/>
      <c r="N78" s="166">
        <f>SUM('Pay App 1:Pay App 11'!L78)+SUM('Pay App 1:Pay App 11'!M78)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Data'!$N$2:$BW$88,13,FALSE)</f>
        <v>0</v>
      </c>
      <c r="F79" s="166">
        <f>IFERROR(E79+'Pay App 10'!F79,"")</f>
        <v>0</v>
      </c>
      <c r="G79" s="166">
        <f>SUM('Pay App 1:Pay App 10'!H79)</f>
        <v>0</v>
      </c>
      <c r="H79" s="165"/>
      <c r="I79" s="166">
        <f t="shared" si="2"/>
        <v>0</v>
      </c>
      <c r="J79" s="167">
        <f t="shared" si="3"/>
        <v>0</v>
      </c>
      <c r="K79" s="166">
        <f t="shared" si="4"/>
        <v>0</v>
      </c>
      <c r="L79" s="166" t="str">
        <f t="shared" si="0"/>
        <v/>
      </c>
      <c r="M79" s="165"/>
      <c r="N79" s="166">
        <f>SUM('Pay App 1:Pay App 11'!L79)+SUM('Pay App 1:Pay App 11'!M79)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Data'!$N$2:$BW$88,13,FALSE)</f>
        <v>0</v>
      </c>
      <c r="F80" s="166">
        <f>IFERROR(E80+'Pay App 10'!F80,"")</f>
        <v>0</v>
      </c>
      <c r="G80" s="166">
        <f>SUM('Pay App 1:Pay App 10'!H80)</f>
        <v>0</v>
      </c>
      <c r="H80" s="165"/>
      <c r="I80" s="166">
        <f t="shared" si="2"/>
        <v>0</v>
      </c>
      <c r="J80" s="167">
        <f t="shared" si="3"/>
        <v>0</v>
      </c>
      <c r="K80" s="166">
        <f t="shared" si="4"/>
        <v>0</v>
      </c>
      <c r="L80" s="166" t="str">
        <f t="shared" si="0"/>
        <v/>
      </c>
      <c r="M80" s="165"/>
      <c r="N80" s="166">
        <f>SUM('Pay App 1:Pay App 11'!L80)+SUM('Pay App 1:Pay App 11'!M80)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Data'!$N$2:$BW$88,13,FALSE)</f>
        <v>0</v>
      </c>
      <c r="F81" s="166">
        <f>IFERROR(E81+'Pay App 10'!F81,"")</f>
        <v>0</v>
      </c>
      <c r="G81" s="166">
        <f>SUM('Pay App 1:Pay App 10'!H81)</f>
        <v>0</v>
      </c>
      <c r="H81" s="165"/>
      <c r="I81" s="166">
        <f t="shared" si="2"/>
        <v>0</v>
      </c>
      <c r="J81" s="167">
        <f t="shared" si="3"/>
        <v>0</v>
      </c>
      <c r="K81" s="166">
        <f t="shared" si="4"/>
        <v>0</v>
      </c>
      <c r="L81" s="166" t="str">
        <f t="shared" si="0"/>
        <v/>
      </c>
      <c r="M81" s="165"/>
      <c r="N81" s="166">
        <f>SUM('Pay App 1:Pay App 11'!L81)+SUM('Pay App 1:Pay App 11'!M81)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Data'!$N$2:$BW$88,13,FALSE)</f>
        <v>0</v>
      </c>
      <c r="F82" s="166">
        <f>IFERROR(E82+'Pay App 10'!F82,"")</f>
        <v>0</v>
      </c>
      <c r="G82" s="166">
        <f>SUM('Pay App 1:Pay App 10'!H82)</f>
        <v>0</v>
      </c>
      <c r="H82" s="165"/>
      <c r="I82" s="166">
        <f t="shared" si="2"/>
        <v>0</v>
      </c>
      <c r="J82" s="167">
        <f t="shared" si="3"/>
        <v>0</v>
      </c>
      <c r="K82" s="166">
        <f t="shared" si="4"/>
        <v>0</v>
      </c>
      <c r="L82" s="166" t="str">
        <f t="shared" si="0"/>
        <v/>
      </c>
      <c r="M82" s="165"/>
      <c r="N82" s="166">
        <f>SUM('Pay App 1:Pay App 11'!L82)+SUM('Pay App 1:Pay App 11'!M82)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Data'!$N$2:$BW$88,13,FALSE)</f>
        <v>0</v>
      </c>
      <c r="F83" s="166">
        <f>IFERROR(E83+'Pay App 10'!F83,"")</f>
        <v>0</v>
      </c>
      <c r="G83" s="166">
        <f>SUM('Pay App 1:Pay App 10'!H83)</f>
        <v>0</v>
      </c>
      <c r="H83" s="165"/>
      <c r="I83" s="166">
        <f t="shared" si="2"/>
        <v>0</v>
      </c>
      <c r="J83" s="167">
        <f t="shared" si="3"/>
        <v>0</v>
      </c>
      <c r="K83" s="166">
        <f t="shared" si="4"/>
        <v>0</v>
      </c>
      <c r="L83" s="166" t="str">
        <f t="shared" si="0"/>
        <v/>
      </c>
      <c r="M83" s="165"/>
      <c r="N83" s="166">
        <f>SUM('Pay App 1:Pay App 11'!L83)+SUM('Pay App 1:Pay App 11'!M83)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Data'!$N$2:$BW$88,13,FALSE)</f>
        <v>0</v>
      </c>
      <c r="F84" s="166">
        <f>IFERROR(E84+'Pay App 10'!F84,"")</f>
        <v>0</v>
      </c>
      <c r="G84" s="166">
        <f>SUM('Pay App 1:Pay App 10'!H84)</f>
        <v>0</v>
      </c>
      <c r="H84" s="165"/>
      <c r="I84" s="166">
        <f t="shared" si="2"/>
        <v>0</v>
      </c>
      <c r="J84" s="167">
        <f t="shared" si="3"/>
        <v>0</v>
      </c>
      <c r="K84" s="166">
        <f t="shared" si="4"/>
        <v>0</v>
      </c>
      <c r="L84" s="166" t="str">
        <f t="shared" si="0"/>
        <v/>
      </c>
      <c r="M84" s="165"/>
      <c r="N84" s="166">
        <f>SUM('Pay App 1:Pay App 11'!L84)+SUM('Pay App 1:Pay App 11'!M84)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Data'!$N$2:$BW$88,13,FALSE)</f>
        <v>0</v>
      </c>
      <c r="F85" s="166">
        <f>IFERROR(E85+'Pay App 10'!F85,"")</f>
        <v>0</v>
      </c>
      <c r="G85" s="166">
        <f>SUM('Pay App 1:Pay App 10'!H85)</f>
        <v>0</v>
      </c>
      <c r="H85" s="165"/>
      <c r="I85" s="166">
        <f t="shared" si="2"/>
        <v>0</v>
      </c>
      <c r="J85" s="167">
        <f t="shared" si="3"/>
        <v>0</v>
      </c>
      <c r="K85" s="166">
        <f t="shared" si="4"/>
        <v>0</v>
      </c>
      <c r="L85" s="166" t="str">
        <f t="shared" si="0"/>
        <v/>
      </c>
      <c r="M85" s="165"/>
      <c r="N85" s="166">
        <f>SUM('Pay App 1:Pay App 11'!L85)+SUM('Pay App 1:Pay App 11'!M85)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Data'!$N$2:$BW$88,13,FALSE)</f>
        <v>0</v>
      </c>
      <c r="F86" s="166">
        <f>IFERROR(E86+'Pay App 10'!F86,"")</f>
        <v>0</v>
      </c>
      <c r="G86" s="166">
        <f>SUM('Pay App 1:Pay App 10'!H86)</f>
        <v>0</v>
      </c>
      <c r="H86" s="165"/>
      <c r="I86" s="166">
        <f t="shared" si="2"/>
        <v>0</v>
      </c>
      <c r="J86" s="167">
        <f t="shared" si="3"/>
        <v>0</v>
      </c>
      <c r="K86" s="166">
        <f t="shared" si="4"/>
        <v>0</v>
      </c>
      <c r="L86" s="166" t="str">
        <f t="shared" si="0"/>
        <v/>
      </c>
      <c r="M86" s="165"/>
      <c r="N86" s="166">
        <f>SUM('Pay App 1:Pay App 11'!L86)+SUM('Pay App 1:Pay App 11'!M86)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Data'!$N$2:$BW$88,13,FALSE)</f>
        <v>0</v>
      </c>
      <c r="F87" s="166">
        <f>IFERROR(E87+'Pay App 10'!F87,"")</f>
        <v>0</v>
      </c>
      <c r="G87" s="166">
        <f>SUM('Pay App 1:Pay App 10'!H87)</f>
        <v>0</v>
      </c>
      <c r="H87" s="165"/>
      <c r="I87" s="166">
        <f t="shared" si="2"/>
        <v>0</v>
      </c>
      <c r="J87" s="167">
        <f t="shared" si="3"/>
        <v>0</v>
      </c>
      <c r="K87" s="166">
        <f t="shared" si="4"/>
        <v>0</v>
      </c>
      <c r="L87" s="166" t="str">
        <f t="shared" si="0"/>
        <v/>
      </c>
      <c r="M87" s="165"/>
      <c r="N87" s="166">
        <f>SUM('Pay App 1:Pay App 11'!L87)+SUM('Pay App 1:Pay App 11'!M87)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Data'!$N$2:$BW$88,13,FALSE)</f>
        <v>0</v>
      </c>
      <c r="F88" s="166">
        <f>IFERROR(E88+'Pay App 10'!F88,"")</f>
        <v>0</v>
      </c>
      <c r="G88" s="166">
        <f>SUM('Pay App 1:Pay App 10'!H88)</f>
        <v>0</v>
      </c>
      <c r="H88" s="165"/>
      <c r="I88" s="166">
        <f t="shared" si="2"/>
        <v>0</v>
      </c>
      <c r="J88" s="167">
        <f t="shared" si="3"/>
        <v>0</v>
      </c>
      <c r="K88" s="166">
        <f t="shared" si="4"/>
        <v>0</v>
      </c>
      <c r="L88" s="166" t="str">
        <f t="shared" si="0"/>
        <v/>
      </c>
      <c r="M88" s="165"/>
      <c r="N88" s="166">
        <f>SUM('Pay App 1:Pay App 11'!L88)+SUM('Pay App 1:Pay App 11'!M88)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Data'!$N$2:$BW$88,13,FALSE)</f>
        <v>0</v>
      </c>
      <c r="F89" s="166">
        <f>IFERROR(E89+'Pay App 10'!F89,"")</f>
        <v>0</v>
      </c>
      <c r="G89" s="166">
        <f>SUM('Pay App 1:Pay App 10'!H89)</f>
        <v>0</v>
      </c>
      <c r="H89" s="165"/>
      <c r="I89" s="166">
        <f t="shared" si="2"/>
        <v>0</v>
      </c>
      <c r="J89" s="167">
        <f t="shared" si="3"/>
        <v>0</v>
      </c>
      <c r="K89" s="166">
        <f t="shared" si="4"/>
        <v>0</v>
      </c>
      <c r="L89" s="166" t="str">
        <f t="shared" si="0"/>
        <v/>
      </c>
      <c r="M89" s="165"/>
      <c r="N89" s="166">
        <f>SUM('Pay App 1:Pay App 11'!L89)+SUM('Pay App 1:Pay App 11'!M89)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Data'!$N$2:$BW$88,13,FALSE)</f>
        <v>0</v>
      </c>
      <c r="F90" s="166">
        <f>IFERROR(E90+'Pay App 10'!F90,"")</f>
        <v>0</v>
      </c>
      <c r="G90" s="166">
        <f>SUM('Pay App 1:Pay App 10'!H90)</f>
        <v>0</v>
      </c>
      <c r="H90" s="165"/>
      <c r="I90" s="166">
        <f t="shared" si="2"/>
        <v>0</v>
      </c>
      <c r="J90" s="167">
        <f t="shared" si="3"/>
        <v>0</v>
      </c>
      <c r="K90" s="166">
        <f t="shared" si="4"/>
        <v>0</v>
      </c>
      <c r="L90" s="166" t="str">
        <f t="shared" si="0"/>
        <v/>
      </c>
      <c r="M90" s="165"/>
      <c r="N90" s="166">
        <f>SUM('Pay App 1:Pay App 11'!L90)+SUM('Pay App 1:Pay App 11'!M90)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Data'!$N$2:$BW$88,13,FALSE)</f>
        <v>0</v>
      </c>
      <c r="F91" s="166">
        <f>IFERROR(E91+'Pay App 10'!F91,"")</f>
        <v>0</v>
      </c>
      <c r="G91" s="166">
        <f>SUM('Pay App 1:Pay App 10'!H91)</f>
        <v>0</v>
      </c>
      <c r="H91" s="165"/>
      <c r="I91" s="166">
        <f t="shared" si="2"/>
        <v>0</v>
      </c>
      <c r="J91" s="167">
        <f t="shared" si="3"/>
        <v>0</v>
      </c>
      <c r="K91" s="166">
        <f t="shared" si="4"/>
        <v>0</v>
      </c>
      <c r="L91" s="166" t="str">
        <f t="shared" si="0"/>
        <v/>
      </c>
      <c r="M91" s="165"/>
      <c r="N91" s="166">
        <f>SUM('Pay App 1:Pay App 11'!L91)+SUM('Pay App 1:Pay App 11'!M91)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Data'!$N$2:$BW$88,13,FALSE)</f>
        <v>0</v>
      </c>
      <c r="F92" s="166">
        <f>IFERROR(E92+'Pay App 10'!F92,"")</f>
        <v>0</v>
      </c>
      <c r="G92" s="166">
        <f>SUM('Pay App 1:Pay App 10'!H92)</f>
        <v>0</v>
      </c>
      <c r="H92" s="165"/>
      <c r="I92" s="166">
        <f t="shared" si="2"/>
        <v>0</v>
      </c>
      <c r="J92" s="167">
        <f t="shared" si="3"/>
        <v>0</v>
      </c>
      <c r="K92" s="166">
        <f t="shared" si="4"/>
        <v>0</v>
      </c>
      <c r="L92" s="166" t="str">
        <f t="shared" si="0"/>
        <v/>
      </c>
      <c r="M92" s="165"/>
      <c r="N92" s="166">
        <f>SUM('Pay App 1:Pay App 11'!L92)+SUM('Pay App 1:Pay App 11'!M92)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Data'!$N$2:$BW$88,13,FALSE)</f>
        <v>0</v>
      </c>
      <c r="F93" s="166">
        <f>IFERROR(E93+'Pay App 10'!F93,"")</f>
        <v>0</v>
      </c>
      <c r="G93" s="166">
        <f>SUM('Pay App 1:Pay App 10'!H93)</f>
        <v>0</v>
      </c>
      <c r="H93" s="165"/>
      <c r="I93" s="166">
        <f t="shared" si="2"/>
        <v>0</v>
      </c>
      <c r="J93" s="167">
        <f t="shared" si="3"/>
        <v>0</v>
      </c>
      <c r="K93" s="166">
        <f t="shared" si="4"/>
        <v>0</v>
      </c>
      <c r="L93" s="166" t="str">
        <f t="shared" si="0"/>
        <v/>
      </c>
      <c r="M93" s="165"/>
      <c r="N93" s="166">
        <f>SUM('Pay App 1:Pay App 11'!L93)+SUM('Pay App 1:Pay App 11'!M93)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Data'!$N$2:$BW$88,13,FALSE)</f>
        <v>0</v>
      </c>
      <c r="F94" s="166">
        <f>IFERROR(E94+'Pay App 10'!F94,"")</f>
        <v>0</v>
      </c>
      <c r="G94" s="166">
        <f>SUM('Pay App 1:Pay App 10'!H94)</f>
        <v>0</v>
      </c>
      <c r="H94" s="165"/>
      <c r="I94" s="166">
        <f t="shared" si="2"/>
        <v>0</v>
      </c>
      <c r="J94" s="167">
        <f t="shared" si="3"/>
        <v>0</v>
      </c>
      <c r="K94" s="166">
        <f t="shared" si="4"/>
        <v>0</v>
      </c>
      <c r="L94" s="166" t="str">
        <f t="shared" si="0"/>
        <v/>
      </c>
      <c r="M94" s="165"/>
      <c r="N94" s="166">
        <f>SUM('Pay App 1:Pay App 11'!L94)+SUM('Pay App 1:Pay App 11'!M94)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Data'!$N$2:$BW$88,13,FALSE)</f>
        <v>0</v>
      </c>
      <c r="F95" s="166">
        <f>IFERROR(E95+'Pay App 10'!F95,"")</f>
        <v>0</v>
      </c>
      <c r="G95" s="166">
        <f>SUM('Pay App 1:Pay App 10'!H95)</f>
        <v>0</v>
      </c>
      <c r="H95" s="165"/>
      <c r="I95" s="166">
        <f t="shared" si="2"/>
        <v>0</v>
      </c>
      <c r="J95" s="167">
        <f t="shared" si="3"/>
        <v>0</v>
      </c>
      <c r="K95" s="166">
        <f t="shared" si="4"/>
        <v>0</v>
      </c>
      <c r="L95" s="166" t="str">
        <f t="shared" si="0"/>
        <v/>
      </c>
      <c r="M95" s="165"/>
      <c r="N95" s="166">
        <f>SUM('Pay App 1:Pay App 11'!L95)+SUM('Pay App 1:Pay App 11'!M95)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Data'!$N$2:$BW$88,13,FALSE)</f>
        <v>0</v>
      </c>
      <c r="F96" s="166">
        <f>IFERROR(E96+'Pay App 10'!F96,"")</f>
        <v>0</v>
      </c>
      <c r="G96" s="166">
        <f>SUM('Pay App 1:Pay App 10'!H96)</f>
        <v>0</v>
      </c>
      <c r="H96" s="165"/>
      <c r="I96" s="166">
        <f t="shared" si="2"/>
        <v>0</v>
      </c>
      <c r="J96" s="167">
        <f t="shared" si="3"/>
        <v>0</v>
      </c>
      <c r="K96" s="166">
        <f t="shared" si="4"/>
        <v>0</v>
      </c>
      <c r="L96" s="166" t="str">
        <f t="shared" si="0"/>
        <v/>
      </c>
      <c r="M96" s="165"/>
      <c r="N96" s="166">
        <f>SUM('Pay App 1:Pay App 11'!L96)+SUM('Pay App 1:Pay App 11'!M96)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Data'!$N$2:$BW$88,13,FALSE)</f>
        <v>0</v>
      </c>
      <c r="F97" s="166">
        <f>IFERROR(E97+'Pay App 10'!F97,"")</f>
        <v>0</v>
      </c>
      <c r="G97" s="166">
        <f>SUM('Pay App 1:Pay App 10'!H97)</f>
        <v>0</v>
      </c>
      <c r="H97" s="165"/>
      <c r="I97" s="166">
        <f t="shared" si="2"/>
        <v>0</v>
      </c>
      <c r="J97" s="167">
        <f t="shared" si="3"/>
        <v>0</v>
      </c>
      <c r="K97" s="166">
        <f t="shared" si="4"/>
        <v>0</v>
      </c>
      <c r="L97" s="166" t="str">
        <f t="shared" si="0"/>
        <v/>
      </c>
      <c r="M97" s="165"/>
      <c r="N97" s="166">
        <f>SUM('Pay App 1:Pay App 11'!L97)+SUM('Pay App 1:Pay App 11'!M97)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Data'!$N$2:$BW$88,13,FALSE)</f>
        <v>0</v>
      </c>
      <c r="F98" s="166">
        <f>IFERROR(E98+'Pay App 10'!F98,"")</f>
        <v>0</v>
      </c>
      <c r="G98" s="166">
        <f>SUM('Pay App 1:Pay App 10'!H98)</f>
        <v>0</v>
      </c>
      <c r="H98" s="165"/>
      <c r="I98" s="166">
        <f t="shared" si="2"/>
        <v>0</v>
      </c>
      <c r="J98" s="167">
        <f t="shared" si="3"/>
        <v>0</v>
      </c>
      <c r="K98" s="166">
        <f t="shared" si="4"/>
        <v>0</v>
      </c>
      <c r="L98" s="166" t="str">
        <f t="shared" si="0"/>
        <v/>
      </c>
      <c r="M98" s="165"/>
      <c r="N98" s="166">
        <f>SUM('Pay App 1:Pay App 11'!L98)+SUM('Pay App 1:Pay App 11'!M98)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Data'!$N$2:$BW$88,13,FALSE)</f>
        <v>0</v>
      </c>
      <c r="F99" s="166">
        <f>IFERROR(E99+'Pay App 10'!F99,"")</f>
        <v>0</v>
      </c>
      <c r="G99" s="166">
        <f>SUM('Pay App 1:Pay App 10'!H99)</f>
        <v>0</v>
      </c>
      <c r="H99" s="165"/>
      <c r="I99" s="166">
        <f t="shared" si="2"/>
        <v>0</v>
      </c>
      <c r="J99" s="167">
        <f t="shared" si="3"/>
        <v>0</v>
      </c>
      <c r="K99" s="166">
        <f t="shared" si="4"/>
        <v>0</v>
      </c>
      <c r="L99" s="166" t="str">
        <f t="shared" si="0"/>
        <v/>
      </c>
      <c r="M99" s="165"/>
      <c r="N99" s="166">
        <f>SUM('Pay App 1:Pay App 11'!L99)+SUM('Pay App 1:Pay App 11'!M99)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Data'!$N$2:$BW$88,13,FALSE)</f>
        <v>0</v>
      </c>
      <c r="F100" s="166">
        <f>IFERROR(E100+'Pay App 10'!F100,"")</f>
        <v>0</v>
      </c>
      <c r="G100" s="166">
        <f>SUM('Pay App 1:Pay App 10'!H100)</f>
        <v>0</v>
      </c>
      <c r="H100" s="165"/>
      <c r="I100" s="166">
        <f>G100+H100</f>
        <v>0</v>
      </c>
      <c r="J100" s="167">
        <f>IFERROR(I100/F100,0)</f>
        <v>0</v>
      </c>
      <c r="K100" s="166">
        <f>IFERROR(F100-I100,"")</f>
        <v>0</v>
      </c>
      <c r="L100" s="166" t="str">
        <f t="shared" si="0"/>
        <v/>
      </c>
      <c r="M100" s="165"/>
      <c r="N100" s="166">
        <f>SUM('Pay App 1:Pay App 11'!L100)+SUM('Pay App 1:Pay App 11'!M100)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11.2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Data'!$N$2:$BW$88,13,FALSE)</f>
        <v>0</v>
      </c>
      <c r="F106" s="166">
        <f>IFERROR(E106+'Pay App 10'!F106,"")</f>
        <v>0</v>
      </c>
      <c r="G106" s="166">
        <f>SUM('Pay App 1:Pay App 10'!H106)</f>
        <v>0</v>
      </c>
      <c r="H106" s="165"/>
      <c r="I106" s="166">
        <f>G106+H106</f>
        <v>0</v>
      </c>
      <c r="J106" s="167">
        <f>IFERROR(I106/F106,0)</f>
        <v>0</v>
      </c>
      <c r="K106" s="166">
        <f>IFERROR(F106-I106,"")</f>
        <v>0</v>
      </c>
      <c r="L106" s="166" t="str">
        <f>IF(AND($H$33&lt;100000, $H$33&gt;0, H106&gt;=1),0,IF(AND($H$33&gt;=100000,H106&lt;&gt;""),O106,""))</f>
        <v/>
      </c>
      <c r="M106" s="165"/>
      <c r="N106" s="166">
        <f>SUM('Pay App 1:Pay App 11'!L106)+SUM('Pay App 1:Pay App 11'!M106)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Data'!$N$2:$BW$88,13,FALSE)</f>
        <v>0</v>
      </c>
      <c r="F107" s="166">
        <f>IFERROR(E107+'Pay App 10'!F107,"")</f>
        <v>0</v>
      </c>
      <c r="G107" s="166">
        <f>SUM('Pay App 1:Pay App 10'!H107)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11'!L107)+SUM('Pay App 1:Pay App 11'!M107)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Data'!$N$2:$BW$88,13,FALSE)</f>
        <v>0</v>
      </c>
      <c r="F108" s="166">
        <f>IFERROR(E108+'Pay App 10'!F108,"")</f>
        <v>0</v>
      </c>
      <c r="G108" s="166">
        <f>SUM('Pay App 1:Pay App 10'!H108)</f>
        <v>0</v>
      </c>
      <c r="H108" s="165"/>
      <c r="I108" s="166">
        <f t="shared" si="6"/>
        <v>0</v>
      </c>
      <c r="J108" s="167">
        <f t="shared" si="7"/>
        <v>0</v>
      </c>
      <c r="K108" s="166">
        <f t="shared" si="8"/>
        <v>0</v>
      </c>
      <c r="L108" s="166" t="str">
        <f t="shared" si="9"/>
        <v/>
      </c>
      <c r="M108" s="165"/>
      <c r="N108" s="166">
        <f>SUM('Pay App 1:Pay App 11'!L108)+SUM('Pay App 1:Pay App 11'!M108)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Data'!$N$2:$BW$88,13,FALSE)</f>
        <v>0</v>
      </c>
      <c r="F109" s="166">
        <f>IFERROR(E109+'Pay App 10'!F109,"")</f>
        <v>0</v>
      </c>
      <c r="G109" s="166">
        <f>SUM('Pay App 1:Pay App 10'!H109)</f>
        <v>0</v>
      </c>
      <c r="H109" s="165"/>
      <c r="I109" s="166">
        <f t="shared" si="6"/>
        <v>0</v>
      </c>
      <c r="J109" s="167">
        <f t="shared" si="7"/>
        <v>0</v>
      </c>
      <c r="K109" s="166">
        <f t="shared" si="8"/>
        <v>0</v>
      </c>
      <c r="L109" s="166" t="str">
        <f t="shared" si="9"/>
        <v/>
      </c>
      <c r="M109" s="165"/>
      <c r="N109" s="166">
        <f>SUM('Pay App 1:Pay App 11'!L109)+SUM('Pay App 1:Pay App 11'!M109)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Data'!$N$2:$BW$88,13,FALSE)</f>
        <v>0</v>
      </c>
      <c r="F110" s="166">
        <f>IFERROR(E110+'Pay App 10'!F110,"")</f>
        <v>0</v>
      </c>
      <c r="G110" s="166">
        <f>SUM('Pay App 1:Pay App 10'!H110)</f>
        <v>0</v>
      </c>
      <c r="H110" s="165"/>
      <c r="I110" s="166">
        <f t="shared" si="6"/>
        <v>0</v>
      </c>
      <c r="J110" s="167">
        <f t="shared" si="7"/>
        <v>0</v>
      </c>
      <c r="K110" s="166">
        <f t="shared" si="8"/>
        <v>0</v>
      </c>
      <c r="L110" s="166" t="str">
        <f t="shared" si="9"/>
        <v/>
      </c>
      <c r="M110" s="165"/>
      <c r="N110" s="166">
        <f>SUM('Pay App 1:Pay App 11'!L110)+SUM('Pay App 1:Pay App 11'!M110)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Data'!$N$2:$BW$88,13,FALSE)</f>
        <v>0</v>
      </c>
      <c r="F111" s="166">
        <f>IFERROR(E111+'Pay App 10'!F111,"")</f>
        <v>0</v>
      </c>
      <c r="G111" s="166">
        <f>SUM('Pay App 1:Pay App 10'!H111)</f>
        <v>0</v>
      </c>
      <c r="H111" s="165"/>
      <c r="I111" s="166">
        <f t="shared" si="6"/>
        <v>0</v>
      </c>
      <c r="J111" s="167">
        <f t="shared" si="7"/>
        <v>0</v>
      </c>
      <c r="K111" s="166">
        <f t="shared" si="8"/>
        <v>0</v>
      </c>
      <c r="L111" s="166" t="str">
        <f t="shared" si="9"/>
        <v/>
      </c>
      <c r="M111" s="165"/>
      <c r="N111" s="166">
        <f>SUM('Pay App 1:Pay App 11'!L111)+SUM('Pay App 1:Pay App 11'!M111)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Data'!$N$2:$BW$88,13,FALSE)</f>
        <v>0</v>
      </c>
      <c r="F112" s="166">
        <f>IFERROR(E112+'Pay App 10'!F112,"")</f>
        <v>0</v>
      </c>
      <c r="G112" s="166">
        <f>SUM('Pay App 1:Pay App 10'!H112)</f>
        <v>0</v>
      </c>
      <c r="H112" s="165"/>
      <c r="I112" s="166">
        <f t="shared" si="6"/>
        <v>0</v>
      </c>
      <c r="J112" s="167">
        <f t="shared" si="7"/>
        <v>0</v>
      </c>
      <c r="K112" s="166">
        <f t="shared" si="8"/>
        <v>0</v>
      </c>
      <c r="L112" s="166" t="str">
        <f t="shared" si="9"/>
        <v/>
      </c>
      <c r="M112" s="165"/>
      <c r="N112" s="166">
        <f>SUM('Pay App 1:Pay App 11'!L112)+SUM('Pay App 1:Pay App 11'!M112)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Data'!$N$2:$BW$88,13,FALSE)</f>
        <v>0</v>
      </c>
      <c r="F113" s="166">
        <f>IFERROR(E113+'Pay App 10'!F113,"")</f>
        <v>0</v>
      </c>
      <c r="G113" s="166">
        <f>SUM('Pay App 1:Pay App 10'!H113)</f>
        <v>0</v>
      </c>
      <c r="H113" s="165"/>
      <c r="I113" s="166">
        <f t="shared" si="6"/>
        <v>0</v>
      </c>
      <c r="J113" s="167">
        <f t="shared" si="7"/>
        <v>0</v>
      </c>
      <c r="K113" s="166">
        <f t="shared" si="8"/>
        <v>0</v>
      </c>
      <c r="L113" s="166" t="str">
        <f t="shared" si="9"/>
        <v/>
      </c>
      <c r="M113" s="165"/>
      <c r="N113" s="166">
        <f>SUM('Pay App 1:Pay App 11'!L113)+SUM('Pay App 1:Pay App 11'!M113)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Data'!$N$2:$BW$88,13,FALSE)</f>
        <v>0</v>
      </c>
      <c r="F114" s="166">
        <f>IFERROR(E114+'Pay App 10'!F114,"")</f>
        <v>0</v>
      </c>
      <c r="G114" s="166">
        <f>SUM('Pay App 1:Pay App 10'!H114)</f>
        <v>0</v>
      </c>
      <c r="H114" s="165"/>
      <c r="I114" s="166">
        <f t="shared" si="6"/>
        <v>0</v>
      </c>
      <c r="J114" s="167">
        <f t="shared" si="7"/>
        <v>0</v>
      </c>
      <c r="K114" s="166">
        <f t="shared" si="8"/>
        <v>0</v>
      </c>
      <c r="L114" s="166" t="str">
        <f t="shared" si="9"/>
        <v/>
      </c>
      <c r="M114" s="165"/>
      <c r="N114" s="166">
        <f>SUM('Pay App 1:Pay App 11'!L114)+SUM('Pay App 1:Pay App 11'!M114)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Data'!$N$2:$BW$88,13,FALSE)</f>
        <v>0</v>
      </c>
      <c r="F115" s="166">
        <f>IFERROR(E115+'Pay App 10'!F115,"")</f>
        <v>0</v>
      </c>
      <c r="G115" s="166">
        <f>SUM('Pay App 1:Pay App 10'!H115)</f>
        <v>0</v>
      </c>
      <c r="H115" s="165"/>
      <c r="I115" s="166">
        <f t="shared" si="6"/>
        <v>0</v>
      </c>
      <c r="J115" s="167">
        <f t="shared" si="7"/>
        <v>0</v>
      </c>
      <c r="K115" s="166">
        <f t="shared" si="8"/>
        <v>0</v>
      </c>
      <c r="L115" s="166" t="str">
        <f t="shared" si="9"/>
        <v/>
      </c>
      <c r="M115" s="165"/>
      <c r="N115" s="166">
        <f>SUM('Pay App 1:Pay App 11'!L115)+SUM('Pay App 1:Pay App 11'!M115)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Data'!$N$2:$BW$88,13,FALSE)</f>
        <v>0</v>
      </c>
      <c r="F116" s="166">
        <f>IFERROR(E116+'Pay App 10'!F116,"")</f>
        <v>0</v>
      </c>
      <c r="G116" s="166">
        <f>SUM('Pay App 1:Pay App 10'!H116)</f>
        <v>0</v>
      </c>
      <c r="H116" s="165"/>
      <c r="I116" s="166">
        <f t="shared" si="6"/>
        <v>0</v>
      </c>
      <c r="J116" s="167">
        <f t="shared" si="7"/>
        <v>0</v>
      </c>
      <c r="K116" s="166">
        <f t="shared" si="8"/>
        <v>0</v>
      </c>
      <c r="L116" s="166" t="str">
        <f t="shared" si="9"/>
        <v/>
      </c>
      <c r="M116" s="165"/>
      <c r="N116" s="166">
        <f>SUM('Pay App 1:Pay App 11'!L116)+SUM('Pay App 1:Pay App 11'!M116)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Data'!$N$2:$BW$88,13,FALSE)</f>
        <v>0</v>
      </c>
      <c r="F117" s="166">
        <f>IFERROR(E117+'Pay App 10'!F117,"")</f>
        <v>0</v>
      </c>
      <c r="G117" s="166">
        <f>SUM('Pay App 1:Pay App 10'!H117)</f>
        <v>0</v>
      </c>
      <c r="H117" s="165"/>
      <c r="I117" s="166">
        <f t="shared" si="6"/>
        <v>0</v>
      </c>
      <c r="J117" s="167">
        <f t="shared" si="7"/>
        <v>0</v>
      </c>
      <c r="K117" s="166">
        <f t="shared" si="8"/>
        <v>0</v>
      </c>
      <c r="L117" s="166" t="str">
        <f t="shared" si="9"/>
        <v/>
      </c>
      <c r="M117" s="165"/>
      <c r="N117" s="166">
        <f>SUM('Pay App 1:Pay App 11'!L117)+SUM('Pay App 1:Pay App 11'!M117)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Data'!$N$2:$BW$88,13,FALSE)</f>
        <v>0</v>
      </c>
      <c r="F118" s="166">
        <f>IFERROR(E118+'Pay App 10'!F118,"")</f>
        <v>0</v>
      </c>
      <c r="G118" s="166">
        <f>SUM('Pay App 1:Pay App 10'!H118)</f>
        <v>0</v>
      </c>
      <c r="H118" s="165"/>
      <c r="I118" s="166">
        <f t="shared" si="6"/>
        <v>0</v>
      </c>
      <c r="J118" s="167">
        <f t="shared" si="7"/>
        <v>0</v>
      </c>
      <c r="K118" s="166">
        <f t="shared" si="8"/>
        <v>0</v>
      </c>
      <c r="L118" s="166" t="str">
        <f t="shared" si="9"/>
        <v/>
      </c>
      <c r="M118" s="165"/>
      <c r="N118" s="166">
        <f>SUM('Pay App 1:Pay App 11'!L118)+SUM('Pay App 1:Pay App 11'!M118)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Data'!$N$2:$BW$88,13,FALSE)</f>
        <v>0</v>
      </c>
      <c r="F119" s="166">
        <f>IFERROR(E119+'Pay App 10'!F119,"")</f>
        <v>0</v>
      </c>
      <c r="G119" s="166">
        <f>SUM('Pay App 1:Pay App 10'!H119)</f>
        <v>0</v>
      </c>
      <c r="H119" s="165"/>
      <c r="I119" s="166">
        <f t="shared" si="6"/>
        <v>0</v>
      </c>
      <c r="J119" s="167">
        <f t="shared" si="7"/>
        <v>0</v>
      </c>
      <c r="K119" s="166">
        <f t="shared" si="8"/>
        <v>0</v>
      </c>
      <c r="L119" s="166" t="str">
        <f t="shared" si="9"/>
        <v/>
      </c>
      <c r="M119" s="165"/>
      <c r="N119" s="166">
        <f>SUM('Pay App 1:Pay App 11'!L119)+SUM('Pay App 1:Pay App 11'!M119)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Data'!$N$2:$BW$88,13,FALSE)</f>
        <v>0</v>
      </c>
      <c r="F120" s="166">
        <f>IFERROR(E120+'Pay App 10'!F120,"")</f>
        <v>0</v>
      </c>
      <c r="G120" s="166">
        <f>SUM('Pay App 1:Pay App 10'!H120)</f>
        <v>0</v>
      </c>
      <c r="H120" s="165"/>
      <c r="I120" s="166">
        <f t="shared" si="6"/>
        <v>0</v>
      </c>
      <c r="J120" s="167">
        <f t="shared" si="7"/>
        <v>0</v>
      </c>
      <c r="K120" s="166">
        <f t="shared" si="8"/>
        <v>0</v>
      </c>
      <c r="L120" s="166" t="str">
        <f t="shared" si="9"/>
        <v/>
      </c>
      <c r="M120" s="165"/>
      <c r="N120" s="166">
        <f>SUM('Pay App 1:Pay App 11'!L120)+SUM('Pay App 1:Pay App 11'!M120)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Data'!$N$2:$BW$88,13,FALSE)</f>
        <v>0</v>
      </c>
      <c r="F121" s="166">
        <f>IFERROR(E121+'Pay App 10'!F121,"")</f>
        <v>0</v>
      </c>
      <c r="G121" s="166">
        <f>SUM('Pay App 1:Pay App 10'!H121)</f>
        <v>0</v>
      </c>
      <c r="H121" s="165"/>
      <c r="I121" s="166">
        <f t="shared" si="6"/>
        <v>0</v>
      </c>
      <c r="J121" s="167">
        <f t="shared" si="7"/>
        <v>0</v>
      </c>
      <c r="K121" s="166">
        <f t="shared" si="8"/>
        <v>0</v>
      </c>
      <c r="L121" s="166" t="str">
        <f t="shared" si="9"/>
        <v/>
      </c>
      <c r="M121" s="165"/>
      <c r="N121" s="166">
        <f>SUM('Pay App 1:Pay App 11'!L121)+SUM('Pay App 1:Pay App 11'!M121)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Data'!$N$2:$BW$88,13,FALSE)</f>
        <v>0</v>
      </c>
      <c r="F122" s="166">
        <f>IFERROR(E122+'Pay App 10'!F122,"")</f>
        <v>0</v>
      </c>
      <c r="G122" s="166">
        <f>SUM('Pay App 1:Pay App 10'!H122)</f>
        <v>0</v>
      </c>
      <c r="H122" s="165"/>
      <c r="I122" s="166">
        <f t="shared" si="6"/>
        <v>0</v>
      </c>
      <c r="J122" s="167">
        <f t="shared" si="7"/>
        <v>0</v>
      </c>
      <c r="K122" s="166">
        <f t="shared" si="8"/>
        <v>0</v>
      </c>
      <c r="L122" s="166" t="str">
        <f t="shared" si="9"/>
        <v/>
      </c>
      <c r="M122" s="165"/>
      <c r="N122" s="166">
        <f>SUM('Pay App 1:Pay App 11'!L122)+SUM('Pay App 1:Pay App 11'!M122)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Data'!$N$2:$BW$88,13,FALSE)</f>
        <v>0</v>
      </c>
      <c r="F123" s="166">
        <f>IFERROR(E123+'Pay App 10'!F123,"")</f>
        <v>0</v>
      </c>
      <c r="G123" s="166">
        <f>SUM('Pay App 1:Pay App 10'!H123)</f>
        <v>0</v>
      </c>
      <c r="H123" s="165"/>
      <c r="I123" s="166">
        <f t="shared" si="6"/>
        <v>0</v>
      </c>
      <c r="J123" s="167">
        <f t="shared" si="7"/>
        <v>0</v>
      </c>
      <c r="K123" s="166">
        <f t="shared" si="8"/>
        <v>0</v>
      </c>
      <c r="L123" s="166" t="str">
        <f t="shared" si="9"/>
        <v/>
      </c>
      <c r="M123" s="165"/>
      <c r="N123" s="166">
        <f>SUM('Pay App 1:Pay App 11'!L123)+SUM('Pay App 1:Pay App 11'!M123)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Data'!$N$2:$BW$88,13,FALSE)</f>
        <v>0</v>
      </c>
      <c r="F124" s="166">
        <f>IFERROR(E124+'Pay App 10'!F124,"")</f>
        <v>0</v>
      </c>
      <c r="G124" s="166">
        <f>SUM('Pay App 1:Pay App 10'!H124)</f>
        <v>0</v>
      </c>
      <c r="H124" s="165"/>
      <c r="I124" s="166">
        <f t="shared" si="6"/>
        <v>0</v>
      </c>
      <c r="J124" s="167">
        <f t="shared" si="7"/>
        <v>0</v>
      </c>
      <c r="K124" s="166">
        <f t="shared" si="8"/>
        <v>0</v>
      </c>
      <c r="L124" s="166" t="str">
        <f t="shared" si="9"/>
        <v/>
      </c>
      <c r="M124" s="165"/>
      <c r="N124" s="166">
        <f>SUM('Pay App 1:Pay App 11'!L124)+SUM('Pay App 1:Pay App 11'!M124)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Data'!$N$2:$BW$88,13,FALSE)</f>
        <v>0</v>
      </c>
      <c r="F125" s="166">
        <f>IFERROR(E125+'Pay App 10'!F125,"")</f>
        <v>0</v>
      </c>
      <c r="G125" s="166">
        <f>SUM('Pay App 1:Pay App 10'!H125)</f>
        <v>0</v>
      </c>
      <c r="H125" s="165"/>
      <c r="I125" s="166">
        <f t="shared" si="6"/>
        <v>0</v>
      </c>
      <c r="J125" s="167">
        <f t="shared" si="7"/>
        <v>0</v>
      </c>
      <c r="K125" s="166">
        <f t="shared" si="8"/>
        <v>0</v>
      </c>
      <c r="L125" s="166" t="str">
        <f t="shared" si="9"/>
        <v/>
      </c>
      <c r="M125" s="165"/>
      <c r="N125" s="166">
        <f>SUM('Pay App 1:Pay App 11'!L125)+SUM('Pay App 1:Pay App 11'!M125)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Data'!$N$2:$BW$88,13,FALSE)</f>
        <v>0</v>
      </c>
      <c r="F126" s="166">
        <f>IFERROR(E126+'Pay App 10'!F126,"")</f>
        <v>0</v>
      </c>
      <c r="G126" s="166">
        <f>SUM('Pay App 1:Pay App 10'!H126)</f>
        <v>0</v>
      </c>
      <c r="H126" s="165"/>
      <c r="I126" s="166">
        <f t="shared" si="6"/>
        <v>0</v>
      </c>
      <c r="J126" s="167">
        <f t="shared" si="7"/>
        <v>0</v>
      </c>
      <c r="K126" s="166">
        <f t="shared" si="8"/>
        <v>0</v>
      </c>
      <c r="L126" s="166" t="str">
        <f t="shared" si="9"/>
        <v/>
      </c>
      <c r="M126" s="165"/>
      <c r="N126" s="166">
        <f>SUM('Pay App 1:Pay App 11'!L126)+SUM('Pay App 1:Pay App 11'!M126)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Data'!$N$2:$BW$88,13,FALSE)</f>
        <v>0</v>
      </c>
      <c r="F127" s="166">
        <f>IFERROR(E127+'Pay App 10'!F127,"")</f>
        <v>0</v>
      </c>
      <c r="G127" s="166">
        <f>SUM('Pay App 1:Pay App 10'!H127)</f>
        <v>0</v>
      </c>
      <c r="H127" s="165"/>
      <c r="I127" s="166">
        <f t="shared" si="6"/>
        <v>0</v>
      </c>
      <c r="J127" s="167">
        <f t="shared" si="7"/>
        <v>0</v>
      </c>
      <c r="K127" s="166">
        <f t="shared" si="8"/>
        <v>0</v>
      </c>
      <c r="L127" s="166" t="str">
        <f t="shared" si="9"/>
        <v/>
      </c>
      <c r="M127" s="165"/>
      <c r="N127" s="166">
        <f>SUM('Pay App 1:Pay App 11'!L127)+SUM('Pay App 1:Pay App 11'!M127)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Data'!$N$2:$BW$88,13,FALSE)</f>
        <v>0</v>
      </c>
      <c r="F128" s="166">
        <f>IFERROR(E128+'Pay App 10'!F128,"")</f>
        <v>0</v>
      </c>
      <c r="G128" s="166">
        <f>SUM('Pay App 1:Pay App 10'!H128)</f>
        <v>0</v>
      </c>
      <c r="H128" s="165"/>
      <c r="I128" s="166">
        <f t="shared" si="6"/>
        <v>0</v>
      </c>
      <c r="J128" s="167">
        <f t="shared" si="7"/>
        <v>0</v>
      </c>
      <c r="K128" s="166">
        <f t="shared" si="8"/>
        <v>0</v>
      </c>
      <c r="L128" s="166" t="str">
        <f t="shared" si="9"/>
        <v/>
      </c>
      <c r="M128" s="165"/>
      <c r="N128" s="166">
        <f>SUM('Pay App 1:Pay App 11'!L128)+SUM('Pay App 1:Pay App 11'!M128)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Data'!$N$2:$BW$88,13,FALSE)</f>
        <v>0</v>
      </c>
      <c r="F129" s="166">
        <f>IFERROR(E129+'Pay App 10'!F129,"")</f>
        <v>0</v>
      </c>
      <c r="G129" s="166">
        <f>SUM('Pay App 1:Pay App 10'!H129)</f>
        <v>0</v>
      </c>
      <c r="H129" s="165"/>
      <c r="I129" s="166">
        <f t="shared" si="6"/>
        <v>0</v>
      </c>
      <c r="J129" s="167">
        <f t="shared" si="7"/>
        <v>0</v>
      </c>
      <c r="K129" s="166">
        <f t="shared" si="8"/>
        <v>0</v>
      </c>
      <c r="L129" s="166" t="str">
        <f t="shared" si="9"/>
        <v/>
      </c>
      <c r="M129" s="165"/>
      <c r="N129" s="166">
        <f>SUM('Pay App 1:Pay App 11'!L129)+SUM('Pay App 1:Pay App 11'!M129)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Data'!$N$2:$BW$88,13,FALSE)</f>
        <v>0</v>
      </c>
      <c r="F130" s="166">
        <f>IFERROR(E130+'Pay App 10'!F130,"")</f>
        <v>0</v>
      </c>
      <c r="G130" s="166">
        <f>SUM('Pay App 1:Pay App 10'!H130)</f>
        <v>0</v>
      </c>
      <c r="H130" s="165"/>
      <c r="I130" s="166">
        <f t="shared" si="6"/>
        <v>0</v>
      </c>
      <c r="J130" s="167">
        <f t="shared" si="7"/>
        <v>0</v>
      </c>
      <c r="K130" s="166">
        <f t="shared" si="8"/>
        <v>0</v>
      </c>
      <c r="L130" s="166" t="str">
        <f t="shared" si="9"/>
        <v/>
      </c>
      <c r="M130" s="165"/>
      <c r="N130" s="166">
        <f>SUM('Pay App 1:Pay App 11'!L130)+SUM('Pay App 1:Pay App 11'!M130)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Data'!$N$2:$BW$88,13,FALSE)</f>
        <v>0</v>
      </c>
      <c r="F131" s="166">
        <f>IFERROR(E131+'Pay App 10'!F131,"")</f>
        <v>0</v>
      </c>
      <c r="G131" s="166">
        <f>SUM('Pay App 1:Pay App 10'!H131)</f>
        <v>0</v>
      </c>
      <c r="H131" s="165"/>
      <c r="I131" s="166">
        <f t="shared" si="6"/>
        <v>0</v>
      </c>
      <c r="J131" s="167">
        <f t="shared" si="7"/>
        <v>0</v>
      </c>
      <c r="K131" s="166">
        <f t="shared" si="8"/>
        <v>0</v>
      </c>
      <c r="L131" s="166" t="str">
        <f t="shared" si="9"/>
        <v/>
      </c>
      <c r="M131" s="165"/>
      <c r="N131" s="166">
        <f>SUM('Pay App 1:Pay App 11'!L131)+SUM('Pay App 1:Pay App 11'!M131)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Data'!$N$2:$BW$88,13,FALSE)</f>
        <v>0</v>
      </c>
      <c r="F132" s="166">
        <f>IFERROR(E132+'Pay App 10'!F132,"")</f>
        <v>0</v>
      </c>
      <c r="G132" s="166">
        <f>SUM('Pay App 1:Pay App 10'!H132)</f>
        <v>0</v>
      </c>
      <c r="H132" s="165"/>
      <c r="I132" s="166">
        <f t="shared" si="6"/>
        <v>0</v>
      </c>
      <c r="J132" s="167">
        <f t="shared" si="7"/>
        <v>0</v>
      </c>
      <c r="K132" s="166">
        <f t="shared" si="8"/>
        <v>0</v>
      </c>
      <c r="L132" s="166" t="str">
        <f t="shared" si="9"/>
        <v/>
      </c>
      <c r="M132" s="165"/>
      <c r="N132" s="166">
        <f>SUM('Pay App 1:Pay App 11'!L132)+SUM('Pay App 1:Pay App 11'!M132)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Data'!$N$2:$BW$88,13,FALSE)</f>
        <v>0</v>
      </c>
      <c r="F133" s="166">
        <f>IFERROR(E133+'Pay App 10'!F133,"")</f>
        <v>0</v>
      </c>
      <c r="G133" s="166">
        <f>SUM('Pay App 1:Pay App 10'!H133)</f>
        <v>0</v>
      </c>
      <c r="H133" s="165"/>
      <c r="I133" s="166">
        <f t="shared" si="6"/>
        <v>0</v>
      </c>
      <c r="J133" s="167">
        <f t="shared" si="7"/>
        <v>0</v>
      </c>
      <c r="K133" s="166">
        <f t="shared" si="8"/>
        <v>0</v>
      </c>
      <c r="L133" s="166" t="str">
        <f t="shared" si="9"/>
        <v/>
      </c>
      <c r="M133" s="165"/>
      <c r="N133" s="166">
        <f>SUM('Pay App 1:Pay App 11'!L133)+SUM('Pay App 1:Pay App 11'!M133)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Data'!$N$2:$BW$88,13,FALSE)</f>
        <v>0</v>
      </c>
      <c r="F134" s="166">
        <f>IFERROR(E134+'Pay App 10'!F134,"")</f>
        <v>0</v>
      </c>
      <c r="G134" s="166">
        <f>SUM('Pay App 1:Pay App 10'!H134)</f>
        <v>0</v>
      </c>
      <c r="H134" s="165"/>
      <c r="I134" s="166">
        <f t="shared" si="6"/>
        <v>0</v>
      </c>
      <c r="J134" s="167">
        <f t="shared" si="7"/>
        <v>0</v>
      </c>
      <c r="K134" s="166">
        <f t="shared" si="8"/>
        <v>0</v>
      </c>
      <c r="L134" s="166" t="str">
        <f t="shared" si="9"/>
        <v/>
      </c>
      <c r="M134" s="165"/>
      <c r="N134" s="166">
        <f>SUM('Pay App 1:Pay App 11'!L134)+SUM('Pay App 1:Pay App 11'!M134)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Data'!$N$2:$BW$88,13,FALSE)</f>
        <v>0</v>
      </c>
      <c r="F135" s="166">
        <f>IFERROR(E135+'Pay App 10'!F135,"")</f>
        <v>0</v>
      </c>
      <c r="G135" s="166">
        <f>SUM('Pay App 1:Pay App 10'!H135)</f>
        <v>0</v>
      </c>
      <c r="H135" s="165"/>
      <c r="I135" s="166">
        <f t="shared" si="6"/>
        <v>0</v>
      </c>
      <c r="J135" s="167">
        <f t="shared" si="7"/>
        <v>0</v>
      </c>
      <c r="K135" s="166">
        <f t="shared" si="8"/>
        <v>0</v>
      </c>
      <c r="L135" s="166" t="str">
        <f t="shared" si="9"/>
        <v/>
      </c>
      <c r="M135" s="165"/>
      <c r="N135" s="166">
        <f>SUM('Pay App 1:Pay App 11'!L135)+SUM('Pay App 1:Pay App 11'!M135)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Data'!$N$2:$BW$88,13,FALSE)</f>
        <v>0</v>
      </c>
      <c r="F136" s="166">
        <f>IFERROR(E136+'Pay App 10'!F136,"")</f>
        <v>0</v>
      </c>
      <c r="G136" s="166">
        <f>SUM('Pay App 1:Pay App 10'!H136)</f>
        <v>0</v>
      </c>
      <c r="H136" s="165"/>
      <c r="I136" s="166">
        <f t="shared" si="6"/>
        <v>0</v>
      </c>
      <c r="J136" s="167">
        <f t="shared" si="7"/>
        <v>0</v>
      </c>
      <c r="K136" s="166">
        <f t="shared" si="8"/>
        <v>0</v>
      </c>
      <c r="L136" s="166" t="str">
        <f t="shared" si="9"/>
        <v/>
      </c>
      <c r="M136" s="165"/>
      <c r="N136" s="166">
        <f>SUM('Pay App 1:Pay App 11'!L136)+SUM('Pay App 1:Pay App 11'!M136)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Data'!$N$2:$BW$88,13,FALSE)</f>
        <v>0</v>
      </c>
      <c r="F137" s="166">
        <f>IFERROR(E137+'Pay App 10'!F137,"")</f>
        <v>0</v>
      </c>
      <c r="G137" s="166">
        <f>SUM('Pay App 1:Pay App 10'!H137)</f>
        <v>0</v>
      </c>
      <c r="H137" s="165"/>
      <c r="I137" s="166">
        <f t="shared" si="6"/>
        <v>0</v>
      </c>
      <c r="J137" s="167">
        <f t="shared" si="7"/>
        <v>0</v>
      </c>
      <c r="K137" s="166">
        <f t="shared" si="8"/>
        <v>0</v>
      </c>
      <c r="L137" s="166" t="str">
        <f t="shared" si="9"/>
        <v/>
      </c>
      <c r="M137" s="165"/>
      <c r="N137" s="166">
        <f>SUM('Pay App 1:Pay App 11'!L137)+SUM('Pay App 1:Pay App 11'!M137)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Data'!$N$2:$BW$88,13,FALSE)</f>
        <v>0</v>
      </c>
      <c r="F138" s="166">
        <f>IFERROR(E138+'Pay App 10'!F138,"")</f>
        <v>0</v>
      </c>
      <c r="G138" s="166">
        <f>SUM('Pay App 1:Pay App 10'!H138)</f>
        <v>0</v>
      </c>
      <c r="H138" s="165"/>
      <c r="I138" s="166">
        <f t="shared" si="6"/>
        <v>0</v>
      </c>
      <c r="J138" s="167">
        <f t="shared" si="7"/>
        <v>0</v>
      </c>
      <c r="K138" s="166">
        <f t="shared" si="8"/>
        <v>0</v>
      </c>
      <c r="L138" s="166" t="str">
        <f t="shared" si="9"/>
        <v/>
      </c>
      <c r="M138" s="165"/>
      <c r="N138" s="166">
        <f>SUM('Pay App 1:Pay App 11'!L138)+SUM('Pay App 1:Pay App 11'!M138)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Data'!$N$2:$BW$88,13,FALSE)</f>
        <v>0</v>
      </c>
      <c r="F139" s="166">
        <f>IFERROR(E139+'Pay App 10'!F139,"")</f>
        <v>0</v>
      </c>
      <c r="G139" s="166">
        <f>SUM('Pay App 1:Pay App 10'!H139)</f>
        <v>0</v>
      </c>
      <c r="H139" s="165"/>
      <c r="I139" s="166">
        <f t="shared" si="6"/>
        <v>0</v>
      </c>
      <c r="J139" s="167">
        <f t="shared" si="7"/>
        <v>0</v>
      </c>
      <c r="K139" s="166">
        <f t="shared" si="8"/>
        <v>0</v>
      </c>
      <c r="L139" s="166" t="str">
        <f t="shared" si="9"/>
        <v/>
      </c>
      <c r="M139" s="165"/>
      <c r="N139" s="166">
        <f>SUM('Pay App 1:Pay App 11'!L139)+SUM('Pay App 1:Pay App 11'!M139)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Data'!$N$2:$BW$88,13,FALSE)</f>
        <v>0</v>
      </c>
      <c r="F140" s="166">
        <f>IFERROR(E140+'Pay App 10'!F140,"")</f>
        <v>0</v>
      </c>
      <c r="G140" s="166">
        <f>SUM('Pay App 1:Pay App 10'!H140)</f>
        <v>0</v>
      </c>
      <c r="H140" s="165"/>
      <c r="I140" s="166">
        <f t="shared" si="6"/>
        <v>0</v>
      </c>
      <c r="J140" s="167">
        <f t="shared" si="7"/>
        <v>0</v>
      </c>
      <c r="K140" s="166">
        <f t="shared" si="8"/>
        <v>0</v>
      </c>
      <c r="L140" s="166" t="str">
        <f t="shared" si="9"/>
        <v/>
      </c>
      <c r="M140" s="165"/>
      <c r="N140" s="166">
        <f>SUM('Pay App 1:Pay App 11'!L140)+SUM('Pay App 1:Pay App 11'!M140)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Data'!$N$2:$BW$88,13,FALSE)</f>
        <v>0</v>
      </c>
      <c r="F141" s="166">
        <f>IFERROR(E141+'Pay App 10'!F141,"")</f>
        <v>0</v>
      </c>
      <c r="G141" s="166">
        <f>SUM('Pay App 1:Pay App 10'!H141)</f>
        <v>0</v>
      </c>
      <c r="H141" s="165"/>
      <c r="I141" s="166">
        <f t="shared" si="6"/>
        <v>0</v>
      </c>
      <c r="J141" s="167">
        <f t="shared" si="7"/>
        <v>0</v>
      </c>
      <c r="K141" s="166">
        <f t="shared" si="8"/>
        <v>0</v>
      </c>
      <c r="L141" s="166" t="str">
        <f t="shared" si="9"/>
        <v/>
      </c>
      <c r="M141" s="165"/>
      <c r="N141" s="166">
        <f>SUM('Pay App 1:Pay App 11'!L141)+SUM('Pay App 1:Pay App 11'!M141)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Data'!$N$2:$BW$88,13,FALSE)</f>
        <v>0</v>
      </c>
      <c r="F142" s="166">
        <f>IFERROR(E142+'Pay App 10'!F142,"")</f>
        <v>0</v>
      </c>
      <c r="G142" s="166">
        <f>SUM('Pay App 1:Pay App 10'!H142)</f>
        <v>0</v>
      </c>
      <c r="H142" s="165"/>
      <c r="I142" s="166">
        <f t="shared" si="6"/>
        <v>0</v>
      </c>
      <c r="J142" s="167">
        <f t="shared" si="7"/>
        <v>0</v>
      </c>
      <c r="K142" s="166">
        <f t="shared" si="8"/>
        <v>0</v>
      </c>
      <c r="L142" s="166" t="str">
        <f t="shared" si="9"/>
        <v/>
      </c>
      <c r="M142" s="165"/>
      <c r="N142" s="166">
        <f>SUM('Pay App 1:Pay App 11'!L142)+SUM('Pay App 1:Pay App 11'!M142)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Data'!$N$2:$BW$88,13,FALSE)</f>
        <v>0</v>
      </c>
      <c r="F143" s="166">
        <f>IFERROR(E143+'Pay App 10'!F143,"")</f>
        <v>0</v>
      </c>
      <c r="G143" s="166">
        <f>SUM('Pay App 1:Pay App 10'!H143)</f>
        <v>0</v>
      </c>
      <c r="H143" s="165"/>
      <c r="I143" s="166">
        <f t="shared" si="6"/>
        <v>0</v>
      </c>
      <c r="J143" s="167">
        <f t="shared" si="7"/>
        <v>0</v>
      </c>
      <c r="K143" s="166">
        <f t="shared" si="8"/>
        <v>0</v>
      </c>
      <c r="L143" s="166" t="str">
        <f t="shared" si="9"/>
        <v/>
      </c>
      <c r="M143" s="165"/>
      <c r="N143" s="166">
        <f>SUM('Pay App 1:Pay App 11'!L143)+SUM('Pay App 1:Pay App 11'!M143)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Data'!$N$2:$BW$88,13,FALSE)</f>
        <v>0</v>
      </c>
      <c r="F144" s="166">
        <f>IFERROR(E144+'Pay App 10'!F144,"")</f>
        <v>0</v>
      </c>
      <c r="G144" s="166">
        <f>SUM('Pay App 1:Pay App 10'!H144)</f>
        <v>0</v>
      </c>
      <c r="H144" s="165"/>
      <c r="I144" s="166">
        <f t="shared" si="6"/>
        <v>0</v>
      </c>
      <c r="J144" s="167">
        <f t="shared" si="7"/>
        <v>0</v>
      </c>
      <c r="K144" s="166">
        <f t="shared" si="8"/>
        <v>0</v>
      </c>
      <c r="L144" s="166" t="str">
        <f t="shared" si="9"/>
        <v/>
      </c>
      <c r="M144" s="165"/>
      <c r="N144" s="166">
        <f>SUM('Pay App 1:Pay App 11'!L144)+SUM('Pay App 1:Pay App 11'!M144)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Data'!$N$2:$BW$88,13,FALSE)</f>
        <v>0</v>
      </c>
      <c r="F145" s="166">
        <f>IFERROR(E145+'Pay App 10'!F145,"")</f>
        <v>0</v>
      </c>
      <c r="G145" s="166">
        <f>SUM('Pay App 1:Pay App 10'!H145)</f>
        <v>0</v>
      </c>
      <c r="H145" s="165"/>
      <c r="I145" s="166">
        <f t="shared" si="6"/>
        <v>0</v>
      </c>
      <c r="J145" s="167">
        <f t="shared" si="7"/>
        <v>0</v>
      </c>
      <c r="K145" s="166">
        <f t="shared" si="8"/>
        <v>0</v>
      </c>
      <c r="L145" s="166" t="str">
        <f t="shared" si="9"/>
        <v/>
      </c>
      <c r="M145" s="165"/>
      <c r="N145" s="166">
        <f>SUM('Pay App 1:Pay App 11'!L145)+SUM('Pay App 1:Pay App 11'!M145)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Data'!$N$2:$BW$88,13,FALSE)</f>
        <v>0</v>
      </c>
      <c r="F146" s="166">
        <f>IFERROR(E146+'Pay App 10'!F146,"")</f>
        <v>0</v>
      </c>
      <c r="G146" s="166">
        <f>SUM('Pay App 1:Pay App 10'!H146)</f>
        <v>0</v>
      </c>
      <c r="H146" s="165"/>
      <c r="I146" s="166">
        <f t="shared" si="6"/>
        <v>0</v>
      </c>
      <c r="J146" s="167">
        <f t="shared" si="7"/>
        <v>0</v>
      </c>
      <c r="K146" s="166">
        <f t="shared" si="8"/>
        <v>0</v>
      </c>
      <c r="L146" s="166" t="str">
        <f t="shared" si="9"/>
        <v/>
      </c>
      <c r="M146" s="165"/>
      <c r="N146" s="166">
        <f>SUM('Pay App 1:Pay App 11'!L146)+SUM('Pay App 1:Pay App 11'!M146)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Data'!$N$2:$BW$88,13,FALSE)</f>
        <v>0</v>
      </c>
      <c r="F147" s="166">
        <f>IFERROR(E147+'Pay App 10'!F147,"")</f>
        <v>0</v>
      </c>
      <c r="G147" s="166">
        <f>SUM('Pay App 1:Pay App 10'!H147)</f>
        <v>0</v>
      </c>
      <c r="H147" s="165"/>
      <c r="I147" s="166">
        <f t="shared" si="6"/>
        <v>0</v>
      </c>
      <c r="J147" s="167">
        <f t="shared" si="7"/>
        <v>0</v>
      </c>
      <c r="K147" s="166">
        <f t="shared" si="8"/>
        <v>0</v>
      </c>
      <c r="L147" s="166" t="str">
        <f t="shared" si="9"/>
        <v/>
      </c>
      <c r="M147" s="165"/>
      <c r="N147" s="166">
        <f>SUM('Pay App 1:Pay App 11'!L147)+SUM('Pay App 1:Pay App 11'!M147)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Data'!$N$2:$BW$88,13,FALSE)</f>
        <v>0</v>
      </c>
      <c r="F148" s="166">
        <f>IFERROR(E148+'Pay App 10'!F148,"")</f>
        <v>0</v>
      </c>
      <c r="G148" s="166">
        <f>SUM('Pay App 1:Pay App 10'!H148)</f>
        <v>0</v>
      </c>
      <c r="H148" s="165"/>
      <c r="I148" s="166">
        <f t="shared" si="6"/>
        <v>0</v>
      </c>
      <c r="J148" s="167">
        <f t="shared" si="7"/>
        <v>0</v>
      </c>
      <c r="K148" s="166">
        <f t="shared" si="8"/>
        <v>0</v>
      </c>
      <c r="L148" s="166" t="str">
        <f t="shared" si="9"/>
        <v/>
      </c>
      <c r="M148" s="165"/>
      <c r="N148" s="166">
        <f>SUM('Pay App 1:Pay App 11'!L148)+SUM('Pay App 1:Pay App 11'!M148)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pxC44E0PR5cdp5/E/nb3mnsr8SMRReaeb3NZB6CKRIctJY11HykPCaYqu13dkWFsnorbSAyFl2tyXpOrMRwm3g==" saltValue="Ub1tZxrLX6LjnW187RqAHA=="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549" priority="2" operator="equal">
      <formula>0</formula>
    </cfRule>
  </conditionalFormatting>
  <conditionalFormatting sqref="D106:G148">
    <cfRule type="cellIs" dxfId="548" priority="1" operator="equal">
      <formula>0</formula>
    </cfRule>
  </conditionalFormatting>
  <conditionalFormatting sqref="D10:H10 D12:H14 D19:H21">
    <cfRule type="cellIs" dxfId="547" priority="6" operator="equal">
      <formula>0</formula>
    </cfRule>
  </conditionalFormatting>
  <conditionalFormatting sqref="H51">
    <cfRule type="cellIs" dxfId="546" priority="9" operator="lessThan">
      <formula>0</formula>
    </cfRule>
  </conditionalFormatting>
  <conditionalFormatting sqref="I57:I100 K57:K100 I106:I148 K106:K148 N106:O148">
    <cfRule type="cellIs" dxfId="545" priority="14" operator="equal">
      <formula>0</formula>
    </cfRule>
  </conditionalFormatting>
  <conditionalFormatting sqref="J57:J100 J106:J149">
    <cfRule type="cellIs" dxfId="544" priority="11" operator="greaterThan">
      <formula>1</formula>
    </cfRule>
    <cfRule type="cellIs" dxfId="543" priority="12" operator="equal">
      <formula>0</formula>
    </cfRule>
  </conditionalFormatting>
  <conditionalFormatting sqref="K57:K100 K106:K148">
    <cfRule type="cellIs" dxfId="542" priority="10" operator="lessThan">
      <formula>0</formula>
    </cfRule>
  </conditionalFormatting>
  <conditionalFormatting sqref="M57:M100">
    <cfRule type="cellIs" dxfId="541" priority="13" operator="lessThan">
      <formula>0</formula>
    </cfRule>
  </conditionalFormatting>
  <conditionalFormatting sqref="M106:M148">
    <cfRule type="cellIs" dxfId="540" priority="8" operator="lessThan">
      <formula>0</formula>
    </cfRule>
  </conditionalFormatting>
  <conditionalFormatting sqref="N57:O100">
    <cfRule type="cellIs" dxfId="539"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A1D87F8D-45DE-45E1-8DB2-F8C1D1C0F473}">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F2742938-9768-49B8-A024-67E495C83222}">
          <x14:formula1>
            <xm:f>'Graph Data'!$L$74:$L$76</xm:f>
          </x14:formula1>
          <xm:sqref>G17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9DDC3-76D4-4BAE-B2A4-3705AC27B411}">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12</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12'!E149)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12'!G41)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11'!H49)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12.1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Data'!$N$2:$BW$88,14,FALSE)</f>
        <v>0</v>
      </c>
      <c r="F57" s="166">
        <f>IFERROR(E57+'Pay App 11'!F57,"")</f>
        <v>0</v>
      </c>
      <c r="G57" s="166">
        <f>SUM('Pay App 1:Pay App 11'!H57)</f>
        <v>0</v>
      </c>
      <c r="H57" s="165"/>
      <c r="I57" s="166">
        <f>G57+H57</f>
        <v>0</v>
      </c>
      <c r="J57" s="167">
        <f>IFERROR(I57/F57,0)</f>
        <v>0</v>
      </c>
      <c r="K57" s="166">
        <f>IFERROR(F57-I57,"")</f>
        <v>0</v>
      </c>
      <c r="L57" s="166" t="str">
        <f>IF(AND($H$33&lt;100000, $H$33&gt;0, H57&gt;=1),0,IF(AND($H$33&gt;=100000,H57&lt;&gt;""),O57,""))</f>
        <v/>
      </c>
      <c r="M57" s="165"/>
      <c r="N57" s="166">
        <f>SUM('Pay App 1:Pay App 12'!L57)+SUM('Pay App 1:Pay App 12'!M57)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Data'!$N$2:$BW$88,14,FALSE)</f>
        <v>0</v>
      </c>
      <c r="F58" s="166">
        <f>IFERROR(E58+'Pay App 11'!F58,"")</f>
        <v>0</v>
      </c>
      <c r="G58" s="166">
        <f>SUM('Pay App 1:Pay App 11'!H58)</f>
        <v>0</v>
      </c>
      <c r="H58" s="165"/>
      <c r="I58" s="166">
        <f>G58+H58</f>
        <v>0</v>
      </c>
      <c r="J58" s="167">
        <f>IFERROR(I58/F58,0)</f>
        <v>0</v>
      </c>
      <c r="K58" s="166">
        <f>IFERROR(F58-I58,"")</f>
        <v>0</v>
      </c>
      <c r="L58" s="166" t="str">
        <f t="shared" ref="L58:L100" si="0">IF(AND($H$33&lt;100000, $H$33&gt;0, H58&gt;=1),0,IF(AND($H$33&gt;=100000,H58&lt;&gt;""),O58,""))</f>
        <v/>
      </c>
      <c r="M58" s="165"/>
      <c r="N58" s="166">
        <f>SUM('Pay App 1:Pay App 12'!L58)+SUM('Pay App 1:Pay App 12'!M58)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Data'!$N$2:$BW$88,14,FALSE)</f>
        <v>0</v>
      </c>
      <c r="F59" s="166">
        <f>IFERROR(E59+'Pay App 11'!F59,"")</f>
        <v>0</v>
      </c>
      <c r="G59" s="166">
        <f>SUM('Pay App 1:Pay App 11'!H59)</f>
        <v>0</v>
      </c>
      <c r="H59" s="165"/>
      <c r="I59" s="166">
        <f t="shared" ref="I59:I99" si="2">G59+H59</f>
        <v>0</v>
      </c>
      <c r="J59" s="167">
        <f t="shared" ref="J59:J99" si="3">IFERROR(I59/F59,0)</f>
        <v>0</v>
      </c>
      <c r="K59" s="166">
        <f t="shared" ref="K59:K99" si="4">IFERROR(F59-I59,"")</f>
        <v>0</v>
      </c>
      <c r="L59" s="166" t="str">
        <f t="shared" si="0"/>
        <v/>
      </c>
      <c r="M59" s="165"/>
      <c r="N59" s="166">
        <f>SUM('Pay App 1:Pay App 12'!L59)+SUM('Pay App 1:Pay App 12'!M59)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Data'!$N$2:$BW$88,14,FALSE)</f>
        <v>0</v>
      </c>
      <c r="F60" s="166">
        <f>IFERROR(E60+'Pay App 11'!F60,"")</f>
        <v>0</v>
      </c>
      <c r="G60" s="166">
        <f>SUM('Pay App 1:Pay App 11'!H60)</f>
        <v>0</v>
      </c>
      <c r="H60" s="165"/>
      <c r="I60" s="166">
        <f t="shared" si="2"/>
        <v>0</v>
      </c>
      <c r="J60" s="167">
        <f t="shared" si="3"/>
        <v>0</v>
      </c>
      <c r="K60" s="166">
        <f t="shared" si="4"/>
        <v>0</v>
      </c>
      <c r="L60" s="166" t="str">
        <f t="shared" si="0"/>
        <v/>
      </c>
      <c r="M60" s="165"/>
      <c r="N60" s="166">
        <f>SUM('Pay App 1:Pay App 12'!L60)+SUM('Pay App 1:Pay App 12'!M60)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Data'!$N$2:$BW$88,14,FALSE)</f>
        <v>0</v>
      </c>
      <c r="F61" s="166">
        <f>IFERROR(E61+'Pay App 11'!F61,"")</f>
        <v>0</v>
      </c>
      <c r="G61" s="166">
        <f>SUM('Pay App 1:Pay App 11'!H61)</f>
        <v>0</v>
      </c>
      <c r="H61" s="165"/>
      <c r="I61" s="166">
        <f t="shared" si="2"/>
        <v>0</v>
      </c>
      <c r="J61" s="167">
        <f t="shared" si="3"/>
        <v>0</v>
      </c>
      <c r="K61" s="166">
        <f t="shared" si="4"/>
        <v>0</v>
      </c>
      <c r="L61" s="166" t="str">
        <f t="shared" si="0"/>
        <v/>
      </c>
      <c r="M61" s="165"/>
      <c r="N61" s="166">
        <f>SUM('Pay App 1:Pay App 12'!L61)+SUM('Pay App 1:Pay App 12'!M61)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Data'!$N$2:$BW$88,14,FALSE)</f>
        <v>0</v>
      </c>
      <c r="F62" s="166">
        <f>IFERROR(E62+'Pay App 11'!F62,"")</f>
        <v>0</v>
      </c>
      <c r="G62" s="166">
        <f>SUM('Pay App 1:Pay App 11'!H62)</f>
        <v>0</v>
      </c>
      <c r="H62" s="165"/>
      <c r="I62" s="166">
        <f t="shared" si="2"/>
        <v>0</v>
      </c>
      <c r="J62" s="167">
        <f t="shared" si="3"/>
        <v>0</v>
      </c>
      <c r="K62" s="166">
        <f t="shared" si="4"/>
        <v>0</v>
      </c>
      <c r="L62" s="166" t="str">
        <f t="shared" si="0"/>
        <v/>
      </c>
      <c r="M62" s="165"/>
      <c r="N62" s="166">
        <f>SUM('Pay App 1:Pay App 12'!L62)+SUM('Pay App 1:Pay App 12'!M62)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Data'!$N$2:$BW$88,14,FALSE)</f>
        <v>0</v>
      </c>
      <c r="F63" s="166">
        <f>IFERROR(E63+'Pay App 11'!F63,"")</f>
        <v>0</v>
      </c>
      <c r="G63" s="166">
        <f>SUM('Pay App 1:Pay App 11'!H63)</f>
        <v>0</v>
      </c>
      <c r="H63" s="165"/>
      <c r="I63" s="166">
        <f t="shared" si="2"/>
        <v>0</v>
      </c>
      <c r="J63" s="167">
        <f t="shared" si="3"/>
        <v>0</v>
      </c>
      <c r="K63" s="166">
        <f t="shared" si="4"/>
        <v>0</v>
      </c>
      <c r="L63" s="166" t="str">
        <f t="shared" si="0"/>
        <v/>
      </c>
      <c r="M63" s="165"/>
      <c r="N63" s="166">
        <f>SUM('Pay App 1:Pay App 12'!L63)+SUM('Pay App 1:Pay App 12'!M63)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Data'!$N$2:$BW$88,14,FALSE)</f>
        <v>0</v>
      </c>
      <c r="F64" s="166">
        <f>IFERROR(E64+'Pay App 11'!F64,"")</f>
        <v>0</v>
      </c>
      <c r="G64" s="166">
        <f>SUM('Pay App 1:Pay App 11'!H64)</f>
        <v>0</v>
      </c>
      <c r="H64" s="165"/>
      <c r="I64" s="166">
        <f t="shared" si="2"/>
        <v>0</v>
      </c>
      <c r="J64" s="167">
        <f t="shared" si="3"/>
        <v>0</v>
      </c>
      <c r="K64" s="166">
        <f t="shared" si="4"/>
        <v>0</v>
      </c>
      <c r="L64" s="166" t="str">
        <f t="shared" si="0"/>
        <v/>
      </c>
      <c r="M64" s="165"/>
      <c r="N64" s="166">
        <f>SUM('Pay App 1:Pay App 12'!L64)+SUM('Pay App 1:Pay App 12'!M64)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Data'!$N$2:$BW$88,14,FALSE)</f>
        <v>0</v>
      </c>
      <c r="F65" s="166">
        <f>IFERROR(E65+'Pay App 11'!F65,"")</f>
        <v>0</v>
      </c>
      <c r="G65" s="166">
        <f>SUM('Pay App 1:Pay App 11'!H65)</f>
        <v>0</v>
      </c>
      <c r="H65" s="165"/>
      <c r="I65" s="166">
        <f t="shared" si="2"/>
        <v>0</v>
      </c>
      <c r="J65" s="167">
        <f t="shared" si="3"/>
        <v>0</v>
      </c>
      <c r="K65" s="166">
        <f t="shared" si="4"/>
        <v>0</v>
      </c>
      <c r="L65" s="166" t="str">
        <f t="shared" si="0"/>
        <v/>
      </c>
      <c r="M65" s="165"/>
      <c r="N65" s="166">
        <f>SUM('Pay App 1:Pay App 12'!L65)+SUM('Pay App 1:Pay App 12'!M65)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Data'!$N$2:$BW$88,14,FALSE)</f>
        <v>0</v>
      </c>
      <c r="F66" s="166">
        <f>IFERROR(E66+'Pay App 11'!F66,"")</f>
        <v>0</v>
      </c>
      <c r="G66" s="166">
        <f>SUM('Pay App 1:Pay App 11'!H66)</f>
        <v>0</v>
      </c>
      <c r="H66" s="165"/>
      <c r="I66" s="166">
        <f t="shared" si="2"/>
        <v>0</v>
      </c>
      <c r="J66" s="167">
        <f t="shared" si="3"/>
        <v>0</v>
      </c>
      <c r="K66" s="166">
        <f t="shared" si="4"/>
        <v>0</v>
      </c>
      <c r="L66" s="166" t="str">
        <f t="shared" si="0"/>
        <v/>
      </c>
      <c r="M66" s="165"/>
      <c r="N66" s="166">
        <f>SUM('Pay App 1:Pay App 12'!L66)+SUM('Pay App 1:Pay App 12'!M66)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Data'!$N$2:$BW$88,14,FALSE)</f>
        <v>0</v>
      </c>
      <c r="F67" s="166">
        <f>IFERROR(E67+'Pay App 11'!F67,"")</f>
        <v>0</v>
      </c>
      <c r="G67" s="166">
        <f>SUM('Pay App 1:Pay App 11'!H67)</f>
        <v>0</v>
      </c>
      <c r="H67" s="165"/>
      <c r="I67" s="166">
        <f t="shared" si="2"/>
        <v>0</v>
      </c>
      <c r="J67" s="167">
        <f t="shared" si="3"/>
        <v>0</v>
      </c>
      <c r="K67" s="166">
        <f t="shared" si="4"/>
        <v>0</v>
      </c>
      <c r="L67" s="166" t="str">
        <f t="shared" si="0"/>
        <v/>
      </c>
      <c r="M67" s="165"/>
      <c r="N67" s="166">
        <f>SUM('Pay App 1:Pay App 12'!L67)+SUM('Pay App 1:Pay App 12'!M67)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Data'!$N$2:$BW$88,14,FALSE)</f>
        <v>0</v>
      </c>
      <c r="F68" s="166">
        <f>IFERROR(E68+'Pay App 11'!F68,"")</f>
        <v>0</v>
      </c>
      <c r="G68" s="166">
        <f>SUM('Pay App 1:Pay App 11'!H68)</f>
        <v>0</v>
      </c>
      <c r="H68" s="165"/>
      <c r="I68" s="166">
        <f t="shared" si="2"/>
        <v>0</v>
      </c>
      <c r="J68" s="167">
        <f t="shared" si="3"/>
        <v>0</v>
      </c>
      <c r="K68" s="166">
        <f t="shared" si="4"/>
        <v>0</v>
      </c>
      <c r="L68" s="166" t="str">
        <f t="shared" si="0"/>
        <v/>
      </c>
      <c r="M68" s="165"/>
      <c r="N68" s="166">
        <f>SUM('Pay App 1:Pay App 12'!L68)+SUM('Pay App 1:Pay App 12'!M68)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Data'!$N$2:$BW$88,14,FALSE)</f>
        <v>0</v>
      </c>
      <c r="F69" s="166">
        <f>IFERROR(E69+'Pay App 11'!F69,"")</f>
        <v>0</v>
      </c>
      <c r="G69" s="166">
        <f>SUM('Pay App 1:Pay App 11'!H69)</f>
        <v>0</v>
      </c>
      <c r="H69" s="165"/>
      <c r="I69" s="166">
        <f t="shared" si="2"/>
        <v>0</v>
      </c>
      <c r="J69" s="167">
        <f t="shared" si="3"/>
        <v>0</v>
      </c>
      <c r="K69" s="166">
        <f t="shared" si="4"/>
        <v>0</v>
      </c>
      <c r="L69" s="166" t="str">
        <f t="shared" si="0"/>
        <v/>
      </c>
      <c r="M69" s="165"/>
      <c r="N69" s="166">
        <f>SUM('Pay App 1:Pay App 12'!L69)+SUM('Pay App 1:Pay App 12'!M69)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Data'!$N$2:$BW$88,14,FALSE)</f>
        <v>0</v>
      </c>
      <c r="F70" s="166">
        <f>IFERROR(E70+'Pay App 11'!F70,"")</f>
        <v>0</v>
      </c>
      <c r="G70" s="166">
        <f>SUM('Pay App 1:Pay App 11'!H70)</f>
        <v>0</v>
      </c>
      <c r="H70" s="165"/>
      <c r="I70" s="166">
        <f t="shared" si="2"/>
        <v>0</v>
      </c>
      <c r="J70" s="167">
        <f t="shared" si="3"/>
        <v>0</v>
      </c>
      <c r="K70" s="166">
        <f t="shared" si="4"/>
        <v>0</v>
      </c>
      <c r="L70" s="166" t="str">
        <f t="shared" si="0"/>
        <v/>
      </c>
      <c r="M70" s="165"/>
      <c r="N70" s="166">
        <f>SUM('Pay App 1:Pay App 12'!L70)+SUM('Pay App 1:Pay App 12'!M70)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Data'!$N$2:$BW$88,14,FALSE)</f>
        <v>0</v>
      </c>
      <c r="F71" s="166">
        <f>IFERROR(E71+'Pay App 11'!F71,"")</f>
        <v>0</v>
      </c>
      <c r="G71" s="166">
        <f>SUM('Pay App 1:Pay App 11'!H71)</f>
        <v>0</v>
      </c>
      <c r="H71" s="165"/>
      <c r="I71" s="166">
        <f t="shared" si="2"/>
        <v>0</v>
      </c>
      <c r="J71" s="167">
        <f t="shared" si="3"/>
        <v>0</v>
      </c>
      <c r="K71" s="166">
        <f t="shared" si="4"/>
        <v>0</v>
      </c>
      <c r="L71" s="166" t="str">
        <f t="shared" si="0"/>
        <v/>
      </c>
      <c r="M71" s="165"/>
      <c r="N71" s="166">
        <f>SUM('Pay App 1:Pay App 12'!L71)+SUM('Pay App 1:Pay App 12'!M71)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Data'!$N$2:$BW$88,14,FALSE)</f>
        <v>0</v>
      </c>
      <c r="F72" s="166">
        <f>IFERROR(E72+'Pay App 11'!F72,"")</f>
        <v>0</v>
      </c>
      <c r="G72" s="166">
        <f>SUM('Pay App 1:Pay App 11'!H72)</f>
        <v>0</v>
      </c>
      <c r="H72" s="165"/>
      <c r="I72" s="166">
        <f t="shared" si="2"/>
        <v>0</v>
      </c>
      <c r="J72" s="167">
        <f t="shared" si="3"/>
        <v>0</v>
      </c>
      <c r="K72" s="166">
        <f t="shared" si="4"/>
        <v>0</v>
      </c>
      <c r="L72" s="166" t="str">
        <f t="shared" si="0"/>
        <v/>
      </c>
      <c r="M72" s="165"/>
      <c r="N72" s="166">
        <f>SUM('Pay App 1:Pay App 12'!L72)+SUM('Pay App 1:Pay App 12'!M72)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Data'!$N$2:$BW$88,14,FALSE)</f>
        <v>0</v>
      </c>
      <c r="F73" s="166">
        <f>IFERROR(E73+'Pay App 11'!F73,"")</f>
        <v>0</v>
      </c>
      <c r="G73" s="166">
        <f>SUM('Pay App 1:Pay App 11'!H73)</f>
        <v>0</v>
      </c>
      <c r="H73" s="165"/>
      <c r="I73" s="166">
        <f t="shared" si="2"/>
        <v>0</v>
      </c>
      <c r="J73" s="167">
        <f t="shared" si="3"/>
        <v>0</v>
      </c>
      <c r="K73" s="166">
        <f t="shared" si="4"/>
        <v>0</v>
      </c>
      <c r="L73" s="166" t="str">
        <f t="shared" si="0"/>
        <v/>
      </c>
      <c r="M73" s="165"/>
      <c r="N73" s="166">
        <f>SUM('Pay App 1:Pay App 12'!L73)+SUM('Pay App 1:Pay App 12'!M73)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Data'!$N$2:$BW$88,14,FALSE)</f>
        <v>0</v>
      </c>
      <c r="F74" s="166">
        <f>IFERROR(E74+'Pay App 11'!F74,"")</f>
        <v>0</v>
      </c>
      <c r="G74" s="166">
        <f>SUM('Pay App 1:Pay App 11'!H74)</f>
        <v>0</v>
      </c>
      <c r="H74" s="165"/>
      <c r="I74" s="166">
        <f t="shared" si="2"/>
        <v>0</v>
      </c>
      <c r="J74" s="167">
        <f t="shared" si="3"/>
        <v>0</v>
      </c>
      <c r="K74" s="166">
        <f t="shared" si="4"/>
        <v>0</v>
      </c>
      <c r="L74" s="166" t="str">
        <f t="shared" si="0"/>
        <v/>
      </c>
      <c r="M74" s="165"/>
      <c r="N74" s="166">
        <f>SUM('Pay App 1:Pay App 12'!L74)+SUM('Pay App 1:Pay App 12'!M74)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Data'!$N$2:$BW$88,14,FALSE)</f>
        <v>0</v>
      </c>
      <c r="F75" s="166">
        <f>IFERROR(E75+'Pay App 11'!F75,"")</f>
        <v>0</v>
      </c>
      <c r="G75" s="166">
        <f>SUM('Pay App 1:Pay App 11'!H75)</f>
        <v>0</v>
      </c>
      <c r="H75" s="165"/>
      <c r="I75" s="166">
        <f t="shared" si="2"/>
        <v>0</v>
      </c>
      <c r="J75" s="167">
        <f t="shared" si="3"/>
        <v>0</v>
      </c>
      <c r="K75" s="166">
        <f t="shared" si="4"/>
        <v>0</v>
      </c>
      <c r="L75" s="166" t="str">
        <f t="shared" si="0"/>
        <v/>
      </c>
      <c r="M75" s="165"/>
      <c r="N75" s="166">
        <f>SUM('Pay App 1:Pay App 12'!L75)+SUM('Pay App 1:Pay App 12'!M75)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Data'!$N$2:$BW$88,14,FALSE)</f>
        <v>0</v>
      </c>
      <c r="F76" s="166">
        <f>IFERROR(E76+'Pay App 11'!F76,"")</f>
        <v>0</v>
      </c>
      <c r="G76" s="166">
        <f>SUM('Pay App 1:Pay App 11'!H76)</f>
        <v>0</v>
      </c>
      <c r="H76" s="165"/>
      <c r="I76" s="166">
        <f t="shared" si="2"/>
        <v>0</v>
      </c>
      <c r="J76" s="167">
        <f t="shared" si="3"/>
        <v>0</v>
      </c>
      <c r="K76" s="166">
        <f t="shared" si="4"/>
        <v>0</v>
      </c>
      <c r="L76" s="166" t="str">
        <f t="shared" si="0"/>
        <v/>
      </c>
      <c r="M76" s="165"/>
      <c r="N76" s="166">
        <f>SUM('Pay App 1:Pay App 12'!L76)+SUM('Pay App 1:Pay App 12'!M76)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Data'!$N$2:$BW$88,14,FALSE)</f>
        <v>0</v>
      </c>
      <c r="F77" s="166">
        <f>IFERROR(E77+'Pay App 11'!F77,"")</f>
        <v>0</v>
      </c>
      <c r="G77" s="166">
        <f>SUM('Pay App 1:Pay App 11'!H77)</f>
        <v>0</v>
      </c>
      <c r="H77" s="165"/>
      <c r="I77" s="166">
        <f t="shared" si="2"/>
        <v>0</v>
      </c>
      <c r="J77" s="167">
        <f t="shared" si="3"/>
        <v>0</v>
      </c>
      <c r="K77" s="166">
        <f t="shared" si="4"/>
        <v>0</v>
      </c>
      <c r="L77" s="166" t="str">
        <f t="shared" si="0"/>
        <v/>
      </c>
      <c r="M77" s="165"/>
      <c r="N77" s="166">
        <f>SUM('Pay App 1:Pay App 12'!L77)+SUM('Pay App 1:Pay App 12'!M77)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Data'!$N$2:$BW$88,14,FALSE)</f>
        <v>0</v>
      </c>
      <c r="F78" s="166">
        <f>IFERROR(E78+'Pay App 11'!F78,"")</f>
        <v>0</v>
      </c>
      <c r="G78" s="166">
        <f>SUM('Pay App 1:Pay App 11'!H78)</f>
        <v>0</v>
      </c>
      <c r="H78" s="165"/>
      <c r="I78" s="166">
        <f t="shared" si="2"/>
        <v>0</v>
      </c>
      <c r="J78" s="167">
        <f t="shared" si="3"/>
        <v>0</v>
      </c>
      <c r="K78" s="166">
        <f t="shared" si="4"/>
        <v>0</v>
      </c>
      <c r="L78" s="166" t="str">
        <f t="shared" si="0"/>
        <v/>
      </c>
      <c r="M78" s="165"/>
      <c r="N78" s="166">
        <f>SUM('Pay App 1:Pay App 12'!L78)+SUM('Pay App 1:Pay App 12'!M78)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Data'!$N$2:$BW$88,14,FALSE)</f>
        <v>0</v>
      </c>
      <c r="F79" s="166">
        <f>IFERROR(E79+'Pay App 11'!F79,"")</f>
        <v>0</v>
      </c>
      <c r="G79" s="166">
        <f>SUM('Pay App 1:Pay App 11'!H79)</f>
        <v>0</v>
      </c>
      <c r="H79" s="165"/>
      <c r="I79" s="166">
        <f t="shared" si="2"/>
        <v>0</v>
      </c>
      <c r="J79" s="167">
        <f t="shared" si="3"/>
        <v>0</v>
      </c>
      <c r="K79" s="166">
        <f t="shared" si="4"/>
        <v>0</v>
      </c>
      <c r="L79" s="166" t="str">
        <f t="shared" si="0"/>
        <v/>
      </c>
      <c r="M79" s="165"/>
      <c r="N79" s="166">
        <f>SUM('Pay App 1:Pay App 12'!L79)+SUM('Pay App 1:Pay App 12'!M79)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Data'!$N$2:$BW$88,14,FALSE)</f>
        <v>0</v>
      </c>
      <c r="F80" s="166">
        <f>IFERROR(E80+'Pay App 11'!F80,"")</f>
        <v>0</v>
      </c>
      <c r="G80" s="166">
        <f>SUM('Pay App 1:Pay App 11'!H80)</f>
        <v>0</v>
      </c>
      <c r="H80" s="165"/>
      <c r="I80" s="166">
        <f t="shared" si="2"/>
        <v>0</v>
      </c>
      <c r="J80" s="167">
        <f t="shared" si="3"/>
        <v>0</v>
      </c>
      <c r="K80" s="166">
        <f t="shared" si="4"/>
        <v>0</v>
      </c>
      <c r="L80" s="166" t="str">
        <f t="shared" si="0"/>
        <v/>
      </c>
      <c r="M80" s="165"/>
      <c r="N80" s="166">
        <f>SUM('Pay App 1:Pay App 12'!L80)+SUM('Pay App 1:Pay App 12'!M80)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Data'!$N$2:$BW$88,14,FALSE)</f>
        <v>0</v>
      </c>
      <c r="F81" s="166">
        <f>IFERROR(E81+'Pay App 11'!F81,"")</f>
        <v>0</v>
      </c>
      <c r="G81" s="166">
        <f>SUM('Pay App 1:Pay App 11'!H81)</f>
        <v>0</v>
      </c>
      <c r="H81" s="165"/>
      <c r="I81" s="166">
        <f t="shared" si="2"/>
        <v>0</v>
      </c>
      <c r="J81" s="167">
        <f t="shared" si="3"/>
        <v>0</v>
      </c>
      <c r="K81" s="166">
        <f t="shared" si="4"/>
        <v>0</v>
      </c>
      <c r="L81" s="166" t="str">
        <f t="shared" si="0"/>
        <v/>
      </c>
      <c r="M81" s="165"/>
      <c r="N81" s="166">
        <f>SUM('Pay App 1:Pay App 12'!L81)+SUM('Pay App 1:Pay App 12'!M81)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Data'!$N$2:$BW$88,14,FALSE)</f>
        <v>0</v>
      </c>
      <c r="F82" s="166">
        <f>IFERROR(E82+'Pay App 11'!F82,"")</f>
        <v>0</v>
      </c>
      <c r="G82" s="166">
        <f>SUM('Pay App 1:Pay App 11'!H82)</f>
        <v>0</v>
      </c>
      <c r="H82" s="165"/>
      <c r="I82" s="166">
        <f t="shared" si="2"/>
        <v>0</v>
      </c>
      <c r="J82" s="167">
        <f t="shared" si="3"/>
        <v>0</v>
      </c>
      <c r="K82" s="166">
        <f t="shared" si="4"/>
        <v>0</v>
      </c>
      <c r="L82" s="166" t="str">
        <f t="shared" si="0"/>
        <v/>
      </c>
      <c r="M82" s="165"/>
      <c r="N82" s="166">
        <f>SUM('Pay App 1:Pay App 12'!L82)+SUM('Pay App 1:Pay App 12'!M82)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Data'!$N$2:$BW$88,14,FALSE)</f>
        <v>0</v>
      </c>
      <c r="F83" s="166">
        <f>IFERROR(E83+'Pay App 11'!F83,"")</f>
        <v>0</v>
      </c>
      <c r="G83" s="166">
        <f>SUM('Pay App 1:Pay App 11'!H83)</f>
        <v>0</v>
      </c>
      <c r="H83" s="165"/>
      <c r="I83" s="166">
        <f t="shared" si="2"/>
        <v>0</v>
      </c>
      <c r="J83" s="167">
        <f t="shared" si="3"/>
        <v>0</v>
      </c>
      <c r="K83" s="166">
        <f t="shared" si="4"/>
        <v>0</v>
      </c>
      <c r="L83" s="166" t="str">
        <f t="shared" si="0"/>
        <v/>
      </c>
      <c r="M83" s="165"/>
      <c r="N83" s="166">
        <f>SUM('Pay App 1:Pay App 12'!L83)+SUM('Pay App 1:Pay App 12'!M83)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Data'!$N$2:$BW$88,14,FALSE)</f>
        <v>0</v>
      </c>
      <c r="F84" s="166">
        <f>IFERROR(E84+'Pay App 11'!F84,"")</f>
        <v>0</v>
      </c>
      <c r="G84" s="166">
        <f>SUM('Pay App 1:Pay App 11'!H84)</f>
        <v>0</v>
      </c>
      <c r="H84" s="165"/>
      <c r="I84" s="166">
        <f t="shared" si="2"/>
        <v>0</v>
      </c>
      <c r="J84" s="167">
        <f t="shared" si="3"/>
        <v>0</v>
      </c>
      <c r="K84" s="166">
        <f t="shared" si="4"/>
        <v>0</v>
      </c>
      <c r="L84" s="166" t="str">
        <f t="shared" si="0"/>
        <v/>
      </c>
      <c r="M84" s="165"/>
      <c r="N84" s="166">
        <f>SUM('Pay App 1:Pay App 12'!L84)+SUM('Pay App 1:Pay App 12'!M84)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Data'!$N$2:$BW$88,14,FALSE)</f>
        <v>0</v>
      </c>
      <c r="F85" s="166">
        <f>IFERROR(E85+'Pay App 11'!F85,"")</f>
        <v>0</v>
      </c>
      <c r="G85" s="166">
        <f>SUM('Pay App 1:Pay App 11'!H85)</f>
        <v>0</v>
      </c>
      <c r="H85" s="165"/>
      <c r="I85" s="166">
        <f t="shared" si="2"/>
        <v>0</v>
      </c>
      <c r="J85" s="167">
        <f t="shared" si="3"/>
        <v>0</v>
      </c>
      <c r="K85" s="166">
        <f t="shared" si="4"/>
        <v>0</v>
      </c>
      <c r="L85" s="166" t="str">
        <f t="shared" si="0"/>
        <v/>
      </c>
      <c r="M85" s="165"/>
      <c r="N85" s="166">
        <f>SUM('Pay App 1:Pay App 12'!L85)+SUM('Pay App 1:Pay App 12'!M85)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Data'!$N$2:$BW$88,14,FALSE)</f>
        <v>0</v>
      </c>
      <c r="F86" s="166">
        <f>IFERROR(E86+'Pay App 11'!F86,"")</f>
        <v>0</v>
      </c>
      <c r="G86" s="166">
        <f>SUM('Pay App 1:Pay App 11'!H86)</f>
        <v>0</v>
      </c>
      <c r="H86" s="165"/>
      <c r="I86" s="166">
        <f t="shared" si="2"/>
        <v>0</v>
      </c>
      <c r="J86" s="167">
        <f t="shared" si="3"/>
        <v>0</v>
      </c>
      <c r="K86" s="166">
        <f t="shared" si="4"/>
        <v>0</v>
      </c>
      <c r="L86" s="166" t="str">
        <f t="shared" si="0"/>
        <v/>
      </c>
      <c r="M86" s="165"/>
      <c r="N86" s="166">
        <f>SUM('Pay App 1:Pay App 12'!L86)+SUM('Pay App 1:Pay App 12'!M86)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Data'!$N$2:$BW$88,14,FALSE)</f>
        <v>0</v>
      </c>
      <c r="F87" s="166">
        <f>IFERROR(E87+'Pay App 11'!F87,"")</f>
        <v>0</v>
      </c>
      <c r="G87" s="166">
        <f>SUM('Pay App 1:Pay App 11'!H87)</f>
        <v>0</v>
      </c>
      <c r="H87" s="165"/>
      <c r="I87" s="166">
        <f t="shared" si="2"/>
        <v>0</v>
      </c>
      <c r="J87" s="167">
        <f t="shared" si="3"/>
        <v>0</v>
      </c>
      <c r="K87" s="166">
        <f t="shared" si="4"/>
        <v>0</v>
      </c>
      <c r="L87" s="166" t="str">
        <f t="shared" si="0"/>
        <v/>
      </c>
      <c r="M87" s="165"/>
      <c r="N87" s="166">
        <f>SUM('Pay App 1:Pay App 12'!L87)+SUM('Pay App 1:Pay App 12'!M87)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Data'!$N$2:$BW$88,14,FALSE)</f>
        <v>0</v>
      </c>
      <c r="F88" s="166">
        <f>IFERROR(E88+'Pay App 11'!F88,"")</f>
        <v>0</v>
      </c>
      <c r="G88" s="166">
        <f>SUM('Pay App 1:Pay App 11'!H88)</f>
        <v>0</v>
      </c>
      <c r="H88" s="165"/>
      <c r="I88" s="166">
        <f t="shared" si="2"/>
        <v>0</v>
      </c>
      <c r="J88" s="167">
        <f t="shared" si="3"/>
        <v>0</v>
      </c>
      <c r="K88" s="166">
        <f t="shared" si="4"/>
        <v>0</v>
      </c>
      <c r="L88" s="166" t="str">
        <f t="shared" si="0"/>
        <v/>
      </c>
      <c r="M88" s="165"/>
      <c r="N88" s="166">
        <f>SUM('Pay App 1:Pay App 12'!L88)+SUM('Pay App 1:Pay App 12'!M88)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Data'!$N$2:$BW$88,14,FALSE)</f>
        <v>0</v>
      </c>
      <c r="F89" s="166">
        <f>IFERROR(E89+'Pay App 11'!F89,"")</f>
        <v>0</v>
      </c>
      <c r="G89" s="166">
        <f>SUM('Pay App 1:Pay App 11'!H89)</f>
        <v>0</v>
      </c>
      <c r="H89" s="165"/>
      <c r="I89" s="166">
        <f t="shared" si="2"/>
        <v>0</v>
      </c>
      <c r="J89" s="167">
        <f t="shared" si="3"/>
        <v>0</v>
      </c>
      <c r="K89" s="166">
        <f t="shared" si="4"/>
        <v>0</v>
      </c>
      <c r="L89" s="166" t="str">
        <f t="shared" si="0"/>
        <v/>
      </c>
      <c r="M89" s="165"/>
      <c r="N89" s="166">
        <f>SUM('Pay App 1:Pay App 12'!L89)+SUM('Pay App 1:Pay App 12'!M89)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Data'!$N$2:$BW$88,14,FALSE)</f>
        <v>0</v>
      </c>
      <c r="F90" s="166">
        <f>IFERROR(E90+'Pay App 11'!F90,"")</f>
        <v>0</v>
      </c>
      <c r="G90" s="166">
        <f>SUM('Pay App 1:Pay App 11'!H90)</f>
        <v>0</v>
      </c>
      <c r="H90" s="165"/>
      <c r="I90" s="166">
        <f t="shared" si="2"/>
        <v>0</v>
      </c>
      <c r="J90" s="167">
        <f t="shared" si="3"/>
        <v>0</v>
      </c>
      <c r="K90" s="166">
        <f t="shared" si="4"/>
        <v>0</v>
      </c>
      <c r="L90" s="166" t="str">
        <f t="shared" si="0"/>
        <v/>
      </c>
      <c r="M90" s="165"/>
      <c r="N90" s="166">
        <f>SUM('Pay App 1:Pay App 12'!L90)+SUM('Pay App 1:Pay App 12'!M90)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Data'!$N$2:$BW$88,14,FALSE)</f>
        <v>0</v>
      </c>
      <c r="F91" s="166">
        <f>IFERROR(E91+'Pay App 11'!F91,"")</f>
        <v>0</v>
      </c>
      <c r="G91" s="166">
        <f>SUM('Pay App 1:Pay App 11'!H91)</f>
        <v>0</v>
      </c>
      <c r="H91" s="165"/>
      <c r="I91" s="166">
        <f t="shared" si="2"/>
        <v>0</v>
      </c>
      <c r="J91" s="167">
        <f t="shared" si="3"/>
        <v>0</v>
      </c>
      <c r="K91" s="166">
        <f t="shared" si="4"/>
        <v>0</v>
      </c>
      <c r="L91" s="166" t="str">
        <f t="shared" si="0"/>
        <v/>
      </c>
      <c r="M91" s="165"/>
      <c r="N91" s="166">
        <f>SUM('Pay App 1:Pay App 12'!L91)+SUM('Pay App 1:Pay App 12'!M91)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Data'!$N$2:$BW$88,14,FALSE)</f>
        <v>0</v>
      </c>
      <c r="F92" s="166">
        <f>IFERROR(E92+'Pay App 11'!F92,"")</f>
        <v>0</v>
      </c>
      <c r="G92" s="166">
        <f>SUM('Pay App 1:Pay App 11'!H92)</f>
        <v>0</v>
      </c>
      <c r="H92" s="165"/>
      <c r="I92" s="166">
        <f t="shared" si="2"/>
        <v>0</v>
      </c>
      <c r="J92" s="167">
        <f t="shared" si="3"/>
        <v>0</v>
      </c>
      <c r="K92" s="166">
        <f t="shared" si="4"/>
        <v>0</v>
      </c>
      <c r="L92" s="166" t="str">
        <f t="shared" si="0"/>
        <v/>
      </c>
      <c r="M92" s="165"/>
      <c r="N92" s="166">
        <f>SUM('Pay App 1:Pay App 12'!L92)+SUM('Pay App 1:Pay App 12'!M92)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Data'!$N$2:$BW$88,14,FALSE)</f>
        <v>0</v>
      </c>
      <c r="F93" s="166">
        <f>IFERROR(E93+'Pay App 11'!F93,"")</f>
        <v>0</v>
      </c>
      <c r="G93" s="166">
        <f>SUM('Pay App 1:Pay App 11'!H93)</f>
        <v>0</v>
      </c>
      <c r="H93" s="165"/>
      <c r="I93" s="166">
        <f t="shared" si="2"/>
        <v>0</v>
      </c>
      <c r="J93" s="167">
        <f t="shared" si="3"/>
        <v>0</v>
      </c>
      <c r="K93" s="166">
        <f t="shared" si="4"/>
        <v>0</v>
      </c>
      <c r="L93" s="166" t="str">
        <f t="shared" si="0"/>
        <v/>
      </c>
      <c r="M93" s="165"/>
      <c r="N93" s="166">
        <f>SUM('Pay App 1:Pay App 12'!L93)+SUM('Pay App 1:Pay App 12'!M93)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Data'!$N$2:$BW$88,14,FALSE)</f>
        <v>0</v>
      </c>
      <c r="F94" s="166">
        <f>IFERROR(E94+'Pay App 11'!F94,"")</f>
        <v>0</v>
      </c>
      <c r="G94" s="166">
        <f>SUM('Pay App 1:Pay App 11'!H94)</f>
        <v>0</v>
      </c>
      <c r="H94" s="165"/>
      <c r="I94" s="166">
        <f t="shared" si="2"/>
        <v>0</v>
      </c>
      <c r="J94" s="167">
        <f t="shared" si="3"/>
        <v>0</v>
      </c>
      <c r="K94" s="166">
        <f t="shared" si="4"/>
        <v>0</v>
      </c>
      <c r="L94" s="166" t="str">
        <f t="shared" si="0"/>
        <v/>
      </c>
      <c r="M94" s="165"/>
      <c r="N94" s="166">
        <f>SUM('Pay App 1:Pay App 12'!L94)+SUM('Pay App 1:Pay App 12'!M94)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Data'!$N$2:$BW$88,14,FALSE)</f>
        <v>0</v>
      </c>
      <c r="F95" s="166">
        <f>IFERROR(E95+'Pay App 11'!F95,"")</f>
        <v>0</v>
      </c>
      <c r="G95" s="166">
        <f>SUM('Pay App 1:Pay App 11'!H95)</f>
        <v>0</v>
      </c>
      <c r="H95" s="165"/>
      <c r="I95" s="166">
        <f t="shared" si="2"/>
        <v>0</v>
      </c>
      <c r="J95" s="167">
        <f t="shared" si="3"/>
        <v>0</v>
      </c>
      <c r="K95" s="166">
        <f t="shared" si="4"/>
        <v>0</v>
      </c>
      <c r="L95" s="166" t="str">
        <f t="shared" si="0"/>
        <v/>
      </c>
      <c r="M95" s="165"/>
      <c r="N95" s="166">
        <f>SUM('Pay App 1:Pay App 12'!L95)+SUM('Pay App 1:Pay App 12'!M95)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Data'!$N$2:$BW$88,14,FALSE)</f>
        <v>0</v>
      </c>
      <c r="F96" s="166">
        <f>IFERROR(E96+'Pay App 11'!F96,"")</f>
        <v>0</v>
      </c>
      <c r="G96" s="166">
        <f>SUM('Pay App 1:Pay App 11'!H96)</f>
        <v>0</v>
      </c>
      <c r="H96" s="165"/>
      <c r="I96" s="166">
        <f t="shared" si="2"/>
        <v>0</v>
      </c>
      <c r="J96" s="167">
        <f t="shared" si="3"/>
        <v>0</v>
      </c>
      <c r="K96" s="166">
        <f t="shared" si="4"/>
        <v>0</v>
      </c>
      <c r="L96" s="166" t="str">
        <f t="shared" si="0"/>
        <v/>
      </c>
      <c r="M96" s="165"/>
      <c r="N96" s="166">
        <f>SUM('Pay App 1:Pay App 12'!L96)+SUM('Pay App 1:Pay App 12'!M96)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Data'!$N$2:$BW$88,14,FALSE)</f>
        <v>0</v>
      </c>
      <c r="F97" s="166">
        <f>IFERROR(E97+'Pay App 11'!F97,"")</f>
        <v>0</v>
      </c>
      <c r="G97" s="166">
        <f>SUM('Pay App 1:Pay App 11'!H97)</f>
        <v>0</v>
      </c>
      <c r="H97" s="165"/>
      <c r="I97" s="166">
        <f t="shared" si="2"/>
        <v>0</v>
      </c>
      <c r="J97" s="167">
        <f t="shared" si="3"/>
        <v>0</v>
      </c>
      <c r="K97" s="166">
        <f t="shared" si="4"/>
        <v>0</v>
      </c>
      <c r="L97" s="166" t="str">
        <f t="shared" si="0"/>
        <v/>
      </c>
      <c r="M97" s="165"/>
      <c r="N97" s="166">
        <f>SUM('Pay App 1:Pay App 12'!L97)+SUM('Pay App 1:Pay App 12'!M97)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Data'!$N$2:$BW$88,14,FALSE)</f>
        <v>0</v>
      </c>
      <c r="F98" s="166">
        <f>IFERROR(E98+'Pay App 11'!F98,"")</f>
        <v>0</v>
      </c>
      <c r="G98" s="166">
        <f>SUM('Pay App 1:Pay App 11'!H98)</f>
        <v>0</v>
      </c>
      <c r="H98" s="165"/>
      <c r="I98" s="166">
        <f t="shared" si="2"/>
        <v>0</v>
      </c>
      <c r="J98" s="167">
        <f t="shared" si="3"/>
        <v>0</v>
      </c>
      <c r="K98" s="166">
        <f t="shared" si="4"/>
        <v>0</v>
      </c>
      <c r="L98" s="166" t="str">
        <f t="shared" si="0"/>
        <v/>
      </c>
      <c r="M98" s="165"/>
      <c r="N98" s="166">
        <f>SUM('Pay App 1:Pay App 12'!L98)+SUM('Pay App 1:Pay App 12'!M98)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Data'!$N$2:$BW$88,14,FALSE)</f>
        <v>0</v>
      </c>
      <c r="F99" s="166">
        <f>IFERROR(E99+'Pay App 11'!F99,"")</f>
        <v>0</v>
      </c>
      <c r="G99" s="166">
        <f>SUM('Pay App 1:Pay App 11'!H99)</f>
        <v>0</v>
      </c>
      <c r="H99" s="165"/>
      <c r="I99" s="166">
        <f t="shared" si="2"/>
        <v>0</v>
      </c>
      <c r="J99" s="167">
        <f t="shared" si="3"/>
        <v>0</v>
      </c>
      <c r="K99" s="166">
        <f t="shared" si="4"/>
        <v>0</v>
      </c>
      <c r="L99" s="166" t="str">
        <f t="shared" si="0"/>
        <v/>
      </c>
      <c r="M99" s="165"/>
      <c r="N99" s="166">
        <f>SUM('Pay App 1:Pay App 12'!L99)+SUM('Pay App 1:Pay App 12'!M99)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Data'!$N$2:$BW$88,14,FALSE)</f>
        <v>0</v>
      </c>
      <c r="F100" s="166">
        <f>IFERROR(E100+'Pay App 11'!F100,"")</f>
        <v>0</v>
      </c>
      <c r="G100" s="166">
        <f>SUM('Pay App 1:Pay App 11'!H100)</f>
        <v>0</v>
      </c>
      <c r="H100" s="165"/>
      <c r="I100" s="166">
        <f>G100+H100</f>
        <v>0</v>
      </c>
      <c r="J100" s="167">
        <f>IFERROR(I100/F100,0)</f>
        <v>0</v>
      </c>
      <c r="K100" s="166">
        <f>IFERROR(F100-I100,"")</f>
        <v>0</v>
      </c>
      <c r="L100" s="166" t="str">
        <f t="shared" si="0"/>
        <v/>
      </c>
      <c r="M100" s="165"/>
      <c r="N100" s="166">
        <f>SUM('Pay App 1:Pay App 12'!L100)+SUM('Pay App 1:Pay App 12'!M100)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12.2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Data'!$N$2:$BW$88,14,FALSE)</f>
        <v>0</v>
      </c>
      <c r="F106" s="166">
        <f>IFERROR(E106+'Pay App 11'!F106,"")</f>
        <v>0</v>
      </c>
      <c r="G106" s="166">
        <f>SUM('Pay App 1:Pay App 11'!H106)</f>
        <v>0</v>
      </c>
      <c r="H106" s="165"/>
      <c r="I106" s="166">
        <f>G106+H106</f>
        <v>0</v>
      </c>
      <c r="J106" s="167">
        <f>IFERROR(I106/F106,0)</f>
        <v>0</v>
      </c>
      <c r="K106" s="166">
        <f>IFERROR(F106-I106,"")</f>
        <v>0</v>
      </c>
      <c r="L106" s="166" t="str">
        <f>IF(AND($H$33&lt;100000, $H$33&gt;0, H106&gt;=1),0,IF(AND($H$33&gt;=100000,H106&lt;&gt;""),O106,""))</f>
        <v/>
      </c>
      <c r="M106" s="165"/>
      <c r="N106" s="166">
        <f>SUM('Pay App 1:Pay App 12'!L106)+SUM('Pay App 1:Pay App 12'!M106)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Data'!$N$2:$BW$88,14,FALSE)</f>
        <v>0</v>
      </c>
      <c r="F107" s="166">
        <f>IFERROR(E107+'Pay App 11'!F107,"")</f>
        <v>0</v>
      </c>
      <c r="G107" s="166">
        <f>SUM('Pay App 1:Pay App 11'!H107)</f>
        <v>0</v>
      </c>
      <c r="H107" s="165"/>
      <c r="I107" s="166">
        <f t="shared" ref="I107:I148" si="6">G107+H107</f>
        <v>0</v>
      </c>
      <c r="J107" s="167">
        <f t="shared" ref="J107:J148" si="7">IFERROR(I107/F107,0)</f>
        <v>0</v>
      </c>
      <c r="K107" s="166">
        <f t="shared" ref="K107:K148" si="8">IFERROR(F107-I107,"")</f>
        <v>0</v>
      </c>
      <c r="L107" s="166" t="str">
        <f t="shared" ref="L107:L147" si="9">IF(AND($H$33&lt;100000, $H$33&gt;0, H107&gt;=1),0,IF(AND($H$33&gt;=100000,H107&lt;&gt;""),O107,""))</f>
        <v/>
      </c>
      <c r="M107" s="165"/>
      <c r="N107" s="166">
        <f>SUM('Pay App 1:Pay App 12'!L107)+SUM('Pay App 1:Pay App 12'!M107)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Data'!$N$2:$BW$88,14,FALSE)</f>
        <v>0</v>
      </c>
      <c r="F108" s="166">
        <f>IFERROR(E108+'Pay App 11'!F108,"")</f>
        <v>0</v>
      </c>
      <c r="G108" s="166">
        <f>SUM('Pay App 1:Pay App 11'!H108)</f>
        <v>0</v>
      </c>
      <c r="H108" s="165"/>
      <c r="I108" s="166">
        <f t="shared" si="6"/>
        <v>0</v>
      </c>
      <c r="J108" s="167">
        <f t="shared" si="7"/>
        <v>0</v>
      </c>
      <c r="K108" s="166">
        <f t="shared" si="8"/>
        <v>0</v>
      </c>
      <c r="L108" s="166" t="str">
        <f t="shared" si="9"/>
        <v/>
      </c>
      <c r="M108" s="165"/>
      <c r="N108" s="166">
        <f>SUM('Pay App 1:Pay App 12'!L108)+SUM('Pay App 1:Pay App 12'!M108)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Data'!$N$2:$BW$88,14,FALSE)</f>
        <v>0</v>
      </c>
      <c r="F109" s="166">
        <f>IFERROR(E109+'Pay App 11'!F109,"")</f>
        <v>0</v>
      </c>
      <c r="G109" s="166">
        <f>SUM('Pay App 1:Pay App 11'!H109)</f>
        <v>0</v>
      </c>
      <c r="H109" s="165"/>
      <c r="I109" s="166">
        <f t="shared" si="6"/>
        <v>0</v>
      </c>
      <c r="J109" s="167">
        <f t="shared" si="7"/>
        <v>0</v>
      </c>
      <c r="K109" s="166">
        <f t="shared" si="8"/>
        <v>0</v>
      </c>
      <c r="L109" s="166" t="str">
        <f t="shared" si="9"/>
        <v/>
      </c>
      <c r="M109" s="165"/>
      <c r="N109" s="166">
        <f>SUM('Pay App 1:Pay App 12'!L109)+SUM('Pay App 1:Pay App 12'!M109)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Data'!$N$2:$BW$88,14,FALSE)</f>
        <v>0</v>
      </c>
      <c r="F110" s="166">
        <f>IFERROR(E110+'Pay App 11'!F110,"")</f>
        <v>0</v>
      </c>
      <c r="G110" s="166">
        <f>SUM('Pay App 1:Pay App 11'!H110)</f>
        <v>0</v>
      </c>
      <c r="H110" s="165"/>
      <c r="I110" s="166">
        <f t="shared" si="6"/>
        <v>0</v>
      </c>
      <c r="J110" s="167">
        <f t="shared" si="7"/>
        <v>0</v>
      </c>
      <c r="K110" s="166">
        <f t="shared" si="8"/>
        <v>0</v>
      </c>
      <c r="L110" s="166" t="str">
        <f t="shared" si="9"/>
        <v/>
      </c>
      <c r="M110" s="165"/>
      <c r="N110" s="166">
        <f>SUM('Pay App 1:Pay App 12'!L110)+SUM('Pay App 1:Pay App 12'!M110)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Data'!$N$2:$BW$88,14,FALSE)</f>
        <v>0</v>
      </c>
      <c r="F111" s="166">
        <f>IFERROR(E111+'Pay App 11'!F111,"")</f>
        <v>0</v>
      </c>
      <c r="G111" s="166">
        <f>SUM('Pay App 1:Pay App 11'!H111)</f>
        <v>0</v>
      </c>
      <c r="H111" s="165"/>
      <c r="I111" s="166">
        <f t="shared" si="6"/>
        <v>0</v>
      </c>
      <c r="J111" s="167">
        <f t="shared" si="7"/>
        <v>0</v>
      </c>
      <c r="K111" s="166">
        <f t="shared" si="8"/>
        <v>0</v>
      </c>
      <c r="L111" s="166" t="str">
        <f t="shared" si="9"/>
        <v/>
      </c>
      <c r="M111" s="165"/>
      <c r="N111" s="166">
        <f>SUM('Pay App 1:Pay App 12'!L111)+SUM('Pay App 1:Pay App 12'!M111)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Data'!$N$2:$BW$88,14,FALSE)</f>
        <v>0</v>
      </c>
      <c r="F112" s="166">
        <f>IFERROR(E112+'Pay App 11'!F112,"")</f>
        <v>0</v>
      </c>
      <c r="G112" s="166">
        <f>SUM('Pay App 1:Pay App 11'!H112)</f>
        <v>0</v>
      </c>
      <c r="H112" s="165"/>
      <c r="I112" s="166">
        <f t="shared" si="6"/>
        <v>0</v>
      </c>
      <c r="J112" s="167">
        <f t="shared" si="7"/>
        <v>0</v>
      </c>
      <c r="K112" s="166">
        <f t="shared" si="8"/>
        <v>0</v>
      </c>
      <c r="L112" s="166" t="str">
        <f t="shared" si="9"/>
        <v/>
      </c>
      <c r="M112" s="165"/>
      <c r="N112" s="166">
        <f>SUM('Pay App 1:Pay App 12'!L112)+SUM('Pay App 1:Pay App 12'!M112)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Data'!$N$2:$BW$88,14,FALSE)</f>
        <v>0</v>
      </c>
      <c r="F113" s="166">
        <f>IFERROR(E113+'Pay App 11'!F113,"")</f>
        <v>0</v>
      </c>
      <c r="G113" s="166">
        <f>SUM('Pay App 1:Pay App 11'!H113)</f>
        <v>0</v>
      </c>
      <c r="H113" s="165"/>
      <c r="I113" s="166">
        <f t="shared" si="6"/>
        <v>0</v>
      </c>
      <c r="J113" s="167">
        <f t="shared" si="7"/>
        <v>0</v>
      </c>
      <c r="K113" s="166">
        <f t="shared" si="8"/>
        <v>0</v>
      </c>
      <c r="L113" s="166" t="str">
        <f t="shared" si="9"/>
        <v/>
      </c>
      <c r="M113" s="165"/>
      <c r="N113" s="166">
        <f>SUM('Pay App 1:Pay App 12'!L113)+SUM('Pay App 1:Pay App 12'!M113)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Data'!$N$2:$BW$88,14,FALSE)</f>
        <v>0</v>
      </c>
      <c r="F114" s="166">
        <f>IFERROR(E114+'Pay App 11'!F114,"")</f>
        <v>0</v>
      </c>
      <c r="G114" s="166">
        <f>SUM('Pay App 1:Pay App 11'!H114)</f>
        <v>0</v>
      </c>
      <c r="H114" s="165"/>
      <c r="I114" s="166">
        <f t="shared" si="6"/>
        <v>0</v>
      </c>
      <c r="J114" s="167">
        <f t="shared" si="7"/>
        <v>0</v>
      </c>
      <c r="K114" s="166">
        <f t="shared" si="8"/>
        <v>0</v>
      </c>
      <c r="L114" s="166" t="str">
        <f t="shared" si="9"/>
        <v/>
      </c>
      <c r="M114" s="165"/>
      <c r="N114" s="166">
        <f>SUM('Pay App 1:Pay App 12'!L114)+SUM('Pay App 1:Pay App 12'!M114)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Data'!$N$2:$BW$88,14,FALSE)</f>
        <v>0</v>
      </c>
      <c r="F115" s="166">
        <f>IFERROR(E115+'Pay App 11'!F115,"")</f>
        <v>0</v>
      </c>
      <c r="G115" s="166">
        <f>SUM('Pay App 1:Pay App 11'!H115)</f>
        <v>0</v>
      </c>
      <c r="H115" s="165"/>
      <c r="I115" s="166">
        <f t="shared" si="6"/>
        <v>0</v>
      </c>
      <c r="J115" s="167">
        <f t="shared" si="7"/>
        <v>0</v>
      </c>
      <c r="K115" s="166">
        <f t="shared" si="8"/>
        <v>0</v>
      </c>
      <c r="L115" s="166" t="str">
        <f t="shared" si="9"/>
        <v/>
      </c>
      <c r="M115" s="165"/>
      <c r="N115" s="166">
        <f>SUM('Pay App 1:Pay App 12'!L115)+SUM('Pay App 1:Pay App 12'!M115)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Data'!$N$2:$BW$88,14,FALSE)</f>
        <v>0</v>
      </c>
      <c r="F116" s="166">
        <f>IFERROR(E116+'Pay App 11'!F116,"")</f>
        <v>0</v>
      </c>
      <c r="G116" s="166">
        <f>SUM('Pay App 1:Pay App 11'!H116)</f>
        <v>0</v>
      </c>
      <c r="H116" s="165"/>
      <c r="I116" s="166">
        <f t="shared" si="6"/>
        <v>0</v>
      </c>
      <c r="J116" s="167">
        <f t="shared" si="7"/>
        <v>0</v>
      </c>
      <c r="K116" s="166">
        <f t="shared" si="8"/>
        <v>0</v>
      </c>
      <c r="L116" s="166" t="str">
        <f t="shared" si="9"/>
        <v/>
      </c>
      <c r="M116" s="165"/>
      <c r="N116" s="166">
        <f>SUM('Pay App 1:Pay App 12'!L116)+SUM('Pay App 1:Pay App 12'!M116)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Data'!$N$2:$BW$88,14,FALSE)</f>
        <v>0</v>
      </c>
      <c r="F117" s="166">
        <f>IFERROR(E117+'Pay App 11'!F117,"")</f>
        <v>0</v>
      </c>
      <c r="G117" s="166">
        <f>SUM('Pay App 1:Pay App 11'!H117)</f>
        <v>0</v>
      </c>
      <c r="H117" s="165"/>
      <c r="I117" s="166">
        <f t="shared" si="6"/>
        <v>0</v>
      </c>
      <c r="J117" s="167">
        <f t="shared" si="7"/>
        <v>0</v>
      </c>
      <c r="K117" s="166">
        <f t="shared" si="8"/>
        <v>0</v>
      </c>
      <c r="L117" s="166" t="str">
        <f t="shared" si="9"/>
        <v/>
      </c>
      <c r="M117" s="165"/>
      <c r="N117" s="166">
        <f>SUM('Pay App 1:Pay App 12'!L117)+SUM('Pay App 1:Pay App 12'!M117)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Data'!$N$2:$BW$88,14,FALSE)</f>
        <v>0</v>
      </c>
      <c r="F118" s="166">
        <f>IFERROR(E118+'Pay App 11'!F118,"")</f>
        <v>0</v>
      </c>
      <c r="G118" s="166">
        <f>SUM('Pay App 1:Pay App 11'!H118)</f>
        <v>0</v>
      </c>
      <c r="H118" s="165"/>
      <c r="I118" s="166">
        <f t="shared" si="6"/>
        <v>0</v>
      </c>
      <c r="J118" s="167">
        <f t="shared" si="7"/>
        <v>0</v>
      </c>
      <c r="K118" s="166">
        <f t="shared" si="8"/>
        <v>0</v>
      </c>
      <c r="L118" s="166" t="str">
        <f t="shared" si="9"/>
        <v/>
      </c>
      <c r="M118" s="165"/>
      <c r="N118" s="166">
        <f>SUM('Pay App 1:Pay App 12'!L118)+SUM('Pay App 1:Pay App 12'!M118)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Data'!$N$2:$BW$88,14,FALSE)</f>
        <v>0</v>
      </c>
      <c r="F119" s="166">
        <f>IFERROR(E119+'Pay App 11'!F119,"")</f>
        <v>0</v>
      </c>
      <c r="G119" s="166">
        <f>SUM('Pay App 1:Pay App 11'!H119)</f>
        <v>0</v>
      </c>
      <c r="H119" s="165"/>
      <c r="I119" s="166">
        <f t="shared" si="6"/>
        <v>0</v>
      </c>
      <c r="J119" s="167">
        <f t="shared" si="7"/>
        <v>0</v>
      </c>
      <c r="K119" s="166">
        <f t="shared" si="8"/>
        <v>0</v>
      </c>
      <c r="L119" s="166" t="str">
        <f t="shared" si="9"/>
        <v/>
      </c>
      <c r="M119" s="165"/>
      <c r="N119" s="166">
        <f>SUM('Pay App 1:Pay App 12'!L119)+SUM('Pay App 1:Pay App 12'!M119)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Data'!$N$2:$BW$88,14,FALSE)</f>
        <v>0</v>
      </c>
      <c r="F120" s="166">
        <f>IFERROR(E120+'Pay App 11'!F120,"")</f>
        <v>0</v>
      </c>
      <c r="G120" s="166">
        <f>SUM('Pay App 1:Pay App 11'!H120)</f>
        <v>0</v>
      </c>
      <c r="H120" s="165"/>
      <c r="I120" s="166">
        <f t="shared" si="6"/>
        <v>0</v>
      </c>
      <c r="J120" s="167">
        <f t="shared" si="7"/>
        <v>0</v>
      </c>
      <c r="K120" s="166">
        <f t="shared" si="8"/>
        <v>0</v>
      </c>
      <c r="L120" s="166" t="str">
        <f t="shared" si="9"/>
        <v/>
      </c>
      <c r="M120" s="165"/>
      <c r="N120" s="166">
        <f>SUM('Pay App 1:Pay App 12'!L120)+SUM('Pay App 1:Pay App 12'!M120)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Data'!$N$2:$BW$88,14,FALSE)</f>
        <v>0</v>
      </c>
      <c r="F121" s="166">
        <f>IFERROR(E121+'Pay App 11'!F121,"")</f>
        <v>0</v>
      </c>
      <c r="G121" s="166">
        <f>SUM('Pay App 1:Pay App 11'!H121)</f>
        <v>0</v>
      </c>
      <c r="H121" s="165"/>
      <c r="I121" s="166">
        <f t="shared" si="6"/>
        <v>0</v>
      </c>
      <c r="J121" s="167">
        <f t="shared" si="7"/>
        <v>0</v>
      </c>
      <c r="K121" s="166">
        <f t="shared" si="8"/>
        <v>0</v>
      </c>
      <c r="L121" s="166" t="str">
        <f t="shared" si="9"/>
        <v/>
      </c>
      <c r="M121" s="165"/>
      <c r="N121" s="166">
        <f>SUM('Pay App 1:Pay App 12'!L121)+SUM('Pay App 1:Pay App 12'!M121)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Data'!$N$2:$BW$88,14,FALSE)</f>
        <v>0</v>
      </c>
      <c r="F122" s="166">
        <f>IFERROR(E122+'Pay App 11'!F122,"")</f>
        <v>0</v>
      </c>
      <c r="G122" s="166">
        <f>SUM('Pay App 1:Pay App 11'!H122)</f>
        <v>0</v>
      </c>
      <c r="H122" s="165"/>
      <c r="I122" s="166">
        <f t="shared" si="6"/>
        <v>0</v>
      </c>
      <c r="J122" s="167">
        <f t="shared" si="7"/>
        <v>0</v>
      </c>
      <c r="K122" s="166">
        <f t="shared" si="8"/>
        <v>0</v>
      </c>
      <c r="L122" s="166" t="str">
        <f t="shared" si="9"/>
        <v/>
      </c>
      <c r="M122" s="165"/>
      <c r="N122" s="166">
        <f>SUM('Pay App 1:Pay App 12'!L122)+SUM('Pay App 1:Pay App 12'!M122)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Data'!$N$2:$BW$88,14,FALSE)</f>
        <v>0</v>
      </c>
      <c r="F123" s="166">
        <f>IFERROR(E123+'Pay App 11'!F123,"")</f>
        <v>0</v>
      </c>
      <c r="G123" s="166">
        <f>SUM('Pay App 1:Pay App 11'!H123)</f>
        <v>0</v>
      </c>
      <c r="H123" s="165"/>
      <c r="I123" s="166">
        <f t="shared" si="6"/>
        <v>0</v>
      </c>
      <c r="J123" s="167">
        <f t="shared" si="7"/>
        <v>0</v>
      </c>
      <c r="K123" s="166">
        <f t="shared" si="8"/>
        <v>0</v>
      </c>
      <c r="L123" s="166" t="str">
        <f t="shared" si="9"/>
        <v/>
      </c>
      <c r="M123" s="165"/>
      <c r="N123" s="166">
        <f>SUM('Pay App 1:Pay App 12'!L123)+SUM('Pay App 1:Pay App 12'!M123)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Data'!$N$2:$BW$88,14,FALSE)</f>
        <v>0</v>
      </c>
      <c r="F124" s="166">
        <f>IFERROR(E124+'Pay App 11'!F124,"")</f>
        <v>0</v>
      </c>
      <c r="G124" s="166">
        <f>SUM('Pay App 1:Pay App 11'!H124)</f>
        <v>0</v>
      </c>
      <c r="H124" s="165"/>
      <c r="I124" s="166">
        <f t="shared" si="6"/>
        <v>0</v>
      </c>
      <c r="J124" s="167">
        <f t="shared" si="7"/>
        <v>0</v>
      </c>
      <c r="K124" s="166">
        <f t="shared" si="8"/>
        <v>0</v>
      </c>
      <c r="L124" s="166" t="str">
        <f t="shared" si="9"/>
        <v/>
      </c>
      <c r="M124" s="165"/>
      <c r="N124" s="166">
        <f>SUM('Pay App 1:Pay App 12'!L124)+SUM('Pay App 1:Pay App 12'!M124)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Data'!$N$2:$BW$88,14,FALSE)</f>
        <v>0</v>
      </c>
      <c r="F125" s="166">
        <f>IFERROR(E125+'Pay App 11'!F125,"")</f>
        <v>0</v>
      </c>
      <c r="G125" s="166">
        <f>SUM('Pay App 1:Pay App 11'!H125)</f>
        <v>0</v>
      </c>
      <c r="H125" s="165"/>
      <c r="I125" s="166">
        <f t="shared" si="6"/>
        <v>0</v>
      </c>
      <c r="J125" s="167">
        <f t="shared" si="7"/>
        <v>0</v>
      </c>
      <c r="K125" s="166">
        <f t="shared" si="8"/>
        <v>0</v>
      </c>
      <c r="L125" s="166" t="str">
        <f t="shared" si="9"/>
        <v/>
      </c>
      <c r="M125" s="165"/>
      <c r="N125" s="166">
        <f>SUM('Pay App 1:Pay App 12'!L125)+SUM('Pay App 1:Pay App 12'!M125)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Data'!$N$2:$BW$88,14,FALSE)</f>
        <v>0</v>
      </c>
      <c r="F126" s="166">
        <f>IFERROR(E126+'Pay App 11'!F126,"")</f>
        <v>0</v>
      </c>
      <c r="G126" s="166">
        <f>SUM('Pay App 1:Pay App 11'!H126)</f>
        <v>0</v>
      </c>
      <c r="H126" s="165"/>
      <c r="I126" s="166">
        <f t="shared" si="6"/>
        <v>0</v>
      </c>
      <c r="J126" s="167">
        <f t="shared" si="7"/>
        <v>0</v>
      </c>
      <c r="K126" s="166">
        <f t="shared" si="8"/>
        <v>0</v>
      </c>
      <c r="L126" s="166" t="str">
        <f t="shared" si="9"/>
        <v/>
      </c>
      <c r="M126" s="165"/>
      <c r="N126" s="166">
        <f>SUM('Pay App 1:Pay App 12'!L126)+SUM('Pay App 1:Pay App 12'!M126)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Data'!$N$2:$BW$88,14,FALSE)</f>
        <v>0</v>
      </c>
      <c r="F127" s="166">
        <f>IFERROR(E127+'Pay App 11'!F127,"")</f>
        <v>0</v>
      </c>
      <c r="G127" s="166">
        <f>SUM('Pay App 1:Pay App 11'!H127)</f>
        <v>0</v>
      </c>
      <c r="H127" s="165"/>
      <c r="I127" s="166">
        <f t="shared" si="6"/>
        <v>0</v>
      </c>
      <c r="J127" s="167">
        <f t="shared" si="7"/>
        <v>0</v>
      </c>
      <c r="K127" s="166">
        <f t="shared" si="8"/>
        <v>0</v>
      </c>
      <c r="L127" s="166" t="str">
        <f t="shared" si="9"/>
        <v/>
      </c>
      <c r="M127" s="165"/>
      <c r="N127" s="166">
        <f>SUM('Pay App 1:Pay App 12'!L127)+SUM('Pay App 1:Pay App 12'!M127)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Data'!$N$2:$BW$88,14,FALSE)</f>
        <v>0</v>
      </c>
      <c r="F128" s="166">
        <f>IFERROR(E128+'Pay App 11'!F128,"")</f>
        <v>0</v>
      </c>
      <c r="G128" s="166">
        <f>SUM('Pay App 1:Pay App 11'!H128)</f>
        <v>0</v>
      </c>
      <c r="H128" s="165"/>
      <c r="I128" s="166">
        <f t="shared" si="6"/>
        <v>0</v>
      </c>
      <c r="J128" s="167">
        <f t="shared" si="7"/>
        <v>0</v>
      </c>
      <c r="K128" s="166">
        <f t="shared" si="8"/>
        <v>0</v>
      </c>
      <c r="L128" s="166" t="str">
        <f t="shared" si="9"/>
        <v/>
      </c>
      <c r="M128" s="165"/>
      <c r="N128" s="166">
        <f>SUM('Pay App 1:Pay App 12'!L128)+SUM('Pay App 1:Pay App 12'!M128)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Data'!$N$2:$BW$88,14,FALSE)</f>
        <v>0</v>
      </c>
      <c r="F129" s="166">
        <f>IFERROR(E129+'Pay App 11'!F129,"")</f>
        <v>0</v>
      </c>
      <c r="G129" s="166">
        <f>SUM('Pay App 1:Pay App 11'!H129)</f>
        <v>0</v>
      </c>
      <c r="H129" s="165"/>
      <c r="I129" s="166">
        <f t="shared" si="6"/>
        <v>0</v>
      </c>
      <c r="J129" s="167">
        <f t="shared" si="7"/>
        <v>0</v>
      </c>
      <c r="K129" s="166">
        <f t="shared" si="8"/>
        <v>0</v>
      </c>
      <c r="L129" s="166" t="str">
        <f t="shared" si="9"/>
        <v/>
      </c>
      <c r="M129" s="165"/>
      <c r="N129" s="166">
        <f>SUM('Pay App 1:Pay App 12'!L129)+SUM('Pay App 1:Pay App 12'!M129)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Data'!$N$2:$BW$88,14,FALSE)</f>
        <v>0</v>
      </c>
      <c r="F130" s="166">
        <f>IFERROR(E130+'Pay App 11'!F130,"")</f>
        <v>0</v>
      </c>
      <c r="G130" s="166">
        <f>SUM('Pay App 1:Pay App 11'!H130)</f>
        <v>0</v>
      </c>
      <c r="H130" s="165"/>
      <c r="I130" s="166">
        <f t="shared" si="6"/>
        <v>0</v>
      </c>
      <c r="J130" s="167">
        <f t="shared" si="7"/>
        <v>0</v>
      </c>
      <c r="K130" s="166">
        <f t="shared" si="8"/>
        <v>0</v>
      </c>
      <c r="L130" s="166" t="str">
        <f t="shared" si="9"/>
        <v/>
      </c>
      <c r="M130" s="165"/>
      <c r="N130" s="166">
        <f>SUM('Pay App 1:Pay App 12'!L130)+SUM('Pay App 1:Pay App 12'!M130)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Data'!$N$2:$BW$88,14,FALSE)</f>
        <v>0</v>
      </c>
      <c r="F131" s="166">
        <f>IFERROR(E131+'Pay App 11'!F131,"")</f>
        <v>0</v>
      </c>
      <c r="G131" s="166">
        <f>SUM('Pay App 1:Pay App 11'!H131)</f>
        <v>0</v>
      </c>
      <c r="H131" s="165"/>
      <c r="I131" s="166">
        <f t="shared" si="6"/>
        <v>0</v>
      </c>
      <c r="J131" s="167">
        <f t="shared" si="7"/>
        <v>0</v>
      </c>
      <c r="K131" s="166">
        <f t="shared" si="8"/>
        <v>0</v>
      </c>
      <c r="L131" s="166" t="str">
        <f t="shared" si="9"/>
        <v/>
      </c>
      <c r="M131" s="165"/>
      <c r="N131" s="166">
        <f>SUM('Pay App 1:Pay App 12'!L131)+SUM('Pay App 1:Pay App 12'!M131)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Data'!$N$2:$BW$88,14,FALSE)</f>
        <v>0</v>
      </c>
      <c r="F132" s="166">
        <f>IFERROR(E132+'Pay App 11'!F132,"")</f>
        <v>0</v>
      </c>
      <c r="G132" s="166">
        <f>SUM('Pay App 1:Pay App 11'!H132)</f>
        <v>0</v>
      </c>
      <c r="H132" s="165"/>
      <c r="I132" s="166">
        <f t="shared" si="6"/>
        <v>0</v>
      </c>
      <c r="J132" s="167">
        <f t="shared" si="7"/>
        <v>0</v>
      </c>
      <c r="K132" s="166">
        <f t="shared" si="8"/>
        <v>0</v>
      </c>
      <c r="L132" s="166" t="str">
        <f t="shared" si="9"/>
        <v/>
      </c>
      <c r="M132" s="165"/>
      <c r="N132" s="166">
        <f>SUM('Pay App 1:Pay App 12'!L132)+SUM('Pay App 1:Pay App 12'!M132)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Data'!$N$2:$BW$88,14,FALSE)</f>
        <v>0</v>
      </c>
      <c r="F133" s="166">
        <f>IFERROR(E133+'Pay App 11'!F133,"")</f>
        <v>0</v>
      </c>
      <c r="G133" s="166">
        <f>SUM('Pay App 1:Pay App 11'!H133)</f>
        <v>0</v>
      </c>
      <c r="H133" s="165"/>
      <c r="I133" s="166">
        <f t="shared" si="6"/>
        <v>0</v>
      </c>
      <c r="J133" s="167">
        <f t="shared" si="7"/>
        <v>0</v>
      </c>
      <c r="K133" s="166">
        <f t="shared" si="8"/>
        <v>0</v>
      </c>
      <c r="L133" s="166" t="str">
        <f t="shared" si="9"/>
        <v/>
      </c>
      <c r="M133" s="165"/>
      <c r="N133" s="166">
        <f>SUM('Pay App 1:Pay App 12'!L133)+SUM('Pay App 1:Pay App 12'!M133)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Data'!$N$2:$BW$88,14,FALSE)</f>
        <v>0</v>
      </c>
      <c r="F134" s="166">
        <f>IFERROR(E134+'Pay App 11'!F134,"")</f>
        <v>0</v>
      </c>
      <c r="G134" s="166">
        <f>SUM('Pay App 1:Pay App 11'!H134)</f>
        <v>0</v>
      </c>
      <c r="H134" s="165"/>
      <c r="I134" s="166">
        <f t="shared" si="6"/>
        <v>0</v>
      </c>
      <c r="J134" s="167">
        <f t="shared" si="7"/>
        <v>0</v>
      </c>
      <c r="K134" s="166">
        <f t="shared" si="8"/>
        <v>0</v>
      </c>
      <c r="L134" s="166" t="str">
        <f t="shared" si="9"/>
        <v/>
      </c>
      <c r="M134" s="165"/>
      <c r="N134" s="166">
        <f>SUM('Pay App 1:Pay App 12'!L134)+SUM('Pay App 1:Pay App 12'!M134)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Data'!$N$2:$BW$88,14,FALSE)</f>
        <v>0</v>
      </c>
      <c r="F135" s="166">
        <f>IFERROR(E135+'Pay App 11'!F135,"")</f>
        <v>0</v>
      </c>
      <c r="G135" s="166">
        <f>SUM('Pay App 1:Pay App 11'!H135)</f>
        <v>0</v>
      </c>
      <c r="H135" s="165"/>
      <c r="I135" s="166">
        <f t="shared" si="6"/>
        <v>0</v>
      </c>
      <c r="J135" s="167">
        <f t="shared" si="7"/>
        <v>0</v>
      </c>
      <c r="K135" s="166">
        <f t="shared" si="8"/>
        <v>0</v>
      </c>
      <c r="L135" s="166" t="str">
        <f t="shared" si="9"/>
        <v/>
      </c>
      <c r="M135" s="165"/>
      <c r="N135" s="166">
        <f>SUM('Pay App 1:Pay App 12'!L135)+SUM('Pay App 1:Pay App 12'!M135)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Data'!$N$2:$BW$88,14,FALSE)</f>
        <v>0</v>
      </c>
      <c r="F136" s="166">
        <f>IFERROR(E136+'Pay App 11'!F136,"")</f>
        <v>0</v>
      </c>
      <c r="G136" s="166">
        <f>SUM('Pay App 1:Pay App 11'!H136)</f>
        <v>0</v>
      </c>
      <c r="H136" s="165"/>
      <c r="I136" s="166">
        <f t="shared" si="6"/>
        <v>0</v>
      </c>
      <c r="J136" s="167">
        <f t="shared" si="7"/>
        <v>0</v>
      </c>
      <c r="K136" s="166">
        <f t="shared" si="8"/>
        <v>0</v>
      </c>
      <c r="L136" s="166" t="str">
        <f t="shared" si="9"/>
        <v/>
      </c>
      <c r="M136" s="165"/>
      <c r="N136" s="166">
        <f>SUM('Pay App 1:Pay App 12'!L136)+SUM('Pay App 1:Pay App 12'!M136)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Data'!$N$2:$BW$88,14,FALSE)</f>
        <v>0</v>
      </c>
      <c r="F137" s="166">
        <f>IFERROR(E137+'Pay App 11'!F137,"")</f>
        <v>0</v>
      </c>
      <c r="G137" s="166">
        <f>SUM('Pay App 1:Pay App 11'!H137)</f>
        <v>0</v>
      </c>
      <c r="H137" s="165"/>
      <c r="I137" s="166">
        <f t="shared" si="6"/>
        <v>0</v>
      </c>
      <c r="J137" s="167">
        <f t="shared" si="7"/>
        <v>0</v>
      </c>
      <c r="K137" s="166">
        <f t="shared" si="8"/>
        <v>0</v>
      </c>
      <c r="L137" s="166" t="str">
        <f t="shared" si="9"/>
        <v/>
      </c>
      <c r="M137" s="165"/>
      <c r="N137" s="166">
        <f>SUM('Pay App 1:Pay App 12'!L137)+SUM('Pay App 1:Pay App 12'!M137)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Data'!$N$2:$BW$88,14,FALSE)</f>
        <v>0</v>
      </c>
      <c r="F138" s="166">
        <f>IFERROR(E138+'Pay App 11'!F138,"")</f>
        <v>0</v>
      </c>
      <c r="G138" s="166">
        <f>SUM('Pay App 1:Pay App 11'!H138)</f>
        <v>0</v>
      </c>
      <c r="H138" s="165"/>
      <c r="I138" s="166">
        <f t="shared" si="6"/>
        <v>0</v>
      </c>
      <c r="J138" s="167">
        <f t="shared" si="7"/>
        <v>0</v>
      </c>
      <c r="K138" s="166">
        <f t="shared" si="8"/>
        <v>0</v>
      </c>
      <c r="L138" s="166" t="str">
        <f t="shared" si="9"/>
        <v/>
      </c>
      <c r="M138" s="165"/>
      <c r="N138" s="166">
        <f>SUM('Pay App 1:Pay App 12'!L138)+SUM('Pay App 1:Pay App 12'!M138)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Data'!$N$2:$BW$88,14,FALSE)</f>
        <v>0</v>
      </c>
      <c r="F139" s="166">
        <f>IFERROR(E139+'Pay App 11'!F139,"")</f>
        <v>0</v>
      </c>
      <c r="G139" s="166">
        <f>SUM('Pay App 1:Pay App 11'!H139)</f>
        <v>0</v>
      </c>
      <c r="H139" s="165"/>
      <c r="I139" s="166">
        <f t="shared" si="6"/>
        <v>0</v>
      </c>
      <c r="J139" s="167">
        <f t="shared" si="7"/>
        <v>0</v>
      </c>
      <c r="K139" s="166">
        <f t="shared" si="8"/>
        <v>0</v>
      </c>
      <c r="L139" s="166" t="str">
        <f t="shared" si="9"/>
        <v/>
      </c>
      <c r="M139" s="165"/>
      <c r="N139" s="166">
        <f>SUM('Pay App 1:Pay App 12'!L139)+SUM('Pay App 1:Pay App 12'!M139)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Data'!$N$2:$BW$88,14,FALSE)</f>
        <v>0</v>
      </c>
      <c r="F140" s="166">
        <f>IFERROR(E140+'Pay App 11'!F140,"")</f>
        <v>0</v>
      </c>
      <c r="G140" s="166">
        <f>SUM('Pay App 1:Pay App 11'!H140)</f>
        <v>0</v>
      </c>
      <c r="H140" s="165"/>
      <c r="I140" s="166">
        <f t="shared" si="6"/>
        <v>0</v>
      </c>
      <c r="J140" s="167">
        <f t="shared" si="7"/>
        <v>0</v>
      </c>
      <c r="K140" s="166">
        <f t="shared" si="8"/>
        <v>0</v>
      </c>
      <c r="L140" s="166" t="str">
        <f t="shared" si="9"/>
        <v/>
      </c>
      <c r="M140" s="165"/>
      <c r="N140" s="166">
        <f>SUM('Pay App 1:Pay App 12'!L140)+SUM('Pay App 1:Pay App 12'!M140)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Data'!$N$2:$BW$88,14,FALSE)</f>
        <v>0</v>
      </c>
      <c r="F141" s="166">
        <f>IFERROR(E141+'Pay App 11'!F141,"")</f>
        <v>0</v>
      </c>
      <c r="G141" s="166">
        <f>SUM('Pay App 1:Pay App 11'!H141)</f>
        <v>0</v>
      </c>
      <c r="H141" s="165"/>
      <c r="I141" s="166">
        <f t="shared" si="6"/>
        <v>0</v>
      </c>
      <c r="J141" s="167">
        <f t="shared" si="7"/>
        <v>0</v>
      </c>
      <c r="K141" s="166">
        <f t="shared" si="8"/>
        <v>0</v>
      </c>
      <c r="L141" s="166" t="str">
        <f t="shared" si="9"/>
        <v/>
      </c>
      <c r="M141" s="165"/>
      <c r="N141" s="166">
        <f>SUM('Pay App 1:Pay App 12'!L141)+SUM('Pay App 1:Pay App 12'!M141)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Data'!$N$2:$BW$88,14,FALSE)</f>
        <v>0</v>
      </c>
      <c r="F142" s="166">
        <f>IFERROR(E142+'Pay App 11'!F142,"")</f>
        <v>0</v>
      </c>
      <c r="G142" s="166">
        <f>SUM('Pay App 1:Pay App 11'!H142)</f>
        <v>0</v>
      </c>
      <c r="H142" s="165"/>
      <c r="I142" s="166">
        <f t="shared" si="6"/>
        <v>0</v>
      </c>
      <c r="J142" s="167">
        <f t="shared" si="7"/>
        <v>0</v>
      </c>
      <c r="K142" s="166">
        <f t="shared" si="8"/>
        <v>0</v>
      </c>
      <c r="L142" s="166" t="str">
        <f t="shared" si="9"/>
        <v/>
      </c>
      <c r="M142" s="165"/>
      <c r="N142" s="166">
        <f>SUM('Pay App 1:Pay App 12'!L142)+SUM('Pay App 1:Pay App 12'!M142)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Data'!$N$2:$BW$88,14,FALSE)</f>
        <v>0</v>
      </c>
      <c r="F143" s="166">
        <f>IFERROR(E143+'Pay App 11'!F143,"")</f>
        <v>0</v>
      </c>
      <c r="G143" s="166">
        <f>SUM('Pay App 1:Pay App 11'!H143)</f>
        <v>0</v>
      </c>
      <c r="H143" s="165"/>
      <c r="I143" s="166">
        <f t="shared" si="6"/>
        <v>0</v>
      </c>
      <c r="J143" s="167">
        <f t="shared" si="7"/>
        <v>0</v>
      </c>
      <c r="K143" s="166">
        <f t="shared" si="8"/>
        <v>0</v>
      </c>
      <c r="L143" s="166" t="str">
        <f t="shared" si="9"/>
        <v/>
      </c>
      <c r="M143" s="165"/>
      <c r="N143" s="166">
        <f>SUM('Pay App 1:Pay App 12'!L143)+SUM('Pay App 1:Pay App 12'!M143)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Data'!$N$2:$BW$88,14,FALSE)</f>
        <v>0</v>
      </c>
      <c r="F144" s="166">
        <f>IFERROR(E144+'Pay App 11'!F144,"")</f>
        <v>0</v>
      </c>
      <c r="G144" s="166">
        <f>SUM('Pay App 1:Pay App 11'!H144)</f>
        <v>0</v>
      </c>
      <c r="H144" s="165"/>
      <c r="I144" s="166">
        <f t="shared" si="6"/>
        <v>0</v>
      </c>
      <c r="J144" s="167">
        <f t="shared" si="7"/>
        <v>0</v>
      </c>
      <c r="K144" s="166">
        <f t="shared" si="8"/>
        <v>0</v>
      </c>
      <c r="L144" s="166" t="str">
        <f t="shared" si="9"/>
        <v/>
      </c>
      <c r="M144" s="165"/>
      <c r="N144" s="166">
        <f>SUM('Pay App 1:Pay App 12'!L144)+SUM('Pay App 1:Pay App 12'!M144)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Data'!$N$2:$BW$88,14,FALSE)</f>
        <v>0</v>
      </c>
      <c r="F145" s="166">
        <f>IFERROR(E145+'Pay App 11'!F145,"")</f>
        <v>0</v>
      </c>
      <c r="G145" s="166">
        <f>SUM('Pay App 1:Pay App 11'!H145)</f>
        <v>0</v>
      </c>
      <c r="H145" s="165"/>
      <c r="I145" s="166">
        <f t="shared" si="6"/>
        <v>0</v>
      </c>
      <c r="J145" s="167">
        <f t="shared" si="7"/>
        <v>0</v>
      </c>
      <c r="K145" s="166">
        <f t="shared" si="8"/>
        <v>0</v>
      </c>
      <c r="L145" s="166" t="str">
        <f t="shared" si="9"/>
        <v/>
      </c>
      <c r="M145" s="165"/>
      <c r="N145" s="166">
        <f>SUM('Pay App 1:Pay App 12'!L145)+SUM('Pay App 1:Pay App 12'!M145)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Data'!$N$2:$BW$88,14,FALSE)</f>
        <v>0</v>
      </c>
      <c r="F146" s="166">
        <f>IFERROR(E146+'Pay App 11'!F146,"")</f>
        <v>0</v>
      </c>
      <c r="G146" s="166">
        <f>SUM('Pay App 1:Pay App 11'!H146)</f>
        <v>0</v>
      </c>
      <c r="H146" s="165"/>
      <c r="I146" s="166">
        <f t="shared" si="6"/>
        <v>0</v>
      </c>
      <c r="J146" s="167">
        <f t="shared" si="7"/>
        <v>0</v>
      </c>
      <c r="K146" s="166">
        <f t="shared" si="8"/>
        <v>0</v>
      </c>
      <c r="L146" s="166" t="str">
        <f t="shared" si="9"/>
        <v/>
      </c>
      <c r="M146" s="165"/>
      <c r="N146" s="166">
        <f>SUM('Pay App 1:Pay App 12'!L146)+SUM('Pay App 1:Pay App 12'!M146)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Data'!$N$2:$BW$88,14,FALSE)</f>
        <v>0</v>
      </c>
      <c r="F147" s="166">
        <f>IFERROR(E147+'Pay App 11'!F147,"")</f>
        <v>0</v>
      </c>
      <c r="G147" s="166">
        <f>SUM('Pay App 1:Pay App 11'!H147)</f>
        <v>0</v>
      </c>
      <c r="H147" s="165"/>
      <c r="I147" s="166">
        <f t="shared" si="6"/>
        <v>0</v>
      </c>
      <c r="J147" s="167">
        <f t="shared" si="7"/>
        <v>0</v>
      </c>
      <c r="K147" s="166">
        <f t="shared" si="8"/>
        <v>0</v>
      </c>
      <c r="L147" s="166" t="str">
        <f t="shared" si="9"/>
        <v/>
      </c>
      <c r="M147" s="165"/>
      <c r="N147" s="166">
        <f>SUM('Pay App 1:Pay App 12'!L147)+SUM('Pay App 1:Pay App 12'!M147)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Data'!$N$2:$BW$88,14,FALSE)</f>
        <v>0</v>
      </c>
      <c r="F148" s="166">
        <f>IFERROR(E148+'Pay App 11'!F148,"")</f>
        <v>0</v>
      </c>
      <c r="G148" s="166">
        <f>SUM('Pay App 1:Pay App 11'!H148)</f>
        <v>0</v>
      </c>
      <c r="H148" s="165"/>
      <c r="I148" s="166">
        <f t="shared" si="6"/>
        <v>0</v>
      </c>
      <c r="J148" s="167">
        <f t="shared" si="7"/>
        <v>0</v>
      </c>
      <c r="K148" s="166">
        <f t="shared" si="8"/>
        <v>0</v>
      </c>
      <c r="L148" s="166" t="str">
        <f>IF(AND($H$33&lt;100000, $H$33&gt;0, H148&gt;=1),0,IF(AND($H$33&gt;=100000,H148&lt;&gt;""),O148,""))</f>
        <v/>
      </c>
      <c r="M148" s="165"/>
      <c r="N148" s="166">
        <f>SUM('Pay App 1:Pay App 12'!L148)+SUM('Pay App 1:Pay App 12'!M148)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2XXo7jl6wm6dCL8TaV59lQXLDoagljMoNfVILymlkoM+LMSr16SPeTfprPltfJWZt2JH4t7vRc0aWjzHnV3wRw==" saltValue="2iX48JlIW2gLRI3f01UWXA=="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538" priority="2" operator="equal">
      <formula>0</formula>
    </cfRule>
  </conditionalFormatting>
  <conditionalFormatting sqref="D106:G148">
    <cfRule type="cellIs" dxfId="537" priority="1" operator="equal">
      <formula>0</formula>
    </cfRule>
  </conditionalFormatting>
  <conditionalFormatting sqref="D10:H10 D12:H14 D19:H21">
    <cfRule type="cellIs" dxfId="536" priority="6" operator="equal">
      <formula>0</formula>
    </cfRule>
  </conditionalFormatting>
  <conditionalFormatting sqref="H51">
    <cfRule type="cellIs" dxfId="535" priority="9" operator="lessThan">
      <formula>0</formula>
    </cfRule>
  </conditionalFormatting>
  <conditionalFormatting sqref="I57:I100 K57:K100 I106:I148 K106:K148 N106:O148">
    <cfRule type="cellIs" dxfId="534" priority="14" operator="equal">
      <formula>0</formula>
    </cfRule>
  </conditionalFormatting>
  <conditionalFormatting sqref="J57:J100 J106:J149">
    <cfRule type="cellIs" dxfId="533" priority="11" operator="greaterThan">
      <formula>1</formula>
    </cfRule>
    <cfRule type="cellIs" dxfId="532" priority="12" operator="equal">
      <formula>0</formula>
    </cfRule>
  </conditionalFormatting>
  <conditionalFormatting sqref="K57:K100 K106:K148">
    <cfRule type="cellIs" dxfId="531" priority="10" operator="lessThan">
      <formula>0</formula>
    </cfRule>
  </conditionalFormatting>
  <conditionalFormatting sqref="M57:M100">
    <cfRule type="cellIs" dxfId="530" priority="13" operator="lessThan">
      <formula>0</formula>
    </cfRule>
  </conditionalFormatting>
  <conditionalFormatting sqref="M106:M148">
    <cfRule type="cellIs" dxfId="529" priority="8" operator="lessThan">
      <formula>0</formula>
    </cfRule>
  </conditionalFormatting>
  <conditionalFormatting sqref="N57:O100">
    <cfRule type="cellIs" dxfId="528"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56D69D56-966F-42CE-A64A-8F7A17E7D4E5}">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8A7E1240-FD18-4D19-977B-E34D32826A6F}">
          <x14:formula1>
            <xm:f>'Graph Data'!$L$74:$L$76</xm:f>
          </x14:formula1>
          <xm:sqref>G17</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E2582-5EF2-41A5-844E-C2DC7B615AFE}">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13</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13'!E149)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13'!G41)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12'!H49)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13.1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Data'!$N$2:$BW$88,15,FALSE)</f>
        <v>0</v>
      </c>
      <c r="F57" s="166">
        <f>IFERROR(E57+'Pay App 12'!F57,"")</f>
        <v>0</v>
      </c>
      <c r="G57" s="166">
        <f>SUM('Pay App 1:Pay App 12'!H57)</f>
        <v>0</v>
      </c>
      <c r="H57" s="165"/>
      <c r="I57" s="166">
        <f>G57+H57</f>
        <v>0</v>
      </c>
      <c r="J57" s="167">
        <f>IFERROR(I57/F57,0)</f>
        <v>0</v>
      </c>
      <c r="K57" s="166">
        <f>IFERROR(F57-I57,"")</f>
        <v>0</v>
      </c>
      <c r="L57" s="166" t="str">
        <f>IF(AND($H$33&lt;100000, $H$33&gt;0, H57&gt;=1),0,IF(AND($H$33&gt;=100000,H57&lt;&gt;""),O57,""))</f>
        <v/>
      </c>
      <c r="M57" s="165"/>
      <c r="N57" s="166">
        <f>SUM('Pay App 1:Pay App 13'!L57)+SUM('Pay App 1:Pay App 13'!M57)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Data'!$N$2:$BW$88,15,FALSE)</f>
        <v>0</v>
      </c>
      <c r="F58" s="166">
        <f>IFERROR(E58+'Pay App 12'!F58,"")</f>
        <v>0</v>
      </c>
      <c r="G58" s="166">
        <f>SUM('Pay App 1:Pay App 12'!H58)</f>
        <v>0</v>
      </c>
      <c r="H58" s="165"/>
      <c r="I58" s="166">
        <f>G58+H58</f>
        <v>0</v>
      </c>
      <c r="J58" s="167">
        <f>IFERROR(I58/F58,0)</f>
        <v>0</v>
      </c>
      <c r="K58" s="166">
        <f>IFERROR(F58-I58,"")</f>
        <v>0</v>
      </c>
      <c r="L58" s="166" t="str">
        <f t="shared" ref="L58:L100" si="0">IF(AND($H$33&lt;100000, $H$33&gt;0, H58&gt;=1),0,IF(AND($H$33&gt;=100000,H58&lt;&gt;""),O58,""))</f>
        <v/>
      </c>
      <c r="M58" s="165"/>
      <c r="N58" s="166">
        <f>SUM('Pay App 1:Pay App 13'!L58)+SUM('Pay App 1:Pay App 13'!M58)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Data'!$N$2:$BW$88,15,FALSE)</f>
        <v>0</v>
      </c>
      <c r="F59" s="166">
        <f>IFERROR(E59+'Pay App 12'!F59,"")</f>
        <v>0</v>
      </c>
      <c r="G59" s="166">
        <f>SUM('Pay App 1:Pay App 12'!H59)</f>
        <v>0</v>
      </c>
      <c r="H59" s="165"/>
      <c r="I59" s="166">
        <f t="shared" ref="I59:I99" si="2">G59+H59</f>
        <v>0</v>
      </c>
      <c r="J59" s="167">
        <f t="shared" ref="J59:J99" si="3">IFERROR(I59/F59,0)</f>
        <v>0</v>
      </c>
      <c r="K59" s="166">
        <f t="shared" ref="K59:K99" si="4">IFERROR(F59-I59,"")</f>
        <v>0</v>
      </c>
      <c r="L59" s="166" t="str">
        <f t="shared" si="0"/>
        <v/>
      </c>
      <c r="M59" s="165"/>
      <c r="N59" s="166">
        <f>SUM('Pay App 1:Pay App 13'!L59)+SUM('Pay App 1:Pay App 13'!M59)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Data'!$N$2:$BW$88,15,FALSE)</f>
        <v>0</v>
      </c>
      <c r="F60" s="166">
        <f>IFERROR(E60+'Pay App 12'!F60,"")</f>
        <v>0</v>
      </c>
      <c r="G60" s="166">
        <f>SUM('Pay App 1:Pay App 12'!H60)</f>
        <v>0</v>
      </c>
      <c r="H60" s="165"/>
      <c r="I60" s="166">
        <f t="shared" si="2"/>
        <v>0</v>
      </c>
      <c r="J60" s="167">
        <f t="shared" si="3"/>
        <v>0</v>
      </c>
      <c r="K60" s="166">
        <f t="shared" si="4"/>
        <v>0</v>
      </c>
      <c r="L60" s="166" t="str">
        <f t="shared" si="0"/>
        <v/>
      </c>
      <c r="M60" s="165"/>
      <c r="N60" s="166">
        <f>SUM('Pay App 1:Pay App 13'!L60)+SUM('Pay App 1:Pay App 13'!M60)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Data'!$N$2:$BW$88,15,FALSE)</f>
        <v>0</v>
      </c>
      <c r="F61" s="166">
        <f>IFERROR(E61+'Pay App 12'!F61,"")</f>
        <v>0</v>
      </c>
      <c r="G61" s="166">
        <f>SUM('Pay App 1:Pay App 12'!H61)</f>
        <v>0</v>
      </c>
      <c r="H61" s="165"/>
      <c r="I61" s="166">
        <f t="shared" si="2"/>
        <v>0</v>
      </c>
      <c r="J61" s="167">
        <f t="shared" si="3"/>
        <v>0</v>
      </c>
      <c r="K61" s="166">
        <f t="shared" si="4"/>
        <v>0</v>
      </c>
      <c r="L61" s="166" t="str">
        <f t="shared" si="0"/>
        <v/>
      </c>
      <c r="M61" s="165"/>
      <c r="N61" s="166">
        <f>SUM('Pay App 1:Pay App 13'!L61)+SUM('Pay App 1:Pay App 13'!M61)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Data'!$N$2:$BW$88,15,FALSE)</f>
        <v>0</v>
      </c>
      <c r="F62" s="166">
        <f>IFERROR(E62+'Pay App 12'!F62,"")</f>
        <v>0</v>
      </c>
      <c r="G62" s="166">
        <f>SUM('Pay App 1:Pay App 12'!H62)</f>
        <v>0</v>
      </c>
      <c r="H62" s="165"/>
      <c r="I62" s="166">
        <f t="shared" si="2"/>
        <v>0</v>
      </c>
      <c r="J62" s="167">
        <f t="shared" si="3"/>
        <v>0</v>
      </c>
      <c r="K62" s="166">
        <f t="shared" si="4"/>
        <v>0</v>
      </c>
      <c r="L62" s="166" t="str">
        <f t="shared" si="0"/>
        <v/>
      </c>
      <c r="M62" s="165"/>
      <c r="N62" s="166">
        <f>SUM('Pay App 1:Pay App 13'!L62)+SUM('Pay App 1:Pay App 13'!M62)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Data'!$N$2:$BW$88,15,FALSE)</f>
        <v>0</v>
      </c>
      <c r="F63" s="166">
        <f>IFERROR(E63+'Pay App 12'!F63,"")</f>
        <v>0</v>
      </c>
      <c r="G63" s="166">
        <f>SUM('Pay App 1:Pay App 12'!H63)</f>
        <v>0</v>
      </c>
      <c r="H63" s="165"/>
      <c r="I63" s="166">
        <f t="shared" si="2"/>
        <v>0</v>
      </c>
      <c r="J63" s="167">
        <f t="shared" si="3"/>
        <v>0</v>
      </c>
      <c r="K63" s="166">
        <f t="shared" si="4"/>
        <v>0</v>
      </c>
      <c r="L63" s="166" t="str">
        <f t="shared" si="0"/>
        <v/>
      </c>
      <c r="M63" s="165"/>
      <c r="N63" s="166">
        <f>SUM('Pay App 1:Pay App 13'!L63)+SUM('Pay App 1:Pay App 13'!M63)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Data'!$N$2:$BW$88,15,FALSE)</f>
        <v>0</v>
      </c>
      <c r="F64" s="166">
        <f>IFERROR(E64+'Pay App 12'!F64,"")</f>
        <v>0</v>
      </c>
      <c r="G64" s="166">
        <f>SUM('Pay App 1:Pay App 12'!H64)</f>
        <v>0</v>
      </c>
      <c r="H64" s="165"/>
      <c r="I64" s="166">
        <f t="shared" si="2"/>
        <v>0</v>
      </c>
      <c r="J64" s="167">
        <f t="shared" si="3"/>
        <v>0</v>
      </c>
      <c r="K64" s="166">
        <f t="shared" si="4"/>
        <v>0</v>
      </c>
      <c r="L64" s="166" t="str">
        <f t="shared" si="0"/>
        <v/>
      </c>
      <c r="M64" s="165"/>
      <c r="N64" s="166">
        <f>SUM('Pay App 1:Pay App 13'!L64)+SUM('Pay App 1:Pay App 13'!M64)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Data'!$N$2:$BW$88,15,FALSE)</f>
        <v>0</v>
      </c>
      <c r="F65" s="166">
        <f>IFERROR(E65+'Pay App 12'!F65,"")</f>
        <v>0</v>
      </c>
      <c r="G65" s="166">
        <f>SUM('Pay App 1:Pay App 12'!H65)</f>
        <v>0</v>
      </c>
      <c r="H65" s="165"/>
      <c r="I65" s="166">
        <f t="shared" si="2"/>
        <v>0</v>
      </c>
      <c r="J65" s="167">
        <f t="shared" si="3"/>
        <v>0</v>
      </c>
      <c r="K65" s="166">
        <f t="shared" si="4"/>
        <v>0</v>
      </c>
      <c r="L65" s="166" t="str">
        <f t="shared" si="0"/>
        <v/>
      </c>
      <c r="M65" s="165"/>
      <c r="N65" s="166">
        <f>SUM('Pay App 1:Pay App 13'!L65)+SUM('Pay App 1:Pay App 13'!M65)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Data'!$N$2:$BW$88,15,FALSE)</f>
        <v>0</v>
      </c>
      <c r="F66" s="166">
        <f>IFERROR(E66+'Pay App 12'!F66,"")</f>
        <v>0</v>
      </c>
      <c r="G66" s="166">
        <f>SUM('Pay App 1:Pay App 12'!H66)</f>
        <v>0</v>
      </c>
      <c r="H66" s="165"/>
      <c r="I66" s="166">
        <f t="shared" si="2"/>
        <v>0</v>
      </c>
      <c r="J66" s="167">
        <f t="shared" si="3"/>
        <v>0</v>
      </c>
      <c r="K66" s="166">
        <f t="shared" si="4"/>
        <v>0</v>
      </c>
      <c r="L66" s="166" t="str">
        <f t="shared" si="0"/>
        <v/>
      </c>
      <c r="M66" s="165"/>
      <c r="N66" s="166">
        <f>SUM('Pay App 1:Pay App 13'!L66)+SUM('Pay App 1:Pay App 13'!M66)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Data'!$N$2:$BW$88,15,FALSE)</f>
        <v>0</v>
      </c>
      <c r="F67" s="166">
        <f>IFERROR(E67+'Pay App 12'!F67,"")</f>
        <v>0</v>
      </c>
      <c r="G67" s="166">
        <f>SUM('Pay App 1:Pay App 12'!H67)</f>
        <v>0</v>
      </c>
      <c r="H67" s="165"/>
      <c r="I67" s="166">
        <f t="shared" si="2"/>
        <v>0</v>
      </c>
      <c r="J67" s="167">
        <f t="shared" si="3"/>
        <v>0</v>
      </c>
      <c r="K67" s="166">
        <f t="shared" si="4"/>
        <v>0</v>
      </c>
      <c r="L67" s="166" t="str">
        <f t="shared" si="0"/>
        <v/>
      </c>
      <c r="M67" s="165"/>
      <c r="N67" s="166">
        <f>SUM('Pay App 1:Pay App 13'!L67)+SUM('Pay App 1:Pay App 13'!M67)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Data'!$N$2:$BW$88,15,FALSE)</f>
        <v>0</v>
      </c>
      <c r="F68" s="166">
        <f>IFERROR(E68+'Pay App 12'!F68,"")</f>
        <v>0</v>
      </c>
      <c r="G68" s="166">
        <f>SUM('Pay App 1:Pay App 12'!H68)</f>
        <v>0</v>
      </c>
      <c r="H68" s="165"/>
      <c r="I68" s="166">
        <f t="shared" si="2"/>
        <v>0</v>
      </c>
      <c r="J68" s="167">
        <f t="shared" si="3"/>
        <v>0</v>
      </c>
      <c r="K68" s="166">
        <f t="shared" si="4"/>
        <v>0</v>
      </c>
      <c r="L68" s="166" t="str">
        <f t="shared" si="0"/>
        <v/>
      </c>
      <c r="M68" s="165"/>
      <c r="N68" s="166">
        <f>SUM('Pay App 1:Pay App 13'!L68)+SUM('Pay App 1:Pay App 13'!M68)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Data'!$N$2:$BW$88,15,FALSE)</f>
        <v>0</v>
      </c>
      <c r="F69" s="166">
        <f>IFERROR(E69+'Pay App 12'!F69,"")</f>
        <v>0</v>
      </c>
      <c r="G69" s="166">
        <f>SUM('Pay App 1:Pay App 12'!H69)</f>
        <v>0</v>
      </c>
      <c r="H69" s="165"/>
      <c r="I69" s="166">
        <f t="shared" si="2"/>
        <v>0</v>
      </c>
      <c r="J69" s="167">
        <f t="shared" si="3"/>
        <v>0</v>
      </c>
      <c r="K69" s="166">
        <f t="shared" si="4"/>
        <v>0</v>
      </c>
      <c r="L69" s="166" t="str">
        <f t="shared" si="0"/>
        <v/>
      </c>
      <c r="M69" s="165"/>
      <c r="N69" s="166">
        <f>SUM('Pay App 1:Pay App 13'!L69)+SUM('Pay App 1:Pay App 13'!M69)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Data'!$N$2:$BW$88,15,FALSE)</f>
        <v>0</v>
      </c>
      <c r="F70" s="166">
        <f>IFERROR(E70+'Pay App 12'!F70,"")</f>
        <v>0</v>
      </c>
      <c r="G70" s="166">
        <f>SUM('Pay App 1:Pay App 12'!H70)</f>
        <v>0</v>
      </c>
      <c r="H70" s="165"/>
      <c r="I70" s="166">
        <f t="shared" si="2"/>
        <v>0</v>
      </c>
      <c r="J70" s="167">
        <f t="shared" si="3"/>
        <v>0</v>
      </c>
      <c r="K70" s="166">
        <f t="shared" si="4"/>
        <v>0</v>
      </c>
      <c r="L70" s="166" t="str">
        <f t="shared" si="0"/>
        <v/>
      </c>
      <c r="M70" s="165"/>
      <c r="N70" s="166">
        <f>SUM('Pay App 1:Pay App 13'!L70)+SUM('Pay App 1:Pay App 13'!M70)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Data'!$N$2:$BW$88,15,FALSE)</f>
        <v>0</v>
      </c>
      <c r="F71" s="166">
        <f>IFERROR(E71+'Pay App 12'!F71,"")</f>
        <v>0</v>
      </c>
      <c r="G71" s="166">
        <f>SUM('Pay App 1:Pay App 12'!H71)</f>
        <v>0</v>
      </c>
      <c r="H71" s="165"/>
      <c r="I71" s="166">
        <f t="shared" si="2"/>
        <v>0</v>
      </c>
      <c r="J71" s="167">
        <f t="shared" si="3"/>
        <v>0</v>
      </c>
      <c r="K71" s="166">
        <f t="shared" si="4"/>
        <v>0</v>
      </c>
      <c r="L71" s="166" t="str">
        <f t="shared" si="0"/>
        <v/>
      </c>
      <c r="M71" s="165"/>
      <c r="N71" s="166">
        <f>SUM('Pay App 1:Pay App 13'!L71)+SUM('Pay App 1:Pay App 13'!M71)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Data'!$N$2:$BW$88,15,FALSE)</f>
        <v>0</v>
      </c>
      <c r="F72" s="166">
        <f>IFERROR(E72+'Pay App 12'!F72,"")</f>
        <v>0</v>
      </c>
      <c r="G72" s="166">
        <f>SUM('Pay App 1:Pay App 12'!H72)</f>
        <v>0</v>
      </c>
      <c r="H72" s="165"/>
      <c r="I72" s="166">
        <f t="shared" si="2"/>
        <v>0</v>
      </c>
      <c r="J72" s="167">
        <f t="shared" si="3"/>
        <v>0</v>
      </c>
      <c r="K72" s="166">
        <f t="shared" si="4"/>
        <v>0</v>
      </c>
      <c r="L72" s="166" t="str">
        <f t="shared" si="0"/>
        <v/>
      </c>
      <c r="M72" s="165"/>
      <c r="N72" s="166">
        <f>SUM('Pay App 1:Pay App 13'!L72)+SUM('Pay App 1:Pay App 13'!M72)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Data'!$N$2:$BW$88,15,FALSE)</f>
        <v>0</v>
      </c>
      <c r="F73" s="166">
        <f>IFERROR(E73+'Pay App 12'!F73,"")</f>
        <v>0</v>
      </c>
      <c r="G73" s="166">
        <f>SUM('Pay App 1:Pay App 12'!H73)</f>
        <v>0</v>
      </c>
      <c r="H73" s="165"/>
      <c r="I73" s="166">
        <f t="shared" si="2"/>
        <v>0</v>
      </c>
      <c r="J73" s="167">
        <f t="shared" si="3"/>
        <v>0</v>
      </c>
      <c r="K73" s="166">
        <f t="shared" si="4"/>
        <v>0</v>
      </c>
      <c r="L73" s="166" t="str">
        <f t="shared" si="0"/>
        <v/>
      </c>
      <c r="M73" s="165"/>
      <c r="N73" s="166">
        <f>SUM('Pay App 1:Pay App 13'!L73)+SUM('Pay App 1:Pay App 13'!M73)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Data'!$N$2:$BW$88,15,FALSE)</f>
        <v>0</v>
      </c>
      <c r="F74" s="166">
        <f>IFERROR(E74+'Pay App 12'!F74,"")</f>
        <v>0</v>
      </c>
      <c r="G74" s="166">
        <f>SUM('Pay App 1:Pay App 12'!H74)</f>
        <v>0</v>
      </c>
      <c r="H74" s="165"/>
      <c r="I74" s="166">
        <f t="shared" si="2"/>
        <v>0</v>
      </c>
      <c r="J74" s="167">
        <f t="shared" si="3"/>
        <v>0</v>
      </c>
      <c r="K74" s="166">
        <f t="shared" si="4"/>
        <v>0</v>
      </c>
      <c r="L74" s="166" t="str">
        <f t="shared" si="0"/>
        <v/>
      </c>
      <c r="M74" s="165"/>
      <c r="N74" s="166">
        <f>SUM('Pay App 1:Pay App 13'!L74)+SUM('Pay App 1:Pay App 13'!M74)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Data'!$N$2:$BW$88,15,FALSE)</f>
        <v>0</v>
      </c>
      <c r="F75" s="166">
        <f>IFERROR(E75+'Pay App 12'!F75,"")</f>
        <v>0</v>
      </c>
      <c r="G75" s="166">
        <f>SUM('Pay App 1:Pay App 12'!H75)</f>
        <v>0</v>
      </c>
      <c r="H75" s="165"/>
      <c r="I75" s="166">
        <f t="shared" si="2"/>
        <v>0</v>
      </c>
      <c r="J75" s="167">
        <f t="shared" si="3"/>
        <v>0</v>
      </c>
      <c r="K75" s="166">
        <f t="shared" si="4"/>
        <v>0</v>
      </c>
      <c r="L75" s="166" t="str">
        <f t="shared" si="0"/>
        <v/>
      </c>
      <c r="M75" s="165"/>
      <c r="N75" s="166">
        <f>SUM('Pay App 1:Pay App 13'!L75)+SUM('Pay App 1:Pay App 13'!M75)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Data'!$N$2:$BW$88,15,FALSE)</f>
        <v>0</v>
      </c>
      <c r="F76" s="166">
        <f>IFERROR(E76+'Pay App 12'!F76,"")</f>
        <v>0</v>
      </c>
      <c r="G76" s="166">
        <f>SUM('Pay App 1:Pay App 12'!H76)</f>
        <v>0</v>
      </c>
      <c r="H76" s="165"/>
      <c r="I76" s="166">
        <f t="shared" si="2"/>
        <v>0</v>
      </c>
      <c r="J76" s="167">
        <f t="shared" si="3"/>
        <v>0</v>
      </c>
      <c r="K76" s="166">
        <f t="shared" si="4"/>
        <v>0</v>
      </c>
      <c r="L76" s="166" t="str">
        <f t="shared" si="0"/>
        <v/>
      </c>
      <c r="M76" s="165"/>
      <c r="N76" s="166">
        <f>SUM('Pay App 1:Pay App 13'!L76)+SUM('Pay App 1:Pay App 13'!M76)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Data'!$N$2:$BW$88,15,FALSE)</f>
        <v>0</v>
      </c>
      <c r="F77" s="166">
        <f>IFERROR(E77+'Pay App 12'!F77,"")</f>
        <v>0</v>
      </c>
      <c r="G77" s="166">
        <f>SUM('Pay App 1:Pay App 12'!H77)</f>
        <v>0</v>
      </c>
      <c r="H77" s="165"/>
      <c r="I77" s="166">
        <f t="shared" si="2"/>
        <v>0</v>
      </c>
      <c r="J77" s="167">
        <f t="shared" si="3"/>
        <v>0</v>
      </c>
      <c r="K77" s="166">
        <f t="shared" si="4"/>
        <v>0</v>
      </c>
      <c r="L77" s="166" t="str">
        <f t="shared" si="0"/>
        <v/>
      </c>
      <c r="M77" s="165"/>
      <c r="N77" s="166">
        <f>SUM('Pay App 1:Pay App 13'!L77)+SUM('Pay App 1:Pay App 13'!M77)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Data'!$N$2:$BW$88,15,FALSE)</f>
        <v>0</v>
      </c>
      <c r="F78" s="166">
        <f>IFERROR(E78+'Pay App 12'!F78,"")</f>
        <v>0</v>
      </c>
      <c r="G78" s="166">
        <f>SUM('Pay App 1:Pay App 12'!H78)</f>
        <v>0</v>
      </c>
      <c r="H78" s="165"/>
      <c r="I78" s="166">
        <f t="shared" si="2"/>
        <v>0</v>
      </c>
      <c r="J78" s="167">
        <f t="shared" si="3"/>
        <v>0</v>
      </c>
      <c r="K78" s="166">
        <f t="shared" si="4"/>
        <v>0</v>
      </c>
      <c r="L78" s="166" t="str">
        <f t="shared" si="0"/>
        <v/>
      </c>
      <c r="M78" s="165"/>
      <c r="N78" s="166">
        <f>SUM('Pay App 1:Pay App 13'!L78)+SUM('Pay App 1:Pay App 13'!M78)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Data'!$N$2:$BW$88,15,FALSE)</f>
        <v>0</v>
      </c>
      <c r="F79" s="166">
        <f>IFERROR(E79+'Pay App 12'!F79,"")</f>
        <v>0</v>
      </c>
      <c r="G79" s="166">
        <f>SUM('Pay App 1:Pay App 12'!H79)</f>
        <v>0</v>
      </c>
      <c r="H79" s="165"/>
      <c r="I79" s="166">
        <f t="shared" si="2"/>
        <v>0</v>
      </c>
      <c r="J79" s="167">
        <f t="shared" si="3"/>
        <v>0</v>
      </c>
      <c r="K79" s="166">
        <f t="shared" si="4"/>
        <v>0</v>
      </c>
      <c r="L79" s="166" t="str">
        <f t="shared" si="0"/>
        <v/>
      </c>
      <c r="M79" s="165"/>
      <c r="N79" s="166">
        <f>SUM('Pay App 1:Pay App 13'!L79)+SUM('Pay App 1:Pay App 13'!M79)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Data'!$N$2:$BW$88,15,FALSE)</f>
        <v>0</v>
      </c>
      <c r="F80" s="166">
        <f>IFERROR(E80+'Pay App 12'!F80,"")</f>
        <v>0</v>
      </c>
      <c r="G80" s="166">
        <f>SUM('Pay App 1:Pay App 12'!H80)</f>
        <v>0</v>
      </c>
      <c r="H80" s="165"/>
      <c r="I80" s="166">
        <f t="shared" si="2"/>
        <v>0</v>
      </c>
      <c r="J80" s="167">
        <f t="shared" si="3"/>
        <v>0</v>
      </c>
      <c r="K80" s="166">
        <f t="shared" si="4"/>
        <v>0</v>
      </c>
      <c r="L80" s="166" t="str">
        <f t="shared" si="0"/>
        <v/>
      </c>
      <c r="M80" s="165"/>
      <c r="N80" s="166">
        <f>SUM('Pay App 1:Pay App 13'!L80)+SUM('Pay App 1:Pay App 13'!M80)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Data'!$N$2:$BW$88,15,FALSE)</f>
        <v>0</v>
      </c>
      <c r="F81" s="166">
        <f>IFERROR(E81+'Pay App 12'!F81,"")</f>
        <v>0</v>
      </c>
      <c r="G81" s="166">
        <f>SUM('Pay App 1:Pay App 12'!H81)</f>
        <v>0</v>
      </c>
      <c r="H81" s="165"/>
      <c r="I81" s="166">
        <f t="shared" si="2"/>
        <v>0</v>
      </c>
      <c r="J81" s="167">
        <f t="shared" si="3"/>
        <v>0</v>
      </c>
      <c r="K81" s="166">
        <f t="shared" si="4"/>
        <v>0</v>
      </c>
      <c r="L81" s="166" t="str">
        <f t="shared" si="0"/>
        <v/>
      </c>
      <c r="M81" s="165"/>
      <c r="N81" s="166">
        <f>SUM('Pay App 1:Pay App 13'!L81)+SUM('Pay App 1:Pay App 13'!M81)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Data'!$N$2:$BW$88,15,FALSE)</f>
        <v>0</v>
      </c>
      <c r="F82" s="166">
        <f>IFERROR(E82+'Pay App 12'!F82,"")</f>
        <v>0</v>
      </c>
      <c r="G82" s="166">
        <f>SUM('Pay App 1:Pay App 12'!H82)</f>
        <v>0</v>
      </c>
      <c r="H82" s="165"/>
      <c r="I82" s="166">
        <f t="shared" si="2"/>
        <v>0</v>
      </c>
      <c r="J82" s="167">
        <f t="shared" si="3"/>
        <v>0</v>
      </c>
      <c r="K82" s="166">
        <f t="shared" si="4"/>
        <v>0</v>
      </c>
      <c r="L82" s="166" t="str">
        <f t="shared" si="0"/>
        <v/>
      </c>
      <c r="M82" s="165"/>
      <c r="N82" s="166">
        <f>SUM('Pay App 1:Pay App 13'!L82)+SUM('Pay App 1:Pay App 13'!M82)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Data'!$N$2:$BW$88,15,FALSE)</f>
        <v>0</v>
      </c>
      <c r="F83" s="166">
        <f>IFERROR(E83+'Pay App 12'!F83,"")</f>
        <v>0</v>
      </c>
      <c r="G83" s="166">
        <f>SUM('Pay App 1:Pay App 12'!H83)</f>
        <v>0</v>
      </c>
      <c r="H83" s="165"/>
      <c r="I83" s="166">
        <f t="shared" si="2"/>
        <v>0</v>
      </c>
      <c r="J83" s="167">
        <f t="shared" si="3"/>
        <v>0</v>
      </c>
      <c r="K83" s="166">
        <f t="shared" si="4"/>
        <v>0</v>
      </c>
      <c r="L83" s="166" t="str">
        <f t="shared" si="0"/>
        <v/>
      </c>
      <c r="M83" s="165"/>
      <c r="N83" s="166">
        <f>SUM('Pay App 1:Pay App 13'!L83)+SUM('Pay App 1:Pay App 13'!M83)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Data'!$N$2:$BW$88,15,FALSE)</f>
        <v>0</v>
      </c>
      <c r="F84" s="166">
        <f>IFERROR(E84+'Pay App 12'!F84,"")</f>
        <v>0</v>
      </c>
      <c r="G84" s="166">
        <f>SUM('Pay App 1:Pay App 12'!H84)</f>
        <v>0</v>
      </c>
      <c r="H84" s="165"/>
      <c r="I84" s="166">
        <f t="shared" si="2"/>
        <v>0</v>
      </c>
      <c r="J84" s="167">
        <f t="shared" si="3"/>
        <v>0</v>
      </c>
      <c r="K84" s="166">
        <f t="shared" si="4"/>
        <v>0</v>
      </c>
      <c r="L84" s="166" t="str">
        <f t="shared" si="0"/>
        <v/>
      </c>
      <c r="M84" s="165"/>
      <c r="N84" s="166">
        <f>SUM('Pay App 1:Pay App 13'!L84)+SUM('Pay App 1:Pay App 13'!M84)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Data'!$N$2:$BW$88,15,FALSE)</f>
        <v>0</v>
      </c>
      <c r="F85" s="166">
        <f>IFERROR(E85+'Pay App 12'!F85,"")</f>
        <v>0</v>
      </c>
      <c r="G85" s="166">
        <f>SUM('Pay App 1:Pay App 12'!H85)</f>
        <v>0</v>
      </c>
      <c r="H85" s="165"/>
      <c r="I85" s="166">
        <f t="shared" si="2"/>
        <v>0</v>
      </c>
      <c r="J85" s="167">
        <f t="shared" si="3"/>
        <v>0</v>
      </c>
      <c r="K85" s="166">
        <f t="shared" si="4"/>
        <v>0</v>
      </c>
      <c r="L85" s="166" t="str">
        <f t="shared" si="0"/>
        <v/>
      </c>
      <c r="M85" s="165"/>
      <c r="N85" s="166">
        <f>SUM('Pay App 1:Pay App 13'!L85)+SUM('Pay App 1:Pay App 13'!M85)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Data'!$N$2:$BW$88,15,FALSE)</f>
        <v>0</v>
      </c>
      <c r="F86" s="166">
        <f>IFERROR(E86+'Pay App 12'!F86,"")</f>
        <v>0</v>
      </c>
      <c r="G86" s="166">
        <f>SUM('Pay App 1:Pay App 12'!H86)</f>
        <v>0</v>
      </c>
      <c r="H86" s="165"/>
      <c r="I86" s="166">
        <f t="shared" si="2"/>
        <v>0</v>
      </c>
      <c r="J86" s="167">
        <f t="shared" si="3"/>
        <v>0</v>
      </c>
      <c r="K86" s="166">
        <f t="shared" si="4"/>
        <v>0</v>
      </c>
      <c r="L86" s="166" t="str">
        <f t="shared" si="0"/>
        <v/>
      </c>
      <c r="M86" s="165"/>
      <c r="N86" s="166">
        <f>SUM('Pay App 1:Pay App 13'!L86)+SUM('Pay App 1:Pay App 13'!M86)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Data'!$N$2:$BW$88,15,FALSE)</f>
        <v>0</v>
      </c>
      <c r="F87" s="166">
        <f>IFERROR(E87+'Pay App 12'!F87,"")</f>
        <v>0</v>
      </c>
      <c r="G87" s="166">
        <f>SUM('Pay App 1:Pay App 12'!H87)</f>
        <v>0</v>
      </c>
      <c r="H87" s="165"/>
      <c r="I87" s="166">
        <f t="shared" si="2"/>
        <v>0</v>
      </c>
      <c r="J87" s="167">
        <f t="shared" si="3"/>
        <v>0</v>
      </c>
      <c r="K87" s="166">
        <f t="shared" si="4"/>
        <v>0</v>
      </c>
      <c r="L87" s="166" t="str">
        <f t="shared" si="0"/>
        <v/>
      </c>
      <c r="M87" s="165"/>
      <c r="N87" s="166">
        <f>SUM('Pay App 1:Pay App 13'!L87)+SUM('Pay App 1:Pay App 13'!M87)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Data'!$N$2:$BW$88,15,FALSE)</f>
        <v>0</v>
      </c>
      <c r="F88" s="166">
        <f>IFERROR(E88+'Pay App 12'!F88,"")</f>
        <v>0</v>
      </c>
      <c r="G88" s="166">
        <f>SUM('Pay App 1:Pay App 12'!H88)</f>
        <v>0</v>
      </c>
      <c r="H88" s="165"/>
      <c r="I88" s="166">
        <f t="shared" si="2"/>
        <v>0</v>
      </c>
      <c r="J88" s="167">
        <f t="shared" si="3"/>
        <v>0</v>
      </c>
      <c r="K88" s="166">
        <f t="shared" si="4"/>
        <v>0</v>
      </c>
      <c r="L88" s="166" t="str">
        <f t="shared" si="0"/>
        <v/>
      </c>
      <c r="M88" s="165"/>
      <c r="N88" s="166">
        <f>SUM('Pay App 1:Pay App 13'!L88)+SUM('Pay App 1:Pay App 13'!M88)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Data'!$N$2:$BW$88,15,FALSE)</f>
        <v>0</v>
      </c>
      <c r="F89" s="166">
        <f>IFERROR(E89+'Pay App 12'!F89,"")</f>
        <v>0</v>
      </c>
      <c r="G89" s="166">
        <f>SUM('Pay App 1:Pay App 12'!H89)</f>
        <v>0</v>
      </c>
      <c r="H89" s="165"/>
      <c r="I89" s="166">
        <f t="shared" si="2"/>
        <v>0</v>
      </c>
      <c r="J89" s="167">
        <f t="shared" si="3"/>
        <v>0</v>
      </c>
      <c r="K89" s="166">
        <f t="shared" si="4"/>
        <v>0</v>
      </c>
      <c r="L89" s="166" t="str">
        <f t="shared" si="0"/>
        <v/>
      </c>
      <c r="M89" s="165"/>
      <c r="N89" s="166">
        <f>SUM('Pay App 1:Pay App 13'!L89)+SUM('Pay App 1:Pay App 13'!M89)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Data'!$N$2:$BW$88,15,FALSE)</f>
        <v>0</v>
      </c>
      <c r="F90" s="166">
        <f>IFERROR(E90+'Pay App 12'!F90,"")</f>
        <v>0</v>
      </c>
      <c r="G90" s="166">
        <f>SUM('Pay App 1:Pay App 12'!H90)</f>
        <v>0</v>
      </c>
      <c r="H90" s="165"/>
      <c r="I90" s="166">
        <f t="shared" si="2"/>
        <v>0</v>
      </c>
      <c r="J90" s="167">
        <f t="shared" si="3"/>
        <v>0</v>
      </c>
      <c r="K90" s="166">
        <f t="shared" si="4"/>
        <v>0</v>
      </c>
      <c r="L90" s="166" t="str">
        <f t="shared" si="0"/>
        <v/>
      </c>
      <c r="M90" s="165"/>
      <c r="N90" s="166">
        <f>SUM('Pay App 1:Pay App 13'!L90)+SUM('Pay App 1:Pay App 13'!M90)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Data'!$N$2:$BW$88,15,FALSE)</f>
        <v>0</v>
      </c>
      <c r="F91" s="166">
        <f>IFERROR(E91+'Pay App 12'!F91,"")</f>
        <v>0</v>
      </c>
      <c r="G91" s="166">
        <f>SUM('Pay App 1:Pay App 12'!H91)</f>
        <v>0</v>
      </c>
      <c r="H91" s="165"/>
      <c r="I91" s="166">
        <f t="shared" si="2"/>
        <v>0</v>
      </c>
      <c r="J91" s="167">
        <f t="shared" si="3"/>
        <v>0</v>
      </c>
      <c r="K91" s="166">
        <f t="shared" si="4"/>
        <v>0</v>
      </c>
      <c r="L91" s="166" t="str">
        <f t="shared" si="0"/>
        <v/>
      </c>
      <c r="M91" s="165"/>
      <c r="N91" s="166">
        <f>SUM('Pay App 1:Pay App 13'!L91)+SUM('Pay App 1:Pay App 13'!M91)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Data'!$N$2:$BW$88,15,FALSE)</f>
        <v>0</v>
      </c>
      <c r="F92" s="166">
        <f>IFERROR(E92+'Pay App 12'!F92,"")</f>
        <v>0</v>
      </c>
      <c r="G92" s="166">
        <f>SUM('Pay App 1:Pay App 12'!H92)</f>
        <v>0</v>
      </c>
      <c r="H92" s="165"/>
      <c r="I92" s="166">
        <f t="shared" si="2"/>
        <v>0</v>
      </c>
      <c r="J92" s="167">
        <f t="shared" si="3"/>
        <v>0</v>
      </c>
      <c r="K92" s="166">
        <f t="shared" si="4"/>
        <v>0</v>
      </c>
      <c r="L92" s="166" t="str">
        <f t="shared" si="0"/>
        <v/>
      </c>
      <c r="M92" s="165"/>
      <c r="N92" s="166">
        <f>SUM('Pay App 1:Pay App 13'!L92)+SUM('Pay App 1:Pay App 13'!M92)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Data'!$N$2:$BW$88,15,FALSE)</f>
        <v>0</v>
      </c>
      <c r="F93" s="166">
        <f>IFERROR(E93+'Pay App 12'!F93,"")</f>
        <v>0</v>
      </c>
      <c r="G93" s="166">
        <f>SUM('Pay App 1:Pay App 12'!H93)</f>
        <v>0</v>
      </c>
      <c r="H93" s="165"/>
      <c r="I93" s="166">
        <f t="shared" si="2"/>
        <v>0</v>
      </c>
      <c r="J93" s="167">
        <f t="shared" si="3"/>
        <v>0</v>
      </c>
      <c r="K93" s="166">
        <f t="shared" si="4"/>
        <v>0</v>
      </c>
      <c r="L93" s="166" t="str">
        <f t="shared" si="0"/>
        <v/>
      </c>
      <c r="M93" s="165"/>
      <c r="N93" s="166">
        <f>SUM('Pay App 1:Pay App 13'!L93)+SUM('Pay App 1:Pay App 13'!M93)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Data'!$N$2:$BW$88,15,FALSE)</f>
        <v>0</v>
      </c>
      <c r="F94" s="166">
        <f>IFERROR(E94+'Pay App 12'!F94,"")</f>
        <v>0</v>
      </c>
      <c r="G94" s="166">
        <f>SUM('Pay App 1:Pay App 12'!H94)</f>
        <v>0</v>
      </c>
      <c r="H94" s="165"/>
      <c r="I94" s="166">
        <f t="shared" si="2"/>
        <v>0</v>
      </c>
      <c r="J94" s="167">
        <f t="shared" si="3"/>
        <v>0</v>
      </c>
      <c r="K94" s="166">
        <f t="shared" si="4"/>
        <v>0</v>
      </c>
      <c r="L94" s="166" t="str">
        <f t="shared" si="0"/>
        <v/>
      </c>
      <c r="M94" s="165"/>
      <c r="N94" s="166">
        <f>SUM('Pay App 1:Pay App 13'!L94)+SUM('Pay App 1:Pay App 13'!M94)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Data'!$N$2:$BW$88,15,FALSE)</f>
        <v>0</v>
      </c>
      <c r="F95" s="166">
        <f>IFERROR(E95+'Pay App 12'!F95,"")</f>
        <v>0</v>
      </c>
      <c r="G95" s="166">
        <f>SUM('Pay App 1:Pay App 12'!H95)</f>
        <v>0</v>
      </c>
      <c r="H95" s="165"/>
      <c r="I95" s="166">
        <f t="shared" si="2"/>
        <v>0</v>
      </c>
      <c r="J95" s="167">
        <f t="shared" si="3"/>
        <v>0</v>
      </c>
      <c r="K95" s="166">
        <f t="shared" si="4"/>
        <v>0</v>
      </c>
      <c r="L95" s="166" t="str">
        <f t="shared" si="0"/>
        <v/>
      </c>
      <c r="M95" s="165"/>
      <c r="N95" s="166">
        <f>SUM('Pay App 1:Pay App 13'!L95)+SUM('Pay App 1:Pay App 13'!M95)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Data'!$N$2:$BW$88,15,FALSE)</f>
        <v>0</v>
      </c>
      <c r="F96" s="166">
        <f>IFERROR(E96+'Pay App 12'!F96,"")</f>
        <v>0</v>
      </c>
      <c r="G96" s="166">
        <f>SUM('Pay App 1:Pay App 12'!H96)</f>
        <v>0</v>
      </c>
      <c r="H96" s="165"/>
      <c r="I96" s="166">
        <f t="shared" si="2"/>
        <v>0</v>
      </c>
      <c r="J96" s="167">
        <f t="shared" si="3"/>
        <v>0</v>
      </c>
      <c r="K96" s="166">
        <f t="shared" si="4"/>
        <v>0</v>
      </c>
      <c r="L96" s="166" t="str">
        <f t="shared" si="0"/>
        <v/>
      </c>
      <c r="M96" s="165"/>
      <c r="N96" s="166">
        <f>SUM('Pay App 1:Pay App 13'!L96)+SUM('Pay App 1:Pay App 13'!M96)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Data'!$N$2:$BW$88,15,FALSE)</f>
        <v>0</v>
      </c>
      <c r="F97" s="166">
        <f>IFERROR(E97+'Pay App 12'!F97,"")</f>
        <v>0</v>
      </c>
      <c r="G97" s="166">
        <f>SUM('Pay App 1:Pay App 12'!H97)</f>
        <v>0</v>
      </c>
      <c r="H97" s="165"/>
      <c r="I97" s="166">
        <f t="shared" si="2"/>
        <v>0</v>
      </c>
      <c r="J97" s="167">
        <f t="shared" si="3"/>
        <v>0</v>
      </c>
      <c r="K97" s="166">
        <f t="shared" si="4"/>
        <v>0</v>
      </c>
      <c r="L97" s="166" t="str">
        <f t="shared" si="0"/>
        <v/>
      </c>
      <c r="M97" s="165"/>
      <c r="N97" s="166">
        <f>SUM('Pay App 1:Pay App 13'!L97)+SUM('Pay App 1:Pay App 13'!M97)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Data'!$N$2:$BW$88,15,FALSE)</f>
        <v>0</v>
      </c>
      <c r="F98" s="166">
        <f>IFERROR(E98+'Pay App 12'!F98,"")</f>
        <v>0</v>
      </c>
      <c r="G98" s="166">
        <f>SUM('Pay App 1:Pay App 12'!H98)</f>
        <v>0</v>
      </c>
      <c r="H98" s="165"/>
      <c r="I98" s="166">
        <f t="shared" si="2"/>
        <v>0</v>
      </c>
      <c r="J98" s="167">
        <f t="shared" si="3"/>
        <v>0</v>
      </c>
      <c r="K98" s="166">
        <f t="shared" si="4"/>
        <v>0</v>
      </c>
      <c r="L98" s="166" t="str">
        <f t="shared" si="0"/>
        <v/>
      </c>
      <c r="M98" s="165"/>
      <c r="N98" s="166">
        <f>SUM('Pay App 1:Pay App 13'!L98)+SUM('Pay App 1:Pay App 13'!M98)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Data'!$N$2:$BW$88,15,FALSE)</f>
        <v>0</v>
      </c>
      <c r="F99" s="166">
        <f>IFERROR(E99+'Pay App 12'!F99,"")</f>
        <v>0</v>
      </c>
      <c r="G99" s="166">
        <f>SUM('Pay App 1:Pay App 12'!H99)</f>
        <v>0</v>
      </c>
      <c r="H99" s="165"/>
      <c r="I99" s="166">
        <f t="shared" si="2"/>
        <v>0</v>
      </c>
      <c r="J99" s="167">
        <f t="shared" si="3"/>
        <v>0</v>
      </c>
      <c r="K99" s="166">
        <f t="shared" si="4"/>
        <v>0</v>
      </c>
      <c r="L99" s="166" t="str">
        <f t="shared" si="0"/>
        <v/>
      </c>
      <c r="M99" s="165"/>
      <c r="N99" s="166">
        <f>SUM('Pay App 1:Pay App 13'!L99)+SUM('Pay App 1:Pay App 13'!M99)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Data'!$N$2:$BW$88,15,FALSE)</f>
        <v>0</v>
      </c>
      <c r="F100" s="166">
        <f>IFERROR(E100+'Pay App 12'!F100,"")</f>
        <v>0</v>
      </c>
      <c r="G100" s="166">
        <f>SUM('Pay App 1:Pay App 12'!H100)</f>
        <v>0</v>
      </c>
      <c r="H100" s="165"/>
      <c r="I100" s="166">
        <f>G100+H100</f>
        <v>0</v>
      </c>
      <c r="J100" s="167">
        <f>IFERROR(I100/F100,0)</f>
        <v>0</v>
      </c>
      <c r="K100" s="166">
        <f>IFERROR(F100-I100,"")</f>
        <v>0</v>
      </c>
      <c r="L100" s="166" t="str">
        <f t="shared" si="0"/>
        <v/>
      </c>
      <c r="M100" s="165"/>
      <c r="N100" s="166">
        <f>SUM('Pay App 1:Pay App 13'!L100)+SUM('Pay App 1:Pay App 13'!M100)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13.2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Data'!$N$2:$BW$88,15,FALSE)</f>
        <v>0</v>
      </c>
      <c r="F106" s="166">
        <f>IFERROR(E106+'Pay App 12'!F106,"")</f>
        <v>0</v>
      </c>
      <c r="G106" s="166">
        <f>SUM('Pay App 1:Pay App 12'!H106)</f>
        <v>0</v>
      </c>
      <c r="H106" s="165"/>
      <c r="I106" s="166">
        <f>G106+H106</f>
        <v>0</v>
      </c>
      <c r="J106" s="167">
        <f>IFERROR(I106/F106,0)</f>
        <v>0</v>
      </c>
      <c r="K106" s="166">
        <f>IFERROR(F106-I106,"")</f>
        <v>0</v>
      </c>
      <c r="L106" s="166" t="str">
        <f>IF(AND($H$33&lt;100000, $H$33&gt;0, H106&gt;=1),0,IF(AND($H$33&gt;=100000,H106&lt;&gt;""),O106,""))</f>
        <v/>
      </c>
      <c r="M106" s="165"/>
      <c r="N106" s="166">
        <f>SUM('Pay App 1:Pay App 13'!L106)+SUM('Pay App 1:Pay App 13'!M106)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Data'!$N$2:$BW$88,15,FALSE)</f>
        <v>0</v>
      </c>
      <c r="F107" s="166">
        <f>IFERROR(E107+'Pay App 12'!F107,"")</f>
        <v>0</v>
      </c>
      <c r="G107" s="166">
        <f>SUM('Pay App 1:Pay App 12'!H107)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13'!L107)+SUM('Pay App 1:Pay App 13'!M107)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Data'!$N$2:$BW$88,15,FALSE)</f>
        <v>0</v>
      </c>
      <c r="F108" s="166">
        <f>IFERROR(E108+'Pay App 12'!F108,"")</f>
        <v>0</v>
      </c>
      <c r="G108" s="166">
        <f>SUM('Pay App 1:Pay App 12'!H108)</f>
        <v>0</v>
      </c>
      <c r="H108" s="165"/>
      <c r="I108" s="166">
        <f t="shared" si="6"/>
        <v>0</v>
      </c>
      <c r="J108" s="167">
        <f t="shared" si="7"/>
        <v>0</v>
      </c>
      <c r="K108" s="166">
        <f t="shared" si="8"/>
        <v>0</v>
      </c>
      <c r="L108" s="166" t="str">
        <f t="shared" si="9"/>
        <v/>
      </c>
      <c r="M108" s="165"/>
      <c r="N108" s="166">
        <f>SUM('Pay App 1:Pay App 13'!L108)+SUM('Pay App 1:Pay App 13'!M108)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Data'!$N$2:$BW$88,15,FALSE)</f>
        <v>0</v>
      </c>
      <c r="F109" s="166">
        <f>IFERROR(E109+'Pay App 12'!F109,"")</f>
        <v>0</v>
      </c>
      <c r="G109" s="166">
        <f>SUM('Pay App 1:Pay App 12'!H109)</f>
        <v>0</v>
      </c>
      <c r="H109" s="165"/>
      <c r="I109" s="166">
        <f t="shared" si="6"/>
        <v>0</v>
      </c>
      <c r="J109" s="167">
        <f t="shared" si="7"/>
        <v>0</v>
      </c>
      <c r="K109" s="166">
        <f t="shared" si="8"/>
        <v>0</v>
      </c>
      <c r="L109" s="166" t="str">
        <f t="shared" si="9"/>
        <v/>
      </c>
      <c r="M109" s="165"/>
      <c r="N109" s="166">
        <f>SUM('Pay App 1:Pay App 13'!L109)+SUM('Pay App 1:Pay App 13'!M109)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Data'!$N$2:$BW$88,15,FALSE)</f>
        <v>0</v>
      </c>
      <c r="F110" s="166">
        <f>IFERROR(E110+'Pay App 12'!F110,"")</f>
        <v>0</v>
      </c>
      <c r="G110" s="166">
        <f>SUM('Pay App 1:Pay App 12'!H110)</f>
        <v>0</v>
      </c>
      <c r="H110" s="165"/>
      <c r="I110" s="166">
        <f t="shared" si="6"/>
        <v>0</v>
      </c>
      <c r="J110" s="167">
        <f t="shared" si="7"/>
        <v>0</v>
      </c>
      <c r="K110" s="166">
        <f t="shared" si="8"/>
        <v>0</v>
      </c>
      <c r="L110" s="166" t="str">
        <f t="shared" si="9"/>
        <v/>
      </c>
      <c r="M110" s="165"/>
      <c r="N110" s="166">
        <f>SUM('Pay App 1:Pay App 13'!L110)+SUM('Pay App 1:Pay App 13'!M110)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Data'!$N$2:$BW$88,15,FALSE)</f>
        <v>0</v>
      </c>
      <c r="F111" s="166">
        <f>IFERROR(E111+'Pay App 12'!F111,"")</f>
        <v>0</v>
      </c>
      <c r="G111" s="166">
        <f>SUM('Pay App 1:Pay App 12'!H111)</f>
        <v>0</v>
      </c>
      <c r="H111" s="165"/>
      <c r="I111" s="166">
        <f t="shared" si="6"/>
        <v>0</v>
      </c>
      <c r="J111" s="167">
        <f t="shared" si="7"/>
        <v>0</v>
      </c>
      <c r="K111" s="166">
        <f t="shared" si="8"/>
        <v>0</v>
      </c>
      <c r="L111" s="166" t="str">
        <f t="shared" si="9"/>
        <v/>
      </c>
      <c r="M111" s="165"/>
      <c r="N111" s="166">
        <f>SUM('Pay App 1:Pay App 13'!L111)+SUM('Pay App 1:Pay App 13'!M111)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Data'!$N$2:$BW$88,15,FALSE)</f>
        <v>0</v>
      </c>
      <c r="F112" s="166">
        <f>IFERROR(E112+'Pay App 12'!F112,"")</f>
        <v>0</v>
      </c>
      <c r="G112" s="166">
        <f>SUM('Pay App 1:Pay App 12'!H112)</f>
        <v>0</v>
      </c>
      <c r="H112" s="165"/>
      <c r="I112" s="166">
        <f t="shared" si="6"/>
        <v>0</v>
      </c>
      <c r="J112" s="167">
        <f t="shared" si="7"/>
        <v>0</v>
      </c>
      <c r="K112" s="166">
        <f t="shared" si="8"/>
        <v>0</v>
      </c>
      <c r="L112" s="166" t="str">
        <f t="shared" si="9"/>
        <v/>
      </c>
      <c r="M112" s="165"/>
      <c r="N112" s="166">
        <f>SUM('Pay App 1:Pay App 13'!L112)+SUM('Pay App 1:Pay App 13'!M112)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Data'!$N$2:$BW$88,15,FALSE)</f>
        <v>0</v>
      </c>
      <c r="F113" s="166">
        <f>IFERROR(E113+'Pay App 12'!F113,"")</f>
        <v>0</v>
      </c>
      <c r="G113" s="166">
        <f>SUM('Pay App 1:Pay App 12'!H113)</f>
        <v>0</v>
      </c>
      <c r="H113" s="165"/>
      <c r="I113" s="166">
        <f t="shared" si="6"/>
        <v>0</v>
      </c>
      <c r="J113" s="167">
        <f t="shared" si="7"/>
        <v>0</v>
      </c>
      <c r="K113" s="166">
        <f t="shared" si="8"/>
        <v>0</v>
      </c>
      <c r="L113" s="166" t="str">
        <f t="shared" si="9"/>
        <v/>
      </c>
      <c r="M113" s="165"/>
      <c r="N113" s="166">
        <f>SUM('Pay App 1:Pay App 13'!L113)+SUM('Pay App 1:Pay App 13'!M113)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Data'!$N$2:$BW$88,15,FALSE)</f>
        <v>0</v>
      </c>
      <c r="F114" s="166">
        <f>IFERROR(E114+'Pay App 12'!F114,"")</f>
        <v>0</v>
      </c>
      <c r="G114" s="166">
        <f>SUM('Pay App 1:Pay App 12'!H114)</f>
        <v>0</v>
      </c>
      <c r="H114" s="165"/>
      <c r="I114" s="166">
        <f t="shared" si="6"/>
        <v>0</v>
      </c>
      <c r="J114" s="167">
        <f t="shared" si="7"/>
        <v>0</v>
      </c>
      <c r="K114" s="166">
        <f t="shared" si="8"/>
        <v>0</v>
      </c>
      <c r="L114" s="166" t="str">
        <f t="shared" si="9"/>
        <v/>
      </c>
      <c r="M114" s="165"/>
      <c r="N114" s="166">
        <f>SUM('Pay App 1:Pay App 13'!L114)+SUM('Pay App 1:Pay App 13'!M114)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Data'!$N$2:$BW$88,15,FALSE)</f>
        <v>0</v>
      </c>
      <c r="F115" s="166">
        <f>IFERROR(E115+'Pay App 12'!F115,"")</f>
        <v>0</v>
      </c>
      <c r="G115" s="166">
        <f>SUM('Pay App 1:Pay App 12'!H115)</f>
        <v>0</v>
      </c>
      <c r="H115" s="165"/>
      <c r="I115" s="166">
        <f t="shared" si="6"/>
        <v>0</v>
      </c>
      <c r="J115" s="167">
        <f t="shared" si="7"/>
        <v>0</v>
      </c>
      <c r="K115" s="166">
        <f t="shared" si="8"/>
        <v>0</v>
      </c>
      <c r="L115" s="166" t="str">
        <f t="shared" si="9"/>
        <v/>
      </c>
      <c r="M115" s="165"/>
      <c r="N115" s="166">
        <f>SUM('Pay App 1:Pay App 13'!L115)+SUM('Pay App 1:Pay App 13'!M115)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Data'!$N$2:$BW$88,15,FALSE)</f>
        <v>0</v>
      </c>
      <c r="F116" s="166">
        <f>IFERROR(E116+'Pay App 12'!F116,"")</f>
        <v>0</v>
      </c>
      <c r="G116" s="166">
        <f>SUM('Pay App 1:Pay App 12'!H116)</f>
        <v>0</v>
      </c>
      <c r="H116" s="165"/>
      <c r="I116" s="166">
        <f t="shared" si="6"/>
        <v>0</v>
      </c>
      <c r="J116" s="167">
        <f t="shared" si="7"/>
        <v>0</v>
      </c>
      <c r="K116" s="166">
        <f t="shared" si="8"/>
        <v>0</v>
      </c>
      <c r="L116" s="166" t="str">
        <f t="shared" si="9"/>
        <v/>
      </c>
      <c r="M116" s="165"/>
      <c r="N116" s="166">
        <f>SUM('Pay App 1:Pay App 13'!L116)+SUM('Pay App 1:Pay App 13'!M116)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Data'!$N$2:$BW$88,15,FALSE)</f>
        <v>0</v>
      </c>
      <c r="F117" s="166">
        <f>IFERROR(E117+'Pay App 12'!F117,"")</f>
        <v>0</v>
      </c>
      <c r="G117" s="166">
        <f>SUM('Pay App 1:Pay App 12'!H117)</f>
        <v>0</v>
      </c>
      <c r="H117" s="165"/>
      <c r="I117" s="166">
        <f t="shared" si="6"/>
        <v>0</v>
      </c>
      <c r="J117" s="167">
        <f t="shared" si="7"/>
        <v>0</v>
      </c>
      <c r="K117" s="166">
        <f t="shared" si="8"/>
        <v>0</v>
      </c>
      <c r="L117" s="166" t="str">
        <f t="shared" si="9"/>
        <v/>
      </c>
      <c r="M117" s="165"/>
      <c r="N117" s="166">
        <f>SUM('Pay App 1:Pay App 13'!L117)+SUM('Pay App 1:Pay App 13'!M117)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Data'!$N$2:$BW$88,15,FALSE)</f>
        <v>0</v>
      </c>
      <c r="F118" s="166">
        <f>IFERROR(E118+'Pay App 12'!F118,"")</f>
        <v>0</v>
      </c>
      <c r="G118" s="166">
        <f>SUM('Pay App 1:Pay App 12'!H118)</f>
        <v>0</v>
      </c>
      <c r="H118" s="165"/>
      <c r="I118" s="166">
        <f t="shared" si="6"/>
        <v>0</v>
      </c>
      <c r="J118" s="167">
        <f t="shared" si="7"/>
        <v>0</v>
      </c>
      <c r="K118" s="166">
        <f t="shared" si="8"/>
        <v>0</v>
      </c>
      <c r="L118" s="166" t="str">
        <f t="shared" si="9"/>
        <v/>
      </c>
      <c r="M118" s="165"/>
      <c r="N118" s="166">
        <f>SUM('Pay App 1:Pay App 13'!L118)+SUM('Pay App 1:Pay App 13'!M118)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Data'!$N$2:$BW$88,15,FALSE)</f>
        <v>0</v>
      </c>
      <c r="F119" s="166">
        <f>IFERROR(E119+'Pay App 12'!F119,"")</f>
        <v>0</v>
      </c>
      <c r="G119" s="166">
        <f>SUM('Pay App 1:Pay App 12'!H119)</f>
        <v>0</v>
      </c>
      <c r="H119" s="165"/>
      <c r="I119" s="166">
        <f t="shared" si="6"/>
        <v>0</v>
      </c>
      <c r="J119" s="167">
        <f t="shared" si="7"/>
        <v>0</v>
      </c>
      <c r="K119" s="166">
        <f t="shared" si="8"/>
        <v>0</v>
      </c>
      <c r="L119" s="166" t="str">
        <f t="shared" si="9"/>
        <v/>
      </c>
      <c r="M119" s="165"/>
      <c r="N119" s="166">
        <f>SUM('Pay App 1:Pay App 13'!L119)+SUM('Pay App 1:Pay App 13'!M119)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Data'!$N$2:$BW$88,15,FALSE)</f>
        <v>0</v>
      </c>
      <c r="F120" s="166">
        <f>IFERROR(E120+'Pay App 12'!F120,"")</f>
        <v>0</v>
      </c>
      <c r="G120" s="166">
        <f>SUM('Pay App 1:Pay App 12'!H120)</f>
        <v>0</v>
      </c>
      <c r="H120" s="165"/>
      <c r="I120" s="166">
        <f t="shared" si="6"/>
        <v>0</v>
      </c>
      <c r="J120" s="167">
        <f t="shared" si="7"/>
        <v>0</v>
      </c>
      <c r="K120" s="166">
        <f t="shared" si="8"/>
        <v>0</v>
      </c>
      <c r="L120" s="166" t="str">
        <f t="shared" si="9"/>
        <v/>
      </c>
      <c r="M120" s="165"/>
      <c r="N120" s="166">
        <f>SUM('Pay App 1:Pay App 13'!L120)+SUM('Pay App 1:Pay App 13'!M120)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Data'!$N$2:$BW$88,15,FALSE)</f>
        <v>0</v>
      </c>
      <c r="F121" s="166">
        <f>IFERROR(E121+'Pay App 12'!F121,"")</f>
        <v>0</v>
      </c>
      <c r="G121" s="166">
        <f>SUM('Pay App 1:Pay App 12'!H121)</f>
        <v>0</v>
      </c>
      <c r="H121" s="165"/>
      <c r="I121" s="166">
        <f t="shared" si="6"/>
        <v>0</v>
      </c>
      <c r="J121" s="167">
        <f t="shared" si="7"/>
        <v>0</v>
      </c>
      <c r="K121" s="166">
        <f t="shared" si="8"/>
        <v>0</v>
      </c>
      <c r="L121" s="166" t="str">
        <f t="shared" si="9"/>
        <v/>
      </c>
      <c r="M121" s="165"/>
      <c r="N121" s="166">
        <f>SUM('Pay App 1:Pay App 13'!L121)+SUM('Pay App 1:Pay App 13'!M121)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Data'!$N$2:$BW$88,15,FALSE)</f>
        <v>0</v>
      </c>
      <c r="F122" s="166">
        <f>IFERROR(E122+'Pay App 12'!F122,"")</f>
        <v>0</v>
      </c>
      <c r="G122" s="166">
        <f>SUM('Pay App 1:Pay App 12'!H122)</f>
        <v>0</v>
      </c>
      <c r="H122" s="165"/>
      <c r="I122" s="166">
        <f t="shared" si="6"/>
        <v>0</v>
      </c>
      <c r="J122" s="167">
        <f t="shared" si="7"/>
        <v>0</v>
      </c>
      <c r="K122" s="166">
        <f t="shared" si="8"/>
        <v>0</v>
      </c>
      <c r="L122" s="166" t="str">
        <f t="shared" si="9"/>
        <v/>
      </c>
      <c r="M122" s="165"/>
      <c r="N122" s="166">
        <f>SUM('Pay App 1:Pay App 13'!L122)+SUM('Pay App 1:Pay App 13'!M122)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Data'!$N$2:$BW$88,15,FALSE)</f>
        <v>0</v>
      </c>
      <c r="F123" s="166">
        <f>IFERROR(E123+'Pay App 12'!F123,"")</f>
        <v>0</v>
      </c>
      <c r="G123" s="166">
        <f>SUM('Pay App 1:Pay App 12'!H123)</f>
        <v>0</v>
      </c>
      <c r="H123" s="165"/>
      <c r="I123" s="166">
        <f t="shared" si="6"/>
        <v>0</v>
      </c>
      <c r="J123" s="167">
        <f t="shared" si="7"/>
        <v>0</v>
      </c>
      <c r="K123" s="166">
        <f t="shared" si="8"/>
        <v>0</v>
      </c>
      <c r="L123" s="166" t="str">
        <f t="shared" si="9"/>
        <v/>
      </c>
      <c r="M123" s="165"/>
      <c r="N123" s="166">
        <f>SUM('Pay App 1:Pay App 13'!L123)+SUM('Pay App 1:Pay App 13'!M123)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Data'!$N$2:$BW$88,15,FALSE)</f>
        <v>0</v>
      </c>
      <c r="F124" s="166">
        <f>IFERROR(E124+'Pay App 12'!F124,"")</f>
        <v>0</v>
      </c>
      <c r="G124" s="166">
        <f>SUM('Pay App 1:Pay App 12'!H124)</f>
        <v>0</v>
      </c>
      <c r="H124" s="165"/>
      <c r="I124" s="166">
        <f t="shared" si="6"/>
        <v>0</v>
      </c>
      <c r="J124" s="167">
        <f t="shared" si="7"/>
        <v>0</v>
      </c>
      <c r="K124" s="166">
        <f t="shared" si="8"/>
        <v>0</v>
      </c>
      <c r="L124" s="166" t="str">
        <f t="shared" si="9"/>
        <v/>
      </c>
      <c r="M124" s="165"/>
      <c r="N124" s="166">
        <f>SUM('Pay App 1:Pay App 13'!L124)+SUM('Pay App 1:Pay App 13'!M124)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Data'!$N$2:$BW$88,15,FALSE)</f>
        <v>0</v>
      </c>
      <c r="F125" s="166">
        <f>IFERROR(E125+'Pay App 12'!F125,"")</f>
        <v>0</v>
      </c>
      <c r="G125" s="166">
        <f>SUM('Pay App 1:Pay App 12'!H125)</f>
        <v>0</v>
      </c>
      <c r="H125" s="165"/>
      <c r="I125" s="166">
        <f t="shared" si="6"/>
        <v>0</v>
      </c>
      <c r="J125" s="167">
        <f t="shared" si="7"/>
        <v>0</v>
      </c>
      <c r="K125" s="166">
        <f t="shared" si="8"/>
        <v>0</v>
      </c>
      <c r="L125" s="166" t="str">
        <f t="shared" si="9"/>
        <v/>
      </c>
      <c r="M125" s="165"/>
      <c r="N125" s="166">
        <f>SUM('Pay App 1:Pay App 13'!L125)+SUM('Pay App 1:Pay App 13'!M125)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Data'!$N$2:$BW$88,15,FALSE)</f>
        <v>0</v>
      </c>
      <c r="F126" s="166">
        <f>IFERROR(E126+'Pay App 12'!F126,"")</f>
        <v>0</v>
      </c>
      <c r="G126" s="166">
        <f>SUM('Pay App 1:Pay App 12'!H126)</f>
        <v>0</v>
      </c>
      <c r="H126" s="165"/>
      <c r="I126" s="166">
        <f t="shared" si="6"/>
        <v>0</v>
      </c>
      <c r="J126" s="167">
        <f t="shared" si="7"/>
        <v>0</v>
      </c>
      <c r="K126" s="166">
        <f t="shared" si="8"/>
        <v>0</v>
      </c>
      <c r="L126" s="166" t="str">
        <f t="shared" si="9"/>
        <v/>
      </c>
      <c r="M126" s="165"/>
      <c r="N126" s="166">
        <f>SUM('Pay App 1:Pay App 13'!L126)+SUM('Pay App 1:Pay App 13'!M126)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Data'!$N$2:$BW$88,15,FALSE)</f>
        <v>0</v>
      </c>
      <c r="F127" s="166">
        <f>IFERROR(E127+'Pay App 12'!F127,"")</f>
        <v>0</v>
      </c>
      <c r="G127" s="166">
        <f>SUM('Pay App 1:Pay App 12'!H127)</f>
        <v>0</v>
      </c>
      <c r="H127" s="165"/>
      <c r="I127" s="166">
        <f t="shared" si="6"/>
        <v>0</v>
      </c>
      <c r="J127" s="167">
        <f t="shared" si="7"/>
        <v>0</v>
      </c>
      <c r="K127" s="166">
        <f t="shared" si="8"/>
        <v>0</v>
      </c>
      <c r="L127" s="166" t="str">
        <f t="shared" si="9"/>
        <v/>
      </c>
      <c r="M127" s="165"/>
      <c r="N127" s="166">
        <f>SUM('Pay App 1:Pay App 13'!L127)+SUM('Pay App 1:Pay App 13'!M127)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Data'!$N$2:$BW$88,15,FALSE)</f>
        <v>0</v>
      </c>
      <c r="F128" s="166">
        <f>IFERROR(E128+'Pay App 12'!F128,"")</f>
        <v>0</v>
      </c>
      <c r="G128" s="166">
        <f>SUM('Pay App 1:Pay App 12'!H128)</f>
        <v>0</v>
      </c>
      <c r="H128" s="165"/>
      <c r="I128" s="166">
        <f t="shared" si="6"/>
        <v>0</v>
      </c>
      <c r="J128" s="167">
        <f t="shared" si="7"/>
        <v>0</v>
      </c>
      <c r="K128" s="166">
        <f t="shared" si="8"/>
        <v>0</v>
      </c>
      <c r="L128" s="166" t="str">
        <f t="shared" si="9"/>
        <v/>
      </c>
      <c r="M128" s="165"/>
      <c r="N128" s="166">
        <f>SUM('Pay App 1:Pay App 13'!L128)+SUM('Pay App 1:Pay App 13'!M128)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Data'!$N$2:$BW$88,15,FALSE)</f>
        <v>0</v>
      </c>
      <c r="F129" s="166">
        <f>IFERROR(E129+'Pay App 12'!F129,"")</f>
        <v>0</v>
      </c>
      <c r="G129" s="166">
        <f>SUM('Pay App 1:Pay App 12'!H129)</f>
        <v>0</v>
      </c>
      <c r="H129" s="165"/>
      <c r="I129" s="166">
        <f t="shared" si="6"/>
        <v>0</v>
      </c>
      <c r="J129" s="167">
        <f t="shared" si="7"/>
        <v>0</v>
      </c>
      <c r="K129" s="166">
        <f t="shared" si="8"/>
        <v>0</v>
      </c>
      <c r="L129" s="166" t="str">
        <f t="shared" si="9"/>
        <v/>
      </c>
      <c r="M129" s="165"/>
      <c r="N129" s="166">
        <f>SUM('Pay App 1:Pay App 13'!L129)+SUM('Pay App 1:Pay App 13'!M129)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Data'!$N$2:$BW$88,15,FALSE)</f>
        <v>0</v>
      </c>
      <c r="F130" s="166">
        <f>IFERROR(E130+'Pay App 12'!F130,"")</f>
        <v>0</v>
      </c>
      <c r="G130" s="166">
        <f>SUM('Pay App 1:Pay App 12'!H130)</f>
        <v>0</v>
      </c>
      <c r="H130" s="165"/>
      <c r="I130" s="166">
        <f t="shared" si="6"/>
        <v>0</v>
      </c>
      <c r="J130" s="167">
        <f t="shared" si="7"/>
        <v>0</v>
      </c>
      <c r="K130" s="166">
        <f t="shared" si="8"/>
        <v>0</v>
      </c>
      <c r="L130" s="166" t="str">
        <f t="shared" si="9"/>
        <v/>
      </c>
      <c r="M130" s="165"/>
      <c r="N130" s="166">
        <f>SUM('Pay App 1:Pay App 13'!L130)+SUM('Pay App 1:Pay App 13'!M130)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Data'!$N$2:$BW$88,15,FALSE)</f>
        <v>0</v>
      </c>
      <c r="F131" s="166">
        <f>IFERROR(E131+'Pay App 12'!F131,"")</f>
        <v>0</v>
      </c>
      <c r="G131" s="166">
        <f>SUM('Pay App 1:Pay App 12'!H131)</f>
        <v>0</v>
      </c>
      <c r="H131" s="165"/>
      <c r="I131" s="166">
        <f t="shared" si="6"/>
        <v>0</v>
      </c>
      <c r="J131" s="167">
        <f t="shared" si="7"/>
        <v>0</v>
      </c>
      <c r="K131" s="166">
        <f t="shared" si="8"/>
        <v>0</v>
      </c>
      <c r="L131" s="166" t="str">
        <f t="shared" si="9"/>
        <v/>
      </c>
      <c r="M131" s="165"/>
      <c r="N131" s="166">
        <f>SUM('Pay App 1:Pay App 13'!L131)+SUM('Pay App 1:Pay App 13'!M131)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Data'!$N$2:$BW$88,15,FALSE)</f>
        <v>0</v>
      </c>
      <c r="F132" s="166">
        <f>IFERROR(E132+'Pay App 12'!F132,"")</f>
        <v>0</v>
      </c>
      <c r="G132" s="166">
        <f>SUM('Pay App 1:Pay App 12'!H132)</f>
        <v>0</v>
      </c>
      <c r="H132" s="165"/>
      <c r="I132" s="166">
        <f t="shared" si="6"/>
        <v>0</v>
      </c>
      <c r="J132" s="167">
        <f t="shared" si="7"/>
        <v>0</v>
      </c>
      <c r="K132" s="166">
        <f t="shared" si="8"/>
        <v>0</v>
      </c>
      <c r="L132" s="166" t="str">
        <f t="shared" si="9"/>
        <v/>
      </c>
      <c r="M132" s="165"/>
      <c r="N132" s="166">
        <f>SUM('Pay App 1:Pay App 13'!L132)+SUM('Pay App 1:Pay App 13'!M132)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Data'!$N$2:$BW$88,15,FALSE)</f>
        <v>0</v>
      </c>
      <c r="F133" s="166">
        <f>IFERROR(E133+'Pay App 12'!F133,"")</f>
        <v>0</v>
      </c>
      <c r="G133" s="166">
        <f>SUM('Pay App 1:Pay App 12'!H133)</f>
        <v>0</v>
      </c>
      <c r="H133" s="165"/>
      <c r="I133" s="166">
        <f t="shared" si="6"/>
        <v>0</v>
      </c>
      <c r="J133" s="167">
        <f t="shared" si="7"/>
        <v>0</v>
      </c>
      <c r="K133" s="166">
        <f t="shared" si="8"/>
        <v>0</v>
      </c>
      <c r="L133" s="166" t="str">
        <f t="shared" si="9"/>
        <v/>
      </c>
      <c r="M133" s="165"/>
      <c r="N133" s="166">
        <f>SUM('Pay App 1:Pay App 13'!L133)+SUM('Pay App 1:Pay App 13'!M133)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Data'!$N$2:$BW$88,15,FALSE)</f>
        <v>0</v>
      </c>
      <c r="F134" s="166">
        <f>IFERROR(E134+'Pay App 12'!F134,"")</f>
        <v>0</v>
      </c>
      <c r="G134" s="166">
        <f>SUM('Pay App 1:Pay App 12'!H134)</f>
        <v>0</v>
      </c>
      <c r="H134" s="165"/>
      <c r="I134" s="166">
        <f t="shared" si="6"/>
        <v>0</v>
      </c>
      <c r="J134" s="167">
        <f t="shared" si="7"/>
        <v>0</v>
      </c>
      <c r="K134" s="166">
        <f t="shared" si="8"/>
        <v>0</v>
      </c>
      <c r="L134" s="166" t="str">
        <f t="shared" si="9"/>
        <v/>
      </c>
      <c r="M134" s="165"/>
      <c r="N134" s="166">
        <f>SUM('Pay App 1:Pay App 13'!L134)+SUM('Pay App 1:Pay App 13'!M134)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Data'!$N$2:$BW$88,15,FALSE)</f>
        <v>0</v>
      </c>
      <c r="F135" s="166">
        <f>IFERROR(E135+'Pay App 12'!F135,"")</f>
        <v>0</v>
      </c>
      <c r="G135" s="166">
        <f>SUM('Pay App 1:Pay App 12'!H135)</f>
        <v>0</v>
      </c>
      <c r="H135" s="165"/>
      <c r="I135" s="166">
        <f t="shared" si="6"/>
        <v>0</v>
      </c>
      <c r="J135" s="167">
        <f t="shared" si="7"/>
        <v>0</v>
      </c>
      <c r="K135" s="166">
        <f t="shared" si="8"/>
        <v>0</v>
      </c>
      <c r="L135" s="166" t="str">
        <f t="shared" si="9"/>
        <v/>
      </c>
      <c r="M135" s="165"/>
      <c r="N135" s="166">
        <f>SUM('Pay App 1:Pay App 13'!L135)+SUM('Pay App 1:Pay App 13'!M135)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Data'!$N$2:$BW$88,15,FALSE)</f>
        <v>0</v>
      </c>
      <c r="F136" s="166">
        <f>IFERROR(E136+'Pay App 12'!F136,"")</f>
        <v>0</v>
      </c>
      <c r="G136" s="166">
        <f>SUM('Pay App 1:Pay App 12'!H136)</f>
        <v>0</v>
      </c>
      <c r="H136" s="165"/>
      <c r="I136" s="166">
        <f t="shared" si="6"/>
        <v>0</v>
      </c>
      <c r="J136" s="167">
        <f t="shared" si="7"/>
        <v>0</v>
      </c>
      <c r="K136" s="166">
        <f t="shared" si="8"/>
        <v>0</v>
      </c>
      <c r="L136" s="166" t="str">
        <f t="shared" si="9"/>
        <v/>
      </c>
      <c r="M136" s="165"/>
      <c r="N136" s="166">
        <f>SUM('Pay App 1:Pay App 13'!L136)+SUM('Pay App 1:Pay App 13'!M136)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Data'!$N$2:$BW$88,15,FALSE)</f>
        <v>0</v>
      </c>
      <c r="F137" s="166">
        <f>IFERROR(E137+'Pay App 12'!F137,"")</f>
        <v>0</v>
      </c>
      <c r="G137" s="166">
        <f>SUM('Pay App 1:Pay App 12'!H137)</f>
        <v>0</v>
      </c>
      <c r="H137" s="165"/>
      <c r="I137" s="166">
        <f t="shared" si="6"/>
        <v>0</v>
      </c>
      <c r="J137" s="167">
        <f t="shared" si="7"/>
        <v>0</v>
      </c>
      <c r="K137" s="166">
        <f t="shared" si="8"/>
        <v>0</v>
      </c>
      <c r="L137" s="166" t="str">
        <f t="shared" si="9"/>
        <v/>
      </c>
      <c r="M137" s="165"/>
      <c r="N137" s="166">
        <f>SUM('Pay App 1:Pay App 13'!L137)+SUM('Pay App 1:Pay App 13'!M137)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Data'!$N$2:$BW$88,15,FALSE)</f>
        <v>0</v>
      </c>
      <c r="F138" s="166">
        <f>IFERROR(E138+'Pay App 12'!F138,"")</f>
        <v>0</v>
      </c>
      <c r="G138" s="166">
        <f>SUM('Pay App 1:Pay App 12'!H138)</f>
        <v>0</v>
      </c>
      <c r="H138" s="165"/>
      <c r="I138" s="166">
        <f t="shared" si="6"/>
        <v>0</v>
      </c>
      <c r="J138" s="167">
        <f t="shared" si="7"/>
        <v>0</v>
      </c>
      <c r="K138" s="166">
        <f t="shared" si="8"/>
        <v>0</v>
      </c>
      <c r="L138" s="166" t="str">
        <f t="shared" si="9"/>
        <v/>
      </c>
      <c r="M138" s="165"/>
      <c r="N138" s="166">
        <f>SUM('Pay App 1:Pay App 13'!L138)+SUM('Pay App 1:Pay App 13'!M138)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Data'!$N$2:$BW$88,15,FALSE)</f>
        <v>0</v>
      </c>
      <c r="F139" s="166">
        <f>IFERROR(E139+'Pay App 12'!F139,"")</f>
        <v>0</v>
      </c>
      <c r="G139" s="166">
        <f>SUM('Pay App 1:Pay App 12'!H139)</f>
        <v>0</v>
      </c>
      <c r="H139" s="165"/>
      <c r="I139" s="166">
        <f t="shared" si="6"/>
        <v>0</v>
      </c>
      <c r="J139" s="167">
        <f t="shared" si="7"/>
        <v>0</v>
      </c>
      <c r="K139" s="166">
        <f t="shared" si="8"/>
        <v>0</v>
      </c>
      <c r="L139" s="166" t="str">
        <f t="shared" si="9"/>
        <v/>
      </c>
      <c r="M139" s="165"/>
      <c r="N139" s="166">
        <f>SUM('Pay App 1:Pay App 13'!L139)+SUM('Pay App 1:Pay App 13'!M139)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Data'!$N$2:$BW$88,15,FALSE)</f>
        <v>0</v>
      </c>
      <c r="F140" s="166">
        <f>IFERROR(E140+'Pay App 12'!F140,"")</f>
        <v>0</v>
      </c>
      <c r="G140" s="166">
        <f>SUM('Pay App 1:Pay App 12'!H140)</f>
        <v>0</v>
      </c>
      <c r="H140" s="165"/>
      <c r="I140" s="166">
        <f t="shared" si="6"/>
        <v>0</v>
      </c>
      <c r="J140" s="167">
        <f t="shared" si="7"/>
        <v>0</v>
      </c>
      <c r="K140" s="166">
        <f t="shared" si="8"/>
        <v>0</v>
      </c>
      <c r="L140" s="166" t="str">
        <f t="shared" si="9"/>
        <v/>
      </c>
      <c r="M140" s="165"/>
      <c r="N140" s="166">
        <f>SUM('Pay App 1:Pay App 13'!L140)+SUM('Pay App 1:Pay App 13'!M140)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Data'!$N$2:$BW$88,15,FALSE)</f>
        <v>0</v>
      </c>
      <c r="F141" s="166">
        <f>IFERROR(E141+'Pay App 12'!F141,"")</f>
        <v>0</v>
      </c>
      <c r="G141" s="166">
        <f>SUM('Pay App 1:Pay App 12'!H141)</f>
        <v>0</v>
      </c>
      <c r="H141" s="165"/>
      <c r="I141" s="166">
        <f t="shared" si="6"/>
        <v>0</v>
      </c>
      <c r="J141" s="167">
        <f t="shared" si="7"/>
        <v>0</v>
      </c>
      <c r="K141" s="166">
        <f t="shared" si="8"/>
        <v>0</v>
      </c>
      <c r="L141" s="166" t="str">
        <f t="shared" si="9"/>
        <v/>
      </c>
      <c r="M141" s="165"/>
      <c r="N141" s="166">
        <f>SUM('Pay App 1:Pay App 13'!L141)+SUM('Pay App 1:Pay App 13'!M141)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Data'!$N$2:$BW$88,15,FALSE)</f>
        <v>0</v>
      </c>
      <c r="F142" s="166">
        <f>IFERROR(E142+'Pay App 12'!F142,"")</f>
        <v>0</v>
      </c>
      <c r="G142" s="166">
        <f>SUM('Pay App 1:Pay App 12'!H142)</f>
        <v>0</v>
      </c>
      <c r="H142" s="165"/>
      <c r="I142" s="166">
        <f t="shared" si="6"/>
        <v>0</v>
      </c>
      <c r="J142" s="167">
        <f t="shared" si="7"/>
        <v>0</v>
      </c>
      <c r="K142" s="166">
        <f t="shared" si="8"/>
        <v>0</v>
      </c>
      <c r="L142" s="166" t="str">
        <f t="shared" si="9"/>
        <v/>
      </c>
      <c r="M142" s="165"/>
      <c r="N142" s="166">
        <f>SUM('Pay App 1:Pay App 13'!L142)+SUM('Pay App 1:Pay App 13'!M142)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Data'!$N$2:$BW$88,15,FALSE)</f>
        <v>0</v>
      </c>
      <c r="F143" s="166">
        <f>IFERROR(E143+'Pay App 12'!F143,"")</f>
        <v>0</v>
      </c>
      <c r="G143" s="166">
        <f>SUM('Pay App 1:Pay App 12'!H143)</f>
        <v>0</v>
      </c>
      <c r="H143" s="165"/>
      <c r="I143" s="166">
        <f t="shared" si="6"/>
        <v>0</v>
      </c>
      <c r="J143" s="167">
        <f t="shared" si="7"/>
        <v>0</v>
      </c>
      <c r="K143" s="166">
        <f t="shared" si="8"/>
        <v>0</v>
      </c>
      <c r="L143" s="166" t="str">
        <f t="shared" si="9"/>
        <v/>
      </c>
      <c r="M143" s="165"/>
      <c r="N143" s="166">
        <f>SUM('Pay App 1:Pay App 13'!L143)+SUM('Pay App 1:Pay App 13'!M143)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Data'!$N$2:$BW$88,15,FALSE)</f>
        <v>0</v>
      </c>
      <c r="F144" s="166">
        <f>IFERROR(E144+'Pay App 12'!F144,"")</f>
        <v>0</v>
      </c>
      <c r="G144" s="166">
        <f>SUM('Pay App 1:Pay App 12'!H144)</f>
        <v>0</v>
      </c>
      <c r="H144" s="165"/>
      <c r="I144" s="166">
        <f t="shared" si="6"/>
        <v>0</v>
      </c>
      <c r="J144" s="167">
        <f t="shared" si="7"/>
        <v>0</v>
      </c>
      <c r="K144" s="166">
        <f t="shared" si="8"/>
        <v>0</v>
      </c>
      <c r="L144" s="166" t="str">
        <f t="shared" si="9"/>
        <v/>
      </c>
      <c r="M144" s="165"/>
      <c r="N144" s="166">
        <f>SUM('Pay App 1:Pay App 13'!L144)+SUM('Pay App 1:Pay App 13'!M144)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Data'!$N$2:$BW$88,15,FALSE)</f>
        <v>0</v>
      </c>
      <c r="F145" s="166">
        <f>IFERROR(E145+'Pay App 12'!F145,"")</f>
        <v>0</v>
      </c>
      <c r="G145" s="166">
        <f>SUM('Pay App 1:Pay App 12'!H145)</f>
        <v>0</v>
      </c>
      <c r="H145" s="165"/>
      <c r="I145" s="166">
        <f t="shared" si="6"/>
        <v>0</v>
      </c>
      <c r="J145" s="167">
        <f t="shared" si="7"/>
        <v>0</v>
      </c>
      <c r="K145" s="166">
        <f t="shared" si="8"/>
        <v>0</v>
      </c>
      <c r="L145" s="166" t="str">
        <f t="shared" si="9"/>
        <v/>
      </c>
      <c r="M145" s="165"/>
      <c r="N145" s="166">
        <f>SUM('Pay App 1:Pay App 13'!L145)+SUM('Pay App 1:Pay App 13'!M145)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Data'!$N$2:$BW$88,15,FALSE)</f>
        <v>0</v>
      </c>
      <c r="F146" s="166">
        <f>IFERROR(E146+'Pay App 12'!F146,"")</f>
        <v>0</v>
      </c>
      <c r="G146" s="166">
        <f>SUM('Pay App 1:Pay App 12'!H146)</f>
        <v>0</v>
      </c>
      <c r="H146" s="165"/>
      <c r="I146" s="166">
        <f t="shared" si="6"/>
        <v>0</v>
      </c>
      <c r="J146" s="167">
        <f t="shared" si="7"/>
        <v>0</v>
      </c>
      <c r="K146" s="166">
        <f t="shared" si="8"/>
        <v>0</v>
      </c>
      <c r="L146" s="166" t="str">
        <f t="shared" si="9"/>
        <v/>
      </c>
      <c r="M146" s="165"/>
      <c r="N146" s="166">
        <f>SUM('Pay App 1:Pay App 13'!L146)+SUM('Pay App 1:Pay App 13'!M146)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Data'!$N$2:$BW$88,15,FALSE)</f>
        <v>0</v>
      </c>
      <c r="F147" s="166">
        <f>IFERROR(E147+'Pay App 12'!F147,"")</f>
        <v>0</v>
      </c>
      <c r="G147" s="166">
        <f>SUM('Pay App 1:Pay App 12'!H147)</f>
        <v>0</v>
      </c>
      <c r="H147" s="165"/>
      <c r="I147" s="166">
        <f t="shared" si="6"/>
        <v>0</v>
      </c>
      <c r="J147" s="167">
        <f t="shared" si="7"/>
        <v>0</v>
      </c>
      <c r="K147" s="166">
        <f t="shared" si="8"/>
        <v>0</v>
      </c>
      <c r="L147" s="166" t="str">
        <f t="shared" si="9"/>
        <v/>
      </c>
      <c r="M147" s="165"/>
      <c r="N147" s="166">
        <f>SUM('Pay App 1:Pay App 13'!L147)+SUM('Pay App 1:Pay App 13'!M147)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Data'!$N$2:$BW$88,15,FALSE)</f>
        <v>0</v>
      </c>
      <c r="F148" s="166">
        <f>IFERROR(E148+'Pay App 12'!F148,"")</f>
        <v>0</v>
      </c>
      <c r="G148" s="166">
        <f>SUM('Pay App 1:Pay App 12'!H148)</f>
        <v>0</v>
      </c>
      <c r="H148" s="165"/>
      <c r="I148" s="166">
        <f t="shared" si="6"/>
        <v>0</v>
      </c>
      <c r="J148" s="167">
        <f t="shared" si="7"/>
        <v>0</v>
      </c>
      <c r="K148" s="166">
        <f t="shared" si="8"/>
        <v>0</v>
      </c>
      <c r="L148" s="166" t="str">
        <f t="shared" si="9"/>
        <v/>
      </c>
      <c r="M148" s="165"/>
      <c r="N148" s="166">
        <f>SUM('Pay App 1:Pay App 13'!L148)+SUM('Pay App 1:Pay App 13'!M148)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0BIw5HCk5xMvJEBEsadiYzEIVSfP5m1xAvZHAUH8IGhrBIwBMLtI57tl0Z+74O3TE3fg5farnC/5R4wn1lIn1w==" saltValue="vHZ/l4b4Zb+XTtBQrd1KJQ=="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527" priority="2" operator="equal">
      <formula>0</formula>
    </cfRule>
  </conditionalFormatting>
  <conditionalFormatting sqref="D106:G148">
    <cfRule type="cellIs" dxfId="526" priority="1" operator="equal">
      <formula>0</formula>
    </cfRule>
  </conditionalFormatting>
  <conditionalFormatting sqref="D10:H10 D12:H14 D19:H21">
    <cfRule type="cellIs" dxfId="525" priority="6" operator="equal">
      <formula>0</formula>
    </cfRule>
  </conditionalFormatting>
  <conditionalFormatting sqref="H51">
    <cfRule type="cellIs" dxfId="524" priority="9" operator="lessThan">
      <formula>0</formula>
    </cfRule>
  </conditionalFormatting>
  <conditionalFormatting sqref="I57:I100 K57:K100 I106:I148 K106:K148 N106:O148">
    <cfRule type="cellIs" dxfId="523" priority="14" operator="equal">
      <formula>0</formula>
    </cfRule>
  </conditionalFormatting>
  <conditionalFormatting sqref="J57:J100 J106:J149">
    <cfRule type="cellIs" dxfId="522" priority="11" operator="greaterThan">
      <formula>1</formula>
    </cfRule>
    <cfRule type="cellIs" dxfId="521" priority="12" operator="equal">
      <formula>0</formula>
    </cfRule>
  </conditionalFormatting>
  <conditionalFormatting sqref="K57:K100 K106:K148">
    <cfRule type="cellIs" dxfId="520" priority="10" operator="lessThan">
      <formula>0</formula>
    </cfRule>
  </conditionalFormatting>
  <conditionalFormatting sqref="M57:M100">
    <cfRule type="cellIs" dxfId="519" priority="13" operator="lessThan">
      <formula>0</formula>
    </cfRule>
  </conditionalFormatting>
  <conditionalFormatting sqref="M106:M148">
    <cfRule type="cellIs" dxfId="518" priority="8" operator="lessThan">
      <formula>0</formula>
    </cfRule>
  </conditionalFormatting>
  <conditionalFormatting sqref="N57:O100">
    <cfRule type="cellIs" dxfId="517"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BA462769-77BF-482D-8533-4B6626A3FE91}">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FC11E49A-77B3-4BF8-B060-CBBA5AEB0F9F}">
          <x14:formula1>
            <xm:f>'Graph Data'!$L$74:$L$76</xm:f>
          </x14:formula1>
          <xm:sqref>G17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D0735-6E77-4227-81E1-6E0109B31EF5}">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14</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14'!E149)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14'!G41)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13'!H49)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14.1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Data'!$N$2:$BW$88,16,FALSE)</f>
        <v>0</v>
      </c>
      <c r="F57" s="166">
        <f>IFERROR(E57+'Pay App 13'!F57,"")</f>
        <v>0</v>
      </c>
      <c r="G57" s="166">
        <f>SUM('Pay App 1:Pay App 13'!H57)</f>
        <v>0</v>
      </c>
      <c r="H57" s="165"/>
      <c r="I57" s="166">
        <f>G57+H57</f>
        <v>0</v>
      </c>
      <c r="J57" s="167">
        <f>IFERROR(I57/F57,0)</f>
        <v>0</v>
      </c>
      <c r="K57" s="166">
        <f>IFERROR(F57-I57,"")</f>
        <v>0</v>
      </c>
      <c r="L57" s="166" t="str">
        <f>IF(AND($H$33&lt;100000, $H$33&gt;0, H57&gt;=1),0,IF(AND($H$33&gt;=100000,H57&lt;&gt;""),O57,""))</f>
        <v/>
      </c>
      <c r="M57" s="165"/>
      <c r="N57" s="166">
        <f>SUM('Pay App 1:Pay App 14'!L57)+SUM('Pay App 1:Pay App 14'!M57)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Data'!$N$2:$BW$88,16,FALSE)</f>
        <v>0</v>
      </c>
      <c r="F58" s="166">
        <f>IFERROR(E58+'Pay App 13'!F58,"")</f>
        <v>0</v>
      </c>
      <c r="G58" s="166">
        <f>SUM('Pay App 1:Pay App 13'!H58)</f>
        <v>0</v>
      </c>
      <c r="H58" s="165"/>
      <c r="I58" s="166">
        <f>G58+H58</f>
        <v>0</v>
      </c>
      <c r="J58" s="167">
        <f>IFERROR(I58/F58,0)</f>
        <v>0</v>
      </c>
      <c r="K58" s="166">
        <f>IFERROR(F58-I58,"")</f>
        <v>0</v>
      </c>
      <c r="L58" s="166" t="str">
        <f t="shared" ref="L58:L100" si="0">IF(AND($H$33&lt;100000, $H$33&gt;0, H58&gt;=1),0,IF(AND($H$33&gt;=100000,H58&lt;&gt;""),O58,""))</f>
        <v/>
      </c>
      <c r="M58" s="165"/>
      <c r="N58" s="166">
        <f>SUM('Pay App 1:Pay App 14'!L58)+SUM('Pay App 1:Pay App 14'!M58)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Data'!$N$2:$BW$88,16,FALSE)</f>
        <v>0</v>
      </c>
      <c r="F59" s="166">
        <f>IFERROR(E59+'Pay App 13'!F59,"")</f>
        <v>0</v>
      </c>
      <c r="G59" s="166">
        <f>SUM('Pay App 1:Pay App 13'!H59)</f>
        <v>0</v>
      </c>
      <c r="H59" s="165"/>
      <c r="I59" s="166">
        <f t="shared" ref="I59:I99" si="2">G59+H59</f>
        <v>0</v>
      </c>
      <c r="J59" s="167">
        <f t="shared" ref="J59:J99" si="3">IFERROR(I59/F59,0)</f>
        <v>0</v>
      </c>
      <c r="K59" s="166">
        <f t="shared" ref="K59:K99" si="4">IFERROR(F59-I59,"")</f>
        <v>0</v>
      </c>
      <c r="L59" s="166" t="str">
        <f t="shared" si="0"/>
        <v/>
      </c>
      <c r="M59" s="165"/>
      <c r="N59" s="166">
        <f>SUM('Pay App 1:Pay App 14'!L59)+SUM('Pay App 1:Pay App 14'!M59)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Data'!$N$2:$BW$88,16,FALSE)</f>
        <v>0</v>
      </c>
      <c r="F60" s="166">
        <f>IFERROR(E60+'Pay App 13'!F60,"")</f>
        <v>0</v>
      </c>
      <c r="G60" s="166">
        <f>SUM('Pay App 1:Pay App 13'!H60)</f>
        <v>0</v>
      </c>
      <c r="H60" s="165"/>
      <c r="I60" s="166">
        <f t="shared" si="2"/>
        <v>0</v>
      </c>
      <c r="J60" s="167">
        <f t="shared" si="3"/>
        <v>0</v>
      </c>
      <c r="K60" s="166">
        <f t="shared" si="4"/>
        <v>0</v>
      </c>
      <c r="L60" s="166" t="str">
        <f t="shared" si="0"/>
        <v/>
      </c>
      <c r="M60" s="165"/>
      <c r="N60" s="166">
        <f>SUM('Pay App 1:Pay App 14'!L60)+SUM('Pay App 1:Pay App 14'!M60)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Data'!$N$2:$BW$88,16,FALSE)</f>
        <v>0</v>
      </c>
      <c r="F61" s="166">
        <f>IFERROR(E61+'Pay App 13'!F61,"")</f>
        <v>0</v>
      </c>
      <c r="G61" s="166">
        <f>SUM('Pay App 1:Pay App 13'!H61)</f>
        <v>0</v>
      </c>
      <c r="H61" s="165"/>
      <c r="I61" s="166">
        <f t="shared" si="2"/>
        <v>0</v>
      </c>
      <c r="J61" s="167">
        <f t="shared" si="3"/>
        <v>0</v>
      </c>
      <c r="K61" s="166">
        <f t="shared" si="4"/>
        <v>0</v>
      </c>
      <c r="L61" s="166" t="str">
        <f t="shared" si="0"/>
        <v/>
      </c>
      <c r="M61" s="165"/>
      <c r="N61" s="166">
        <f>SUM('Pay App 1:Pay App 14'!L61)+SUM('Pay App 1:Pay App 14'!M61)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Data'!$N$2:$BW$88,16,FALSE)</f>
        <v>0</v>
      </c>
      <c r="F62" s="166">
        <f>IFERROR(E62+'Pay App 13'!F62,"")</f>
        <v>0</v>
      </c>
      <c r="G62" s="166">
        <f>SUM('Pay App 1:Pay App 13'!H62)</f>
        <v>0</v>
      </c>
      <c r="H62" s="165"/>
      <c r="I62" s="166">
        <f t="shared" si="2"/>
        <v>0</v>
      </c>
      <c r="J62" s="167">
        <f t="shared" si="3"/>
        <v>0</v>
      </c>
      <c r="K62" s="166">
        <f t="shared" si="4"/>
        <v>0</v>
      </c>
      <c r="L62" s="166" t="str">
        <f t="shared" si="0"/>
        <v/>
      </c>
      <c r="M62" s="165"/>
      <c r="N62" s="166">
        <f>SUM('Pay App 1:Pay App 14'!L62)+SUM('Pay App 1:Pay App 14'!M62)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Data'!$N$2:$BW$88,16,FALSE)</f>
        <v>0</v>
      </c>
      <c r="F63" s="166">
        <f>IFERROR(E63+'Pay App 13'!F63,"")</f>
        <v>0</v>
      </c>
      <c r="G63" s="166">
        <f>SUM('Pay App 1:Pay App 13'!H63)</f>
        <v>0</v>
      </c>
      <c r="H63" s="165"/>
      <c r="I63" s="166">
        <f t="shared" si="2"/>
        <v>0</v>
      </c>
      <c r="J63" s="167">
        <f t="shared" si="3"/>
        <v>0</v>
      </c>
      <c r="K63" s="166">
        <f t="shared" si="4"/>
        <v>0</v>
      </c>
      <c r="L63" s="166" t="str">
        <f t="shared" si="0"/>
        <v/>
      </c>
      <c r="M63" s="165"/>
      <c r="N63" s="166">
        <f>SUM('Pay App 1:Pay App 14'!L63)+SUM('Pay App 1:Pay App 14'!M63)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Data'!$N$2:$BW$88,16,FALSE)</f>
        <v>0</v>
      </c>
      <c r="F64" s="166">
        <f>IFERROR(E64+'Pay App 13'!F64,"")</f>
        <v>0</v>
      </c>
      <c r="G64" s="166">
        <f>SUM('Pay App 1:Pay App 13'!H64)</f>
        <v>0</v>
      </c>
      <c r="H64" s="165"/>
      <c r="I64" s="166">
        <f t="shared" si="2"/>
        <v>0</v>
      </c>
      <c r="J64" s="167">
        <f t="shared" si="3"/>
        <v>0</v>
      </c>
      <c r="K64" s="166">
        <f t="shared" si="4"/>
        <v>0</v>
      </c>
      <c r="L64" s="166" t="str">
        <f t="shared" si="0"/>
        <v/>
      </c>
      <c r="M64" s="165"/>
      <c r="N64" s="166">
        <f>SUM('Pay App 1:Pay App 14'!L64)+SUM('Pay App 1:Pay App 14'!M64)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Data'!$N$2:$BW$88,16,FALSE)</f>
        <v>0</v>
      </c>
      <c r="F65" s="166">
        <f>IFERROR(E65+'Pay App 13'!F65,"")</f>
        <v>0</v>
      </c>
      <c r="G65" s="166">
        <f>SUM('Pay App 1:Pay App 13'!H65)</f>
        <v>0</v>
      </c>
      <c r="H65" s="165"/>
      <c r="I65" s="166">
        <f t="shared" si="2"/>
        <v>0</v>
      </c>
      <c r="J65" s="167">
        <f t="shared" si="3"/>
        <v>0</v>
      </c>
      <c r="K65" s="166">
        <f t="shared" si="4"/>
        <v>0</v>
      </c>
      <c r="L65" s="166" t="str">
        <f t="shared" si="0"/>
        <v/>
      </c>
      <c r="M65" s="165"/>
      <c r="N65" s="166">
        <f>SUM('Pay App 1:Pay App 14'!L65)+SUM('Pay App 1:Pay App 14'!M65)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Data'!$N$2:$BW$88,16,FALSE)</f>
        <v>0</v>
      </c>
      <c r="F66" s="166">
        <f>IFERROR(E66+'Pay App 13'!F66,"")</f>
        <v>0</v>
      </c>
      <c r="G66" s="166">
        <f>SUM('Pay App 1:Pay App 13'!H66)</f>
        <v>0</v>
      </c>
      <c r="H66" s="165"/>
      <c r="I66" s="166">
        <f t="shared" si="2"/>
        <v>0</v>
      </c>
      <c r="J66" s="167">
        <f t="shared" si="3"/>
        <v>0</v>
      </c>
      <c r="K66" s="166">
        <f t="shared" si="4"/>
        <v>0</v>
      </c>
      <c r="L66" s="166" t="str">
        <f t="shared" si="0"/>
        <v/>
      </c>
      <c r="M66" s="165"/>
      <c r="N66" s="166">
        <f>SUM('Pay App 1:Pay App 14'!L66)+SUM('Pay App 1:Pay App 14'!M66)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Data'!$N$2:$BW$88,16,FALSE)</f>
        <v>0</v>
      </c>
      <c r="F67" s="166">
        <f>IFERROR(E67+'Pay App 13'!F67,"")</f>
        <v>0</v>
      </c>
      <c r="G67" s="166">
        <f>SUM('Pay App 1:Pay App 13'!H67)</f>
        <v>0</v>
      </c>
      <c r="H67" s="165"/>
      <c r="I67" s="166">
        <f t="shared" si="2"/>
        <v>0</v>
      </c>
      <c r="J67" s="167">
        <f t="shared" si="3"/>
        <v>0</v>
      </c>
      <c r="K67" s="166">
        <f t="shared" si="4"/>
        <v>0</v>
      </c>
      <c r="L67" s="166" t="str">
        <f t="shared" si="0"/>
        <v/>
      </c>
      <c r="M67" s="165"/>
      <c r="N67" s="166">
        <f>SUM('Pay App 1:Pay App 14'!L67)+SUM('Pay App 1:Pay App 14'!M67)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Data'!$N$2:$BW$88,16,FALSE)</f>
        <v>0</v>
      </c>
      <c r="F68" s="166">
        <f>IFERROR(E68+'Pay App 13'!F68,"")</f>
        <v>0</v>
      </c>
      <c r="G68" s="166">
        <f>SUM('Pay App 1:Pay App 13'!H68)</f>
        <v>0</v>
      </c>
      <c r="H68" s="165"/>
      <c r="I68" s="166">
        <f t="shared" si="2"/>
        <v>0</v>
      </c>
      <c r="J68" s="167">
        <f t="shared" si="3"/>
        <v>0</v>
      </c>
      <c r="K68" s="166">
        <f t="shared" si="4"/>
        <v>0</v>
      </c>
      <c r="L68" s="166" t="str">
        <f t="shared" si="0"/>
        <v/>
      </c>
      <c r="M68" s="165"/>
      <c r="N68" s="166">
        <f>SUM('Pay App 1:Pay App 14'!L68)+SUM('Pay App 1:Pay App 14'!M68)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Data'!$N$2:$BW$88,16,FALSE)</f>
        <v>0</v>
      </c>
      <c r="F69" s="166">
        <f>IFERROR(E69+'Pay App 13'!F69,"")</f>
        <v>0</v>
      </c>
      <c r="G69" s="166">
        <f>SUM('Pay App 1:Pay App 13'!H69)</f>
        <v>0</v>
      </c>
      <c r="H69" s="165"/>
      <c r="I69" s="166">
        <f t="shared" si="2"/>
        <v>0</v>
      </c>
      <c r="J69" s="167">
        <f t="shared" si="3"/>
        <v>0</v>
      </c>
      <c r="K69" s="166">
        <f t="shared" si="4"/>
        <v>0</v>
      </c>
      <c r="L69" s="166" t="str">
        <f t="shared" si="0"/>
        <v/>
      </c>
      <c r="M69" s="165"/>
      <c r="N69" s="166">
        <f>SUM('Pay App 1:Pay App 14'!L69)+SUM('Pay App 1:Pay App 14'!M69)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Data'!$N$2:$BW$88,16,FALSE)</f>
        <v>0</v>
      </c>
      <c r="F70" s="166">
        <f>IFERROR(E70+'Pay App 13'!F70,"")</f>
        <v>0</v>
      </c>
      <c r="G70" s="166">
        <f>SUM('Pay App 1:Pay App 13'!H70)</f>
        <v>0</v>
      </c>
      <c r="H70" s="165"/>
      <c r="I70" s="166">
        <f t="shared" si="2"/>
        <v>0</v>
      </c>
      <c r="J70" s="167">
        <f t="shared" si="3"/>
        <v>0</v>
      </c>
      <c r="K70" s="166">
        <f t="shared" si="4"/>
        <v>0</v>
      </c>
      <c r="L70" s="166" t="str">
        <f t="shared" si="0"/>
        <v/>
      </c>
      <c r="M70" s="165"/>
      <c r="N70" s="166">
        <f>SUM('Pay App 1:Pay App 14'!L70)+SUM('Pay App 1:Pay App 14'!M70)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Data'!$N$2:$BW$88,16,FALSE)</f>
        <v>0</v>
      </c>
      <c r="F71" s="166">
        <f>IFERROR(E71+'Pay App 13'!F71,"")</f>
        <v>0</v>
      </c>
      <c r="G71" s="166">
        <f>SUM('Pay App 1:Pay App 13'!H71)</f>
        <v>0</v>
      </c>
      <c r="H71" s="165"/>
      <c r="I71" s="166">
        <f t="shared" si="2"/>
        <v>0</v>
      </c>
      <c r="J71" s="167">
        <f t="shared" si="3"/>
        <v>0</v>
      </c>
      <c r="K71" s="166">
        <f t="shared" si="4"/>
        <v>0</v>
      </c>
      <c r="L71" s="166" t="str">
        <f t="shared" si="0"/>
        <v/>
      </c>
      <c r="M71" s="165"/>
      <c r="N71" s="166">
        <f>SUM('Pay App 1:Pay App 14'!L71)+SUM('Pay App 1:Pay App 14'!M71)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Data'!$N$2:$BW$88,16,FALSE)</f>
        <v>0</v>
      </c>
      <c r="F72" s="166">
        <f>IFERROR(E72+'Pay App 13'!F72,"")</f>
        <v>0</v>
      </c>
      <c r="G72" s="166">
        <f>SUM('Pay App 1:Pay App 13'!H72)</f>
        <v>0</v>
      </c>
      <c r="H72" s="165"/>
      <c r="I72" s="166">
        <f t="shared" si="2"/>
        <v>0</v>
      </c>
      <c r="J72" s="167">
        <f t="shared" si="3"/>
        <v>0</v>
      </c>
      <c r="K72" s="166">
        <f t="shared" si="4"/>
        <v>0</v>
      </c>
      <c r="L72" s="166" t="str">
        <f t="shared" si="0"/>
        <v/>
      </c>
      <c r="M72" s="165"/>
      <c r="N72" s="166">
        <f>SUM('Pay App 1:Pay App 14'!L72)+SUM('Pay App 1:Pay App 14'!M72)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Data'!$N$2:$BW$88,16,FALSE)</f>
        <v>0</v>
      </c>
      <c r="F73" s="166">
        <f>IFERROR(E73+'Pay App 13'!F73,"")</f>
        <v>0</v>
      </c>
      <c r="G73" s="166">
        <f>SUM('Pay App 1:Pay App 13'!H73)</f>
        <v>0</v>
      </c>
      <c r="H73" s="165"/>
      <c r="I73" s="166">
        <f t="shared" si="2"/>
        <v>0</v>
      </c>
      <c r="J73" s="167">
        <f t="shared" si="3"/>
        <v>0</v>
      </c>
      <c r="K73" s="166">
        <f t="shared" si="4"/>
        <v>0</v>
      </c>
      <c r="L73" s="166" t="str">
        <f t="shared" si="0"/>
        <v/>
      </c>
      <c r="M73" s="165"/>
      <c r="N73" s="166">
        <f>SUM('Pay App 1:Pay App 14'!L73)+SUM('Pay App 1:Pay App 14'!M73)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Data'!$N$2:$BW$88,16,FALSE)</f>
        <v>0</v>
      </c>
      <c r="F74" s="166">
        <f>IFERROR(E74+'Pay App 13'!F74,"")</f>
        <v>0</v>
      </c>
      <c r="G74" s="166">
        <f>SUM('Pay App 1:Pay App 13'!H74)</f>
        <v>0</v>
      </c>
      <c r="H74" s="165"/>
      <c r="I74" s="166">
        <f t="shared" si="2"/>
        <v>0</v>
      </c>
      <c r="J74" s="167">
        <f t="shared" si="3"/>
        <v>0</v>
      </c>
      <c r="K74" s="166">
        <f t="shared" si="4"/>
        <v>0</v>
      </c>
      <c r="L74" s="166" t="str">
        <f t="shared" si="0"/>
        <v/>
      </c>
      <c r="M74" s="165"/>
      <c r="N74" s="166">
        <f>SUM('Pay App 1:Pay App 14'!L74)+SUM('Pay App 1:Pay App 14'!M74)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Data'!$N$2:$BW$88,16,FALSE)</f>
        <v>0</v>
      </c>
      <c r="F75" s="166">
        <f>IFERROR(E75+'Pay App 13'!F75,"")</f>
        <v>0</v>
      </c>
      <c r="G75" s="166">
        <f>SUM('Pay App 1:Pay App 13'!H75)</f>
        <v>0</v>
      </c>
      <c r="H75" s="165"/>
      <c r="I75" s="166">
        <f t="shared" si="2"/>
        <v>0</v>
      </c>
      <c r="J75" s="167">
        <f t="shared" si="3"/>
        <v>0</v>
      </c>
      <c r="K75" s="166">
        <f t="shared" si="4"/>
        <v>0</v>
      </c>
      <c r="L75" s="166" t="str">
        <f t="shared" si="0"/>
        <v/>
      </c>
      <c r="M75" s="165"/>
      <c r="N75" s="166">
        <f>SUM('Pay App 1:Pay App 14'!L75)+SUM('Pay App 1:Pay App 14'!M75)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Data'!$N$2:$BW$88,16,FALSE)</f>
        <v>0</v>
      </c>
      <c r="F76" s="166">
        <f>IFERROR(E76+'Pay App 13'!F76,"")</f>
        <v>0</v>
      </c>
      <c r="G76" s="166">
        <f>SUM('Pay App 1:Pay App 13'!H76)</f>
        <v>0</v>
      </c>
      <c r="H76" s="165"/>
      <c r="I76" s="166">
        <f t="shared" si="2"/>
        <v>0</v>
      </c>
      <c r="J76" s="167">
        <f t="shared" si="3"/>
        <v>0</v>
      </c>
      <c r="K76" s="166">
        <f t="shared" si="4"/>
        <v>0</v>
      </c>
      <c r="L76" s="166" t="str">
        <f t="shared" si="0"/>
        <v/>
      </c>
      <c r="M76" s="165"/>
      <c r="N76" s="166">
        <f>SUM('Pay App 1:Pay App 14'!L76)+SUM('Pay App 1:Pay App 14'!M76)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Data'!$N$2:$BW$88,16,FALSE)</f>
        <v>0</v>
      </c>
      <c r="F77" s="166">
        <f>IFERROR(E77+'Pay App 13'!F77,"")</f>
        <v>0</v>
      </c>
      <c r="G77" s="166">
        <f>SUM('Pay App 1:Pay App 13'!H77)</f>
        <v>0</v>
      </c>
      <c r="H77" s="165"/>
      <c r="I77" s="166">
        <f t="shared" si="2"/>
        <v>0</v>
      </c>
      <c r="J77" s="167">
        <f t="shared" si="3"/>
        <v>0</v>
      </c>
      <c r="K77" s="166">
        <f t="shared" si="4"/>
        <v>0</v>
      </c>
      <c r="L77" s="166" t="str">
        <f t="shared" si="0"/>
        <v/>
      </c>
      <c r="M77" s="165"/>
      <c r="N77" s="166">
        <f>SUM('Pay App 1:Pay App 14'!L77)+SUM('Pay App 1:Pay App 14'!M77)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Data'!$N$2:$BW$88,16,FALSE)</f>
        <v>0</v>
      </c>
      <c r="F78" s="166">
        <f>IFERROR(E78+'Pay App 13'!F78,"")</f>
        <v>0</v>
      </c>
      <c r="G78" s="166">
        <f>SUM('Pay App 1:Pay App 13'!H78)</f>
        <v>0</v>
      </c>
      <c r="H78" s="165"/>
      <c r="I78" s="166">
        <f t="shared" si="2"/>
        <v>0</v>
      </c>
      <c r="J78" s="167">
        <f t="shared" si="3"/>
        <v>0</v>
      </c>
      <c r="K78" s="166">
        <f t="shared" si="4"/>
        <v>0</v>
      </c>
      <c r="L78" s="166" t="str">
        <f t="shared" si="0"/>
        <v/>
      </c>
      <c r="M78" s="165"/>
      <c r="N78" s="166">
        <f>SUM('Pay App 1:Pay App 14'!L78)+SUM('Pay App 1:Pay App 14'!M78)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Data'!$N$2:$BW$88,16,FALSE)</f>
        <v>0</v>
      </c>
      <c r="F79" s="166">
        <f>IFERROR(E79+'Pay App 13'!F79,"")</f>
        <v>0</v>
      </c>
      <c r="G79" s="166">
        <f>SUM('Pay App 1:Pay App 13'!H79)</f>
        <v>0</v>
      </c>
      <c r="H79" s="165"/>
      <c r="I79" s="166">
        <f t="shared" si="2"/>
        <v>0</v>
      </c>
      <c r="J79" s="167">
        <f t="shared" si="3"/>
        <v>0</v>
      </c>
      <c r="K79" s="166">
        <f t="shared" si="4"/>
        <v>0</v>
      </c>
      <c r="L79" s="166" t="str">
        <f t="shared" si="0"/>
        <v/>
      </c>
      <c r="M79" s="165"/>
      <c r="N79" s="166">
        <f>SUM('Pay App 1:Pay App 14'!L79)+SUM('Pay App 1:Pay App 14'!M79)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Data'!$N$2:$BW$88,16,FALSE)</f>
        <v>0</v>
      </c>
      <c r="F80" s="166">
        <f>IFERROR(E80+'Pay App 13'!F80,"")</f>
        <v>0</v>
      </c>
      <c r="G80" s="166">
        <f>SUM('Pay App 1:Pay App 13'!H80)</f>
        <v>0</v>
      </c>
      <c r="H80" s="165"/>
      <c r="I80" s="166">
        <f t="shared" si="2"/>
        <v>0</v>
      </c>
      <c r="J80" s="167">
        <f t="shared" si="3"/>
        <v>0</v>
      </c>
      <c r="K80" s="166">
        <f t="shared" si="4"/>
        <v>0</v>
      </c>
      <c r="L80" s="166" t="str">
        <f t="shared" si="0"/>
        <v/>
      </c>
      <c r="M80" s="165"/>
      <c r="N80" s="166">
        <f>SUM('Pay App 1:Pay App 14'!L80)+SUM('Pay App 1:Pay App 14'!M80)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Data'!$N$2:$BW$88,16,FALSE)</f>
        <v>0</v>
      </c>
      <c r="F81" s="166">
        <f>IFERROR(E81+'Pay App 13'!F81,"")</f>
        <v>0</v>
      </c>
      <c r="G81" s="166">
        <f>SUM('Pay App 1:Pay App 13'!H81)</f>
        <v>0</v>
      </c>
      <c r="H81" s="165"/>
      <c r="I81" s="166">
        <f t="shared" si="2"/>
        <v>0</v>
      </c>
      <c r="J81" s="167">
        <f t="shared" si="3"/>
        <v>0</v>
      </c>
      <c r="K81" s="166">
        <f t="shared" si="4"/>
        <v>0</v>
      </c>
      <c r="L81" s="166" t="str">
        <f t="shared" si="0"/>
        <v/>
      </c>
      <c r="M81" s="165"/>
      <c r="N81" s="166">
        <f>SUM('Pay App 1:Pay App 14'!L81)+SUM('Pay App 1:Pay App 14'!M81)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Data'!$N$2:$BW$88,16,FALSE)</f>
        <v>0</v>
      </c>
      <c r="F82" s="166">
        <f>IFERROR(E82+'Pay App 13'!F82,"")</f>
        <v>0</v>
      </c>
      <c r="G82" s="166">
        <f>SUM('Pay App 1:Pay App 13'!H82)</f>
        <v>0</v>
      </c>
      <c r="H82" s="165"/>
      <c r="I82" s="166">
        <f t="shared" si="2"/>
        <v>0</v>
      </c>
      <c r="J82" s="167">
        <f t="shared" si="3"/>
        <v>0</v>
      </c>
      <c r="K82" s="166">
        <f t="shared" si="4"/>
        <v>0</v>
      </c>
      <c r="L82" s="166" t="str">
        <f t="shared" si="0"/>
        <v/>
      </c>
      <c r="M82" s="165"/>
      <c r="N82" s="166">
        <f>SUM('Pay App 1:Pay App 14'!L82)+SUM('Pay App 1:Pay App 14'!M82)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Data'!$N$2:$BW$88,16,FALSE)</f>
        <v>0</v>
      </c>
      <c r="F83" s="166">
        <f>IFERROR(E83+'Pay App 13'!F83,"")</f>
        <v>0</v>
      </c>
      <c r="G83" s="166">
        <f>SUM('Pay App 1:Pay App 13'!H83)</f>
        <v>0</v>
      </c>
      <c r="H83" s="165"/>
      <c r="I83" s="166">
        <f t="shared" si="2"/>
        <v>0</v>
      </c>
      <c r="J83" s="167">
        <f t="shared" si="3"/>
        <v>0</v>
      </c>
      <c r="K83" s="166">
        <f t="shared" si="4"/>
        <v>0</v>
      </c>
      <c r="L83" s="166" t="str">
        <f t="shared" si="0"/>
        <v/>
      </c>
      <c r="M83" s="165"/>
      <c r="N83" s="166">
        <f>SUM('Pay App 1:Pay App 14'!L83)+SUM('Pay App 1:Pay App 14'!M83)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Data'!$N$2:$BW$88,16,FALSE)</f>
        <v>0</v>
      </c>
      <c r="F84" s="166">
        <f>IFERROR(E84+'Pay App 13'!F84,"")</f>
        <v>0</v>
      </c>
      <c r="G84" s="166">
        <f>SUM('Pay App 1:Pay App 13'!H84)</f>
        <v>0</v>
      </c>
      <c r="H84" s="165"/>
      <c r="I84" s="166">
        <f t="shared" si="2"/>
        <v>0</v>
      </c>
      <c r="J84" s="167">
        <f t="shared" si="3"/>
        <v>0</v>
      </c>
      <c r="K84" s="166">
        <f t="shared" si="4"/>
        <v>0</v>
      </c>
      <c r="L84" s="166" t="str">
        <f t="shared" si="0"/>
        <v/>
      </c>
      <c r="M84" s="165"/>
      <c r="N84" s="166">
        <f>SUM('Pay App 1:Pay App 14'!L84)+SUM('Pay App 1:Pay App 14'!M84)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Data'!$N$2:$BW$88,16,FALSE)</f>
        <v>0</v>
      </c>
      <c r="F85" s="166">
        <f>IFERROR(E85+'Pay App 13'!F85,"")</f>
        <v>0</v>
      </c>
      <c r="G85" s="166">
        <f>SUM('Pay App 1:Pay App 13'!H85)</f>
        <v>0</v>
      </c>
      <c r="H85" s="165"/>
      <c r="I85" s="166">
        <f t="shared" si="2"/>
        <v>0</v>
      </c>
      <c r="J85" s="167">
        <f t="shared" si="3"/>
        <v>0</v>
      </c>
      <c r="K85" s="166">
        <f t="shared" si="4"/>
        <v>0</v>
      </c>
      <c r="L85" s="166" t="str">
        <f t="shared" si="0"/>
        <v/>
      </c>
      <c r="M85" s="165"/>
      <c r="N85" s="166">
        <f>SUM('Pay App 1:Pay App 14'!L85)+SUM('Pay App 1:Pay App 14'!M85)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Data'!$N$2:$BW$88,16,FALSE)</f>
        <v>0</v>
      </c>
      <c r="F86" s="166">
        <f>IFERROR(E86+'Pay App 13'!F86,"")</f>
        <v>0</v>
      </c>
      <c r="G86" s="166">
        <f>SUM('Pay App 1:Pay App 13'!H86)</f>
        <v>0</v>
      </c>
      <c r="H86" s="165"/>
      <c r="I86" s="166">
        <f t="shared" si="2"/>
        <v>0</v>
      </c>
      <c r="J86" s="167">
        <f t="shared" si="3"/>
        <v>0</v>
      </c>
      <c r="K86" s="166">
        <f t="shared" si="4"/>
        <v>0</v>
      </c>
      <c r="L86" s="166" t="str">
        <f t="shared" si="0"/>
        <v/>
      </c>
      <c r="M86" s="165"/>
      <c r="N86" s="166">
        <f>SUM('Pay App 1:Pay App 14'!L86)+SUM('Pay App 1:Pay App 14'!M86)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Data'!$N$2:$BW$88,16,FALSE)</f>
        <v>0</v>
      </c>
      <c r="F87" s="166">
        <f>IFERROR(E87+'Pay App 13'!F87,"")</f>
        <v>0</v>
      </c>
      <c r="G87" s="166">
        <f>SUM('Pay App 1:Pay App 13'!H87)</f>
        <v>0</v>
      </c>
      <c r="H87" s="165"/>
      <c r="I87" s="166">
        <f t="shared" si="2"/>
        <v>0</v>
      </c>
      <c r="J87" s="167">
        <f t="shared" si="3"/>
        <v>0</v>
      </c>
      <c r="K87" s="166">
        <f t="shared" si="4"/>
        <v>0</v>
      </c>
      <c r="L87" s="166" t="str">
        <f t="shared" si="0"/>
        <v/>
      </c>
      <c r="M87" s="165"/>
      <c r="N87" s="166">
        <f>SUM('Pay App 1:Pay App 14'!L87)+SUM('Pay App 1:Pay App 14'!M87)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Data'!$N$2:$BW$88,16,FALSE)</f>
        <v>0</v>
      </c>
      <c r="F88" s="166">
        <f>IFERROR(E88+'Pay App 13'!F88,"")</f>
        <v>0</v>
      </c>
      <c r="G88" s="166">
        <f>SUM('Pay App 1:Pay App 13'!H88)</f>
        <v>0</v>
      </c>
      <c r="H88" s="165"/>
      <c r="I88" s="166">
        <f t="shared" si="2"/>
        <v>0</v>
      </c>
      <c r="J88" s="167">
        <f t="shared" si="3"/>
        <v>0</v>
      </c>
      <c r="K88" s="166">
        <f t="shared" si="4"/>
        <v>0</v>
      </c>
      <c r="L88" s="166" t="str">
        <f t="shared" si="0"/>
        <v/>
      </c>
      <c r="M88" s="165"/>
      <c r="N88" s="166">
        <f>SUM('Pay App 1:Pay App 14'!L88)+SUM('Pay App 1:Pay App 14'!M88)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Data'!$N$2:$BW$88,16,FALSE)</f>
        <v>0</v>
      </c>
      <c r="F89" s="166">
        <f>IFERROR(E89+'Pay App 13'!F89,"")</f>
        <v>0</v>
      </c>
      <c r="G89" s="166">
        <f>SUM('Pay App 1:Pay App 13'!H89)</f>
        <v>0</v>
      </c>
      <c r="H89" s="165"/>
      <c r="I89" s="166">
        <f t="shared" si="2"/>
        <v>0</v>
      </c>
      <c r="J89" s="167">
        <f t="shared" si="3"/>
        <v>0</v>
      </c>
      <c r="K89" s="166">
        <f t="shared" si="4"/>
        <v>0</v>
      </c>
      <c r="L89" s="166" t="str">
        <f t="shared" si="0"/>
        <v/>
      </c>
      <c r="M89" s="165"/>
      <c r="N89" s="166">
        <f>SUM('Pay App 1:Pay App 14'!L89)+SUM('Pay App 1:Pay App 14'!M89)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Data'!$N$2:$BW$88,16,FALSE)</f>
        <v>0</v>
      </c>
      <c r="F90" s="166">
        <f>IFERROR(E90+'Pay App 13'!F90,"")</f>
        <v>0</v>
      </c>
      <c r="G90" s="166">
        <f>SUM('Pay App 1:Pay App 13'!H90)</f>
        <v>0</v>
      </c>
      <c r="H90" s="165"/>
      <c r="I90" s="166">
        <f t="shared" si="2"/>
        <v>0</v>
      </c>
      <c r="J90" s="167">
        <f t="shared" si="3"/>
        <v>0</v>
      </c>
      <c r="K90" s="166">
        <f t="shared" si="4"/>
        <v>0</v>
      </c>
      <c r="L90" s="166" t="str">
        <f t="shared" si="0"/>
        <v/>
      </c>
      <c r="M90" s="165"/>
      <c r="N90" s="166">
        <f>SUM('Pay App 1:Pay App 14'!L90)+SUM('Pay App 1:Pay App 14'!M90)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Data'!$N$2:$BW$88,16,FALSE)</f>
        <v>0</v>
      </c>
      <c r="F91" s="166">
        <f>IFERROR(E91+'Pay App 13'!F91,"")</f>
        <v>0</v>
      </c>
      <c r="G91" s="166">
        <f>SUM('Pay App 1:Pay App 13'!H91)</f>
        <v>0</v>
      </c>
      <c r="H91" s="165"/>
      <c r="I91" s="166">
        <f t="shared" si="2"/>
        <v>0</v>
      </c>
      <c r="J91" s="167">
        <f t="shared" si="3"/>
        <v>0</v>
      </c>
      <c r="K91" s="166">
        <f t="shared" si="4"/>
        <v>0</v>
      </c>
      <c r="L91" s="166" t="str">
        <f t="shared" si="0"/>
        <v/>
      </c>
      <c r="M91" s="165"/>
      <c r="N91" s="166">
        <f>SUM('Pay App 1:Pay App 14'!L91)+SUM('Pay App 1:Pay App 14'!M91)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Data'!$N$2:$BW$88,16,FALSE)</f>
        <v>0</v>
      </c>
      <c r="F92" s="166">
        <f>IFERROR(E92+'Pay App 13'!F92,"")</f>
        <v>0</v>
      </c>
      <c r="G92" s="166">
        <f>SUM('Pay App 1:Pay App 13'!H92)</f>
        <v>0</v>
      </c>
      <c r="H92" s="165"/>
      <c r="I92" s="166">
        <f t="shared" si="2"/>
        <v>0</v>
      </c>
      <c r="J92" s="167">
        <f t="shared" si="3"/>
        <v>0</v>
      </c>
      <c r="K92" s="166">
        <f t="shared" si="4"/>
        <v>0</v>
      </c>
      <c r="L92" s="166" t="str">
        <f t="shared" si="0"/>
        <v/>
      </c>
      <c r="M92" s="165"/>
      <c r="N92" s="166">
        <f>SUM('Pay App 1:Pay App 14'!L92)+SUM('Pay App 1:Pay App 14'!M92)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Data'!$N$2:$BW$88,16,FALSE)</f>
        <v>0</v>
      </c>
      <c r="F93" s="166">
        <f>IFERROR(E93+'Pay App 13'!F93,"")</f>
        <v>0</v>
      </c>
      <c r="G93" s="166">
        <f>SUM('Pay App 1:Pay App 13'!H93)</f>
        <v>0</v>
      </c>
      <c r="H93" s="165"/>
      <c r="I93" s="166">
        <f t="shared" si="2"/>
        <v>0</v>
      </c>
      <c r="J93" s="167">
        <f t="shared" si="3"/>
        <v>0</v>
      </c>
      <c r="K93" s="166">
        <f t="shared" si="4"/>
        <v>0</v>
      </c>
      <c r="L93" s="166" t="str">
        <f t="shared" si="0"/>
        <v/>
      </c>
      <c r="M93" s="165"/>
      <c r="N93" s="166">
        <f>SUM('Pay App 1:Pay App 14'!L93)+SUM('Pay App 1:Pay App 14'!M93)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Data'!$N$2:$BW$88,16,FALSE)</f>
        <v>0</v>
      </c>
      <c r="F94" s="166">
        <f>IFERROR(E94+'Pay App 13'!F94,"")</f>
        <v>0</v>
      </c>
      <c r="G94" s="166">
        <f>SUM('Pay App 1:Pay App 13'!H94)</f>
        <v>0</v>
      </c>
      <c r="H94" s="165"/>
      <c r="I94" s="166">
        <f t="shared" si="2"/>
        <v>0</v>
      </c>
      <c r="J94" s="167">
        <f t="shared" si="3"/>
        <v>0</v>
      </c>
      <c r="K94" s="166">
        <f t="shared" si="4"/>
        <v>0</v>
      </c>
      <c r="L94" s="166" t="str">
        <f t="shared" si="0"/>
        <v/>
      </c>
      <c r="M94" s="165"/>
      <c r="N94" s="166">
        <f>SUM('Pay App 1:Pay App 14'!L94)+SUM('Pay App 1:Pay App 14'!M94)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Data'!$N$2:$BW$88,16,FALSE)</f>
        <v>0</v>
      </c>
      <c r="F95" s="166">
        <f>IFERROR(E95+'Pay App 13'!F95,"")</f>
        <v>0</v>
      </c>
      <c r="G95" s="166">
        <f>SUM('Pay App 1:Pay App 13'!H95)</f>
        <v>0</v>
      </c>
      <c r="H95" s="165"/>
      <c r="I95" s="166">
        <f t="shared" si="2"/>
        <v>0</v>
      </c>
      <c r="J95" s="167">
        <f t="shared" si="3"/>
        <v>0</v>
      </c>
      <c r="K95" s="166">
        <f t="shared" si="4"/>
        <v>0</v>
      </c>
      <c r="L95" s="166" t="str">
        <f t="shared" si="0"/>
        <v/>
      </c>
      <c r="M95" s="165"/>
      <c r="N95" s="166">
        <f>SUM('Pay App 1:Pay App 14'!L95)+SUM('Pay App 1:Pay App 14'!M95)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Data'!$N$2:$BW$88,16,FALSE)</f>
        <v>0</v>
      </c>
      <c r="F96" s="166">
        <f>IFERROR(E96+'Pay App 13'!F96,"")</f>
        <v>0</v>
      </c>
      <c r="G96" s="166">
        <f>SUM('Pay App 1:Pay App 13'!H96)</f>
        <v>0</v>
      </c>
      <c r="H96" s="165"/>
      <c r="I96" s="166">
        <f t="shared" si="2"/>
        <v>0</v>
      </c>
      <c r="J96" s="167">
        <f t="shared" si="3"/>
        <v>0</v>
      </c>
      <c r="K96" s="166">
        <f t="shared" si="4"/>
        <v>0</v>
      </c>
      <c r="L96" s="166" t="str">
        <f t="shared" si="0"/>
        <v/>
      </c>
      <c r="M96" s="165"/>
      <c r="N96" s="166">
        <f>SUM('Pay App 1:Pay App 14'!L96)+SUM('Pay App 1:Pay App 14'!M96)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Data'!$N$2:$BW$88,16,FALSE)</f>
        <v>0</v>
      </c>
      <c r="F97" s="166">
        <f>IFERROR(E97+'Pay App 13'!F97,"")</f>
        <v>0</v>
      </c>
      <c r="G97" s="166">
        <f>SUM('Pay App 1:Pay App 13'!H97)</f>
        <v>0</v>
      </c>
      <c r="H97" s="165"/>
      <c r="I97" s="166">
        <f t="shared" si="2"/>
        <v>0</v>
      </c>
      <c r="J97" s="167">
        <f t="shared" si="3"/>
        <v>0</v>
      </c>
      <c r="K97" s="166">
        <f t="shared" si="4"/>
        <v>0</v>
      </c>
      <c r="L97" s="166" t="str">
        <f t="shared" si="0"/>
        <v/>
      </c>
      <c r="M97" s="165"/>
      <c r="N97" s="166">
        <f>SUM('Pay App 1:Pay App 14'!L97)+SUM('Pay App 1:Pay App 14'!M97)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Data'!$N$2:$BW$88,16,FALSE)</f>
        <v>0</v>
      </c>
      <c r="F98" s="166">
        <f>IFERROR(E98+'Pay App 13'!F98,"")</f>
        <v>0</v>
      </c>
      <c r="G98" s="166">
        <f>SUM('Pay App 1:Pay App 13'!H98)</f>
        <v>0</v>
      </c>
      <c r="H98" s="165"/>
      <c r="I98" s="166">
        <f t="shared" si="2"/>
        <v>0</v>
      </c>
      <c r="J98" s="167">
        <f t="shared" si="3"/>
        <v>0</v>
      </c>
      <c r="K98" s="166">
        <f t="shared" si="4"/>
        <v>0</v>
      </c>
      <c r="L98" s="166" t="str">
        <f t="shared" si="0"/>
        <v/>
      </c>
      <c r="M98" s="165"/>
      <c r="N98" s="166">
        <f>SUM('Pay App 1:Pay App 14'!L98)+SUM('Pay App 1:Pay App 14'!M98)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Data'!$N$2:$BW$88,16,FALSE)</f>
        <v>0</v>
      </c>
      <c r="F99" s="166">
        <f>IFERROR(E99+'Pay App 13'!F99,"")</f>
        <v>0</v>
      </c>
      <c r="G99" s="166">
        <f>SUM('Pay App 1:Pay App 13'!H99)</f>
        <v>0</v>
      </c>
      <c r="H99" s="165"/>
      <c r="I99" s="166">
        <f t="shared" si="2"/>
        <v>0</v>
      </c>
      <c r="J99" s="167">
        <f t="shared" si="3"/>
        <v>0</v>
      </c>
      <c r="K99" s="166">
        <f t="shared" si="4"/>
        <v>0</v>
      </c>
      <c r="L99" s="166" t="str">
        <f t="shared" si="0"/>
        <v/>
      </c>
      <c r="M99" s="165"/>
      <c r="N99" s="166">
        <f>SUM('Pay App 1:Pay App 14'!L99)+SUM('Pay App 1:Pay App 14'!M99)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Data'!$N$2:$BW$88,16,FALSE)</f>
        <v>0</v>
      </c>
      <c r="F100" s="166">
        <f>IFERROR(E100+'Pay App 13'!F100,"")</f>
        <v>0</v>
      </c>
      <c r="G100" s="166">
        <f>SUM('Pay App 1:Pay App 13'!H100)</f>
        <v>0</v>
      </c>
      <c r="H100" s="165"/>
      <c r="I100" s="166">
        <f>G100+H100</f>
        <v>0</v>
      </c>
      <c r="J100" s="167">
        <f>IFERROR(I100/F100,0)</f>
        <v>0</v>
      </c>
      <c r="K100" s="166">
        <f>IFERROR(F100-I100,"")</f>
        <v>0</v>
      </c>
      <c r="L100" s="166" t="str">
        <f t="shared" si="0"/>
        <v/>
      </c>
      <c r="M100" s="165"/>
      <c r="N100" s="166">
        <f>SUM('Pay App 1:Pay App 14'!L100)+SUM('Pay App 1:Pay App 14'!M100)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14.2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Data'!$N$2:$BW$88,16,FALSE)</f>
        <v>0</v>
      </c>
      <c r="F106" s="166">
        <f>IFERROR(E106+'Pay App 13'!F106,"")</f>
        <v>0</v>
      </c>
      <c r="G106" s="166">
        <f>SUM('Pay App 1:Pay App 13'!H106)</f>
        <v>0</v>
      </c>
      <c r="H106" s="165"/>
      <c r="I106" s="166">
        <f>G106+H106</f>
        <v>0</v>
      </c>
      <c r="J106" s="167">
        <f>IFERROR(I106/F106,0)</f>
        <v>0</v>
      </c>
      <c r="K106" s="166">
        <f>IFERROR(F106-I106,"")</f>
        <v>0</v>
      </c>
      <c r="L106" s="166" t="str">
        <f>IF(AND($H$33&lt;100000, $H$33&gt;0, H106&gt;=1),0,IF(AND($H$33&gt;=100000,H106&lt;&gt;""),O106,""))</f>
        <v/>
      </c>
      <c r="M106" s="165"/>
      <c r="N106" s="166">
        <f>SUM('Pay App 1:Pay App 14'!L106)+SUM('Pay App 1:Pay App 14'!M106)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Data'!$N$2:$BW$88,16,FALSE)</f>
        <v>0</v>
      </c>
      <c r="F107" s="166">
        <f>IFERROR(E107+'Pay App 13'!F107,"")</f>
        <v>0</v>
      </c>
      <c r="G107" s="166">
        <f>SUM('Pay App 1:Pay App 13'!H107)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14'!L107)+SUM('Pay App 1:Pay App 14'!M107)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Data'!$N$2:$BW$88,16,FALSE)</f>
        <v>0</v>
      </c>
      <c r="F108" s="166">
        <f>IFERROR(E108+'Pay App 13'!F108,"")</f>
        <v>0</v>
      </c>
      <c r="G108" s="166">
        <f>SUM('Pay App 1:Pay App 13'!H108)</f>
        <v>0</v>
      </c>
      <c r="H108" s="165"/>
      <c r="I108" s="166">
        <f t="shared" si="6"/>
        <v>0</v>
      </c>
      <c r="J108" s="167">
        <f t="shared" si="7"/>
        <v>0</v>
      </c>
      <c r="K108" s="166">
        <f t="shared" si="8"/>
        <v>0</v>
      </c>
      <c r="L108" s="166" t="str">
        <f t="shared" si="9"/>
        <v/>
      </c>
      <c r="M108" s="165"/>
      <c r="N108" s="166">
        <f>SUM('Pay App 1:Pay App 14'!L108)+SUM('Pay App 1:Pay App 14'!M108)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Data'!$N$2:$BW$88,16,FALSE)</f>
        <v>0</v>
      </c>
      <c r="F109" s="166">
        <f>IFERROR(E109+'Pay App 13'!F109,"")</f>
        <v>0</v>
      </c>
      <c r="G109" s="166">
        <f>SUM('Pay App 1:Pay App 13'!H109)</f>
        <v>0</v>
      </c>
      <c r="H109" s="165"/>
      <c r="I109" s="166">
        <f t="shared" si="6"/>
        <v>0</v>
      </c>
      <c r="J109" s="167">
        <f t="shared" si="7"/>
        <v>0</v>
      </c>
      <c r="K109" s="166">
        <f t="shared" si="8"/>
        <v>0</v>
      </c>
      <c r="L109" s="166" t="str">
        <f t="shared" si="9"/>
        <v/>
      </c>
      <c r="M109" s="165"/>
      <c r="N109" s="166">
        <f>SUM('Pay App 1:Pay App 14'!L109)+SUM('Pay App 1:Pay App 14'!M109)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Data'!$N$2:$BW$88,16,FALSE)</f>
        <v>0</v>
      </c>
      <c r="F110" s="166">
        <f>IFERROR(E110+'Pay App 13'!F110,"")</f>
        <v>0</v>
      </c>
      <c r="G110" s="166">
        <f>SUM('Pay App 1:Pay App 13'!H110)</f>
        <v>0</v>
      </c>
      <c r="H110" s="165"/>
      <c r="I110" s="166">
        <f t="shared" si="6"/>
        <v>0</v>
      </c>
      <c r="J110" s="167">
        <f t="shared" si="7"/>
        <v>0</v>
      </c>
      <c r="K110" s="166">
        <f t="shared" si="8"/>
        <v>0</v>
      </c>
      <c r="L110" s="166" t="str">
        <f t="shared" si="9"/>
        <v/>
      </c>
      <c r="M110" s="165"/>
      <c r="N110" s="166">
        <f>SUM('Pay App 1:Pay App 14'!L110)+SUM('Pay App 1:Pay App 14'!M110)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Data'!$N$2:$BW$88,16,FALSE)</f>
        <v>0</v>
      </c>
      <c r="F111" s="166">
        <f>IFERROR(E111+'Pay App 13'!F111,"")</f>
        <v>0</v>
      </c>
      <c r="G111" s="166">
        <f>SUM('Pay App 1:Pay App 13'!H111)</f>
        <v>0</v>
      </c>
      <c r="H111" s="165"/>
      <c r="I111" s="166">
        <f t="shared" si="6"/>
        <v>0</v>
      </c>
      <c r="J111" s="167">
        <f t="shared" si="7"/>
        <v>0</v>
      </c>
      <c r="K111" s="166">
        <f t="shared" si="8"/>
        <v>0</v>
      </c>
      <c r="L111" s="166" t="str">
        <f t="shared" si="9"/>
        <v/>
      </c>
      <c r="M111" s="165"/>
      <c r="N111" s="166">
        <f>SUM('Pay App 1:Pay App 14'!L111)+SUM('Pay App 1:Pay App 14'!M111)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Data'!$N$2:$BW$88,16,FALSE)</f>
        <v>0</v>
      </c>
      <c r="F112" s="166">
        <f>IFERROR(E112+'Pay App 13'!F112,"")</f>
        <v>0</v>
      </c>
      <c r="G112" s="166">
        <f>SUM('Pay App 1:Pay App 13'!H112)</f>
        <v>0</v>
      </c>
      <c r="H112" s="165"/>
      <c r="I112" s="166">
        <f t="shared" si="6"/>
        <v>0</v>
      </c>
      <c r="J112" s="167">
        <f t="shared" si="7"/>
        <v>0</v>
      </c>
      <c r="K112" s="166">
        <f t="shared" si="8"/>
        <v>0</v>
      </c>
      <c r="L112" s="166" t="str">
        <f t="shared" si="9"/>
        <v/>
      </c>
      <c r="M112" s="165"/>
      <c r="N112" s="166">
        <f>SUM('Pay App 1:Pay App 14'!L112)+SUM('Pay App 1:Pay App 14'!M112)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Data'!$N$2:$BW$88,16,FALSE)</f>
        <v>0</v>
      </c>
      <c r="F113" s="166">
        <f>IFERROR(E113+'Pay App 13'!F113,"")</f>
        <v>0</v>
      </c>
      <c r="G113" s="166">
        <f>SUM('Pay App 1:Pay App 13'!H113)</f>
        <v>0</v>
      </c>
      <c r="H113" s="165"/>
      <c r="I113" s="166">
        <f t="shared" si="6"/>
        <v>0</v>
      </c>
      <c r="J113" s="167">
        <f t="shared" si="7"/>
        <v>0</v>
      </c>
      <c r="K113" s="166">
        <f t="shared" si="8"/>
        <v>0</v>
      </c>
      <c r="L113" s="166" t="str">
        <f t="shared" si="9"/>
        <v/>
      </c>
      <c r="M113" s="165"/>
      <c r="N113" s="166">
        <f>SUM('Pay App 1:Pay App 14'!L113)+SUM('Pay App 1:Pay App 14'!M113)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Data'!$N$2:$BW$88,16,FALSE)</f>
        <v>0</v>
      </c>
      <c r="F114" s="166">
        <f>IFERROR(E114+'Pay App 13'!F114,"")</f>
        <v>0</v>
      </c>
      <c r="G114" s="166">
        <f>SUM('Pay App 1:Pay App 13'!H114)</f>
        <v>0</v>
      </c>
      <c r="H114" s="165"/>
      <c r="I114" s="166">
        <f t="shared" si="6"/>
        <v>0</v>
      </c>
      <c r="J114" s="167">
        <f t="shared" si="7"/>
        <v>0</v>
      </c>
      <c r="K114" s="166">
        <f t="shared" si="8"/>
        <v>0</v>
      </c>
      <c r="L114" s="166" t="str">
        <f t="shared" si="9"/>
        <v/>
      </c>
      <c r="M114" s="165"/>
      <c r="N114" s="166">
        <f>SUM('Pay App 1:Pay App 14'!L114)+SUM('Pay App 1:Pay App 14'!M114)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Data'!$N$2:$BW$88,16,FALSE)</f>
        <v>0</v>
      </c>
      <c r="F115" s="166">
        <f>IFERROR(E115+'Pay App 13'!F115,"")</f>
        <v>0</v>
      </c>
      <c r="G115" s="166">
        <f>SUM('Pay App 1:Pay App 13'!H115)</f>
        <v>0</v>
      </c>
      <c r="H115" s="165"/>
      <c r="I115" s="166">
        <f t="shared" si="6"/>
        <v>0</v>
      </c>
      <c r="J115" s="167">
        <f t="shared" si="7"/>
        <v>0</v>
      </c>
      <c r="K115" s="166">
        <f t="shared" si="8"/>
        <v>0</v>
      </c>
      <c r="L115" s="166" t="str">
        <f t="shared" si="9"/>
        <v/>
      </c>
      <c r="M115" s="165"/>
      <c r="N115" s="166">
        <f>SUM('Pay App 1:Pay App 14'!L115)+SUM('Pay App 1:Pay App 14'!M115)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Data'!$N$2:$BW$88,16,FALSE)</f>
        <v>0</v>
      </c>
      <c r="F116" s="166">
        <f>IFERROR(E116+'Pay App 13'!F116,"")</f>
        <v>0</v>
      </c>
      <c r="G116" s="166">
        <f>SUM('Pay App 1:Pay App 13'!H116)</f>
        <v>0</v>
      </c>
      <c r="H116" s="165"/>
      <c r="I116" s="166">
        <f t="shared" si="6"/>
        <v>0</v>
      </c>
      <c r="J116" s="167">
        <f t="shared" si="7"/>
        <v>0</v>
      </c>
      <c r="K116" s="166">
        <f t="shared" si="8"/>
        <v>0</v>
      </c>
      <c r="L116" s="166" t="str">
        <f t="shared" si="9"/>
        <v/>
      </c>
      <c r="M116" s="165"/>
      <c r="N116" s="166">
        <f>SUM('Pay App 1:Pay App 14'!L116)+SUM('Pay App 1:Pay App 14'!M116)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Data'!$N$2:$BW$88,16,FALSE)</f>
        <v>0</v>
      </c>
      <c r="F117" s="166">
        <f>IFERROR(E117+'Pay App 13'!F117,"")</f>
        <v>0</v>
      </c>
      <c r="G117" s="166">
        <f>SUM('Pay App 1:Pay App 13'!H117)</f>
        <v>0</v>
      </c>
      <c r="H117" s="165"/>
      <c r="I117" s="166">
        <f t="shared" si="6"/>
        <v>0</v>
      </c>
      <c r="J117" s="167">
        <f t="shared" si="7"/>
        <v>0</v>
      </c>
      <c r="K117" s="166">
        <f t="shared" si="8"/>
        <v>0</v>
      </c>
      <c r="L117" s="166" t="str">
        <f t="shared" si="9"/>
        <v/>
      </c>
      <c r="M117" s="165"/>
      <c r="N117" s="166">
        <f>SUM('Pay App 1:Pay App 14'!L117)+SUM('Pay App 1:Pay App 14'!M117)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Data'!$N$2:$BW$88,16,FALSE)</f>
        <v>0</v>
      </c>
      <c r="F118" s="166">
        <f>IFERROR(E118+'Pay App 13'!F118,"")</f>
        <v>0</v>
      </c>
      <c r="G118" s="166">
        <f>SUM('Pay App 1:Pay App 13'!H118)</f>
        <v>0</v>
      </c>
      <c r="H118" s="165"/>
      <c r="I118" s="166">
        <f t="shared" si="6"/>
        <v>0</v>
      </c>
      <c r="J118" s="167">
        <f t="shared" si="7"/>
        <v>0</v>
      </c>
      <c r="K118" s="166">
        <f t="shared" si="8"/>
        <v>0</v>
      </c>
      <c r="L118" s="166" t="str">
        <f t="shared" si="9"/>
        <v/>
      </c>
      <c r="M118" s="165"/>
      <c r="N118" s="166">
        <f>SUM('Pay App 1:Pay App 14'!L118)+SUM('Pay App 1:Pay App 14'!M118)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Data'!$N$2:$BW$88,16,FALSE)</f>
        <v>0</v>
      </c>
      <c r="F119" s="166">
        <f>IFERROR(E119+'Pay App 13'!F119,"")</f>
        <v>0</v>
      </c>
      <c r="G119" s="166">
        <f>SUM('Pay App 1:Pay App 13'!H119)</f>
        <v>0</v>
      </c>
      <c r="H119" s="165"/>
      <c r="I119" s="166">
        <f t="shared" si="6"/>
        <v>0</v>
      </c>
      <c r="J119" s="167">
        <f t="shared" si="7"/>
        <v>0</v>
      </c>
      <c r="K119" s="166">
        <f t="shared" si="8"/>
        <v>0</v>
      </c>
      <c r="L119" s="166" t="str">
        <f t="shared" si="9"/>
        <v/>
      </c>
      <c r="M119" s="165"/>
      <c r="N119" s="166">
        <f>SUM('Pay App 1:Pay App 14'!L119)+SUM('Pay App 1:Pay App 14'!M119)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Data'!$N$2:$BW$88,16,FALSE)</f>
        <v>0</v>
      </c>
      <c r="F120" s="166">
        <f>IFERROR(E120+'Pay App 13'!F120,"")</f>
        <v>0</v>
      </c>
      <c r="G120" s="166">
        <f>SUM('Pay App 1:Pay App 13'!H120)</f>
        <v>0</v>
      </c>
      <c r="H120" s="165"/>
      <c r="I120" s="166">
        <f t="shared" si="6"/>
        <v>0</v>
      </c>
      <c r="J120" s="167">
        <f t="shared" si="7"/>
        <v>0</v>
      </c>
      <c r="K120" s="166">
        <f t="shared" si="8"/>
        <v>0</v>
      </c>
      <c r="L120" s="166" t="str">
        <f t="shared" si="9"/>
        <v/>
      </c>
      <c r="M120" s="165"/>
      <c r="N120" s="166">
        <f>SUM('Pay App 1:Pay App 14'!L120)+SUM('Pay App 1:Pay App 14'!M120)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Data'!$N$2:$BW$88,16,FALSE)</f>
        <v>0</v>
      </c>
      <c r="F121" s="166">
        <f>IFERROR(E121+'Pay App 13'!F121,"")</f>
        <v>0</v>
      </c>
      <c r="G121" s="166">
        <f>SUM('Pay App 1:Pay App 13'!H121)</f>
        <v>0</v>
      </c>
      <c r="H121" s="165"/>
      <c r="I121" s="166">
        <f t="shared" si="6"/>
        <v>0</v>
      </c>
      <c r="J121" s="167">
        <f t="shared" si="7"/>
        <v>0</v>
      </c>
      <c r="K121" s="166">
        <f t="shared" si="8"/>
        <v>0</v>
      </c>
      <c r="L121" s="166" t="str">
        <f t="shared" si="9"/>
        <v/>
      </c>
      <c r="M121" s="165"/>
      <c r="N121" s="166">
        <f>SUM('Pay App 1:Pay App 14'!L121)+SUM('Pay App 1:Pay App 14'!M121)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Data'!$N$2:$BW$88,16,FALSE)</f>
        <v>0</v>
      </c>
      <c r="F122" s="166">
        <f>IFERROR(E122+'Pay App 13'!F122,"")</f>
        <v>0</v>
      </c>
      <c r="G122" s="166">
        <f>SUM('Pay App 1:Pay App 13'!H122)</f>
        <v>0</v>
      </c>
      <c r="H122" s="165"/>
      <c r="I122" s="166">
        <f t="shared" si="6"/>
        <v>0</v>
      </c>
      <c r="J122" s="167">
        <f t="shared" si="7"/>
        <v>0</v>
      </c>
      <c r="K122" s="166">
        <f t="shared" si="8"/>
        <v>0</v>
      </c>
      <c r="L122" s="166" t="str">
        <f t="shared" si="9"/>
        <v/>
      </c>
      <c r="M122" s="165"/>
      <c r="N122" s="166">
        <f>SUM('Pay App 1:Pay App 14'!L122)+SUM('Pay App 1:Pay App 14'!M122)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Data'!$N$2:$BW$88,16,FALSE)</f>
        <v>0</v>
      </c>
      <c r="F123" s="166">
        <f>IFERROR(E123+'Pay App 13'!F123,"")</f>
        <v>0</v>
      </c>
      <c r="G123" s="166">
        <f>SUM('Pay App 1:Pay App 13'!H123)</f>
        <v>0</v>
      </c>
      <c r="H123" s="165"/>
      <c r="I123" s="166">
        <f t="shared" si="6"/>
        <v>0</v>
      </c>
      <c r="J123" s="167">
        <f t="shared" si="7"/>
        <v>0</v>
      </c>
      <c r="K123" s="166">
        <f t="shared" si="8"/>
        <v>0</v>
      </c>
      <c r="L123" s="166" t="str">
        <f t="shared" si="9"/>
        <v/>
      </c>
      <c r="M123" s="165"/>
      <c r="N123" s="166">
        <f>SUM('Pay App 1:Pay App 14'!L123)+SUM('Pay App 1:Pay App 14'!M123)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Data'!$N$2:$BW$88,16,FALSE)</f>
        <v>0</v>
      </c>
      <c r="F124" s="166">
        <f>IFERROR(E124+'Pay App 13'!F124,"")</f>
        <v>0</v>
      </c>
      <c r="G124" s="166">
        <f>SUM('Pay App 1:Pay App 13'!H124)</f>
        <v>0</v>
      </c>
      <c r="H124" s="165"/>
      <c r="I124" s="166">
        <f t="shared" si="6"/>
        <v>0</v>
      </c>
      <c r="J124" s="167">
        <f t="shared" si="7"/>
        <v>0</v>
      </c>
      <c r="K124" s="166">
        <f t="shared" si="8"/>
        <v>0</v>
      </c>
      <c r="L124" s="166" t="str">
        <f t="shared" si="9"/>
        <v/>
      </c>
      <c r="M124" s="165"/>
      <c r="N124" s="166">
        <f>SUM('Pay App 1:Pay App 14'!L124)+SUM('Pay App 1:Pay App 14'!M124)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Data'!$N$2:$BW$88,16,FALSE)</f>
        <v>0</v>
      </c>
      <c r="F125" s="166">
        <f>IFERROR(E125+'Pay App 13'!F125,"")</f>
        <v>0</v>
      </c>
      <c r="G125" s="166">
        <f>SUM('Pay App 1:Pay App 13'!H125)</f>
        <v>0</v>
      </c>
      <c r="H125" s="165"/>
      <c r="I125" s="166">
        <f t="shared" si="6"/>
        <v>0</v>
      </c>
      <c r="J125" s="167">
        <f t="shared" si="7"/>
        <v>0</v>
      </c>
      <c r="K125" s="166">
        <f t="shared" si="8"/>
        <v>0</v>
      </c>
      <c r="L125" s="166" t="str">
        <f t="shared" si="9"/>
        <v/>
      </c>
      <c r="M125" s="165"/>
      <c r="N125" s="166">
        <f>SUM('Pay App 1:Pay App 14'!L125)+SUM('Pay App 1:Pay App 14'!M125)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Data'!$N$2:$BW$88,16,FALSE)</f>
        <v>0</v>
      </c>
      <c r="F126" s="166">
        <f>IFERROR(E126+'Pay App 13'!F126,"")</f>
        <v>0</v>
      </c>
      <c r="G126" s="166">
        <f>SUM('Pay App 1:Pay App 13'!H126)</f>
        <v>0</v>
      </c>
      <c r="H126" s="165"/>
      <c r="I126" s="166">
        <f t="shared" si="6"/>
        <v>0</v>
      </c>
      <c r="J126" s="167">
        <f t="shared" si="7"/>
        <v>0</v>
      </c>
      <c r="K126" s="166">
        <f t="shared" si="8"/>
        <v>0</v>
      </c>
      <c r="L126" s="166" t="str">
        <f t="shared" si="9"/>
        <v/>
      </c>
      <c r="M126" s="165"/>
      <c r="N126" s="166">
        <f>SUM('Pay App 1:Pay App 14'!L126)+SUM('Pay App 1:Pay App 14'!M126)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Data'!$N$2:$BW$88,16,FALSE)</f>
        <v>0</v>
      </c>
      <c r="F127" s="166">
        <f>IFERROR(E127+'Pay App 13'!F127,"")</f>
        <v>0</v>
      </c>
      <c r="G127" s="166">
        <f>SUM('Pay App 1:Pay App 13'!H127)</f>
        <v>0</v>
      </c>
      <c r="H127" s="165"/>
      <c r="I127" s="166">
        <f t="shared" si="6"/>
        <v>0</v>
      </c>
      <c r="J127" s="167">
        <f t="shared" si="7"/>
        <v>0</v>
      </c>
      <c r="K127" s="166">
        <f t="shared" si="8"/>
        <v>0</v>
      </c>
      <c r="L127" s="166" t="str">
        <f t="shared" si="9"/>
        <v/>
      </c>
      <c r="M127" s="165"/>
      <c r="N127" s="166">
        <f>SUM('Pay App 1:Pay App 14'!L127)+SUM('Pay App 1:Pay App 14'!M127)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Data'!$N$2:$BW$88,16,FALSE)</f>
        <v>0</v>
      </c>
      <c r="F128" s="166">
        <f>IFERROR(E128+'Pay App 13'!F128,"")</f>
        <v>0</v>
      </c>
      <c r="G128" s="166">
        <f>SUM('Pay App 1:Pay App 13'!H128)</f>
        <v>0</v>
      </c>
      <c r="H128" s="165"/>
      <c r="I128" s="166">
        <f t="shared" si="6"/>
        <v>0</v>
      </c>
      <c r="J128" s="167">
        <f t="shared" si="7"/>
        <v>0</v>
      </c>
      <c r="K128" s="166">
        <f t="shared" si="8"/>
        <v>0</v>
      </c>
      <c r="L128" s="166" t="str">
        <f t="shared" si="9"/>
        <v/>
      </c>
      <c r="M128" s="165"/>
      <c r="N128" s="166">
        <f>SUM('Pay App 1:Pay App 14'!L128)+SUM('Pay App 1:Pay App 14'!M128)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Data'!$N$2:$BW$88,16,FALSE)</f>
        <v>0</v>
      </c>
      <c r="F129" s="166">
        <f>IFERROR(E129+'Pay App 13'!F129,"")</f>
        <v>0</v>
      </c>
      <c r="G129" s="166">
        <f>SUM('Pay App 1:Pay App 13'!H129)</f>
        <v>0</v>
      </c>
      <c r="H129" s="165"/>
      <c r="I129" s="166">
        <f t="shared" si="6"/>
        <v>0</v>
      </c>
      <c r="J129" s="167">
        <f t="shared" si="7"/>
        <v>0</v>
      </c>
      <c r="K129" s="166">
        <f t="shared" si="8"/>
        <v>0</v>
      </c>
      <c r="L129" s="166" t="str">
        <f t="shared" si="9"/>
        <v/>
      </c>
      <c r="M129" s="165"/>
      <c r="N129" s="166">
        <f>SUM('Pay App 1:Pay App 14'!L129)+SUM('Pay App 1:Pay App 14'!M129)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Data'!$N$2:$BW$88,16,FALSE)</f>
        <v>0</v>
      </c>
      <c r="F130" s="166">
        <f>IFERROR(E130+'Pay App 13'!F130,"")</f>
        <v>0</v>
      </c>
      <c r="G130" s="166">
        <f>SUM('Pay App 1:Pay App 13'!H130)</f>
        <v>0</v>
      </c>
      <c r="H130" s="165"/>
      <c r="I130" s="166">
        <f t="shared" si="6"/>
        <v>0</v>
      </c>
      <c r="J130" s="167">
        <f t="shared" si="7"/>
        <v>0</v>
      </c>
      <c r="K130" s="166">
        <f t="shared" si="8"/>
        <v>0</v>
      </c>
      <c r="L130" s="166" t="str">
        <f t="shared" si="9"/>
        <v/>
      </c>
      <c r="M130" s="165"/>
      <c r="N130" s="166">
        <f>SUM('Pay App 1:Pay App 14'!L130)+SUM('Pay App 1:Pay App 14'!M130)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Data'!$N$2:$BW$88,16,FALSE)</f>
        <v>0</v>
      </c>
      <c r="F131" s="166">
        <f>IFERROR(E131+'Pay App 13'!F131,"")</f>
        <v>0</v>
      </c>
      <c r="G131" s="166">
        <f>SUM('Pay App 1:Pay App 13'!H131)</f>
        <v>0</v>
      </c>
      <c r="H131" s="165"/>
      <c r="I131" s="166">
        <f t="shared" si="6"/>
        <v>0</v>
      </c>
      <c r="J131" s="167">
        <f t="shared" si="7"/>
        <v>0</v>
      </c>
      <c r="K131" s="166">
        <f t="shared" si="8"/>
        <v>0</v>
      </c>
      <c r="L131" s="166" t="str">
        <f t="shared" si="9"/>
        <v/>
      </c>
      <c r="M131" s="165"/>
      <c r="N131" s="166">
        <f>SUM('Pay App 1:Pay App 14'!L131)+SUM('Pay App 1:Pay App 14'!M131)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Data'!$N$2:$BW$88,16,FALSE)</f>
        <v>0</v>
      </c>
      <c r="F132" s="166">
        <f>IFERROR(E132+'Pay App 13'!F132,"")</f>
        <v>0</v>
      </c>
      <c r="G132" s="166">
        <f>SUM('Pay App 1:Pay App 13'!H132)</f>
        <v>0</v>
      </c>
      <c r="H132" s="165"/>
      <c r="I132" s="166">
        <f t="shared" si="6"/>
        <v>0</v>
      </c>
      <c r="J132" s="167">
        <f t="shared" si="7"/>
        <v>0</v>
      </c>
      <c r="K132" s="166">
        <f t="shared" si="8"/>
        <v>0</v>
      </c>
      <c r="L132" s="166" t="str">
        <f t="shared" si="9"/>
        <v/>
      </c>
      <c r="M132" s="165"/>
      <c r="N132" s="166">
        <f>SUM('Pay App 1:Pay App 14'!L132)+SUM('Pay App 1:Pay App 14'!M132)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Data'!$N$2:$BW$88,16,FALSE)</f>
        <v>0</v>
      </c>
      <c r="F133" s="166">
        <f>IFERROR(E133+'Pay App 13'!F133,"")</f>
        <v>0</v>
      </c>
      <c r="G133" s="166">
        <f>SUM('Pay App 1:Pay App 13'!H133)</f>
        <v>0</v>
      </c>
      <c r="H133" s="165"/>
      <c r="I133" s="166">
        <f t="shared" si="6"/>
        <v>0</v>
      </c>
      <c r="J133" s="167">
        <f t="shared" si="7"/>
        <v>0</v>
      </c>
      <c r="K133" s="166">
        <f t="shared" si="8"/>
        <v>0</v>
      </c>
      <c r="L133" s="166" t="str">
        <f t="shared" si="9"/>
        <v/>
      </c>
      <c r="M133" s="165"/>
      <c r="N133" s="166">
        <f>SUM('Pay App 1:Pay App 14'!L133)+SUM('Pay App 1:Pay App 14'!M133)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Data'!$N$2:$BW$88,16,FALSE)</f>
        <v>0</v>
      </c>
      <c r="F134" s="166">
        <f>IFERROR(E134+'Pay App 13'!F134,"")</f>
        <v>0</v>
      </c>
      <c r="G134" s="166">
        <f>SUM('Pay App 1:Pay App 13'!H134)</f>
        <v>0</v>
      </c>
      <c r="H134" s="165"/>
      <c r="I134" s="166">
        <f t="shared" si="6"/>
        <v>0</v>
      </c>
      <c r="J134" s="167">
        <f t="shared" si="7"/>
        <v>0</v>
      </c>
      <c r="K134" s="166">
        <f t="shared" si="8"/>
        <v>0</v>
      </c>
      <c r="L134" s="166" t="str">
        <f t="shared" si="9"/>
        <v/>
      </c>
      <c r="M134" s="165"/>
      <c r="N134" s="166">
        <f>SUM('Pay App 1:Pay App 14'!L134)+SUM('Pay App 1:Pay App 14'!M134)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Data'!$N$2:$BW$88,16,FALSE)</f>
        <v>0</v>
      </c>
      <c r="F135" s="166">
        <f>IFERROR(E135+'Pay App 13'!F135,"")</f>
        <v>0</v>
      </c>
      <c r="G135" s="166">
        <f>SUM('Pay App 1:Pay App 13'!H135)</f>
        <v>0</v>
      </c>
      <c r="H135" s="165"/>
      <c r="I135" s="166">
        <f t="shared" si="6"/>
        <v>0</v>
      </c>
      <c r="J135" s="167">
        <f t="shared" si="7"/>
        <v>0</v>
      </c>
      <c r="K135" s="166">
        <f t="shared" si="8"/>
        <v>0</v>
      </c>
      <c r="L135" s="166" t="str">
        <f t="shared" si="9"/>
        <v/>
      </c>
      <c r="M135" s="165"/>
      <c r="N135" s="166">
        <f>SUM('Pay App 1:Pay App 14'!L135)+SUM('Pay App 1:Pay App 14'!M135)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Data'!$N$2:$BW$88,16,FALSE)</f>
        <v>0</v>
      </c>
      <c r="F136" s="166">
        <f>IFERROR(E136+'Pay App 13'!F136,"")</f>
        <v>0</v>
      </c>
      <c r="G136" s="166">
        <f>SUM('Pay App 1:Pay App 13'!H136)</f>
        <v>0</v>
      </c>
      <c r="H136" s="165"/>
      <c r="I136" s="166">
        <f t="shared" si="6"/>
        <v>0</v>
      </c>
      <c r="J136" s="167">
        <f t="shared" si="7"/>
        <v>0</v>
      </c>
      <c r="K136" s="166">
        <f t="shared" si="8"/>
        <v>0</v>
      </c>
      <c r="L136" s="166" t="str">
        <f t="shared" si="9"/>
        <v/>
      </c>
      <c r="M136" s="165"/>
      <c r="N136" s="166">
        <f>SUM('Pay App 1:Pay App 14'!L136)+SUM('Pay App 1:Pay App 14'!M136)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Data'!$N$2:$BW$88,16,FALSE)</f>
        <v>0</v>
      </c>
      <c r="F137" s="166">
        <f>IFERROR(E137+'Pay App 13'!F137,"")</f>
        <v>0</v>
      </c>
      <c r="G137" s="166">
        <f>SUM('Pay App 1:Pay App 13'!H137)</f>
        <v>0</v>
      </c>
      <c r="H137" s="165"/>
      <c r="I137" s="166">
        <f t="shared" si="6"/>
        <v>0</v>
      </c>
      <c r="J137" s="167">
        <f t="shared" si="7"/>
        <v>0</v>
      </c>
      <c r="K137" s="166">
        <f t="shared" si="8"/>
        <v>0</v>
      </c>
      <c r="L137" s="166" t="str">
        <f t="shared" si="9"/>
        <v/>
      </c>
      <c r="M137" s="165"/>
      <c r="N137" s="166">
        <f>SUM('Pay App 1:Pay App 14'!L137)+SUM('Pay App 1:Pay App 14'!M137)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Data'!$N$2:$BW$88,16,FALSE)</f>
        <v>0</v>
      </c>
      <c r="F138" s="166">
        <f>IFERROR(E138+'Pay App 13'!F138,"")</f>
        <v>0</v>
      </c>
      <c r="G138" s="166">
        <f>SUM('Pay App 1:Pay App 13'!H138)</f>
        <v>0</v>
      </c>
      <c r="H138" s="165"/>
      <c r="I138" s="166">
        <f t="shared" si="6"/>
        <v>0</v>
      </c>
      <c r="J138" s="167">
        <f t="shared" si="7"/>
        <v>0</v>
      </c>
      <c r="K138" s="166">
        <f t="shared" si="8"/>
        <v>0</v>
      </c>
      <c r="L138" s="166" t="str">
        <f t="shared" si="9"/>
        <v/>
      </c>
      <c r="M138" s="165"/>
      <c r="N138" s="166">
        <f>SUM('Pay App 1:Pay App 14'!L138)+SUM('Pay App 1:Pay App 14'!M138)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Data'!$N$2:$BW$88,16,FALSE)</f>
        <v>0</v>
      </c>
      <c r="F139" s="166">
        <f>IFERROR(E139+'Pay App 13'!F139,"")</f>
        <v>0</v>
      </c>
      <c r="G139" s="166">
        <f>SUM('Pay App 1:Pay App 13'!H139)</f>
        <v>0</v>
      </c>
      <c r="H139" s="165"/>
      <c r="I139" s="166">
        <f t="shared" si="6"/>
        <v>0</v>
      </c>
      <c r="J139" s="167">
        <f t="shared" si="7"/>
        <v>0</v>
      </c>
      <c r="K139" s="166">
        <f t="shared" si="8"/>
        <v>0</v>
      </c>
      <c r="L139" s="166" t="str">
        <f t="shared" si="9"/>
        <v/>
      </c>
      <c r="M139" s="165"/>
      <c r="N139" s="166">
        <f>SUM('Pay App 1:Pay App 14'!L139)+SUM('Pay App 1:Pay App 14'!M139)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Data'!$N$2:$BW$88,16,FALSE)</f>
        <v>0</v>
      </c>
      <c r="F140" s="166">
        <f>IFERROR(E140+'Pay App 13'!F140,"")</f>
        <v>0</v>
      </c>
      <c r="G140" s="166">
        <f>SUM('Pay App 1:Pay App 13'!H140)</f>
        <v>0</v>
      </c>
      <c r="H140" s="165"/>
      <c r="I140" s="166">
        <f t="shared" si="6"/>
        <v>0</v>
      </c>
      <c r="J140" s="167">
        <f t="shared" si="7"/>
        <v>0</v>
      </c>
      <c r="K140" s="166">
        <f t="shared" si="8"/>
        <v>0</v>
      </c>
      <c r="L140" s="166" t="str">
        <f t="shared" si="9"/>
        <v/>
      </c>
      <c r="M140" s="165"/>
      <c r="N140" s="166">
        <f>SUM('Pay App 1:Pay App 14'!L140)+SUM('Pay App 1:Pay App 14'!M140)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Data'!$N$2:$BW$88,16,FALSE)</f>
        <v>0</v>
      </c>
      <c r="F141" s="166">
        <f>IFERROR(E141+'Pay App 13'!F141,"")</f>
        <v>0</v>
      </c>
      <c r="G141" s="166">
        <f>SUM('Pay App 1:Pay App 13'!H141)</f>
        <v>0</v>
      </c>
      <c r="H141" s="165"/>
      <c r="I141" s="166">
        <f t="shared" si="6"/>
        <v>0</v>
      </c>
      <c r="J141" s="167">
        <f t="shared" si="7"/>
        <v>0</v>
      </c>
      <c r="K141" s="166">
        <f t="shared" si="8"/>
        <v>0</v>
      </c>
      <c r="L141" s="166" t="str">
        <f t="shared" si="9"/>
        <v/>
      </c>
      <c r="M141" s="165"/>
      <c r="N141" s="166">
        <f>SUM('Pay App 1:Pay App 14'!L141)+SUM('Pay App 1:Pay App 14'!M141)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Data'!$N$2:$BW$88,16,FALSE)</f>
        <v>0</v>
      </c>
      <c r="F142" s="166">
        <f>IFERROR(E142+'Pay App 13'!F142,"")</f>
        <v>0</v>
      </c>
      <c r="G142" s="166">
        <f>SUM('Pay App 1:Pay App 13'!H142)</f>
        <v>0</v>
      </c>
      <c r="H142" s="165"/>
      <c r="I142" s="166">
        <f t="shared" si="6"/>
        <v>0</v>
      </c>
      <c r="J142" s="167">
        <f t="shared" si="7"/>
        <v>0</v>
      </c>
      <c r="K142" s="166">
        <f t="shared" si="8"/>
        <v>0</v>
      </c>
      <c r="L142" s="166" t="str">
        <f t="shared" si="9"/>
        <v/>
      </c>
      <c r="M142" s="165"/>
      <c r="N142" s="166">
        <f>SUM('Pay App 1:Pay App 14'!L142)+SUM('Pay App 1:Pay App 14'!M142)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Data'!$N$2:$BW$88,16,FALSE)</f>
        <v>0</v>
      </c>
      <c r="F143" s="166">
        <f>IFERROR(E143+'Pay App 13'!F143,"")</f>
        <v>0</v>
      </c>
      <c r="G143" s="166">
        <f>SUM('Pay App 1:Pay App 13'!H143)</f>
        <v>0</v>
      </c>
      <c r="H143" s="165"/>
      <c r="I143" s="166">
        <f t="shared" si="6"/>
        <v>0</v>
      </c>
      <c r="J143" s="167">
        <f t="shared" si="7"/>
        <v>0</v>
      </c>
      <c r="K143" s="166">
        <f t="shared" si="8"/>
        <v>0</v>
      </c>
      <c r="L143" s="166" t="str">
        <f t="shared" si="9"/>
        <v/>
      </c>
      <c r="M143" s="165"/>
      <c r="N143" s="166">
        <f>SUM('Pay App 1:Pay App 14'!L143)+SUM('Pay App 1:Pay App 14'!M143)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Data'!$N$2:$BW$88,16,FALSE)</f>
        <v>0</v>
      </c>
      <c r="F144" s="166">
        <f>IFERROR(E144+'Pay App 13'!F144,"")</f>
        <v>0</v>
      </c>
      <c r="G144" s="166">
        <f>SUM('Pay App 1:Pay App 13'!H144)</f>
        <v>0</v>
      </c>
      <c r="H144" s="165"/>
      <c r="I144" s="166">
        <f t="shared" si="6"/>
        <v>0</v>
      </c>
      <c r="J144" s="167">
        <f t="shared" si="7"/>
        <v>0</v>
      </c>
      <c r="K144" s="166">
        <f t="shared" si="8"/>
        <v>0</v>
      </c>
      <c r="L144" s="166" t="str">
        <f t="shared" si="9"/>
        <v/>
      </c>
      <c r="M144" s="165"/>
      <c r="N144" s="166">
        <f>SUM('Pay App 1:Pay App 14'!L144)+SUM('Pay App 1:Pay App 14'!M144)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Data'!$N$2:$BW$88,16,FALSE)</f>
        <v>0</v>
      </c>
      <c r="F145" s="166">
        <f>IFERROR(E145+'Pay App 13'!F145,"")</f>
        <v>0</v>
      </c>
      <c r="G145" s="166">
        <f>SUM('Pay App 1:Pay App 13'!H145)</f>
        <v>0</v>
      </c>
      <c r="H145" s="165"/>
      <c r="I145" s="166">
        <f t="shared" si="6"/>
        <v>0</v>
      </c>
      <c r="J145" s="167">
        <f t="shared" si="7"/>
        <v>0</v>
      </c>
      <c r="K145" s="166">
        <f t="shared" si="8"/>
        <v>0</v>
      </c>
      <c r="L145" s="166" t="str">
        <f t="shared" si="9"/>
        <v/>
      </c>
      <c r="M145" s="165"/>
      <c r="N145" s="166">
        <f>SUM('Pay App 1:Pay App 14'!L145)+SUM('Pay App 1:Pay App 14'!M145)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Data'!$N$2:$BW$88,16,FALSE)</f>
        <v>0</v>
      </c>
      <c r="F146" s="166">
        <f>IFERROR(E146+'Pay App 13'!F146,"")</f>
        <v>0</v>
      </c>
      <c r="G146" s="166">
        <f>SUM('Pay App 1:Pay App 13'!H146)</f>
        <v>0</v>
      </c>
      <c r="H146" s="165"/>
      <c r="I146" s="166">
        <f t="shared" si="6"/>
        <v>0</v>
      </c>
      <c r="J146" s="167">
        <f t="shared" si="7"/>
        <v>0</v>
      </c>
      <c r="K146" s="166">
        <f t="shared" si="8"/>
        <v>0</v>
      </c>
      <c r="L146" s="166" t="str">
        <f t="shared" si="9"/>
        <v/>
      </c>
      <c r="M146" s="165"/>
      <c r="N146" s="166">
        <f>SUM('Pay App 1:Pay App 14'!L146)+SUM('Pay App 1:Pay App 14'!M146)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Data'!$N$2:$BW$88,16,FALSE)</f>
        <v>0</v>
      </c>
      <c r="F147" s="166">
        <f>IFERROR(E147+'Pay App 13'!F147,"")</f>
        <v>0</v>
      </c>
      <c r="G147" s="166">
        <f>SUM('Pay App 1:Pay App 13'!H147)</f>
        <v>0</v>
      </c>
      <c r="H147" s="165"/>
      <c r="I147" s="166">
        <f t="shared" si="6"/>
        <v>0</v>
      </c>
      <c r="J147" s="167">
        <f t="shared" si="7"/>
        <v>0</v>
      </c>
      <c r="K147" s="166">
        <f t="shared" si="8"/>
        <v>0</v>
      </c>
      <c r="L147" s="166" t="str">
        <f t="shared" si="9"/>
        <v/>
      </c>
      <c r="M147" s="165"/>
      <c r="N147" s="166">
        <f>SUM('Pay App 1:Pay App 14'!L147)+SUM('Pay App 1:Pay App 14'!M147)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Data'!$N$2:$BW$88,16,FALSE)</f>
        <v>0</v>
      </c>
      <c r="F148" s="166">
        <f>IFERROR(E148+'Pay App 13'!F148,"")</f>
        <v>0</v>
      </c>
      <c r="G148" s="166">
        <f>SUM('Pay App 1:Pay App 13'!H148)</f>
        <v>0</v>
      </c>
      <c r="H148" s="165"/>
      <c r="I148" s="166">
        <f t="shared" si="6"/>
        <v>0</v>
      </c>
      <c r="J148" s="167">
        <f t="shared" si="7"/>
        <v>0</v>
      </c>
      <c r="K148" s="166">
        <f t="shared" si="8"/>
        <v>0</v>
      </c>
      <c r="L148" s="166" t="str">
        <f t="shared" si="9"/>
        <v/>
      </c>
      <c r="M148" s="165"/>
      <c r="N148" s="166">
        <f>SUM('Pay App 1:Pay App 14'!L148)+SUM('Pay App 1:Pay App 14'!M148)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oAqaBYof7yB3aVEpxyNiXkUvBEHQ13MvLd5mZ35eqSI5YOjT1TrWAPeQ6auCKBaFgJrvZj2wZMbM2yg8lbeiaQ==" saltValue="1a9lX9brgvdAznrZXsjc4g=="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516" priority="2" operator="equal">
      <formula>0</formula>
    </cfRule>
  </conditionalFormatting>
  <conditionalFormatting sqref="D106:G148">
    <cfRule type="cellIs" dxfId="515" priority="1" operator="equal">
      <formula>0</formula>
    </cfRule>
  </conditionalFormatting>
  <conditionalFormatting sqref="D10:H10 D12:H14 D19:H21">
    <cfRule type="cellIs" dxfId="514" priority="6" operator="equal">
      <formula>0</formula>
    </cfRule>
  </conditionalFormatting>
  <conditionalFormatting sqref="H51">
    <cfRule type="cellIs" dxfId="513" priority="9" operator="lessThan">
      <formula>0</formula>
    </cfRule>
  </conditionalFormatting>
  <conditionalFormatting sqref="I57:I100 K57:K100 I106:I148 K106:K148 N106:O148">
    <cfRule type="cellIs" dxfId="512" priority="14" operator="equal">
      <formula>0</formula>
    </cfRule>
  </conditionalFormatting>
  <conditionalFormatting sqref="J57:J100 J106:J149">
    <cfRule type="cellIs" dxfId="511" priority="11" operator="greaterThan">
      <formula>1</formula>
    </cfRule>
    <cfRule type="cellIs" dxfId="510" priority="12" operator="equal">
      <formula>0</formula>
    </cfRule>
  </conditionalFormatting>
  <conditionalFormatting sqref="K57:K100 K106:K148">
    <cfRule type="cellIs" dxfId="509" priority="10" operator="lessThan">
      <formula>0</formula>
    </cfRule>
  </conditionalFormatting>
  <conditionalFormatting sqref="M57:M100">
    <cfRule type="cellIs" dxfId="508" priority="13" operator="lessThan">
      <formula>0</formula>
    </cfRule>
  </conditionalFormatting>
  <conditionalFormatting sqref="M106:M148">
    <cfRule type="cellIs" dxfId="507" priority="8" operator="lessThan">
      <formula>0</formula>
    </cfRule>
  </conditionalFormatting>
  <conditionalFormatting sqref="N57:O100">
    <cfRule type="cellIs" dxfId="506"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E80202B7-B725-433A-A3E5-8A04C95E5FD5}">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E0587CE8-2946-44B2-8A45-7296FE8BCAE1}">
          <x14:formula1>
            <xm:f>'Graph Data'!$L$74:$L$76</xm:f>
          </x14:formula1>
          <xm:sqref>G17</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596FB-6422-41BE-BB8C-A19293028290}">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15</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15'!E149)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15'!G41)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14'!H49)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15.1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Data'!$N$2:$BW$88,17,FALSE)</f>
        <v>0</v>
      </c>
      <c r="F57" s="166">
        <f>IFERROR(E57+'Pay App 14'!F57,"")</f>
        <v>0</v>
      </c>
      <c r="G57" s="166">
        <f>SUM('Pay App 1:Pay App 14'!H57)</f>
        <v>0</v>
      </c>
      <c r="H57" s="165"/>
      <c r="I57" s="166">
        <f>G57+H57</f>
        <v>0</v>
      </c>
      <c r="J57" s="167">
        <f>IFERROR(I57/F57,0)</f>
        <v>0</v>
      </c>
      <c r="K57" s="166">
        <f>IFERROR(F57-I57,"")</f>
        <v>0</v>
      </c>
      <c r="L57" s="166" t="str">
        <f>IF(AND($H$33&lt;100000, $H$33&gt;0, H57&gt;=1),0,IF(AND($H$33&gt;=100000,H57&lt;&gt;""),O57,""))</f>
        <v/>
      </c>
      <c r="M57" s="165"/>
      <c r="N57" s="166">
        <f>SUM('Pay App 1:Pay App 15'!L57)+SUM('Pay App 1:Pay App 15'!M57)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Data'!$N$2:$BW$88,17,FALSE)</f>
        <v>0</v>
      </c>
      <c r="F58" s="166">
        <f>IFERROR(E58+'Pay App 14'!F58,"")</f>
        <v>0</v>
      </c>
      <c r="G58" s="166">
        <f>SUM('Pay App 1:Pay App 14'!H58)</f>
        <v>0</v>
      </c>
      <c r="H58" s="165"/>
      <c r="I58" s="166">
        <f>G58+H58</f>
        <v>0</v>
      </c>
      <c r="J58" s="167">
        <f>IFERROR(I58/F58,0)</f>
        <v>0</v>
      </c>
      <c r="K58" s="166">
        <f>IFERROR(F58-I58,"")</f>
        <v>0</v>
      </c>
      <c r="L58" s="166" t="str">
        <f t="shared" ref="L58:L100" si="0">IF(AND($H$33&lt;100000, $H$33&gt;0, H58&gt;=1),0,IF(AND($H$33&gt;=100000,H58&lt;&gt;""),O58,""))</f>
        <v/>
      </c>
      <c r="M58" s="165"/>
      <c r="N58" s="166">
        <f>SUM('Pay App 1:Pay App 15'!L58)+SUM('Pay App 1:Pay App 15'!M58)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Data'!$N$2:$BW$88,17,FALSE)</f>
        <v>0</v>
      </c>
      <c r="F59" s="166">
        <f>IFERROR(E59+'Pay App 14'!F59,"")</f>
        <v>0</v>
      </c>
      <c r="G59" s="166">
        <f>SUM('Pay App 1:Pay App 14'!H59)</f>
        <v>0</v>
      </c>
      <c r="H59" s="165"/>
      <c r="I59" s="166">
        <f t="shared" ref="I59:I99" si="2">G59+H59</f>
        <v>0</v>
      </c>
      <c r="J59" s="167">
        <f t="shared" ref="J59:J99" si="3">IFERROR(I59/F59,0)</f>
        <v>0</v>
      </c>
      <c r="K59" s="166">
        <f t="shared" ref="K59:K99" si="4">IFERROR(F59-I59,"")</f>
        <v>0</v>
      </c>
      <c r="L59" s="166" t="str">
        <f t="shared" si="0"/>
        <v/>
      </c>
      <c r="M59" s="165"/>
      <c r="N59" s="166">
        <f>SUM('Pay App 1:Pay App 15'!L59)+SUM('Pay App 1:Pay App 15'!M59)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Data'!$N$2:$BW$88,17,FALSE)</f>
        <v>0</v>
      </c>
      <c r="F60" s="166">
        <f>IFERROR(E60+'Pay App 14'!F60,"")</f>
        <v>0</v>
      </c>
      <c r="G60" s="166">
        <f>SUM('Pay App 1:Pay App 14'!H60)</f>
        <v>0</v>
      </c>
      <c r="H60" s="165"/>
      <c r="I60" s="166">
        <f t="shared" si="2"/>
        <v>0</v>
      </c>
      <c r="J60" s="167">
        <f t="shared" si="3"/>
        <v>0</v>
      </c>
      <c r="K60" s="166">
        <f t="shared" si="4"/>
        <v>0</v>
      </c>
      <c r="L60" s="166" t="str">
        <f t="shared" si="0"/>
        <v/>
      </c>
      <c r="M60" s="165"/>
      <c r="N60" s="166">
        <f>SUM('Pay App 1:Pay App 15'!L60)+SUM('Pay App 1:Pay App 15'!M60)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Data'!$N$2:$BW$88,17,FALSE)</f>
        <v>0</v>
      </c>
      <c r="F61" s="166">
        <f>IFERROR(E61+'Pay App 14'!F61,"")</f>
        <v>0</v>
      </c>
      <c r="G61" s="166">
        <f>SUM('Pay App 1:Pay App 14'!H61)</f>
        <v>0</v>
      </c>
      <c r="H61" s="165"/>
      <c r="I61" s="166">
        <f t="shared" si="2"/>
        <v>0</v>
      </c>
      <c r="J61" s="167">
        <f t="shared" si="3"/>
        <v>0</v>
      </c>
      <c r="K61" s="166">
        <f t="shared" si="4"/>
        <v>0</v>
      </c>
      <c r="L61" s="166" t="str">
        <f t="shared" si="0"/>
        <v/>
      </c>
      <c r="M61" s="165"/>
      <c r="N61" s="166">
        <f>SUM('Pay App 1:Pay App 15'!L61)+SUM('Pay App 1:Pay App 15'!M61)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Data'!$N$2:$BW$88,17,FALSE)</f>
        <v>0</v>
      </c>
      <c r="F62" s="166">
        <f>IFERROR(E62+'Pay App 14'!F62,"")</f>
        <v>0</v>
      </c>
      <c r="G62" s="166">
        <f>SUM('Pay App 1:Pay App 14'!H62)</f>
        <v>0</v>
      </c>
      <c r="H62" s="165"/>
      <c r="I62" s="166">
        <f t="shared" si="2"/>
        <v>0</v>
      </c>
      <c r="J62" s="167">
        <f t="shared" si="3"/>
        <v>0</v>
      </c>
      <c r="K62" s="166">
        <f t="shared" si="4"/>
        <v>0</v>
      </c>
      <c r="L62" s="166" t="str">
        <f t="shared" si="0"/>
        <v/>
      </c>
      <c r="M62" s="165"/>
      <c r="N62" s="166">
        <f>SUM('Pay App 1:Pay App 15'!L62)+SUM('Pay App 1:Pay App 15'!M62)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Data'!$N$2:$BW$88,17,FALSE)</f>
        <v>0</v>
      </c>
      <c r="F63" s="166">
        <f>IFERROR(E63+'Pay App 14'!F63,"")</f>
        <v>0</v>
      </c>
      <c r="G63" s="166">
        <f>SUM('Pay App 1:Pay App 14'!H63)</f>
        <v>0</v>
      </c>
      <c r="H63" s="165"/>
      <c r="I63" s="166">
        <f t="shared" si="2"/>
        <v>0</v>
      </c>
      <c r="J63" s="167">
        <f t="shared" si="3"/>
        <v>0</v>
      </c>
      <c r="K63" s="166">
        <f t="shared" si="4"/>
        <v>0</v>
      </c>
      <c r="L63" s="166" t="str">
        <f t="shared" si="0"/>
        <v/>
      </c>
      <c r="M63" s="165"/>
      <c r="N63" s="166">
        <f>SUM('Pay App 1:Pay App 15'!L63)+SUM('Pay App 1:Pay App 15'!M63)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Data'!$N$2:$BW$88,17,FALSE)</f>
        <v>0</v>
      </c>
      <c r="F64" s="166">
        <f>IFERROR(E64+'Pay App 14'!F64,"")</f>
        <v>0</v>
      </c>
      <c r="G64" s="166">
        <f>SUM('Pay App 1:Pay App 14'!H64)</f>
        <v>0</v>
      </c>
      <c r="H64" s="165"/>
      <c r="I64" s="166">
        <f t="shared" si="2"/>
        <v>0</v>
      </c>
      <c r="J64" s="167">
        <f t="shared" si="3"/>
        <v>0</v>
      </c>
      <c r="K64" s="166">
        <f t="shared" si="4"/>
        <v>0</v>
      </c>
      <c r="L64" s="166" t="str">
        <f t="shared" si="0"/>
        <v/>
      </c>
      <c r="M64" s="165"/>
      <c r="N64" s="166">
        <f>SUM('Pay App 1:Pay App 15'!L64)+SUM('Pay App 1:Pay App 15'!M64)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Data'!$N$2:$BW$88,17,FALSE)</f>
        <v>0</v>
      </c>
      <c r="F65" s="166">
        <f>IFERROR(E65+'Pay App 14'!F65,"")</f>
        <v>0</v>
      </c>
      <c r="G65" s="166">
        <f>SUM('Pay App 1:Pay App 14'!H65)</f>
        <v>0</v>
      </c>
      <c r="H65" s="165"/>
      <c r="I65" s="166">
        <f t="shared" si="2"/>
        <v>0</v>
      </c>
      <c r="J65" s="167">
        <f t="shared" si="3"/>
        <v>0</v>
      </c>
      <c r="K65" s="166">
        <f t="shared" si="4"/>
        <v>0</v>
      </c>
      <c r="L65" s="166" t="str">
        <f t="shared" si="0"/>
        <v/>
      </c>
      <c r="M65" s="165"/>
      <c r="N65" s="166">
        <f>SUM('Pay App 1:Pay App 15'!L65)+SUM('Pay App 1:Pay App 15'!M65)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Data'!$N$2:$BW$88,17,FALSE)</f>
        <v>0</v>
      </c>
      <c r="F66" s="166">
        <f>IFERROR(E66+'Pay App 14'!F66,"")</f>
        <v>0</v>
      </c>
      <c r="G66" s="166">
        <f>SUM('Pay App 1:Pay App 14'!H66)</f>
        <v>0</v>
      </c>
      <c r="H66" s="165"/>
      <c r="I66" s="166">
        <f t="shared" si="2"/>
        <v>0</v>
      </c>
      <c r="J66" s="167">
        <f t="shared" si="3"/>
        <v>0</v>
      </c>
      <c r="K66" s="166">
        <f t="shared" si="4"/>
        <v>0</v>
      </c>
      <c r="L66" s="166" t="str">
        <f t="shared" si="0"/>
        <v/>
      </c>
      <c r="M66" s="165"/>
      <c r="N66" s="166">
        <f>SUM('Pay App 1:Pay App 15'!L66)+SUM('Pay App 1:Pay App 15'!M66)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Data'!$N$2:$BW$88,17,FALSE)</f>
        <v>0</v>
      </c>
      <c r="F67" s="166">
        <f>IFERROR(E67+'Pay App 14'!F67,"")</f>
        <v>0</v>
      </c>
      <c r="G67" s="166">
        <f>SUM('Pay App 1:Pay App 14'!H67)</f>
        <v>0</v>
      </c>
      <c r="H67" s="165"/>
      <c r="I67" s="166">
        <f t="shared" si="2"/>
        <v>0</v>
      </c>
      <c r="J67" s="167">
        <f t="shared" si="3"/>
        <v>0</v>
      </c>
      <c r="K67" s="166">
        <f t="shared" si="4"/>
        <v>0</v>
      </c>
      <c r="L67" s="166" t="str">
        <f t="shared" si="0"/>
        <v/>
      </c>
      <c r="M67" s="165"/>
      <c r="N67" s="166">
        <f>SUM('Pay App 1:Pay App 15'!L67)+SUM('Pay App 1:Pay App 15'!M67)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Data'!$N$2:$BW$88,17,FALSE)</f>
        <v>0</v>
      </c>
      <c r="F68" s="166">
        <f>IFERROR(E68+'Pay App 14'!F68,"")</f>
        <v>0</v>
      </c>
      <c r="G68" s="166">
        <f>SUM('Pay App 1:Pay App 14'!H68)</f>
        <v>0</v>
      </c>
      <c r="H68" s="165"/>
      <c r="I68" s="166">
        <f t="shared" si="2"/>
        <v>0</v>
      </c>
      <c r="J68" s="167">
        <f t="shared" si="3"/>
        <v>0</v>
      </c>
      <c r="K68" s="166">
        <f t="shared" si="4"/>
        <v>0</v>
      </c>
      <c r="L68" s="166" t="str">
        <f t="shared" si="0"/>
        <v/>
      </c>
      <c r="M68" s="165"/>
      <c r="N68" s="166">
        <f>SUM('Pay App 1:Pay App 15'!L68)+SUM('Pay App 1:Pay App 15'!M68)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Data'!$N$2:$BW$88,17,FALSE)</f>
        <v>0</v>
      </c>
      <c r="F69" s="166">
        <f>IFERROR(E69+'Pay App 14'!F69,"")</f>
        <v>0</v>
      </c>
      <c r="G69" s="166">
        <f>SUM('Pay App 1:Pay App 14'!H69)</f>
        <v>0</v>
      </c>
      <c r="H69" s="165"/>
      <c r="I69" s="166">
        <f t="shared" si="2"/>
        <v>0</v>
      </c>
      <c r="J69" s="167">
        <f t="shared" si="3"/>
        <v>0</v>
      </c>
      <c r="K69" s="166">
        <f t="shared" si="4"/>
        <v>0</v>
      </c>
      <c r="L69" s="166" t="str">
        <f t="shared" si="0"/>
        <v/>
      </c>
      <c r="M69" s="165"/>
      <c r="N69" s="166">
        <f>SUM('Pay App 1:Pay App 15'!L69)+SUM('Pay App 1:Pay App 15'!M69)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Data'!$N$2:$BW$88,17,FALSE)</f>
        <v>0</v>
      </c>
      <c r="F70" s="166">
        <f>IFERROR(E70+'Pay App 14'!F70,"")</f>
        <v>0</v>
      </c>
      <c r="G70" s="166">
        <f>SUM('Pay App 1:Pay App 14'!H70)</f>
        <v>0</v>
      </c>
      <c r="H70" s="165"/>
      <c r="I70" s="166">
        <f t="shared" si="2"/>
        <v>0</v>
      </c>
      <c r="J70" s="167">
        <f t="shared" si="3"/>
        <v>0</v>
      </c>
      <c r="K70" s="166">
        <f t="shared" si="4"/>
        <v>0</v>
      </c>
      <c r="L70" s="166" t="str">
        <f t="shared" si="0"/>
        <v/>
      </c>
      <c r="M70" s="165"/>
      <c r="N70" s="166">
        <f>SUM('Pay App 1:Pay App 15'!L70)+SUM('Pay App 1:Pay App 15'!M70)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Data'!$N$2:$BW$88,17,FALSE)</f>
        <v>0</v>
      </c>
      <c r="F71" s="166">
        <f>IFERROR(E71+'Pay App 14'!F71,"")</f>
        <v>0</v>
      </c>
      <c r="G71" s="166">
        <f>SUM('Pay App 1:Pay App 14'!H71)</f>
        <v>0</v>
      </c>
      <c r="H71" s="165"/>
      <c r="I71" s="166">
        <f t="shared" si="2"/>
        <v>0</v>
      </c>
      <c r="J71" s="167">
        <f t="shared" si="3"/>
        <v>0</v>
      </c>
      <c r="K71" s="166">
        <f t="shared" si="4"/>
        <v>0</v>
      </c>
      <c r="L71" s="166" t="str">
        <f t="shared" si="0"/>
        <v/>
      </c>
      <c r="M71" s="165"/>
      <c r="N71" s="166">
        <f>SUM('Pay App 1:Pay App 15'!L71)+SUM('Pay App 1:Pay App 15'!M71)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Data'!$N$2:$BW$88,17,FALSE)</f>
        <v>0</v>
      </c>
      <c r="F72" s="166">
        <f>IFERROR(E72+'Pay App 14'!F72,"")</f>
        <v>0</v>
      </c>
      <c r="G72" s="166">
        <f>SUM('Pay App 1:Pay App 14'!H72)</f>
        <v>0</v>
      </c>
      <c r="H72" s="165"/>
      <c r="I72" s="166">
        <f t="shared" si="2"/>
        <v>0</v>
      </c>
      <c r="J72" s="167">
        <f t="shared" si="3"/>
        <v>0</v>
      </c>
      <c r="K72" s="166">
        <f t="shared" si="4"/>
        <v>0</v>
      </c>
      <c r="L72" s="166" t="str">
        <f t="shared" si="0"/>
        <v/>
      </c>
      <c r="M72" s="165"/>
      <c r="N72" s="166">
        <f>SUM('Pay App 1:Pay App 15'!L72)+SUM('Pay App 1:Pay App 15'!M72)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Data'!$N$2:$BW$88,17,FALSE)</f>
        <v>0</v>
      </c>
      <c r="F73" s="166">
        <f>IFERROR(E73+'Pay App 14'!F73,"")</f>
        <v>0</v>
      </c>
      <c r="G73" s="166">
        <f>SUM('Pay App 1:Pay App 14'!H73)</f>
        <v>0</v>
      </c>
      <c r="H73" s="165"/>
      <c r="I73" s="166">
        <f t="shared" si="2"/>
        <v>0</v>
      </c>
      <c r="J73" s="167">
        <f t="shared" si="3"/>
        <v>0</v>
      </c>
      <c r="K73" s="166">
        <f t="shared" si="4"/>
        <v>0</v>
      </c>
      <c r="L73" s="166" t="str">
        <f t="shared" si="0"/>
        <v/>
      </c>
      <c r="M73" s="165"/>
      <c r="N73" s="166">
        <f>SUM('Pay App 1:Pay App 15'!L73)+SUM('Pay App 1:Pay App 15'!M73)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Data'!$N$2:$BW$88,17,FALSE)</f>
        <v>0</v>
      </c>
      <c r="F74" s="166">
        <f>IFERROR(E74+'Pay App 14'!F74,"")</f>
        <v>0</v>
      </c>
      <c r="G74" s="166">
        <f>SUM('Pay App 1:Pay App 14'!H74)</f>
        <v>0</v>
      </c>
      <c r="H74" s="165"/>
      <c r="I74" s="166">
        <f t="shared" si="2"/>
        <v>0</v>
      </c>
      <c r="J74" s="167">
        <f t="shared" si="3"/>
        <v>0</v>
      </c>
      <c r="K74" s="166">
        <f t="shared" si="4"/>
        <v>0</v>
      </c>
      <c r="L74" s="166" t="str">
        <f t="shared" si="0"/>
        <v/>
      </c>
      <c r="M74" s="165"/>
      <c r="N74" s="166">
        <f>SUM('Pay App 1:Pay App 15'!L74)+SUM('Pay App 1:Pay App 15'!M74)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Data'!$N$2:$BW$88,17,FALSE)</f>
        <v>0</v>
      </c>
      <c r="F75" s="166">
        <f>IFERROR(E75+'Pay App 14'!F75,"")</f>
        <v>0</v>
      </c>
      <c r="G75" s="166">
        <f>SUM('Pay App 1:Pay App 14'!H75)</f>
        <v>0</v>
      </c>
      <c r="H75" s="165"/>
      <c r="I75" s="166">
        <f t="shared" si="2"/>
        <v>0</v>
      </c>
      <c r="J75" s="167">
        <f t="shared" si="3"/>
        <v>0</v>
      </c>
      <c r="K75" s="166">
        <f t="shared" si="4"/>
        <v>0</v>
      </c>
      <c r="L75" s="166" t="str">
        <f t="shared" si="0"/>
        <v/>
      </c>
      <c r="M75" s="165"/>
      <c r="N75" s="166">
        <f>SUM('Pay App 1:Pay App 15'!L75)+SUM('Pay App 1:Pay App 15'!M75)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Data'!$N$2:$BW$88,17,FALSE)</f>
        <v>0</v>
      </c>
      <c r="F76" s="166">
        <f>IFERROR(E76+'Pay App 14'!F76,"")</f>
        <v>0</v>
      </c>
      <c r="G76" s="166">
        <f>SUM('Pay App 1:Pay App 14'!H76)</f>
        <v>0</v>
      </c>
      <c r="H76" s="165"/>
      <c r="I76" s="166">
        <f t="shared" si="2"/>
        <v>0</v>
      </c>
      <c r="J76" s="167">
        <f t="shared" si="3"/>
        <v>0</v>
      </c>
      <c r="K76" s="166">
        <f t="shared" si="4"/>
        <v>0</v>
      </c>
      <c r="L76" s="166" t="str">
        <f t="shared" si="0"/>
        <v/>
      </c>
      <c r="M76" s="165"/>
      <c r="N76" s="166">
        <f>SUM('Pay App 1:Pay App 15'!L76)+SUM('Pay App 1:Pay App 15'!M76)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Data'!$N$2:$BW$88,17,FALSE)</f>
        <v>0</v>
      </c>
      <c r="F77" s="166">
        <f>IFERROR(E77+'Pay App 14'!F77,"")</f>
        <v>0</v>
      </c>
      <c r="G77" s="166">
        <f>SUM('Pay App 1:Pay App 14'!H77)</f>
        <v>0</v>
      </c>
      <c r="H77" s="165"/>
      <c r="I77" s="166">
        <f t="shared" si="2"/>
        <v>0</v>
      </c>
      <c r="J77" s="167">
        <f t="shared" si="3"/>
        <v>0</v>
      </c>
      <c r="K77" s="166">
        <f t="shared" si="4"/>
        <v>0</v>
      </c>
      <c r="L77" s="166" t="str">
        <f t="shared" si="0"/>
        <v/>
      </c>
      <c r="M77" s="165"/>
      <c r="N77" s="166">
        <f>SUM('Pay App 1:Pay App 15'!L77)+SUM('Pay App 1:Pay App 15'!M77)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Data'!$N$2:$BW$88,17,FALSE)</f>
        <v>0</v>
      </c>
      <c r="F78" s="166">
        <f>IFERROR(E78+'Pay App 14'!F78,"")</f>
        <v>0</v>
      </c>
      <c r="G78" s="166">
        <f>SUM('Pay App 1:Pay App 14'!H78)</f>
        <v>0</v>
      </c>
      <c r="H78" s="165"/>
      <c r="I78" s="166">
        <f t="shared" si="2"/>
        <v>0</v>
      </c>
      <c r="J78" s="167">
        <f t="shared" si="3"/>
        <v>0</v>
      </c>
      <c r="K78" s="166">
        <f t="shared" si="4"/>
        <v>0</v>
      </c>
      <c r="L78" s="166" t="str">
        <f t="shared" si="0"/>
        <v/>
      </c>
      <c r="M78" s="165"/>
      <c r="N78" s="166">
        <f>SUM('Pay App 1:Pay App 15'!L78)+SUM('Pay App 1:Pay App 15'!M78)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Data'!$N$2:$BW$88,17,FALSE)</f>
        <v>0</v>
      </c>
      <c r="F79" s="166">
        <f>IFERROR(E79+'Pay App 14'!F79,"")</f>
        <v>0</v>
      </c>
      <c r="G79" s="166">
        <f>SUM('Pay App 1:Pay App 14'!H79)</f>
        <v>0</v>
      </c>
      <c r="H79" s="165"/>
      <c r="I79" s="166">
        <f t="shared" si="2"/>
        <v>0</v>
      </c>
      <c r="J79" s="167">
        <f t="shared" si="3"/>
        <v>0</v>
      </c>
      <c r="K79" s="166">
        <f t="shared" si="4"/>
        <v>0</v>
      </c>
      <c r="L79" s="166" t="str">
        <f t="shared" si="0"/>
        <v/>
      </c>
      <c r="M79" s="165"/>
      <c r="N79" s="166">
        <f>SUM('Pay App 1:Pay App 15'!L79)+SUM('Pay App 1:Pay App 15'!M79)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Data'!$N$2:$BW$88,17,FALSE)</f>
        <v>0</v>
      </c>
      <c r="F80" s="166">
        <f>IFERROR(E80+'Pay App 14'!F80,"")</f>
        <v>0</v>
      </c>
      <c r="G80" s="166">
        <f>SUM('Pay App 1:Pay App 14'!H80)</f>
        <v>0</v>
      </c>
      <c r="H80" s="165"/>
      <c r="I80" s="166">
        <f t="shared" si="2"/>
        <v>0</v>
      </c>
      <c r="J80" s="167">
        <f t="shared" si="3"/>
        <v>0</v>
      </c>
      <c r="K80" s="166">
        <f t="shared" si="4"/>
        <v>0</v>
      </c>
      <c r="L80" s="166" t="str">
        <f t="shared" si="0"/>
        <v/>
      </c>
      <c r="M80" s="165"/>
      <c r="N80" s="166">
        <f>SUM('Pay App 1:Pay App 15'!L80)+SUM('Pay App 1:Pay App 15'!M80)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Data'!$N$2:$BW$88,17,FALSE)</f>
        <v>0</v>
      </c>
      <c r="F81" s="166">
        <f>IFERROR(E81+'Pay App 14'!F81,"")</f>
        <v>0</v>
      </c>
      <c r="G81" s="166">
        <f>SUM('Pay App 1:Pay App 14'!H81)</f>
        <v>0</v>
      </c>
      <c r="H81" s="165"/>
      <c r="I81" s="166">
        <f t="shared" si="2"/>
        <v>0</v>
      </c>
      <c r="J81" s="167">
        <f t="shared" si="3"/>
        <v>0</v>
      </c>
      <c r="K81" s="166">
        <f t="shared" si="4"/>
        <v>0</v>
      </c>
      <c r="L81" s="166" t="str">
        <f t="shared" si="0"/>
        <v/>
      </c>
      <c r="M81" s="165"/>
      <c r="N81" s="166">
        <f>SUM('Pay App 1:Pay App 15'!L81)+SUM('Pay App 1:Pay App 15'!M81)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Data'!$N$2:$BW$88,17,FALSE)</f>
        <v>0</v>
      </c>
      <c r="F82" s="166">
        <f>IFERROR(E82+'Pay App 14'!F82,"")</f>
        <v>0</v>
      </c>
      <c r="G82" s="166">
        <f>SUM('Pay App 1:Pay App 14'!H82)</f>
        <v>0</v>
      </c>
      <c r="H82" s="165"/>
      <c r="I82" s="166">
        <f t="shared" si="2"/>
        <v>0</v>
      </c>
      <c r="J82" s="167">
        <f t="shared" si="3"/>
        <v>0</v>
      </c>
      <c r="K82" s="166">
        <f t="shared" si="4"/>
        <v>0</v>
      </c>
      <c r="L82" s="166" t="str">
        <f t="shared" si="0"/>
        <v/>
      </c>
      <c r="M82" s="165"/>
      <c r="N82" s="166">
        <f>SUM('Pay App 1:Pay App 15'!L82)+SUM('Pay App 1:Pay App 15'!M82)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Data'!$N$2:$BW$88,17,FALSE)</f>
        <v>0</v>
      </c>
      <c r="F83" s="166">
        <f>IFERROR(E83+'Pay App 14'!F83,"")</f>
        <v>0</v>
      </c>
      <c r="G83" s="166">
        <f>SUM('Pay App 1:Pay App 14'!H83)</f>
        <v>0</v>
      </c>
      <c r="H83" s="165"/>
      <c r="I83" s="166">
        <f t="shared" si="2"/>
        <v>0</v>
      </c>
      <c r="J83" s="167">
        <f t="shared" si="3"/>
        <v>0</v>
      </c>
      <c r="K83" s="166">
        <f t="shared" si="4"/>
        <v>0</v>
      </c>
      <c r="L83" s="166" t="str">
        <f t="shared" si="0"/>
        <v/>
      </c>
      <c r="M83" s="165"/>
      <c r="N83" s="166">
        <f>SUM('Pay App 1:Pay App 15'!L83)+SUM('Pay App 1:Pay App 15'!M83)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Data'!$N$2:$BW$88,17,FALSE)</f>
        <v>0</v>
      </c>
      <c r="F84" s="166">
        <f>IFERROR(E84+'Pay App 14'!F84,"")</f>
        <v>0</v>
      </c>
      <c r="G84" s="166">
        <f>SUM('Pay App 1:Pay App 14'!H84)</f>
        <v>0</v>
      </c>
      <c r="H84" s="165"/>
      <c r="I84" s="166">
        <f t="shared" si="2"/>
        <v>0</v>
      </c>
      <c r="J84" s="167">
        <f t="shared" si="3"/>
        <v>0</v>
      </c>
      <c r="K84" s="166">
        <f t="shared" si="4"/>
        <v>0</v>
      </c>
      <c r="L84" s="166" t="str">
        <f t="shared" si="0"/>
        <v/>
      </c>
      <c r="M84" s="165"/>
      <c r="N84" s="166">
        <f>SUM('Pay App 1:Pay App 15'!L84)+SUM('Pay App 1:Pay App 15'!M84)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Data'!$N$2:$BW$88,17,FALSE)</f>
        <v>0</v>
      </c>
      <c r="F85" s="166">
        <f>IFERROR(E85+'Pay App 14'!F85,"")</f>
        <v>0</v>
      </c>
      <c r="G85" s="166">
        <f>SUM('Pay App 1:Pay App 14'!H85)</f>
        <v>0</v>
      </c>
      <c r="H85" s="165"/>
      <c r="I85" s="166">
        <f t="shared" si="2"/>
        <v>0</v>
      </c>
      <c r="J85" s="167">
        <f t="shared" si="3"/>
        <v>0</v>
      </c>
      <c r="K85" s="166">
        <f t="shared" si="4"/>
        <v>0</v>
      </c>
      <c r="L85" s="166" t="str">
        <f t="shared" si="0"/>
        <v/>
      </c>
      <c r="M85" s="165"/>
      <c r="N85" s="166">
        <f>SUM('Pay App 1:Pay App 15'!L85)+SUM('Pay App 1:Pay App 15'!M85)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Data'!$N$2:$BW$88,17,FALSE)</f>
        <v>0</v>
      </c>
      <c r="F86" s="166">
        <f>IFERROR(E86+'Pay App 14'!F86,"")</f>
        <v>0</v>
      </c>
      <c r="G86" s="166">
        <f>SUM('Pay App 1:Pay App 14'!H86)</f>
        <v>0</v>
      </c>
      <c r="H86" s="165"/>
      <c r="I86" s="166">
        <f t="shared" si="2"/>
        <v>0</v>
      </c>
      <c r="J86" s="167">
        <f t="shared" si="3"/>
        <v>0</v>
      </c>
      <c r="K86" s="166">
        <f t="shared" si="4"/>
        <v>0</v>
      </c>
      <c r="L86" s="166" t="str">
        <f t="shared" si="0"/>
        <v/>
      </c>
      <c r="M86" s="165"/>
      <c r="N86" s="166">
        <f>SUM('Pay App 1:Pay App 15'!L86)+SUM('Pay App 1:Pay App 15'!M86)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Data'!$N$2:$BW$88,17,FALSE)</f>
        <v>0</v>
      </c>
      <c r="F87" s="166">
        <f>IFERROR(E87+'Pay App 14'!F87,"")</f>
        <v>0</v>
      </c>
      <c r="G87" s="166">
        <f>SUM('Pay App 1:Pay App 14'!H87)</f>
        <v>0</v>
      </c>
      <c r="H87" s="165"/>
      <c r="I87" s="166">
        <f t="shared" si="2"/>
        <v>0</v>
      </c>
      <c r="J87" s="167">
        <f t="shared" si="3"/>
        <v>0</v>
      </c>
      <c r="K87" s="166">
        <f t="shared" si="4"/>
        <v>0</v>
      </c>
      <c r="L87" s="166" t="str">
        <f t="shared" si="0"/>
        <v/>
      </c>
      <c r="M87" s="165"/>
      <c r="N87" s="166">
        <f>SUM('Pay App 1:Pay App 15'!L87)+SUM('Pay App 1:Pay App 15'!M87)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Data'!$N$2:$BW$88,17,FALSE)</f>
        <v>0</v>
      </c>
      <c r="F88" s="166">
        <f>IFERROR(E88+'Pay App 14'!F88,"")</f>
        <v>0</v>
      </c>
      <c r="G88" s="166">
        <f>SUM('Pay App 1:Pay App 14'!H88)</f>
        <v>0</v>
      </c>
      <c r="H88" s="165"/>
      <c r="I88" s="166">
        <f t="shared" si="2"/>
        <v>0</v>
      </c>
      <c r="J88" s="167">
        <f t="shared" si="3"/>
        <v>0</v>
      </c>
      <c r="K88" s="166">
        <f t="shared" si="4"/>
        <v>0</v>
      </c>
      <c r="L88" s="166" t="str">
        <f t="shared" si="0"/>
        <v/>
      </c>
      <c r="M88" s="165"/>
      <c r="N88" s="166">
        <f>SUM('Pay App 1:Pay App 15'!L88)+SUM('Pay App 1:Pay App 15'!M88)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Data'!$N$2:$BW$88,17,FALSE)</f>
        <v>0</v>
      </c>
      <c r="F89" s="166">
        <f>IFERROR(E89+'Pay App 14'!F89,"")</f>
        <v>0</v>
      </c>
      <c r="G89" s="166">
        <f>SUM('Pay App 1:Pay App 14'!H89)</f>
        <v>0</v>
      </c>
      <c r="H89" s="165"/>
      <c r="I89" s="166">
        <f t="shared" si="2"/>
        <v>0</v>
      </c>
      <c r="J89" s="167">
        <f t="shared" si="3"/>
        <v>0</v>
      </c>
      <c r="K89" s="166">
        <f t="shared" si="4"/>
        <v>0</v>
      </c>
      <c r="L89" s="166" t="str">
        <f t="shared" si="0"/>
        <v/>
      </c>
      <c r="M89" s="165"/>
      <c r="N89" s="166">
        <f>SUM('Pay App 1:Pay App 15'!L89)+SUM('Pay App 1:Pay App 15'!M89)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Data'!$N$2:$BW$88,17,FALSE)</f>
        <v>0</v>
      </c>
      <c r="F90" s="166">
        <f>IFERROR(E90+'Pay App 14'!F90,"")</f>
        <v>0</v>
      </c>
      <c r="G90" s="166">
        <f>SUM('Pay App 1:Pay App 14'!H90)</f>
        <v>0</v>
      </c>
      <c r="H90" s="165"/>
      <c r="I90" s="166">
        <f t="shared" si="2"/>
        <v>0</v>
      </c>
      <c r="J90" s="167">
        <f t="shared" si="3"/>
        <v>0</v>
      </c>
      <c r="K90" s="166">
        <f t="shared" si="4"/>
        <v>0</v>
      </c>
      <c r="L90" s="166" t="str">
        <f t="shared" si="0"/>
        <v/>
      </c>
      <c r="M90" s="165"/>
      <c r="N90" s="166">
        <f>SUM('Pay App 1:Pay App 15'!L90)+SUM('Pay App 1:Pay App 15'!M90)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Data'!$N$2:$BW$88,17,FALSE)</f>
        <v>0</v>
      </c>
      <c r="F91" s="166">
        <f>IFERROR(E91+'Pay App 14'!F91,"")</f>
        <v>0</v>
      </c>
      <c r="G91" s="166">
        <f>SUM('Pay App 1:Pay App 14'!H91)</f>
        <v>0</v>
      </c>
      <c r="H91" s="165"/>
      <c r="I91" s="166">
        <f t="shared" si="2"/>
        <v>0</v>
      </c>
      <c r="J91" s="167">
        <f t="shared" si="3"/>
        <v>0</v>
      </c>
      <c r="K91" s="166">
        <f t="shared" si="4"/>
        <v>0</v>
      </c>
      <c r="L91" s="166" t="str">
        <f t="shared" si="0"/>
        <v/>
      </c>
      <c r="M91" s="165"/>
      <c r="N91" s="166">
        <f>SUM('Pay App 1:Pay App 15'!L91)+SUM('Pay App 1:Pay App 15'!M91)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Data'!$N$2:$BW$88,17,FALSE)</f>
        <v>0</v>
      </c>
      <c r="F92" s="166">
        <f>IFERROR(E92+'Pay App 14'!F92,"")</f>
        <v>0</v>
      </c>
      <c r="G92" s="166">
        <f>SUM('Pay App 1:Pay App 14'!H92)</f>
        <v>0</v>
      </c>
      <c r="H92" s="165"/>
      <c r="I92" s="166">
        <f t="shared" si="2"/>
        <v>0</v>
      </c>
      <c r="J92" s="167">
        <f t="shared" si="3"/>
        <v>0</v>
      </c>
      <c r="K92" s="166">
        <f t="shared" si="4"/>
        <v>0</v>
      </c>
      <c r="L92" s="166" t="str">
        <f t="shared" si="0"/>
        <v/>
      </c>
      <c r="M92" s="165"/>
      <c r="N92" s="166">
        <f>SUM('Pay App 1:Pay App 15'!L92)+SUM('Pay App 1:Pay App 15'!M92)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Data'!$N$2:$BW$88,17,FALSE)</f>
        <v>0</v>
      </c>
      <c r="F93" s="166">
        <f>IFERROR(E93+'Pay App 14'!F93,"")</f>
        <v>0</v>
      </c>
      <c r="G93" s="166">
        <f>SUM('Pay App 1:Pay App 14'!H93)</f>
        <v>0</v>
      </c>
      <c r="H93" s="165"/>
      <c r="I93" s="166">
        <f t="shared" si="2"/>
        <v>0</v>
      </c>
      <c r="J93" s="167">
        <f t="shared" si="3"/>
        <v>0</v>
      </c>
      <c r="K93" s="166">
        <f t="shared" si="4"/>
        <v>0</v>
      </c>
      <c r="L93" s="166" t="str">
        <f t="shared" si="0"/>
        <v/>
      </c>
      <c r="M93" s="165"/>
      <c r="N93" s="166">
        <f>SUM('Pay App 1:Pay App 15'!L93)+SUM('Pay App 1:Pay App 15'!M93)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Data'!$N$2:$BW$88,17,FALSE)</f>
        <v>0</v>
      </c>
      <c r="F94" s="166">
        <f>IFERROR(E94+'Pay App 14'!F94,"")</f>
        <v>0</v>
      </c>
      <c r="G94" s="166">
        <f>SUM('Pay App 1:Pay App 14'!H94)</f>
        <v>0</v>
      </c>
      <c r="H94" s="165"/>
      <c r="I94" s="166">
        <f t="shared" si="2"/>
        <v>0</v>
      </c>
      <c r="J94" s="167">
        <f t="shared" si="3"/>
        <v>0</v>
      </c>
      <c r="K94" s="166">
        <f t="shared" si="4"/>
        <v>0</v>
      </c>
      <c r="L94" s="166" t="str">
        <f t="shared" si="0"/>
        <v/>
      </c>
      <c r="M94" s="165"/>
      <c r="N94" s="166">
        <f>SUM('Pay App 1:Pay App 15'!L94)+SUM('Pay App 1:Pay App 15'!M94)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Data'!$N$2:$BW$88,17,FALSE)</f>
        <v>0</v>
      </c>
      <c r="F95" s="166">
        <f>IFERROR(E95+'Pay App 14'!F95,"")</f>
        <v>0</v>
      </c>
      <c r="G95" s="166">
        <f>SUM('Pay App 1:Pay App 14'!H95)</f>
        <v>0</v>
      </c>
      <c r="H95" s="165"/>
      <c r="I95" s="166">
        <f t="shared" si="2"/>
        <v>0</v>
      </c>
      <c r="J95" s="167">
        <f t="shared" si="3"/>
        <v>0</v>
      </c>
      <c r="K95" s="166">
        <f t="shared" si="4"/>
        <v>0</v>
      </c>
      <c r="L95" s="166" t="str">
        <f t="shared" si="0"/>
        <v/>
      </c>
      <c r="M95" s="165"/>
      <c r="N95" s="166">
        <f>SUM('Pay App 1:Pay App 15'!L95)+SUM('Pay App 1:Pay App 15'!M95)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Data'!$N$2:$BW$88,17,FALSE)</f>
        <v>0</v>
      </c>
      <c r="F96" s="166">
        <f>IFERROR(E96+'Pay App 14'!F96,"")</f>
        <v>0</v>
      </c>
      <c r="G96" s="166">
        <f>SUM('Pay App 1:Pay App 14'!H96)</f>
        <v>0</v>
      </c>
      <c r="H96" s="165"/>
      <c r="I96" s="166">
        <f t="shared" si="2"/>
        <v>0</v>
      </c>
      <c r="J96" s="167">
        <f t="shared" si="3"/>
        <v>0</v>
      </c>
      <c r="K96" s="166">
        <f t="shared" si="4"/>
        <v>0</v>
      </c>
      <c r="L96" s="166" t="str">
        <f t="shared" si="0"/>
        <v/>
      </c>
      <c r="M96" s="165"/>
      <c r="N96" s="166">
        <f>SUM('Pay App 1:Pay App 15'!L96)+SUM('Pay App 1:Pay App 15'!M96)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Data'!$N$2:$BW$88,17,FALSE)</f>
        <v>0</v>
      </c>
      <c r="F97" s="166">
        <f>IFERROR(E97+'Pay App 14'!F97,"")</f>
        <v>0</v>
      </c>
      <c r="G97" s="166">
        <f>SUM('Pay App 1:Pay App 14'!H97)</f>
        <v>0</v>
      </c>
      <c r="H97" s="165"/>
      <c r="I97" s="166">
        <f t="shared" si="2"/>
        <v>0</v>
      </c>
      <c r="J97" s="167">
        <f t="shared" si="3"/>
        <v>0</v>
      </c>
      <c r="K97" s="166">
        <f t="shared" si="4"/>
        <v>0</v>
      </c>
      <c r="L97" s="166" t="str">
        <f t="shared" si="0"/>
        <v/>
      </c>
      <c r="M97" s="165"/>
      <c r="N97" s="166">
        <f>SUM('Pay App 1:Pay App 15'!L97)+SUM('Pay App 1:Pay App 15'!M97)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Data'!$N$2:$BW$88,17,FALSE)</f>
        <v>0</v>
      </c>
      <c r="F98" s="166">
        <f>IFERROR(E98+'Pay App 14'!F98,"")</f>
        <v>0</v>
      </c>
      <c r="G98" s="166">
        <f>SUM('Pay App 1:Pay App 14'!H98)</f>
        <v>0</v>
      </c>
      <c r="H98" s="165"/>
      <c r="I98" s="166">
        <f t="shared" si="2"/>
        <v>0</v>
      </c>
      <c r="J98" s="167">
        <f t="shared" si="3"/>
        <v>0</v>
      </c>
      <c r="K98" s="166">
        <f t="shared" si="4"/>
        <v>0</v>
      </c>
      <c r="L98" s="166" t="str">
        <f t="shared" si="0"/>
        <v/>
      </c>
      <c r="M98" s="165"/>
      <c r="N98" s="166">
        <f>SUM('Pay App 1:Pay App 15'!L98)+SUM('Pay App 1:Pay App 15'!M98)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Data'!$N$2:$BW$88,17,FALSE)</f>
        <v>0</v>
      </c>
      <c r="F99" s="166">
        <f>IFERROR(E99+'Pay App 14'!F99,"")</f>
        <v>0</v>
      </c>
      <c r="G99" s="166">
        <f>SUM('Pay App 1:Pay App 14'!H99)</f>
        <v>0</v>
      </c>
      <c r="H99" s="165"/>
      <c r="I99" s="166">
        <f t="shared" si="2"/>
        <v>0</v>
      </c>
      <c r="J99" s="167">
        <f t="shared" si="3"/>
        <v>0</v>
      </c>
      <c r="K99" s="166">
        <f t="shared" si="4"/>
        <v>0</v>
      </c>
      <c r="L99" s="166" t="str">
        <f t="shared" si="0"/>
        <v/>
      </c>
      <c r="M99" s="165"/>
      <c r="N99" s="166">
        <f>SUM('Pay App 1:Pay App 15'!L99)+SUM('Pay App 1:Pay App 15'!M99)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Data'!$N$2:$BW$88,17,FALSE)</f>
        <v>0</v>
      </c>
      <c r="F100" s="166">
        <f>IFERROR(E100+'Pay App 14'!F100,"")</f>
        <v>0</v>
      </c>
      <c r="G100" s="166">
        <f>SUM('Pay App 1:Pay App 14'!H100)</f>
        <v>0</v>
      </c>
      <c r="H100" s="165"/>
      <c r="I100" s="166">
        <f>G100+H100</f>
        <v>0</v>
      </c>
      <c r="J100" s="167">
        <f>IFERROR(I100/F100,0)</f>
        <v>0</v>
      </c>
      <c r="K100" s="166">
        <f>IFERROR(F100-I100,"")</f>
        <v>0</v>
      </c>
      <c r="L100" s="166" t="str">
        <f t="shared" si="0"/>
        <v/>
      </c>
      <c r="M100" s="165"/>
      <c r="N100" s="166">
        <f>SUM('Pay App 1:Pay App 15'!L100)+SUM('Pay App 1:Pay App 15'!M100)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15.2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Data'!$N$2:$BW$88,17,FALSE)</f>
        <v>0</v>
      </c>
      <c r="F106" s="166">
        <f>IFERROR(E106+'Pay App 14'!F106,"")</f>
        <v>0</v>
      </c>
      <c r="G106" s="166">
        <f>SUM('Pay App 1:Pay App 14'!H106)</f>
        <v>0</v>
      </c>
      <c r="H106" s="165"/>
      <c r="I106" s="166">
        <f>G106+H106</f>
        <v>0</v>
      </c>
      <c r="J106" s="167">
        <f>IFERROR(I106/F106,0)</f>
        <v>0</v>
      </c>
      <c r="K106" s="166">
        <f>IFERROR(F106-I106,"")</f>
        <v>0</v>
      </c>
      <c r="L106" s="166" t="str">
        <f>IF(AND($H$33&lt;100000, $H$33&gt;0, H106&gt;=1),0,IF(AND($H$33&gt;=100000,H106&lt;&gt;""),O106,""))</f>
        <v/>
      </c>
      <c r="M106" s="165"/>
      <c r="N106" s="166">
        <f>SUM('Pay App 1:Pay App 15'!L106)+SUM('Pay App 1:Pay App 15'!M106)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Data'!$N$2:$BW$88,17,FALSE)</f>
        <v>0</v>
      </c>
      <c r="F107" s="166">
        <f>IFERROR(E107+'Pay App 14'!F107,"")</f>
        <v>0</v>
      </c>
      <c r="G107" s="166">
        <f>SUM('Pay App 1:Pay App 14'!H107)</f>
        <v>0</v>
      </c>
      <c r="H107" s="165"/>
      <c r="I107" s="166">
        <f t="shared" ref="I107:I148" si="6">G107+H107</f>
        <v>0</v>
      </c>
      <c r="J107" s="167">
        <f t="shared" ref="J107:J148" si="7">IFERROR(I107/F107,0)</f>
        <v>0</v>
      </c>
      <c r="K107" s="166">
        <f t="shared" ref="K107:K148" si="8">IFERROR(F107-I107,"")</f>
        <v>0</v>
      </c>
      <c r="L107" s="166" t="str">
        <f t="shared" ref="L107:L147" si="9">IF(AND($H$33&lt;100000, $H$33&gt;0, H107&gt;=1),0,IF(AND($H$33&gt;=100000,H107&lt;&gt;""),O107,""))</f>
        <v/>
      </c>
      <c r="M107" s="165"/>
      <c r="N107" s="166">
        <f>SUM('Pay App 1:Pay App 15'!L107)+SUM('Pay App 1:Pay App 15'!M107)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Data'!$N$2:$BW$88,17,FALSE)</f>
        <v>0</v>
      </c>
      <c r="F108" s="166">
        <f>IFERROR(E108+'Pay App 14'!F108,"")</f>
        <v>0</v>
      </c>
      <c r="G108" s="166">
        <f>SUM('Pay App 1:Pay App 14'!H108)</f>
        <v>0</v>
      </c>
      <c r="H108" s="165"/>
      <c r="I108" s="166">
        <f t="shared" si="6"/>
        <v>0</v>
      </c>
      <c r="J108" s="167">
        <f t="shared" si="7"/>
        <v>0</v>
      </c>
      <c r="K108" s="166">
        <f t="shared" si="8"/>
        <v>0</v>
      </c>
      <c r="L108" s="166" t="str">
        <f t="shared" si="9"/>
        <v/>
      </c>
      <c r="M108" s="165"/>
      <c r="N108" s="166">
        <f>SUM('Pay App 1:Pay App 15'!L108)+SUM('Pay App 1:Pay App 15'!M108)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Data'!$N$2:$BW$88,17,FALSE)</f>
        <v>0</v>
      </c>
      <c r="F109" s="166">
        <f>IFERROR(E109+'Pay App 14'!F109,"")</f>
        <v>0</v>
      </c>
      <c r="G109" s="166">
        <f>SUM('Pay App 1:Pay App 14'!H109)</f>
        <v>0</v>
      </c>
      <c r="H109" s="165"/>
      <c r="I109" s="166">
        <f t="shared" si="6"/>
        <v>0</v>
      </c>
      <c r="J109" s="167">
        <f t="shared" si="7"/>
        <v>0</v>
      </c>
      <c r="K109" s="166">
        <f t="shared" si="8"/>
        <v>0</v>
      </c>
      <c r="L109" s="166" t="str">
        <f t="shared" si="9"/>
        <v/>
      </c>
      <c r="M109" s="165"/>
      <c r="N109" s="166">
        <f>SUM('Pay App 1:Pay App 15'!L109)+SUM('Pay App 1:Pay App 15'!M109)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Data'!$N$2:$BW$88,17,FALSE)</f>
        <v>0</v>
      </c>
      <c r="F110" s="166">
        <f>IFERROR(E110+'Pay App 14'!F110,"")</f>
        <v>0</v>
      </c>
      <c r="G110" s="166">
        <f>SUM('Pay App 1:Pay App 14'!H110)</f>
        <v>0</v>
      </c>
      <c r="H110" s="165"/>
      <c r="I110" s="166">
        <f t="shared" si="6"/>
        <v>0</v>
      </c>
      <c r="J110" s="167">
        <f t="shared" si="7"/>
        <v>0</v>
      </c>
      <c r="K110" s="166">
        <f t="shared" si="8"/>
        <v>0</v>
      </c>
      <c r="L110" s="166" t="str">
        <f t="shared" si="9"/>
        <v/>
      </c>
      <c r="M110" s="165"/>
      <c r="N110" s="166">
        <f>SUM('Pay App 1:Pay App 15'!L110)+SUM('Pay App 1:Pay App 15'!M110)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Data'!$N$2:$BW$88,17,FALSE)</f>
        <v>0</v>
      </c>
      <c r="F111" s="166">
        <f>IFERROR(E111+'Pay App 14'!F111,"")</f>
        <v>0</v>
      </c>
      <c r="G111" s="166">
        <f>SUM('Pay App 1:Pay App 14'!H111)</f>
        <v>0</v>
      </c>
      <c r="H111" s="165"/>
      <c r="I111" s="166">
        <f t="shared" si="6"/>
        <v>0</v>
      </c>
      <c r="J111" s="167">
        <f t="shared" si="7"/>
        <v>0</v>
      </c>
      <c r="K111" s="166">
        <f t="shared" si="8"/>
        <v>0</v>
      </c>
      <c r="L111" s="166" t="str">
        <f t="shared" si="9"/>
        <v/>
      </c>
      <c r="M111" s="165"/>
      <c r="N111" s="166">
        <f>SUM('Pay App 1:Pay App 15'!L111)+SUM('Pay App 1:Pay App 15'!M111)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Data'!$N$2:$BW$88,17,FALSE)</f>
        <v>0</v>
      </c>
      <c r="F112" s="166">
        <f>IFERROR(E112+'Pay App 14'!F112,"")</f>
        <v>0</v>
      </c>
      <c r="G112" s="166">
        <f>SUM('Pay App 1:Pay App 14'!H112)</f>
        <v>0</v>
      </c>
      <c r="H112" s="165"/>
      <c r="I112" s="166">
        <f t="shared" si="6"/>
        <v>0</v>
      </c>
      <c r="J112" s="167">
        <f t="shared" si="7"/>
        <v>0</v>
      </c>
      <c r="K112" s="166">
        <f t="shared" si="8"/>
        <v>0</v>
      </c>
      <c r="L112" s="166" t="str">
        <f t="shared" si="9"/>
        <v/>
      </c>
      <c r="M112" s="165"/>
      <c r="N112" s="166">
        <f>SUM('Pay App 1:Pay App 15'!L112)+SUM('Pay App 1:Pay App 15'!M112)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Data'!$N$2:$BW$88,17,FALSE)</f>
        <v>0</v>
      </c>
      <c r="F113" s="166">
        <f>IFERROR(E113+'Pay App 14'!F113,"")</f>
        <v>0</v>
      </c>
      <c r="G113" s="166">
        <f>SUM('Pay App 1:Pay App 14'!H113)</f>
        <v>0</v>
      </c>
      <c r="H113" s="165"/>
      <c r="I113" s="166">
        <f t="shared" si="6"/>
        <v>0</v>
      </c>
      <c r="J113" s="167">
        <f t="shared" si="7"/>
        <v>0</v>
      </c>
      <c r="K113" s="166">
        <f t="shared" si="8"/>
        <v>0</v>
      </c>
      <c r="L113" s="166" t="str">
        <f t="shared" si="9"/>
        <v/>
      </c>
      <c r="M113" s="165"/>
      <c r="N113" s="166">
        <f>SUM('Pay App 1:Pay App 15'!L113)+SUM('Pay App 1:Pay App 15'!M113)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Data'!$N$2:$BW$88,17,FALSE)</f>
        <v>0</v>
      </c>
      <c r="F114" s="166">
        <f>IFERROR(E114+'Pay App 14'!F114,"")</f>
        <v>0</v>
      </c>
      <c r="G114" s="166">
        <f>SUM('Pay App 1:Pay App 14'!H114)</f>
        <v>0</v>
      </c>
      <c r="H114" s="165"/>
      <c r="I114" s="166">
        <f t="shared" si="6"/>
        <v>0</v>
      </c>
      <c r="J114" s="167">
        <f t="shared" si="7"/>
        <v>0</v>
      </c>
      <c r="K114" s="166">
        <f t="shared" si="8"/>
        <v>0</v>
      </c>
      <c r="L114" s="166" t="str">
        <f t="shared" si="9"/>
        <v/>
      </c>
      <c r="M114" s="165"/>
      <c r="N114" s="166">
        <f>SUM('Pay App 1:Pay App 15'!L114)+SUM('Pay App 1:Pay App 15'!M114)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Data'!$N$2:$BW$88,17,FALSE)</f>
        <v>0</v>
      </c>
      <c r="F115" s="166">
        <f>IFERROR(E115+'Pay App 14'!F115,"")</f>
        <v>0</v>
      </c>
      <c r="G115" s="166">
        <f>SUM('Pay App 1:Pay App 14'!H115)</f>
        <v>0</v>
      </c>
      <c r="H115" s="165"/>
      <c r="I115" s="166">
        <f t="shared" si="6"/>
        <v>0</v>
      </c>
      <c r="J115" s="167">
        <f t="shared" si="7"/>
        <v>0</v>
      </c>
      <c r="K115" s="166">
        <f t="shared" si="8"/>
        <v>0</v>
      </c>
      <c r="L115" s="166" t="str">
        <f t="shared" si="9"/>
        <v/>
      </c>
      <c r="M115" s="165"/>
      <c r="N115" s="166">
        <f>SUM('Pay App 1:Pay App 15'!L115)+SUM('Pay App 1:Pay App 15'!M115)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Data'!$N$2:$BW$88,17,FALSE)</f>
        <v>0</v>
      </c>
      <c r="F116" s="166">
        <f>IFERROR(E116+'Pay App 14'!F116,"")</f>
        <v>0</v>
      </c>
      <c r="G116" s="166">
        <f>SUM('Pay App 1:Pay App 14'!H116)</f>
        <v>0</v>
      </c>
      <c r="H116" s="165"/>
      <c r="I116" s="166">
        <f t="shared" si="6"/>
        <v>0</v>
      </c>
      <c r="J116" s="167">
        <f t="shared" si="7"/>
        <v>0</v>
      </c>
      <c r="K116" s="166">
        <f t="shared" si="8"/>
        <v>0</v>
      </c>
      <c r="L116" s="166" t="str">
        <f t="shared" si="9"/>
        <v/>
      </c>
      <c r="M116" s="165"/>
      <c r="N116" s="166">
        <f>SUM('Pay App 1:Pay App 15'!L116)+SUM('Pay App 1:Pay App 15'!M116)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Data'!$N$2:$BW$88,17,FALSE)</f>
        <v>0</v>
      </c>
      <c r="F117" s="166">
        <f>IFERROR(E117+'Pay App 14'!F117,"")</f>
        <v>0</v>
      </c>
      <c r="G117" s="166">
        <f>SUM('Pay App 1:Pay App 14'!H117)</f>
        <v>0</v>
      </c>
      <c r="H117" s="165"/>
      <c r="I117" s="166">
        <f t="shared" si="6"/>
        <v>0</v>
      </c>
      <c r="J117" s="167">
        <f t="shared" si="7"/>
        <v>0</v>
      </c>
      <c r="K117" s="166">
        <f t="shared" si="8"/>
        <v>0</v>
      </c>
      <c r="L117" s="166" t="str">
        <f t="shared" si="9"/>
        <v/>
      </c>
      <c r="M117" s="165"/>
      <c r="N117" s="166">
        <f>SUM('Pay App 1:Pay App 15'!L117)+SUM('Pay App 1:Pay App 15'!M117)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Data'!$N$2:$BW$88,17,FALSE)</f>
        <v>0</v>
      </c>
      <c r="F118" s="166">
        <f>IFERROR(E118+'Pay App 14'!F118,"")</f>
        <v>0</v>
      </c>
      <c r="G118" s="166">
        <f>SUM('Pay App 1:Pay App 14'!H118)</f>
        <v>0</v>
      </c>
      <c r="H118" s="165"/>
      <c r="I118" s="166">
        <f t="shared" si="6"/>
        <v>0</v>
      </c>
      <c r="J118" s="167">
        <f t="shared" si="7"/>
        <v>0</v>
      </c>
      <c r="K118" s="166">
        <f t="shared" si="8"/>
        <v>0</v>
      </c>
      <c r="L118" s="166" t="str">
        <f t="shared" si="9"/>
        <v/>
      </c>
      <c r="M118" s="165"/>
      <c r="N118" s="166">
        <f>SUM('Pay App 1:Pay App 15'!L118)+SUM('Pay App 1:Pay App 15'!M118)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Data'!$N$2:$BW$88,17,FALSE)</f>
        <v>0</v>
      </c>
      <c r="F119" s="166">
        <f>IFERROR(E119+'Pay App 14'!F119,"")</f>
        <v>0</v>
      </c>
      <c r="G119" s="166">
        <f>SUM('Pay App 1:Pay App 14'!H119)</f>
        <v>0</v>
      </c>
      <c r="H119" s="165"/>
      <c r="I119" s="166">
        <f t="shared" si="6"/>
        <v>0</v>
      </c>
      <c r="J119" s="167">
        <f t="shared" si="7"/>
        <v>0</v>
      </c>
      <c r="K119" s="166">
        <f t="shared" si="8"/>
        <v>0</v>
      </c>
      <c r="L119" s="166" t="str">
        <f t="shared" si="9"/>
        <v/>
      </c>
      <c r="M119" s="165"/>
      <c r="N119" s="166">
        <f>SUM('Pay App 1:Pay App 15'!L119)+SUM('Pay App 1:Pay App 15'!M119)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Data'!$N$2:$BW$88,17,FALSE)</f>
        <v>0</v>
      </c>
      <c r="F120" s="166">
        <f>IFERROR(E120+'Pay App 14'!F120,"")</f>
        <v>0</v>
      </c>
      <c r="G120" s="166">
        <f>SUM('Pay App 1:Pay App 14'!H120)</f>
        <v>0</v>
      </c>
      <c r="H120" s="165"/>
      <c r="I120" s="166">
        <f t="shared" si="6"/>
        <v>0</v>
      </c>
      <c r="J120" s="167">
        <f t="shared" si="7"/>
        <v>0</v>
      </c>
      <c r="K120" s="166">
        <f t="shared" si="8"/>
        <v>0</v>
      </c>
      <c r="L120" s="166" t="str">
        <f t="shared" si="9"/>
        <v/>
      </c>
      <c r="M120" s="165"/>
      <c r="N120" s="166">
        <f>SUM('Pay App 1:Pay App 15'!L120)+SUM('Pay App 1:Pay App 15'!M120)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Data'!$N$2:$BW$88,17,FALSE)</f>
        <v>0</v>
      </c>
      <c r="F121" s="166">
        <f>IFERROR(E121+'Pay App 14'!F121,"")</f>
        <v>0</v>
      </c>
      <c r="G121" s="166">
        <f>SUM('Pay App 1:Pay App 14'!H121)</f>
        <v>0</v>
      </c>
      <c r="H121" s="165"/>
      <c r="I121" s="166">
        <f t="shared" si="6"/>
        <v>0</v>
      </c>
      <c r="J121" s="167">
        <f t="shared" si="7"/>
        <v>0</v>
      </c>
      <c r="K121" s="166">
        <f t="shared" si="8"/>
        <v>0</v>
      </c>
      <c r="L121" s="166" t="str">
        <f t="shared" si="9"/>
        <v/>
      </c>
      <c r="M121" s="165"/>
      <c r="N121" s="166">
        <f>SUM('Pay App 1:Pay App 15'!L121)+SUM('Pay App 1:Pay App 15'!M121)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Data'!$N$2:$BW$88,17,FALSE)</f>
        <v>0</v>
      </c>
      <c r="F122" s="166">
        <f>IFERROR(E122+'Pay App 14'!F122,"")</f>
        <v>0</v>
      </c>
      <c r="G122" s="166">
        <f>SUM('Pay App 1:Pay App 14'!H122)</f>
        <v>0</v>
      </c>
      <c r="H122" s="165"/>
      <c r="I122" s="166">
        <f t="shared" si="6"/>
        <v>0</v>
      </c>
      <c r="J122" s="167">
        <f t="shared" si="7"/>
        <v>0</v>
      </c>
      <c r="K122" s="166">
        <f t="shared" si="8"/>
        <v>0</v>
      </c>
      <c r="L122" s="166" t="str">
        <f t="shared" si="9"/>
        <v/>
      </c>
      <c r="M122" s="165"/>
      <c r="N122" s="166">
        <f>SUM('Pay App 1:Pay App 15'!L122)+SUM('Pay App 1:Pay App 15'!M122)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Data'!$N$2:$BW$88,17,FALSE)</f>
        <v>0</v>
      </c>
      <c r="F123" s="166">
        <f>IFERROR(E123+'Pay App 14'!F123,"")</f>
        <v>0</v>
      </c>
      <c r="G123" s="166">
        <f>SUM('Pay App 1:Pay App 14'!H123)</f>
        <v>0</v>
      </c>
      <c r="H123" s="165"/>
      <c r="I123" s="166">
        <f t="shared" si="6"/>
        <v>0</v>
      </c>
      <c r="J123" s="167">
        <f t="shared" si="7"/>
        <v>0</v>
      </c>
      <c r="K123" s="166">
        <f t="shared" si="8"/>
        <v>0</v>
      </c>
      <c r="L123" s="166" t="str">
        <f t="shared" si="9"/>
        <v/>
      </c>
      <c r="M123" s="165"/>
      <c r="N123" s="166">
        <f>SUM('Pay App 1:Pay App 15'!L123)+SUM('Pay App 1:Pay App 15'!M123)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Data'!$N$2:$BW$88,17,FALSE)</f>
        <v>0</v>
      </c>
      <c r="F124" s="166">
        <f>IFERROR(E124+'Pay App 14'!F124,"")</f>
        <v>0</v>
      </c>
      <c r="G124" s="166">
        <f>SUM('Pay App 1:Pay App 14'!H124)</f>
        <v>0</v>
      </c>
      <c r="H124" s="165"/>
      <c r="I124" s="166">
        <f t="shared" si="6"/>
        <v>0</v>
      </c>
      <c r="J124" s="167">
        <f t="shared" si="7"/>
        <v>0</v>
      </c>
      <c r="K124" s="166">
        <f t="shared" si="8"/>
        <v>0</v>
      </c>
      <c r="L124" s="166" t="str">
        <f t="shared" si="9"/>
        <v/>
      </c>
      <c r="M124" s="165"/>
      <c r="N124" s="166">
        <f>SUM('Pay App 1:Pay App 15'!L124)+SUM('Pay App 1:Pay App 15'!M124)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Data'!$N$2:$BW$88,17,FALSE)</f>
        <v>0</v>
      </c>
      <c r="F125" s="166">
        <f>IFERROR(E125+'Pay App 14'!F125,"")</f>
        <v>0</v>
      </c>
      <c r="G125" s="166">
        <f>SUM('Pay App 1:Pay App 14'!H125)</f>
        <v>0</v>
      </c>
      <c r="H125" s="165"/>
      <c r="I125" s="166">
        <f t="shared" si="6"/>
        <v>0</v>
      </c>
      <c r="J125" s="167">
        <f t="shared" si="7"/>
        <v>0</v>
      </c>
      <c r="K125" s="166">
        <f t="shared" si="8"/>
        <v>0</v>
      </c>
      <c r="L125" s="166" t="str">
        <f t="shared" si="9"/>
        <v/>
      </c>
      <c r="M125" s="165"/>
      <c r="N125" s="166">
        <f>SUM('Pay App 1:Pay App 15'!L125)+SUM('Pay App 1:Pay App 15'!M125)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Data'!$N$2:$BW$88,17,FALSE)</f>
        <v>0</v>
      </c>
      <c r="F126" s="166">
        <f>IFERROR(E126+'Pay App 14'!F126,"")</f>
        <v>0</v>
      </c>
      <c r="G126" s="166">
        <f>SUM('Pay App 1:Pay App 14'!H126)</f>
        <v>0</v>
      </c>
      <c r="H126" s="165"/>
      <c r="I126" s="166">
        <f t="shared" si="6"/>
        <v>0</v>
      </c>
      <c r="J126" s="167">
        <f t="shared" si="7"/>
        <v>0</v>
      </c>
      <c r="K126" s="166">
        <f t="shared" si="8"/>
        <v>0</v>
      </c>
      <c r="L126" s="166" t="str">
        <f t="shared" si="9"/>
        <v/>
      </c>
      <c r="M126" s="165"/>
      <c r="N126" s="166">
        <f>SUM('Pay App 1:Pay App 15'!L126)+SUM('Pay App 1:Pay App 15'!M126)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Data'!$N$2:$BW$88,17,FALSE)</f>
        <v>0</v>
      </c>
      <c r="F127" s="166">
        <f>IFERROR(E127+'Pay App 14'!F127,"")</f>
        <v>0</v>
      </c>
      <c r="G127" s="166">
        <f>SUM('Pay App 1:Pay App 14'!H127)</f>
        <v>0</v>
      </c>
      <c r="H127" s="165"/>
      <c r="I127" s="166">
        <f t="shared" si="6"/>
        <v>0</v>
      </c>
      <c r="J127" s="167">
        <f t="shared" si="7"/>
        <v>0</v>
      </c>
      <c r="K127" s="166">
        <f t="shared" si="8"/>
        <v>0</v>
      </c>
      <c r="L127" s="166" t="str">
        <f t="shared" si="9"/>
        <v/>
      </c>
      <c r="M127" s="165"/>
      <c r="N127" s="166">
        <f>SUM('Pay App 1:Pay App 15'!L127)+SUM('Pay App 1:Pay App 15'!M127)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Data'!$N$2:$BW$88,17,FALSE)</f>
        <v>0</v>
      </c>
      <c r="F128" s="166">
        <f>IFERROR(E128+'Pay App 14'!F128,"")</f>
        <v>0</v>
      </c>
      <c r="G128" s="166">
        <f>SUM('Pay App 1:Pay App 14'!H128)</f>
        <v>0</v>
      </c>
      <c r="H128" s="165"/>
      <c r="I128" s="166">
        <f t="shared" si="6"/>
        <v>0</v>
      </c>
      <c r="J128" s="167">
        <f t="shared" si="7"/>
        <v>0</v>
      </c>
      <c r="K128" s="166">
        <f t="shared" si="8"/>
        <v>0</v>
      </c>
      <c r="L128" s="166" t="str">
        <f t="shared" si="9"/>
        <v/>
      </c>
      <c r="M128" s="165"/>
      <c r="N128" s="166">
        <f>SUM('Pay App 1:Pay App 15'!L128)+SUM('Pay App 1:Pay App 15'!M128)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Data'!$N$2:$BW$88,17,FALSE)</f>
        <v>0</v>
      </c>
      <c r="F129" s="166">
        <f>IFERROR(E129+'Pay App 14'!F129,"")</f>
        <v>0</v>
      </c>
      <c r="G129" s="166">
        <f>SUM('Pay App 1:Pay App 14'!H129)</f>
        <v>0</v>
      </c>
      <c r="H129" s="165"/>
      <c r="I129" s="166">
        <f t="shared" si="6"/>
        <v>0</v>
      </c>
      <c r="J129" s="167">
        <f t="shared" si="7"/>
        <v>0</v>
      </c>
      <c r="K129" s="166">
        <f t="shared" si="8"/>
        <v>0</v>
      </c>
      <c r="L129" s="166" t="str">
        <f t="shared" si="9"/>
        <v/>
      </c>
      <c r="M129" s="165"/>
      <c r="N129" s="166">
        <f>SUM('Pay App 1:Pay App 15'!L129)+SUM('Pay App 1:Pay App 15'!M129)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Data'!$N$2:$BW$88,17,FALSE)</f>
        <v>0</v>
      </c>
      <c r="F130" s="166">
        <f>IFERROR(E130+'Pay App 14'!F130,"")</f>
        <v>0</v>
      </c>
      <c r="G130" s="166">
        <f>SUM('Pay App 1:Pay App 14'!H130)</f>
        <v>0</v>
      </c>
      <c r="H130" s="165"/>
      <c r="I130" s="166">
        <f t="shared" si="6"/>
        <v>0</v>
      </c>
      <c r="J130" s="167">
        <f t="shared" si="7"/>
        <v>0</v>
      </c>
      <c r="K130" s="166">
        <f t="shared" si="8"/>
        <v>0</v>
      </c>
      <c r="L130" s="166" t="str">
        <f t="shared" si="9"/>
        <v/>
      </c>
      <c r="M130" s="165"/>
      <c r="N130" s="166">
        <f>SUM('Pay App 1:Pay App 15'!L130)+SUM('Pay App 1:Pay App 15'!M130)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Data'!$N$2:$BW$88,17,FALSE)</f>
        <v>0</v>
      </c>
      <c r="F131" s="166">
        <f>IFERROR(E131+'Pay App 14'!F131,"")</f>
        <v>0</v>
      </c>
      <c r="G131" s="166">
        <f>SUM('Pay App 1:Pay App 14'!H131)</f>
        <v>0</v>
      </c>
      <c r="H131" s="165"/>
      <c r="I131" s="166">
        <f t="shared" si="6"/>
        <v>0</v>
      </c>
      <c r="J131" s="167">
        <f t="shared" si="7"/>
        <v>0</v>
      </c>
      <c r="K131" s="166">
        <f t="shared" si="8"/>
        <v>0</v>
      </c>
      <c r="L131" s="166" t="str">
        <f t="shared" si="9"/>
        <v/>
      </c>
      <c r="M131" s="165"/>
      <c r="N131" s="166">
        <f>SUM('Pay App 1:Pay App 15'!L131)+SUM('Pay App 1:Pay App 15'!M131)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Data'!$N$2:$BW$88,17,FALSE)</f>
        <v>0</v>
      </c>
      <c r="F132" s="166">
        <f>IFERROR(E132+'Pay App 14'!F132,"")</f>
        <v>0</v>
      </c>
      <c r="G132" s="166">
        <f>SUM('Pay App 1:Pay App 14'!H132)</f>
        <v>0</v>
      </c>
      <c r="H132" s="165"/>
      <c r="I132" s="166">
        <f t="shared" si="6"/>
        <v>0</v>
      </c>
      <c r="J132" s="167">
        <f t="shared" si="7"/>
        <v>0</v>
      </c>
      <c r="K132" s="166">
        <f t="shared" si="8"/>
        <v>0</v>
      </c>
      <c r="L132" s="166" t="str">
        <f t="shared" si="9"/>
        <v/>
      </c>
      <c r="M132" s="165"/>
      <c r="N132" s="166">
        <f>SUM('Pay App 1:Pay App 15'!L132)+SUM('Pay App 1:Pay App 15'!M132)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Data'!$N$2:$BW$88,17,FALSE)</f>
        <v>0</v>
      </c>
      <c r="F133" s="166">
        <f>IFERROR(E133+'Pay App 14'!F133,"")</f>
        <v>0</v>
      </c>
      <c r="G133" s="166">
        <f>SUM('Pay App 1:Pay App 14'!H133)</f>
        <v>0</v>
      </c>
      <c r="H133" s="165"/>
      <c r="I133" s="166">
        <f t="shared" si="6"/>
        <v>0</v>
      </c>
      <c r="J133" s="167">
        <f t="shared" si="7"/>
        <v>0</v>
      </c>
      <c r="K133" s="166">
        <f t="shared" si="8"/>
        <v>0</v>
      </c>
      <c r="L133" s="166" t="str">
        <f t="shared" si="9"/>
        <v/>
      </c>
      <c r="M133" s="165"/>
      <c r="N133" s="166">
        <f>SUM('Pay App 1:Pay App 15'!L133)+SUM('Pay App 1:Pay App 15'!M133)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Data'!$N$2:$BW$88,17,FALSE)</f>
        <v>0</v>
      </c>
      <c r="F134" s="166">
        <f>IFERROR(E134+'Pay App 14'!F134,"")</f>
        <v>0</v>
      </c>
      <c r="G134" s="166">
        <f>SUM('Pay App 1:Pay App 14'!H134)</f>
        <v>0</v>
      </c>
      <c r="H134" s="165"/>
      <c r="I134" s="166">
        <f t="shared" si="6"/>
        <v>0</v>
      </c>
      <c r="J134" s="167">
        <f t="shared" si="7"/>
        <v>0</v>
      </c>
      <c r="K134" s="166">
        <f t="shared" si="8"/>
        <v>0</v>
      </c>
      <c r="L134" s="166" t="str">
        <f t="shared" si="9"/>
        <v/>
      </c>
      <c r="M134" s="165"/>
      <c r="N134" s="166">
        <f>SUM('Pay App 1:Pay App 15'!L134)+SUM('Pay App 1:Pay App 15'!M134)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Data'!$N$2:$BW$88,17,FALSE)</f>
        <v>0</v>
      </c>
      <c r="F135" s="166">
        <f>IFERROR(E135+'Pay App 14'!F135,"")</f>
        <v>0</v>
      </c>
      <c r="G135" s="166">
        <f>SUM('Pay App 1:Pay App 14'!H135)</f>
        <v>0</v>
      </c>
      <c r="H135" s="165"/>
      <c r="I135" s="166">
        <f t="shared" si="6"/>
        <v>0</v>
      </c>
      <c r="J135" s="167">
        <f t="shared" si="7"/>
        <v>0</v>
      </c>
      <c r="K135" s="166">
        <f t="shared" si="8"/>
        <v>0</v>
      </c>
      <c r="L135" s="166" t="str">
        <f t="shared" si="9"/>
        <v/>
      </c>
      <c r="M135" s="165"/>
      <c r="N135" s="166">
        <f>SUM('Pay App 1:Pay App 15'!L135)+SUM('Pay App 1:Pay App 15'!M135)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Data'!$N$2:$BW$88,17,FALSE)</f>
        <v>0</v>
      </c>
      <c r="F136" s="166">
        <f>IFERROR(E136+'Pay App 14'!F136,"")</f>
        <v>0</v>
      </c>
      <c r="G136" s="166">
        <f>SUM('Pay App 1:Pay App 14'!H136)</f>
        <v>0</v>
      </c>
      <c r="H136" s="165"/>
      <c r="I136" s="166">
        <f t="shared" si="6"/>
        <v>0</v>
      </c>
      <c r="J136" s="167">
        <f t="shared" si="7"/>
        <v>0</v>
      </c>
      <c r="K136" s="166">
        <f t="shared" si="8"/>
        <v>0</v>
      </c>
      <c r="L136" s="166" t="str">
        <f t="shared" si="9"/>
        <v/>
      </c>
      <c r="M136" s="165"/>
      <c r="N136" s="166">
        <f>SUM('Pay App 1:Pay App 15'!L136)+SUM('Pay App 1:Pay App 15'!M136)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Data'!$N$2:$BW$88,17,FALSE)</f>
        <v>0</v>
      </c>
      <c r="F137" s="166">
        <f>IFERROR(E137+'Pay App 14'!F137,"")</f>
        <v>0</v>
      </c>
      <c r="G137" s="166">
        <f>SUM('Pay App 1:Pay App 14'!H137)</f>
        <v>0</v>
      </c>
      <c r="H137" s="165"/>
      <c r="I137" s="166">
        <f t="shared" si="6"/>
        <v>0</v>
      </c>
      <c r="J137" s="167">
        <f t="shared" si="7"/>
        <v>0</v>
      </c>
      <c r="K137" s="166">
        <f t="shared" si="8"/>
        <v>0</v>
      </c>
      <c r="L137" s="166" t="str">
        <f t="shared" si="9"/>
        <v/>
      </c>
      <c r="M137" s="165"/>
      <c r="N137" s="166">
        <f>SUM('Pay App 1:Pay App 15'!L137)+SUM('Pay App 1:Pay App 15'!M137)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Data'!$N$2:$BW$88,17,FALSE)</f>
        <v>0</v>
      </c>
      <c r="F138" s="166">
        <f>IFERROR(E138+'Pay App 14'!F138,"")</f>
        <v>0</v>
      </c>
      <c r="G138" s="166">
        <f>SUM('Pay App 1:Pay App 14'!H138)</f>
        <v>0</v>
      </c>
      <c r="H138" s="165"/>
      <c r="I138" s="166">
        <f t="shared" si="6"/>
        <v>0</v>
      </c>
      <c r="J138" s="167">
        <f t="shared" si="7"/>
        <v>0</v>
      </c>
      <c r="K138" s="166">
        <f t="shared" si="8"/>
        <v>0</v>
      </c>
      <c r="L138" s="166" t="str">
        <f t="shared" si="9"/>
        <v/>
      </c>
      <c r="M138" s="165"/>
      <c r="N138" s="166">
        <f>SUM('Pay App 1:Pay App 15'!L138)+SUM('Pay App 1:Pay App 15'!M138)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Data'!$N$2:$BW$88,17,FALSE)</f>
        <v>0</v>
      </c>
      <c r="F139" s="166">
        <f>IFERROR(E139+'Pay App 14'!F139,"")</f>
        <v>0</v>
      </c>
      <c r="G139" s="166">
        <f>SUM('Pay App 1:Pay App 14'!H139)</f>
        <v>0</v>
      </c>
      <c r="H139" s="165"/>
      <c r="I139" s="166">
        <f t="shared" si="6"/>
        <v>0</v>
      </c>
      <c r="J139" s="167">
        <f t="shared" si="7"/>
        <v>0</v>
      </c>
      <c r="K139" s="166">
        <f t="shared" si="8"/>
        <v>0</v>
      </c>
      <c r="L139" s="166" t="str">
        <f t="shared" si="9"/>
        <v/>
      </c>
      <c r="M139" s="165"/>
      <c r="N139" s="166">
        <f>SUM('Pay App 1:Pay App 15'!L139)+SUM('Pay App 1:Pay App 15'!M139)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Data'!$N$2:$BW$88,17,FALSE)</f>
        <v>0</v>
      </c>
      <c r="F140" s="166">
        <f>IFERROR(E140+'Pay App 14'!F140,"")</f>
        <v>0</v>
      </c>
      <c r="G140" s="166">
        <f>SUM('Pay App 1:Pay App 14'!H140)</f>
        <v>0</v>
      </c>
      <c r="H140" s="165"/>
      <c r="I140" s="166">
        <f t="shared" si="6"/>
        <v>0</v>
      </c>
      <c r="J140" s="167">
        <f t="shared" si="7"/>
        <v>0</v>
      </c>
      <c r="K140" s="166">
        <f t="shared" si="8"/>
        <v>0</v>
      </c>
      <c r="L140" s="166" t="str">
        <f t="shared" si="9"/>
        <v/>
      </c>
      <c r="M140" s="165"/>
      <c r="N140" s="166">
        <f>SUM('Pay App 1:Pay App 15'!L140)+SUM('Pay App 1:Pay App 15'!M140)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Data'!$N$2:$BW$88,17,FALSE)</f>
        <v>0</v>
      </c>
      <c r="F141" s="166">
        <f>IFERROR(E141+'Pay App 14'!F141,"")</f>
        <v>0</v>
      </c>
      <c r="G141" s="166">
        <f>SUM('Pay App 1:Pay App 14'!H141)</f>
        <v>0</v>
      </c>
      <c r="H141" s="165"/>
      <c r="I141" s="166">
        <f t="shared" si="6"/>
        <v>0</v>
      </c>
      <c r="J141" s="167">
        <f t="shared" si="7"/>
        <v>0</v>
      </c>
      <c r="K141" s="166">
        <f t="shared" si="8"/>
        <v>0</v>
      </c>
      <c r="L141" s="166" t="str">
        <f t="shared" si="9"/>
        <v/>
      </c>
      <c r="M141" s="165"/>
      <c r="N141" s="166">
        <f>SUM('Pay App 1:Pay App 15'!L141)+SUM('Pay App 1:Pay App 15'!M141)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Data'!$N$2:$BW$88,17,FALSE)</f>
        <v>0</v>
      </c>
      <c r="F142" s="166">
        <f>IFERROR(E142+'Pay App 14'!F142,"")</f>
        <v>0</v>
      </c>
      <c r="G142" s="166">
        <f>SUM('Pay App 1:Pay App 14'!H142)</f>
        <v>0</v>
      </c>
      <c r="H142" s="165"/>
      <c r="I142" s="166">
        <f t="shared" si="6"/>
        <v>0</v>
      </c>
      <c r="J142" s="167">
        <f t="shared" si="7"/>
        <v>0</v>
      </c>
      <c r="K142" s="166">
        <f t="shared" si="8"/>
        <v>0</v>
      </c>
      <c r="L142" s="166" t="str">
        <f t="shared" si="9"/>
        <v/>
      </c>
      <c r="M142" s="165"/>
      <c r="N142" s="166">
        <f>SUM('Pay App 1:Pay App 15'!L142)+SUM('Pay App 1:Pay App 15'!M142)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Data'!$N$2:$BW$88,17,FALSE)</f>
        <v>0</v>
      </c>
      <c r="F143" s="166">
        <f>IFERROR(E143+'Pay App 14'!F143,"")</f>
        <v>0</v>
      </c>
      <c r="G143" s="166">
        <f>SUM('Pay App 1:Pay App 14'!H143)</f>
        <v>0</v>
      </c>
      <c r="H143" s="165"/>
      <c r="I143" s="166">
        <f t="shared" si="6"/>
        <v>0</v>
      </c>
      <c r="J143" s="167">
        <f t="shared" si="7"/>
        <v>0</v>
      </c>
      <c r="K143" s="166">
        <f t="shared" si="8"/>
        <v>0</v>
      </c>
      <c r="L143" s="166" t="str">
        <f t="shared" si="9"/>
        <v/>
      </c>
      <c r="M143" s="165"/>
      <c r="N143" s="166">
        <f>SUM('Pay App 1:Pay App 15'!L143)+SUM('Pay App 1:Pay App 15'!M143)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Data'!$N$2:$BW$88,17,FALSE)</f>
        <v>0</v>
      </c>
      <c r="F144" s="166">
        <f>IFERROR(E144+'Pay App 14'!F144,"")</f>
        <v>0</v>
      </c>
      <c r="G144" s="166">
        <f>SUM('Pay App 1:Pay App 14'!H144)</f>
        <v>0</v>
      </c>
      <c r="H144" s="165"/>
      <c r="I144" s="166">
        <f t="shared" si="6"/>
        <v>0</v>
      </c>
      <c r="J144" s="167">
        <f t="shared" si="7"/>
        <v>0</v>
      </c>
      <c r="K144" s="166">
        <f t="shared" si="8"/>
        <v>0</v>
      </c>
      <c r="L144" s="166" t="str">
        <f t="shared" si="9"/>
        <v/>
      </c>
      <c r="M144" s="165"/>
      <c r="N144" s="166">
        <f>SUM('Pay App 1:Pay App 15'!L144)+SUM('Pay App 1:Pay App 15'!M144)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Data'!$N$2:$BW$88,17,FALSE)</f>
        <v>0</v>
      </c>
      <c r="F145" s="166">
        <f>IFERROR(E145+'Pay App 14'!F145,"")</f>
        <v>0</v>
      </c>
      <c r="G145" s="166">
        <f>SUM('Pay App 1:Pay App 14'!H145)</f>
        <v>0</v>
      </c>
      <c r="H145" s="165"/>
      <c r="I145" s="166">
        <f t="shared" si="6"/>
        <v>0</v>
      </c>
      <c r="J145" s="167">
        <f t="shared" si="7"/>
        <v>0</v>
      </c>
      <c r="K145" s="166">
        <f t="shared" si="8"/>
        <v>0</v>
      </c>
      <c r="L145" s="166" t="str">
        <f t="shared" si="9"/>
        <v/>
      </c>
      <c r="M145" s="165"/>
      <c r="N145" s="166">
        <f>SUM('Pay App 1:Pay App 15'!L145)+SUM('Pay App 1:Pay App 15'!M145)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Data'!$N$2:$BW$88,17,FALSE)</f>
        <v>0</v>
      </c>
      <c r="F146" s="166">
        <f>IFERROR(E146+'Pay App 14'!F146,"")</f>
        <v>0</v>
      </c>
      <c r="G146" s="166">
        <f>SUM('Pay App 1:Pay App 14'!H146)</f>
        <v>0</v>
      </c>
      <c r="H146" s="165"/>
      <c r="I146" s="166">
        <f t="shared" si="6"/>
        <v>0</v>
      </c>
      <c r="J146" s="167">
        <f t="shared" si="7"/>
        <v>0</v>
      </c>
      <c r="K146" s="166">
        <f t="shared" si="8"/>
        <v>0</v>
      </c>
      <c r="L146" s="166" t="str">
        <f t="shared" si="9"/>
        <v/>
      </c>
      <c r="M146" s="165"/>
      <c r="N146" s="166">
        <f>SUM('Pay App 1:Pay App 15'!L146)+SUM('Pay App 1:Pay App 15'!M146)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Data'!$N$2:$BW$88,17,FALSE)</f>
        <v>0</v>
      </c>
      <c r="F147" s="166">
        <f>IFERROR(E147+'Pay App 14'!F147,"")</f>
        <v>0</v>
      </c>
      <c r="G147" s="166">
        <f>SUM('Pay App 1:Pay App 14'!H147)</f>
        <v>0</v>
      </c>
      <c r="H147" s="165"/>
      <c r="I147" s="166">
        <f t="shared" si="6"/>
        <v>0</v>
      </c>
      <c r="J147" s="167">
        <f t="shared" si="7"/>
        <v>0</v>
      </c>
      <c r="K147" s="166">
        <f t="shared" si="8"/>
        <v>0</v>
      </c>
      <c r="L147" s="166" t="str">
        <f t="shared" si="9"/>
        <v/>
      </c>
      <c r="M147" s="165"/>
      <c r="N147" s="166">
        <f>SUM('Pay App 1:Pay App 15'!L147)+SUM('Pay App 1:Pay App 15'!M147)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Data'!$N$2:$BW$88,17,FALSE)</f>
        <v>0</v>
      </c>
      <c r="F148" s="166">
        <f>IFERROR(E148+'Pay App 14'!F148,"")</f>
        <v>0</v>
      </c>
      <c r="G148" s="166">
        <f>SUM('Pay App 1:Pay App 14'!H148)</f>
        <v>0</v>
      </c>
      <c r="H148" s="165"/>
      <c r="I148" s="166">
        <f t="shared" si="6"/>
        <v>0</v>
      </c>
      <c r="J148" s="167">
        <f t="shared" si="7"/>
        <v>0</v>
      </c>
      <c r="K148" s="166">
        <f t="shared" si="8"/>
        <v>0</v>
      </c>
      <c r="L148" s="166" t="str">
        <f>IF(AND($H$33&lt;100000, $H$33&gt;0, H148&gt;=1),0,IF(AND($H$33&gt;=100000,H148&lt;&gt;""),O148,""))</f>
        <v/>
      </c>
      <c r="M148" s="165"/>
      <c r="N148" s="166">
        <f>SUM('Pay App 1:Pay App 15'!L148)+SUM('Pay App 1:Pay App 15'!M148)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I0oQCvl96PedTxKN/I9461BcgJMrBlu7wGcgAZDd21m7E3dJb6WAweB4t9nesx6MyGQvpZrhqu7EmDmqzMsZIQ==" saltValue="7utkkBwA+mJPWmQYuHBNig=="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505" priority="2" operator="equal">
      <formula>0</formula>
    </cfRule>
  </conditionalFormatting>
  <conditionalFormatting sqref="D106:G148">
    <cfRule type="cellIs" dxfId="504" priority="1" operator="equal">
      <formula>0</formula>
    </cfRule>
  </conditionalFormatting>
  <conditionalFormatting sqref="D10:H10 D12:H14 D19:H21">
    <cfRule type="cellIs" dxfId="503" priority="6" operator="equal">
      <formula>0</formula>
    </cfRule>
  </conditionalFormatting>
  <conditionalFormatting sqref="H51">
    <cfRule type="cellIs" dxfId="502" priority="9" operator="lessThan">
      <formula>0</formula>
    </cfRule>
  </conditionalFormatting>
  <conditionalFormatting sqref="I57:I100 K57:K100 I106:I148 K106:K148 N106:O148">
    <cfRule type="cellIs" dxfId="501" priority="14" operator="equal">
      <formula>0</formula>
    </cfRule>
  </conditionalFormatting>
  <conditionalFormatting sqref="J57:J100 J106:J149">
    <cfRule type="cellIs" dxfId="500" priority="11" operator="greaterThan">
      <formula>1</formula>
    </cfRule>
    <cfRule type="cellIs" dxfId="499" priority="12" operator="equal">
      <formula>0</formula>
    </cfRule>
  </conditionalFormatting>
  <conditionalFormatting sqref="K57:K100 K106:K148">
    <cfRule type="cellIs" dxfId="498" priority="10" operator="lessThan">
      <formula>0</formula>
    </cfRule>
  </conditionalFormatting>
  <conditionalFormatting sqref="M57:M100">
    <cfRule type="cellIs" dxfId="497" priority="13" operator="lessThan">
      <formula>0</formula>
    </cfRule>
  </conditionalFormatting>
  <conditionalFormatting sqref="M106:M148">
    <cfRule type="cellIs" dxfId="496" priority="8" operator="lessThan">
      <formula>0</formula>
    </cfRule>
  </conditionalFormatting>
  <conditionalFormatting sqref="N57:O100">
    <cfRule type="cellIs" dxfId="495"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9A69AC44-5B1F-4C96-A45B-DA9513F22FCC}">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1BD54D48-B1D0-4CBD-A588-A7CE2E3F3075}">
          <x14:formula1>
            <xm:f>'Graph Data'!$L$74:$L$76</xm:f>
          </x14:formula1>
          <xm:sqref>G17</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42EAD-F257-45ED-A8E7-5DB5B7BA8BDE}">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16</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16'!E149)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16'!G41)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15'!H49)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16.100000000000001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Data'!$N$2:$BW$88,18,FALSE)</f>
        <v>0</v>
      </c>
      <c r="F57" s="166">
        <f>IFERROR(E57+'Pay App 15'!F57,"")</f>
        <v>0</v>
      </c>
      <c r="G57" s="166">
        <f>SUM('Pay App 1:Pay App 15'!H57)</f>
        <v>0</v>
      </c>
      <c r="H57" s="165"/>
      <c r="I57" s="166">
        <f>G57+H57</f>
        <v>0</v>
      </c>
      <c r="J57" s="167">
        <f>IFERROR(I57/F57,0)</f>
        <v>0</v>
      </c>
      <c r="K57" s="166">
        <f>IFERROR(F57-I57,"")</f>
        <v>0</v>
      </c>
      <c r="L57" s="166" t="str">
        <f>IF(AND($H$33&lt;100000, $H$33&gt;0, H57&gt;=1),0,IF(AND($H$33&gt;=100000,H57&lt;&gt;""),O57,""))</f>
        <v/>
      </c>
      <c r="M57" s="165"/>
      <c r="N57" s="166">
        <f>SUM('Pay App 1:Pay App 16'!L57)+SUM('Pay App 1:Pay App 16'!M57)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Data'!$N$2:$BW$88,18,FALSE)</f>
        <v>0</v>
      </c>
      <c r="F58" s="166">
        <f>IFERROR(E58+'Pay App 15'!F58,"")</f>
        <v>0</v>
      </c>
      <c r="G58" s="166">
        <f>SUM('Pay App 1:Pay App 15'!H58)</f>
        <v>0</v>
      </c>
      <c r="H58" s="165"/>
      <c r="I58" s="166">
        <f>G58+H58</f>
        <v>0</v>
      </c>
      <c r="J58" s="167">
        <f>IFERROR(I58/F58,0)</f>
        <v>0</v>
      </c>
      <c r="K58" s="166">
        <f>IFERROR(F58-I58,"")</f>
        <v>0</v>
      </c>
      <c r="L58" s="166" t="str">
        <f t="shared" ref="L58:L100" si="0">IF(AND($H$33&lt;100000, $H$33&gt;0, H58&gt;=1),0,IF(AND($H$33&gt;=100000,H58&lt;&gt;""),O58,""))</f>
        <v/>
      </c>
      <c r="M58" s="165"/>
      <c r="N58" s="166">
        <f>SUM('Pay App 1:Pay App 16'!L58)+SUM('Pay App 1:Pay App 16'!M58)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Data'!$N$2:$BW$88,18,FALSE)</f>
        <v>0</v>
      </c>
      <c r="F59" s="166">
        <f>IFERROR(E59+'Pay App 15'!F59,"")</f>
        <v>0</v>
      </c>
      <c r="G59" s="166">
        <f>SUM('Pay App 1:Pay App 15'!H59)</f>
        <v>0</v>
      </c>
      <c r="H59" s="165"/>
      <c r="I59" s="166">
        <f t="shared" ref="I59:I99" si="2">G59+H59</f>
        <v>0</v>
      </c>
      <c r="J59" s="167">
        <f t="shared" ref="J59:J99" si="3">IFERROR(I59/F59,0)</f>
        <v>0</v>
      </c>
      <c r="K59" s="166">
        <f t="shared" ref="K59:K99" si="4">IFERROR(F59-I59,"")</f>
        <v>0</v>
      </c>
      <c r="L59" s="166" t="str">
        <f t="shared" si="0"/>
        <v/>
      </c>
      <c r="M59" s="165"/>
      <c r="N59" s="166">
        <f>SUM('Pay App 1:Pay App 16'!L59)+SUM('Pay App 1:Pay App 16'!M59)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Data'!$N$2:$BW$88,18,FALSE)</f>
        <v>0</v>
      </c>
      <c r="F60" s="166">
        <f>IFERROR(E60+'Pay App 15'!F60,"")</f>
        <v>0</v>
      </c>
      <c r="G60" s="166">
        <f>SUM('Pay App 1:Pay App 15'!H60)</f>
        <v>0</v>
      </c>
      <c r="H60" s="165"/>
      <c r="I60" s="166">
        <f t="shared" si="2"/>
        <v>0</v>
      </c>
      <c r="J60" s="167">
        <f t="shared" si="3"/>
        <v>0</v>
      </c>
      <c r="K60" s="166">
        <f t="shared" si="4"/>
        <v>0</v>
      </c>
      <c r="L60" s="166" t="str">
        <f t="shared" si="0"/>
        <v/>
      </c>
      <c r="M60" s="165"/>
      <c r="N60" s="166">
        <f>SUM('Pay App 1:Pay App 16'!L60)+SUM('Pay App 1:Pay App 16'!M60)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Data'!$N$2:$BW$88,18,FALSE)</f>
        <v>0</v>
      </c>
      <c r="F61" s="166">
        <f>IFERROR(E61+'Pay App 15'!F61,"")</f>
        <v>0</v>
      </c>
      <c r="G61" s="166">
        <f>SUM('Pay App 1:Pay App 15'!H61)</f>
        <v>0</v>
      </c>
      <c r="H61" s="165"/>
      <c r="I61" s="166">
        <f t="shared" si="2"/>
        <v>0</v>
      </c>
      <c r="J61" s="167">
        <f t="shared" si="3"/>
        <v>0</v>
      </c>
      <c r="K61" s="166">
        <f t="shared" si="4"/>
        <v>0</v>
      </c>
      <c r="L61" s="166" t="str">
        <f t="shared" si="0"/>
        <v/>
      </c>
      <c r="M61" s="165"/>
      <c r="N61" s="166">
        <f>SUM('Pay App 1:Pay App 16'!L61)+SUM('Pay App 1:Pay App 16'!M61)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Data'!$N$2:$BW$88,18,FALSE)</f>
        <v>0</v>
      </c>
      <c r="F62" s="166">
        <f>IFERROR(E62+'Pay App 15'!F62,"")</f>
        <v>0</v>
      </c>
      <c r="G62" s="166">
        <f>SUM('Pay App 1:Pay App 15'!H62)</f>
        <v>0</v>
      </c>
      <c r="H62" s="165"/>
      <c r="I62" s="166">
        <f t="shared" si="2"/>
        <v>0</v>
      </c>
      <c r="J62" s="167">
        <f t="shared" si="3"/>
        <v>0</v>
      </c>
      <c r="K62" s="166">
        <f t="shared" si="4"/>
        <v>0</v>
      </c>
      <c r="L62" s="166" t="str">
        <f t="shared" si="0"/>
        <v/>
      </c>
      <c r="M62" s="165"/>
      <c r="N62" s="166">
        <f>SUM('Pay App 1:Pay App 16'!L62)+SUM('Pay App 1:Pay App 16'!M62)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Data'!$N$2:$BW$88,18,FALSE)</f>
        <v>0</v>
      </c>
      <c r="F63" s="166">
        <f>IFERROR(E63+'Pay App 15'!F63,"")</f>
        <v>0</v>
      </c>
      <c r="G63" s="166">
        <f>SUM('Pay App 1:Pay App 15'!H63)</f>
        <v>0</v>
      </c>
      <c r="H63" s="165"/>
      <c r="I63" s="166">
        <f t="shared" si="2"/>
        <v>0</v>
      </c>
      <c r="J63" s="167">
        <f t="shared" si="3"/>
        <v>0</v>
      </c>
      <c r="K63" s="166">
        <f t="shared" si="4"/>
        <v>0</v>
      </c>
      <c r="L63" s="166" t="str">
        <f t="shared" si="0"/>
        <v/>
      </c>
      <c r="M63" s="165"/>
      <c r="N63" s="166">
        <f>SUM('Pay App 1:Pay App 16'!L63)+SUM('Pay App 1:Pay App 16'!M63)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Data'!$N$2:$BW$88,18,FALSE)</f>
        <v>0</v>
      </c>
      <c r="F64" s="166">
        <f>IFERROR(E64+'Pay App 15'!F64,"")</f>
        <v>0</v>
      </c>
      <c r="G64" s="166">
        <f>SUM('Pay App 1:Pay App 15'!H64)</f>
        <v>0</v>
      </c>
      <c r="H64" s="165"/>
      <c r="I64" s="166">
        <f t="shared" si="2"/>
        <v>0</v>
      </c>
      <c r="J64" s="167">
        <f t="shared" si="3"/>
        <v>0</v>
      </c>
      <c r="K64" s="166">
        <f t="shared" si="4"/>
        <v>0</v>
      </c>
      <c r="L64" s="166" t="str">
        <f t="shared" si="0"/>
        <v/>
      </c>
      <c r="M64" s="165"/>
      <c r="N64" s="166">
        <f>SUM('Pay App 1:Pay App 16'!L64)+SUM('Pay App 1:Pay App 16'!M64)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Data'!$N$2:$BW$88,18,FALSE)</f>
        <v>0</v>
      </c>
      <c r="F65" s="166">
        <f>IFERROR(E65+'Pay App 15'!F65,"")</f>
        <v>0</v>
      </c>
      <c r="G65" s="166">
        <f>SUM('Pay App 1:Pay App 15'!H65)</f>
        <v>0</v>
      </c>
      <c r="H65" s="165"/>
      <c r="I65" s="166">
        <f t="shared" si="2"/>
        <v>0</v>
      </c>
      <c r="J65" s="167">
        <f t="shared" si="3"/>
        <v>0</v>
      </c>
      <c r="K65" s="166">
        <f t="shared" si="4"/>
        <v>0</v>
      </c>
      <c r="L65" s="166" t="str">
        <f t="shared" si="0"/>
        <v/>
      </c>
      <c r="M65" s="165"/>
      <c r="N65" s="166">
        <f>SUM('Pay App 1:Pay App 16'!L65)+SUM('Pay App 1:Pay App 16'!M65)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Data'!$N$2:$BW$88,18,FALSE)</f>
        <v>0</v>
      </c>
      <c r="F66" s="166">
        <f>IFERROR(E66+'Pay App 15'!F66,"")</f>
        <v>0</v>
      </c>
      <c r="G66" s="166">
        <f>SUM('Pay App 1:Pay App 15'!H66)</f>
        <v>0</v>
      </c>
      <c r="H66" s="165"/>
      <c r="I66" s="166">
        <f t="shared" si="2"/>
        <v>0</v>
      </c>
      <c r="J66" s="167">
        <f t="shared" si="3"/>
        <v>0</v>
      </c>
      <c r="K66" s="166">
        <f t="shared" si="4"/>
        <v>0</v>
      </c>
      <c r="L66" s="166" t="str">
        <f t="shared" si="0"/>
        <v/>
      </c>
      <c r="M66" s="165"/>
      <c r="N66" s="166">
        <f>SUM('Pay App 1:Pay App 16'!L66)+SUM('Pay App 1:Pay App 16'!M66)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Data'!$N$2:$BW$88,18,FALSE)</f>
        <v>0</v>
      </c>
      <c r="F67" s="166">
        <f>IFERROR(E67+'Pay App 15'!F67,"")</f>
        <v>0</v>
      </c>
      <c r="G67" s="166">
        <f>SUM('Pay App 1:Pay App 15'!H67)</f>
        <v>0</v>
      </c>
      <c r="H67" s="165"/>
      <c r="I67" s="166">
        <f t="shared" si="2"/>
        <v>0</v>
      </c>
      <c r="J67" s="167">
        <f t="shared" si="3"/>
        <v>0</v>
      </c>
      <c r="K67" s="166">
        <f t="shared" si="4"/>
        <v>0</v>
      </c>
      <c r="L67" s="166" t="str">
        <f t="shared" si="0"/>
        <v/>
      </c>
      <c r="M67" s="165"/>
      <c r="N67" s="166">
        <f>SUM('Pay App 1:Pay App 16'!L67)+SUM('Pay App 1:Pay App 16'!M67)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Data'!$N$2:$BW$88,18,FALSE)</f>
        <v>0</v>
      </c>
      <c r="F68" s="166">
        <f>IFERROR(E68+'Pay App 15'!F68,"")</f>
        <v>0</v>
      </c>
      <c r="G68" s="166">
        <f>SUM('Pay App 1:Pay App 15'!H68)</f>
        <v>0</v>
      </c>
      <c r="H68" s="165"/>
      <c r="I68" s="166">
        <f t="shared" si="2"/>
        <v>0</v>
      </c>
      <c r="J68" s="167">
        <f t="shared" si="3"/>
        <v>0</v>
      </c>
      <c r="K68" s="166">
        <f t="shared" si="4"/>
        <v>0</v>
      </c>
      <c r="L68" s="166" t="str">
        <f t="shared" si="0"/>
        <v/>
      </c>
      <c r="M68" s="165"/>
      <c r="N68" s="166">
        <f>SUM('Pay App 1:Pay App 16'!L68)+SUM('Pay App 1:Pay App 16'!M68)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Data'!$N$2:$BW$88,18,FALSE)</f>
        <v>0</v>
      </c>
      <c r="F69" s="166">
        <f>IFERROR(E69+'Pay App 15'!F69,"")</f>
        <v>0</v>
      </c>
      <c r="G69" s="166">
        <f>SUM('Pay App 1:Pay App 15'!H69)</f>
        <v>0</v>
      </c>
      <c r="H69" s="165"/>
      <c r="I69" s="166">
        <f t="shared" si="2"/>
        <v>0</v>
      </c>
      <c r="J69" s="167">
        <f t="shared" si="3"/>
        <v>0</v>
      </c>
      <c r="K69" s="166">
        <f t="shared" si="4"/>
        <v>0</v>
      </c>
      <c r="L69" s="166" t="str">
        <f t="shared" si="0"/>
        <v/>
      </c>
      <c r="M69" s="165"/>
      <c r="N69" s="166">
        <f>SUM('Pay App 1:Pay App 16'!L69)+SUM('Pay App 1:Pay App 16'!M69)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Data'!$N$2:$BW$88,18,FALSE)</f>
        <v>0</v>
      </c>
      <c r="F70" s="166">
        <f>IFERROR(E70+'Pay App 15'!F70,"")</f>
        <v>0</v>
      </c>
      <c r="G70" s="166">
        <f>SUM('Pay App 1:Pay App 15'!H70)</f>
        <v>0</v>
      </c>
      <c r="H70" s="165"/>
      <c r="I70" s="166">
        <f t="shared" si="2"/>
        <v>0</v>
      </c>
      <c r="J70" s="167">
        <f t="shared" si="3"/>
        <v>0</v>
      </c>
      <c r="K70" s="166">
        <f t="shared" si="4"/>
        <v>0</v>
      </c>
      <c r="L70" s="166" t="str">
        <f t="shared" si="0"/>
        <v/>
      </c>
      <c r="M70" s="165"/>
      <c r="N70" s="166">
        <f>SUM('Pay App 1:Pay App 16'!L70)+SUM('Pay App 1:Pay App 16'!M70)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Data'!$N$2:$BW$88,18,FALSE)</f>
        <v>0</v>
      </c>
      <c r="F71" s="166">
        <f>IFERROR(E71+'Pay App 15'!F71,"")</f>
        <v>0</v>
      </c>
      <c r="G71" s="166">
        <f>SUM('Pay App 1:Pay App 15'!H71)</f>
        <v>0</v>
      </c>
      <c r="H71" s="165"/>
      <c r="I71" s="166">
        <f t="shared" si="2"/>
        <v>0</v>
      </c>
      <c r="J71" s="167">
        <f t="shared" si="3"/>
        <v>0</v>
      </c>
      <c r="K71" s="166">
        <f t="shared" si="4"/>
        <v>0</v>
      </c>
      <c r="L71" s="166" t="str">
        <f t="shared" si="0"/>
        <v/>
      </c>
      <c r="M71" s="165"/>
      <c r="N71" s="166">
        <f>SUM('Pay App 1:Pay App 16'!L71)+SUM('Pay App 1:Pay App 16'!M71)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Data'!$N$2:$BW$88,18,FALSE)</f>
        <v>0</v>
      </c>
      <c r="F72" s="166">
        <f>IFERROR(E72+'Pay App 15'!F72,"")</f>
        <v>0</v>
      </c>
      <c r="G72" s="166">
        <f>SUM('Pay App 1:Pay App 15'!H72)</f>
        <v>0</v>
      </c>
      <c r="H72" s="165"/>
      <c r="I72" s="166">
        <f t="shared" si="2"/>
        <v>0</v>
      </c>
      <c r="J72" s="167">
        <f t="shared" si="3"/>
        <v>0</v>
      </c>
      <c r="K72" s="166">
        <f t="shared" si="4"/>
        <v>0</v>
      </c>
      <c r="L72" s="166" t="str">
        <f t="shared" si="0"/>
        <v/>
      </c>
      <c r="M72" s="165"/>
      <c r="N72" s="166">
        <f>SUM('Pay App 1:Pay App 16'!L72)+SUM('Pay App 1:Pay App 16'!M72)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Data'!$N$2:$BW$88,18,FALSE)</f>
        <v>0</v>
      </c>
      <c r="F73" s="166">
        <f>IFERROR(E73+'Pay App 15'!F73,"")</f>
        <v>0</v>
      </c>
      <c r="G73" s="166">
        <f>SUM('Pay App 1:Pay App 15'!H73)</f>
        <v>0</v>
      </c>
      <c r="H73" s="165"/>
      <c r="I73" s="166">
        <f t="shared" si="2"/>
        <v>0</v>
      </c>
      <c r="J73" s="167">
        <f t="shared" si="3"/>
        <v>0</v>
      </c>
      <c r="K73" s="166">
        <f t="shared" si="4"/>
        <v>0</v>
      </c>
      <c r="L73" s="166" t="str">
        <f t="shared" si="0"/>
        <v/>
      </c>
      <c r="M73" s="165"/>
      <c r="N73" s="166">
        <f>SUM('Pay App 1:Pay App 16'!L73)+SUM('Pay App 1:Pay App 16'!M73)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Data'!$N$2:$BW$88,18,FALSE)</f>
        <v>0</v>
      </c>
      <c r="F74" s="166">
        <f>IFERROR(E74+'Pay App 15'!F74,"")</f>
        <v>0</v>
      </c>
      <c r="G74" s="166">
        <f>SUM('Pay App 1:Pay App 15'!H74)</f>
        <v>0</v>
      </c>
      <c r="H74" s="165"/>
      <c r="I74" s="166">
        <f t="shared" si="2"/>
        <v>0</v>
      </c>
      <c r="J74" s="167">
        <f t="shared" si="3"/>
        <v>0</v>
      </c>
      <c r="K74" s="166">
        <f t="shared" si="4"/>
        <v>0</v>
      </c>
      <c r="L74" s="166" t="str">
        <f t="shared" si="0"/>
        <v/>
      </c>
      <c r="M74" s="165"/>
      <c r="N74" s="166">
        <f>SUM('Pay App 1:Pay App 16'!L74)+SUM('Pay App 1:Pay App 16'!M74)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Data'!$N$2:$BW$88,18,FALSE)</f>
        <v>0</v>
      </c>
      <c r="F75" s="166">
        <f>IFERROR(E75+'Pay App 15'!F75,"")</f>
        <v>0</v>
      </c>
      <c r="G75" s="166">
        <f>SUM('Pay App 1:Pay App 15'!H75)</f>
        <v>0</v>
      </c>
      <c r="H75" s="165"/>
      <c r="I75" s="166">
        <f t="shared" si="2"/>
        <v>0</v>
      </c>
      <c r="J75" s="167">
        <f t="shared" si="3"/>
        <v>0</v>
      </c>
      <c r="K75" s="166">
        <f t="shared" si="4"/>
        <v>0</v>
      </c>
      <c r="L75" s="166" t="str">
        <f t="shared" si="0"/>
        <v/>
      </c>
      <c r="M75" s="165"/>
      <c r="N75" s="166">
        <f>SUM('Pay App 1:Pay App 16'!L75)+SUM('Pay App 1:Pay App 16'!M75)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Data'!$N$2:$BW$88,18,FALSE)</f>
        <v>0</v>
      </c>
      <c r="F76" s="166">
        <f>IFERROR(E76+'Pay App 15'!F76,"")</f>
        <v>0</v>
      </c>
      <c r="G76" s="166">
        <f>SUM('Pay App 1:Pay App 15'!H76)</f>
        <v>0</v>
      </c>
      <c r="H76" s="165"/>
      <c r="I76" s="166">
        <f t="shared" si="2"/>
        <v>0</v>
      </c>
      <c r="J76" s="167">
        <f t="shared" si="3"/>
        <v>0</v>
      </c>
      <c r="K76" s="166">
        <f t="shared" si="4"/>
        <v>0</v>
      </c>
      <c r="L76" s="166" t="str">
        <f t="shared" si="0"/>
        <v/>
      </c>
      <c r="M76" s="165"/>
      <c r="N76" s="166">
        <f>SUM('Pay App 1:Pay App 16'!L76)+SUM('Pay App 1:Pay App 16'!M76)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Data'!$N$2:$BW$88,18,FALSE)</f>
        <v>0</v>
      </c>
      <c r="F77" s="166">
        <f>IFERROR(E77+'Pay App 15'!F77,"")</f>
        <v>0</v>
      </c>
      <c r="G77" s="166">
        <f>SUM('Pay App 1:Pay App 15'!H77)</f>
        <v>0</v>
      </c>
      <c r="H77" s="165"/>
      <c r="I77" s="166">
        <f t="shared" si="2"/>
        <v>0</v>
      </c>
      <c r="J77" s="167">
        <f t="shared" si="3"/>
        <v>0</v>
      </c>
      <c r="K77" s="166">
        <f t="shared" si="4"/>
        <v>0</v>
      </c>
      <c r="L77" s="166" t="str">
        <f t="shared" si="0"/>
        <v/>
      </c>
      <c r="M77" s="165"/>
      <c r="N77" s="166">
        <f>SUM('Pay App 1:Pay App 16'!L77)+SUM('Pay App 1:Pay App 16'!M77)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Data'!$N$2:$BW$88,18,FALSE)</f>
        <v>0</v>
      </c>
      <c r="F78" s="166">
        <f>IFERROR(E78+'Pay App 15'!F78,"")</f>
        <v>0</v>
      </c>
      <c r="G78" s="166">
        <f>SUM('Pay App 1:Pay App 15'!H78)</f>
        <v>0</v>
      </c>
      <c r="H78" s="165"/>
      <c r="I78" s="166">
        <f t="shared" si="2"/>
        <v>0</v>
      </c>
      <c r="J78" s="167">
        <f t="shared" si="3"/>
        <v>0</v>
      </c>
      <c r="K78" s="166">
        <f t="shared" si="4"/>
        <v>0</v>
      </c>
      <c r="L78" s="166" t="str">
        <f t="shared" si="0"/>
        <v/>
      </c>
      <c r="M78" s="165"/>
      <c r="N78" s="166">
        <f>SUM('Pay App 1:Pay App 16'!L78)+SUM('Pay App 1:Pay App 16'!M78)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Data'!$N$2:$BW$88,18,FALSE)</f>
        <v>0</v>
      </c>
      <c r="F79" s="166">
        <f>IFERROR(E79+'Pay App 15'!F79,"")</f>
        <v>0</v>
      </c>
      <c r="G79" s="166">
        <f>SUM('Pay App 1:Pay App 15'!H79)</f>
        <v>0</v>
      </c>
      <c r="H79" s="165"/>
      <c r="I79" s="166">
        <f t="shared" si="2"/>
        <v>0</v>
      </c>
      <c r="J79" s="167">
        <f t="shared" si="3"/>
        <v>0</v>
      </c>
      <c r="K79" s="166">
        <f t="shared" si="4"/>
        <v>0</v>
      </c>
      <c r="L79" s="166" t="str">
        <f t="shared" si="0"/>
        <v/>
      </c>
      <c r="M79" s="165"/>
      <c r="N79" s="166">
        <f>SUM('Pay App 1:Pay App 16'!L79)+SUM('Pay App 1:Pay App 16'!M79)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Data'!$N$2:$BW$88,18,FALSE)</f>
        <v>0</v>
      </c>
      <c r="F80" s="166">
        <f>IFERROR(E80+'Pay App 15'!F80,"")</f>
        <v>0</v>
      </c>
      <c r="G80" s="166">
        <f>SUM('Pay App 1:Pay App 15'!H80)</f>
        <v>0</v>
      </c>
      <c r="H80" s="165"/>
      <c r="I80" s="166">
        <f t="shared" si="2"/>
        <v>0</v>
      </c>
      <c r="J80" s="167">
        <f t="shared" si="3"/>
        <v>0</v>
      </c>
      <c r="K80" s="166">
        <f t="shared" si="4"/>
        <v>0</v>
      </c>
      <c r="L80" s="166" t="str">
        <f t="shared" si="0"/>
        <v/>
      </c>
      <c r="M80" s="165"/>
      <c r="N80" s="166">
        <f>SUM('Pay App 1:Pay App 16'!L80)+SUM('Pay App 1:Pay App 16'!M80)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Data'!$N$2:$BW$88,18,FALSE)</f>
        <v>0</v>
      </c>
      <c r="F81" s="166">
        <f>IFERROR(E81+'Pay App 15'!F81,"")</f>
        <v>0</v>
      </c>
      <c r="G81" s="166">
        <f>SUM('Pay App 1:Pay App 15'!H81)</f>
        <v>0</v>
      </c>
      <c r="H81" s="165"/>
      <c r="I81" s="166">
        <f t="shared" si="2"/>
        <v>0</v>
      </c>
      <c r="J81" s="167">
        <f t="shared" si="3"/>
        <v>0</v>
      </c>
      <c r="K81" s="166">
        <f t="shared" si="4"/>
        <v>0</v>
      </c>
      <c r="L81" s="166" t="str">
        <f t="shared" si="0"/>
        <v/>
      </c>
      <c r="M81" s="165"/>
      <c r="N81" s="166">
        <f>SUM('Pay App 1:Pay App 16'!L81)+SUM('Pay App 1:Pay App 16'!M81)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Data'!$N$2:$BW$88,18,FALSE)</f>
        <v>0</v>
      </c>
      <c r="F82" s="166">
        <f>IFERROR(E82+'Pay App 15'!F82,"")</f>
        <v>0</v>
      </c>
      <c r="G82" s="166">
        <f>SUM('Pay App 1:Pay App 15'!H82)</f>
        <v>0</v>
      </c>
      <c r="H82" s="165"/>
      <c r="I82" s="166">
        <f t="shared" si="2"/>
        <v>0</v>
      </c>
      <c r="J82" s="167">
        <f t="shared" si="3"/>
        <v>0</v>
      </c>
      <c r="K82" s="166">
        <f t="shared" si="4"/>
        <v>0</v>
      </c>
      <c r="L82" s="166" t="str">
        <f t="shared" si="0"/>
        <v/>
      </c>
      <c r="M82" s="165"/>
      <c r="N82" s="166">
        <f>SUM('Pay App 1:Pay App 16'!L82)+SUM('Pay App 1:Pay App 16'!M82)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Data'!$N$2:$BW$88,18,FALSE)</f>
        <v>0</v>
      </c>
      <c r="F83" s="166">
        <f>IFERROR(E83+'Pay App 15'!F83,"")</f>
        <v>0</v>
      </c>
      <c r="G83" s="166">
        <f>SUM('Pay App 1:Pay App 15'!H83)</f>
        <v>0</v>
      </c>
      <c r="H83" s="165"/>
      <c r="I83" s="166">
        <f t="shared" si="2"/>
        <v>0</v>
      </c>
      <c r="J83" s="167">
        <f t="shared" si="3"/>
        <v>0</v>
      </c>
      <c r="K83" s="166">
        <f t="shared" si="4"/>
        <v>0</v>
      </c>
      <c r="L83" s="166" t="str">
        <f t="shared" si="0"/>
        <v/>
      </c>
      <c r="M83" s="165"/>
      <c r="N83" s="166">
        <f>SUM('Pay App 1:Pay App 16'!L83)+SUM('Pay App 1:Pay App 16'!M83)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Data'!$N$2:$BW$88,18,FALSE)</f>
        <v>0</v>
      </c>
      <c r="F84" s="166">
        <f>IFERROR(E84+'Pay App 15'!F84,"")</f>
        <v>0</v>
      </c>
      <c r="G84" s="166">
        <f>SUM('Pay App 1:Pay App 15'!H84)</f>
        <v>0</v>
      </c>
      <c r="H84" s="165"/>
      <c r="I84" s="166">
        <f t="shared" si="2"/>
        <v>0</v>
      </c>
      <c r="J84" s="167">
        <f t="shared" si="3"/>
        <v>0</v>
      </c>
      <c r="K84" s="166">
        <f t="shared" si="4"/>
        <v>0</v>
      </c>
      <c r="L84" s="166" t="str">
        <f t="shared" si="0"/>
        <v/>
      </c>
      <c r="M84" s="165"/>
      <c r="N84" s="166">
        <f>SUM('Pay App 1:Pay App 16'!L84)+SUM('Pay App 1:Pay App 16'!M84)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Data'!$N$2:$BW$88,18,FALSE)</f>
        <v>0</v>
      </c>
      <c r="F85" s="166">
        <f>IFERROR(E85+'Pay App 15'!F85,"")</f>
        <v>0</v>
      </c>
      <c r="G85" s="166">
        <f>SUM('Pay App 1:Pay App 15'!H85)</f>
        <v>0</v>
      </c>
      <c r="H85" s="165"/>
      <c r="I85" s="166">
        <f t="shared" si="2"/>
        <v>0</v>
      </c>
      <c r="J85" s="167">
        <f t="shared" si="3"/>
        <v>0</v>
      </c>
      <c r="K85" s="166">
        <f t="shared" si="4"/>
        <v>0</v>
      </c>
      <c r="L85" s="166" t="str">
        <f t="shared" si="0"/>
        <v/>
      </c>
      <c r="M85" s="165"/>
      <c r="N85" s="166">
        <f>SUM('Pay App 1:Pay App 16'!L85)+SUM('Pay App 1:Pay App 16'!M85)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Data'!$N$2:$BW$88,18,FALSE)</f>
        <v>0</v>
      </c>
      <c r="F86" s="166">
        <f>IFERROR(E86+'Pay App 15'!F86,"")</f>
        <v>0</v>
      </c>
      <c r="G86" s="166">
        <f>SUM('Pay App 1:Pay App 15'!H86)</f>
        <v>0</v>
      </c>
      <c r="H86" s="165"/>
      <c r="I86" s="166">
        <f t="shared" si="2"/>
        <v>0</v>
      </c>
      <c r="J86" s="167">
        <f t="shared" si="3"/>
        <v>0</v>
      </c>
      <c r="K86" s="166">
        <f t="shared" si="4"/>
        <v>0</v>
      </c>
      <c r="L86" s="166" t="str">
        <f t="shared" si="0"/>
        <v/>
      </c>
      <c r="M86" s="165"/>
      <c r="N86" s="166">
        <f>SUM('Pay App 1:Pay App 16'!L86)+SUM('Pay App 1:Pay App 16'!M86)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Data'!$N$2:$BW$88,18,FALSE)</f>
        <v>0</v>
      </c>
      <c r="F87" s="166">
        <f>IFERROR(E87+'Pay App 15'!F87,"")</f>
        <v>0</v>
      </c>
      <c r="G87" s="166">
        <f>SUM('Pay App 1:Pay App 15'!H87)</f>
        <v>0</v>
      </c>
      <c r="H87" s="165"/>
      <c r="I87" s="166">
        <f t="shared" si="2"/>
        <v>0</v>
      </c>
      <c r="J87" s="167">
        <f t="shared" si="3"/>
        <v>0</v>
      </c>
      <c r="K87" s="166">
        <f t="shared" si="4"/>
        <v>0</v>
      </c>
      <c r="L87" s="166" t="str">
        <f t="shared" si="0"/>
        <v/>
      </c>
      <c r="M87" s="165"/>
      <c r="N87" s="166">
        <f>SUM('Pay App 1:Pay App 16'!L87)+SUM('Pay App 1:Pay App 16'!M87)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Data'!$N$2:$BW$88,18,FALSE)</f>
        <v>0</v>
      </c>
      <c r="F88" s="166">
        <f>IFERROR(E88+'Pay App 15'!F88,"")</f>
        <v>0</v>
      </c>
      <c r="G88" s="166">
        <f>SUM('Pay App 1:Pay App 15'!H88)</f>
        <v>0</v>
      </c>
      <c r="H88" s="165"/>
      <c r="I88" s="166">
        <f t="shared" si="2"/>
        <v>0</v>
      </c>
      <c r="J88" s="167">
        <f t="shared" si="3"/>
        <v>0</v>
      </c>
      <c r="K88" s="166">
        <f t="shared" si="4"/>
        <v>0</v>
      </c>
      <c r="L88" s="166" t="str">
        <f t="shared" si="0"/>
        <v/>
      </c>
      <c r="M88" s="165"/>
      <c r="N88" s="166">
        <f>SUM('Pay App 1:Pay App 16'!L88)+SUM('Pay App 1:Pay App 16'!M88)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Data'!$N$2:$BW$88,18,FALSE)</f>
        <v>0</v>
      </c>
      <c r="F89" s="166">
        <f>IFERROR(E89+'Pay App 15'!F89,"")</f>
        <v>0</v>
      </c>
      <c r="G89" s="166">
        <f>SUM('Pay App 1:Pay App 15'!H89)</f>
        <v>0</v>
      </c>
      <c r="H89" s="165"/>
      <c r="I89" s="166">
        <f t="shared" si="2"/>
        <v>0</v>
      </c>
      <c r="J89" s="167">
        <f t="shared" si="3"/>
        <v>0</v>
      </c>
      <c r="K89" s="166">
        <f t="shared" si="4"/>
        <v>0</v>
      </c>
      <c r="L89" s="166" t="str">
        <f t="shared" si="0"/>
        <v/>
      </c>
      <c r="M89" s="165"/>
      <c r="N89" s="166">
        <f>SUM('Pay App 1:Pay App 16'!L89)+SUM('Pay App 1:Pay App 16'!M89)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Data'!$N$2:$BW$88,18,FALSE)</f>
        <v>0</v>
      </c>
      <c r="F90" s="166">
        <f>IFERROR(E90+'Pay App 15'!F90,"")</f>
        <v>0</v>
      </c>
      <c r="G90" s="166">
        <f>SUM('Pay App 1:Pay App 15'!H90)</f>
        <v>0</v>
      </c>
      <c r="H90" s="165"/>
      <c r="I90" s="166">
        <f t="shared" si="2"/>
        <v>0</v>
      </c>
      <c r="J90" s="167">
        <f t="shared" si="3"/>
        <v>0</v>
      </c>
      <c r="K90" s="166">
        <f t="shared" si="4"/>
        <v>0</v>
      </c>
      <c r="L90" s="166" t="str">
        <f t="shared" si="0"/>
        <v/>
      </c>
      <c r="M90" s="165"/>
      <c r="N90" s="166">
        <f>SUM('Pay App 1:Pay App 16'!L90)+SUM('Pay App 1:Pay App 16'!M90)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Data'!$N$2:$BW$88,18,FALSE)</f>
        <v>0</v>
      </c>
      <c r="F91" s="166">
        <f>IFERROR(E91+'Pay App 15'!F91,"")</f>
        <v>0</v>
      </c>
      <c r="G91" s="166">
        <f>SUM('Pay App 1:Pay App 15'!H91)</f>
        <v>0</v>
      </c>
      <c r="H91" s="165"/>
      <c r="I91" s="166">
        <f t="shared" si="2"/>
        <v>0</v>
      </c>
      <c r="J91" s="167">
        <f t="shared" si="3"/>
        <v>0</v>
      </c>
      <c r="K91" s="166">
        <f t="shared" si="4"/>
        <v>0</v>
      </c>
      <c r="L91" s="166" t="str">
        <f t="shared" si="0"/>
        <v/>
      </c>
      <c r="M91" s="165"/>
      <c r="N91" s="166">
        <f>SUM('Pay App 1:Pay App 16'!L91)+SUM('Pay App 1:Pay App 16'!M91)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Data'!$N$2:$BW$88,18,FALSE)</f>
        <v>0</v>
      </c>
      <c r="F92" s="166">
        <f>IFERROR(E92+'Pay App 15'!F92,"")</f>
        <v>0</v>
      </c>
      <c r="G92" s="166">
        <f>SUM('Pay App 1:Pay App 15'!H92)</f>
        <v>0</v>
      </c>
      <c r="H92" s="165"/>
      <c r="I92" s="166">
        <f t="shared" si="2"/>
        <v>0</v>
      </c>
      <c r="J92" s="167">
        <f t="shared" si="3"/>
        <v>0</v>
      </c>
      <c r="K92" s="166">
        <f t="shared" si="4"/>
        <v>0</v>
      </c>
      <c r="L92" s="166" t="str">
        <f t="shared" si="0"/>
        <v/>
      </c>
      <c r="M92" s="165"/>
      <c r="N92" s="166">
        <f>SUM('Pay App 1:Pay App 16'!L92)+SUM('Pay App 1:Pay App 16'!M92)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Data'!$N$2:$BW$88,18,FALSE)</f>
        <v>0</v>
      </c>
      <c r="F93" s="166">
        <f>IFERROR(E93+'Pay App 15'!F93,"")</f>
        <v>0</v>
      </c>
      <c r="G93" s="166">
        <f>SUM('Pay App 1:Pay App 15'!H93)</f>
        <v>0</v>
      </c>
      <c r="H93" s="165"/>
      <c r="I93" s="166">
        <f t="shared" si="2"/>
        <v>0</v>
      </c>
      <c r="J93" s="167">
        <f t="shared" si="3"/>
        <v>0</v>
      </c>
      <c r="K93" s="166">
        <f t="shared" si="4"/>
        <v>0</v>
      </c>
      <c r="L93" s="166" t="str">
        <f t="shared" si="0"/>
        <v/>
      </c>
      <c r="M93" s="165"/>
      <c r="N93" s="166">
        <f>SUM('Pay App 1:Pay App 16'!L93)+SUM('Pay App 1:Pay App 16'!M93)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Data'!$N$2:$BW$88,18,FALSE)</f>
        <v>0</v>
      </c>
      <c r="F94" s="166">
        <f>IFERROR(E94+'Pay App 15'!F94,"")</f>
        <v>0</v>
      </c>
      <c r="G94" s="166">
        <f>SUM('Pay App 1:Pay App 15'!H94)</f>
        <v>0</v>
      </c>
      <c r="H94" s="165"/>
      <c r="I94" s="166">
        <f t="shared" si="2"/>
        <v>0</v>
      </c>
      <c r="J94" s="167">
        <f t="shared" si="3"/>
        <v>0</v>
      </c>
      <c r="K94" s="166">
        <f t="shared" si="4"/>
        <v>0</v>
      </c>
      <c r="L94" s="166" t="str">
        <f t="shared" si="0"/>
        <v/>
      </c>
      <c r="M94" s="165"/>
      <c r="N94" s="166">
        <f>SUM('Pay App 1:Pay App 16'!L94)+SUM('Pay App 1:Pay App 16'!M94)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Data'!$N$2:$BW$88,18,FALSE)</f>
        <v>0</v>
      </c>
      <c r="F95" s="166">
        <f>IFERROR(E95+'Pay App 15'!F95,"")</f>
        <v>0</v>
      </c>
      <c r="G95" s="166">
        <f>SUM('Pay App 1:Pay App 15'!H95)</f>
        <v>0</v>
      </c>
      <c r="H95" s="165"/>
      <c r="I95" s="166">
        <f t="shared" si="2"/>
        <v>0</v>
      </c>
      <c r="J95" s="167">
        <f t="shared" si="3"/>
        <v>0</v>
      </c>
      <c r="K95" s="166">
        <f t="shared" si="4"/>
        <v>0</v>
      </c>
      <c r="L95" s="166" t="str">
        <f t="shared" si="0"/>
        <v/>
      </c>
      <c r="M95" s="165"/>
      <c r="N95" s="166">
        <f>SUM('Pay App 1:Pay App 16'!L95)+SUM('Pay App 1:Pay App 16'!M95)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Data'!$N$2:$BW$88,18,FALSE)</f>
        <v>0</v>
      </c>
      <c r="F96" s="166">
        <f>IFERROR(E96+'Pay App 15'!F96,"")</f>
        <v>0</v>
      </c>
      <c r="G96" s="166">
        <f>SUM('Pay App 1:Pay App 15'!H96)</f>
        <v>0</v>
      </c>
      <c r="H96" s="165"/>
      <c r="I96" s="166">
        <f t="shared" si="2"/>
        <v>0</v>
      </c>
      <c r="J96" s="167">
        <f t="shared" si="3"/>
        <v>0</v>
      </c>
      <c r="K96" s="166">
        <f t="shared" si="4"/>
        <v>0</v>
      </c>
      <c r="L96" s="166" t="str">
        <f t="shared" si="0"/>
        <v/>
      </c>
      <c r="M96" s="165"/>
      <c r="N96" s="166">
        <f>SUM('Pay App 1:Pay App 16'!L96)+SUM('Pay App 1:Pay App 16'!M96)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Data'!$N$2:$BW$88,18,FALSE)</f>
        <v>0</v>
      </c>
      <c r="F97" s="166">
        <f>IFERROR(E97+'Pay App 15'!F97,"")</f>
        <v>0</v>
      </c>
      <c r="G97" s="166">
        <f>SUM('Pay App 1:Pay App 15'!H97)</f>
        <v>0</v>
      </c>
      <c r="H97" s="165"/>
      <c r="I97" s="166">
        <f t="shared" si="2"/>
        <v>0</v>
      </c>
      <c r="J97" s="167">
        <f t="shared" si="3"/>
        <v>0</v>
      </c>
      <c r="K97" s="166">
        <f t="shared" si="4"/>
        <v>0</v>
      </c>
      <c r="L97" s="166" t="str">
        <f t="shared" si="0"/>
        <v/>
      </c>
      <c r="M97" s="165"/>
      <c r="N97" s="166">
        <f>SUM('Pay App 1:Pay App 16'!L97)+SUM('Pay App 1:Pay App 16'!M97)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Data'!$N$2:$BW$88,18,FALSE)</f>
        <v>0</v>
      </c>
      <c r="F98" s="166">
        <f>IFERROR(E98+'Pay App 15'!F98,"")</f>
        <v>0</v>
      </c>
      <c r="G98" s="166">
        <f>SUM('Pay App 1:Pay App 15'!H98)</f>
        <v>0</v>
      </c>
      <c r="H98" s="165"/>
      <c r="I98" s="166">
        <f t="shared" si="2"/>
        <v>0</v>
      </c>
      <c r="J98" s="167">
        <f t="shared" si="3"/>
        <v>0</v>
      </c>
      <c r="K98" s="166">
        <f t="shared" si="4"/>
        <v>0</v>
      </c>
      <c r="L98" s="166" t="str">
        <f t="shared" si="0"/>
        <v/>
      </c>
      <c r="M98" s="165"/>
      <c r="N98" s="166">
        <f>SUM('Pay App 1:Pay App 16'!L98)+SUM('Pay App 1:Pay App 16'!M98)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Data'!$N$2:$BW$88,18,FALSE)</f>
        <v>0</v>
      </c>
      <c r="F99" s="166">
        <f>IFERROR(E99+'Pay App 15'!F99,"")</f>
        <v>0</v>
      </c>
      <c r="G99" s="166">
        <f>SUM('Pay App 1:Pay App 15'!H99)</f>
        <v>0</v>
      </c>
      <c r="H99" s="165"/>
      <c r="I99" s="166">
        <f t="shared" si="2"/>
        <v>0</v>
      </c>
      <c r="J99" s="167">
        <f t="shared" si="3"/>
        <v>0</v>
      </c>
      <c r="K99" s="166">
        <f t="shared" si="4"/>
        <v>0</v>
      </c>
      <c r="L99" s="166" t="str">
        <f t="shared" si="0"/>
        <v/>
      </c>
      <c r="M99" s="165"/>
      <c r="N99" s="166">
        <f>SUM('Pay App 1:Pay App 16'!L99)+SUM('Pay App 1:Pay App 16'!M99)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Data'!$N$2:$BW$88,18,FALSE)</f>
        <v>0</v>
      </c>
      <c r="F100" s="166">
        <f>IFERROR(E100+'Pay App 15'!F100,"")</f>
        <v>0</v>
      </c>
      <c r="G100" s="166">
        <f>SUM('Pay App 1:Pay App 15'!H100)</f>
        <v>0</v>
      </c>
      <c r="H100" s="165"/>
      <c r="I100" s="166">
        <f>G100+H100</f>
        <v>0</v>
      </c>
      <c r="J100" s="167">
        <f>IFERROR(I100/F100,0)</f>
        <v>0</v>
      </c>
      <c r="K100" s="166">
        <f>IFERROR(F100-I100,"")</f>
        <v>0</v>
      </c>
      <c r="L100" s="166" t="str">
        <f t="shared" si="0"/>
        <v/>
      </c>
      <c r="M100" s="165"/>
      <c r="N100" s="166">
        <f>SUM('Pay App 1:Pay App 16'!L100)+SUM('Pay App 1:Pay App 16'!M100)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16.2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Data'!$N$2:$BW$88,18,FALSE)</f>
        <v>0</v>
      </c>
      <c r="F106" s="166">
        <f>IFERROR(E106+'Pay App 15'!F106,"")</f>
        <v>0</v>
      </c>
      <c r="G106" s="166">
        <f>SUM('Pay App 1:Pay App 15'!H106)</f>
        <v>0</v>
      </c>
      <c r="H106" s="165"/>
      <c r="I106" s="166">
        <f>G106+H106</f>
        <v>0</v>
      </c>
      <c r="J106" s="167">
        <f>IFERROR(I106/F106,0)</f>
        <v>0</v>
      </c>
      <c r="K106" s="166">
        <f>IFERROR(F106-I106,"")</f>
        <v>0</v>
      </c>
      <c r="L106" s="166" t="str">
        <f>IF(AND($H$33&lt;100000, $H$33&gt;0, H106&gt;=1),0,IF(AND($H$33&gt;=100000,H106&lt;&gt;""),O106,""))</f>
        <v/>
      </c>
      <c r="M106" s="165"/>
      <c r="N106" s="166">
        <f>SUM('Pay App 1:Pay App 16'!L106)+SUM('Pay App 1:Pay App 16'!M106)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Data'!$N$2:$BW$88,18,FALSE)</f>
        <v>0</v>
      </c>
      <c r="F107" s="166">
        <f>IFERROR(E107+'Pay App 15'!F107,"")</f>
        <v>0</v>
      </c>
      <c r="G107" s="166">
        <f>SUM('Pay App 1:Pay App 15'!H107)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16'!L107)+SUM('Pay App 1:Pay App 16'!M107)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Data'!$N$2:$BW$88,18,FALSE)</f>
        <v>0</v>
      </c>
      <c r="F108" s="166">
        <f>IFERROR(E108+'Pay App 15'!F108,"")</f>
        <v>0</v>
      </c>
      <c r="G108" s="166">
        <f>SUM('Pay App 1:Pay App 15'!H108)</f>
        <v>0</v>
      </c>
      <c r="H108" s="165"/>
      <c r="I108" s="166">
        <f t="shared" si="6"/>
        <v>0</v>
      </c>
      <c r="J108" s="167">
        <f t="shared" si="7"/>
        <v>0</v>
      </c>
      <c r="K108" s="166">
        <f t="shared" si="8"/>
        <v>0</v>
      </c>
      <c r="L108" s="166" t="str">
        <f t="shared" si="9"/>
        <v/>
      </c>
      <c r="M108" s="165"/>
      <c r="N108" s="166">
        <f>SUM('Pay App 1:Pay App 16'!L108)+SUM('Pay App 1:Pay App 16'!M108)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Data'!$N$2:$BW$88,18,FALSE)</f>
        <v>0</v>
      </c>
      <c r="F109" s="166">
        <f>IFERROR(E109+'Pay App 15'!F109,"")</f>
        <v>0</v>
      </c>
      <c r="G109" s="166">
        <f>SUM('Pay App 1:Pay App 15'!H109)</f>
        <v>0</v>
      </c>
      <c r="H109" s="165"/>
      <c r="I109" s="166">
        <f t="shared" si="6"/>
        <v>0</v>
      </c>
      <c r="J109" s="167">
        <f t="shared" si="7"/>
        <v>0</v>
      </c>
      <c r="K109" s="166">
        <f t="shared" si="8"/>
        <v>0</v>
      </c>
      <c r="L109" s="166" t="str">
        <f t="shared" si="9"/>
        <v/>
      </c>
      <c r="M109" s="165"/>
      <c r="N109" s="166">
        <f>SUM('Pay App 1:Pay App 16'!L109)+SUM('Pay App 1:Pay App 16'!M109)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Data'!$N$2:$BW$88,18,FALSE)</f>
        <v>0</v>
      </c>
      <c r="F110" s="166">
        <f>IFERROR(E110+'Pay App 15'!F110,"")</f>
        <v>0</v>
      </c>
      <c r="G110" s="166">
        <f>SUM('Pay App 1:Pay App 15'!H110)</f>
        <v>0</v>
      </c>
      <c r="H110" s="165"/>
      <c r="I110" s="166">
        <f t="shared" si="6"/>
        <v>0</v>
      </c>
      <c r="J110" s="167">
        <f t="shared" si="7"/>
        <v>0</v>
      </c>
      <c r="K110" s="166">
        <f t="shared" si="8"/>
        <v>0</v>
      </c>
      <c r="L110" s="166" t="str">
        <f t="shared" si="9"/>
        <v/>
      </c>
      <c r="M110" s="165"/>
      <c r="N110" s="166">
        <f>SUM('Pay App 1:Pay App 16'!L110)+SUM('Pay App 1:Pay App 16'!M110)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Data'!$N$2:$BW$88,18,FALSE)</f>
        <v>0</v>
      </c>
      <c r="F111" s="166">
        <f>IFERROR(E111+'Pay App 15'!F111,"")</f>
        <v>0</v>
      </c>
      <c r="G111" s="166">
        <f>SUM('Pay App 1:Pay App 15'!H111)</f>
        <v>0</v>
      </c>
      <c r="H111" s="165"/>
      <c r="I111" s="166">
        <f t="shared" si="6"/>
        <v>0</v>
      </c>
      <c r="J111" s="167">
        <f t="shared" si="7"/>
        <v>0</v>
      </c>
      <c r="K111" s="166">
        <f t="shared" si="8"/>
        <v>0</v>
      </c>
      <c r="L111" s="166" t="str">
        <f t="shared" si="9"/>
        <v/>
      </c>
      <c r="M111" s="165"/>
      <c r="N111" s="166">
        <f>SUM('Pay App 1:Pay App 16'!L111)+SUM('Pay App 1:Pay App 16'!M111)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Data'!$N$2:$BW$88,18,FALSE)</f>
        <v>0</v>
      </c>
      <c r="F112" s="166">
        <f>IFERROR(E112+'Pay App 15'!F112,"")</f>
        <v>0</v>
      </c>
      <c r="G112" s="166">
        <f>SUM('Pay App 1:Pay App 15'!H112)</f>
        <v>0</v>
      </c>
      <c r="H112" s="165"/>
      <c r="I112" s="166">
        <f t="shared" si="6"/>
        <v>0</v>
      </c>
      <c r="J112" s="167">
        <f t="shared" si="7"/>
        <v>0</v>
      </c>
      <c r="K112" s="166">
        <f t="shared" si="8"/>
        <v>0</v>
      </c>
      <c r="L112" s="166" t="str">
        <f t="shared" si="9"/>
        <v/>
      </c>
      <c r="M112" s="165"/>
      <c r="N112" s="166">
        <f>SUM('Pay App 1:Pay App 16'!L112)+SUM('Pay App 1:Pay App 16'!M112)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Data'!$N$2:$BW$88,18,FALSE)</f>
        <v>0</v>
      </c>
      <c r="F113" s="166">
        <f>IFERROR(E113+'Pay App 15'!F113,"")</f>
        <v>0</v>
      </c>
      <c r="G113" s="166">
        <f>SUM('Pay App 1:Pay App 15'!H113)</f>
        <v>0</v>
      </c>
      <c r="H113" s="165"/>
      <c r="I113" s="166">
        <f t="shared" si="6"/>
        <v>0</v>
      </c>
      <c r="J113" s="167">
        <f t="shared" si="7"/>
        <v>0</v>
      </c>
      <c r="K113" s="166">
        <f t="shared" si="8"/>
        <v>0</v>
      </c>
      <c r="L113" s="166" t="str">
        <f t="shared" si="9"/>
        <v/>
      </c>
      <c r="M113" s="165"/>
      <c r="N113" s="166">
        <f>SUM('Pay App 1:Pay App 16'!L113)+SUM('Pay App 1:Pay App 16'!M113)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Data'!$N$2:$BW$88,18,FALSE)</f>
        <v>0</v>
      </c>
      <c r="F114" s="166">
        <f>IFERROR(E114+'Pay App 15'!F114,"")</f>
        <v>0</v>
      </c>
      <c r="G114" s="166">
        <f>SUM('Pay App 1:Pay App 15'!H114)</f>
        <v>0</v>
      </c>
      <c r="H114" s="165"/>
      <c r="I114" s="166">
        <f t="shared" si="6"/>
        <v>0</v>
      </c>
      <c r="J114" s="167">
        <f t="shared" si="7"/>
        <v>0</v>
      </c>
      <c r="K114" s="166">
        <f t="shared" si="8"/>
        <v>0</v>
      </c>
      <c r="L114" s="166" t="str">
        <f t="shared" si="9"/>
        <v/>
      </c>
      <c r="M114" s="165"/>
      <c r="N114" s="166">
        <f>SUM('Pay App 1:Pay App 16'!L114)+SUM('Pay App 1:Pay App 16'!M114)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Data'!$N$2:$BW$88,18,FALSE)</f>
        <v>0</v>
      </c>
      <c r="F115" s="166">
        <f>IFERROR(E115+'Pay App 15'!F115,"")</f>
        <v>0</v>
      </c>
      <c r="G115" s="166">
        <f>SUM('Pay App 1:Pay App 15'!H115)</f>
        <v>0</v>
      </c>
      <c r="H115" s="165"/>
      <c r="I115" s="166">
        <f t="shared" si="6"/>
        <v>0</v>
      </c>
      <c r="J115" s="167">
        <f t="shared" si="7"/>
        <v>0</v>
      </c>
      <c r="K115" s="166">
        <f t="shared" si="8"/>
        <v>0</v>
      </c>
      <c r="L115" s="166" t="str">
        <f t="shared" si="9"/>
        <v/>
      </c>
      <c r="M115" s="165"/>
      <c r="N115" s="166">
        <f>SUM('Pay App 1:Pay App 16'!L115)+SUM('Pay App 1:Pay App 16'!M115)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Data'!$N$2:$BW$88,18,FALSE)</f>
        <v>0</v>
      </c>
      <c r="F116" s="166">
        <f>IFERROR(E116+'Pay App 15'!F116,"")</f>
        <v>0</v>
      </c>
      <c r="G116" s="166">
        <f>SUM('Pay App 1:Pay App 15'!H116)</f>
        <v>0</v>
      </c>
      <c r="H116" s="165"/>
      <c r="I116" s="166">
        <f t="shared" si="6"/>
        <v>0</v>
      </c>
      <c r="J116" s="167">
        <f t="shared" si="7"/>
        <v>0</v>
      </c>
      <c r="K116" s="166">
        <f t="shared" si="8"/>
        <v>0</v>
      </c>
      <c r="L116" s="166" t="str">
        <f t="shared" si="9"/>
        <v/>
      </c>
      <c r="M116" s="165"/>
      <c r="N116" s="166">
        <f>SUM('Pay App 1:Pay App 16'!L116)+SUM('Pay App 1:Pay App 16'!M116)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Data'!$N$2:$BW$88,18,FALSE)</f>
        <v>0</v>
      </c>
      <c r="F117" s="166">
        <f>IFERROR(E117+'Pay App 15'!F117,"")</f>
        <v>0</v>
      </c>
      <c r="G117" s="166">
        <f>SUM('Pay App 1:Pay App 15'!H117)</f>
        <v>0</v>
      </c>
      <c r="H117" s="165"/>
      <c r="I117" s="166">
        <f t="shared" si="6"/>
        <v>0</v>
      </c>
      <c r="J117" s="167">
        <f t="shared" si="7"/>
        <v>0</v>
      </c>
      <c r="K117" s="166">
        <f t="shared" si="8"/>
        <v>0</v>
      </c>
      <c r="L117" s="166" t="str">
        <f t="shared" si="9"/>
        <v/>
      </c>
      <c r="M117" s="165"/>
      <c r="N117" s="166">
        <f>SUM('Pay App 1:Pay App 16'!L117)+SUM('Pay App 1:Pay App 16'!M117)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Data'!$N$2:$BW$88,18,FALSE)</f>
        <v>0</v>
      </c>
      <c r="F118" s="166">
        <f>IFERROR(E118+'Pay App 15'!F118,"")</f>
        <v>0</v>
      </c>
      <c r="G118" s="166">
        <f>SUM('Pay App 1:Pay App 15'!H118)</f>
        <v>0</v>
      </c>
      <c r="H118" s="165"/>
      <c r="I118" s="166">
        <f t="shared" si="6"/>
        <v>0</v>
      </c>
      <c r="J118" s="167">
        <f t="shared" si="7"/>
        <v>0</v>
      </c>
      <c r="K118" s="166">
        <f t="shared" si="8"/>
        <v>0</v>
      </c>
      <c r="L118" s="166" t="str">
        <f t="shared" si="9"/>
        <v/>
      </c>
      <c r="M118" s="165"/>
      <c r="N118" s="166">
        <f>SUM('Pay App 1:Pay App 16'!L118)+SUM('Pay App 1:Pay App 16'!M118)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Data'!$N$2:$BW$88,18,FALSE)</f>
        <v>0</v>
      </c>
      <c r="F119" s="166">
        <f>IFERROR(E119+'Pay App 15'!F119,"")</f>
        <v>0</v>
      </c>
      <c r="G119" s="166">
        <f>SUM('Pay App 1:Pay App 15'!H119)</f>
        <v>0</v>
      </c>
      <c r="H119" s="165"/>
      <c r="I119" s="166">
        <f t="shared" si="6"/>
        <v>0</v>
      </c>
      <c r="J119" s="167">
        <f t="shared" si="7"/>
        <v>0</v>
      </c>
      <c r="K119" s="166">
        <f t="shared" si="8"/>
        <v>0</v>
      </c>
      <c r="L119" s="166" t="str">
        <f t="shared" si="9"/>
        <v/>
      </c>
      <c r="M119" s="165"/>
      <c r="N119" s="166">
        <f>SUM('Pay App 1:Pay App 16'!L119)+SUM('Pay App 1:Pay App 16'!M119)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Data'!$N$2:$BW$88,18,FALSE)</f>
        <v>0</v>
      </c>
      <c r="F120" s="166">
        <f>IFERROR(E120+'Pay App 15'!F120,"")</f>
        <v>0</v>
      </c>
      <c r="G120" s="166">
        <f>SUM('Pay App 1:Pay App 15'!H120)</f>
        <v>0</v>
      </c>
      <c r="H120" s="165"/>
      <c r="I120" s="166">
        <f t="shared" si="6"/>
        <v>0</v>
      </c>
      <c r="J120" s="167">
        <f t="shared" si="7"/>
        <v>0</v>
      </c>
      <c r="K120" s="166">
        <f t="shared" si="8"/>
        <v>0</v>
      </c>
      <c r="L120" s="166" t="str">
        <f t="shared" si="9"/>
        <v/>
      </c>
      <c r="M120" s="165"/>
      <c r="N120" s="166">
        <f>SUM('Pay App 1:Pay App 16'!L120)+SUM('Pay App 1:Pay App 16'!M120)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Data'!$N$2:$BW$88,18,FALSE)</f>
        <v>0</v>
      </c>
      <c r="F121" s="166">
        <f>IFERROR(E121+'Pay App 15'!F121,"")</f>
        <v>0</v>
      </c>
      <c r="G121" s="166">
        <f>SUM('Pay App 1:Pay App 15'!H121)</f>
        <v>0</v>
      </c>
      <c r="H121" s="165"/>
      <c r="I121" s="166">
        <f t="shared" si="6"/>
        <v>0</v>
      </c>
      <c r="J121" s="167">
        <f t="shared" si="7"/>
        <v>0</v>
      </c>
      <c r="K121" s="166">
        <f t="shared" si="8"/>
        <v>0</v>
      </c>
      <c r="L121" s="166" t="str">
        <f t="shared" si="9"/>
        <v/>
      </c>
      <c r="M121" s="165"/>
      <c r="N121" s="166">
        <f>SUM('Pay App 1:Pay App 16'!L121)+SUM('Pay App 1:Pay App 16'!M121)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Data'!$N$2:$BW$88,18,FALSE)</f>
        <v>0</v>
      </c>
      <c r="F122" s="166">
        <f>IFERROR(E122+'Pay App 15'!F122,"")</f>
        <v>0</v>
      </c>
      <c r="G122" s="166">
        <f>SUM('Pay App 1:Pay App 15'!H122)</f>
        <v>0</v>
      </c>
      <c r="H122" s="165"/>
      <c r="I122" s="166">
        <f t="shared" si="6"/>
        <v>0</v>
      </c>
      <c r="J122" s="167">
        <f t="shared" si="7"/>
        <v>0</v>
      </c>
      <c r="K122" s="166">
        <f t="shared" si="8"/>
        <v>0</v>
      </c>
      <c r="L122" s="166" t="str">
        <f t="shared" si="9"/>
        <v/>
      </c>
      <c r="M122" s="165"/>
      <c r="N122" s="166">
        <f>SUM('Pay App 1:Pay App 16'!L122)+SUM('Pay App 1:Pay App 16'!M122)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Data'!$N$2:$BW$88,18,FALSE)</f>
        <v>0</v>
      </c>
      <c r="F123" s="166">
        <f>IFERROR(E123+'Pay App 15'!F123,"")</f>
        <v>0</v>
      </c>
      <c r="G123" s="166">
        <f>SUM('Pay App 1:Pay App 15'!H123)</f>
        <v>0</v>
      </c>
      <c r="H123" s="165"/>
      <c r="I123" s="166">
        <f t="shared" si="6"/>
        <v>0</v>
      </c>
      <c r="J123" s="167">
        <f t="shared" si="7"/>
        <v>0</v>
      </c>
      <c r="K123" s="166">
        <f t="shared" si="8"/>
        <v>0</v>
      </c>
      <c r="L123" s="166" t="str">
        <f t="shared" si="9"/>
        <v/>
      </c>
      <c r="M123" s="165"/>
      <c r="N123" s="166">
        <f>SUM('Pay App 1:Pay App 16'!L123)+SUM('Pay App 1:Pay App 16'!M123)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Data'!$N$2:$BW$88,18,FALSE)</f>
        <v>0</v>
      </c>
      <c r="F124" s="166">
        <f>IFERROR(E124+'Pay App 15'!F124,"")</f>
        <v>0</v>
      </c>
      <c r="G124" s="166">
        <f>SUM('Pay App 1:Pay App 15'!H124)</f>
        <v>0</v>
      </c>
      <c r="H124" s="165"/>
      <c r="I124" s="166">
        <f t="shared" si="6"/>
        <v>0</v>
      </c>
      <c r="J124" s="167">
        <f t="shared" si="7"/>
        <v>0</v>
      </c>
      <c r="K124" s="166">
        <f t="shared" si="8"/>
        <v>0</v>
      </c>
      <c r="L124" s="166" t="str">
        <f t="shared" si="9"/>
        <v/>
      </c>
      <c r="M124" s="165"/>
      <c r="N124" s="166">
        <f>SUM('Pay App 1:Pay App 16'!L124)+SUM('Pay App 1:Pay App 16'!M124)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Data'!$N$2:$BW$88,18,FALSE)</f>
        <v>0</v>
      </c>
      <c r="F125" s="166">
        <f>IFERROR(E125+'Pay App 15'!F125,"")</f>
        <v>0</v>
      </c>
      <c r="G125" s="166">
        <f>SUM('Pay App 1:Pay App 15'!H125)</f>
        <v>0</v>
      </c>
      <c r="H125" s="165"/>
      <c r="I125" s="166">
        <f t="shared" si="6"/>
        <v>0</v>
      </c>
      <c r="J125" s="167">
        <f t="shared" si="7"/>
        <v>0</v>
      </c>
      <c r="K125" s="166">
        <f t="shared" si="8"/>
        <v>0</v>
      </c>
      <c r="L125" s="166" t="str">
        <f t="shared" si="9"/>
        <v/>
      </c>
      <c r="M125" s="165"/>
      <c r="N125" s="166">
        <f>SUM('Pay App 1:Pay App 16'!L125)+SUM('Pay App 1:Pay App 16'!M125)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Data'!$N$2:$BW$88,18,FALSE)</f>
        <v>0</v>
      </c>
      <c r="F126" s="166">
        <f>IFERROR(E126+'Pay App 15'!F126,"")</f>
        <v>0</v>
      </c>
      <c r="G126" s="166">
        <f>SUM('Pay App 1:Pay App 15'!H126)</f>
        <v>0</v>
      </c>
      <c r="H126" s="165"/>
      <c r="I126" s="166">
        <f t="shared" si="6"/>
        <v>0</v>
      </c>
      <c r="J126" s="167">
        <f t="shared" si="7"/>
        <v>0</v>
      </c>
      <c r="K126" s="166">
        <f t="shared" si="8"/>
        <v>0</v>
      </c>
      <c r="L126" s="166" t="str">
        <f t="shared" si="9"/>
        <v/>
      </c>
      <c r="M126" s="165"/>
      <c r="N126" s="166">
        <f>SUM('Pay App 1:Pay App 16'!L126)+SUM('Pay App 1:Pay App 16'!M126)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Data'!$N$2:$BW$88,18,FALSE)</f>
        <v>0</v>
      </c>
      <c r="F127" s="166">
        <f>IFERROR(E127+'Pay App 15'!F127,"")</f>
        <v>0</v>
      </c>
      <c r="G127" s="166">
        <f>SUM('Pay App 1:Pay App 15'!H127)</f>
        <v>0</v>
      </c>
      <c r="H127" s="165"/>
      <c r="I127" s="166">
        <f t="shared" si="6"/>
        <v>0</v>
      </c>
      <c r="J127" s="167">
        <f t="shared" si="7"/>
        <v>0</v>
      </c>
      <c r="K127" s="166">
        <f t="shared" si="8"/>
        <v>0</v>
      </c>
      <c r="L127" s="166" t="str">
        <f t="shared" si="9"/>
        <v/>
      </c>
      <c r="M127" s="165"/>
      <c r="N127" s="166">
        <f>SUM('Pay App 1:Pay App 16'!L127)+SUM('Pay App 1:Pay App 16'!M127)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Data'!$N$2:$BW$88,18,FALSE)</f>
        <v>0</v>
      </c>
      <c r="F128" s="166">
        <f>IFERROR(E128+'Pay App 15'!F128,"")</f>
        <v>0</v>
      </c>
      <c r="G128" s="166">
        <f>SUM('Pay App 1:Pay App 15'!H128)</f>
        <v>0</v>
      </c>
      <c r="H128" s="165"/>
      <c r="I128" s="166">
        <f t="shared" si="6"/>
        <v>0</v>
      </c>
      <c r="J128" s="167">
        <f t="shared" si="7"/>
        <v>0</v>
      </c>
      <c r="K128" s="166">
        <f t="shared" si="8"/>
        <v>0</v>
      </c>
      <c r="L128" s="166" t="str">
        <f t="shared" si="9"/>
        <v/>
      </c>
      <c r="M128" s="165"/>
      <c r="N128" s="166">
        <f>SUM('Pay App 1:Pay App 16'!L128)+SUM('Pay App 1:Pay App 16'!M128)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Data'!$N$2:$BW$88,18,FALSE)</f>
        <v>0</v>
      </c>
      <c r="F129" s="166">
        <f>IFERROR(E129+'Pay App 15'!F129,"")</f>
        <v>0</v>
      </c>
      <c r="G129" s="166">
        <f>SUM('Pay App 1:Pay App 15'!H129)</f>
        <v>0</v>
      </c>
      <c r="H129" s="165"/>
      <c r="I129" s="166">
        <f t="shared" si="6"/>
        <v>0</v>
      </c>
      <c r="J129" s="167">
        <f t="shared" si="7"/>
        <v>0</v>
      </c>
      <c r="K129" s="166">
        <f t="shared" si="8"/>
        <v>0</v>
      </c>
      <c r="L129" s="166" t="str">
        <f t="shared" si="9"/>
        <v/>
      </c>
      <c r="M129" s="165"/>
      <c r="N129" s="166">
        <f>SUM('Pay App 1:Pay App 16'!L129)+SUM('Pay App 1:Pay App 16'!M129)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Data'!$N$2:$BW$88,18,FALSE)</f>
        <v>0</v>
      </c>
      <c r="F130" s="166">
        <f>IFERROR(E130+'Pay App 15'!F130,"")</f>
        <v>0</v>
      </c>
      <c r="G130" s="166">
        <f>SUM('Pay App 1:Pay App 15'!H130)</f>
        <v>0</v>
      </c>
      <c r="H130" s="165"/>
      <c r="I130" s="166">
        <f t="shared" si="6"/>
        <v>0</v>
      </c>
      <c r="J130" s="167">
        <f t="shared" si="7"/>
        <v>0</v>
      </c>
      <c r="K130" s="166">
        <f t="shared" si="8"/>
        <v>0</v>
      </c>
      <c r="L130" s="166" t="str">
        <f t="shared" si="9"/>
        <v/>
      </c>
      <c r="M130" s="165"/>
      <c r="N130" s="166">
        <f>SUM('Pay App 1:Pay App 16'!L130)+SUM('Pay App 1:Pay App 16'!M130)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Data'!$N$2:$BW$88,18,FALSE)</f>
        <v>0</v>
      </c>
      <c r="F131" s="166">
        <f>IFERROR(E131+'Pay App 15'!F131,"")</f>
        <v>0</v>
      </c>
      <c r="G131" s="166">
        <f>SUM('Pay App 1:Pay App 15'!H131)</f>
        <v>0</v>
      </c>
      <c r="H131" s="165"/>
      <c r="I131" s="166">
        <f t="shared" si="6"/>
        <v>0</v>
      </c>
      <c r="J131" s="167">
        <f t="shared" si="7"/>
        <v>0</v>
      </c>
      <c r="K131" s="166">
        <f t="shared" si="8"/>
        <v>0</v>
      </c>
      <c r="L131" s="166" t="str">
        <f t="shared" si="9"/>
        <v/>
      </c>
      <c r="M131" s="165"/>
      <c r="N131" s="166">
        <f>SUM('Pay App 1:Pay App 16'!L131)+SUM('Pay App 1:Pay App 16'!M131)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Data'!$N$2:$BW$88,18,FALSE)</f>
        <v>0</v>
      </c>
      <c r="F132" s="166">
        <f>IFERROR(E132+'Pay App 15'!F132,"")</f>
        <v>0</v>
      </c>
      <c r="G132" s="166">
        <f>SUM('Pay App 1:Pay App 15'!H132)</f>
        <v>0</v>
      </c>
      <c r="H132" s="165"/>
      <c r="I132" s="166">
        <f t="shared" si="6"/>
        <v>0</v>
      </c>
      <c r="J132" s="167">
        <f t="shared" si="7"/>
        <v>0</v>
      </c>
      <c r="K132" s="166">
        <f t="shared" si="8"/>
        <v>0</v>
      </c>
      <c r="L132" s="166" t="str">
        <f t="shared" si="9"/>
        <v/>
      </c>
      <c r="M132" s="165"/>
      <c r="N132" s="166">
        <f>SUM('Pay App 1:Pay App 16'!L132)+SUM('Pay App 1:Pay App 16'!M132)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Data'!$N$2:$BW$88,18,FALSE)</f>
        <v>0</v>
      </c>
      <c r="F133" s="166">
        <f>IFERROR(E133+'Pay App 15'!F133,"")</f>
        <v>0</v>
      </c>
      <c r="G133" s="166">
        <f>SUM('Pay App 1:Pay App 15'!H133)</f>
        <v>0</v>
      </c>
      <c r="H133" s="165"/>
      <c r="I133" s="166">
        <f t="shared" si="6"/>
        <v>0</v>
      </c>
      <c r="J133" s="167">
        <f t="shared" si="7"/>
        <v>0</v>
      </c>
      <c r="K133" s="166">
        <f t="shared" si="8"/>
        <v>0</v>
      </c>
      <c r="L133" s="166" t="str">
        <f t="shared" si="9"/>
        <v/>
      </c>
      <c r="M133" s="165"/>
      <c r="N133" s="166">
        <f>SUM('Pay App 1:Pay App 16'!L133)+SUM('Pay App 1:Pay App 16'!M133)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Data'!$N$2:$BW$88,18,FALSE)</f>
        <v>0</v>
      </c>
      <c r="F134" s="166">
        <f>IFERROR(E134+'Pay App 15'!F134,"")</f>
        <v>0</v>
      </c>
      <c r="G134" s="166">
        <f>SUM('Pay App 1:Pay App 15'!H134)</f>
        <v>0</v>
      </c>
      <c r="H134" s="165"/>
      <c r="I134" s="166">
        <f t="shared" si="6"/>
        <v>0</v>
      </c>
      <c r="J134" s="167">
        <f t="shared" si="7"/>
        <v>0</v>
      </c>
      <c r="K134" s="166">
        <f t="shared" si="8"/>
        <v>0</v>
      </c>
      <c r="L134" s="166" t="str">
        <f t="shared" si="9"/>
        <v/>
      </c>
      <c r="M134" s="165"/>
      <c r="N134" s="166">
        <f>SUM('Pay App 1:Pay App 16'!L134)+SUM('Pay App 1:Pay App 16'!M134)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Data'!$N$2:$BW$88,18,FALSE)</f>
        <v>0</v>
      </c>
      <c r="F135" s="166">
        <f>IFERROR(E135+'Pay App 15'!F135,"")</f>
        <v>0</v>
      </c>
      <c r="G135" s="166">
        <f>SUM('Pay App 1:Pay App 15'!H135)</f>
        <v>0</v>
      </c>
      <c r="H135" s="165"/>
      <c r="I135" s="166">
        <f t="shared" si="6"/>
        <v>0</v>
      </c>
      <c r="J135" s="167">
        <f t="shared" si="7"/>
        <v>0</v>
      </c>
      <c r="K135" s="166">
        <f t="shared" si="8"/>
        <v>0</v>
      </c>
      <c r="L135" s="166" t="str">
        <f t="shared" si="9"/>
        <v/>
      </c>
      <c r="M135" s="165"/>
      <c r="N135" s="166">
        <f>SUM('Pay App 1:Pay App 16'!L135)+SUM('Pay App 1:Pay App 16'!M135)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Data'!$N$2:$BW$88,18,FALSE)</f>
        <v>0</v>
      </c>
      <c r="F136" s="166">
        <f>IFERROR(E136+'Pay App 15'!F136,"")</f>
        <v>0</v>
      </c>
      <c r="G136" s="166">
        <f>SUM('Pay App 1:Pay App 15'!H136)</f>
        <v>0</v>
      </c>
      <c r="H136" s="165"/>
      <c r="I136" s="166">
        <f t="shared" si="6"/>
        <v>0</v>
      </c>
      <c r="J136" s="167">
        <f t="shared" si="7"/>
        <v>0</v>
      </c>
      <c r="K136" s="166">
        <f t="shared" si="8"/>
        <v>0</v>
      </c>
      <c r="L136" s="166" t="str">
        <f t="shared" si="9"/>
        <v/>
      </c>
      <c r="M136" s="165"/>
      <c r="N136" s="166">
        <f>SUM('Pay App 1:Pay App 16'!L136)+SUM('Pay App 1:Pay App 16'!M136)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Data'!$N$2:$BW$88,18,FALSE)</f>
        <v>0</v>
      </c>
      <c r="F137" s="166">
        <f>IFERROR(E137+'Pay App 15'!F137,"")</f>
        <v>0</v>
      </c>
      <c r="G137" s="166">
        <f>SUM('Pay App 1:Pay App 15'!H137)</f>
        <v>0</v>
      </c>
      <c r="H137" s="165"/>
      <c r="I137" s="166">
        <f t="shared" si="6"/>
        <v>0</v>
      </c>
      <c r="J137" s="167">
        <f t="shared" si="7"/>
        <v>0</v>
      </c>
      <c r="K137" s="166">
        <f t="shared" si="8"/>
        <v>0</v>
      </c>
      <c r="L137" s="166" t="str">
        <f t="shared" si="9"/>
        <v/>
      </c>
      <c r="M137" s="165"/>
      <c r="N137" s="166">
        <f>SUM('Pay App 1:Pay App 16'!L137)+SUM('Pay App 1:Pay App 16'!M137)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Data'!$N$2:$BW$88,18,FALSE)</f>
        <v>0</v>
      </c>
      <c r="F138" s="166">
        <f>IFERROR(E138+'Pay App 15'!F138,"")</f>
        <v>0</v>
      </c>
      <c r="G138" s="166">
        <f>SUM('Pay App 1:Pay App 15'!H138)</f>
        <v>0</v>
      </c>
      <c r="H138" s="165"/>
      <c r="I138" s="166">
        <f t="shared" si="6"/>
        <v>0</v>
      </c>
      <c r="J138" s="167">
        <f t="shared" si="7"/>
        <v>0</v>
      </c>
      <c r="K138" s="166">
        <f t="shared" si="8"/>
        <v>0</v>
      </c>
      <c r="L138" s="166" t="str">
        <f t="shared" si="9"/>
        <v/>
      </c>
      <c r="M138" s="165"/>
      <c r="N138" s="166">
        <f>SUM('Pay App 1:Pay App 16'!L138)+SUM('Pay App 1:Pay App 16'!M138)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Data'!$N$2:$BW$88,18,FALSE)</f>
        <v>0</v>
      </c>
      <c r="F139" s="166">
        <f>IFERROR(E139+'Pay App 15'!F139,"")</f>
        <v>0</v>
      </c>
      <c r="G139" s="166">
        <f>SUM('Pay App 1:Pay App 15'!H139)</f>
        <v>0</v>
      </c>
      <c r="H139" s="165"/>
      <c r="I139" s="166">
        <f t="shared" si="6"/>
        <v>0</v>
      </c>
      <c r="J139" s="167">
        <f t="shared" si="7"/>
        <v>0</v>
      </c>
      <c r="K139" s="166">
        <f t="shared" si="8"/>
        <v>0</v>
      </c>
      <c r="L139" s="166" t="str">
        <f t="shared" si="9"/>
        <v/>
      </c>
      <c r="M139" s="165"/>
      <c r="N139" s="166">
        <f>SUM('Pay App 1:Pay App 16'!L139)+SUM('Pay App 1:Pay App 16'!M139)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Data'!$N$2:$BW$88,18,FALSE)</f>
        <v>0</v>
      </c>
      <c r="F140" s="166">
        <f>IFERROR(E140+'Pay App 15'!F140,"")</f>
        <v>0</v>
      </c>
      <c r="G140" s="166">
        <f>SUM('Pay App 1:Pay App 15'!H140)</f>
        <v>0</v>
      </c>
      <c r="H140" s="165"/>
      <c r="I140" s="166">
        <f t="shared" si="6"/>
        <v>0</v>
      </c>
      <c r="J140" s="167">
        <f t="shared" si="7"/>
        <v>0</v>
      </c>
      <c r="K140" s="166">
        <f t="shared" si="8"/>
        <v>0</v>
      </c>
      <c r="L140" s="166" t="str">
        <f t="shared" si="9"/>
        <v/>
      </c>
      <c r="M140" s="165"/>
      <c r="N140" s="166">
        <f>SUM('Pay App 1:Pay App 16'!L140)+SUM('Pay App 1:Pay App 16'!M140)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Data'!$N$2:$BW$88,18,FALSE)</f>
        <v>0</v>
      </c>
      <c r="F141" s="166">
        <f>IFERROR(E141+'Pay App 15'!F141,"")</f>
        <v>0</v>
      </c>
      <c r="G141" s="166">
        <f>SUM('Pay App 1:Pay App 15'!H141)</f>
        <v>0</v>
      </c>
      <c r="H141" s="165"/>
      <c r="I141" s="166">
        <f t="shared" si="6"/>
        <v>0</v>
      </c>
      <c r="J141" s="167">
        <f t="shared" si="7"/>
        <v>0</v>
      </c>
      <c r="K141" s="166">
        <f t="shared" si="8"/>
        <v>0</v>
      </c>
      <c r="L141" s="166" t="str">
        <f t="shared" si="9"/>
        <v/>
      </c>
      <c r="M141" s="165"/>
      <c r="N141" s="166">
        <f>SUM('Pay App 1:Pay App 16'!L141)+SUM('Pay App 1:Pay App 16'!M141)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Data'!$N$2:$BW$88,18,FALSE)</f>
        <v>0</v>
      </c>
      <c r="F142" s="166">
        <f>IFERROR(E142+'Pay App 15'!F142,"")</f>
        <v>0</v>
      </c>
      <c r="G142" s="166">
        <f>SUM('Pay App 1:Pay App 15'!H142)</f>
        <v>0</v>
      </c>
      <c r="H142" s="165"/>
      <c r="I142" s="166">
        <f t="shared" si="6"/>
        <v>0</v>
      </c>
      <c r="J142" s="167">
        <f t="shared" si="7"/>
        <v>0</v>
      </c>
      <c r="K142" s="166">
        <f t="shared" si="8"/>
        <v>0</v>
      </c>
      <c r="L142" s="166" t="str">
        <f t="shared" si="9"/>
        <v/>
      </c>
      <c r="M142" s="165"/>
      <c r="N142" s="166">
        <f>SUM('Pay App 1:Pay App 16'!L142)+SUM('Pay App 1:Pay App 16'!M142)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Data'!$N$2:$BW$88,18,FALSE)</f>
        <v>0</v>
      </c>
      <c r="F143" s="166">
        <f>IFERROR(E143+'Pay App 15'!F143,"")</f>
        <v>0</v>
      </c>
      <c r="G143" s="166">
        <f>SUM('Pay App 1:Pay App 15'!H143)</f>
        <v>0</v>
      </c>
      <c r="H143" s="165"/>
      <c r="I143" s="166">
        <f t="shared" si="6"/>
        <v>0</v>
      </c>
      <c r="J143" s="167">
        <f t="shared" si="7"/>
        <v>0</v>
      </c>
      <c r="K143" s="166">
        <f t="shared" si="8"/>
        <v>0</v>
      </c>
      <c r="L143" s="166" t="str">
        <f t="shared" si="9"/>
        <v/>
      </c>
      <c r="M143" s="165"/>
      <c r="N143" s="166">
        <f>SUM('Pay App 1:Pay App 16'!L143)+SUM('Pay App 1:Pay App 16'!M143)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Data'!$N$2:$BW$88,18,FALSE)</f>
        <v>0</v>
      </c>
      <c r="F144" s="166">
        <f>IFERROR(E144+'Pay App 15'!F144,"")</f>
        <v>0</v>
      </c>
      <c r="G144" s="166">
        <f>SUM('Pay App 1:Pay App 15'!H144)</f>
        <v>0</v>
      </c>
      <c r="H144" s="165"/>
      <c r="I144" s="166">
        <f t="shared" si="6"/>
        <v>0</v>
      </c>
      <c r="J144" s="167">
        <f t="shared" si="7"/>
        <v>0</v>
      </c>
      <c r="K144" s="166">
        <f t="shared" si="8"/>
        <v>0</v>
      </c>
      <c r="L144" s="166" t="str">
        <f t="shared" si="9"/>
        <v/>
      </c>
      <c r="M144" s="165"/>
      <c r="N144" s="166">
        <f>SUM('Pay App 1:Pay App 16'!L144)+SUM('Pay App 1:Pay App 16'!M144)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Data'!$N$2:$BW$88,18,FALSE)</f>
        <v>0</v>
      </c>
      <c r="F145" s="166">
        <f>IFERROR(E145+'Pay App 15'!F145,"")</f>
        <v>0</v>
      </c>
      <c r="G145" s="166">
        <f>SUM('Pay App 1:Pay App 15'!H145)</f>
        <v>0</v>
      </c>
      <c r="H145" s="165"/>
      <c r="I145" s="166">
        <f t="shared" si="6"/>
        <v>0</v>
      </c>
      <c r="J145" s="167">
        <f t="shared" si="7"/>
        <v>0</v>
      </c>
      <c r="K145" s="166">
        <f t="shared" si="8"/>
        <v>0</v>
      </c>
      <c r="L145" s="166" t="str">
        <f t="shared" si="9"/>
        <v/>
      </c>
      <c r="M145" s="165"/>
      <c r="N145" s="166">
        <f>SUM('Pay App 1:Pay App 16'!L145)+SUM('Pay App 1:Pay App 16'!M145)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Data'!$N$2:$BW$88,18,FALSE)</f>
        <v>0</v>
      </c>
      <c r="F146" s="166">
        <f>IFERROR(E146+'Pay App 15'!F146,"")</f>
        <v>0</v>
      </c>
      <c r="G146" s="166">
        <f>SUM('Pay App 1:Pay App 15'!H146)</f>
        <v>0</v>
      </c>
      <c r="H146" s="165"/>
      <c r="I146" s="166">
        <f t="shared" si="6"/>
        <v>0</v>
      </c>
      <c r="J146" s="167">
        <f t="shared" si="7"/>
        <v>0</v>
      </c>
      <c r="K146" s="166">
        <f t="shared" si="8"/>
        <v>0</v>
      </c>
      <c r="L146" s="166" t="str">
        <f t="shared" si="9"/>
        <v/>
      </c>
      <c r="M146" s="165"/>
      <c r="N146" s="166">
        <f>SUM('Pay App 1:Pay App 16'!L146)+SUM('Pay App 1:Pay App 16'!M146)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Data'!$N$2:$BW$88,18,FALSE)</f>
        <v>0</v>
      </c>
      <c r="F147" s="166">
        <f>IFERROR(E147+'Pay App 15'!F147,"")</f>
        <v>0</v>
      </c>
      <c r="G147" s="166">
        <f>SUM('Pay App 1:Pay App 15'!H147)</f>
        <v>0</v>
      </c>
      <c r="H147" s="165"/>
      <c r="I147" s="166">
        <f t="shared" si="6"/>
        <v>0</v>
      </c>
      <c r="J147" s="167">
        <f t="shared" si="7"/>
        <v>0</v>
      </c>
      <c r="K147" s="166">
        <f t="shared" si="8"/>
        <v>0</v>
      </c>
      <c r="L147" s="166" t="str">
        <f t="shared" si="9"/>
        <v/>
      </c>
      <c r="M147" s="165"/>
      <c r="N147" s="166">
        <f>SUM('Pay App 1:Pay App 16'!L147)+SUM('Pay App 1:Pay App 16'!M147)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Data'!$N$2:$BW$88,18,FALSE)</f>
        <v>0</v>
      </c>
      <c r="F148" s="166">
        <f>IFERROR(E148+'Pay App 15'!F148,"")</f>
        <v>0</v>
      </c>
      <c r="G148" s="166">
        <f>SUM('Pay App 1:Pay App 15'!H148)</f>
        <v>0</v>
      </c>
      <c r="H148" s="165"/>
      <c r="I148" s="166">
        <f t="shared" si="6"/>
        <v>0</v>
      </c>
      <c r="J148" s="167">
        <f t="shared" si="7"/>
        <v>0</v>
      </c>
      <c r="K148" s="166">
        <f t="shared" si="8"/>
        <v>0</v>
      </c>
      <c r="L148" s="166" t="str">
        <f t="shared" si="9"/>
        <v/>
      </c>
      <c r="M148" s="165"/>
      <c r="N148" s="166">
        <f>SUM('Pay App 1:Pay App 16'!L148)+SUM('Pay App 1:Pay App 16'!M148)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fnDV3cRXwxBKLD+bEPtQVKGIDBJ47V9Mw2BQL9AFb2pc5y7FD82AF+KAuoWmDxBygN8VJRLrJFZopNIM/2zlDQ==" saltValue="0+47oDQcmnzt3vzM4IpZeA=="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494" priority="2" operator="equal">
      <formula>0</formula>
    </cfRule>
  </conditionalFormatting>
  <conditionalFormatting sqref="D106:G148">
    <cfRule type="cellIs" dxfId="493" priority="1" operator="equal">
      <formula>0</formula>
    </cfRule>
  </conditionalFormatting>
  <conditionalFormatting sqref="D10:H10 D12:H14 D19:H21">
    <cfRule type="cellIs" dxfId="492" priority="6" operator="equal">
      <formula>0</formula>
    </cfRule>
  </conditionalFormatting>
  <conditionalFormatting sqref="H51">
    <cfRule type="cellIs" dxfId="491" priority="9" operator="lessThan">
      <formula>0</formula>
    </cfRule>
  </conditionalFormatting>
  <conditionalFormatting sqref="I57:I100 K57:K100 I106:I148 K106:K148 N106:O148">
    <cfRule type="cellIs" dxfId="490" priority="14" operator="equal">
      <formula>0</formula>
    </cfRule>
  </conditionalFormatting>
  <conditionalFormatting sqref="J57:J100 J106:J149">
    <cfRule type="cellIs" dxfId="489" priority="11" operator="greaterThan">
      <formula>1</formula>
    </cfRule>
    <cfRule type="cellIs" dxfId="488" priority="12" operator="equal">
      <formula>0</formula>
    </cfRule>
  </conditionalFormatting>
  <conditionalFormatting sqref="K57:K100 K106:K148">
    <cfRule type="cellIs" dxfId="487" priority="10" operator="lessThan">
      <formula>0</formula>
    </cfRule>
  </conditionalFormatting>
  <conditionalFormatting sqref="M57:M100">
    <cfRule type="cellIs" dxfId="486" priority="13" operator="lessThan">
      <formula>0</formula>
    </cfRule>
  </conditionalFormatting>
  <conditionalFormatting sqref="M106:M148">
    <cfRule type="cellIs" dxfId="485" priority="8" operator="lessThan">
      <formula>0</formula>
    </cfRule>
  </conditionalFormatting>
  <conditionalFormatting sqref="N57:O100">
    <cfRule type="cellIs" dxfId="484"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9F1F5A58-F53E-4C82-9F04-8DBF2831BC5B}">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5BFAD252-3A85-4086-84B3-EFD2AF813C2C}">
          <x14:formula1>
            <xm:f>'Graph Data'!$L$74:$L$76</xm:f>
          </x14:formula1>
          <xm:sqref>G17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43994-2150-458E-A32D-D34358AC420D}">
  <sheetPr>
    <tabColor rgb="FFFFC000"/>
    <pageSetUpPr autoPageBreaks="0"/>
  </sheetPr>
  <dimension ref="A1:SJ141"/>
  <sheetViews>
    <sheetView showGridLines="0" zoomScaleNormal="100" workbookViewId="0">
      <pane xSplit="4" ySplit="10" topLeftCell="E11" activePane="bottomRight" state="frozen"/>
      <selection pane="topRight" activeCell="D1" sqref="D1"/>
      <selection pane="bottomLeft" activeCell="A7" sqref="A7"/>
      <selection pane="bottomRight" activeCell="E2" sqref="E2"/>
    </sheetView>
  </sheetViews>
  <sheetFormatPr defaultColWidth="9.140625" defaultRowHeight="15" x14ac:dyDescent="0.25"/>
  <cols>
    <col min="1" max="1" width="2.7109375" style="89" customWidth="1"/>
    <col min="2" max="2" width="14.85546875" customWidth="1"/>
    <col min="3" max="3" width="40.7109375" customWidth="1"/>
    <col min="4" max="4" width="19.28515625" style="87" customWidth="1"/>
    <col min="5" max="5" width="17.140625" style="88" customWidth="1"/>
    <col min="6" max="64" width="17.140625" style="87" customWidth="1"/>
    <col min="65" max="504" width="17.140625" style="89" customWidth="1"/>
    <col min="505" max="16384" width="9.140625" style="89"/>
  </cols>
  <sheetData>
    <row r="1" spans="1:504" ht="15" customHeight="1" x14ac:dyDescent="0.25">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c r="EA1" s="107"/>
      <c r="EB1" s="107"/>
      <c r="EC1" s="107"/>
      <c r="ED1" s="107"/>
      <c r="EE1" s="107"/>
      <c r="EF1" s="107"/>
      <c r="EG1" s="107"/>
      <c r="EH1" s="107"/>
      <c r="EI1" s="107"/>
      <c r="EJ1" s="107"/>
      <c r="EK1" s="107"/>
      <c r="EL1" s="107"/>
      <c r="EM1" s="107"/>
      <c r="EN1" s="107"/>
      <c r="EO1" s="107"/>
      <c r="EP1" s="107"/>
      <c r="EQ1" s="107"/>
      <c r="ER1" s="107"/>
      <c r="ES1" s="107"/>
      <c r="ET1" s="107"/>
      <c r="EU1" s="107"/>
      <c r="EV1" s="107"/>
      <c r="EW1" s="107"/>
      <c r="EX1" s="107"/>
      <c r="EY1" s="107"/>
      <c r="EZ1" s="107"/>
      <c r="FA1" s="107"/>
      <c r="FB1" s="107"/>
      <c r="FC1" s="107"/>
      <c r="FD1" s="107"/>
      <c r="FE1" s="107"/>
      <c r="FF1" s="107"/>
      <c r="FG1" s="107"/>
      <c r="FH1" s="107"/>
      <c r="FI1" s="107"/>
      <c r="FJ1" s="107"/>
      <c r="FK1" s="107"/>
      <c r="FL1" s="107"/>
      <c r="FM1" s="107"/>
      <c r="FN1" s="107"/>
      <c r="FO1" s="107"/>
      <c r="FP1" s="107"/>
      <c r="FQ1" s="107"/>
      <c r="FR1" s="107"/>
      <c r="FS1" s="107"/>
      <c r="FT1" s="107"/>
      <c r="FU1" s="107"/>
      <c r="FV1" s="107"/>
      <c r="FW1" s="107"/>
      <c r="FX1" s="107"/>
      <c r="FY1" s="107"/>
      <c r="FZ1" s="107"/>
      <c r="GA1" s="107"/>
      <c r="GB1" s="107"/>
      <c r="GC1" s="107"/>
      <c r="GD1" s="107"/>
      <c r="GE1" s="107"/>
      <c r="GF1" s="107"/>
      <c r="GG1" s="107"/>
      <c r="GH1" s="107"/>
      <c r="GI1" s="107"/>
      <c r="GJ1" s="107"/>
      <c r="GK1" s="107"/>
      <c r="GL1" s="107"/>
      <c r="GM1" s="107"/>
      <c r="GN1" s="107"/>
      <c r="GO1" s="107"/>
      <c r="GP1" s="107"/>
      <c r="GQ1" s="107"/>
      <c r="GR1" s="107"/>
      <c r="GS1" s="107"/>
      <c r="GT1" s="107"/>
      <c r="GU1" s="107"/>
      <c r="GV1" s="107"/>
      <c r="GW1" s="107"/>
      <c r="GX1" s="107"/>
      <c r="GY1" s="107"/>
      <c r="GZ1" s="107"/>
      <c r="HA1" s="107"/>
      <c r="HB1" s="107"/>
      <c r="HC1" s="107"/>
      <c r="HD1" s="107"/>
      <c r="HE1" s="107"/>
      <c r="HF1" s="107"/>
      <c r="HG1" s="107"/>
      <c r="HH1" s="107"/>
      <c r="HI1" s="107"/>
      <c r="HJ1" s="107"/>
      <c r="HK1" s="107"/>
      <c r="HL1" s="107"/>
      <c r="HM1" s="107"/>
      <c r="HN1" s="107"/>
      <c r="HO1" s="107"/>
      <c r="HP1" s="107"/>
      <c r="HQ1" s="107"/>
      <c r="HR1" s="107"/>
      <c r="HS1" s="107"/>
      <c r="HT1" s="107"/>
      <c r="HU1" s="107"/>
      <c r="HV1" s="107"/>
      <c r="HW1" s="107"/>
      <c r="HX1" s="107"/>
      <c r="HY1" s="107"/>
      <c r="HZ1" s="107"/>
      <c r="IA1" s="107"/>
      <c r="IB1" s="107"/>
      <c r="IC1" s="107"/>
      <c r="ID1" s="107"/>
      <c r="IE1" s="107"/>
      <c r="IF1" s="107"/>
      <c r="IG1" s="107"/>
      <c r="IH1" s="107"/>
      <c r="II1" s="107"/>
      <c r="IJ1" s="107"/>
      <c r="IK1" s="107"/>
      <c r="IL1" s="107"/>
      <c r="IM1" s="107"/>
      <c r="IN1" s="107"/>
      <c r="IO1" s="107"/>
      <c r="IP1" s="107"/>
      <c r="IQ1" s="107"/>
      <c r="IR1" s="107"/>
      <c r="IS1" s="107"/>
      <c r="IT1" s="107"/>
      <c r="IU1" s="107"/>
      <c r="IV1" s="107"/>
      <c r="IW1" s="107"/>
      <c r="IX1" s="107"/>
      <c r="IY1" s="107"/>
      <c r="IZ1" s="107"/>
      <c r="JA1" s="107"/>
      <c r="JB1" s="107"/>
      <c r="JC1" s="107"/>
      <c r="JD1" s="107"/>
      <c r="JE1" s="107"/>
      <c r="JF1" s="107"/>
      <c r="JG1" s="107"/>
      <c r="JH1" s="107"/>
      <c r="JI1" s="107"/>
      <c r="JJ1" s="107"/>
      <c r="JK1" s="107"/>
      <c r="JL1" s="107"/>
      <c r="JM1" s="107"/>
      <c r="JN1" s="107"/>
      <c r="JO1" s="107"/>
      <c r="JP1" s="107"/>
      <c r="JQ1" s="107"/>
      <c r="JR1" s="107"/>
      <c r="JS1" s="107"/>
      <c r="JT1" s="107"/>
      <c r="JU1" s="107"/>
      <c r="JV1" s="107"/>
      <c r="JW1" s="107"/>
      <c r="JX1" s="107"/>
      <c r="JY1" s="107"/>
      <c r="JZ1" s="107"/>
      <c r="KA1" s="107"/>
      <c r="KB1" s="107"/>
      <c r="KC1" s="107"/>
      <c r="KD1" s="107"/>
      <c r="KE1" s="107"/>
      <c r="KF1" s="107"/>
      <c r="KG1" s="107"/>
      <c r="KH1" s="107"/>
      <c r="KI1" s="107"/>
      <c r="KJ1" s="107"/>
      <c r="KK1" s="107"/>
      <c r="KL1" s="107"/>
      <c r="KM1" s="107"/>
      <c r="KN1" s="107"/>
      <c r="KO1" s="107"/>
      <c r="KP1" s="107"/>
      <c r="KQ1" s="107"/>
      <c r="KR1" s="107"/>
      <c r="KS1" s="107"/>
      <c r="KT1" s="107"/>
      <c r="KU1" s="107"/>
      <c r="KV1" s="107"/>
      <c r="KW1" s="107"/>
      <c r="KX1" s="107"/>
      <c r="KY1" s="107"/>
      <c r="KZ1" s="107"/>
      <c r="LA1" s="107"/>
      <c r="LB1" s="107"/>
      <c r="LC1" s="107"/>
      <c r="LD1" s="107"/>
      <c r="LE1" s="107"/>
      <c r="LF1" s="107"/>
      <c r="LG1" s="107"/>
      <c r="LH1" s="107"/>
      <c r="LI1" s="107"/>
      <c r="LJ1" s="107"/>
      <c r="LK1" s="107"/>
      <c r="LL1" s="107"/>
      <c r="LM1" s="107"/>
      <c r="LN1" s="107"/>
      <c r="LO1" s="107"/>
      <c r="LP1" s="107"/>
      <c r="LQ1" s="107"/>
      <c r="LR1" s="107"/>
      <c r="LS1" s="107"/>
      <c r="LT1" s="107"/>
      <c r="LU1" s="107"/>
      <c r="LV1" s="107"/>
      <c r="LW1" s="107"/>
      <c r="LX1" s="107"/>
      <c r="LY1" s="107"/>
      <c r="LZ1" s="107"/>
      <c r="MA1" s="107"/>
      <c r="MB1" s="107"/>
      <c r="MC1" s="107"/>
      <c r="MD1" s="107"/>
      <c r="ME1" s="107"/>
      <c r="MF1" s="107"/>
      <c r="MG1" s="107"/>
      <c r="MH1" s="107"/>
      <c r="MI1" s="107"/>
      <c r="MJ1" s="107"/>
      <c r="MK1" s="107"/>
      <c r="ML1" s="107"/>
      <c r="MM1" s="107"/>
      <c r="MN1" s="107"/>
      <c r="MO1" s="107"/>
      <c r="MP1" s="107"/>
      <c r="MQ1" s="107"/>
      <c r="MR1" s="107"/>
      <c r="MS1" s="107"/>
      <c r="MT1" s="107"/>
      <c r="MU1" s="107"/>
      <c r="MV1" s="107"/>
      <c r="MW1" s="107"/>
      <c r="MX1" s="107"/>
      <c r="MY1" s="107"/>
      <c r="MZ1" s="107"/>
      <c r="NA1" s="107"/>
      <c r="NB1" s="107"/>
      <c r="NC1" s="107"/>
      <c r="ND1" s="107"/>
      <c r="NE1" s="107"/>
      <c r="NF1" s="107"/>
      <c r="NG1" s="107"/>
      <c r="NH1" s="107"/>
      <c r="NI1" s="107"/>
      <c r="NJ1" s="107"/>
      <c r="NK1" s="107"/>
      <c r="NL1" s="107"/>
      <c r="NM1" s="107"/>
      <c r="NN1" s="107"/>
      <c r="NO1" s="107"/>
      <c r="NP1" s="107"/>
      <c r="NQ1" s="107"/>
      <c r="NR1" s="107"/>
      <c r="NS1" s="107"/>
      <c r="NT1" s="107"/>
      <c r="NU1" s="107"/>
      <c r="NV1" s="107"/>
      <c r="NW1" s="107"/>
      <c r="NX1" s="107"/>
      <c r="NY1" s="107"/>
      <c r="NZ1" s="107"/>
      <c r="OA1" s="107"/>
      <c r="OB1" s="107"/>
      <c r="OC1" s="107"/>
      <c r="OD1" s="107"/>
      <c r="OE1" s="107"/>
      <c r="OF1" s="107"/>
      <c r="OG1" s="107"/>
      <c r="OH1" s="107"/>
      <c r="OI1" s="107"/>
      <c r="OJ1" s="107"/>
      <c r="OK1" s="107"/>
      <c r="OL1" s="107"/>
      <c r="OM1" s="107"/>
      <c r="ON1" s="107"/>
      <c r="OO1" s="107"/>
      <c r="OP1" s="107"/>
      <c r="OQ1" s="107"/>
      <c r="OR1" s="107"/>
      <c r="OS1" s="107"/>
      <c r="OT1" s="107"/>
      <c r="OU1" s="107"/>
      <c r="OV1" s="107"/>
      <c r="OW1" s="107"/>
      <c r="OX1" s="107"/>
      <c r="OY1" s="107"/>
      <c r="OZ1" s="107"/>
      <c r="PA1" s="107"/>
      <c r="PB1" s="107"/>
      <c r="PC1" s="107"/>
      <c r="PD1" s="107"/>
      <c r="PE1" s="107"/>
      <c r="PF1" s="107"/>
      <c r="PG1" s="107"/>
      <c r="PH1" s="107"/>
      <c r="PI1" s="107"/>
      <c r="PJ1" s="107"/>
      <c r="PK1" s="107"/>
      <c r="PL1" s="107"/>
      <c r="PM1" s="107"/>
      <c r="PN1" s="107"/>
      <c r="PO1" s="107"/>
      <c r="PP1" s="107"/>
      <c r="PQ1" s="107"/>
      <c r="PR1" s="107"/>
      <c r="PS1" s="107"/>
      <c r="PT1" s="107"/>
      <c r="PU1" s="107"/>
      <c r="PV1" s="107"/>
      <c r="PW1" s="107"/>
      <c r="PX1" s="107"/>
      <c r="PY1" s="107"/>
      <c r="PZ1" s="107"/>
      <c r="QA1" s="107"/>
      <c r="QB1" s="107"/>
      <c r="QC1" s="107"/>
      <c r="QD1" s="107"/>
      <c r="QE1" s="107"/>
      <c r="QF1" s="107"/>
      <c r="QG1" s="107"/>
      <c r="QH1" s="107"/>
      <c r="QI1" s="107"/>
      <c r="QJ1" s="107"/>
      <c r="QK1" s="107"/>
      <c r="QL1" s="107"/>
      <c r="QM1" s="107"/>
      <c r="QN1" s="107"/>
      <c r="QO1" s="107"/>
      <c r="QP1" s="107"/>
      <c r="QQ1" s="107"/>
      <c r="QR1" s="107"/>
      <c r="QS1" s="107"/>
      <c r="QT1" s="107"/>
      <c r="QU1" s="107"/>
      <c r="QV1" s="107"/>
      <c r="QW1" s="107"/>
      <c r="QX1" s="107"/>
      <c r="QY1" s="107"/>
      <c r="QZ1" s="107"/>
      <c r="RA1" s="107"/>
      <c r="RB1" s="107"/>
      <c r="RC1" s="107"/>
      <c r="RD1" s="107"/>
      <c r="RE1" s="107"/>
      <c r="RF1" s="107"/>
      <c r="RG1" s="107"/>
      <c r="RH1" s="107"/>
      <c r="RI1" s="107"/>
      <c r="RJ1" s="107"/>
      <c r="RK1" s="107"/>
      <c r="RL1" s="107"/>
      <c r="RM1" s="107"/>
      <c r="RN1" s="107"/>
      <c r="RO1" s="107"/>
      <c r="RP1" s="107"/>
      <c r="RQ1" s="107"/>
      <c r="RR1" s="107"/>
      <c r="RS1" s="107"/>
      <c r="RT1" s="107"/>
      <c r="RU1" s="107"/>
      <c r="RV1" s="107"/>
      <c r="RW1" s="107"/>
      <c r="RX1" s="107"/>
      <c r="RY1" s="107"/>
      <c r="RZ1" s="107"/>
      <c r="SA1" s="107"/>
      <c r="SB1" s="107"/>
      <c r="SC1" s="107"/>
      <c r="SD1" s="107"/>
      <c r="SE1" s="107"/>
      <c r="SF1" s="107"/>
      <c r="SG1" s="107"/>
      <c r="SH1" s="107"/>
      <c r="SI1" s="107"/>
      <c r="SJ1" s="107"/>
    </row>
    <row r="2" spans="1:504" ht="15" customHeight="1" x14ac:dyDescent="0.25">
      <c r="D2" s="87" t="s">
        <v>946</v>
      </c>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c r="DE2" s="137"/>
      <c r="DF2" s="137"/>
      <c r="DG2" s="137"/>
      <c r="DH2" s="137"/>
      <c r="DI2" s="137"/>
      <c r="DJ2" s="137"/>
      <c r="DK2" s="137"/>
      <c r="DL2" s="137"/>
      <c r="DM2" s="137"/>
      <c r="DN2" s="137"/>
      <c r="DO2" s="137"/>
      <c r="DP2" s="137"/>
      <c r="DQ2" s="137"/>
      <c r="DR2" s="137"/>
      <c r="DS2" s="137"/>
      <c r="DT2" s="137"/>
      <c r="DU2" s="137"/>
      <c r="DV2" s="137"/>
      <c r="DW2" s="137"/>
      <c r="DX2" s="137"/>
      <c r="DY2" s="137"/>
      <c r="DZ2" s="137"/>
      <c r="EA2" s="137"/>
      <c r="EB2" s="137"/>
      <c r="EC2" s="137"/>
      <c r="ED2" s="137"/>
      <c r="EE2" s="137"/>
      <c r="EF2" s="137"/>
      <c r="EG2" s="137"/>
      <c r="EH2" s="137"/>
      <c r="EI2" s="137"/>
      <c r="EJ2" s="137"/>
      <c r="EK2" s="137"/>
      <c r="EL2" s="137"/>
      <c r="EM2" s="137"/>
      <c r="EN2" s="137"/>
      <c r="EO2" s="137"/>
      <c r="EP2" s="137"/>
      <c r="EQ2" s="137"/>
      <c r="ER2" s="137"/>
      <c r="ES2" s="137"/>
      <c r="ET2" s="137"/>
      <c r="EU2" s="137"/>
      <c r="EV2" s="137"/>
      <c r="EW2" s="137"/>
      <c r="EX2" s="137"/>
      <c r="EY2" s="137"/>
      <c r="EZ2" s="137"/>
      <c r="FA2" s="137"/>
      <c r="FB2" s="137"/>
      <c r="FC2" s="137"/>
      <c r="FD2" s="137"/>
      <c r="FE2" s="137"/>
      <c r="FF2" s="137"/>
      <c r="FG2" s="137"/>
      <c r="FH2" s="137"/>
      <c r="FI2" s="137"/>
      <c r="FJ2" s="137"/>
      <c r="FK2" s="137"/>
      <c r="FL2" s="137"/>
      <c r="FM2" s="137"/>
      <c r="FN2" s="137"/>
      <c r="FO2" s="137"/>
      <c r="FP2" s="137"/>
      <c r="FQ2" s="137"/>
      <c r="FR2" s="137"/>
      <c r="FS2" s="137"/>
      <c r="FT2" s="137"/>
      <c r="FU2" s="137"/>
      <c r="FV2" s="137"/>
      <c r="FW2" s="137"/>
      <c r="FX2" s="137"/>
      <c r="FY2" s="137"/>
      <c r="FZ2" s="137"/>
      <c r="GA2" s="137"/>
      <c r="GB2" s="137"/>
      <c r="GC2" s="137"/>
      <c r="GD2" s="137"/>
      <c r="GE2" s="137"/>
      <c r="GF2" s="137"/>
      <c r="GG2" s="137"/>
      <c r="GH2" s="137"/>
      <c r="GI2" s="137"/>
      <c r="GJ2" s="137"/>
      <c r="GK2" s="137"/>
      <c r="GL2" s="137"/>
      <c r="GM2" s="137"/>
      <c r="GN2" s="137"/>
      <c r="GO2" s="137"/>
      <c r="GP2" s="137"/>
      <c r="GQ2" s="137"/>
      <c r="GR2" s="137"/>
      <c r="GS2" s="137"/>
      <c r="GT2" s="137"/>
      <c r="GU2" s="137"/>
      <c r="GV2" s="137"/>
      <c r="GW2" s="137"/>
      <c r="GX2" s="137"/>
      <c r="GY2" s="137"/>
      <c r="GZ2" s="137"/>
      <c r="HA2" s="137"/>
      <c r="HB2" s="137"/>
      <c r="HC2" s="137"/>
      <c r="HD2" s="137"/>
      <c r="HE2" s="137"/>
      <c r="HF2" s="137"/>
      <c r="HG2" s="137"/>
      <c r="HH2" s="137"/>
      <c r="HI2" s="137"/>
      <c r="HJ2" s="137"/>
      <c r="HK2" s="137"/>
      <c r="HL2" s="137"/>
      <c r="HM2" s="137"/>
      <c r="HN2" s="137"/>
      <c r="HO2" s="137"/>
      <c r="HP2" s="137"/>
      <c r="HQ2" s="137"/>
      <c r="HR2" s="137"/>
      <c r="HS2" s="137"/>
      <c r="HT2" s="137"/>
      <c r="HU2" s="137"/>
      <c r="HV2" s="137"/>
      <c r="HW2" s="137"/>
      <c r="HX2" s="137"/>
      <c r="HY2" s="137"/>
      <c r="HZ2" s="137"/>
      <c r="IA2" s="137"/>
      <c r="IB2" s="137"/>
      <c r="IC2" s="137"/>
      <c r="ID2" s="137"/>
      <c r="IE2" s="137"/>
      <c r="IF2" s="137"/>
      <c r="IG2" s="137"/>
      <c r="IH2" s="137"/>
      <c r="II2" s="137"/>
      <c r="IJ2" s="137"/>
      <c r="IK2" s="137"/>
      <c r="IL2" s="137"/>
      <c r="IM2" s="137"/>
      <c r="IN2" s="137"/>
      <c r="IO2" s="137"/>
      <c r="IP2" s="137"/>
      <c r="IQ2" s="137"/>
      <c r="IR2" s="137"/>
      <c r="IS2" s="137"/>
      <c r="IT2" s="137"/>
      <c r="IU2" s="137"/>
      <c r="IV2" s="137"/>
      <c r="IW2" s="137"/>
      <c r="IX2" s="137"/>
      <c r="IY2" s="137"/>
      <c r="IZ2" s="137"/>
      <c r="JA2" s="137"/>
      <c r="JB2" s="137"/>
      <c r="JC2" s="137"/>
      <c r="JD2" s="137"/>
      <c r="JE2" s="137"/>
      <c r="JF2" s="137"/>
      <c r="JG2" s="137"/>
      <c r="JH2" s="137"/>
      <c r="JI2" s="137"/>
      <c r="JJ2" s="137"/>
      <c r="JK2" s="137"/>
      <c r="JL2" s="137"/>
      <c r="JM2" s="137"/>
      <c r="JN2" s="137"/>
      <c r="JO2" s="137"/>
      <c r="JP2" s="137"/>
      <c r="JQ2" s="137"/>
      <c r="JR2" s="137"/>
      <c r="JS2" s="137"/>
      <c r="JT2" s="137"/>
      <c r="JU2" s="137"/>
      <c r="JV2" s="137"/>
      <c r="JW2" s="137"/>
      <c r="JX2" s="137"/>
      <c r="JY2" s="137"/>
      <c r="JZ2" s="137"/>
      <c r="KA2" s="137"/>
      <c r="KB2" s="137"/>
      <c r="KC2" s="137"/>
      <c r="KD2" s="137"/>
      <c r="KE2" s="137"/>
      <c r="KF2" s="137"/>
      <c r="KG2" s="137"/>
      <c r="KH2" s="137"/>
      <c r="KI2" s="137"/>
      <c r="KJ2" s="137"/>
      <c r="KK2" s="137"/>
      <c r="KL2" s="137"/>
      <c r="KM2" s="137"/>
      <c r="KN2" s="137"/>
      <c r="KO2" s="137"/>
      <c r="KP2" s="137"/>
      <c r="KQ2" s="137"/>
      <c r="KR2" s="137"/>
      <c r="KS2" s="137"/>
      <c r="KT2" s="137"/>
      <c r="KU2" s="137"/>
      <c r="KV2" s="137"/>
      <c r="KW2" s="137"/>
      <c r="KX2" s="137"/>
      <c r="KY2" s="137"/>
      <c r="KZ2" s="137"/>
      <c r="LA2" s="137"/>
      <c r="LB2" s="137"/>
      <c r="LC2" s="137"/>
      <c r="LD2" s="137"/>
      <c r="LE2" s="137"/>
      <c r="LF2" s="137"/>
      <c r="LG2" s="137"/>
      <c r="LH2" s="137"/>
      <c r="LI2" s="137"/>
      <c r="LJ2" s="137"/>
      <c r="LK2" s="137"/>
      <c r="LL2" s="137"/>
      <c r="LM2" s="137"/>
      <c r="LN2" s="137"/>
      <c r="LO2" s="137"/>
      <c r="LP2" s="137"/>
      <c r="LQ2" s="137"/>
      <c r="LR2" s="137"/>
      <c r="LS2" s="137"/>
      <c r="LT2" s="137"/>
      <c r="LU2" s="137"/>
      <c r="LV2" s="137"/>
      <c r="LW2" s="137"/>
      <c r="LX2" s="137"/>
      <c r="LY2" s="137"/>
      <c r="LZ2" s="137"/>
      <c r="MA2" s="137"/>
      <c r="MB2" s="137"/>
      <c r="MC2" s="137"/>
      <c r="MD2" s="137"/>
      <c r="ME2" s="137"/>
      <c r="MF2" s="137"/>
      <c r="MG2" s="137"/>
      <c r="MH2" s="137"/>
      <c r="MI2" s="137"/>
      <c r="MJ2" s="137"/>
      <c r="MK2" s="137"/>
      <c r="ML2" s="137"/>
      <c r="MM2" s="137"/>
      <c r="MN2" s="137"/>
      <c r="MO2" s="137"/>
      <c r="MP2" s="137"/>
      <c r="MQ2" s="137"/>
      <c r="MR2" s="137"/>
      <c r="MS2" s="137"/>
      <c r="MT2" s="137"/>
      <c r="MU2" s="137"/>
      <c r="MV2" s="137"/>
      <c r="MW2" s="137"/>
      <c r="MX2" s="137"/>
      <c r="MY2" s="137"/>
      <c r="MZ2" s="137"/>
      <c r="NA2" s="137"/>
      <c r="NB2" s="137"/>
      <c r="NC2" s="137"/>
      <c r="ND2" s="137"/>
      <c r="NE2" s="137"/>
      <c r="NF2" s="137"/>
      <c r="NG2" s="137"/>
      <c r="NH2" s="137"/>
      <c r="NI2" s="137"/>
      <c r="NJ2" s="137"/>
      <c r="NK2" s="137"/>
      <c r="NL2" s="137"/>
      <c r="NM2" s="137"/>
      <c r="NN2" s="137"/>
      <c r="NO2" s="137"/>
      <c r="NP2" s="137"/>
      <c r="NQ2" s="137"/>
      <c r="NR2" s="137"/>
      <c r="NS2" s="137"/>
      <c r="NT2" s="137"/>
      <c r="NU2" s="137"/>
      <c r="NV2" s="137"/>
      <c r="NW2" s="137"/>
      <c r="NX2" s="137"/>
      <c r="NY2" s="137"/>
      <c r="NZ2" s="137"/>
      <c r="OA2" s="137"/>
      <c r="OB2" s="137"/>
      <c r="OC2" s="137"/>
      <c r="OD2" s="137"/>
      <c r="OE2" s="137"/>
      <c r="OF2" s="137"/>
      <c r="OG2" s="137"/>
      <c r="OH2" s="137"/>
      <c r="OI2" s="137"/>
      <c r="OJ2" s="137"/>
      <c r="OK2" s="137"/>
      <c r="OL2" s="137"/>
      <c r="OM2" s="137"/>
      <c r="ON2" s="137"/>
      <c r="OO2" s="137"/>
      <c r="OP2" s="137"/>
      <c r="OQ2" s="137"/>
      <c r="OR2" s="137"/>
      <c r="OS2" s="137"/>
      <c r="OT2" s="137"/>
      <c r="OU2" s="137"/>
      <c r="OV2" s="137"/>
      <c r="OW2" s="137"/>
      <c r="OX2" s="137"/>
      <c r="OY2" s="137"/>
      <c r="OZ2" s="137"/>
      <c r="PA2" s="137"/>
      <c r="PB2" s="137"/>
      <c r="PC2" s="137"/>
      <c r="PD2" s="137"/>
      <c r="PE2" s="137"/>
      <c r="PF2" s="137"/>
      <c r="PG2" s="137"/>
      <c r="PH2" s="137"/>
      <c r="PI2" s="137"/>
      <c r="PJ2" s="137"/>
      <c r="PK2" s="137"/>
      <c r="PL2" s="137"/>
      <c r="PM2" s="137"/>
      <c r="PN2" s="137"/>
      <c r="PO2" s="137"/>
      <c r="PP2" s="137"/>
      <c r="PQ2" s="137"/>
      <c r="PR2" s="137"/>
      <c r="PS2" s="137"/>
      <c r="PT2" s="137"/>
      <c r="PU2" s="137"/>
      <c r="PV2" s="137"/>
      <c r="PW2" s="137"/>
      <c r="PX2" s="137"/>
      <c r="PY2" s="137"/>
      <c r="PZ2" s="137"/>
      <c r="QA2" s="137"/>
      <c r="QB2" s="137"/>
      <c r="QC2" s="137"/>
      <c r="QD2" s="137"/>
      <c r="QE2" s="137"/>
      <c r="QF2" s="137"/>
      <c r="QG2" s="137"/>
      <c r="QH2" s="137"/>
      <c r="QI2" s="137"/>
      <c r="QJ2" s="137"/>
      <c r="QK2" s="137"/>
      <c r="QL2" s="137"/>
      <c r="QM2" s="137"/>
      <c r="QN2" s="137"/>
      <c r="QO2" s="137"/>
      <c r="QP2" s="137"/>
      <c r="QQ2" s="137"/>
      <c r="QR2" s="137"/>
      <c r="QS2" s="137"/>
      <c r="QT2" s="137"/>
      <c r="QU2" s="137"/>
      <c r="QV2" s="137"/>
      <c r="QW2" s="137"/>
      <c r="QX2" s="137"/>
      <c r="QY2" s="137"/>
      <c r="QZ2" s="137"/>
      <c r="RA2" s="137"/>
      <c r="RB2" s="137"/>
      <c r="RC2" s="137"/>
      <c r="RD2" s="137"/>
      <c r="RE2" s="137"/>
      <c r="RF2" s="137"/>
      <c r="RG2" s="137"/>
      <c r="RH2" s="137"/>
      <c r="RI2" s="137"/>
      <c r="RJ2" s="137"/>
      <c r="RK2" s="137"/>
      <c r="RL2" s="137"/>
      <c r="RM2" s="137"/>
      <c r="RN2" s="137"/>
      <c r="RO2" s="137"/>
      <c r="RP2" s="137"/>
      <c r="RQ2" s="137"/>
      <c r="RR2" s="137"/>
      <c r="RS2" s="137"/>
      <c r="RT2" s="137"/>
      <c r="RU2" s="137"/>
      <c r="RV2" s="137"/>
      <c r="RW2" s="137"/>
      <c r="RX2" s="137"/>
      <c r="RY2" s="137"/>
      <c r="RZ2" s="137"/>
      <c r="SA2" s="137"/>
      <c r="SB2" s="137"/>
      <c r="SC2" s="137"/>
      <c r="SD2" s="137"/>
      <c r="SE2" s="137"/>
      <c r="SF2" s="137"/>
      <c r="SG2" s="137"/>
      <c r="SH2" s="137"/>
      <c r="SI2" s="137"/>
      <c r="SJ2" s="137"/>
    </row>
    <row r="3" spans="1:504" s="101" customFormat="1" x14ac:dyDescent="0.25">
      <c r="A3" s="89"/>
      <c r="B3" s="302" t="s">
        <v>966</v>
      </c>
      <c r="C3" s="302"/>
      <c r="D3" s="87" t="s">
        <v>351</v>
      </c>
      <c r="E3" s="95"/>
      <c r="F3" s="95"/>
      <c r="G3" s="95"/>
      <c r="H3" s="95"/>
      <c r="I3" s="95"/>
      <c r="J3" s="95"/>
      <c r="K3" s="95"/>
      <c r="L3" s="95"/>
      <c r="M3" s="95"/>
      <c r="N3" s="95"/>
      <c r="O3" s="95"/>
      <c r="P3" s="95"/>
      <c r="Q3" s="95"/>
      <c r="R3" s="95"/>
      <c r="S3" s="95"/>
      <c r="T3" s="95"/>
      <c r="U3" s="95"/>
      <c r="V3" s="95"/>
      <c r="W3" s="95"/>
      <c r="X3" s="95"/>
      <c r="Y3" s="95"/>
      <c r="Z3" s="95"/>
      <c r="AA3" s="95"/>
      <c r="AB3" s="95"/>
      <c r="AC3" s="95"/>
      <c r="AD3" s="94"/>
      <c r="AE3" s="95"/>
      <c r="AF3" s="94"/>
      <c r="AG3" s="95"/>
      <c r="AH3" s="95"/>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c r="CI3" s="94"/>
      <c r="CJ3" s="94"/>
      <c r="CK3" s="94"/>
      <c r="CL3" s="94"/>
      <c r="CM3" s="94"/>
      <c r="CN3" s="94"/>
      <c r="CO3" s="94"/>
      <c r="CP3" s="94"/>
      <c r="CQ3" s="94"/>
      <c r="CR3" s="94"/>
      <c r="CS3" s="94"/>
      <c r="CT3" s="94"/>
      <c r="CU3" s="94"/>
      <c r="CV3" s="94"/>
      <c r="CW3" s="94"/>
      <c r="CX3" s="94"/>
      <c r="CY3" s="94"/>
      <c r="CZ3" s="94"/>
      <c r="DA3" s="94"/>
      <c r="DB3" s="94"/>
      <c r="DC3" s="94"/>
      <c r="DD3" s="94"/>
      <c r="DE3" s="94"/>
      <c r="DF3" s="94"/>
      <c r="DG3" s="94"/>
      <c r="DH3" s="94"/>
      <c r="DI3" s="94"/>
      <c r="DJ3" s="94"/>
      <c r="DK3" s="94"/>
      <c r="DL3" s="94"/>
      <c r="DM3" s="94"/>
      <c r="DN3" s="94"/>
      <c r="DO3" s="94"/>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GK3" s="94"/>
      <c r="GL3" s="94"/>
      <c r="GM3" s="94"/>
      <c r="GN3" s="94"/>
      <c r="GO3" s="94"/>
      <c r="GP3" s="94"/>
      <c r="GQ3" s="94"/>
      <c r="GR3" s="94"/>
      <c r="GS3" s="94"/>
      <c r="GT3" s="94"/>
      <c r="GU3" s="94"/>
      <c r="GV3" s="94"/>
      <c r="GW3" s="94"/>
      <c r="GX3" s="94"/>
      <c r="GY3" s="94"/>
      <c r="GZ3" s="94"/>
      <c r="HA3" s="94"/>
      <c r="HB3" s="94"/>
      <c r="HC3" s="94"/>
      <c r="HD3" s="94"/>
      <c r="HE3" s="94"/>
      <c r="HF3" s="94"/>
      <c r="HG3" s="94"/>
      <c r="HH3" s="94"/>
      <c r="HI3" s="94"/>
      <c r="HJ3" s="94"/>
      <c r="HK3" s="94"/>
      <c r="HL3" s="94"/>
      <c r="HM3" s="94"/>
      <c r="HN3" s="94"/>
      <c r="HO3" s="94"/>
      <c r="HP3" s="94"/>
      <c r="HQ3" s="94"/>
      <c r="HR3" s="94"/>
      <c r="HS3" s="94"/>
      <c r="HT3" s="94"/>
      <c r="HU3" s="94"/>
      <c r="HV3" s="94"/>
      <c r="HW3" s="94"/>
      <c r="HX3" s="94"/>
      <c r="HY3" s="94"/>
      <c r="HZ3" s="94"/>
      <c r="IA3" s="94"/>
      <c r="IB3" s="94"/>
      <c r="IC3" s="94"/>
      <c r="ID3" s="94"/>
      <c r="IE3" s="94"/>
      <c r="IF3" s="94"/>
      <c r="IG3" s="94"/>
      <c r="IH3" s="94"/>
      <c r="II3" s="94"/>
      <c r="IJ3" s="94"/>
      <c r="IK3" s="94"/>
      <c r="IL3" s="94"/>
      <c r="IM3" s="94"/>
      <c r="IN3" s="94"/>
      <c r="IO3" s="94"/>
      <c r="IP3" s="94"/>
      <c r="IQ3" s="94"/>
      <c r="IR3" s="94"/>
      <c r="IS3" s="94"/>
      <c r="IT3" s="94"/>
      <c r="IU3" s="94"/>
      <c r="IV3" s="94"/>
      <c r="IW3" s="94"/>
      <c r="IX3" s="94"/>
      <c r="IY3" s="94"/>
      <c r="IZ3" s="94"/>
      <c r="JA3" s="94"/>
      <c r="JB3" s="94"/>
      <c r="JC3" s="94"/>
      <c r="JD3" s="94"/>
      <c r="JE3" s="94"/>
      <c r="JF3" s="94"/>
      <c r="JG3" s="94"/>
      <c r="JH3" s="94"/>
      <c r="JI3" s="94"/>
      <c r="JJ3" s="94"/>
      <c r="JK3" s="94"/>
      <c r="JL3" s="94"/>
      <c r="JM3" s="94"/>
      <c r="JN3" s="94"/>
      <c r="JO3" s="94"/>
      <c r="JP3" s="94"/>
      <c r="JQ3" s="94"/>
      <c r="JR3" s="94"/>
      <c r="JS3" s="94"/>
      <c r="JT3" s="94"/>
      <c r="JU3" s="94"/>
      <c r="JV3" s="94"/>
      <c r="JW3" s="94"/>
      <c r="JX3" s="94"/>
      <c r="JY3" s="94"/>
      <c r="JZ3" s="94"/>
      <c r="KA3" s="94"/>
      <c r="KB3" s="94"/>
      <c r="KC3" s="94"/>
      <c r="KD3" s="94"/>
      <c r="KE3" s="94"/>
      <c r="KF3" s="94"/>
      <c r="KG3" s="94"/>
      <c r="KH3" s="94"/>
      <c r="KI3" s="94"/>
      <c r="KJ3" s="94"/>
      <c r="KK3" s="94"/>
      <c r="KL3" s="94"/>
      <c r="KM3" s="94"/>
      <c r="KN3" s="94"/>
      <c r="KO3" s="94"/>
      <c r="KP3" s="94"/>
      <c r="KQ3" s="94"/>
      <c r="KR3" s="94"/>
      <c r="KS3" s="94"/>
      <c r="KT3" s="94"/>
      <c r="KU3" s="94"/>
      <c r="KV3" s="94"/>
      <c r="KW3" s="94"/>
      <c r="KX3" s="94"/>
      <c r="KY3" s="94"/>
      <c r="KZ3" s="94"/>
      <c r="LA3" s="94"/>
      <c r="LB3" s="94"/>
      <c r="LC3" s="94"/>
      <c r="LD3" s="94"/>
      <c r="LE3" s="94"/>
      <c r="LF3" s="94"/>
      <c r="LG3" s="94"/>
      <c r="LH3" s="94"/>
      <c r="LI3" s="94"/>
      <c r="LJ3" s="94"/>
      <c r="LK3" s="94"/>
      <c r="LL3" s="94"/>
      <c r="LM3" s="94"/>
      <c r="LN3" s="94"/>
      <c r="LO3" s="94"/>
      <c r="LP3" s="94"/>
      <c r="LQ3" s="94"/>
      <c r="LR3" s="94"/>
      <c r="LS3" s="94"/>
      <c r="LT3" s="94"/>
      <c r="LU3" s="94"/>
      <c r="LV3" s="94"/>
      <c r="LW3" s="94"/>
      <c r="LX3" s="94"/>
      <c r="LY3" s="94"/>
      <c r="LZ3" s="94"/>
      <c r="MA3" s="94"/>
      <c r="MB3" s="94"/>
      <c r="MC3" s="94"/>
      <c r="MD3" s="94"/>
      <c r="ME3" s="94"/>
      <c r="MF3" s="94"/>
      <c r="MG3" s="94"/>
      <c r="MH3" s="94"/>
      <c r="MI3" s="94"/>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c r="SJ3" s="94"/>
    </row>
    <row r="4" spans="1:504" ht="15" customHeight="1" x14ac:dyDescent="0.25">
      <c r="B4" s="302"/>
      <c r="C4" s="302"/>
      <c r="D4" s="87" t="s">
        <v>455</v>
      </c>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c r="BM4" s="96"/>
      <c r="BN4" s="96"/>
      <c r="BO4" s="96"/>
      <c r="BP4" s="96"/>
      <c r="BQ4" s="96"/>
      <c r="BR4" s="96"/>
      <c r="BS4" s="96"/>
      <c r="BT4" s="96"/>
      <c r="BU4" s="96"/>
      <c r="BV4" s="96"/>
      <c r="BW4" s="96"/>
      <c r="BX4" s="96"/>
      <c r="BY4" s="96"/>
      <c r="BZ4" s="96"/>
      <c r="CA4" s="96"/>
      <c r="CB4" s="96"/>
      <c r="CC4" s="96"/>
      <c r="CD4" s="96"/>
      <c r="CE4" s="96"/>
      <c r="CF4" s="96"/>
      <c r="CG4" s="96"/>
      <c r="CH4" s="96"/>
      <c r="CI4" s="96"/>
      <c r="CJ4" s="96"/>
      <c r="CK4" s="96"/>
      <c r="CL4" s="96"/>
      <c r="CM4" s="96"/>
      <c r="CN4" s="96"/>
      <c r="CO4" s="96"/>
      <c r="CP4" s="96"/>
      <c r="CQ4" s="96"/>
      <c r="CR4" s="96"/>
      <c r="CS4" s="96"/>
      <c r="CT4" s="96"/>
      <c r="CU4" s="96"/>
      <c r="CV4" s="96"/>
      <c r="CW4" s="96"/>
      <c r="CX4" s="96"/>
      <c r="CY4" s="96"/>
      <c r="CZ4" s="96"/>
      <c r="DA4" s="96"/>
      <c r="DB4" s="96"/>
      <c r="DC4" s="96"/>
      <c r="DD4" s="96"/>
      <c r="DE4" s="96"/>
      <c r="DF4" s="96"/>
      <c r="DG4" s="96"/>
      <c r="DH4" s="96"/>
      <c r="DI4" s="96"/>
      <c r="DJ4" s="96"/>
      <c r="DK4" s="96"/>
      <c r="DL4" s="96"/>
      <c r="DM4" s="96"/>
      <c r="DN4" s="96"/>
      <c r="DO4" s="96"/>
      <c r="DP4" s="96"/>
      <c r="DQ4" s="96"/>
      <c r="DR4" s="96"/>
      <c r="DS4" s="96"/>
      <c r="DT4" s="96"/>
      <c r="DU4" s="96"/>
      <c r="DV4" s="96"/>
      <c r="DW4" s="96"/>
      <c r="DX4" s="96"/>
      <c r="DY4" s="96"/>
      <c r="DZ4" s="96"/>
      <c r="EA4" s="96"/>
      <c r="EB4" s="96"/>
      <c r="EC4" s="96"/>
      <c r="ED4" s="96"/>
      <c r="EE4" s="96"/>
      <c r="EF4" s="96"/>
      <c r="EG4" s="96"/>
      <c r="EH4" s="96"/>
      <c r="EI4" s="96"/>
      <c r="EJ4" s="96"/>
      <c r="EK4" s="96"/>
      <c r="EL4" s="96"/>
      <c r="EM4" s="96"/>
      <c r="EN4" s="96"/>
      <c r="EO4" s="96"/>
      <c r="EP4" s="96"/>
      <c r="EQ4" s="96"/>
      <c r="ER4" s="96"/>
      <c r="ES4" s="96"/>
      <c r="ET4" s="96"/>
      <c r="EU4" s="96"/>
      <c r="EV4" s="96"/>
      <c r="EW4" s="96"/>
      <c r="EX4" s="96"/>
      <c r="EY4" s="96"/>
      <c r="EZ4" s="96"/>
      <c r="FA4" s="96"/>
      <c r="FB4" s="96"/>
      <c r="FC4" s="96"/>
      <c r="FD4" s="96"/>
      <c r="FE4" s="96"/>
      <c r="FF4" s="96"/>
      <c r="FG4" s="96"/>
      <c r="FH4" s="96"/>
      <c r="FI4" s="96"/>
      <c r="FJ4" s="96"/>
      <c r="FK4" s="96"/>
      <c r="FL4" s="96"/>
      <c r="FM4" s="96"/>
      <c r="FN4" s="96"/>
      <c r="FO4" s="96"/>
      <c r="FP4" s="96"/>
      <c r="FQ4" s="96"/>
      <c r="FR4" s="96"/>
      <c r="FS4" s="96"/>
      <c r="FT4" s="96"/>
      <c r="FU4" s="96"/>
      <c r="FV4" s="96"/>
      <c r="FW4" s="96"/>
      <c r="FX4" s="96"/>
      <c r="FY4" s="96"/>
      <c r="FZ4" s="96"/>
      <c r="GA4" s="96"/>
      <c r="GB4" s="96"/>
      <c r="GC4" s="96"/>
      <c r="GD4" s="96"/>
      <c r="GE4" s="96"/>
      <c r="GF4" s="96"/>
      <c r="GG4" s="96"/>
      <c r="GH4" s="96"/>
      <c r="GI4" s="96"/>
      <c r="GJ4" s="96"/>
      <c r="GK4" s="96"/>
      <c r="GL4" s="96"/>
      <c r="GM4" s="96"/>
      <c r="GN4" s="96"/>
      <c r="GO4" s="96"/>
      <c r="GP4" s="96"/>
      <c r="GQ4" s="96"/>
      <c r="GR4" s="96"/>
      <c r="GS4" s="96"/>
      <c r="GT4" s="96"/>
      <c r="GU4" s="96"/>
      <c r="GV4" s="96"/>
      <c r="GW4" s="96"/>
      <c r="GX4" s="96"/>
      <c r="GY4" s="96"/>
      <c r="GZ4" s="96"/>
      <c r="HA4" s="96"/>
      <c r="HB4" s="96"/>
      <c r="HC4" s="96"/>
      <c r="HD4" s="96"/>
      <c r="HE4" s="96"/>
      <c r="HF4" s="96"/>
      <c r="HG4" s="96"/>
      <c r="HH4" s="96"/>
      <c r="HI4" s="96"/>
      <c r="HJ4" s="96"/>
      <c r="HK4" s="96"/>
      <c r="HL4" s="96"/>
      <c r="HM4" s="96"/>
      <c r="HN4" s="96"/>
      <c r="HO4" s="96"/>
      <c r="HP4" s="96"/>
      <c r="HQ4" s="96"/>
      <c r="HR4" s="96"/>
      <c r="HS4" s="96"/>
      <c r="HT4" s="96"/>
      <c r="HU4" s="96"/>
      <c r="HV4" s="96"/>
      <c r="HW4" s="96"/>
      <c r="HX4" s="96"/>
      <c r="HY4" s="96"/>
      <c r="HZ4" s="96"/>
      <c r="IA4" s="96"/>
      <c r="IB4" s="96"/>
      <c r="IC4" s="96"/>
      <c r="ID4" s="96"/>
      <c r="IE4" s="96"/>
      <c r="IF4" s="96"/>
      <c r="IG4" s="96"/>
      <c r="IH4" s="96"/>
      <c r="II4" s="96"/>
      <c r="IJ4" s="96"/>
      <c r="IK4" s="96"/>
      <c r="IL4" s="96"/>
      <c r="IM4" s="96"/>
      <c r="IN4" s="96"/>
      <c r="IO4" s="96"/>
      <c r="IP4" s="96"/>
      <c r="IQ4" s="96"/>
      <c r="IR4" s="96"/>
      <c r="IS4" s="96"/>
      <c r="IT4" s="96"/>
      <c r="IU4" s="96"/>
      <c r="IV4" s="96"/>
      <c r="IW4" s="96"/>
      <c r="IX4" s="96"/>
      <c r="IY4" s="96"/>
      <c r="IZ4" s="96"/>
      <c r="JA4" s="96"/>
      <c r="JB4" s="96"/>
      <c r="JC4" s="96"/>
      <c r="JD4" s="96"/>
      <c r="JE4" s="96"/>
      <c r="JF4" s="96"/>
      <c r="JG4" s="96"/>
      <c r="JH4" s="96"/>
      <c r="JI4" s="96"/>
      <c r="JJ4" s="96"/>
      <c r="JK4" s="96"/>
      <c r="JL4" s="96"/>
      <c r="JM4" s="96"/>
      <c r="JN4" s="96"/>
      <c r="JO4" s="96"/>
      <c r="JP4" s="96"/>
      <c r="JQ4" s="96"/>
      <c r="JR4" s="96"/>
      <c r="JS4" s="96"/>
      <c r="JT4" s="96"/>
      <c r="JU4" s="96"/>
      <c r="JV4" s="96"/>
      <c r="JW4" s="96"/>
      <c r="JX4" s="96"/>
      <c r="JY4" s="96"/>
      <c r="JZ4" s="96"/>
      <c r="KA4" s="96"/>
      <c r="KB4" s="96"/>
      <c r="KC4" s="96"/>
      <c r="KD4" s="96"/>
      <c r="KE4" s="96"/>
      <c r="KF4" s="96"/>
      <c r="KG4" s="96"/>
      <c r="KH4" s="96"/>
      <c r="KI4" s="96"/>
      <c r="KJ4" s="96"/>
      <c r="KK4" s="96"/>
      <c r="KL4" s="96"/>
      <c r="KM4" s="96"/>
      <c r="KN4" s="96"/>
      <c r="KO4" s="96"/>
      <c r="KP4" s="96"/>
      <c r="KQ4" s="96"/>
      <c r="KR4" s="96"/>
      <c r="KS4" s="96"/>
      <c r="KT4" s="96"/>
      <c r="KU4" s="96"/>
      <c r="KV4" s="96"/>
      <c r="KW4" s="96"/>
      <c r="KX4" s="96"/>
      <c r="KY4" s="96"/>
      <c r="KZ4" s="96"/>
      <c r="LA4" s="96"/>
      <c r="LB4" s="96"/>
      <c r="LC4" s="96"/>
      <c r="LD4" s="96"/>
      <c r="LE4" s="96"/>
      <c r="LF4" s="96"/>
      <c r="LG4" s="96"/>
      <c r="LH4" s="96"/>
      <c r="LI4" s="96"/>
      <c r="LJ4" s="96"/>
      <c r="LK4" s="96"/>
      <c r="LL4" s="96"/>
      <c r="LM4" s="96"/>
      <c r="LN4" s="96"/>
      <c r="LO4" s="96"/>
      <c r="LP4" s="96"/>
      <c r="LQ4" s="96"/>
      <c r="LR4" s="96"/>
      <c r="LS4" s="96"/>
      <c r="LT4" s="96"/>
      <c r="LU4" s="96"/>
      <c r="LV4" s="96"/>
      <c r="LW4" s="96"/>
      <c r="LX4" s="96"/>
      <c r="LY4" s="96"/>
      <c r="LZ4" s="96"/>
      <c r="MA4" s="96"/>
      <c r="MB4" s="96"/>
      <c r="MC4" s="96"/>
      <c r="MD4" s="96"/>
      <c r="ME4" s="96"/>
      <c r="MF4" s="96"/>
      <c r="MG4" s="96"/>
      <c r="MH4" s="96"/>
      <c r="MI4" s="96"/>
      <c r="MJ4" s="96"/>
      <c r="MK4" s="96"/>
      <c r="ML4" s="96"/>
      <c r="MM4" s="96"/>
      <c r="MN4" s="96"/>
      <c r="MO4" s="96"/>
      <c r="MP4" s="96"/>
      <c r="MQ4" s="96"/>
      <c r="MR4" s="96"/>
      <c r="MS4" s="96"/>
      <c r="MT4" s="96"/>
      <c r="MU4" s="96"/>
      <c r="MV4" s="96"/>
      <c r="MW4" s="96"/>
      <c r="MX4" s="96"/>
      <c r="MY4" s="96"/>
      <c r="MZ4" s="96"/>
      <c r="NA4" s="96"/>
      <c r="NB4" s="96"/>
      <c r="NC4" s="96"/>
      <c r="ND4" s="96"/>
      <c r="NE4" s="96"/>
      <c r="NF4" s="96"/>
      <c r="NG4" s="96"/>
      <c r="NH4" s="96"/>
      <c r="NI4" s="96"/>
      <c r="NJ4" s="96"/>
      <c r="NK4" s="96"/>
      <c r="NL4" s="96"/>
      <c r="NM4" s="96"/>
      <c r="NN4" s="96"/>
      <c r="NO4" s="96"/>
      <c r="NP4" s="96"/>
      <c r="NQ4" s="96"/>
      <c r="NR4" s="96"/>
      <c r="NS4" s="96"/>
      <c r="NT4" s="96"/>
      <c r="NU4" s="96"/>
      <c r="NV4" s="96"/>
      <c r="NW4" s="96"/>
      <c r="NX4" s="96"/>
      <c r="NY4" s="96"/>
      <c r="NZ4" s="96"/>
      <c r="OA4" s="96"/>
      <c r="OB4" s="96"/>
      <c r="OC4" s="96"/>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c r="RY4" s="96"/>
      <c r="RZ4" s="96"/>
      <c r="SA4" s="96"/>
      <c r="SB4" s="96"/>
      <c r="SC4" s="96"/>
      <c r="SD4" s="96"/>
      <c r="SE4" s="96"/>
      <c r="SF4" s="96"/>
      <c r="SG4" s="96"/>
      <c r="SH4" s="96"/>
      <c r="SI4" s="96"/>
      <c r="SJ4" s="96"/>
    </row>
    <row r="5" spans="1:504" s="175" customFormat="1" x14ac:dyDescent="0.25">
      <c r="B5" s="302"/>
      <c r="C5" s="302"/>
      <c r="D5" s="176" t="s">
        <v>962</v>
      </c>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c r="FM5" s="177"/>
      <c r="FN5" s="177"/>
      <c r="FO5" s="177"/>
      <c r="FP5" s="177"/>
      <c r="FQ5" s="177"/>
      <c r="FR5" s="177"/>
      <c r="FS5" s="177"/>
      <c r="FT5" s="177"/>
      <c r="FU5" s="177"/>
      <c r="FV5" s="177"/>
      <c r="FW5" s="177"/>
      <c r="FX5" s="177"/>
      <c r="FY5" s="177"/>
      <c r="FZ5" s="177"/>
      <c r="GA5" s="177"/>
      <c r="GB5" s="177"/>
      <c r="GC5" s="177"/>
      <c r="GD5" s="177"/>
      <c r="GE5" s="177"/>
      <c r="GF5" s="177"/>
      <c r="GG5" s="177"/>
      <c r="GH5" s="177"/>
      <c r="GI5" s="177"/>
      <c r="GJ5" s="177"/>
      <c r="GK5" s="177"/>
      <c r="GL5" s="177"/>
      <c r="GM5" s="177"/>
      <c r="GN5" s="177"/>
      <c r="GO5" s="177"/>
      <c r="GP5" s="177"/>
      <c r="GQ5" s="177"/>
      <c r="GR5" s="177"/>
      <c r="GS5" s="177"/>
      <c r="GT5" s="177"/>
      <c r="GU5" s="177"/>
      <c r="GV5" s="177"/>
      <c r="GW5" s="177"/>
      <c r="GX5" s="177"/>
      <c r="GY5" s="177"/>
      <c r="GZ5" s="177"/>
      <c r="HA5" s="177"/>
      <c r="HB5" s="177"/>
      <c r="HC5" s="177"/>
      <c r="HD5" s="177"/>
      <c r="HE5" s="177"/>
      <c r="HF5" s="177"/>
      <c r="HG5" s="177"/>
      <c r="HH5" s="177"/>
      <c r="HI5" s="177"/>
      <c r="HJ5" s="177"/>
      <c r="HK5" s="177"/>
      <c r="HL5" s="177"/>
      <c r="HM5" s="177"/>
      <c r="HN5" s="177"/>
      <c r="HO5" s="177"/>
      <c r="HP5" s="177"/>
      <c r="HQ5" s="177"/>
      <c r="HR5" s="177"/>
      <c r="HS5" s="177"/>
      <c r="HT5" s="177"/>
      <c r="HU5" s="177"/>
      <c r="HV5" s="177"/>
      <c r="HW5" s="177"/>
      <c r="HX5" s="177"/>
      <c r="HY5" s="177"/>
      <c r="HZ5" s="177"/>
      <c r="IA5" s="177"/>
      <c r="IB5" s="177"/>
      <c r="IC5" s="177"/>
      <c r="ID5" s="177"/>
      <c r="IE5" s="177"/>
      <c r="IF5" s="177"/>
      <c r="IG5" s="177"/>
      <c r="IH5" s="177"/>
      <c r="II5" s="177"/>
      <c r="IJ5" s="177"/>
      <c r="IK5" s="177"/>
      <c r="IL5" s="177"/>
      <c r="IM5" s="177"/>
      <c r="IN5" s="177"/>
      <c r="IO5" s="177"/>
      <c r="IP5" s="177"/>
      <c r="IQ5" s="177"/>
      <c r="IR5" s="177"/>
      <c r="IS5" s="177"/>
      <c r="IT5" s="177"/>
      <c r="IU5" s="177"/>
      <c r="IV5" s="177"/>
      <c r="IW5" s="177"/>
      <c r="IX5" s="177"/>
      <c r="IY5" s="177"/>
      <c r="IZ5" s="177"/>
      <c r="JA5" s="177"/>
      <c r="JB5" s="177"/>
      <c r="JC5" s="177"/>
      <c r="JD5" s="177"/>
      <c r="JE5" s="177"/>
      <c r="JF5" s="177"/>
      <c r="JG5" s="177"/>
      <c r="JH5" s="177"/>
      <c r="JI5" s="177"/>
      <c r="JJ5" s="177"/>
      <c r="JK5" s="177"/>
      <c r="JL5" s="177"/>
      <c r="JM5" s="177"/>
      <c r="JN5" s="177"/>
      <c r="JO5" s="177"/>
      <c r="JP5" s="177"/>
      <c r="JQ5" s="177"/>
      <c r="JR5" s="177"/>
      <c r="JS5" s="177"/>
      <c r="JT5" s="177"/>
      <c r="JU5" s="177"/>
      <c r="JV5" s="177"/>
      <c r="JW5" s="177"/>
      <c r="JX5" s="177"/>
      <c r="JY5" s="177"/>
      <c r="JZ5" s="177"/>
      <c r="KA5" s="177"/>
      <c r="KB5" s="177"/>
      <c r="KC5" s="177"/>
      <c r="KD5" s="177"/>
      <c r="KE5" s="177"/>
      <c r="KF5" s="177"/>
      <c r="KG5" s="177"/>
      <c r="KH5" s="177"/>
      <c r="KI5" s="177"/>
      <c r="KJ5" s="177"/>
      <c r="KK5" s="177"/>
      <c r="KL5" s="177"/>
      <c r="KM5" s="177"/>
      <c r="KN5" s="177"/>
      <c r="KO5" s="177"/>
      <c r="KP5" s="177"/>
      <c r="KQ5" s="177"/>
      <c r="KR5" s="177"/>
      <c r="KS5" s="177"/>
      <c r="KT5" s="177"/>
      <c r="KU5" s="177"/>
      <c r="KV5" s="177"/>
      <c r="KW5" s="177"/>
      <c r="KX5" s="177"/>
      <c r="KY5" s="177"/>
      <c r="KZ5" s="177"/>
      <c r="LA5" s="177"/>
      <c r="LB5" s="177"/>
      <c r="LC5" s="177"/>
      <c r="LD5" s="177"/>
      <c r="LE5" s="177"/>
      <c r="LF5" s="177"/>
      <c r="LG5" s="177"/>
      <c r="LH5" s="177"/>
      <c r="LI5" s="177"/>
      <c r="LJ5" s="177"/>
      <c r="LK5" s="177"/>
      <c r="LL5" s="177"/>
      <c r="LM5" s="177"/>
      <c r="LN5" s="177"/>
      <c r="LO5" s="177"/>
      <c r="LP5" s="177"/>
      <c r="LQ5" s="177"/>
      <c r="LR5" s="177"/>
      <c r="LS5" s="177"/>
      <c r="LT5" s="177"/>
      <c r="LU5" s="177"/>
      <c r="LV5" s="177"/>
      <c r="LW5" s="177"/>
      <c r="LX5" s="177"/>
      <c r="LY5" s="177"/>
      <c r="LZ5" s="177"/>
      <c r="MA5" s="177"/>
      <c r="MB5" s="177"/>
      <c r="MC5" s="177"/>
      <c r="MD5" s="177"/>
      <c r="ME5" s="177"/>
      <c r="MF5" s="177"/>
      <c r="MG5" s="177"/>
      <c r="MH5" s="177"/>
      <c r="MI5" s="177"/>
      <c r="MJ5" s="177"/>
      <c r="MK5" s="177"/>
      <c r="ML5" s="177"/>
      <c r="MM5" s="177"/>
      <c r="MN5" s="177"/>
      <c r="MO5" s="177"/>
      <c r="MP5" s="177"/>
      <c r="MQ5" s="177"/>
      <c r="MR5" s="177"/>
      <c r="MS5" s="177"/>
      <c r="MT5" s="177"/>
      <c r="MU5" s="177"/>
      <c r="MV5" s="177"/>
      <c r="MW5" s="177"/>
      <c r="MX5" s="177"/>
      <c r="MY5" s="177"/>
      <c r="MZ5" s="177"/>
      <c r="NA5" s="177"/>
      <c r="NB5" s="177"/>
      <c r="NC5" s="177"/>
      <c r="ND5" s="177"/>
      <c r="NE5" s="177"/>
      <c r="NF5" s="177"/>
      <c r="NG5" s="177"/>
      <c r="NH5" s="177"/>
      <c r="NI5" s="177"/>
      <c r="NJ5" s="177"/>
      <c r="NK5" s="177"/>
      <c r="NL5" s="177"/>
      <c r="NM5" s="177"/>
      <c r="NN5" s="177"/>
      <c r="NO5" s="177"/>
      <c r="NP5" s="177"/>
      <c r="NQ5" s="177"/>
      <c r="NR5" s="177"/>
      <c r="NS5" s="177"/>
      <c r="NT5" s="177"/>
      <c r="NU5" s="177"/>
      <c r="NV5" s="177"/>
      <c r="NW5" s="177"/>
      <c r="NX5" s="177"/>
      <c r="NY5" s="177"/>
      <c r="NZ5" s="177"/>
      <c r="OA5" s="177"/>
      <c r="OB5" s="177"/>
      <c r="OC5" s="177"/>
      <c r="OD5" s="177"/>
      <c r="OE5" s="177"/>
      <c r="OF5" s="177"/>
      <c r="OG5" s="177"/>
      <c r="OH5" s="177"/>
      <c r="OI5" s="177"/>
      <c r="OJ5" s="177"/>
      <c r="OK5" s="177"/>
      <c r="OL5" s="177"/>
      <c r="OM5" s="177"/>
      <c r="ON5" s="177"/>
      <c r="OO5" s="177"/>
      <c r="OP5" s="177"/>
      <c r="OQ5" s="177"/>
      <c r="OR5" s="177"/>
      <c r="OS5" s="177"/>
      <c r="OT5" s="177"/>
      <c r="OU5" s="177"/>
      <c r="OV5" s="177"/>
      <c r="OW5" s="177"/>
      <c r="OX5" s="177"/>
      <c r="OY5" s="177"/>
      <c r="OZ5" s="177"/>
      <c r="PA5" s="177"/>
      <c r="PB5" s="177"/>
      <c r="PC5" s="177"/>
      <c r="PD5" s="177"/>
      <c r="PE5" s="177"/>
      <c r="PF5" s="177"/>
      <c r="PG5" s="177"/>
      <c r="PH5" s="177"/>
      <c r="PI5" s="177"/>
      <c r="PJ5" s="177"/>
      <c r="PK5" s="177"/>
      <c r="PL5" s="177"/>
      <c r="PM5" s="177"/>
      <c r="PN5" s="177"/>
      <c r="PO5" s="177"/>
      <c r="PP5" s="177"/>
      <c r="PQ5" s="177"/>
      <c r="PR5" s="177"/>
      <c r="PS5" s="177"/>
      <c r="PT5" s="177"/>
      <c r="PU5" s="177"/>
      <c r="PV5" s="177"/>
      <c r="PW5" s="177"/>
      <c r="PX5" s="177"/>
      <c r="PY5" s="177"/>
      <c r="PZ5" s="177"/>
      <c r="QA5" s="177"/>
      <c r="QB5" s="177"/>
      <c r="QC5" s="177"/>
      <c r="QD5" s="177"/>
      <c r="QE5" s="177"/>
      <c r="QF5" s="177"/>
      <c r="QG5" s="177"/>
      <c r="QH5" s="177"/>
      <c r="QI5" s="177"/>
      <c r="QJ5" s="177"/>
      <c r="QK5" s="177"/>
      <c r="QL5" s="177"/>
      <c r="QM5" s="177"/>
      <c r="QN5" s="177"/>
      <c r="QO5" s="177"/>
      <c r="QP5" s="177"/>
      <c r="QQ5" s="177"/>
      <c r="QR5" s="177"/>
      <c r="QS5" s="177"/>
      <c r="QT5" s="177"/>
      <c r="QU5" s="177"/>
      <c r="QV5" s="177"/>
      <c r="QW5" s="177"/>
      <c r="QX5" s="177"/>
      <c r="QY5" s="177"/>
      <c r="QZ5" s="177"/>
      <c r="RA5" s="177"/>
      <c r="RB5" s="177"/>
      <c r="RC5" s="177"/>
      <c r="RD5" s="177"/>
      <c r="RE5" s="177"/>
      <c r="RF5" s="177"/>
      <c r="RG5" s="177"/>
      <c r="RH5" s="177"/>
      <c r="RI5" s="177"/>
      <c r="RJ5" s="177"/>
      <c r="RK5" s="177"/>
      <c r="RL5" s="177"/>
      <c r="RM5" s="177"/>
      <c r="RN5" s="177"/>
      <c r="RO5" s="177"/>
      <c r="RP5" s="177"/>
      <c r="RQ5" s="177"/>
      <c r="RR5" s="177"/>
      <c r="RS5" s="177"/>
      <c r="RT5" s="177"/>
      <c r="RU5" s="177"/>
      <c r="RV5" s="177"/>
      <c r="RW5" s="177"/>
      <c r="RX5" s="177"/>
      <c r="RY5" s="177"/>
      <c r="RZ5" s="177"/>
      <c r="SA5" s="177"/>
      <c r="SB5" s="177"/>
      <c r="SC5" s="177"/>
      <c r="SD5" s="177"/>
      <c r="SE5" s="177"/>
      <c r="SF5" s="177"/>
      <c r="SG5" s="177"/>
      <c r="SH5" s="177"/>
      <c r="SI5" s="177"/>
      <c r="SJ5" s="177"/>
    </row>
    <row r="6" spans="1:504" x14ac:dyDescent="0.25">
      <c r="B6" s="302"/>
      <c r="C6" s="302"/>
      <c r="D6" s="87" t="s">
        <v>352</v>
      </c>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c r="DT6" s="96"/>
      <c r="DU6" s="96"/>
      <c r="DV6" s="96"/>
      <c r="DW6" s="96"/>
      <c r="DX6" s="96"/>
      <c r="DY6" s="96"/>
      <c r="DZ6" s="96"/>
      <c r="EA6" s="96"/>
      <c r="EB6" s="96"/>
      <c r="EC6" s="96"/>
      <c r="ED6" s="96"/>
      <c r="EE6" s="96"/>
      <c r="EF6" s="96"/>
      <c r="EG6" s="96"/>
      <c r="EH6" s="96"/>
      <c r="EI6" s="96"/>
      <c r="EJ6" s="96"/>
      <c r="EK6" s="96"/>
      <c r="EL6" s="96"/>
      <c r="EM6" s="96"/>
      <c r="EN6" s="96"/>
      <c r="EO6" s="96"/>
      <c r="EP6" s="96"/>
      <c r="EQ6" s="96"/>
      <c r="ER6" s="96"/>
      <c r="ES6" s="96"/>
      <c r="ET6" s="96"/>
      <c r="EU6" s="96"/>
      <c r="EV6" s="96"/>
      <c r="EW6" s="96"/>
      <c r="EX6" s="96"/>
      <c r="EY6" s="96"/>
      <c r="EZ6" s="96"/>
      <c r="FA6" s="96"/>
      <c r="FB6" s="96"/>
      <c r="FC6" s="96"/>
      <c r="FD6" s="96"/>
      <c r="FE6" s="96"/>
      <c r="FF6" s="96"/>
      <c r="FG6" s="96"/>
      <c r="FH6" s="96"/>
      <c r="FI6" s="96"/>
      <c r="FJ6" s="96"/>
      <c r="FK6" s="96"/>
      <c r="FL6" s="96"/>
      <c r="FM6" s="96"/>
      <c r="FN6" s="96"/>
      <c r="FO6" s="96"/>
      <c r="FP6" s="96"/>
      <c r="FQ6" s="96"/>
      <c r="FR6" s="96"/>
      <c r="FS6" s="96"/>
      <c r="FT6" s="96"/>
      <c r="FU6" s="96"/>
      <c r="FV6" s="96"/>
      <c r="FW6" s="96"/>
      <c r="FX6" s="96"/>
      <c r="FY6" s="96"/>
      <c r="FZ6" s="96"/>
      <c r="GA6" s="96"/>
      <c r="GB6" s="96"/>
      <c r="GC6" s="96"/>
      <c r="GD6" s="96"/>
      <c r="GE6" s="96"/>
      <c r="GF6" s="96"/>
      <c r="GG6" s="96"/>
      <c r="GH6" s="96"/>
      <c r="GI6" s="96"/>
      <c r="GJ6" s="96"/>
      <c r="GK6" s="96"/>
      <c r="GL6" s="96"/>
      <c r="GM6" s="96"/>
      <c r="GN6" s="96"/>
      <c r="GO6" s="96"/>
      <c r="GP6" s="96"/>
      <c r="GQ6" s="96"/>
      <c r="GR6" s="96"/>
      <c r="GS6" s="96"/>
      <c r="GT6" s="96"/>
      <c r="GU6" s="96"/>
      <c r="GV6" s="96"/>
      <c r="GW6" s="96"/>
      <c r="GX6" s="96"/>
      <c r="GY6" s="96"/>
      <c r="GZ6" s="96"/>
      <c r="HA6" s="96"/>
      <c r="HB6" s="96"/>
      <c r="HC6" s="96"/>
      <c r="HD6" s="96"/>
      <c r="HE6" s="96"/>
      <c r="HF6" s="96"/>
      <c r="HG6" s="96"/>
      <c r="HH6" s="96"/>
      <c r="HI6" s="96"/>
      <c r="HJ6" s="96"/>
      <c r="HK6" s="96"/>
      <c r="HL6" s="96"/>
      <c r="HM6" s="96"/>
      <c r="HN6" s="96"/>
      <c r="HO6" s="96"/>
      <c r="HP6" s="96"/>
      <c r="HQ6" s="96"/>
      <c r="HR6" s="96"/>
      <c r="HS6" s="96"/>
      <c r="HT6" s="96"/>
      <c r="HU6" s="96"/>
      <c r="HV6" s="96"/>
      <c r="HW6" s="96"/>
      <c r="HX6" s="96"/>
      <c r="HY6" s="96"/>
      <c r="HZ6" s="96"/>
      <c r="IA6" s="96"/>
      <c r="IB6" s="96"/>
      <c r="IC6" s="96"/>
      <c r="ID6" s="96"/>
      <c r="IE6" s="96"/>
      <c r="IF6" s="96"/>
      <c r="IG6" s="96"/>
      <c r="IH6" s="96"/>
      <c r="II6" s="96"/>
      <c r="IJ6" s="96"/>
      <c r="IK6" s="96"/>
      <c r="IL6" s="96"/>
      <c r="IM6" s="96"/>
      <c r="IN6" s="96"/>
      <c r="IO6" s="96"/>
      <c r="IP6" s="96"/>
      <c r="IQ6" s="96"/>
      <c r="IR6" s="96"/>
      <c r="IS6" s="96"/>
      <c r="IT6" s="96"/>
      <c r="IU6" s="96"/>
      <c r="IV6" s="96"/>
      <c r="IW6" s="96"/>
      <c r="IX6" s="96"/>
      <c r="IY6" s="96"/>
      <c r="IZ6" s="96"/>
      <c r="JA6" s="96"/>
      <c r="JB6" s="96"/>
      <c r="JC6" s="96"/>
      <c r="JD6" s="96"/>
      <c r="JE6" s="96"/>
      <c r="JF6" s="96"/>
      <c r="JG6" s="96"/>
      <c r="JH6" s="96"/>
      <c r="JI6" s="96"/>
      <c r="JJ6" s="96"/>
      <c r="JK6" s="96"/>
      <c r="JL6" s="96"/>
      <c r="JM6" s="96"/>
      <c r="JN6" s="96"/>
      <c r="JO6" s="96"/>
      <c r="JP6" s="96"/>
      <c r="JQ6" s="96"/>
      <c r="JR6" s="96"/>
      <c r="JS6" s="96"/>
      <c r="JT6" s="96"/>
      <c r="JU6" s="96"/>
      <c r="JV6" s="96"/>
      <c r="JW6" s="96"/>
      <c r="JX6" s="96"/>
      <c r="JY6" s="96"/>
      <c r="JZ6" s="96"/>
      <c r="KA6" s="96"/>
      <c r="KB6" s="96"/>
      <c r="KC6" s="96"/>
      <c r="KD6" s="96"/>
      <c r="KE6" s="96"/>
      <c r="KF6" s="96"/>
      <c r="KG6" s="96"/>
      <c r="KH6" s="96"/>
      <c r="KI6" s="96"/>
      <c r="KJ6" s="96"/>
      <c r="KK6" s="96"/>
      <c r="KL6" s="96"/>
      <c r="KM6" s="96"/>
      <c r="KN6" s="96"/>
      <c r="KO6" s="96"/>
      <c r="KP6" s="96"/>
      <c r="KQ6" s="96"/>
      <c r="KR6" s="96"/>
      <c r="KS6" s="96"/>
      <c r="KT6" s="96"/>
      <c r="KU6" s="96"/>
      <c r="KV6" s="96"/>
      <c r="KW6" s="96"/>
      <c r="KX6" s="96"/>
      <c r="KY6" s="96"/>
      <c r="KZ6" s="96"/>
      <c r="LA6" s="96"/>
      <c r="LB6" s="96"/>
      <c r="LC6" s="96"/>
      <c r="LD6" s="96"/>
      <c r="LE6" s="96"/>
      <c r="LF6" s="96"/>
      <c r="LG6" s="96"/>
      <c r="LH6" s="96"/>
      <c r="LI6" s="96"/>
      <c r="LJ6" s="96"/>
      <c r="LK6" s="96"/>
      <c r="LL6" s="96"/>
      <c r="LM6" s="96"/>
      <c r="LN6" s="96"/>
      <c r="LO6" s="96"/>
      <c r="LP6" s="96"/>
      <c r="LQ6" s="96"/>
      <c r="LR6" s="96"/>
      <c r="LS6" s="96"/>
      <c r="LT6" s="96"/>
      <c r="LU6" s="96"/>
      <c r="LV6" s="96"/>
      <c r="LW6" s="96"/>
      <c r="LX6" s="96"/>
      <c r="LY6" s="96"/>
      <c r="LZ6" s="96"/>
      <c r="MA6" s="96"/>
      <c r="MB6" s="96"/>
      <c r="MC6" s="96"/>
      <c r="MD6" s="96"/>
      <c r="ME6" s="96"/>
      <c r="MF6" s="96"/>
      <c r="MG6" s="96"/>
      <c r="MH6" s="96"/>
      <c r="MI6" s="96"/>
      <c r="MJ6" s="96"/>
      <c r="MK6" s="96"/>
      <c r="ML6" s="96"/>
      <c r="MM6" s="96"/>
      <c r="MN6" s="96"/>
      <c r="MO6" s="96"/>
      <c r="MP6" s="96"/>
      <c r="MQ6" s="96"/>
      <c r="MR6" s="96"/>
      <c r="MS6" s="96"/>
      <c r="MT6" s="96"/>
      <c r="MU6" s="96"/>
      <c r="MV6" s="96"/>
      <c r="MW6" s="96"/>
      <c r="MX6" s="96"/>
      <c r="MY6" s="96"/>
      <c r="MZ6" s="96"/>
      <c r="NA6" s="96"/>
      <c r="NB6" s="96"/>
      <c r="NC6" s="96"/>
      <c r="ND6" s="96"/>
      <c r="NE6" s="96"/>
      <c r="NF6" s="96"/>
      <c r="NG6" s="96"/>
      <c r="NH6" s="96"/>
      <c r="NI6" s="96"/>
      <c r="NJ6" s="96"/>
      <c r="NK6" s="96"/>
      <c r="NL6" s="96"/>
      <c r="NM6" s="96"/>
      <c r="NN6" s="96"/>
      <c r="NO6" s="96"/>
      <c r="NP6" s="96"/>
      <c r="NQ6" s="96"/>
      <c r="NR6" s="96"/>
      <c r="NS6" s="96"/>
      <c r="NT6" s="96"/>
      <c r="NU6" s="96"/>
      <c r="NV6" s="96"/>
      <c r="NW6" s="96"/>
      <c r="NX6" s="96"/>
      <c r="NY6" s="96"/>
      <c r="NZ6" s="96"/>
      <c r="OA6" s="96"/>
      <c r="OB6" s="96"/>
      <c r="OC6" s="96"/>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c r="RY6" s="96"/>
      <c r="RZ6" s="96"/>
      <c r="SA6" s="96"/>
      <c r="SB6" s="96"/>
      <c r="SC6" s="96"/>
      <c r="SD6" s="96"/>
      <c r="SE6" s="96"/>
      <c r="SF6" s="96"/>
      <c r="SG6" s="96"/>
      <c r="SH6" s="96"/>
      <c r="SI6" s="96"/>
      <c r="SJ6" s="96"/>
    </row>
    <row r="7" spans="1:504" s="99" customFormat="1" x14ac:dyDescent="0.25">
      <c r="B7" s="302"/>
      <c r="C7" s="302"/>
      <c r="D7" s="97" t="s">
        <v>453</v>
      </c>
      <c r="E7" s="98"/>
      <c r="F7" s="98"/>
      <c r="G7" s="98"/>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c r="BY7" s="98"/>
      <c r="BZ7" s="98"/>
      <c r="CA7" s="98"/>
      <c r="CB7" s="98"/>
      <c r="CC7" s="98"/>
      <c r="CD7" s="98"/>
      <c r="CE7" s="98"/>
      <c r="CF7" s="98"/>
      <c r="CG7" s="98"/>
      <c r="CH7" s="98"/>
      <c r="CI7" s="98"/>
      <c r="CJ7" s="98"/>
      <c r="CK7" s="98"/>
      <c r="CL7" s="98"/>
      <c r="CM7" s="98"/>
      <c r="CN7" s="98"/>
      <c r="CO7" s="98"/>
      <c r="CP7" s="98"/>
      <c r="CQ7" s="98"/>
      <c r="CR7" s="98"/>
      <c r="CS7" s="98"/>
      <c r="CT7" s="98"/>
      <c r="CU7" s="98"/>
      <c r="CV7" s="98"/>
      <c r="CW7" s="98"/>
      <c r="CX7" s="98"/>
      <c r="CY7" s="98"/>
      <c r="CZ7" s="98"/>
      <c r="DA7" s="98"/>
      <c r="DB7" s="98"/>
      <c r="DC7" s="98"/>
      <c r="DD7" s="98"/>
      <c r="DE7" s="98"/>
      <c r="DF7" s="98"/>
      <c r="DG7" s="98"/>
      <c r="DH7" s="98"/>
      <c r="DI7" s="98"/>
      <c r="DJ7" s="98"/>
      <c r="DK7" s="98"/>
      <c r="DL7" s="98"/>
      <c r="DM7" s="98"/>
      <c r="DN7" s="98"/>
      <c r="DO7" s="98"/>
      <c r="DP7" s="98"/>
      <c r="DQ7" s="98"/>
      <c r="DR7" s="98"/>
      <c r="DS7" s="98"/>
      <c r="DT7" s="98"/>
      <c r="DU7" s="98"/>
      <c r="DV7" s="98"/>
      <c r="DW7" s="98"/>
      <c r="DX7" s="98"/>
      <c r="DY7" s="98"/>
      <c r="DZ7" s="98"/>
      <c r="EA7" s="98"/>
      <c r="EB7" s="98"/>
      <c r="EC7" s="98"/>
      <c r="ED7" s="98"/>
      <c r="EE7" s="98"/>
      <c r="EF7" s="98"/>
      <c r="EG7" s="98"/>
      <c r="EH7" s="98"/>
      <c r="EI7" s="98"/>
      <c r="EJ7" s="98"/>
      <c r="EK7" s="98"/>
      <c r="EL7" s="98"/>
      <c r="EM7" s="98"/>
      <c r="EN7" s="98"/>
      <c r="EO7" s="98"/>
      <c r="EP7" s="98"/>
      <c r="EQ7" s="98"/>
      <c r="ER7" s="98"/>
      <c r="ES7" s="98"/>
      <c r="ET7" s="98"/>
      <c r="EU7" s="98"/>
      <c r="EV7" s="98"/>
      <c r="EW7" s="98"/>
      <c r="EX7" s="98"/>
      <c r="EY7" s="98"/>
      <c r="EZ7" s="98"/>
      <c r="FA7" s="98"/>
      <c r="FB7" s="98"/>
      <c r="FC7" s="98"/>
      <c r="FD7" s="98"/>
      <c r="FE7" s="98"/>
      <c r="FF7" s="98"/>
      <c r="FG7" s="98"/>
      <c r="FH7" s="98"/>
      <c r="FI7" s="98"/>
      <c r="FJ7" s="98"/>
      <c r="FK7" s="98"/>
      <c r="FL7" s="98"/>
      <c r="FM7" s="98"/>
      <c r="FN7" s="98"/>
      <c r="FO7" s="98"/>
      <c r="FP7" s="98"/>
      <c r="FQ7" s="98"/>
      <c r="FR7" s="98"/>
      <c r="FS7" s="98"/>
      <c r="FT7" s="98"/>
      <c r="FU7" s="98"/>
      <c r="FV7" s="98"/>
      <c r="FW7" s="98"/>
      <c r="FX7" s="98"/>
      <c r="FY7" s="98"/>
      <c r="FZ7" s="98"/>
      <c r="GA7" s="98"/>
      <c r="GB7" s="98"/>
      <c r="GC7" s="98"/>
      <c r="GD7" s="98"/>
      <c r="GE7" s="98"/>
      <c r="GF7" s="98"/>
      <c r="GG7" s="98"/>
      <c r="GH7" s="98"/>
      <c r="GI7" s="98"/>
      <c r="GJ7" s="98"/>
      <c r="GK7" s="98"/>
      <c r="GL7" s="98"/>
      <c r="GM7" s="98"/>
      <c r="GN7" s="98"/>
      <c r="GO7" s="98"/>
      <c r="GP7" s="98"/>
      <c r="GQ7" s="98"/>
      <c r="GR7" s="98"/>
      <c r="GS7" s="98"/>
      <c r="GT7" s="98"/>
      <c r="GU7" s="98"/>
      <c r="GV7" s="98"/>
      <c r="GW7" s="98"/>
      <c r="GX7" s="98"/>
      <c r="GY7" s="98"/>
      <c r="GZ7" s="98"/>
      <c r="HA7" s="98"/>
      <c r="HB7" s="98"/>
      <c r="HC7" s="98"/>
      <c r="HD7" s="98"/>
      <c r="HE7" s="98"/>
      <c r="HF7" s="98"/>
      <c r="HG7" s="98"/>
      <c r="HH7" s="98"/>
      <c r="HI7" s="98"/>
      <c r="HJ7" s="98"/>
      <c r="HK7" s="98"/>
      <c r="HL7" s="98"/>
      <c r="HM7" s="98"/>
      <c r="HN7" s="98"/>
      <c r="HO7" s="98"/>
      <c r="HP7" s="98"/>
      <c r="HQ7" s="98"/>
      <c r="HR7" s="98"/>
      <c r="HS7" s="98"/>
      <c r="HT7" s="98"/>
      <c r="HU7" s="98"/>
      <c r="HV7" s="98"/>
      <c r="HW7" s="98"/>
      <c r="HX7" s="98"/>
      <c r="HY7" s="98"/>
      <c r="HZ7" s="98"/>
      <c r="IA7" s="98"/>
      <c r="IB7" s="98"/>
      <c r="IC7" s="98"/>
      <c r="ID7" s="98"/>
      <c r="IE7" s="98"/>
      <c r="IF7" s="98"/>
      <c r="IG7" s="98"/>
      <c r="IH7" s="98"/>
      <c r="II7" s="98"/>
      <c r="IJ7" s="98"/>
      <c r="IK7" s="98"/>
      <c r="IL7" s="98"/>
      <c r="IM7" s="98"/>
      <c r="IN7" s="98"/>
      <c r="IO7" s="98"/>
      <c r="IP7" s="98"/>
      <c r="IQ7" s="98"/>
      <c r="IR7" s="98"/>
      <c r="IS7" s="98"/>
      <c r="IT7" s="98"/>
      <c r="IU7" s="98"/>
      <c r="IV7" s="98"/>
      <c r="IW7" s="98"/>
      <c r="IX7" s="98"/>
      <c r="IY7" s="98"/>
      <c r="IZ7" s="98"/>
      <c r="JA7" s="98"/>
      <c r="JB7" s="98"/>
      <c r="JC7" s="98"/>
      <c r="JD7" s="98"/>
      <c r="JE7" s="98"/>
      <c r="JF7" s="98"/>
      <c r="JG7" s="98"/>
      <c r="JH7" s="98"/>
      <c r="JI7" s="98"/>
      <c r="JJ7" s="98"/>
      <c r="JK7" s="98"/>
      <c r="JL7" s="98"/>
      <c r="JM7" s="98"/>
      <c r="JN7" s="98"/>
      <c r="JO7" s="98"/>
      <c r="JP7" s="98"/>
      <c r="JQ7" s="98"/>
      <c r="JR7" s="98"/>
      <c r="JS7" s="98"/>
      <c r="JT7" s="98"/>
      <c r="JU7" s="98"/>
      <c r="JV7" s="98"/>
      <c r="JW7" s="98"/>
      <c r="JX7" s="98"/>
      <c r="JY7" s="98"/>
      <c r="JZ7" s="98"/>
      <c r="KA7" s="98"/>
      <c r="KB7" s="98"/>
      <c r="KC7" s="98"/>
      <c r="KD7" s="98"/>
      <c r="KE7" s="98"/>
      <c r="KF7" s="98"/>
      <c r="KG7" s="98"/>
      <c r="KH7" s="98"/>
      <c r="KI7" s="98"/>
      <c r="KJ7" s="98"/>
      <c r="KK7" s="98"/>
      <c r="KL7" s="98"/>
      <c r="KM7" s="98"/>
      <c r="KN7" s="98"/>
      <c r="KO7" s="98"/>
      <c r="KP7" s="98"/>
      <c r="KQ7" s="98"/>
      <c r="KR7" s="98"/>
      <c r="KS7" s="98"/>
      <c r="KT7" s="98"/>
      <c r="KU7" s="98"/>
      <c r="KV7" s="98"/>
      <c r="KW7" s="98"/>
      <c r="KX7" s="98"/>
      <c r="KY7" s="98"/>
      <c r="KZ7" s="98"/>
      <c r="LA7" s="98"/>
      <c r="LB7" s="98"/>
      <c r="LC7" s="98"/>
      <c r="LD7" s="98"/>
      <c r="LE7" s="98"/>
      <c r="LF7" s="98"/>
      <c r="LG7" s="98"/>
      <c r="LH7" s="98"/>
      <c r="LI7" s="98"/>
      <c r="LJ7" s="98"/>
      <c r="LK7" s="98"/>
      <c r="LL7" s="98"/>
      <c r="LM7" s="98"/>
      <c r="LN7" s="98"/>
      <c r="LO7" s="98"/>
      <c r="LP7" s="98"/>
      <c r="LQ7" s="98"/>
      <c r="LR7" s="98"/>
      <c r="LS7" s="98"/>
      <c r="LT7" s="98"/>
      <c r="LU7" s="98"/>
      <c r="LV7" s="98"/>
      <c r="LW7" s="98"/>
      <c r="LX7" s="98"/>
      <c r="LY7" s="98"/>
      <c r="LZ7" s="98"/>
      <c r="MA7" s="98"/>
      <c r="MB7" s="98"/>
      <c r="MC7" s="98"/>
      <c r="MD7" s="98"/>
      <c r="ME7" s="98"/>
      <c r="MF7" s="98"/>
      <c r="MG7" s="98"/>
      <c r="MH7" s="98"/>
      <c r="MI7" s="98"/>
      <c r="MJ7" s="98"/>
      <c r="MK7" s="98"/>
      <c r="ML7" s="98"/>
      <c r="MM7" s="98"/>
      <c r="MN7" s="98"/>
      <c r="MO7" s="98"/>
      <c r="MP7" s="98"/>
      <c r="MQ7" s="98"/>
      <c r="MR7" s="98"/>
      <c r="MS7" s="98"/>
      <c r="MT7" s="98"/>
      <c r="MU7" s="98"/>
      <c r="MV7" s="98"/>
      <c r="MW7" s="98"/>
      <c r="MX7" s="98"/>
      <c r="MY7" s="98"/>
      <c r="MZ7" s="98"/>
      <c r="NA7" s="98"/>
      <c r="NB7" s="98"/>
      <c r="NC7" s="98"/>
      <c r="ND7" s="98"/>
      <c r="NE7" s="98"/>
      <c r="NF7" s="98"/>
      <c r="NG7" s="98"/>
      <c r="NH7" s="98"/>
      <c r="NI7" s="98"/>
      <c r="NJ7" s="98"/>
      <c r="NK7" s="98"/>
      <c r="NL7" s="98"/>
      <c r="NM7" s="98"/>
      <c r="NN7" s="98"/>
      <c r="NO7" s="98"/>
      <c r="NP7" s="98"/>
      <c r="NQ7" s="98"/>
      <c r="NR7" s="98"/>
      <c r="NS7" s="98"/>
      <c r="NT7" s="98"/>
      <c r="NU7" s="98"/>
      <c r="NV7" s="98"/>
      <c r="NW7" s="98"/>
      <c r="NX7" s="98"/>
      <c r="NY7" s="98"/>
      <c r="NZ7" s="98"/>
      <c r="OA7" s="98"/>
      <c r="OB7" s="98"/>
      <c r="OC7" s="98"/>
      <c r="OD7" s="98"/>
      <c r="OE7" s="98"/>
      <c r="OF7" s="98"/>
      <c r="OG7" s="98"/>
      <c r="OH7" s="98"/>
      <c r="OI7" s="98"/>
      <c r="OJ7" s="98"/>
      <c r="OK7" s="98"/>
      <c r="OL7" s="98"/>
      <c r="OM7" s="98"/>
      <c r="ON7" s="98"/>
      <c r="OO7" s="98"/>
      <c r="OP7" s="98"/>
      <c r="OQ7" s="98"/>
      <c r="OR7" s="98"/>
      <c r="OS7" s="98"/>
      <c r="OT7" s="98"/>
      <c r="OU7" s="98"/>
      <c r="OV7" s="98"/>
      <c r="OW7" s="98"/>
      <c r="OX7" s="98"/>
      <c r="OY7" s="98"/>
      <c r="OZ7" s="98"/>
      <c r="PA7" s="98"/>
      <c r="PB7" s="98"/>
      <c r="PC7" s="98"/>
      <c r="PD7" s="98"/>
      <c r="PE7" s="98"/>
      <c r="PF7" s="98"/>
      <c r="PG7" s="98"/>
      <c r="PH7" s="98"/>
      <c r="PI7" s="98"/>
      <c r="PJ7" s="98"/>
      <c r="PK7" s="98"/>
      <c r="PL7" s="98"/>
      <c r="PM7" s="98"/>
      <c r="PN7" s="98"/>
      <c r="PO7" s="98"/>
      <c r="PP7" s="98"/>
      <c r="PQ7" s="98"/>
      <c r="PR7" s="98"/>
      <c r="PS7" s="98"/>
      <c r="PT7" s="98"/>
      <c r="PU7" s="98"/>
      <c r="PV7" s="98"/>
      <c r="PW7" s="98"/>
      <c r="PX7" s="98"/>
      <c r="PY7" s="98"/>
      <c r="PZ7" s="98"/>
      <c r="QA7" s="98"/>
      <c r="QB7" s="98"/>
      <c r="QC7" s="98"/>
      <c r="QD7" s="98"/>
      <c r="QE7" s="98"/>
      <c r="QF7" s="98"/>
      <c r="QG7" s="98"/>
      <c r="QH7" s="98"/>
      <c r="QI7" s="98"/>
      <c r="QJ7" s="98"/>
      <c r="QK7" s="98"/>
      <c r="QL7" s="98"/>
      <c r="QM7" s="98"/>
      <c r="QN7" s="98"/>
      <c r="QO7" s="98"/>
      <c r="QP7" s="98"/>
      <c r="QQ7" s="98"/>
      <c r="QR7" s="98"/>
      <c r="QS7" s="98"/>
      <c r="QT7" s="98"/>
      <c r="QU7" s="98"/>
      <c r="QV7" s="98"/>
      <c r="QW7" s="98"/>
      <c r="QX7" s="98"/>
      <c r="QY7" s="98"/>
      <c r="QZ7" s="98"/>
      <c r="RA7" s="98"/>
      <c r="RB7" s="98"/>
      <c r="RC7" s="98"/>
      <c r="RD7" s="98"/>
      <c r="RE7" s="98"/>
      <c r="RF7" s="98"/>
      <c r="RG7" s="98"/>
      <c r="RH7" s="98"/>
      <c r="RI7" s="98"/>
      <c r="RJ7" s="98"/>
      <c r="RK7" s="98"/>
      <c r="RL7" s="98"/>
      <c r="RM7" s="98"/>
      <c r="RN7" s="98"/>
      <c r="RO7" s="98"/>
      <c r="RP7" s="98"/>
      <c r="RQ7" s="98"/>
      <c r="RR7" s="98"/>
      <c r="RS7" s="98"/>
      <c r="RT7" s="98"/>
      <c r="RU7" s="98"/>
      <c r="RV7" s="98"/>
      <c r="RW7" s="98"/>
      <c r="RX7" s="98"/>
      <c r="RY7" s="98"/>
      <c r="RZ7" s="98"/>
      <c r="SA7" s="98"/>
      <c r="SB7" s="98"/>
      <c r="SC7" s="98"/>
      <c r="SD7" s="98"/>
      <c r="SE7" s="98"/>
      <c r="SF7" s="98"/>
      <c r="SG7" s="98"/>
      <c r="SH7" s="98"/>
      <c r="SI7" s="98"/>
      <c r="SJ7" s="98"/>
    </row>
    <row r="8" spans="1:504" ht="15" customHeight="1" x14ac:dyDescent="0.25">
      <c r="B8" s="302"/>
      <c r="C8" s="302"/>
      <c r="D8" s="87" t="s">
        <v>350</v>
      </c>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c r="HI8" s="85"/>
      <c r="HJ8" s="85"/>
      <c r="HK8" s="85"/>
      <c r="HL8" s="85"/>
      <c r="HM8" s="85"/>
      <c r="HN8" s="85"/>
      <c r="HO8" s="85"/>
      <c r="HP8" s="85"/>
      <c r="HQ8" s="85"/>
      <c r="HR8" s="85"/>
      <c r="HS8" s="85"/>
      <c r="HT8" s="85"/>
      <c r="HU8" s="85"/>
      <c r="HV8" s="85"/>
      <c r="HW8" s="85"/>
      <c r="HX8" s="85"/>
      <c r="HY8" s="85"/>
      <c r="HZ8" s="85"/>
      <c r="IA8" s="85"/>
      <c r="IB8" s="85"/>
      <c r="IC8" s="85"/>
      <c r="ID8" s="85"/>
      <c r="IE8" s="85"/>
      <c r="IF8" s="85"/>
      <c r="IG8" s="85"/>
      <c r="IH8" s="85"/>
      <c r="II8" s="85"/>
      <c r="IJ8" s="85"/>
      <c r="IK8" s="85"/>
      <c r="IL8" s="85"/>
      <c r="IM8" s="85"/>
      <c r="IN8" s="85"/>
      <c r="IO8" s="85"/>
      <c r="IP8" s="85"/>
      <c r="IQ8" s="85"/>
      <c r="IR8" s="85"/>
      <c r="IS8" s="85"/>
      <c r="IT8" s="85"/>
      <c r="IU8" s="85"/>
      <c r="IV8" s="85"/>
      <c r="IW8" s="85"/>
      <c r="IX8" s="85"/>
      <c r="IY8" s="85"/>
      <c r="IZ8" s="85"/>
      <c r="JA8" s="85"/>
      <c r="JB8" s="85"/>
      <c r="JC8" s="85"/>
      <c r="JD8" s="85"/>
      <c r="JE8" s="85"/>
      <c r="JF8" s="85"/>
      <c r="JG8" s="85"/>
      <c r="JH8" s="85"/>
      <c r="JI8" s="85"/>
      <c r="JJ8" s="85"/>
      <c r="JK8" s="85"/>
      <c r="JL8" s="85"/>
      <c r="JM8" s="85"/>
      <c r="JN8" s="85"/>
      <c r="JO8" s="85"/>
      <c r="JP8" s="85"/>
      <c r="JQ8" s="85"/>
      <c r="JR8" s="85"/>
      <c r="JS8" s="85"/>
      <c r="JT8" s="85"/>
      <c r="JU8" s="85"/>
      <c r="JV8" s="85"/>
      <c r="JW8" s="85"/>
      <c r="JX8" s="85"/>
      <c r="JY8" s="85"/>
      <c r="JZ8" s="85"/>
      <c r="KA8" s="85"/>
      <c r="KB8" s="85"/>
      <c r="KC8" s="85"/>
      <c r="KD8" s="85"/>
      <c r="KE8" s="85"/>
      <c r="KF8" s="85"/>
      <c r="KG8" s="85"/>
      <c r="KH8" s="85"/>
      <c r="KI8" s="85"/>
      <c r="KJ8" s="85"/>
      <c r="KK8" s="85"/>
      <c r="KL8" s="85"/>
      <c r="KM8" s="85"/>
      <c r="KN8" s="85"/>
      <c r="KO8" s="85"/>
      <c r="KP8" s="85"/>
      <c r="KQ8" s="85"/>
      <c r="KR8" s="85"/>
      <c r="KS8" s="85"/>
      <c r="KT8" s="85"/>
      <c r="KU8" s="85"/>
      <c r="KV8" s="85"/>
      <c r="KW8" s="85"/>
      <c r="KX8" s="85"/>
      <c r="KY8" s="85"/>
      <c r="KZ8" s="85"/>
      <c r="LA8" s="85"/>
      <c r="LB8" s="85"/>
      <c r="LC8" s="85"/>
      <c r="LD8" s="85"/>
      <c r="LE8" s="85"/>
      <c r="LF8" s="85"/>
      <c r="LG8" s="85"/>
      <c r="LH8" s="85"/>
      <c r="LI8" s="85"/>
      <c r="LJ8" s="85"/>
      <c r="LK8" s="85"/>
      <c r="LL8" s="85"/>
      <c r="LM8" s="85"/>
      <c r="LN8" s="85"/>
      <c r="LO8" s="85"/>
      <c r="LP8" s="85"/>
      <c r="LQ8" s="85"/>
      <c r="LR8" s="85"/>
      <c r="LS8" s="85"/>
      <c r="LT8" s="85"/>
      <c r="LU8" s="85"/>
      <c r="LV8" s="85"/>
      <c r="LW8" s="85"/>
      <c r="LX8" s="85"/>
      <c r="LY8" s="85"/>
      <c r="LZ8" s="85"/>
      <c r="MA8" s="85"/>
      <c r="MB8" s="85"/>
      <c r="MC8" s="85"/>
      <c r="MD8" s="85"/>
      <c r="ME8" s="85"/>
      <c r="MF8" s="85"/>
      <c r="MG8" s="85"/>
      <c r="MH8" s="85"/>
      <c r="MI8" s="85"/>
      <c r="MJ8" s="85"/>
      <c r="MK8" s="85"/>
      <c r="ML8" s="85"/>
      <c r="MM8" s="85"/>
      <c r="MN8" s="85"/>
      <c r="MO8" s="85"/>
      <c r="MP8" s="85"/>
      <c r="MQ8" s="85"/>
      <c r="MR8" s="85"/>
      <c r="MS8" s="85"/>
      <c r="MT8" s="85"/>
      <c r="MU8" s="85"/>
      <c r="MV8" s="85"/>
      <c r="MW8" s="85"/>
      <c r="MX8" s="85"/>
      <c r="MY8" s="85"/>
      <c r="MZ8" s="85"/>
      <c r="NA8" s="85"/>
      <c r="NB8" s="85"/>
      <c r="NC8" s="85"/>
      <c r="ND8" s="85"/>
      <c r="NE8" s="85"/>
      <c r="NF8" s="85"/>
      <c r="NG8" s="85"/>
      <c r="NH8" s="85"/>
      <c r="NI8" s="85"/>
      <c r="NJ8" s="85"/>
      <c r="NK8" s="85"/>
      <c r="NL8" s="85"/>
      <c r="NM8" s="85"/>
      <c r="NN8" s="85"/>
      <c r="NO8" s="85"/>
      <c r="NP8" s="85"/>
      <c r="NQ8" s="85"/>
      <c r="NR8" s="85"/>
      <c r="NS8" s="85"/>
      <c r="NT8" s="85"/>
      <c r="NU8" s="85"/>
      <c r="NV8" s="85"/>
      <c r="NW8" s="85"/>
      <c r="NX8" s="85"/>
      <c r="NY8" s="85"/>
      <c r="NZ8" s="85"/>
      <c r="OA8" s="85"/>
      <c r="OB8" s="85"/>
      <c r="OC8" s="85"/>
      <c r="OD8" s="85"/>
      <c r="OE8" s="85"/>
      <c r="OF8" s="85"/>
      <c r="OG8" s="85"/>
      <c r="OH8" s="85"/>
      <c r="OI8" s="85"/>
      <c r="OJ8" s="85"/>
      <c r="OK8" s="85"/>
      <c r="OL8" s="85"/>
      <c r="OM8" s="85"/>
      <c r="ON8" s="85"/>
      <c r="OO8" s="85"/>
      <c r="OP8" s="85"/>
      <c r="OQ8" s="85"/>
      <c r="OR8" s="85"/>
      <c r="OS8" s="85"/>
      <c r="OT8" s="85"/>
      <c r="OU8" s="85"/>
      <c r="OV8" s="85"/>
      <c r="OW8" s="85"/>
      <c r="OX8" s="85"/>
      <c r="OY8" s="85"/>
      <c r="OZ8" s="85"/>
      <c r="PA8" s="85"/>
      <c r="PB8" s="85"/>
      <c r="PC8" s="85"/>
      <c r="PD8" s="85"/>
      <c r="PE8" s="85"/>
      <c r="PF8" s="85"/>
      <c r="PG8" s="85"/>
      <c r="PH8" s="85"/>
      <c r="PI8" s="85"/>
      <c r="PJ8" s="85"/>
      <c r="PK8" s="85"/>
      <c r="PL8" s="85"/>
      <c r="PM8" s="85"/>
      <c r="PN8" s="85"/>
      <c r="PO8" s="85"/>
      <c r="PP8" s="85"/>
      <c r="PQ8" s="85"/>
      <c r="PR8" s="85"/>
      <c r="PS8" s="85"/>
      <c r="PT8" s="85"/>
      <c r="PU8" s="85"/>
      <c r="PV8" s="85"/>
      <c r="PW8" s="85"/>
      <c r="PX8" s="85"/>
      <c r="PY8" s="85"/>
      <c r="PZ8" s="85"/>
      <c r="QA8" s="85"/>
      <c r="QB8" s="85"/>
      <c r="QC8" s="85"/>
      <c r="QD8" s="85"/>
      <c r="QE8" s="85"/>
      <c r="QF8" s="85"/>
      <c r="QG8" s="85"/>
      <c r="QH8" s="85"/>
      <c r="QI8" s="85"/>
      <c r="QJ8" s="85"/>
      <c r="QK8" s="85"/>
      <c r="QL8" s="85"/>
      <c r="QM8" s="85"/>
      <c r="QN8" s="85"/>
      <c r="QO8" s="85"/>
      <c r="QP8" s="85"/>
      <c r="QQ8" s="85"/>
      <c r="QR8" s="85"/>
      <c r="QS8" s="85"/>
      <c r="QT8" s="85"/>
      <c r="QU8" s="85"/>
      <c r="QV8" s="85"/>
      <c r="QW8" s="85"/>
      <c r="QX8" s="85"/>
      <c r="QY8" s="85"/>
      <c r="QZ8" s="85"/>
      <c r="RA8" s="85"/>
      <c r="RB8" s="85"/>
      <c r="RC8" s="85"/>
      <c r="RD8" s="85"/>
      <c r="RE8" s="85"/>
      <c r="RF8" s="85"/>
      <c r="RG8" s="85"/>
      <c r="RH8" s="85"/>
      <c r="RI8" s="85"/>
      <c r="RJ8" s="85"/>
      <c r="RK8" s="85"/>
      <c r="RL8" s="85"/>
      <c r="RM8" s="85"/>
      <c r="RN8" s="85"/>
      <c r="RO8" s="85"/>
      <c r="RP8" s="85"/>
      <c r="RQ8" s="85"/>
      <c r="RR8" s="85"/>
      <c r="RS8" s="85"/>
      <c r="RT8" s="85"/>
      <c r="RU8" s="85"/>
      <c r="RV8" s="85"/>
      <c r="RW8" s="85"/>
      <c r="RX8" s="85"/>
      <c r="RY8" s="85"/>
      <c r="RZ8" s="85"/>
      <c r="SA8" s="85"/>
      <c r="SB8" s="85"/>
      <c r="SC8" s="85"/>
      <c r="SD8" s="85"/>
      <c r="SE8" s="85"/>
      <c r="SF8" s="85"/>
      <c r="SG8" s="85"/>
      <c r="SH8" s="85"/>
      <c r="SI8" s="85"/>
      <c r="SJ8" s="85"/>
    </row>
    <row r="9" spans="1:504" ht="15" customHeight="1" x14ac:dyDescent="0.25">
      <c r="B9" s="302"/>
      <c r="C9" s="302"/>
      <c r="D9" s="87" t="s">
        <v>349</v>
      </c>
      <c r="E9" s="88">
        <f t="shared" ref="E9:BP9" si="0">SUM(E11:E97)</f>
        <v>0</v>
      </c>
      <c r="F9" s="88">
        <f t="shared" si="0"/>
        <v>0</v>
      </c>
      <c r="G9" s="88">
        <f t="shared" si="0"/>
        <v>0</v>
      </c>
      <c r="H9" s="88">
        <f t="shared" si="0"/>
        <v>0</v>
      </c>
      <c r="I9" s="88">
        <f t="shared" si="0"/>
        <v>0</v>
      </c>
      <c r="J9" s="88">
        <f t="shared" si="0"/>
        <v>0</v>
      </c>
      <c r="K9" s="88">
        <f t="shared" si="0"/>
        <v>0</v>
      </c>
      <c r="L9" s="88">
        <f t="shared" si="0"/>
        <v>0</v>
      </c>
      <c r="M9" s="88">
        <f t="shared" si="0"/>
        <v>0</v>
      </c>
      <c r="N9" s="88">
        <f t="shared" si="0"/>
        <v>0</v>
      </c>
      <c r="O9" s="88">
        <f t="shared" si="0"/>
        <v>0</v>
      </c>
      <c r="P9" s="88">
        <f t="shared" si="0"/>
        <v>0</v>
      </c>
      <c r="Q9" s="88">
        <f t="shared" si="0"/>
        <v>0</v>
      </c>
      <c r="R9" s="88">
        <f t="shared" si="0"/>
        <v>0</v>
      </c>
      <c r="S9" s="88">
        <f t="shared" si="0"/>
        <v>0</v>
      </c>
      <c r="T9" s="88">
        <f t="shared" si="0"/>
        <v>0</v>
      </c>
      <c r="U9" s="88">
        <f t="shared" si="0"/>
        <v>0</v>
      </c>
      <c r="V9" s="88">
        <f t="shared" si="0"/>
        <v>0</v>
      </c>
      <c r="W9" s="88">
        <f t="shared" si="0"/>
        <v>0</v>
      </c>
      <c r="X9" s="88">
        <f t="shared" si="0"/>
        <v>0</v>
      </c>
      <c r="Y9" s="88">
        <f t="shared" si="0"/>
        <v>0</v>
      </c>
      <c r="Z9" s="88">
        <f t="shared" si="0"/>
        <v>0</v>
      </c>
      <c r="AA9" s="88">
        <f t="shared" si="0"/>
        <v>0</v>
      </c>
      <c r="AB9" s="88">
        <f t="shared" si="0"/>
        <v>0</v>
      </c>
      <c r="AC9" s="88">
        <f t="shared" si="0"/>
        <v>0</v>
      </c>
      <c r="AD9" s="88">
        <f t="shared" si="0"/>
        <v>0</v>
      </c>
      <c r="AE9" s="88">
        <f t="shared" si="0"/>
        <v>0</v>
      </c>
      <c r="AF9" s="88">
        <f t="shared" si="0"/>
        <v>0</v>
      </c>
      <c r="AG9" s="88">
        <f t="shared" si="0"/>
        <v>0</v>
      </c>
      <c r="AH9" s="88">
        <f t="shared" si="0"/>
        <v>0</v>
      </c>
      <c r="AI9" s="88">
        <f t="shared" si="0"/>
        <v>0</v>
      </c>
      <c r="AJ9" s="88">
        <f t="shared" si="0"/>
        <v>0</v>
      </c>
      <c r="AK9" s="88">
        <f t="shared" si="0"/>
        <v>0</v>
      </c>
      <c r="AL9" s="88">
        <f t="shared" si="0"/>
        <v>0</v>
      </c>
      <c r="AM9" s="88">
        <f t="shared" si="0"/>
        <v>0</v>
      </c>
      <c r="AN9" s="88">
        <f t="shared" si="0"/>
        <v>0</v>
      </c>
      <c r="AO9" s="88">
        <f t="shared" si="0"/>
        <v>0</v>
      </c>
      <c r="AP9" s="88">
        <f t="shared" si="0"/>
        <v>0</v>
      </c>
      <c r="AQ9" s="88">
        <f t="shared" si="0"/>
        <v>0</v>
      </c>
      <c r="AR9" s="88">
        <f t="shared" si="0"/>
        <v>0</v>
      </c>
      <c r="AS9" s="88">
        <f t="shared" si="0"/>
        <v>0</v>
      </c>
      <c r="AT9" s="88">
        <f t="shared" si="0"/>
        <v>0</v>
      </c>
      <c r="AU9" s="88">
        <f t="shared" si="0"/>
        <v>0</v>
      </c>
      <c r="AV9" s="88">
        <f t="shared" si="0"/>
        <v>0</v>
      </c>
      <c r="AW9" s="88">
        <f t="shared" si="0"/>
        <v>0</v>
      </c>
      <c r="AX9" s="88">
        <f t="shared" si="0"/>
        <v>0</v>
      </c>
      <c r="AY9" s="88">
        <f t="shared" si="0"/>
        <v>0</v>
      </c>
      <c r="AZ9" s="88">
        <f t="shared" si="0"/>
        <v>0</v>
      </c>
      <c r="BA9" s="88">
        <f t="shared" si="0"/>
        <v>0</v>
      </c>
      <c r="BB9" s="88">
        <f t="shared" si="0"/>
        <v>0</v>
      </c>
      <c r="BC9" s="88">
        <f t="shared" si="0"/>
        <v>0</v>
      </c>
      <c r="BD9" s="88">
        <f t="shared" si="0"/>
        <v>0</v>
      </c>
      <c r="BE9" s="88">
        <f t="shared" si="0"/>
        <v>0</v>
      </c>
      <c r="BF9" s="88">
        <f t="shared" si="0"/>
        <v>0</v>
      </c>
      <c r="BG9" s="88">
        <f t="shared" si="0"/>
        <v>0</v>
      </c>
      <c r="BH9" s="88">
        <f t="shared" si="0"/>
        <v>0</v>
      </c>
      <c r="BI9" s="88">
        <f t="shared" si="0"/>
        <v>0</v>
      </c>
      <c r="BJ9" s="88">
        <f t="shared" si="0"/>
        <v>0</v>
      </c>
      <c r="BK9" s="88">
        <f t="shared" si="0"/>
        <v>0</v>
      </c>
      <c r="BL9" s="88">
        <f t="shared" si="0"/>
        <v>0</v>
      </c>
      <c r="BM9" s="88">
        <f t="shared" si="0"/>
        <v>0</v>
      </c>
      <c r="BN9" s="88">
        <f t="shared" si="0"/>
        <v>0</v>
      </c>
      <c r="BO9" s="88">
        <f t="shared" si="0"/>
        <v>0</v>
      </c>
      <c r="BP9" s="88">
        <f t="shared" si="0"/>
        <v>0</v>
      </c>
      <c r="BQ9" s="88">
        <f t="shared" ref="BQ9:EB9" si="1">SUM(BQ11:BQ97)</f>
        <v>0</v>
      </c>
      <c r="BR9" s="88">
        <f t="shared" si="1"/>
        <v>0</v>
      </c>
      <c r="BS9" s="88">
        <f t="shared" si="1"/>
        <v>0</v>
      </c>
      <c r="BT9" s="88">
        <f t="shared" si="1"/>
        <v>0</v>
      </c>
      <c r="BU9" s="88">
        <f t="shared" si="1"/>
        <v>0</v>
      </c>
      <c r="BV9" s="88">
        <f t="shared" si="1"/>
        <v>0</v>
      </c>
      <c r="BW9" s="88">
        <f t="shared" si="1"/>
        <v>0</v>
      </c>
      <c r="BX9" s="88">
        <f t="shared" si="1"/>
        <v>0</v>
      </c>
      <c r="BY9" s="88">
        <f t="shared" si="1"/>
        <v>0</v>
      </c>
      <c r="BZ9" s="88">
        <f t="shared" si="1"/>
        <v>0</v>
      </c>
      <c r="CA9" s="88">
        <f t="shared" si="1"/>
        <v>0</v>
      </c>
      <c r="CB9" s="88">
        <f t="shared" si="1"/>
        <v>0</v>
      </c>
      <c r="CC9" s="88">
        <f t="shared" si="1"/>
        <v>0</v>
      </c>
      <c r="CD9" s="88">
        <f t="shared" si="1"/>
        <v>0</v>
      </c>
      <c r="CE9" s="88">
        <f t="shared" si="1"/>
        <v>0</v>
      </c>
      <c r="CF9" s="88">
        <f t="shared" si="1"/>
        <v>0</v>
      </c>
      <c r="CG9" s="88">
        <f t="shared" si="1"/>
        <v>0</v>
      </c>
      <c r="CH9" s="88">
        <f t="shared" si="1"/>
        <v>0</v>
      </c>
      <c r="CI9" s="88">
        <f t="shared" si="1"/>
        <v>0</v>
      </c>
      <c r="CJ9" s="88">
        <f t="shared" si="1"/>
        <v>0</v>
      </c>
      <c r="CK9" s="88">
        <f t="shared" si="1"/>
        <v>0</v>
      </c>
      <c r="CL9" s="88">
        <f t="shared" si="1"/>
        <v>0</v>
      </c>
      <c r="CM9" s="88">
        <f t="shared" si="1"/>
        <v>0</v>
      </c>
      <c r="CN9" s="88">
        <f t="shared" si="1"/>
        <v>0</v>
      </c>
      <c r="CO9" s="88">
        <f t="shared" si="1"/>
        <v>0</v>
      </c>
      <c r="CP9" s="88">
        <f t="shared" si="1"/>
        <v>0</v>
      </c>
      <c r="CQ9" s="88">
        <f t="shared" si="1"/>
        <v>0</v>
      </c>
      <c r="CR9" s="88">
        <f t="shared" si="1"/>
        <v>0</v>
      </c>
      <c r="CS9" s="88">
        <f t="shared" si="1"/>
        <v>0</v>
      </c>
      <c r="CT9" s="88">
        <f t="shared" si="1"/>
        <v>0</v>
      </c>
      <c r="CU9" s="88">
        <f t="shared" si="1"/>
        <v>0</v>
      </c>
      <c r="CV9" s="88">
        <f t="shared" si="1"/>
        <v>0</v>
      </c>
      <c r="CW9" s="88">
        <f t="shared" si="1"/>
        <v>0</v>
      </c>
      <c r="CX9" s="88">
        <f t="shared" si="1"/>
        <v>0</v>
      </c>
      <c r="CY9" s="88">
        <f t="shared" si="1"/>
        <v>0</v>
      </c>
      <c r="CZ9" s="88">
        <f t="shared" si="1"/>
        <v>0</v>
      </c>
      <c r="DA9" s="88">
        <f t="shared" si="1"/>
        <v>0</v>
      </c>
      <c r="DB9" s="88">
        <f t="shared" si="1"/>
        <v>0</v>
      </c>
      <c r="DC9" s="88">
        <f t="shared" si="1"/>
        <v>0</v>
      </c>
      <c r="DD9" s="88">
        <f t="shared" si="1"/>
        <v>0</v>
      </c>
      <c r="DE9" s="88">
        <f t="shared" si="1"/>
        <v>0</v>
      </c>
      <c r="DF9" s="88">
        <f t="shared" si="1"/>
        <v>0</v>
      </c>
      <c r="DG9" s="88">
        <f t="shared" si="1"/>
        <v>0</v>
      </c>
      <c r="DH9" s="88">
        <f t="shared" si="1"/>
        <v>0</v>
      </c>
      <c r="DI9" s="88">
        <f t="shared" si="1"/>
        <v>0</v>
      </c>
      <c r="DJ9" s="88">
        <f t="shared" si="1"/>
        <v>0</v>
      </c>
      <c r="DK9" s="88">
        <f t="shared" si="1"/>
        <v>0</v>
      </c>
      <c r="DL9" s="88">
        <f t="shared" si="1"/>
        <v>0</v>
      </c>
      <c r="DM9" s="88">
        <f t="shared" si="1"/>
        <v>0</v>
      </c>
      <c r="DN9" s="88">
        <f t="shared" si="1"/>
        <v>0</v>
      </c>
      <c r="DO9" s="88">
        <f t="shared" si="1"/>
        <v>0</v>
      </c>
      <c r="DP9" s="88">
        <f t="shared" si="1"/>
        <v>0</v>
      </c>
      <c r="DQ9" s="88">
        <f t="shared" si="1"/>
        <v>0</v>
      </c>
      <c r="DR9" s="88">
        <f t="shared" si="1"/>
        <v>0</v>
      </c>
      <c r="DS9" s="88">
        <f t="shared" si="1"/>
        <v>0</v>
      </c>
      <c r="DT9" s="88">
        <f t="shared" si="1"/>
        <v>0</v>
      </c>
      <c r="DU9" s="88">
        <f t="shared" si="1"/>
        <v>0</v>
      </c>
      <c r="DV9" s="88">
        <f t="shared" si="1"/>
        <v>0</v>
      </c>
      <c r="DW9" s="88">
        <f t="shared" si="1"/>
        <v>0</v>
      </c>
      <c r="DX9" s="88">
        <f t="shared" si="1"/>
        <v>0</v>
      </c>
      <c r="DY9" s="88">
        <f t="shared" si="1"/>
        <v>0</v>
      </c>
      <c r="DZ9" s="88">
        <f t="shared" si="1"/>
        <v>0</v>
      </c>
      <c r="EA9" s="88">
        <f t="shared" si="1"/>
        <v>0</v>
      </c>
      <c r="EB9" s="88">
        <f t="shared" si="1"/>
        <v>0</v>
      </c>
      <c r="EC9" s="88">
        <f t="shared" ref="EC9:GN9" si="2">SUM(EC11:EC97)</f>
        <v>0</v>
      </c>
      <c r="ED9" s="88">
        <f t="shared" si="2"/>
        <v>0</v>
      </c>
      <c r="EE9" s="88">
        <f t="shared" si="2"/>
        <v>0</v>
      </c>
      <c r="EF9" s="88">
        <f t="shared" si="2"/>
        <v>0</v>
      </c>
      <c r="EG9" s="88">
        <f t="shared" si="2"/>
        <v>0</v>
      </c>
      <c r="EH9" s="88">
        <f t="shared" si="2"/>
        <v>0</v>
      </c>
      <c r="EI9" s="88">
        <f t="shared" si="2"/>
        <v>0</v>
      </c>
      <c r="EJ9" s="88">
        <f t="shared" si="2"/>
        <v>0</v>
      </c>
      <c r="EK9" s="88">
        <f t="shared" si="2"/>
        <v>0</v>
      </c>
      <c r="EL9" s="88">
        <f t="shared" si="2"/>
        <v>0</v>
      </c>
      <c r="EM9" s="88">
        <f t="shared" si="2"/>
        <v>0</v>
      </c>
      <c r="EN9" s="88">
        <f t="shared" si="2"/>
        <v>0</v>
      </c>
      <c r="EO9" s="88">
        <f t="shared" si="2"/>
        <v>0</v>
      </c>
      <c r="EP9" s="88">
        <f t="shared" si="2"/>
        <v>0</v>
      </c>
      <c r="EQ9" s="88">
        <f t="shared" si="2"/>
        <v>0</v>
      </c>
      <c r="ER9" s="88">
        <f t="shared" si="2"/>
        <v>0</v>
      </c>
      <c r="ES9" s="88">
        <f t="shared" si="2"/>
        <v>0</v>
      </c>
      <c r="ET9" s="88">
        <f t="shared" si="2"/>
        <v>0</v>
      </c>
      <c r="EU9" s="88">
        <f t="shared" si="2"/>
        <v>0</v>
      </c>
      <c r="EV9" s="88">
        <f t="shared" si="2"/>
        <v>0</v>
      </c>
      <c r="EW9" s="88">
        <f t="shared" si="2"/>
        <v>0</v>
      </c>
      <c r="EX9" s="88">
        <f t="shared" si="2"/>
        <v>0</v>
      </c>
      <c r="EY9" s="88">
        <f t="shared" si="2"/>
        <v>0</v>
      </c>
      <c r="EZ9" s="88">
        <f t="shared" si="2"/>
        <v>0</v>
      </c>
      <c r="FA9" s="88">
        <f t="shared" si="2"/>
        <v>0</v>
      </c>
      <c r="FB9" s="88">
        <f t="shared" si="2"/>
        <v>0</v>
      </c>
      <c r="FC9" s="88">
        <f t="shared" si="2"/>
        <v>0</v>
      </c>
      <c r="FD9" s="88">
        <f t="shared" si="2"/>
        <v>0</v>
      </c>
      <c r="FE9" s="88">
        <f t="shared" si="2"/>
        <v>0</v>
      </c>
      <c r="FF9" s="88">
        <f t="shared" si="2"/>
        <v>0</v>
      </c>
      <c r="FG9" s="88">
        <f t="shared" si="2"/>
        <v>0</v>
      </c>
      <c r="FH9" s="88">
        <f t="shared" si="2"/>
        <v>0</v>
      </c>
      <c r="FI9" s="88">
        <f t="shared" si="2"/>
        <v>0</v>
      </c>
      <c r="FJ9" s="88">
        <f t="shared" si="2"/>
        <v>0</v>
      </c>
      <c r="FK9" s="88">
        <f t="shared" si="2"/>
        <v>0</v>
      </c>
      <c r="FL9" s="88">
        <f t="shared" si="2"/>
        <v>0</v>
      </c>
      <c r="FM9" s="88">
        <f t="shared" si="2"/>
        <v>0</v>
      </c>
      <c r="FN9" s="88">
        <f t="shared" si="2"/>
        <v>0</v>
      </c>
      <c r="FO9" s="88">
        <f t="shared" si="2"/>
        <v>0</v>
      </c>
      <c r="FP9" s="88">
        <f t="shared" si="2"/>
        <v>0</v>
      </c>
      <c r="FQ9" s="88">
        <f t="shared" si="2"/>
        <v>0</v>
      </c>
      <c r="FR9" s="88">
        <f t="shared" si="2"/>
        <v>0</v>
      </c>
      <c r="FS9" s="88">
        <f t="shared" si="2"/>
        <v>0</v>
      </c>
      <c r="FT9" s="88">
        <f t="shared" si="2"/>
        <v>0</v>
      </c>
      <c r="FU9" s="88">
        <f t="shared" si="2"/>
        <v>0</v>
      </c>
      <c r="FV9" s="88">
        <f t="shared" si="2"/>
        <v>0</v>
      </c>
      <c r="FW9" s="88">
        <f t="shared" si="2"/>
        <v>0</v>
      </c>
      <c r="FX9" s="88">
        <f t="shared" si="2"/>
        <v>0</v>
      </c>
      <c r="FY9" s="88">
        <f t="shared" si="2"/>
        <v>0</v>
      </c>
      <c r="FZ9" s="88">
        <f t="shared" si="2"/>
        <v>0</v>
      </c>
      <c r="GA9" s="88">
        <f t="shared" si="2"/>
        <v>0</v>
      </c>
      <c r="GB9" s="88">
        <f t="shared" si="2"/>
        <v>0</v>
      </c>
      <c r="GC9" s="88">
        <f t="shared" si="2"/>
        <v>0</v>
      </c>
      <c r="GD9" s="88">
        <f t="shared" si="2"/>
        <v>0</v>
      </c>
      <c r="GE9" s="88">
        <f t="shared" si="2"/>
        <v>0</v>
      </c>
      <c r="GF9" s="88">
        <f t="shared" si="2"/>
        <v>0</v>
      </c>
      <c r="GG9" s="88">
        <f t="shared" si="2"/>
        <v>0</v>
      </c>
      <c r="GH9" s="88">
        <f t="shared" si="2"/>
        <v>0</v>
      </c>
      <c r="GI9" s="88">
        <f t="shared" si="2"/>
        <v>0</v>
      </c>
      <c r="GJ9" s="88">
        <f t="shared" si="2"/>
        <v>0</v>
      </c>
      <c r="GK9" s="88">
        <f t="shared" si="2"/>
        <v>0</v>
      </c>
      <c r="GL9" s="88">
        <f t="shared" si="2"/>
        <v>0</v>
      </c>
      <c r="GM9" s="88">
        <f t="shared" si="2"/>
        <v>0</v>
      </c>
      <c r="GN9" s="88">
        <f t="shared" si="2"/>
        <v>0</v>
      </c>
      <c r="GO9" s="88">
        <f t="shared" ref="GO9:IZ9" si="3">SUM(GO11:GO97)</f>
        <v>0</v>
      </c>
      <c r="GP9" s="88">
        <f t="shared" si="3"/>
        <v>0</v>
      </c>
      <c r="GQ9" s="88">
        <f t="shared" si="3"/>
        <v>0</v>
      </c>
      <c r="GR9" s="88">
        <f t="shared" si="3"/>
        <v>0</v>
      </c>
      <c r="GS9" s="88">
        <f t="shared" si="3"/>
        <v>0</v>
      </c>
      <c r="GT9" s="88">
        <f t="shared" si="3"/>
        <v>0</v>
      </c>
      <c r="GU9" s="88">
        <f t="shared" si="3"/>
        <v>0</v>
      </c>
      <c r="GV9" s="88">
        <f t="shared" si="3"/>
        <v>0</v>
      </c>
      <c r="GW9" s="88">
        <f t="shared" si="3"/>
        <v>0</v>
      </c>
      <c r="GX9" s="88">
        <f t="shared" si="3"/>
        <v>0</v>
      </c>
      <c r="GY9" s="88">
        <f t="shared" si="3"/>
        <v>0</v>
      </c>
      <c r="GZ9" s="88">
        <f t="shared" si="3"/>
        <v>0</v>
      </c>
      <c r="HA9" s="88">
        <f t="shared" si="3"/>
        <v>0</v>
      </c>
      <c r="HB9" s="88">
        <f t="shared" si="3"/>
        <v>0</v>
      </c>
      <c r="HC9" s="88">
        <f t="shared" si="3"/>
        <v>0</v>
      </c>
      <c r="HD9" s="88">
        <f t="shared" si="3"/>
        <v>0</v>
      </c>
      <c r="HE9" s="88">
        <f t="shared" si="3"/>
        <v>0</v>
      </c>
      <c r="HF9" s="88">
        <f t="shared" si="3"/>
        <v>0</v>
      </c>
      <c r="HG9" s="88">
        <f t="shared" si="3"/>
        <v>0</v>
      </c>
      <c r="HH9" s="88">
        <f t="shared" si="3"/>
        <v>0</v>
      </c>
      <c r="HI9" s="88">
        <f t="shared" si="3"/>
        <v>0</v>
      </c>
      <c r="HJ9" s="88">
        <f t="shared" si="3"/>
        <v>0</v>
      </c>
      <c r="HK9" s="88">
        <f t="shared" si="3"/>
        <v>0</v>
      </c>
      <c r="HL9" s="88">
        <f t="shared" si="3"/>
        <v>0</v>
      </c>
      <c r="HM9" s="88">
        <f t="shared" si="3"/>
        <v>0</v>
      </c>
      <c r="HN9" s="88">
        <f t="shared" si="3"/>
        <v>0</v>
      </c>
      <c r="HO9" s="88">
        <f t="shared" si="3"/>
        <v>0</v>
      </c>
      <c r="HP9" s="88">
        <f t="shared" si="3"/>
        <v>0</v>
      </c>
      <c r="HQ9" s="88">
        <f t="shared" si="3"/>
        <v>0</v>
      </c>
      <c r="HR9" s="88">
        <f t="shared" si="3"/>
        <v>0</v>
      </c>
      <c r="HS9" s="88">
        <f t="shared" si="3"/>
        <v>0</v>
      </c>
      <c r="HT9" s="88">
        <f t="shared" si="3"/>
        <v>0</v>
      </c>
      <c r="HU9" s="88">
        <f t="shared" si="3"/>
        <v>0</v>
      </c>
      <c r="HV9" s="88">
        <f t="shared" si="3"/>
        <v>0</v>
      </c>
      <c r="HW9" s="88">
        <f t="shared" si="3"/>
        <v>0</v>
      </c>
      <c r="HX9" s="88">
        <f t="shared" si="3"/>
        <v>0</v>
      </c>
      <c r="HY9" s="88">
        <f t="shared" si="3"/>
        <v>0</v>
      </c>
      <c r="HZ9" s="88">
        <f t="shared" si="3"/>
        <v>0</v>
      </c>
      <c r="IA9" s="88">
        <f t="shared" si="3"/>
        <v>0</v>
      </c>
      <c r="IB9" s="88">
        <f t="shared" si="3"/>
        <v>0</v>
      </c>
      <c r="IC9" s="88">
        <f t="shared" si="3"/>
        <v>0</v>
      </c>
      <c r="ID9" s="88">
        <f t="shared" si="3"/>
        <v>0</v>
      </c>
      <c r="IE9" s="88">
        <f t="shared" si="3"/>
        <v>0</v>
      </c>
      <c r="IF9" s="88">
        <f t="shared" si="3"/>
        <v>0</v>
      </c>
      <c r="IG9" s="88">
        <f t="shared" si="3"/>
        <v>0</v>
      </c>
      <c r="IH9" s="88">
        <f t="shared" si="3"/>
        <v>0</v>
      </c>
      <c r="II9" s="88">
        <f t="shared" si="3"/>
        <v>0</v>
      </c>
      <c r="IJ9" s="88">
        <f t="shared" si="3"/>
        <v>0</v>
      </c>
      <c r="IK9" s="88">
        <f t="shared" si="3"/>
        <v>0</v>
      </c>
      <c r="IL9" s="88">
        <f t="shared" si="3"/>
        <v>0</v>
      </c>
      <c r="IM9" s="88">
        <f t="shared" si="3"/>
        <v>0</v>
      </c>
      <c r="IN9" s="88">
        <f t="shared" si="3"/>
        <v>0</v>
      </c>
      <c r="IO9" s="88">
        <f t="shared" si="3"/>
        <v>0</v>
      </c>
      <c r="IP9" s="88">
        <f t="shared" si="3"/>
        <v>0</v>
      </c>
      <c r="IQ9" s="88">
        <f t="shared" si="3"/>
        <v>0</v>
      </c>
      <c r="IR9" s="88">
        <f t="shared" si="3"/>
        <v>0</v>
      </c>
      <c r="IS9" s="88">
        <f t="shared" si="3"/>
        <v>0</v>
      </c>
      <c r="IT9" s="88">
        <f t="shared" si="3"/>
        <v>0</v>
      </c>
      <c r="IU9" s="88">
        <f t="shared" si="3"/>
        <v>0</v>
      </c>
      <c r="IV9" s="88">
        <f t="shared" si="3"/>
        <v>0</v>
      </c>
      <c r="IW9" s="88">
        <f t="shared" si="3"/>
        <v>0</v>
      </c>
      <c r="IX9" s="88">
        <f t="shared" si="3"/>
        <v>0</v>
      </c>
      <c r="IY9" s="88">
        <f t="shared" si="3"/>
        <v>0</v>
      </c>
      <c r="IZ9" s="88">
        <f t="shared" si="3"/>
        <v>0</v>
      </c>
      <c r="JA9" s="88">
        <f t="shared" ref="JA9:LL9" si="4">SUM(JA11:JA97)</f>
        <v>0</v>
      </c>
      <c r="JB9" s="88">
        <f t="shared" si="4"/>
        <v>0</v>
      </c>
      <c r="JC9" s="88">
        <f t="shared" si="4"/>
        <v>0</v>
      </c>
      <c r="JD9" s="88">
        <f t="shared" si="4"/>
        <v>0</v>
      </c>
      <c r="JE9" s="88">
        <f t="shared" si="4"/>
        <v>0</v>
      </c>
      <c r="JF9" s="88">
        <f t="shared" si="4"/>
        <v>0</v>
      </c>
      <c r="JG9" s="88">
        <f t="shared" si="4"/>
        <v>0</v>
      </c>
      <c r="JH9" s="88">
        <f t="shared" si="4"/>
        <v>0</v>
      </c>
      <c r="JI9" s="88">
        <f t="shared" si="4"/>
        <v>0</v>
      </c>
      <c r="JJ9" s="88">
        <f t="shared" si="4"/>
        <v>0</v>
      </c>
      <c r="JK9" s="88">
        <f t="shared" si="4"/>
        <v>0</v>
      </c>
      <c r="JL9" s="88">
        <f t="shared" si="4"/>
        <v>0</v>
      </c>
      <c r="JM9" s="88">
        <f t="shared" si="4"/>
        <v>0</v>
      </c>
      <c r="JN9" s="88">
        <f t="shared" si="4"/>
        <v>0</v>
      </c>
      <c r="JO9" s="88">
        <f t="shared" si="4"/>
        <v>0</v>
      </c>
      <c r="JP9" s="88">
        <f t="shared" si="4"/>
        <v>0</v>
      </c>
      <c r="JQ9" s="88">
        <f t="shared" si="4"/>
        <v>0</v>
      </c>
      <c r="JR9" s="88">
        <f t="shared" si="4"/>
        <v>0</v>
      </c>
      <c r="JS9" s="88">
        <f t="shared" si="4"/>
        <v>0</v>
      </c>
      <c r="JT9" s="88">
        <f t="shared" si="4"/>
        <v>0</v>
      </c>
      <c r="JU9" s="88">
        <f t="shared" si="4"/>
        <v>0</v>
      </c>
      <c r="JV9" s="88">
        <f t="shared" si="4"/>
        <v>0</v>
      </c>
      <c r="JW9" s="88">
        <f t="shared" si="4"/>
        <v>0</v>
      </c>
      <c r="JX9" s="88">
        <f t="shared" si="4"/>
        <v>0</v>
      </c>
      <c r="JY9" s="88">
        <f t="shared" si="4"/>
        <v>0</v>
      </c>
      <c r="JZ9" s="88">
        <f t="shared" si="4"/>
        <v>0</v>
      </c>
      <c r="KA9" s="88">
        <f t="shared" si="4"/>
        <v>0</v>
      </c>
      <c r="KB9" s="88">
        <f t="shared" si="4"/>
        <v>0</v>
      </c>
      <c r="KC9" s="88">
        <f t="shared" si="4"/>
        <v>0</v>
      </c>
      <c r="KD9" s="88">
        <f t="shared" si="4"/>
        <v>0</v>
      </c>
      <c r="KE9" s="88">
        <f t="shared" si="4"/>
        <v>0</v>
      </c>
      <c r="KF9" s="88">
        <f t="shared" si="4"/>
        <v>0</v>
      </c>
      <c r="KG9" s="88">
        <f t="shared" si="4"/>
        <v>0</v>
      </c>
      <c r="KH9" s="88">
        <f t="shared" si="4"/>
        <v>0</v>
      </c>
      <c r="KI9" s="88">
        <f t="shared" si="4"/>
        <v>0</v>
      </c>
      <c r="KJ9" s="88">
        <f t="shared" si="4"/>
        <v>0</v>
      </c>
      <c r="KK9" s="88">
        <f t="shared" si="4"/>
        <v>0</v>
      </c>
      <c r="KL9" s="88">
        <f t="shared" si="4"/>
        <v>0</v>
      </c>
      <c r="KM9" s="88">
        <f t="shared" si="4"/>
        <v>0</v>
      </c>
      <c r="KN9" s="88">
        <f t="shared" si="4"/>
        <v>0</v>
      </c>
      <c r="KO9" s="88">
        <f t="shared" si="4"/>
        <v>0</v>
      </c>
      <c r="KP9" s="88">
        <f t="shared" si="4"/>
        <v>0</v>
      </c>
      <c r="KQ9" s="88">
        <f t="shared" si="4"/>
        <v>0</v>
      </c>
      <c r="KR9" s="88">
        <f t="shared" si="4"/>
        <v>0</v>
      </c>
      <c r="KS9" s="88">
        <f t="shared" si="4"/>
        <v>0</v>
      </c>
      <c r="KT9" s="88">
        <f t="shared" si="4"/>
        <v>0</v>
      </c>
      <c r="KU9" s="88">
        <f t="shared" si="4"/>
        <v>0</v>
      </c>
      <c r="KV9" s="88">
        <f t="shared" si="4"/>
        <v>0</v>
      </c>
      <c r="KW9" s="88">
        <f t="shared" si="4"/>
        <v>0</v>
      </c>
      <c r="KX9" s="88">
        <f t="shared" si="4"/>
        <v>0</v>
      </c>
      <c r="KY9" s="88">
        <f t="shared" si="4"/>
        <v>0</v>
      </c>
      <c r="KZ9" s="88">
        <f t="shared" si="4"/>
        <v>0</v>
      </c>
      <c r="LA9" s="88">
        <f t="shared" si="4"/>
        <v>0</v>
      </c>
      <c r="LB9" s="88">
        <f t="shared" si="4"/>
        <v>0</v>
      </c>
      <c r="LC9" s="88">
        <f t="shared" si="4"/>
        <v>0</v>
      </c>
      <c r="LD9" s="88">
        <f t="shared" si="4"/>
        <v>0</v>
      </c>
      <c r="LE9" s="88">
        <f t="shared" si="4"/>
        <v>0</v>
      </c>
      <c r="LF9" s="88">
        <f t="shared" si="4"/>
        <v>0</v>
      </c>
      <c r="LG9" s="88">
        <f t="shared" si="4"/>
        <v>0</v>
      </c>
      <c r="LH9" s="88">
        <f t="shared" si="4"/>
        <v>0</v>
      </c>
      <c r="LI9" s="88">
        <f t="shared" si="4"/>
        <v>0</v>
      </c>
      <c r="LJ9" s="88">
        <f t="shared" si="4"/>
        <v>0</v>
      </c>
      <c r="LK9" s="88">
        <f t="shared" si="4"/>
        <v>0</v>
      </c>
      <c r="LL9" s="88">
        <f t="shared" si="4"/>
        <v>0</v>
      </c>
      <c r="LM9" s="88">
        <f t="shared" ref="LM9:NX9" si="5">SUM(LM11:LM97)</f>
        <v>0</v>
      </c>
      <c r="LN9" s="88">
        <f t="shared" si="5"/>
        <v>0</v>
      </c>
      <c r="LO9" s="88">
        <f t="shared" si="5"/>
        <v>0</v>
      </c>
      <c r="LP9" s="88">
        <f t="shared" si="5"/>
        <v>0</v>
      </c>
      <c r="LQ9" s="88">
        <f t="shared" si="5"/>
        <v>0</v>
      </c>
      <c r="LR9" s="88">
        <f t="shared" si="5"/>
        <v>0</v>
      </c>
      <c r="LS9" s="88">
        <f t="shared" si="5"/>
        <v>0</v>
      </c>
      <c r="LT9" s="88">
        <f t="shared" si="5"/>
        <v>0</v>
      </c>
      <c r="LU9" s="88">
        <f t="shared" si="5"/>
        <v>0</v>
      </c>
      <c r="LV9" s="88">
        <f t="shared" si="5"/>
        <v>0</v>
      </c>
      <c r="LW9" s="88">
        <f t="shared" si="5"/>
        <v>0</v>
      </c>
      <c r="LX9" s="88">
        <f t="shared" si="5"/>
        <v>0</v>
      </c>
      <c r="LY9" s="88">
        <f t="shared" si="5"/>
        <v>0</v>
      </c>
      <c r="LZ9" s="88">
        <f t="shared" si="5"/>
        <v>0</v>
      </c>
      <c r="MA9" s="88">
        <f t="shared" si="5"/>
        <v>0</v>
      </c>
      <c r="MB9" s="88">
        <f t="shared" si="5"/>
        <v>0</v>
      </c>
      <c r="MC9" s="88">
        <f t="shared" si="5"/>
        <v>0</v>
      </c>
      <c r="MD9" s="88">
        <f t="shared" si="5"/>
        <v>0</v>
      </c>
      <c r="ME9" s="88">
        <f t="shared" si="5"/>
        <v>0</v>
      </c>
      <c r="MF9" s="88">
        <f t="shared" si="5"/>
        <v>0</v>
      </c>
      <c r="MG9" s="88">
        <f t="shared" si="5"/>
        <v>0</v>
      </c>
      <c r="MH9" s="88">
        <f t="shared" si="5"/>
        <v>0</v>
      </c>
      <c r="MI9" s="88">
        <f t="shared" si="5"/>
        <v>0</v>
      </c>
      <c r="MJ9" s="88">
        <f t="shared" si="5"/>
        <v>0</v>
      </c>
      <c r="MK9" s="88">
        <f t="shared" si="5"/>
        <v>0</v>
      </c>
      <c r="ML9" s="88">
        <f t="shared" si="5"/>
        <v>0</v>
      </c>
      <c r="MM9" s="88">
        <f t="shared" si="5"/>
        <v>0</v>
      </c>
      <c r="MN9" s="88">
        <f t="shared" si="5"/>
        <v>0</v>
      </c>
      <c r="MO9" s="88">
        <f t="shared" si="5"/>
        <v>0</v>
      </c>
      <c r="MP9" s="88">
        <f t="shared" si="5"/>
        <v>0</v>
      </c>
      <c r="MQ9" s="88">
        <f t="shared" si="5"/>
        <v>0</v>
      </c>
      <c r="MR9" s="88">
        <f t="shared" si="5"/>
        <v>0</v>
      </c>
      <c r="MS9" s="88">
        <f t="shared" si="5"/>
        <v>0</v>
      </c>
      <c r="MT9" s="88">
        <f t="shared" si="5"/>
        <v>0</v>
      </c>
      <c r="MU9" s="88">
        <f t="shared" si="5"/>
        <v>0</v>
      </c>
      <c r="MV9" s="88">
        <f t="shared" si="5"/>
        <v>0</v>
      </c>
      <c r="MW9" s="88">
        <f t="shared" si="5"/>
        <v>0</v>
      </c>
      <c r="MX9" s="88">
        <f t="shared" si="5"/>
        <v>0</v>
      </c>
      <c r="MY9" s="88">
        <f t="shared" si="5"/>
        <v>0</v>
      </c>
      <c r="MZ9" s="88">
        <f t="shared" si="5"/>
        <v>0</v>
      </c>
      <c r="NA9" s="88">
        <f t="shared" si="5"/>
        <v>0</v>
      </c>
      <c r="NB9" s="88">
        <f t="shared" si="5"/>
        <v>0</v>
      </c>
      <c r="NC9" s="88">
        <f t="shared" si="5"/>
        <v>0</v>
      </c>
      <c r="ND9" s="88">
        <f t="shared" si="5"/>
        <v>0</v>
      </c>
      <c r="NE9" s="88">
        <f t="shared" si="5"/>
        <v>0</v>
      </c>
      <c r="NF9" s="88">
        <f t="shared" si="5"/>
        <v>0</v>
      </c>
      <c r="NG9" s="88">
        <f t="shared" si="5"/>
        <v>0</v>
      </c>
      <c r="NH9" s="88">
        <f t="shared" si="5"/>
        <v>0</v>
      </c>
      <c r="NI9" s="88">
        <f t="shared" si="5"/>
        <v>0</v>
      </c>
      <c r="NJ9" s="88">
        <f t="shared" si="5"/>
        <v>0</v>
      </c>
      <c r="NK9" s="88">
        <f t="shared" si="5"/>
        <v>0</v>
      </c>
      <c r="NL9" s="88">
        <f t="shared" si="5"/>
        <v>0</v>
      </c>
      <c r="NM9" s="88">
        <f t="shared" si="5"/>
        <v>0</v>
      </c>
      <c r="NN9" s="88">
        <f t="shared" si="5"/>
        <v>0</v>
      </c>
      <c r="NO9" s="88">
        <f t="shared" si="5"/>
        <v>0</v>
      </c>
      <c r="NP9" s="88">
        <f t="shared" si="5"/>
        <v>0</v>
      </c>
      <c r="NQ9" s="88">
        <f t="shared" si="5"/>
        <v>0</v>
      </c>
      <c r="NR9" s="88">
        <f t="shared" si="5"/>
        <v>0</v>
      </c>
      <c r="NS9" s="88">
        <f t="shared" si="5"/>
        <v>0</v>
      </c>
      <c r="NT9" s="88">
        <f t="shared" si="5"/>
        <v>0</v>
      </c>
      <c r="NU9" s="88">
        <f t="shared" si="5"/>
        <v>0</v>
      </c>
      <c r="NV9" s="88">
        <f t="shared" si="5"/>
        <v>0</v>
      </c>
      <c r="NW9" s="88">
        <f t="shared" si="5"/>
        <v>0</v>
      </c>
      <c r="NX9" s="88">
        <f t="shared" si="5"/>
        <v>0</v>
      </c>
      <c r="NY9" s="88">
        <f t="shared" ref="NY9:QJ9" si="6">SUM(NY11:NY97)</f>
        <v>0</v>
      </c>
      <c r="NZ9" s="88">
        <f t="shared" si="6"/>
        <v>0</v>
      </c>
      <c r="OA9" s="88">
        <f t="shared" si="6"/>
        <v>0</v>
      </c>
      <c r="OB9" s="88">
        <f t="shared" si="6"/>
        <v>0</v>
      </c>
      <c r="OC9" s="88">
        <f t="shared" si="6"/>
        <v>0</v>
      </c>
      <c r="OD9" s="88">
        <f t="shared" si="6"/>
        <v>0</v>
      </c>
      <c r="OE9" s="88">
        <f t="shared" si="6"/>
        <v>0</v>
      </c>
      <c r="OF9" s="88">
        <f t="shared" si="6"/>
        <v>0</v>
      </c>
      <c r="OG9" s="88">
        <f t="shared" si="6"/>
        <v>0</v>
      </c>
      <c r="OH9" s="88">
        <f t="shared" si="6"/>
        <v>0</v>
      </c>
      <c r="OI9" s="88">
        <f t="shared" si="6"/>
        <v>0</v>
      </c>
      <c r="OJ9" s="88">
        <f t="shared" si="6"/>
        <v>0</v>
      </c>
      <c r="OK9" s="88">
        <f t="shared" si="6"/>
        <v>0</v>
      </c>
      <c r="OL9" s="88">
        <f t="shared" si="6"/>
        <v>0</v>
      </c>
      <c r="OM9" s="88">
        <f t="shared" si="6"/>
        <v>0</v>
      </c>
      <c r="ON9" s="88">
        <f t="shared" si="6"/>
        <v>0</v>
      </c>
      <c r="OO9" s="88">
        <f t="shared" si="6"/>
        <v>0</v>
      </c>
      <c r="OP9" s="88">
        <f t="shared" si="6"/>
        <v>0</v>
      </c>
      <c r="OQ9" s="88">
        <f t="shared" si="6"/>
        <v>0</v>
      </c>
      <c r="OR9" s="88">
        <f t="shared" si="6"/>
        <v>0</v>
      </c>
      <c r="OS9" s="88">
        <f t="shared" si="6"/>
        <v>0</v>
      </c>
      <c r="OT9" s="88">
        <f t="shared" si="6"/>
        <v>0</v>
      </c>
      <c r="OU9" s="88">
        <f t="shared" si="6"/>
        <v>0</v>
      </c>
      <c r="OV9" s="88">
        <f t="shared" si="6"/>
        <v>0</v>
      </c>
      <c r="OW9" s="88">
        <f t="shared" si="6"/>
        <v>0</v>
      </c>
      <c r="OX9" s="88">
        <f t="shared" si="6"/>
        <v>0</v>
      </c>
      <c r="OY9" s="88">
        <f t="shared" si="6"/>
        <v>0</v>
      </c>
      <c r="OZ9" s="88">
        <f t="shared" si="6"/>
        <v>0</v>
      </c>
      <c r="PA9" s="88">
        <f t="shared" si="6"/>
        <v>0</v>
      </c>
      <c r="PB9" s="88">
        <f t="shared" si="6"/>
        <v>0</v>
      </c>
      <c r="PC9" s="88">
        <f t="shared" si="6"/>
        <v>0</v>
      </c>
      <c r="PD9" s="88">
        <f t="shared" si="6"/>
        <v>0</v>
      </c>
      <c r="PE9" s="88">
        <f t="shared" si="6"/>
        <v>0</v>
      </c>
      <c r="PF9" s="88">
        <f t="shared" si="6"/>
        <v>0</v>
      </c>
      <c r="PG9" s="88">
        <f t="shared" si="6"/>
        <v>0</v>
      </c>
      <c r="PH9" s="88">
        <f t="shared" si="6"/>
        <v>0</v>
      </c>
      <c r="PI9" s="88">
        <f t="shared" si="6"/>
        <v>0</v>
      </c>
      <c r="PJ9" s="88">
        <f t="shared" si="6"/>
        <v>0</v>
      </c>
      <c r="PK9" s="88">
        <f t="shared" si="6"/>
        <v>0</v>
      </c>
      <c r="PL9" s="88">
        <f t="shared" si="6"/>
        <v>0</v>
      </c>
      <c r="PM9" s="88">
        <f t="shared" si="6"/>
        <v>0</v>
      </c>
      <c r="PN9" s="88">
        <f t="shared" si="6"/>
        <v>0</v>
      </c>
      <c r="PO9" s="88">
        <f t="shared" si="6"/>
        <v>0</v>
      </c>
      <c r="PP9" s="88">
        <f t="shared" si="6"/>
        <v>0</v>
      </c>
      <c r="PQ9" s="88">
        <f t="shared" si="6"/>
        <v>0</v>
      </c>
      <c r="PR9" s="88">
        <f t="shared" si="6"/>
        <v>0</v>
      </c>
      <c r="PS9" s="88">
        <f t="shared" si="6"/>
        <v>0</v>
      </c>
      <c r="PT9" s="88">
        <f t="shared" si="6"/>
        <v>0</v>
      </c>
      <c r="PU9" s="88">
        <f t="shared" si="6"/>
        <v>0</v>
      </c>
      <c r="PV9" s="88">
        <f t="shared" si="6"/>
        <v>0</v>
      </c>
      <c r="PW9" s="88">
        <f t="shared" si="6"/>
        <v>0</v>
      </c>
      <c r="PX9" s="88">
        <f t="shared" si="6"/>
        <v>0</v>
      </c>
      <c r="PY9" s="88">
        <f t="shared" si="6"/>
        <v>0</v>
      </c>
      <c r="PZ9" s="88">
        <f t="shared" si="6"/>
        <v>0</v>
      </c>
      <c r="QA9" s="88">
        <f t="shared" si="6"/>
        <v>0</v>
      </c>
      <c r="QB9" s="88">
        <f t="shared" si="6"/>
        <v>0</v>
      </c>
      <c r="QC9" s="88">
        <f t="shared" si="6"/>
        <v>0</v>
      </c>
      <c r="QD9" s="88">
        <f t="shared" si="6"/>
        <v>0</v>
      </c>
      <c r="QE9" s="88">
        <f t="shared" si="6"/>
        <v>0</v>
      </c>
      <c r="QF9" s="88">
        <f t="shared" si="6"/>
        <v>0</v>
      </c>
      <c r="QG9" s="88">
        <f t="shared" si="6"/>
        <v>0</v>
      </c>
      <c r="QH9" s="88">
        <f t="shared" si="6"/>
        <v>0</v>
      </c>
      <c r="QI9" s="88">
        <f t="shared" si="6"/>
        <v>0</v>
      </c>
      <c r="QJ9" s="88">
        <f t="shared" si="6"/>
        <v>0</v>
      </c>
      <c r="QK9" s="88">
        <f t="shared" ref="QK9:SJ9" si="7">SUM(QK11:QK97)</f>
        <v>0</v>
      </c>
      <c r="QL9" s="88">
        <f t="shared" si="7"/>
        <v>0</v>
      </c>
      <c r="QM9" s="88">
        <f t="shared" si="7"/>
        <v>0</v>
      </c>
      <c r="QN9" s="88">
        <f t="shared" si="7"/>
        <v>0</v>
      </c>
      <c r="QO9" s="88">
        <f t="shared" si="7"/>
        <v>0</v>
      </c>
      <c r="QP9" s="88">
        <f t="shared" si="7"/>
        <v>0</v>
      </c>
      <c r="QQ9" s="88">
        <f t="shared" si="7"/>
        <v>0</v>
      </c>
      <c r="QR9" s="88">
        <f t="shared" si="7"/>
        <v>0</v>
      </c>
      <c r="QS9" s="88">
        <f t="shared" si="7"/>
        <v>0</v>
      </c>
      <c r="QT9" s="88">
        <f t="shared" si="7"/>
        <v>0</v>
      </c>
      <c r="QU9" s="88">
        <f t="shared" si="7"/>
        <v>0</v>
      </c>
      <c r="QV9" s="88">
        <f t="shared" si="7"/>
        <v>0</v>
      </c>
      <c r="QW9" s="88">
        <f t="shared" si="7"/>
        <v>0</v>
      </c>
      <c r="QX9" s="88">
        <f t="shared" si="7"/>
        <v>0</v>
      </c>
      <c r="QY9" s="88">
        <f t="shared" si="7"/>
        <v>0</v>
      </c>
      <c r="QZ9" s="88">
        <f t="shared" si="7"/>
        <v>0</v>
      </c>
      <c r="RA9" s="88">
        <f t="shared" si="7"/>
        <v>0</v>
      </c>
      <c r="RB9" s="88">
        <f t="shared" si="7"/>
        <v>0</v>
      </c>
      <c r="RC9" s="88">
        <f t="shared" si="7"/>
        <v>0</v>
      </c>
      <c r="RD9" s="88">
        <f t="shared" si="7"/>
        <v>0</v>
      </c>
      <c r="RE9" s="88">
        <f t="shared" si="7"/>
        <v>0</v>
      </c>
      <c r="RF9" s="88">
        <f t="shared" si="7"/>
        <v>0</v>
      </c>
      <c r="RG9" s="88">
        <f t="shared" si="7"/>
        <v>0</v>
      </c>
      <c r="RH9" s="88">
        <f t="shared" si="7"/>
        <v>0</v>
      </c>
      <c r="RI9" s="88">
        <f t="shared" si="7"/>
        <v>0</v>
      </c>
      <c r="RJ9" s="88">
        <f t="shared" si="7"/>
        <v>0</v>
      </c>
      <c r="RK9" s="88">
        <f t="shared" si="7"/>
        <v>0</v>
      </c>
      <c r="RL9" s="88">
        <f t="shared" si="7"/>
        <v>0</v>
      </c>
      <c r="RM9" s="88">
        <f t="shared" si="7"/>
        <v>0</v>
      </c>
      <c r="RN9" s="88">
        <f t="shared" si="7"/>
        <v>0</v>
      </c>
      <c r="RO9" s="88">
        <f t="shared" si="7"/>
        <v>0</v>
      </c>
      <c r="RP9" s="88">
        <f t="shared" si="7"/>
        <v>0</v>
      </c>
      <c r="RQ9" s="88">
        <f t="shared" si="7"/>
        <v>0</v>
      </c>
      <c r="RR9" s="88">
        <f t="shared" si="7"/>
        <v>0</v>
      </c>
      <c r="RS9" s="88">
        <f t="shared" si="7"/>
        <v>0</v>
      </c>
      <c r="RT9" s="88">
        <f t="shared" si="7"/>
        <v>0</v>
      </c>
      <c r="RU9" s="88">
        <f t="shared" si="7"/>
        <v>0</v>
      </c>
      <c r="RV9" s="88">
        <f t="shared" si="7"/>
        <v>0</v>
      </c>
      <c r="RW9" s="88">
        <f t="shared" si="7"/>
        <v>0</v>
      </c>
      <c r="RX9" s="88">
        <f t="shared" si="7"/>
        <v>0</v>
      </c>
      <c r="RY9" s="88">
        <f t="shared" si="7"/>
        <v>0</v>
      </c>
      <c r="RZ9" s="88">
        <f t="shared" si="7"/>
        <v>0</v>
      </c>
      <c r="SA9" s="88">
        <f t="shared" si="7"/>
        <v>0</v>
      </c>
      <c r="SB9" s="88">
        <f t="shared" si="7"/>
        <v>0</v>
      </c>
      <c r="SC9" s="88">
        <f t="shared" si="7"/>
        <v>0</v>
      </c>
      <c r="SD9" s="88">
        <f t="shared" si="7"/>
        <v>0</v>
      </c>
      <c r="SE9" s="88">
        <f t="shared" si="7"/>
        <v>0</v>
      </c>
      <c r="SF9" s="88">
        <f t="shared" si="7"/>
        <v>0</v>
      </c>
      <c r="SG9" s="88">
        <f t="shared" si="7"/>
        <v>0</v>
      </c>
      <c r="SH9" s="88">
        <f t="shared" si="7"/>
        <v>0</v>
      </c>
      <c r="SI9" s="88">
        <f t="shared" si="7"/>
        <v>0</v>
      </c>
      <c r="SJ9" s="111">
        <f t="shared" si="7"/>
        <v>0</v>
      </c>
    </row>
    <row r="10" spans="1:504" x14ac:dyDescent="0.25">
      <c r="B10" s="115" t="s">
        <v>281</v>
      </c>
      <c r="C10" s="90" t="s">
        <v>196</v>
      </c>
      <c r="D10" s="93">
        <f>SUM(D11:D97)</f>
        <v>0</v>
      </c>
      <c r="E10" s="93" t="s">
        <v>353</v>
      </c>
      <c r="F10" s="92" t="s">
        <v>354</v>
      </c>
      <c r="G10" s="93" t="s">
        <v>355</v>
      </c>
      <c r="H10" s="92" t="s">
        <v>356</v>
      </c>
      <c r="I10" s="93" t="s">
        <v>357</v>
      </c>
      <c r="J10" s="92" t="s">
        <v>358</v>
      </c>
      <c r="K10" s="93" t="s">
        <v>359</v>
      </c>
      <c r="L10" s="92" t="s">
        <v>360</v>
      </c>
      <c r="M10" s="93" t="s">
        <v>361</v>
      </c>
      <c r="N10" s="92" t="s">
        <v>362</v>
      </c>
      <c r="O10" s="93" t="s">
        <v>363</v>
      </c>
      <c r="P10" s="92" t="s">
        <v>364</v>
      </c>
      <c r="Q10" s="93" t="s">
        <v>365</v>
      </c>
      <c r="R10" s="92" t="s">
        <v>366</v>
      </c>
      <c r="S10" s="93" t="s">
        <v>367</v>
      </c>
      <c r="T10" s="92" t="s">
        <v>368</v>
      </c>
      <c r="U10" s="93" t="s">
        <v>369</v>
      </c>
      <c r="V10" s="92" t="s">
        <v>370</v>
      </c>
      <c r="W10" s="93" t="s">
        <v>371</v>
      </c>
      <c r="X10" s="92" t="s">
        <v>372</v>
      </c>
      <c r="Y10" s="93" t="s">
        <v>373</v>
      </c>
      <c r="Z10" s="92" t="s">
        <v>374</v>
      </c>
      <c r="AA10" s="93" t="s">
        <v>375</v>
      </c>
      <c r="AB10" s="92" t="s">
        <v>376</v>
      </c>
      <c r="AC10" s="93" t="s">
        <v>377</v>
      </c>
      <c r="AD10" s="92" t="s">
        <v>378</v>
      </c>
      <c r="AE10" s="93" t="s">
        <v>379</v>
      </c>
      <c r="AF10" s="92" t="s">
        <v>380</v>
      </c>
      <c r="AG10" s="93" t="s">
        <v>381</v>
      </c>
      <c r="AH10" s="92" t="s">
        <v>382</v>
      </c>
      <c r="AI10" s="93" t="s">
        <v>383</v>
      </c>
      <c r="AJ10" s="92" t="s">
        <v>384</v>
      </c>
      <c r="AK10" s="93" t="s">
        <v>385</v>
      </c>
      <c r="AL10" s="92" t="s">
        <v>386</v>
      </c>
      <c r="AM10" s="93" t="s">
        <v>387</v>
      </c>
      <c r="AN10" s="92" t="s">
        <v>388</v>
      </c>
      <c r="AO10" s="93" t="s">
        <v>389</v>
      </c>
      <c r="AP10" s="92" t="s">
        <v>390</v>
      </c>
      <c r="AQ10" s="93" t="s">
        <v>391</v>
      </c>
      <c r="AR10" s="92" t="s">
        <v>392</v>
      </c>
      <c r="AS10" s="93" t="s">
        <v>393</v>
      </c>
      <c r="AT10" s="92" t="s">
        <v>394</v>
      </c>
      <c r="AU10" s="93" t="s">
        <v>395</v>
      </c>
      <c r="AV10" s="92" t="s">
        <v>396</v>
      </c>
      <c r="AW10" s="93" t="s">
        <v>397</v>
      </c>
      <c r="AX10" s="92" t="s">
        <v>398</v>
      </c>
      <c r="AY10" s="93" t="s">
        <v>399</v>
      </c>
      <c r="AZ10" s="92" t="s">
        <v>400</v>
      </c>
      <c r="BA10" s="93" t="s">
        <v>401</v>
      </c>
      <c r="BB10" s="92" t="s">
        <v>402</v>
      </c>
      <c r="BC10" s="93" t="s">
        <v>403</v>
      </c>
      <c r="BD10" s="92" t="s">
        <v>404</v>
      </c>
      <c r="BE10" s="93" t="s">
        <v>405</v>
      </c>
      <c r="BF10" s="92" t="s">
        <v>406</v>
      </c>
      <c r="BG10" s="93" t="s">
        <v>407</v>
      </c>
      <c r="BH10" s="92" t="s">
        <v>408</v>
      </c>
      <c r="BI10" s="93" t="s">
        <v>409</v>
      </c>
      <c r="BJ10" s="92" t="s">
        <v>410</v>
      </c>
      <c r="BK10" s="93" t="s">
        <v>411</v>
      </c>
      <c r="BL10" s="92" t="s">
        <v>412</v>
      </c>
      <c r="BM10" s="93" t="s">
        <v>413</v>
      </c>
      <c r="BN10" s="92" t="s">
        <v>414</v>
      </c>
      <c r="BO10" s="93" t="s">
        <v>415</v>
      </c>
      <c r="BP10" s="92" t="s">
        <v>416</v>
      </c>
      <c r="BQ10" s="93" t="s">
        <v>417</v>
      </c>
      <c r="BR10" s="92" t="s">
        <v>418</v>
      </c>
      <c r="BS10" s="93" t="s">
        <v>419</v>
      </c>
      <c r="BT10" s="92" t="s">
        <v>420</v>
      </c>
      <c r="BU10" s="93" t="s">
        <v>421</v>
      </c>
      <c r="BV10" s="92" t="s">
        <v>422</v>
      </c>
      <c r="BW10" s="93" t="s">
        <v>423</v>
      </c>
      <c r="BX10" s="92" t="s">
        <v>424</v>
      </c>
      <c r="BY10" s="93" t="s">
        <v>425</v>
      </c>
      <c r="BZ10" s="92" t="s">
        <v>426</v>
      </c>
      <c r="CA10" s="93" t="s">
        <v>427</v>
      </c>
      <c r="CB10" s="92" t="s">
        <v>428</v>
      </c>
      <c r="CC10" s="93" t="s">
        <v>429</v>
      </c>
      <c r="CD10" s="92" t="s">
        <v>430</v>
      </c>
      <c r="CE10" s="93" t="s">
        <v>431</v>
      </c>
      <c r="CF10" s="92" t="s">
        <v>432</v>
      </c>
      <c r="CG10" s="93" t="s">
        <v>433</v>
      </c>
      <c r="CH10" s="92" t="s">
        <v>434</v>
      </c>
      <c r="CI10" s="93" t="s">
        <v>435</v>
      </c>
      <c r="CJ10" s="92" t="s">
        <v>436</v>
      </c>
      <c r="CK10" s="93" t="s">
        <v>437</v>
      </c>
      <c r="CL10" s="92" t="s">
        <v>438</v>
      </c>
      <c r="CM10" s="93" t="s">
        <v>439</v>
      </c>
      <c r="CN10" s="92" t="s">
        <v>440</v>
      </c>
      <c r="CO10" s="93" t="s">
        <v>441</v>
      </c>
      <c r="CP10" s="92" t="s">
        <v>442</v>
      </c>
      <c r="CQ10" s="93" t="s">
        <v>443</v>
      </c>
      <c r="CR10" s="92" t="s">
        <v>444</v>
      </c>
      <c r="CS10" s="93" t="s">
        <v>445</v>
      </c>
      <c r="CT10" s="92" t="s">
        <v>446</v>
      </c>
      <c r="CU10" s="93" t="s">
        <v>447</v>
      </c>
      <c r="CV10" s="92" t="s">
        <v>448</v>
      </c>
      <c r="CW10" s="93" t="s">
        <v>449</v>
      </c>
      <c r="CX10" s="92" t="s">
        <v>450</v>
      </c>
      <c r="CY10" s="93" t="s">
        <v>451</v>
      </c>
      <c r="CZ10" s="92" t="s">
        <v>452</v>
      </c>
      <c r="DA10" s="92" t="s">
        <v>463</v>
      </c>
      <c r="DB10" s="93" t="s">
        <v>464</v>
      </c>
      <c r="DC10" s="92" t="s">
        <v>465</v>
      </c>
      <c r="DD10" s="92" t="s">
        <v>466</v>
      </c>
      <c r="DE10" s="93" t="s">
        <v>467</v>
      </c>
      <c r="DF10" s="92" t="s">
        <v>468</v>
      </c>
      <c r="DG10" s="92" t="s">
        <v>469</v>
      </c>
      <c r="DH10" s="93" t="s">
        <v>470</v>
      </c>
      <c r="DI10" s="92" t="s">
        <v>471</v>
      </c>
      <c r="DJ10" s="92" t="s">
        <v>472</v>
      </c>
      <c r="DK10" s="93" t="s">
        <v>473</v>
      </c>
      <c r="DL10" s="92" t="s">
        <v>474</v>
      </c>
      <c r="DM10" s="92" t="s">
        <v>475</v>
      </c>
      <c r="DN10" s="93" t="s">
        <v>476</v>
      </c>
      <c r="DO10" s="92" t="s">
        <v>477</v>
      </c>
      <c r="DP10" s="92" t="s">
        <v>478</v>
      </c>
      <c r="DQ10" s="93" t="s">
        <v>479</v>
      </c>
      <c r="DR10" s="92" t="s">
        <v>480</v>
      </c>
      <c r="DS10" s="92" t="s">
        <v>481</v>
      </c>
      <c r="DT10" s="93" t="s">
        <v>482</v>
      </c>
      <c r="DU10" s="92" t="s">
        <v>483</v>
      </c>
      <c r="DV10" s="92" t="s">
        <v>484</v>
      </c>
      <c r="DW10" s="93" t="s">
        <v>485</v>
      </c>
      <c r="DX10" s="92" t="s">
        <v>486</v>
      </c>
      <c r="DY10" s="92" t="s">
        <v>487</v>
      </c>
      <c r="DZ10" s="93" t="s">
        <v>488</v>
      </c>
      <c r="EA10" s="92" t="s">
        <v>489</v>
      </c>
      <c r="EB10" s="92" t="s">
        <v>490</v>
      </c>
      <c r="EC10" s="93" t="s">
        <v>491</v>
      </c>
      <c r="ED10" s="92" t="s">
        <v>492</v>
      </c>
      <c r="EE10" s="92" t="s">
        <v>493</v>
      </c>
      <c r="EF10" s="93" t="s">
        <v>494</v>
      </c>
      <c r="EG10" s="92" t="s">
        <v>495</v>
      </c>
      <c r="EH10" s="92" t="s">
        <v>496</v>
      </c>
      <c r="EI10" s="93" t="s">
        <v>497</v>
      </c>
      <c r="EJ10" s="92" t="s">
        <v>498</v>
      </c>
      <c r="EK10" s="92" t="s">
        <v>499</v>
      </c>
      <c r="EL10" s="93" t="s">
        <v>500</v>
      </c>
      <c r="EM10" s="92" t="s">
        <v>501</v>
      </c>
      <c r="EN10" s="92" t="s">
        <v>502</v>
      </c>
      <c r="EO10" s="93" t="s">
        <v>503</v>
      </c>
      <c r="EP10" s="92" t="s">
        <v>504</v>
      </c>
      <c r="EQ10" s="92" t="s">
        <v>505</v>
      </c>
      <c r="ER10" s="93" t="s">
        <v>506</v>
      </c>
      <c r="ES10" s="92" t="s">
        <v>507</v>
      </c>
      <c r="ET10" s="92" t="s">
        <v>508</v>
      </c>
      <c r="EU10" s="93" t="s">
        <v>509</v>
      </c>
      <c r="EV10" s="92" t="s">
        <v>510</v>
      </c>
      <c r="EW10" s="92" t="s">
        <v>511</v>
      </c>
      <c r="EX10" s="93" t="s">
        <v>512</v>
      </c>
      <c r="EY10" s="92" t="s">
        <v>513</v>
      </c>
      <c r="EZ10" s="92" t="s">
        <v>514</v>
      </c>
      <c r="FA10" s="93" t="s">
        <v>515</v>
      </c>
      <c r="FB10" s="92" t="s">
        <v>516</v>
      </c>
      <c r="FC10" s="92" t="s">
        <v>517</v>
      </c>
      <c r="FD10" s="93" t="s">
        <v>518</v>
      </c>
      <c r="FE10" s="92" t="s">
        <v>519</v>
      </c>
      <c r="FF10" s="92" t="s">
        <v>520</v>
      </c>
      <c r="FG10" s="93" t="s">
        <v>521</v>
      </c>
      <c r="FH10" s="92" t="s">
        <v>522</v>
      </c>
      <c r="FI10" s="92" t="s">
        <v>523</v>
      </c>
      <c r="FJ10" s="93" t="s">
        <v>524</v>
      </c>
      <c r="FK10" s="92" t="s">
        <v>525</v>
      </c>
      <c r="FL10" s="92" t="s">
        <v>526</v>
      </c>
      <c r="FM10" s="93" t="s">
        <v>527</v>
      </c>
      <c r="FN10" s="92" t="s">
        <v>528</v>
      </c>
      <c r="FO10" s="92" t="s">
        <v>529</v>
      </c>
      <c r="FP10" s="93" t="s">
        <v>530</v>
      </c>
      <c r="FQ10" s="92" t="s">
        <v>531</v>
      </c>
      <c r="FR10" s="92" t="s">
        <v>532</v>
      </c>
      <c r="FS10" s="93" t="s">
        <v>533</v>
      </c>
      <c r="FT10" s="92" t="s">
        <v>534</v>
      </c>
      <c r="FU10" s="92" t="s">
        <v>535</v>
      </c>
      <c r="FV10" s="93" t="s">
        <v>536</v>
      </c>
      <c r="FW10" s="92" t="s">
        <v>537</v>
      </c>
      <c r="FX10" s="92" t="s">
        <v>538</v>
      </c>
      <c r="FY10" s="93" t="s">
        <v>539</v>
      </c>
      <c r="FZ10" s="92" t="s">
        <v>540</v>
      </c>
      <c r="GA10" s="92" t="s">
        <v>541</v>
      </c>
      <c r="GB10" s="93" t="s">
        <v>542</v>
      </c>
      <c r="GC10" s="92" t="s">
        <v>543</v>
      </c>
      <c r="GD10" s="92" t="s">
        <v>544</v>
      </c>
      <c r="GE10" s="93" t="s">
        <v>545</v>
      </c>
      <c r="GF10" s="92" t="s">
        <v>546</v>
      </c>
      <c r="GG10" s="92" t="s">
        <v>547</v>
      </c>
      <c r="GH10" s="93" t="s">
        <v>548</v>
      </c>
      <c r="GI10" s="92" t="s">
        <v>549</v>
      </c>
      <c r="GJ10" s="92" t="s">
        <v>550</v>
      </c>
      <c r="GK10" s="93" t="s">
        <v>551</v>
      </c>
      <c r="GL10" s="92" t="s">
        <v>552</v>
      </c>
      <c r="GM10" s="92" t="s">
        <v>553</v>
      </c>
      <c r="GN10" s="93" t="s">
        <v>554</v>
      </c>
      <c r="GO10" s="92" t="s">
        <v>555</v>
      </c>
      <c r="GP10" s="92" t="s">
        <v>556</v>
      </c>
      <c r="GQ10" s="93" t="s">
        <v>557</v>
      </c>
      <c r="GR10" s="92" t="s">
        <v>558</v>
      </c>
      <c r="GS10" s="92" t="s">
        <v>559</v>
      </c>
      <c r="GT10" s="93" t="s">
        <v>560</v>
      </c>
      <c r="GU10" s="92" t="s">
        <v>561</v>
      </c>
      <c r="GV10" s="92" t="s">
        <v>562</v>
      </c>
      <c r="GW10" s="93" t="s">
        <v>563</v>
      </c>
      <c r="GX10" s="92" t="s">
        <v>564</v>
      </c>
      <c r="GY10" s="92" t="s">
        <v>565</v>
      </c>
      <c r="GZ10" s="93" t="s">
        <v>566</v>
      </c>
      <c r="HA10" s="92" t="s">
        <v>567</v>
      </c>
      <c r="HB10" s="92" t="s">
        <v>568</v>
      </c>
      <c r="HC10" s="93" t="s">
        <v>569</v>
      </c>
      <c r="HD10" s="92" t="s">
        <v>570</v>
      </c>
      <c r="HE10" s="92" t="s">
        <v>571</v>
      </c>
      <c r="HF10" s="93" t="s">
        <v>572</v>
      </c>
      <c r="HG10" s="92" t="s">
        <v>573</v>
      </c>
      <c r="HH10" s="92" t="s">
        <v>574</v>
      </c>
      <c r="HI10" s="93" t="s">
        <v>575</v>
      </c>
      <c r="HJ10" s="92" t="s">
        <v>576</v>
      </c>
      <c r="HK10" s="92" t="s">
        <v>577</v>
      </c>
      <c r="HL10" s="93" t="s">
        <v>578</v>
      </c>
      <c r="HM10" s="92" t="s">
        <v>579</v>
      </c>
      <c r="HN10" s="92" t="s">
        <v>580</v>
      </c>
      <c r="HO10" s="93" t="s">
        <v>581</v>
      </c>
      <c r="HP10" s="92" t="s">
        <v>582</v>
      </c>
      <c r="HQ10" s="92" t="s">
        <v>583</v>
      </c>
      <c r="HR10" s="93" t="s">
        <v>584</v>
      </c>
      <c r="HS10" s="92" t="s">
        <v>585</v>
      </c>
      <c r="HT10" s="92" t="s">
        <v>586</v>
      </c>
      <c r="HU10" s="93" t="s">
        <v>587</v>
      </c>
      <c r="HV10" s="92" t="s">
        <v>588</v>
      </c>
      <c r="HW10" s="92" t="s">
        <v>589</v>
      </c>
      <c r="HX10" s="93" t="s">
        <v>590</v>
      </c>
      <c r="HY10" s="92" t="s">
        <v>591</v>
      </c>
      <c r="HZ10" s="92" t="s">
        <v>592</v>
      </c>
      <c r="IA10" s="93" t="s">
        <v>593</v>
      </c>
      <c r="IB10" s="92" t="s">
        <v>594</v>
      </c>
      <c r="IC10" s="92" t="s">
        <v>595</v>
      </c>
      <c r="ID10" s="93" t="s">
        <v>596</v>
      </c>
      <c r="IE10" s="92" t="s">
        <v>597</v>
      </c>
      <c r="IF10" s="92" t="s">
        <v>598</v>
      </c>
      <c r="IG10" s="93" t="s">
        <v>599</v>
      </c>
      <c r="IH10" s="92" t="s">
        <v>600</v>
      </c>
      <c r="II10" s="92" t="s">
        <v>601</v>
      </c>
      <c r="IJ10" s="93" t="s">
        <v>602</v>
      </c>
      <c r="IK10" s="92" t="s">
        <v>603</v>
      </c>
      <c r="IL10" s="92" t="s">
        <v>604</v>
      </c>
      <c r="IM10" s="93" t="s">
        <v>605</v>
      </c>
      <c r="IN10" s="92" t="s">
        <v>606</v>
      </c>
      <c r="IO10" s="92" t="s">
        <v>607</v>
      </c>
      <c r="IP10" s="93" t="s">
        <v>608</v>
      </c>
      <c r="IQ10" s="92" t="s">
        <v>609</v>
      </c>
      <c r="IR10" s="92" t="s">
        <v>610</v>
      </c>
      <c r="IS10" s="93" t="s">
        <v>611</v>
      </c>
      <c r="IT10" s="92" t="s">
        <v>612</v>
      </c>
      <c r="IU10" s="92" t="s">
        <v>613</v>
      </c>
      <c r="IV10" s="93" t="s">
        <v>614</v>
      </c>
      <c r="IW10" s="92" t="s">
        <v>615</v>
      </c>
      <c r="IX10" s="92" t="s">
        <v>616</v>
      </c>
      <c r="IY10" s="93" t="s">
        <v>617</v>
      </c>
      <c r="IZ10" s="92" t="s">
        <v>618</v>
      </c>
      <c r="JA10" s="92" t="s">
        <v>619</v>
      </c>
      <c r="JB10" s="93" t="s">
        <v>620</v>
      </c>
      <c r="JC10" s="92" t="s">
        <v>621</v>
      </c>
      <c r="JD10" s="92" t="s">
        <v>622</v>
      </c>
      <c r="JE10" s="93" t="s">
        <v>623</v>
      </c>
      <c r="JF10" s="92" t="s">
        <v>624</v>
      </c>
      <c r="JG10" s="92" t="s">
        <v>625</v>
      </c>
      <c r="JH10" s="93" t="s">
        <v>626</v>
      </c>
      <c r="JI10" s="92" t="s">
        <v>627</v>
      </c>
      <c r="JJ10" s="92" t="s">
        <v>628</v>
      </c>
      <c r="JK10" s="93" t="s">
        <v>629</v>
      </c>
      <c r="JL10" s="92" t="s">
        <v>630</v>
      </c>
      <c r="JM10" s="92" t="s">
        <v>631</v>
      </c>
      <c r="JN10" s="93" t="s">
        <v>632</v>
      </c>
      <c r="JO10" s="92" t="s">
        <v>633</v>
      </c>
      <c r="JP10" s="92" t="s">
        <v>634</v>
      </c>
      <c r="JQ10" s="93" t="s">
        <v>635</v>
      </c>
      <c r="JR10" s="92" t="s">
        <v>636</v>
      </c>
      <c r="JS10" s="92" t="s">
        <v>637</v>
      </c>
      <c r="JT10" s="93" t="s">
        <v>638</v>
      </c>
      <c r="JU10" s="92" t="s">
        <v>639</v>
      </c>
      <c r="JV10" s="92" t="s">
        <v>640</v>
      </c>
      <c r="JW10" s="93" t="s">
        <v>641</v>
      </c>
      <c r="JX10" s="92" t="s">
        <v>642</v>
      </c>
      <c r="JY10" s="92" t="s">
        <v>643</v>
      </c>
      <c r="JZ10" s="93" t="s">
        <v>644</v>
      </c>
      <c r="KA10" s="92" t="s">
        <v>645</v>
      </c>
      <c r="KB10" s="92" t="s">
        <v>646</v>
      </c>
      <c r="KC10" s="93" t="s">
        <v>647</v>
      </c>
      <c r="KD10" s="92" t="s">
        <v>648</v>
      </c>
      <c r="KE10" s="92" t="s">
        <v>649</v>
      </c>
      <c r="KF10" s="93" t="s">
        <v>650</v>
      </c>
      <c r="KG10" s="92" t="s">
        <v>651</v>
      </c>
      <c r="KH10" s="92" t="s">
        <v>652</v>
      </c>
      <c r="KI10" s="93" t="s">
        <v>653</v>
      </c>
      <c r="KJ10" s="92" t="s">
        <v>654</v>
      </c>
      <c r="KK10" s="92" t="s">
        <v>655</v>
      </c>
      <c r="KL10" s="93" t="s">
        <v>656</v>
      </c>
      <c r="KM10" s="92" t="s">
        <v>657</v>
      </c>
      <c r="KN10" s="92" t="s">
        <v>658</v>
      </c>
      <c r="KO10" s="93" t="s">
        <v>659</v>
      </c>
      <c r="KP10" s="92" t="s">
        <v>660</v>
      </c>
      <c r="KQ10" s="92" t="s">
        <v>661</v>
      </c>
      <c r="KR10" s="93" t="s">
        <v>662</v>
      </c>
      <c r="KS10" s="92" t="s">
        <v>663</v>
      </c>
      <c r="KT10" s="92" t="s">
        <v>664</v>
      </c>
      <c r="KU10" s="93" t="s">
        <v>665</v>
      </c>
      <c r="KV10" s="92" t="s">
        <v>666</v>
      </c>
      <c r="KW10" s="92" t="s">
        <v>667</v>
      </c>
      <c r="KX10" s="93" t="s">
        <v>668</v>
      </c>
      <c r="KY10" s="92" t="s">
        <v>669</v>
      </c>
      <c r="KZ10" s="92" t="s">
        <v>670</v>
      </c>
      <c r="LA10" s="93" t="s">
        <v>671</v>
      </c>
      <c r="LB10" s="92" t="s">
        <v>672</v>
      </c>
      <c r="LC10" s="92" t="s">
        <v>673</v>
      </c>
      <c r="LD10" s="93" t="s">
        <v>674</v>
      </c>
      <c r="LE10" s="92" t="s">
        <v>675</v>
      </c>
      <c r="LF10" s="92" t="s">
        <v>676</v>
      </c>
      <c r="LG10" s="93" t="s">
        <v>677</v>
      </c>
      <c r="LH10" s="92" t="s">
        <v>678</v>
      </c>
      <c r="LI10" s="92" t="s">
        <v>679</v>
      </c>
      <c r="LJ10" s="93" t="s">
        <v>680</v>
      </c>
      <c r="LK10" s="92" t="s">
        <v>681</v>
      </c>
      <c r="LL10" s="92" t="s">
        <v>682</v>
      </c>
      <c r="LM10" s="93" t="s">
        <v>683</v>
      </c>
      <c r="LN10" s="92" t="s">
        <v>684</v>
      </c>
      <c r="LO10" s="92" t="s">
        <v>685</v>
      </c>
      <c r="LP10" s="93" t="s">
        <v>686</v>
      </c>
      <c r="LQ10" s="92" t="s">
        <v>687</v>
      </c>
      <c r="LR10" s="92" t="s">
        <v>688</v>
      </c>
      <c r="LS10" s="93" t="s">
        <v>689</v>
      </c>
      <c r="LT10" s="92" t="s">
        <v>690</v>
      </c>
      <c r="LU10" s="92" t="s">
        <v>691</v>
      </c>
      <c r="LV10" s="93" t="s">
        <v>692</v>
      </c>
      <c r="LW10" s="92" t="s">
        <v>693</v>
      </c>
      <c r="LX10" s="92" t="s">
        <v>694</v>
      </c>
      <c r="LY10" s="93" t="s">
        <v>695</v>
      </c>
      <c r="LZ10" s="92" t="s">
        <v>696</v>
      </c>
      <c r="MA10" s="92" t="s">
        <v>697</v>
      </c>
      <c r="MB10" s="93" t="s">
        <v>698</v>
      </c>
      <c r="MC10" s="92" t="s">
        <v>699</v>
      </c>
      <c r="MD10" s="92" t="s">
        <v>700</v>
      </c>
      <c r="ME10" s="93" t="s">
        <v>701</v>
      </c>
      <c r="MF10" s="92" t="s">
        <v>702</v>
      </c>
      <c r="MG10" s="92" t="s">
        <v>703</v>
      </c>
      <c r="MH10" s="93" t="s">
        <v>704</v>
      </c>
      <c r="MI10" s="92" t="s">
        <v>705</v>
      </c>
      <c r="MJ10" s="92" t="s">
        <v>706</v>
      </c>
      <c r="MK10" s="93" t="s">
        <v>707</v>
      </c>
      <c r="ML10" s="92" t="s">
        <v>708</v>
      </c>
      <c r="MM10" s="92" t="s">
        <v>709</v>
      </c>
      <c r="MN10" s="93" t="s">
        <v>710</v>
      </c>
      <c r="MO10" s="92" t="s">
        <v>711</v>
      </c>
      <c r="MP10" s="92" t="s">
        <v>712</v>
      </c>
      <c r="MQ10" s="93" t="s">
        <v>713</v>
      </c>
      <c r="MR10" s="92" t="s">
        <v>714</v>
      </c>
      <c r="MS10" s="92" t="s">
        <v>715</v>
      </c>
      <c r="MT10" s="93" t="s">
        <v>716</v>
      </c>
      <c r="MU10" s="92" t="s">
        <v>717</v>
      </c>
      <c r="MV10" s="92" t="s">
        <v>718</v>
      </c>
      <c r="MW10" s="93" t="s">
        <v>719</v>
      </c>
      <c r="MX10" s="92" t="s">
        <v>720</v>
      </c>
      <c r="MY10" s="92" t="s">
        <v>721</v>
      </c>
      <c r="MZ10" s="93" t="s">
        <v>722</v>
      </c>
      <c r="NA10" s="92" t="s">
        <v>723</v>
      </c>
      <c r="NB10" s="92" t="s">
        <v>724</v>
      </c>
      <c r="NC10" s="93" t="s">
        <v>725</v>
      </c>
      <c r="ND10" s="92" t="s">
        <v>726</v>
      </c>
      <c r="NE10" s="92" t="s">
        <v>727</v>
      </c>
      <c r="NF10" s="93" t="s">
        <v>728</v>
      </c>
      <c r="NG10" s="92" t="s">
        <v>729</v>
      </c>
      <c r="NH10" s="92" t="s">
        <v>730</v>
      </c>
      <c r="NI10" s="93" t="s">
        <v>731</v>
      </c>
      <c r="NJ10" s="92" t="s">
        <v>732</v>
      </c>
      <c r="NK10" s="92" t="s">
        <v>733</v>
      </c>
      <c r="NL10" s="93" t="s">
        <v>734</v>
      </c>
      <c r="NM10" s="92" t="s">
        <v>735</v>
      </c>
      <c r="NN10" s="92" t="s">
        <v>736</v>
      </c>
      <c r="NO10" s="93" t="s">
        <v>737</v>
      </c>
      <c r="NP10" s="92" t="s">
        <v>738</v>
      </c>
      <c r="NQ10" s="92" t="s">
        <v>739</v>
      </c>
      <c r="NR10" s="93" t="s">
        <v>740</v>
      </c>
      <c r="NS10" s="92" t="s">
        <v>741</v>
      </c>
      <c r="NT10" s="92" t="s">
        <v>742</v>
      </c>
      <c r="NU10" s="93" t="s">
        <v>743</v>
      </c>
      <c r="NV10" s="92" t="s">
        <v>744</v>
      </c>
      <c r="NW10" s="92" t="s">
        <v>745</v>
      </c>
      <c r="NX10" s="93" t="s">
        <v>746</v>
      </c>
      <c r="NY10" s="92" t="s">
        <v>747</v>
      </c>
      <c r="NZ10" s="92" t="s">
        <v>748</v>
      </c>
      <c r="OA10" s="93" t="s">
        <v>749</v>
      </c>
      <c r="OB10" s="92" t="s">
        <v>750</v>
      </c>
      <c r="OC10" s="92" t="s">
        <v>751</v>
      </c>
      <c r="OD10" s="93" t="s">
        <v>752</v>
      </c>
      <c r="OE10" s="92" t="s">
        <v>753</v>
      </c>
      <c r="OF10" s="92" t="s">
        <v>754</v>
      </c>
      <c r="OG10" s="93" t="s">
        <v>755</v>
      </c>
      <c r="OH10" s="92" t="s">
        <v>756</v>
      </c>
      <c r="OI10" s="92" t="s">
        <v>757</v>
      </c>
      <c r="OJ10" s="93" t="s">
        <v>758</v>
      </c>
      <c r="OK10" s="92" t="s">
        <v>759</v>
      </c>
      <c r="OL10" s="92" t="s">
        <v>760</v>
      </c>
      <c r="OM10" s="93" t="s">
        <v>761</v>
      </c>
      <c r="ON10" s="92" t="s">
        <v>762</v>
      </c>
      <c r="OO10" s="92" t="s">
        <v>763</v>
      </c>
      <c r="OP10" s="93" t="s">
        <v>764</v>
      </c>
      <c r="OQ10" s="92" t="s">
        <v>765</v>
      </c>
      <c r="OR10" s="92" t="s">
        <v>766</v>
      </c>
      <c r="OS10" s="93" t="s">
        <v>767</v>
      </c>
      <c r="OT10" s="92" t="s">
        <v>768</v>
      </c>
      <c r="OU10" s="92" t="s">
        <v>769</v>
      </c>
      <c r="OV10" s="93" t="s">
        <v>770</v>
      </c>
      <c r="OW10" s="92" t="s">
        <v>771</v>
      </c>
      <c r="OX10" s="92" t="s">
        <v>772</v>
      </c>
      <c r="OY10" s="93" t="s">
        <v>773</v>
      </c>
      <c r="OZ10" s="92" t="s">
        <v>774</v>
      </c>
      <c r="PA10" s="92" t="s">
        <v>775</v>
      </c>
      <c r="PB10" s="93" t="s">
        <v>776</v>
      </c>
      <c r="PC10" s="92" t="s">
        <v>777</v>
      </c>
      <c r="PD10" s="92" t="s">
        <v>778</v>
      </c>
      <c r="PE10" s="93" t="s">
        <v>779</v>
      </c>
      <c r="PF10" s="92" t="s">
        <v>780</v>
      </c>
      <c r="PG10" s="92" t="s">
        <v>781</v>
      </c>
      <c r="PH10" s="93" t="s">
        <v>782</v>
      </c>
      <c r="PI10" s="92" t="s">
        <v>783</v>
      </c>
      <c r="PJ10" s="92" t="s">
        <v>784</v>
      </c>
      <c r="PK10" s="93" t="s">
        <v>785</v>
      </c>
      <c r="PL10" s="92" t="s">
        <v>786</v>
      </c>
      <c r="PM10" s="92" t="s">
        <v>787</v>
      </c>
      <c r="PN10" s="93" t="s">
        <v>788</v>
      </c>
      <c r="PO10" s="92" t="s">
        <v>789</v>
      </c>
      <c r="PP10" s="92" t="s">
        <v>790</v>
      </c>
      <c r="PQ10" s="93" t="s">
        <v>791</v>
      </c>
      <c r="PR10" s="92" t="s">
        <v>792</v>
      </c>
      <c r="PS10" s="92" t="s">
        <v>793</v>
      </c>
      <c r="PT10" s="93" t="s">
        <v>794</v>
      </c>
      <c r="PU10" s="92" t="s">
        <v>795</v>
      </c>
      <c r="PV10" s="92" t="s">
        <v>796</v>
      </c>
      <c r="PW10" s="93" t="s">
        <v>797</v>
      </c>
      <c r="PX10" s="92" t="s">
        <v>798</v>
      </c>
      <c r="PY10" s="92" t="s">
        <v>799</v>
      </c>
      <c r="PZ10" s="93" t="s">
        <v>800</v>
      </c>
      <c r="QA10" s="92" t="s">
        <v>801</v>
      </c>
      <c r="QB10" s="92" t="s">
        <v>802</v>
      </c>
      <c r="QC10" s="93" t="s">
        <v>803</v>
      </c>
      <c r="QD10" s="92" t="s">
        <v>804</v>
      </c>
      <c r="QE10" s="92" t="s">
        <v>805</v>
      </c>
      <c r="QF10" s="93" t="s">
        <v>806</v>
      </c>
      <c r="QG10" s="92" t="s">
        <v>807</v>
      </c>
      <c r="QH10" s="92" t="s">
        <v>808</v>
      </c>
      <c r="QI10" s="93" t="s">
        <v>809</v>
      </c>
      <c r="QJ10" s="92" t="s">
        <v>810</v>
      </c>
      <c r="QK10" s="92" t="s">
        <v>811</v>
      </c>
      <c r="QL10" s="93" t="s">
        <v>812</v>
      </c>
      <c r="QM10" s="92" t="s">
        <v>813</v>
      </c>
      <c r="QN10" s="92" t="s">
        <v>814</v>
      </c>
      <c r="QO10" s="93" t="s">
        <v>815</v>
      </c>
      <c r="QP10" s="92" t="s">
        <v>816</v>
      </c>
      <c r="QQ10" s="92" t="s">
        <v>817</v>
      </c>
      <c r="QR10" s="93" t="s">
        <v>818</v>
      </c>
      <c r="QS10" s="92" t="s">
        <v>819</v>
      </c>
      <c r="QT10" s="92" t="s">
        <v>820</v>
      </c>
      <c r="QU10" s="93" t="s">
        <v>821</v>
      </c>
      <c r="QV10" s="92" t="s">
        <v>822</v>
      </c>
      <c r="QW10" s="92" t="s">
        <v>823</v>
      </c>
      <c r="QX10" s="93" t="s">
        <v>824</v>
      </c>
      <c r="QY10" s="92" t="s">
        <v>825</v>
      </c>
      <c r="QZ10" s="92" t="s">
        <v>826</v>
      </c>
      <c r="RA10" s="93" t="s">
        <v>827</v>
      </c>
      <c r="RB10" s="92" t="s">
        <v>828</v>
      </c>
      <c r="RC10" s="92" t="s">
        <v>829</v>
      </c>
      <c r="RD10" s="93" t="s">
        <v>830</v>
      </c>
      <c r="RE10" s="92" t="s">
        <v>831</v>
      </c>
      <c r="RF10" s="92" t="s">
        <v>832</v>
      </c>
      <c r="RG10" s="93" t="s">
        <v>833</v>
      </c>
      <c r="RH10" s="92" t="s">
        <v>834</v>
      </c>
      <c r="RI10" s="92" t="s">
        <v>835</v>
      </c>
      <c r="RJ10" s="93" t="s">
        <v>836</v>
      </c>
      <c r="RK10" s="92" t="s">
        <v>837</v>
      </c>
      <c r="RL10" s="92" t="s">
        <v>838</v>
      </c>
      <c r="RM10" s="93" t="s">
        <v>839</v>
      </c>
      <c r="RN10" s="92" t="s">
        <v>840</v>
      </c>
      <c r="RO10" s="92" t="s">
        <v>841</v>
      </c>
      <c r="RP10" s="93" t="s">
        <v>842</v>
      </c>
      <c r="RQ10" s="92" t="s">
        <v>843</v>
      </c>
      <c r="RR10" s="92" t="s">
        <v>844</v>
      </c>
      <c r="RS10" s="93" t="s">
        <v>845</v>
      </c>
      <c r="RT10" s="92" t="s">
        <v>846</v>
      </c>
      <c r="RU10" s="92" t="s">
        <v>847</v>
      </c>
      <c r="RV10" s="93" t="s">
        <v>848</v>
      </c>
      <c r="RW10" s="92" t="s">
        <v>849</v>
      </c>
      <c r="RX10" s="92" t="s">
        <v>850</v>
      </c>
      <c r="RY10" s="93" t="s">
        <v>851</v>
      </c>
      <c r="RZ10" s="92" t="s">
        <v>852</v>
      </c>
      <c r="SA10" s="92" t="s">
        <v>853</v>
      </c>
      <c r="SB10" s="93" t="s">
        <v>854</v>
      </c>
      <c r="SC10" s="92" t="s">
        <v>855</v>
      </c>
      <c r="SD10" s="92" t="s">
        <v>856</v>
      </c>
      <c r="SE10" s="93" t="s">
        <v>857</v>
      </c>
      <c r="SF10" s="92" t="s">
        <v>858</v>
      </c>
      <c r="SG10" s="92" t="s">
        <v>859</v>
      </c>
      <c r="SH10" s="93" t="s">
        <v>860</v>
      </c>
      <c r="SI10" s="92" t="s">
        <v>861</v>
      </c>
      <c r="SJ10" s="92" t="s">
        <v>862</v>
      </c>
    </row>
    <row r="11" spans="1:504" x14ac:dyDescent="0.25">
      <c r="B11" s="49" t="str">
        <f>'Pay App 1'!B57</f>
        <v>00 01 00</v>
      </c>
      <c r="C11" s="25" t="str">
        <f>'Pay App 1'!C57</f>
        <v>Design Fee (if design build)</v>
      </c>
      <c r="D11" s="88">
        <f>SUM(E11:SJ11)</f>
        <v>0</v>
      </c>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c r="GV11" s="86"/>
      <c r="GW11" s="86"/>
      <c r="GX11" s="86"/>
      <c r="GY11" s="86"/>
      <c r="GZ11" s="86"/>
      <c r="HA11" s="86"/>
      <c r="HB11" s="86"/>
      <c r="HC11" s="86"/>
      <c r="HD11" s="86"/>
      <c r="HE11" s="86"/>
      <c r="HF11" s="86"/>
      <c r="HG11" s="86"/>
      <c r="HH11" s="86"/>
      <c r="HI11" s="86"/>
      <c r="HJ11" s="86"/>
      <c r="HK11" s="86"/>
      <c r="HL11" s="86"/>
      <c r="HM11" s="86"/>
      <c r="HN11" s="86"/>
      <c r="HO11" s="86"/>
      <c r="HP11" s="86"/>
      <c r="HQ11" s="86"/>
      <c r="HR11" s="86"/>
      <c r="HS11" s="86"/>
      <c r="HT11" s="86"/>
      <c r="HU11" s="86"/>
      <c r="HV11" s="86"/>
      <c r="HW11" s="86"/>
      <c r="HX11" s="86"/>
      <c r="HY11" s="86"/>
      <c r="HZ11" s="86"/>
      <c r="IA11" s="86"/>
      <c r="IB11" s="86"/>
      <c r="IC11" s="86"/>
      <c r="ID11" s="86"/>
      <c r="IE11" s="86"/>
      <c r="IF11" s="86"/>
      <c r="IG11" s="86"/>
      <c r="IH11" s="86"/>
      <c r="II11" s="86"/>
      <c r="IJ11" s="86"/>
      <c r="IK11" s="86"/>
      <c r="IL11" s="86"/>
      <c r="IM11" s="86"/>
      <c r="IN11" s="86"/>
      <c r="IO11" s="86"/>
      <c r="IP11" s="86"/>
      <c r="IQ11" s="86"/>
      <c r="IR11" s="86"/>
      <c r="IS11" s="86"/>
      <c r="IT11" s="86"/>
      <c r="IU11" s="86"/>
      <c r="IV11" s="86"/>
      <c r="IW11" s="86"/>
      <c r="IX11" s="86"/>
      <c r="IY11" s="86"/>
      <c r="IZ11" s="86"/>
      <c r="JA11" s="86"/>
      <c r="JB11" s="86"/>
      <c r="JC11" s="86"/>
      <c r="JD11" s="86"/>
      <c r="JE11" s="86"/>
      <c r="JF11" s="86"/>
      <c r="JG11" s="86"/>
      <c r="JH11" s="86"/>
      <c r="JI11" s="86"/>
      <c r="JJ11" s="86"/>
      <c r="JK11" s="86"/>
      <c r="JL11" s="86"/>
      <c r="JM11" s="86"/>
      <c r="JN11" s="86"/>
      <c r="JO11" s="86"/>
      <c r="JP11" s="86"/>
      <c r="JQ11" s="86"/>
      <c r="JR11" s="86"/>
      <c r="JS11" s="86"/>
      <c r="JT11" s="86"/>
      <c r="JU11" s="86"/>
      <c r="JV11" s="86"/>
      <c r="JW11" s="86"/>
      <c r="JX11" s="86"/>
      <c r="JY11" s="86"/>
      <c r="JZ11" s="86"/>
      <c r="KA11" s="86"/>
      <c r="KB11" s="86"/>
      <c r="KC11" s="86"/>
      <c r="KD11" s="86"/>
      <c r="KE11" s="86"/>
      <c r="KF11" s="86"/>
      <c r="KG11" s="86"/>
      <c r="KH11" s="86"/>
      <c r="KI11" s="86"/>
      <c r="KJ11" s="86"/>
      <c r="KK11" s="86"/>
      <c r="KL11" s="86"/>
      <c r="KM11" s="86"/>
      <c r="KN11" s="86"/>
      <c r="KO11" s="86"/>
      <c r="KP11" s="86"/>
      <c r="KQ11" s="86"/>
      <c r="KR11" s="86"/>
      <c r="KS11" s="86"/>
      <c r="KT11" s="86"/>
      <c r="KU11" s="86"/>
      <c r="KV11" s="86"/>
      <c r="KW11" s="86"/>
      <c r="KX11" s="86"/>
      <c r="KY11" s="86"/>
      <c r="KZ11" s="86"/>
      <c r="LA11" s="86"/>
      <c r="LB11" s="86"/>
      <c r="LC11" s="86"/>
      <c r="LD11" s="86"/>
      <c r="LE11" s="86"/>
      <c r="LF11" s="86"/>
      <c r="LG11" s="86"/>
      <c r="LH11" s="86"/>
      <c r="LI11" s="86"/>
      <c r="LJ11" s="86"/>
      <c r="LK11" s="86"/>
      <c r="LL11" s="86"/>
      <c r="LM11" s="86"/>
      <c r="LN11" s="86"/>
      <c r="LO11" s="86"/>
      <c r="LP11" s="86"/>
      <c r="LQ11" s="86"/>
      <c r="LR11" s="86"/>
      <c r="LS11" s="86"/>
      <c r="LT11" s="86"/>
      <c r="LU11" s="86"/>
      <c r="LV11" s="86"/>
      <c r="LW11" s="86"/>
      <c r="LX11" s="86"/>
      <c r="LY11" s="86"/>
      <c r="LZ11" s="86"/>
      <c r="MA11" s="86"/>
      <c r="MB11" s="86"/>
      <c r="MC11" s="86"/>
      <c r="MD11" s="86"/>
      <c r="ME11" s="86"/>
      <c r="MF11" s="86"/>
      <c r="MG11" s="86"/>
      <c r="MH11" s="86"/>
      <c r="MI11" s="86"/>
      <c r="MJ11" s="86"/>
      <c r="MK11" s="86"/>
      <c r="ML11" s="86"/>
      <c r="MM11" s="86"/>
      <c r="MN11" s="86"/>
      <c r="MO11" s="86"/>
      <c r="MP11" s="86"/>
      <c r="MQ11" s="86"/>
      <c r="MR11" s="86"/>
      <c r="MS11" s="86"/>
      <c r="MT11" s="86"/>
      <c r="MU11" s="86"/>
      <c r="MV11" s="86"/>
      <c r="MW11" s="86"/>
      <c r="MX11" s="86"/>
      <c r="MY11" s="86"/>
      <c r="MZ11" s="86"/>
      <c r="NA11" s="86"/>
      <c r="NB11" s="86"/>
      <c r="NC11" s="86"/>
      <c r="ND11" s="86"/>
      <c r="NE11" s="86"/>
      <c r="NF11" s="86"/>
      <c r="NG11" s="86"/>
      <c r="NH11" s="86"/>
      <c r="NI11" s="86"/>
      <c r="NJ11" s="86"/>
      <c r="NK11" s="86"/>
      <c r="NL11" s="86"/>
      <c r="NM11" s="86"/>
      <c r="NN11" s="86"/>
      <c r="NO11" s="86"/>
      <c r="NP11" s="86"/>
      <c r="NQ11" s="86"/>
      <c r="NR11" s="86"/>
      <c r="NS11" s="86"/>
      <c r="NT11" s="86"/>
      <c r="NU11" s="86"/>
      <c r="NV11" s="86"/>
      <c r="NW11" s="86"/>
      <c r="NX11" s="86"/>
      <c r="NY11" s="86"/>
      <c r="NZ11" s="86"/>
      <c r="OA11" s="86"/>
      <c r="OB11" s="86"/>
      <c r="OC11" s="86"/>
      <c r="OD11" s="86"/>
      <c r="OE11" s="86"/>
      <c r="OF11" s="86"/>
      <c r="OG11" s="86"/>
      <c r="OH11" s="86"/>
      <c r="OI11" s="86"/>
      <c r="OJ11" s="86"/>
      <c r="OK11" s="86"/>
      <c r="OL11" s="86"/>
      <c r="OM11" s="86"/>
      <c r="ON11" s="86"/>
      <c r="OO11" s="86"/>
      <c r="OP11" s="86"/>
      <c r="OQ11" s="86"/>
      <c r="OR11" s="86"/>
      <c r="OS11" s="86"/>
      <c r="OT11" s="86"/>
      <c r="OU11" s="86"/>
      <c r="OV11" s="86"/>
      <c r="OW11" s="86"/>
      <c r="OX11" s="86"/>
      <c r="OY11" s="86"/>
      <c r="OZ11" s="86"/>
      <c r="PA11" s="86"/>
      <c r="PB11" s="86"/>
      <c r="PC11" s="86"/>
      <c r="PD11" s="86"/>
      <c r="PE11" s="86"/>
      <c r="PF11" s="86"/>
      <c r="PG11" s="86"/>
      <c r="PH11" s="86"/>
      <c r="PI11" s="86"/>
      <c r="PJ11" s="86"/>
      <c r="PK11" s="86"/>
      <c r="PL11" s="86"/>
      <c r="PM11" s="86"/>
      <c r="PN11" s="86"/>
      <c r="PO11" s="86"/>
      <c r="PP11" s="86"/>
      <c r="PQ11" s="86"/>
      <c r="PR11" s="86"/>
      <c r="PS11" s="86"/>
      <c r="PT11" s="86"/>
      <c r="PU11" s="86"/>
      <c r="PV11" s="86"/>
      <c r="PW11" s="86"/>
      <c r="PX11" s="86"/>
      <c r="PY11" s="86"/>
      <c r="PZ11" s="86"/>
      <c r="QA11" s="86"/>
      <c r="QB11" s="86"/>
      <c r="QC11" s="86"/>
      <c r="QD11" s="86"/>
      <c r="QE11" s="86"/>
      <c r="QF11" s="86"/>
      <c r="QG11" s="86"/>
      <c r="QH11" s="86"/>
      <c r="QI11" s="86"/>
      <c r="QJ11" s="86"/>
      <c r="QK11" s="86"/>
      <c r="QL11" s="86"/>
      <c r="QM11" s="86"/>
      <c r="QN11" s="86"/>
      <c r="QO11" s="86"/>
      <c r="QP11" s="86"/>
      <c r="QQ11" s="86"/>
      <c r="QR11" s="86"/>
      <c r="QS11" s="86"/>
      <c r="QT11" s="86"/>
      <c r="QU11" s="86"/>
      <c r="QV11" s="86"/>
      <c r="QW11" s="86"/>
      <c r="QX11" s="86"/>
      <c r="QY11" s="86"/>
      <c r="QZ11" s="86"/>
      <c r="RA11" s="86"/>
      <c r="RB11" s="86"/>
      <c r="RC11" s="86"/>
      <c r="RD11" s="86"/>
      <c r="RE11" s="86"/>
      <c r="RF11" s="86"/>
      <c r="RG11" s="86"/>
      <c r="RH11" s="86"/>
      <c r="RI11" s="86"/>
      <c r="RJ11" s="86"/>
      <c r="RK11" s="86"/>
      <c r="RL11" s="86"/>
      <c r="RM11" s="86"/>
      <c r="RN11" s="86"/>
      <c r="RO11" s="86"/>
      <c r="RP11" s="86"/>
      <c r="RQ11" s="86"/>
      <c r="RR11" s="86"/>
      <c r="RS11" s="86"/>
      <c r="RT11" s="86"/>
      <c r="RU11" s="86"/>
      <c r="RV11" s="86"/>
      <c r="RW11" s="86"/>
      <c r="RX11" s="86"/>
      <c r="RY11" s="86"/>
      <c r="RZ11" s="86"/>
      <c r="SA11" s="86"/>
      <c r="SB11" s="86"/>
      <c r="SC11" s="86"/>
      <c r="SD11" s="86"/>
      <c r="SE11" s="86"/>
      <c r="SF11" s="86"/>
      <c r="SG11" s="86"/>
      <c r="SH11" s="86"/>
      <c r="SI11" s="86"/>
      <c r="SJ11" s="86"/>
    </row>
    <row r="12" spans="1:504" x14ac:dyDescent="0.25">
      <c r="B12" s="49" t="str">
        <f>'Pay App 1'!B58</f>
        <v>00 02 00</v>
      </c>
      <c r="C12" s="25" t="str">
        <f>'Pay App 1'!C58</f>
        <v>Preconstruction Services</v>
      </c>
      <c r="D12" s="88">
        <f t="shared" ref="D12:D75" si="8">SUM(E12:SJ12)</f>
        <v>0</v>
      </c>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c r="IW12" s="85"/>
      <c r="IX12" s="85"/>
      <c r="IY12" s="85"/>
      <c r="IZ12" s="85"/>
      <c r="JA12" s="85"/>
      <c r="JB12" s="85"/>
      <c r="JC12" s="85"/>
      <c r="JD12" s="85"/>
      <c r="JE12" s="85"/>
      <c r="JF12" s="85"/>
      <c r="JG12" s="85"/>
      <c r="JH12" s="85"/>
      <c r="JI12" s="85"/>
      <c r="JJ12" s="85"/>
      <c r="JK12" s="85"/>
      <c r="JL12" s="85"/>
      <c r="JM12" s="85"/>
      <c r="JN12" s="85"/>
      <c r="JO12" s="85"/>
      <c r="JP12" s="85"/>
      <c r="JQ12" s="85"/>
      <c r="JR12" s="85"/>
      <c r="JS12" s="85"/>
      <c r="JT12" s="85"/>
      <c r="JU12" s="85"/>
      <c r="JV12" s="85"/>
      <c r="JW12" s="85"/>
      <c r="JX12" s="85"/>
      <c r="JY12" s="85"/>
      <c r="JZ12" s="85"/>
      <c r="KA12" s="85"/>
      <c r="KB12" s="85"/>
      <c r="KC12" s="85"/>
      <c r="KD12" s="85"/>
      <c r="KE12" s="85"/>
      <c r="KF12" s="85"/>
      <c r="KG12" s="85"/>
      <c r="KH12" s="85"/>
      <c r="KI12" s="85"/>
      <c r="KJ12" s="85"/>
      <c r="KK12" s="85"/>
      <c r="KL12" s="85"/>
      <c r="KM12" s="85"/>
      <c r="KN12" s="85"/>
      <c r="KO12" s="85"/>
      <c r="KP12" s="85"/>
      <c r="KQ12" s="85"/>
      <c r="KR12" s="85"/>
      <c r="KS12" s="85"/>
      <c r="KT12" s="85"/>
      <c r="KU12" s="85"/>
      <c r="KV12" s="85"/>
      <c r="KW12" s="85"/>
      <c r="KX12" s="85"/>
      <c r="KY12" s="85"/>
      <c r="KZ12" s="85"/>
      <c r="LA12" s="85"/>
      <c r="LB12" s="85"/>
      <c r="LC12" s="85"/>
      <c r="LD12" s="85"/>
      <c r="LE12" s="85"/>
      <c r="LF12" s="85"/>
      <c r="LG12" s="85"/>
      <c r="LH12" s="85"/>
      <c r="LI12" s="85"/>
      <c r="LJ12" s="85"/>
      <c r="LK12" s="85"/>
      <c r="LL12" s="85"/>
      <c r="LM12" s="85"/>
      <c r="LN12" s="85"/>
      <c r="LO12" s="85"/>
      <c r="LP12" s="85"/>
      <c r="LQ12" s="85"/>
      <c r="LR12" s="85"/>
      <c r="LS12" s="85"/>
      <c r="LT12" s="85"/>
      <c r="LU12" s="85"/>
      <c r="LV12" s="85"/>
      <c r="LW12" s="85"/>
      <c r="LX12" s="85"/>
      <c r="LY12" s="85"/>
      <c r="LZ12" s="85"/>
      <c r="MA12" s="85"/>
      <c r="MB12" s="85"/>
      <c r="MC12" s="85"/>
      <c r="MD12" s="85"/>
      <c r="ME12" s="85"/>
      <c r="MF12" s="85"/>
      <c r="MG12" s="85"/>
      <c r="MH12" s="85"/>
      <c r="MI12" s="85"/>
      <c r="MJ12" s="85"/>
      <c r="MK12" s="85"/>
      <c r="ML12" s="85"/>
      <c r="MM12" s="85"/>
      <c r="MN12" s="85"/>
      <c r="MO12" s="85"/>
      <c r="MP12" s="85"/>
      <c r="MQ12" s="85"/>
      <c r="MR12" s="85"/>
      <c r="MS12" s="85"/>
      <c r="MT12" s="85"/>
      <c r="MU12" s="85"/>
      <c r="MV12" s="85"/>
      <c r="MW12" s="85"/>
      <c r="MX12" s="85"/>
      <c r="MY12" s="85"/>
      <c r="MZ12" s="85"/>
      <c r="NA12" s="85"/>
      <c r="NB12" s="85"/>
      <c r="NC12" s="85"/>
      <c r="ND12" s="85"/>
      <c r="NE12" s="85"/>
      <c r="NF12" s="85"/>
      <c r="NG12" s="85"/>
      <c r="NH12" s="85"/>
      <c r="NI12" s="85"/>
      <c r="NJ12" s="85"/>
      <c r="NK12" s="85"/>
      <c r="NL12" s="85"/>
      <c r="NM12" s="85"/>
      <c r="NN12" s="85"/>
      <c r="NO12" s="85"/>
      <c r="NP12" s="85"/>
      <c r="NQ12" s="85"/>
      <c r="NR12" s="85"/>
      <c r="NS12" s="85"/>
      <c r="NT12" s="85"/>
      <c r="NU12" s="85"/>
      <c r="NV12" s="85"/>
      <c r="NW12" s="85"/>
      <c r="NX12" s="85"/>
      <c r="NY12" s="85"/>
      <c r="NZ12" s="85"/>
      <c r="OA12" s="85"/>
      <c r="OB12" s="85"/>
      <c r="OC12" s="85"/>
      <c r="OD12" s="85"/>
      <c r="OE12" s="85"/>
      <c r="OF12" s="85"/>
      <c r="OG12" s="85"/>
      <c r="OH12" s="85"/>
      <c r="OI12" s="85"/>
      <c r="OJ12" s="85"/>
      <c r="OK12" s="85"/>
      <c r="OL12" s="85"/>
      <c r="OM12" s="85"/>
      <c r="ON12" s="85"/>
      <c r="OO12" s="85"/>
      <c r="OP12" s="85"/>
      <c r="OQ12" s="85"/>
      <c r="OR12" s="85"/>
      <c r="OS12" s="85"/>
      <c r="OT12" s="85"/>
      <c r="OU12" s="85"/>
      <c r="OV12" s="85"/>
      <c r="OW12" s="85"/>
      <c r="OX12" s="85"/>
      <c r="OY12" s="85"/>
      <c r="OZ12" s="85"/>
      <c r="PA12" s="85"/>
      <c r="PB12" s="85"/>
      <c r="PC12" s="85"/>
      <c r="PD12" s="85"/>
      <c r="PE12" s="85"/>
      <c r="PF12" s="85"/>
      <c r="PG12" s="85"/>
      <c r="PH12" s="85"/>
      <c r="PI12" s="85"/>
      <c r="PJ12" s="85"/>
      <c r="PK12" s="85"/>
      <c r="PL12" s="85"/>
      <c r="PM12" s="85"/>
      <c r="PN12" s="85"/>
      <c r="PO12" s="85"/>
      <c r="PP12" s="85"/>
      <c r="PQ12" s="85"/>
      <c r="PR12" s="85"/>
      <c r="PS12" s="85"/>
      <c r="PT12" s="85"/>
      <c r="PU12" s="85"/>
      <c r="PV12" s="85"/>
      <c r="PW12" s="85"/>
      <c r="PX12" s="85"/>
      <c r="PY12" s="85"/>
      <c r="PZ12" s="85"/>
      <c r="QA12" s="85"/>
      <c r="QB12" s="85"/>
      <c r="QC12" s="85"/>
      <c r="QD12" s="85"/>
      <c r="QE12" s="85"/>
      <c r="QF12" s="85"/>
      <c r="QG12" s="85"/>
      <c r="QH12" s="85"/>
      <c r="QI12" s="85"/>
      <c r="QJ12" s="85"/>
      <c r="QK12" s="85"/>
      <c r="QL12" s="85"/>
      <c r="QM12" s="85"/>
      <c r="QN12" s="85"/>
      <c r="QO12" s="85"/>
      <c r="QP12" s="85"/>
      <c r="QQ12" s="85"/>
      <c r="QR12" s="85"/>
      <c r="QS12" s="85"/>
      <c r="QT12" s="85"/>
      <c r="QU12" s="85"/>
      <c r="QV12" s="85"/>
      <c r="QW12" s="85"/>
      <c r="QX12" s="85"/>
      <c r="QY12" s="85"/>
      <c r="QZ12" s="85"/>
      <c r="RA12" s="85"/>
      <c r="RB12" s="85"/>
      <c r="RC12" s="85"/>
      <c r="RD12" s="85"/>
      <c r="RE12" s="85"/>
      <c r="RF12" s="85"/>
      <c r="RG12" s="85"/>
      <c r="RH12" s="85"/>
      <c r="RI12" s="85"/>
      <c r="RJ12" s="85"/>
      <c r="RK12" s="85"/>
      <c r="RL12" s="85"/>
      <c r="RM12" s="85"/>
      <c r="RN12" s="85"/>
      <c r="RO12" s="85"/>
      <c r="RP12" s="85"/>
      <c r="RQ12" s="85"/>
      <c r="RR12" s="85"/>
      <c r="RS12" s="85"/>
      <c r="RT12" s="85"/>
      <c r="RU12" s="85"/>
      <c r="RV12" s="85"/>
      <c r="RW12" s="85"/>
      <c r="RX12" s="85"/>
      <c r="RY12" s="85"/>
      <c r="RZ12" s="85"/>
      <c r="SA12" s="85"/>
      <c r="SB12" s="85"/>
      <c r="SC12" s="85"/>
      <c r="SD12" s="85"/>
      <c r="SE12" s="85"/>
      <c r="SF12" s="85"/>
      <c r="SG12" s="85"/>
      <c r="SH12" s="85"/>
      <c r="SI12" s="85"/>
      <c r="SJ12" s="85"/>
    </row>
    <row r="13" spans="1:504" x14ac:dyDescent="0.25">
      <c r="B13" s="50" t="str">
        <f>'Pay App 1'!B59</f>
        <v>01 00 00</v>
      </c>
      <c r="C13" s="26" t="str">
        <f>'Pay App 1'!C59</f>
        <v>General Conditions/Requirements</v>
      </c>
      <c r="D13" s="88">
        <f t="shared" si="8"/>
        <v>0</v>
      </c>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c r="HI13" s="85"/>
      <c r="HJ13" s="85"/>
      <c r="HK13" s="85"/>
      <c r="HL13" s="85"/>
      <c r="HM13" s="85"/>
      <c r="HN13" s="85"/>
      <c r="HO13" s="85"/>
      <c r="HP13" s="85"/>
      <c r="HQ13" s="85"/>
      <c r="HR13" s="85"/>
      <c r="HS13" s="85"/>
      <c r="HT13" s="85"/>
      <c r="HU13" s="85"/>
      <c r="HV13" s="85"/>
      <c r="HW13" s="85"/>
      <c r="HX13" s="85"/>
      <c r="HY13" s="85"/>
      <c r="HZ13" s="85"/>
      <c r="IA13" s="85"/>
      <c r="IB13" s="85"/>
      <c r="IC13" s="85"/>
      <c r="ID13" s="85"/>
      <c r="IE13" s="85"/>
      <c r="IF13" s="85"/>
      <c r="IG13" s="85"/>
      <c r="IH13" s="85"/>
      <c r="II13" s="85"/>
      <c r="IJ13" s="85"/>
      <c r="IK13" s="85"/>
      <c r="IL13" s="85"/>
      <c r="IM13" s="85"/>
      <c r="IN13" s="85"/>
      <c r="IO13" s="85"/>
      <c r="IP13" s="85"/>
      <c r="IQ13" s="85"/>
      <c r="IR13" s="85"/>
      <c r="IS13" s="85"/>
      <c r="IT13" s="85"/>
      <c r="IU13" s="85"/>
      <c r="IV13" s="85"/>
      <c r="IW13" s="85"/>
      <c r="IX13" s="85"/>
      <c r="IY13" s="85"/>
      <c r="IZ13" s="85"/>
      <c r="JA13" s="85"/>
      <c r="JB13" s="85"/>
      <c r="JC13" s="85"/>
      <c r="JD13" s="85"/>
      <c r="JE13" s="85"/>
      <c r="JF13" s="85"/>
      <c r="JG13" s="85"/>
      <c r="JH13" s="85"/>
      <c r="JI13" s="85"/>
      <c r="JJ13" s="85"/>
      <c r="JK13" s="85"/>
      <c r="JL13" s="85"/>
      <c r="JM13" s="85"/>
      <c r="JN13" s="85"/>
      <c r="JO13" s="85"/>
      <c r="JP13" s="85"/>
      <c r="JQ13" s="85"/>
      <c r="JR13" s="85"/>
      <c r="JS13" s="85"/>
      <c r="JT13" s="85"/>
      <c r="JU13" s="85"/>
      <c r="JV13" s="85"/>
      <c r="JW13" s="85"/>
      <c r="JX13" s="85"/>
      <c r="JY13" s="85"/>
      <c r="JZ13" s="85"/>
      <c r="KA13" s="85"/>
      <c r="KB13" s="85"/>
      <c r="KC13" s="85"/>
      <c r="KD13" s="85"/>
      <c r="KE13" s="85"/>
      <c r="KF13" s="85"/>
      <c r="KG13" s="85"/>
      <c r="KH13" s="85"/>
      <c r="KI13" s="85"/>
      <c r="KJ13" s="85"/>
      <c r="KK13" s="85"/>
      <c r="KL13" s="85"/>
      <c r="KM13" s="85"/>
      <c r="KN13" s="85"/>
      <c r="KO13" s="85"/>
      <c r="KP13" s="85"/>
      <c r="KQ13" s="85"/>
      <c r="KR13" s="85"/>
      <c r="KS13" s="85"/>
      <c r="KT13" s="85"/>
      <c r="KU13" s="85"/>
      <c r="KV13" s="85"/>
      <c r="KW13" s="85"/>
      <c r="KX13" s="85"/>
      <c r="KY13" s="85"/>
      <c r="KZ13" s="85"/>
      <c r="LA13" s="85"/>
      <c r="LB13" s="85"/>
      <c r="LC13" s="85"/>
      <c r="LD13" s="85"/>
      <c r="LE13" s="85"/>
      <c r="LF13" s="85"/>
      <c r="LG13" s="85"/>
      <c r="LH13" s="85"/>
      <c r="LI13" s="85"/>
      <c r="LJ13" s="85"/>
      <c r="LK13" s="85"/>
      <c r="LL13" s="85"/>
      <c r="LM13" s="85"/>
      <c r="LN13" s="85"/>
      <c r="LO13" s="85"/>
      <c r="LP13" s="85"/>
      <c r="LQ13" s="85"/>
      <c r="LR13" s="85"/>
      <c r="LS13" s="85"/>
      <c r="LT13" s="85"/>
      <c r="LU13" s="85"/>
      <c r="LV13" s="85"/>
      <c r="LW13" s="85"/>
      <c r="LX13" s="85"/>
      <c r="LY13" s="85"/>
      <c r="LZ13" s="85"/>
      <c r="MA13" s="85"/>
      <c r="MB13" s="85"/>
      <c r="MC13" s="85"/>
      <c r="MD13" s="85"/>
      <c r="ME13" s="85"/>
      <c r="MF13" s="85"/>
      <c r="MG13" s="85"/>
      <c r="MH13" s="85"/>
      <c r="MI13" s="85"/>
      <c r="MJ13" s="85"/>
      <c r="MK13" s="85"/>
      <c r="ML13" s="85"/>
      <c r="MM13" s="85"/>
      <c r="MN13" s="85"/>
      <c r="MO13" s="85"/>
      <c r="MP13" s="85"/>
      <c r="MQ13" s="85"/>
      <c r="MR13" s="85"/>
      <c r="MS13" s="85"/>
      <c r="MT13" s="85"/>
      <c r="MU13" s="85"/>
      <c r="MV13" s="85"/>
      <c r="MW13" s="85"/>
      <c r="MX13" s="85"/>
      <c r="MY13" s="85"/>
      <c r="MZ13" s="85"/>
      <c r="NA13" s="85"/>
      <c r="NB13" s="85"/>
      <c r="NC13" s="85"/>
      <c r="ND13" s="85"/>
      <c r="NE13" s="85"/>
      <c r="NF13" s="85"/>
      <c r="NG13" s="85"/>
      <c r="NH13" s="85"/>
      <c r="NI13" s="85"/>
      <c r="NJ13" s="85"/>
      <c r="NK13" s="85"/>
      <c r="NL13" s="85"/>
      <c r="NM13" s="85"/>
      <c r="NN13" s="85"/>
      <c r="NO13" s="85"/>
      <c r="NP13" s="85"/>
      <c r="NQ13" s="85"/>
      <c r="NR13" s="85"/>
      <c r="NS13" s="85"/>
      <c r="NT13" s="85"/>
      <c r="NU13" s="85"/>
      <c r="NV13" s="85"/>
      <c r="NW13" s="85"/>
      <c r="NX13" s="85"/>
      <c r="NY13" s="85"/>
      <c r="NZ13" s="85"/>
      <c r="OA13" s="85"/>
      <c r="OB13" s="85"/>
      <c r="OC13" s="85"/>
      <c r="OD13" s="85"/>
      <c r="OE13" s="85"/>
      <c r="OF13" s="85"/>
      <c r="OG13" s="85"/>
      <c r="OH13" s="85"/>
      <c r="OI13" s="85"/>
      <c r="OJ13" s="85"/>
      <c r="OK13" s="85"/>
      <c r="OL13" s="85"/>
      <c r="OM13" s="85"/>
      <c r="ON13" s="85"/>
      <c r="OO13" s="85"/>
      <c r="OP13" s="85"/>
      <c r="OQ13" s="85"/>
      <c r="OR13" s="85"/>
      <c r="OS13" s="85"/>
      <c r="OT13" s="85"/>
      <c r="OU13" s="85"/>
      <c r="OV13" s="85"/>
      <c r="OW13" s="85"/>
      <c r="OX13" s="85"/>
      <c r="OY13" s="85"/>
      <c r="OZ13" s="85"/>
      <c r="PA13" s="85"/>
      <c r="PB13" s="85"/>
      <c r="PC13" s="85"/>
      <c r="PD13" s="85"/>
      <c r="PE13" s="85"/>
      <c r="PF13" s="85"/>
      <c r="PG13" s="85"/>
      <c r="PH13" s="85"/>
      <c r="PI13" s="85"/>
      <c r="PJ13" s="85"/>
      <c r="PK13" s="85"/>
      <c r="PL13" s="85"/>
      <c r="PM13" s="85"/>
      <c r="PN13" s="85"/>
      <c r="PO13" s="85"/>
      <c r="PP13" s="85"/>
      <c r="PQ13" s="85"/>
      <c r="PR13" s="85"/>
      <c r="PS13" s="85"/>
      <c r="PT13" s="85"/>
      <c r="PU13" s="85"/>
      <c r="PV13" s="85"/>
      <c r="PW13" s="85"/>
      <c r="PX13" s="85"/>
      <c r="PY13" s="85"/>
      <c r="PZ13" s="85"/>
      <c r="QA13" s="85"/>
      <c r="QB13" s="85"/>
      <c r="QC13" s="85"/>
      <c r="QD13" s="85"/>
      <c r="QE13" s="85"/>
      <c r="QF13" s="85"/>
      <c r="QG13" s="85"/>
      <c r="QH13" s="85"/>
      <c r="QI13" s="85"/>
      <c r="QJ13" s="85"/>
      <c r="QK13" s="85"/>
      <c r="QL13" s="85"/>
      <c r="QM13" s="85"/>
      <c r="QN13" s="85"/>
      <c r="QO13" s="85"/>
      <c r="QP13" s="85"/>
      <c r="QQ13" s="85"/>
      <c r="QR13" s="85"/>
      <c r="QS13" s="85"/>
      <c r="QT13" s="85"/>
      <c r="QU13" s="85"/>
      <c r="QV13" s="85"/>
      <c r="QW13" s="85"/>
      <c r="QX13" s="85"/>
      <c r="QY13" s="85"/>
      <c r="QZ13" s="85"/>
      <c r="RA13" s="85"/>
      <c r="RB13" s="85"/>
      <c r="RC13" s="85"/>
      <c r="RD13" s="85"/>
      <c r="RE13" s="85"/>
      <c r="RF13" s="85"/>
      <c r="RG13" s="85"/>
      <c r="RH13" s="85"/>
      <c r="RI13" s="85"/>
      <c r="RJ13" s="85"/>
      <c r="RK13" s="85"/>
      <c r="RL13" s="85"/>
      <c r="RM13" s="85"/>
      <c r="RN13" s="85"/>
      <c r="RO13" s="85"/>
      <c r="RP13" s="85"/>
      <c r="RQ13" s="85"/>
      <c r="RR13" s="85"/>
      <c r="RS13" s="85"/>
      <c r="RT13" s="85"/>
      <c r="RU13" s="85"/>
      <c r="RV13" s="85"/>
      <c r="RW13" s="85"/>
      <c r="RX13" s="85"/>
      <c r="RY13" s="85"/>
      <c r="RZ13" s="85"/>
      <c r="SA13" s="85"/>
      <c r="SB13" s="85"/>
      <c r="SC13" s="85"/>
      <c r="SD13" s="85"/>
      <c r="SE13" s="85"/>
      <c r="SF13" s="85"/>
      <c r="SG13" s="85"/>
      <c r="SH13" s="85"/>
      <c r="SI13" s="85"/>
      <c r="SJ13" s="85"/>
    </row>
    <row r="14" spans="1:504" x14ac:dyDescent="0.25">
      <c r="B14" s="50" t="str">
        <f>'Pay App 1'!B60</f>
        <v>01 13 41</v>
      </c>
      <c r="C14" s="26" t="str">
        <f>'Pay App 1'!C60</f>
        <v>Temp. Scaffolding and Platforms</v>
      </c>
      <c r="D14" s="88">
        <f t="shared" si="8"/>
        <v>0</v>
      </c>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I14" s="85"/>
      <c r="DJ14" s="85"/>
      <c r="DK14" s="85"/>
      <c r="DL14" s="85"/>
      <c r="DM14" s="85"/>
      <c r="DN14" s="85"/>
      <c r="DO14" s="85"/>
      <c r="DP14" s="85"/>
      <c r="DQ14" s="85"/>
      <c r="DR14" s="85"/>
      <c r="DS14" s="85"/>
      <c r="DT14" s="85"/>
      <c r="DU14" s="85"/>
      <c r="DV14" s="85"/>
      <c r="DW14" s="85"/>
      <c r="DX14" s="85"/>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c r="HI14" s="85"/>
      <c r="HJ14" s="85"/>
      <c r="HK14" s="85"/>
      <c r="HL14" s="85"/>
      <c r="HM14" s="85"/>
      <c r="HN14" s="85"/>
      <c r="HO14" s="85"/>
      <c r="HP14" s="85"/>
      <c r="HQ14" s="85"/>
      <c r="HR14" s="85"/>
      <c r="HS14" s="85"/>
      <c r="HT14" s="85"/>
      <c r="HU14" s="85"/>
      <c r="HV14" s="85"/>
      <c r="HW14" s="85"/>
      <c r="HX14" s="85"/>
      <c r="HY14" s="85"/>
      <c r="HZ14" s="85"/>
      <c r="IA14" s="85"/>
      <c r="IB14" s="85"/>
      <c r="IC14" s="85"/>
      <c r="ID14" s="85"/>
      <c r="IE14" s="85"/>
      <c r="IF14" s="85"/>
      <c r="IG14" s="85"/>
      <c r="IH14" s="85"/>
      <c r="II14" s="85"/>
      <c r="IJ14" s="85"/>
      <c r="IK14" s="85"/>
      <c r="IL14" s="85"/>
      <c r="IM14" s="85"/>
      <c r="IN14" s="85"/>
      <c r="IO14" s="85"/>
      <c r="IP14" s="85"/>
      <c r="IQ14" s="85"/>
      <c r="IR14" s="85"/>
      <c r="IS14" s="85"/>
      <c r="IT14" s="85"/>
      <c r="IU14" s="85"/>
      <c r="IV14" s="85"/>
      <c r="IW14" s="85"/>
      <c r="IX14" s="85"/>
      <c r="IY14" s="85"/>
      <c r="IZ14" s="85"/>
      <c r="JA14" s="85"/>
      <c r="JB14" s="85"/>
      <c r="JC14" s="85"/>
      <c r="JD14" s="85"/>
      <c r="JE14" s="85"/>
      <c r="JF14" s="85"/>
      <c r="JG14" s="85"/>
      <c r="JH14" s="85"/>
      <c r="JI14" s="85"/>
      <c r="JJ14" s="85"/>
      <c r="JK14" s="85"/>
      <c r="JL14" s="85"/>
      <c r="JM14" s="85"/>
      <c r="JN14" s="85"/>
      <c r="JO14" s="85"/>
      <c r="JP14" s="85"/>
      <c r="JQ14" s="85"/>
      <c r="JR14" s="85"/>
      <c r="JS14" s="85"/>
      <c r="JT14" s="85"/>
      <c r="JU14" s="85"/>
      <c r="JV14" s="85"/>
      <c r="JW14" s="85"/>
      <c r="JX14" s="85"/>
      <c r="JY14" s="85"/>
      <c r="JZ14" s="85"/>
      <c r="KA14" s="85"/>
      <c r="KB14" s="85"/>
      <c r="KC14" s="85"/>
      <c r="KD14" s="85"/>
      <c r="KE14" s="85"/>
      <c r="KF14" s="85"/>
      <c r="KG14" s="85"/>
      <c r="KH14" s="85"/>
      <c r="KI14" s="85"/>
      <c r="KJ14" s="85"/>
      <c r="KK14" s="85"/>
      <c r="KL14" s="85"/>
      <c r="KM14" s="85"/>
      <c r="KN14" s="85"/>
      <c r="KO14" s="85"/>
      <c r="KP14" s="85"/>
      <c r="KQ14" s="85"/>
      <c r="KR14" s="85"/>
      <c r="KS14" s="85"/>
      <c r="KT14" s="85"/>
      <c r="KU14" s="85"/>
      <c r="KV14" s="85"/>
      <c r="KW14" s="85"/>
      <c r="KX14" s="85"/>
      <c r="KY14" s="85"/>
      <c r="KZ14" s="85"/>
      <c r="LA14" s="85"/>
      <c r="LB14" s="85"/>
      <c r="LC14" s="85"/>
      <c r="LD14" s="85"/>
      <c r="LE14" s="85"/>
      <c r="LF14" s="85"/>
      <c r="LG14" s="85"/>
      <c r="LH14" s="85"/>
      <c r="LI14" s="85"/>
      <c r="LJ14" s="85"/>
      <c r="LK14" s="85"/>
      <c r="LL14" s="85"/>
      <c r="LM14" s="85"/>
      <c r="LN14" s="85"/>
      <c r="LO14" s="85"/>
      <c r="LP14" s="85"/>
      <c r="LQ14" s="85"/>
      <c r="LR14" s="85"/>
      <c r="LS14" s="85"/>
      <c r="LT14" s="85"/>
      <c r="LU14" s="85"/>
      <c r="LV14" s="85"/>
      <c r="LW14" s="85"/>
      <c r="LX14" s="85"/>
      <c r="LY14" s="85"/>
      <c r="LZ14" s="85"/>
      <c r="MA14" s="85"/>
      <c r="MB14" s="85"/>
      <c r="MC14" s="85"/>
      <c r="MD14" s="85"/>
      <c r="ME14" s="85"/>
      <c r="MF14" s="85"/>
      <c r="MG14" s="85"/>
      <c r="MH14" s="85"/>
      <c r="MI14" s="85"/>
      <c r="MJ14" s="85"/>
      <c r="MK14" s="85"/>
      <c r="ML14" s="85"/>
      <c r="MM14" s="85"/>
      <c r="MN14" s="85"/>
      <c r="MO14" s="85"/>
      <c r="MP14" s="85"/>
      <c r="MQ14" s="85"/>
      <c r="MR14" s="85"/>
      <c r="MS14" s="85"/>
      <c r="MT14" s="85"/>
      <c r="MU14" s="85"/>
      <c r="MV14" s="85"/>
      <c r="MW14" s="85"/>
      <c r="MX14" s="85"/>
      <c r="MY14" s="85"/>
      <c r="MZ14" s="85"/>
      <c r="NA14" s="85"/>
      <c r="NB14" s="85"/>
      <c r="NC14" s="85"/>
      <c r="ND14" s="85"/>
      <c r="NE14" s="85"/>
      <c r="NF14" s="85"/>
      <c r="NG14" s="85"/>
      <c r="NH14" s="85"/>
      <c r="NI14" s="85"/>
      <c r="NJ14" s="85"/>
      <c r="NK14" s="85"/>
      <c r="NL14" s="85"/>
      <c r="NM14" s="85"/>
      <c r="NN14" s="85"/>
      <c r="NO14" s="85"/>
      <c r="NP14" s="85"/>
      <c r="NQ14" s="85"/>
      <c r="NR14" s="85"/>
      <c r="NS14" s="85"/>
      <c r="NT14" s="85"/>
      <c r="NU14" s="85"/>
      <c r="NV14" s="85"/>
      <c r="NW14" s="85"/>
      <c r="NX14" s="85"/>
      <c r="NY14" s="85"/>
      <c r="NZ14" s="85"/>
      <c r="OA14" s="85"/>
      <c r="OB14" s="85"/>
      <c r="OC14" s="85"/>
      <c r="OD14" s="85"/>
      <c r="OE14" s="85"/>
      <c r="OF14" s="85"/>
      <c r="OG14" s="85"/>
      <c r="OH14" s="85"/>
      <c r="OI14" s="85"/>
      <c r="OJ14" s="85"/>
      <c r="OK14" s="85"/>
      <c r="OL14" s="85"/>
      <c r="OM14" s="85"/>
      <c r="ON14" s="85"/>
      <c r="OO14" s="85"/>
      <c r="OP14" s="85"/>
      <c r="OQ14" s="85"/>
      <c r="OR14" s="85"/>
      <c r="OS14" s="85"/>
      <c r="OT14" s="85"/>
      <c r="OU14" s="85"/>
      <c r="OV14" s="85"/>
      <c r="OW14" s="85"/>
      <c r="OX14" s="85"/>
      <c r="OY14" s="85"/>
      <c r="OZ14" s="85"/>
      <c r="PA14" s="85"/>
      <c r="PB14" s="85"/>
      <c r="PC14" s="85"/>
      <c r="PD14" s="85"/>
      <c r="PE14" s="85"/>
      <c r="PF14" s="85"/>
      <c r="PG14" s="85"/>
      <c r="PH14" s="85"/>
      <c r="PI14" s="85"/>
      <c r="PJ14" s="85"/>
      <c r="PK14" s="85"/>
      <c r="PL14" s="85"/>
      <c r="PM14" s="85"/>
      <c r="PN14" s="85"/>
      <c r="PO14" s="85"/>
      <c r="PP14" s="85"/>
      <c r="PQ14" s="85"/>
      <c r="PR14" s="85"/>
      <c r="PS14" s="85"/>
      <c r="PT14" s="85"/>
      <c r="PU14" s="85"/>
      <c r="PV14" s="85"/>
      <c r="PW14" s="85"/>
      <c r="PX14" s="85"/>
      <c r="PY14" s="85"/>
      <c r="PZ14" s="85"/>
      <c r="QA14" s="85"/>
      <c r="QB14" s="85"/>
      <c r="QC14" s="85"/>
      <c r="QD14" s="85"/>
      <c r="QE14" s="85"/>
      <c r="QF14" s="85"/>
      <c r="QG14" s="85"/>
      <c r="QH14" s="85"/>
      <c r="QI14" s="85"/>
      <c r="QJ14" s="85"/>
      <c r="QK14" s="85"/>
      <c r="QL14" s="85"/>
      <c r="QM14" s="85"/>
      <c r="QN14" s="85"/>
      <c r="QO14" s="85"/>
      <c r="QP14" s="85"/>
      <c r="QQ14" s="85"/>
      <c r="QR14" s="85"/>
      <c r="QS14" s="85"/>
      <c r="QT14" s="85"/>
      <c r="QU14" s="85"/>
      <c r="QV14" s="85"/>
      <c r="QW14" s="85"/>
      <c r="QX14" s="85"/>
      <c r="QY14" s="85"/>
      <c r="QZ14" s="85"/>
      <c r="RA14" s="85"/>
      <c r="RB14" s="85"/>
      <c r="RC14" s="85"/>
      <c r="RD14" s="85"/>
      <c r="RE14" s="85"/>
      <c r="RF14" s="85"/>
      <c r="RG14" s="85"/>
      <c r="RH14" s="85"/>
      <c r="RI14" s="85"/>
      <c r="RJ14" s="85"/>
      <c r="RK14" s="85"/>
      <c r="RL14" s="85"/>
      <c r="RM14" s="85"/>
      <c r="RN14" s="85"/>
      <c r="RO14" s="85"/>
      <c r="RP14" s="85"/>
      <c r="RQ14" s="85"/>
      <c r="RR14" s="85"/>
      <c r="RS14" s="85"/>
      <c r="RT14" s="85"/>
      <c r="RU14" s="85"/>
      <c r="RV14" s="85"/>
      <c r="RW14" s="85"/>
      <c r="RX14" s="85"/>
      <c r="RY14" s="85"/>
      <c r="RZ14" s="85"/>
      <c r="SA14" s="85"/>
      <c r="SB14" s="85"/>
      <c r="SC14" s="85"/>
      <c r="SD14" s="85"/>
      <c r="SE14" s="85"/>
      <c r="SF14" s="85"/>
      <c r="SG14" s="85"/>
      <c r="SH14" s="85"/>
      <c r="SI14" s="85"/>
      <c r="SJ14" s="85"/>
    </row>
    <row r="15" spans="1:504" x14ac:dyDescent="0.25">
      <c r="B15" s="50" t="str">
        <f>'Pay App 1'!B61</f>
        <v>01 13 60</v>
      </c>
      <c r="C15" s="26" t="str">
        <f>'Pay App 1'!C61</f>
        <v>SWPPP</v>
      </c>
      <c r="D15" s="88">
        <f t="shared" si="8"/>
        <v>0</v>
      </c>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c r="HI15" s="85"/>
      <c r="HJ15" s="85"/>
      <c r="HK15" s="85"/>
      <c r="HL15" s="85"/>
      <c r="HM15" s="85"/>
      <c r="HN15" s="85"/>
      <c r="HO15" s="85"/>
      <c r="HP15" s="85"/>
      <c r="HQ15" s="85"/>
      <c r="HR15" s="85"/>
      <c r="HS15" s="85"/>
      <c r="HT15" s="85"/>
      <c r="HU15" s="85"/>
      <c r="HV15" s="85"/>
      <c r="HW15" s="85"/>
      <c r="HX15" s="85"/>
      <c r="HY15" s="85"/>
      <c r="HZ15" s="85"/>
      <c r="IA15" s="85"/>
      <c r="IB15" s="85"/>
      <c r="IC15" s="85"/>
      <c r="ID15" s="85"/>
      <c r="IE15" s="85"/>
      <c r="IF15" s="85"/>
      <c r="IG15" s="85"/>
      <c r="IH15" s="85"/>
      <c r="II15" s="85"/>
      <c r="IJ15" s="85"/>
      <c r="IK15" s="85"/>
      <c r="IL15" s="85"/>
      <c r="IM15" s="85"/>
      <c r="IN15" s="85"/>
      <c r="IO15" s="85"/>
      <c r="IP15" s="85"/>
      <c r="IQ15" s="85"/>
      <c r="IR15" s="85"/>
      <c r="IS15" s="85"/>
      <c r="IT15" s="85"/>
      <c r="IU15" s="85"/>
      <c r="IV15" s="85"/>
      <c r="IW15" s="85"/>
      <c r="IX15" s="85"/>
      <c r="IY15" s="85"/>
      <c r="IZ15" s="85"/>
      <c r="JA15" s="85"/>
      <c r="JB15" s="85"/>
      <c r="JC15" s="85"/>
      <c r="JD15" s="85"/>
      <c r="JE15" s="85"/>
      <c r="JF15" s="85"/>
      <c r="JG15" s="85"/>
      <c r="JH15" s="85"/>
      <c r="JI15" s="85"/>
      <c r="JJ15" s="85"/>
      <c r="JK15" s="85"/>
      <c r="JL15" s="85"/>
      <c r="JM15" s="85"/>
      <c r="JN15" s="85"/>
      <c r="JO15" s="85"/>
      <c r="JP15" s="85"/>
      <c r="JQ15" s="85"/>
      <c r="JR15" s="85"/>
      <c r="JS15" s="85"/>
      <c r="JT15" s="85"/>
      <c r="JU15" s="85"/>
      <c r="JV15" s="85"/>
      <c r="JW15" s="85"/>
      <c r="JX15" s="85"/>
      <c r="JY15" s="85"/>
      <c r="JZ15" s="85"/>
      <c r="KA15" s="85"/>
      <c r="KB15" s="85"/>
      <c r="KC15" s="85"/>
      <c r="KD15" s="85"/>
      <c r="KE15" s="85"/>
      <c r="KF15" s="85"/>
      <c r="KG15" s="85"/>
      <c r="KH15" s="85"/>
      <c r="KI15" s="85"/>
      <c r="KJ15" s="85"/>
      <c r="KK15" s="85"/>
      <c r="KL15" s="85"/>
      <c r="KM15" s="85"/>
      <c r="KN15" s="85"/>
      <c r="KO15" s="85"/>
      <c r="KP15" s="85"/>
      <c r="KQ15" s="85"/>
      <c r="KR15" s="85"/>
      <c r="KS15" s="85"/>
      <c r="KT15" s="85"/>
      <c r="KU15" s="85"/>
      <c r="KV15" s="85"/>
      <c r="KW15" s="85"/>
      <c r="KX15" s="85"/>
      <c r="KY15" s="85"/>
      <c r="KZ15" s="85"/>
      <c r="LA15" s="85"/>
      <c r="LB15" s="85"/>
      <c r="LC15" s="85"/>
      <c r="LD15" s="85"/>
      <c r="LE15" s="85"/>
      <c r="LF15" s="85"/>
      <c r="LG15" s="85"/>
      <c r="LH15" s="85"/>
      <c r="LI15" s="85"/>
      <c r="LJ15" s="85"/>
      <c r="LK15" s="85"/>
      <c r="LL15" s="85"/>
      <c r="LM15" s="85"/>
      <c r="LN15" s="85"/>
      <c r="LO15" s="85"/>
      <c r="LP15" s="85"/>
      <c r="LQ15" s="85"/>
      <c r="LR15" s="85"/>
      <c r="LS15" s="85"/>
      <c r="LT15" s="85"/>
      <c r="LU15" s="85"/>
      <c r="LV15" s="85"/>
      <c r="LW15" s="85"/>
      <c r="LX15" s="85"/>
      <c r="LY15" s="85"/>
      <c r="LZ15" s="85"/>
      <c r="MA15" s="85"/>
      <c r="MB15" s="85"/>
      <c r="MC15" s="85"/>
      <c r="MD15" s="85"/>
      <c r="ME15" s="85"/>
      <c r="MF15" s="85"/>
      <c r="MG15" s="85"/>
      <c r="MH15" s="85"/>
      <c r="MI15" s="85"/>
      <c r="MJ15" s="85"/>
      <c r="MK15" s="85"/>
      <c r="ML15" s="85"/>
      <c r="MM15" s="85"/>
      <c r="MN15" s="85"/>
      <c r="MO15" s="85"/>
      <c r="MP15" s="85"/>
      <c r="MQ15" s="85"/>
      <c r="MR15" s="85"/>
      <c r="MS15" s="85"/>
      <c r="MT15" s="85"/>
      <c r="MU15" s="85"/>
      <c r="MV15" s="85"/>
      <c r="MW15" s="85"/>
      <c r="MX15" s="85"/>
      <c r="MY15" s="85"/>
      <c r="MZ15" s="85"/>
      <c r="NA15" s="85"/>
      <c r="NB15" s="85"/>
      <c r="NC15" s="85"/>
      <c r="ND15" s="85"/>
      <c r="NE15" s="85"/>
      <c r="NF15" s="85"/>
      <c r="NG15" s="85"/>
      <c r="NH15" s="85"/>
      <c r="NI15" s="85"/>
      <c r="NJ15" s="85"/>
      <c r="NK15" s="85"/>
      <c r="NL15" s="85"/>
      <c r="NM15" s="85"/>
      <c r="NN15" s="85"/>
      <c r="NO15" s="85"/>
      <c r="NP15" s="85"/>
      <c r="NQ15" s="85"/>
      <c r="NR15" s="85"/>
      <c r="NS15" s="85"/>
      <c r="NT15" s="85"/>
      <c r="NU15" s="85"/>
      <c r="NV15" s="85"/>
      <c r="NW15" s="85"/>
      <c r="NX15" s="85"/>
      <c r="NY15" s="85"/>
      <c r="NZ15" s="85"/>
      <c r="OA15" s="85"/>
      <c r="OB15" s="85"/>
      <c r="OC15" s="85"/>
      <c r="OD15" s="85"/>
      <c r="OE15" s="85"/>
      <c r="OF15" s="85"/>
      <c r="OG15" s="85"/>
      <c r="OH15" s="85"/>
      <c r="OI15" s="85"/>
      <c r="OJ15" s="85"/>
      <c r="OK15" s="85"/>
      <c r="OL15" s="85"/>
      <c r="OM15" s="85"/>
      <c r="ON15" s="85"/>
      <c r="OO15" s="85"/>
      <c r="OP15" s="85"/>
      <c r="OQ15" s="85"/>
      <c r="OR15" s="85"/>
      <c r="OS15" s="85"/>
      <c r="OT15" s="85"/>
      <c r="OU15" s="85"/>
      <c r="OV15" s="85"/>
      <c r="OW15" s="85"/>
      <c r="OX15" s="85"/>
      <c r="OY15" s="85"/>
      <c r="OZ15" s="85"/>
      <c r="PA15" s="85"/>
      <c r="PB15" s="85"/>
      <c r="PC15" s="85"/>
      <c r="PD15" s="85"/>
      <c r="PE15" s="85"/>
      <c r="PF15" s="85"/>
      <c r="PG15" s="85"/>
      <c r="PH15" s="85"/>
      <c r="PI15" s="85"/>
      <c r="PJ15" s="85"/>
      <c r="PK15" s="85"/>
      <c r="PL15" s="85"/>
      <c r="PM15" s="85"/>
      <c r="PN15" s="85"/>
      <c r="PO15" s="85"/>
      <c r="PP15" s="85"/>
      <c r="PQ15" s="85"/>
      <c r="PR15" s="85"/>
      <c r="PS15" s="85"/>
      <c r="PT15" s="85"/>
      <c r="PU15" s="85"/>
      <c r="PV15" s="85"/>
      <c r="PW15" s="85"/>
      <c r="PX15" s="85"/>
      <c r="PY15" s="85"/>
      <c r="PZ15" s="85"/>
      <c r="QA15" s="85"/>
      <c r="QB15" s="85"/>
      <c r="QC15" s="85"/>
      <c r="QD15" s="85"/>
      <c r="QE15" s="85"/>
      <c r="QF15" s="85"/>
      <c r="QG15" s="85"/>
      <c r="QH15" s="85"/>
      <c r="QI15" s="85"/>
      <c r="QJ15" s="85"/>
      <c r="QK15" s="85"/>
      <c r="QL15" s="85"/>
      <c r="QM15" s="85"/>
      <c r="QN15" s="85"/>
      <c r="QO15" s="85"/>
      <c r="QP15" s="85"/>
      <c r="QQ15" s="85"/>
      <c r="QR15" s="85"/>
      <c r="QS15" s="85"/>
      <c r="QT15" s="85"/>
      <c r="QU15" s="85"/>
      <c r="QV15" s="85"/>
      <c r="QW15" s="85"/>
      <c r="QX15" s="85"/>
      <c r="QY15" s="85"/>
      <c r="QZ15" s="85"/>
      <c r="RA15" s="85"/>
      <c r="RB15" s="85"/>
      <c r="RC15" s="85"/>
      <c r="RD15" s="85"/>
      <c r="RE15" s="85"/>
      <c r="RF15" s="85"/>
      <c r="RG15" s="85"/>
      <c r="RH15" s="85"/>
      <c r="RI15" s="85"/>
      <c r="RJ15" s="85"/>
      <c r="RK15" s="85"/>
      <c r="RL15" s="85"/>
      <c r="RM15" s="85"/>
      <c r="RN15" s="85"/>
      <c r="RO15" s="85"/>
      <c r="RP15" s="85"/>
      <c r="RQ15" s="85"/>
      <c r="RR15" s="85"/>
      <c r="RS15" s="85"/>
      <c r="RT15" s="85"/>
      <c r="RU15" s="85"/>
      <c r="RV15" s="85"/>
      <c r="RW15" s="85"/>
      <c r="RX15" s="85"/>
      <c r="RY15" s="85"/>
      <c r="RZ15" s="85"/>
      <c r="SA15" s="85"/>
      <c r="SB15" s="85"/>
      <c r="SC15" s="85"/>
      <c r="SD15" s="85"/>
      <c r="SE15" s="85"/>
      <c r="SF15" s="85"/>
      <c r="SG15" s="85"/>
      <c r="SH15" s="85"/>
      <c r="SI15" s="85"/>
      <c r="SJ15" s="85"/>
    </row>
    <row r="16" spans="1:504" x14ac:dyDescent="0.25">
      <c r="B16" s="50" t="str">
        <f>'Pay App 1'!B62</f>
        <v>01 19 70</v>
      </c>
      <c r="C16" s="26" t="str">
        <f>'Pay App 1'!C62</f>
        <v>Construction Cranes and Hoists</v>
      </c>
      <c r="D16" s="88">
        <f t="shared" si="8"/>
        <v>0</v>
      </c>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c r="HI16" s="85"/>
      <c r="HJ16" s="85"/>
      <c r="HK16" s="85"/>
      <c r="HL16" s="85"/>
      <c r="HM16" s="85"/>
      <c r="HN16" s="85"/>
      <c r="HO16" s="85"/>
      <c r="HP16" s="85"/>
      <c r="HQ16" s="85"/>
      <c r="HR16" s="85"/>
      <c r="HS16" s="85"/>
      <c r="HT16" s="85"/>
      <c r="HU16" s="85"/>
      <c r="HV16" s="85"/>
      <c r="HW16" s="85"/>
      <c r="HX16" s="85"/>
      <c r="HY16" s="85"/>
      <c r="HZ16" s="85"/>
      <c r="IA16" s="85"/>
      <c r="IB16" s="85"/>
      <c r="IC16" s="85"/>
      <c r="ID16" s="85"/>
      <c r="IE16" s="85"/>
      <c r="IF16" s="85"/>
      <c r="IG16" s="85"/>
      <c r="IH16" s="85"/>
      <c r="II16" s="85"/>
      <c r="IJ16" s="85"/>
      <c r="IK16" s="85"/>
      <c r="IL16" s="85"/>
      <c r="IM16" s="85"/>
      <c r="IN16" s="85"/>
      <c r="IO16" s="85"/>
      <c r="IP16" s="85"/>
      <c r="IQ16" s="85"/>
      <c r="IR16" s="85"/>
      <c r="IS16" s="85"/>
      <c r="IT16" s="85"/>
      <c r="IU16" s="85"/>
      <c r="IV16" s="85"/>
      <c r="IW16" s="85"/>
      <c r="IX16" s="85"/>
      <c r="IY16" s="85"/>
      <c r="IZ16" s="85"/>
      <c r="JA16" s="85"/>
      <c r="JB16" s="85"/>
      <c r="JC16" s="85"/>
      <c r="JD16" s="85"/>
      <c r="JE16" s="85"/>
      <c r="JF16" s="85"/>
      <c r="JG16" s="85"/>
      <c r="JH16" s="85"/>
      <c r="JI16" s="85"/>
      <c r="JJ16" s="85"/>
      <c r="JK16" s="85"/>
      <c r="JL16" s="85"/>
      <c r="JM16" s="85"/>
      <c r="JN16" s="85"/>
      <c r="JO16" s="85"/>
      <c r="JP16" s="85"/>
      <c r="JQ16" s="85"/>
      <c r="JR16" s="85"/>
      <c r="JS16" s="85"/>
      <c r="JT16" s="85"/>
      <c r="JU16" s="85"/>
      <c r="JV16" s="85"/>
      <c r="JW16" s="85"/>
      <c r="JX16" s="85"/>
      <c r="JY16" s="85"/>
      <c r="JZ16" s="85"/>
      <c r="KA16" s="85"/>
      <c r="KB16" s="85"/>
      <c r="KC16" s="85"/>
      <c r="KD16" s="85"/>
      <c r="KE16" s="85"/>
      <c r="KF16" s="85"/>
      <c r="KG16" s="85"/>
      <c r="KH16" s="85"/>
      <c r="KI16" s="85"/>
      <c r="KJ16" s="85"/>
      <c r="KK16" s="85"/>
      <c r="KL16" s="85"/>
      <c r="KM16" s="85"/>
      <c r="KN16" s="85"/>
      <c r="KO16" s="85"/>
      <c r="KP16" s="85"/>
      <c r="KQ16" s="85"/>
      <c r="KR16" s="85"/>
      <c r="KS16" s="85"/>
      <c r="KT16" s="85"/>
      <c r="KU16" s="85"/>
      <c r="KV16" s="85"/>
      <c r="KW16" s="85"/>
      <c r="KX16" s="85"/>
      <c r="KY16" s="85"/>
      <c r="KZ16" s="85"/>
      <c r="LA16" s="85"/>
      <c r="LB16" s="85"/>
      <c r="LC16" s="85"/>
      <c r="LD16" s="85"/>
      <c r="LE16" s="85"/>
      <c r="LF16" s="85"/>
      <c r="LG16" s="85"/>
      <c r="LH16" s="85"/>
      <c r="LI16" s="85"/>
      <c r="LJ16" s="85"/>
      <c r="LK16" s="85"/>
      <c r="LL16" s="85"/>
      <c r="LM16" s="85"/>
      <c r="LN16" s="85"/>
      <c r="LO16" s="85"/>
      <c r="LP16" s="85"/>
      <c r="LQ16" s="85"/>
      <c r="LR16" s="85"/>
      <c r="LS16" s="85"/>
      <c r="LT16" s="85"/>
      <c r="LU16" s="85"/>
      <c r="LV16" s="85"/>
      <c r="LW16" s="85"/>
      <c r="LX16" s="85"/>
      <c r="LY16" s="85"/>
      <c r="LZ16" s="85"/>
      <c r="MA16" s="85"/>
      <c r="MB16" s="85"/>
      <c r="MC16" s="85"/>
      <c r="MD16" s="85"/>
      <c r="ME16" s="85"/>
      <c r="MF16" s="85"/>
      <c r="MG16" s="85"/>
      <c r="MH16" s="85"/>
      <c r="MI16" s="85"/>
      <c r="MJ16" s="85"/>
      <c r="MK16" s="85"/>
      <c r="ML16" s="85"/>
      <c r="MM16" s="85"/>
      <c r="MN16" s="85"/>
      <c r="MO16" s="85"/>
      <c r="MP16" s="85"/>
      <c r="MQ16" s="85"/>
      <c r="MR16" s="85"/>
      <c r="MS16" s="85"/>
      <c r="MT16" s="85"/>
      <c r="MU16" s="85"/>
      <c r="MV16" s="85"/>
      <c r="MW16" s="85"/>
      <c r="MX16" s="85"/>
      <c r="MY16" s="85"/>
      <c r="MZ16" s="85"/>
      <c r="NA16" s="85"/>
      <c r="NB16" s="85"/>
      <c r="NC16" s="85"/>
      <c r="ND16" s="85"/>
      <c r="NE16" s="85"/>
      <c r="NF16" s="85"/>
      <c r="NG16" s="85"/>
      <c r="NH16" s="85"/>
      <c r="NI16" s="85"/>
      <c r="NJ16" s="85"/>
      <c r="NK16" s="85"/>
      <c r="NL16" s="85"/>
      <c r="NM16" s="85"/>
      <c r="NN16" s="85"/>
      <c r="NO16" s="85"/>
      <c r="NP16" s="85"/>
      <c r="NQ16" s="85"/>
      <c r="NR16" s="85"/>
      <c r="NS16" s="85"/>
      <c r="NT16" s="85"/>
      <c r="NU16" s="85"/>
      <c r="NV16" s="85"/>
      <c r="NW16" s="85"/>
      <c r="NX16" s="85"/>
      <c r="NY16" s="85"/>
      <c r="NZ16" s="85"/>
      <c r="OA16" s="85"/>
      <c r="OB16" s="85"/>
      <c r="OC16" s="85"/>
      <c r="OD16" s="85"/>
      <c r="OE16" s="85"/>
      <c r="OF16" s="85"/>
      <c r="OG16" s="85"/>
      <c r="OH16" s="85"/>
      <c r="OI16" s="85"/>
      <c r="OJ16" s="85"/>
      <c r="OK16" s="85"/>
      <c r="OL16" s="85"/>
      <c r="OM16" s="85"/>
      <c r="ON16" s="85"/>
      <c r="OO16" s="85"/>
      <c r="OP16" s="85"/>
      <c r="OQ16" s="85"/>
      <c r="OR16" s="85"/>
      <c r="OS16" s="85"/>
      <c r="OT16" s="85"/>
      <c r="OU16" s="85"/>
      <c r="OV16" s="85"/>
      <c r="OW16" s="85"/>
      <c r="OX16" s="85"/>
      <c r="OY16" s="85"/>
      <c r="OZ16" s="85"/>
      <c r="PA16" s="85"/>
      <c r="PB16" s="85"/>
      <c r="PC16" s="85"/>
      <c r="PD16" s="85"/>
      <c r="PE16" s="85"/>
      <c r="PF16" s="85"/>
      <c r="PG16" s="85"/>
      <c r="PH16" s="85"/>
      <c r="PI16" s="85"/>
      <c r="PJ16" s="85"/>
      <c r="PK16" s="85"/>
      <c r="PL16" s="85"/>
      <c r="PM16" s="85"/>
      <c r="PN16" s="85"/>
      <c r="PO16" s="85"/>
      <c r="PP16" s="85"/>
      <c r="PQ16" s="85"/>
      <c r="PR16" s="85"/>
      <c r="PS16" s="85"/>
      <c r="PT16" s="85"/>
      <c r="PU16" s="85"/>
      <c r="PV16" s="85"/>
      <c r="PW16" s="85"/>
      <c r="PX16" s="85"/>
      <c r="PY16" s="85"/>
      <c r="PZ16" s="85"/>
      <c r="QA16" s="85"/>
      <c r="QB16" s="85"/>
      <c r="QC16" s="85"/>
      <c r="QD16" s="85"/>
      <c r="QE16" s="85"/>
      <c r="QF16" s="85"/>
      <c r="QG16" s="85"/>
      <c r="QH16" s="85"/>
      <c r="QI16" s="85"/>
      <c r="QJ16" s="85"/>
      <c r="QK16" s="85"/>
      <c r="QL16" s="85"/>
      <c r="QM16" s="85"/>
      <c r="QN16" s="85"/>
      <c r="QO16" s="85"/>
      <c r="QP16" s="85"/>
      <c r="QQ16" s="85"/>
      <c r="QR16" s="85"/>
      <c r="QS16" s="85"/>
      <c r="QT16" s="85"/>
      <c r="QU16" s="85"/>
      <c r="QV16" s="85"/>
      <c r="QW16" s="85"/>
      <c r="QX16" s="85"/>
      <c r="QY16" s="85"/>
      <c r="QZ16" s="85"/>
      <c r="RA16" s="85"/>
      <c r="RB16" s="85"/>
      <c r="RC16" s="85"/>
      <c r="RD16" s="85"/>
      <c r="RE16" s="85"/>
      <c r="RF16" s="85"/>
      <c r="RG16" s="85"/>
      <c r="RH16" s="85"/>
      <c r="RI16" s="85"/>
      <c r="RJ16" s="85"/>
      <c r="RK16" s="85"/>
      <c r="RL16" s="85"/>
      <c r="RM16" s="85"/>
      <c r="RN16" s="85"/>
      <c r="RO16" s="85"/>
      <c r="RP16" s="85"/>
      <c r="RQ16" s="85"/>
      <c r="RR16" s="85"/>
      <c r="RS16" s="85"/>
      <c r="RT16" s="85"/>
      <c r="RU16" s="85"/>
      <c r="RV16" s="85"/>
      <c r="RW16" s="85"/>
      <c r="RX16" s="85"/>
      <c r="RY16" s="85"/>
      <c r="RZ16" s="85"/>
      <c r="SA16" s="85"/>
      <c r="SB16" s="85"/>
      <c r="SC16" s="85"/>
      <c r="SD16" s="85"/>
      <c r="SE16" s="85"/>
      <c r="SF16" s="85"/>
      <c r="SG16" s="85"/>
      <c r="SH16" s="85"/>
      <c r="SI16" s="85"/>
      <c r="SJ16" s="85"/>
    </row>
    <row r="17" spans="2:504" x14ac:dyDescent="0.25">
      <c r="B17" s="50" t="str">
        <f>'Pay App 1'!B63</f>
        <v>01 31 00</v>
      </c>
      <c r="C17" s="26" t="str">
        <f>'Pay App 1'!C63</f>
        <v>Contractor's Supervision</v>
      </c>
      <c r="D17" s="88">
        <f t="shared" si="8"/>
        <v>0</v>
      </c>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5"/>
      <c r="GM17" s="85"/>
      <c r="GN17" s="85"/>
      <c r="GO17" s="85"/>
      <c r="GP17" s="85"/>
      <c r="GQ17" s="85"/>
      <c r="GR17" s="85"/>
      <c r="GS17" s="85"/>
      <c r="GT17" s="85"/>
      <c r="GU17" s="85"/>
      <c r="GV17" s="85"/>
      <c r="GW17" s="85"/>
      <c r="GX17" s="85"/>
      <c r="GY17" s="85"/>
      <c r="GZ17" s="85"/>
      <c r="HA17" s="85"/>
      <c r="HB17" s="85"/>
      <c r="HC17" s="85"/>
      <c r="HD17" s="85"/>
      <c r="HE17" s="85"/>
      <c r="HF17" s="85"/>
      <c r="HG17" s="85"/>
      <c r="HH17" s="85"/>
      <c r="HI17" s="85"/>
      <c r="HJ17" s="85"/>
      <c r="HK17" s="85"/>
      <c r="HL17" s="85"/>
      <c r="HM17" s="85"/>
      <c r="HN17" s="85"/>
      <c r="HO17" s="85"/>
      <c r="HP17" s="85"/>
      <c r="HQ17" s="85"/>
      <c r="HR17" s="85"/>
      <c r="HS17" s="85"/>
      <c r="HT17" s="85"/>
      <c r="HU17" s="85"/>
      <c r="HV17" s="85"/>
      <c r="HW17" s="85"/>
      <c r="HX17" s="85"/>
      <c r="HY17" s="85"/>
      <c r="HZ17" s="85"/>
      <c r="IA17" s="85"/>
      <c r="IB17" s="85"/>
      <c r="IC17" s="85"/>
      <c r="ID17" s="85"/>
      <c r="IE17" s="85"/>
      <c r="IF17" s="85"/>
      <c r="IG17" s="85"/>
      <c r="IH17" s="85"/>
      <c r="II17" s="85"/>
      <c r="IJ17" s="85"/>
      <c r="IK17" s="85"/>
      <c r="IL17" s="85"/>
      <c r="IM17" s="85"/>
      <c r="IN17" s="85"/>
      <c r="IO17" s="85"/>
      <c r="IP17" s="85"/>
      <c r="IQ17" s="85"/>
      <c r="IR17" s="85"/>
      <c r="IS17" s="85"/>
      <c r="IT17" s="85"/>
      <c r="IU17" s="85"/>
      <c r="IV17" s="85"/>
      <c r="IW17" s="85"/>
      <c r="IX17" s="85"/>
      <c r="IY17" s="85"/>
      <c r="IZ17" s="85"/>
      <c r="JA17" s="85"/>
      <c r="JB17" s="85"/>
      <c r="JC17" s="85"/>
      <c r="JD17" s="85"/>
      <c r="JE17" s="85"/>
      <c r="JF17" s="85"/>
      <c r="JG17" s="85"/>
      <c r="JH17" s="85"/>
      <c r="JI17" s="85"/>
      <c r="JJ17" s="85"/>
      <c r="JK17" s="85"/>
      <c r="JL17" s="85"/>
      <c r="JM17" s="85"/>
      <c r="JN17" s="85"/>
      <c r="JO17" s="85"/>
      <c r="JP17" s="85"/>
      <c r="JQ17" s="85"/>
      <c r="JR17" s="85"/>
      <c r="JS17" s="85"/>
      <c r="JT17" s="85"/>
      <c r="JU17" s="85"/>
      <c r="JV17" s="85"/>
      <c r="JW17" s="85"/>
      <c r="JX17" s="85"/>
      <c r="JY17" s="85"/>
      <c r="JZ17" s="85"/>
      <c r="KA17" s="85"/>
      <c r="KB17" s="85"/>
      <c r="KC17" s="85"/>
      <c r="KD17" s="85"/>
      <c r="KE17" s="85"/>
      <c r="KF17" s="85"/>
      <c r="KG17" s="85"/>
      <c r="KH17" s="85"/>
      <c r="KI17" s="85"/>
      <c r="KJ17" s="85"/>
      <c r="KK17" s="85"/>
      <c r="KL17" s="85"/>
      <c r="KM17" s="85"/>
      <c r="KN17" s="85"/>
      <c r="KO17" s="85"/>
      <c r="KP17" s="85"/>
      <c r="KQ17" s="85"/>
      <c r="KR17" s="85"/>
      <c r="KS17" s="85"/>
      <c r="KT17" s="85"/>
      <c r="KU17" s="85"/>
      <c r="KV17" s="85"/>
      <c r="KW17" s="85"/>
      <c r="KX17" s="85"/>
      <c r="KY17" s="85"/>
      <c r="KZ17" s="85"/>
      <c r="LA17" s="85"/>
      <c r="LB17" s="85"/>
      <c r="LC17" s="85"/>
      <c r="LD17" s="85"/>
      <c r="LE17" s="85"/>
      <c r="LF17" s="85"/>
      <c r="LG17" s="85"/>
      <c r="LH17" s="85"/>
      <c r="LI17" s="85"/>
      <c r="LJ17" s="85"/>
      <c r="LK17" s="85"/>
      <c r="LL17" s="85"/>
      <c r="LM17" s="85"/>
      <c r="LN17" s="85"/>
      <c r="LO17" s="85"/>
      <c r="LP17" s="85"/>
      <c r="LQ17" s="85"/>
      <c r="LR17" s="85"/>
      <c r="LS17" s="85"/>
      <c r="LT17" s="85"/>
      <c r="LU17" s="85"/>
      <c r="LV17" s="85"/>
      <c r="LW17" s="85"/>
      <c r="LX17" s="85"/>
      <c r="LY17" s="85"/>
      <c r="LZ17" s="85"/>
      <c r="MA17" s="85"/>
      <c r="MB17" s="85"/>
      <c r="MC17" s="85"/>
      <c r="MD17" s="85"/>
      <c r="ME17" s="85"/>
      <c r="MF17" s="85"/>
      <c r="MG17" s="85"/>
      <c r="MH17" s="85"/>
      <c r="MI17" s="85"/>
      <c r="MJ17" s="85"/>
      <c r="MK17" s="85"/>
      <c r="ML17" s="85"/>
      <c r="MM17" s="85"/>
      <c r="MN17" s="85"/>
      <c r="MO17" s="85"/>
      <c r="MP17" s="85"/>
      <c r="MQ17" s="85"/>
      <c r="MR17" s="85"/>
      <c r="MS17" s="85"/>
      <c r="MT17" s="85"/>
      <c r="MU17" s="85"/>
      <c r="MV17" s="85"/>
      <c r="MW17" s="85"/>
      <c r="MX17" s="85"/>
      <c r="MY17" s="85"/>
      <c r="MZ17" s="85"/>
      <c r="NA17" s="85"/>
      <c r="NB17" s="85"/>
      <c r="NC17" s="85"/>
      <c r="ND17" s="85"/>
      <c r="NE17" s="85"/>
      <c r="NF17" s="85"/>
      <c r="NG17" s="85"/>
      <c r="NH17" s="85"/>
      <c r="NI17" s="85"/>
      <c r="NJ17" s="85"/>
      <c r="NK17" s="85"/>
      <c r="NL17" s="85"/>
      <c r="NM17" s="85"/>
      <c r="NN17" s="85"/>
      <c r="NO17" s="85"/>
      <c r="NP17" s="85"/>
      <c r="NQ17" s="85"/>
      <c r="NR17" s="85"/>
      <c r="NS17" s="85"/>
      <c r="NT17" s="85"/>
      <c r="NU17" s="85"/>
      <c r="NV17" s="85"/>
      <c r="NW17" s="85"/>
      <c r="NX17" s="85"/>
      <c r="NY17" s="85"/>
      <c r="NZ17" s="85"/>
      <c r="OA17" s="85"/>
      <c r="OB17" s="85"/>
      <c r="OC17" s="85"/>
      <c r="OD17" s="85"/>
      <c r="OE17" s="85"/>
      <c r="OF17" s="85"/>
      <c r="OG17" s="85"/>
      <c r="OH17" s="85"/>
      <c r="OI17" s="85"/>
      <c r="OJ17" s="85"/>
      <c r="OK17" s="85"/>
      <c r="OL17" s="85"/>
      <c r="OM17" s="85"/>
      <c r="ON17" s="85"/>
      <c r="OO17" s="85"/>
      <c r="OP17" s="85"/>
      <c r="OQ17" s="85"/>
      <c r="OR17" s="85"/>
      <c r="OS17" s="85"/>
      <c r="OT17" s="85"/>
      <c r="OU17" s="85"/>
      <c r="OV17" s="85"/>
      <c r="OW17" s="85"/>
      <c r="OX17" s="85"/>
      <c r="OY17" s="85"/>
      <c r="OZ17" s="85"/>
      <c r="PA17" s="85"/>
      <c r="PB17" s="85"/>
      <c r="PC17" s="85"/>
      <c r="PD17" s="85"/>
      <c r="PE17" s="85"/>
      <c r="PF17" s="85"/>
      <c r="PG17" s="85"/>
      <c r="PH17" s="85"/>
      <c r="PI17" s="85"/>
      <c r="PJ17" s="85"/>
      <c r="PK17" s="85"/>
      <c r="PL17" s="85"/>
      <c r="PM17" s="85"/>
      <c r="PN17" s="85"/>
      <c r="PO17" s="85"/>
      <c r="PP17" s="85"/>
      <c r="PQ17" s="85"/>
      <c r="PR17" s="85"/>
      <c r="PS17" s="85"/>
      <c r="PT17" s="85"/>
      <c r="PU17" s="85"/>
      <c r="PV17" s="85"/>
      <c r="PW17" s="85"/>
      <c r="PX17" s="85"/>
      <c r="PY17" s="85"/>
      <c r="PZ17" s="85"/>
      <c r="QA17" s="85"/>
      <c r="QB17" s="85"/>
      <c r="QC17" s="85"/>
      <c r="QD17" s="85"/>
      <c r="QE17" s="85"/>
      <c r="QF17" s="85"/>
      <c r="QG17" s="85"/>
      <c r="QH17" s="85"/>
      <c r="QI17" s="85"/>
      <c r="QJ17" s="85"/>
      <c r="QK17" s="85"/>
      <c r="QL17" s="85"/>
      <c r="QM17" s="85"/>
      <c r="QN17" s="85"/>
      <c r="QO17" s="85"/>
      <c r="QP17" s="85"/>
      <c r="QQ17" s="85"/>
      <c r="QR17" s="85"/>
      <c r="QS17" s="85"/>
      <c r="QT17" s="85"/>
      <c r="QU17" s="85"/>
      <c r="QV17" s="85"/>
      <c r="QW17" s="85"/>
      <c r="QX17" s="85"/>
      <c r="QY17" s="85"/>
      <c r="QZ17" s="85"/>
      <c r="RA17" s="85"/>
      <c r="RB17" s="85"/>
      <c r="RC17" s="85"/>
      <c r="RD17" s="85"/>
      <c r="RE17" s="85"/>
      <c r="RF17" s="85"/>
      <c r="RG17" s="85"/>
      <c r="RH17" s="85"/>
      <c r="RI17" s="85"/>
      <c r="RJ17" s="85"/>
      <c r="RK17" s="85"/>
      <c r="RL17" s="85"/>
      <c r="RM17" s="85"/>
      <c r="RN17" s="85"/>
      <c r="RO17" s="85"/>
      <c r="RP17" s="85"/>
      <c r="RQ17" s="85"/>
      <c r="RR17" s="85"/>
      <c r="RS17" s="85"/>
      <c r="RT17" s="85"/>
      <c r="RU17" s="85"/>
      <c r="RV17" s="85"/>
      <c r="RW17" s="85"/>
      <c r="RX17" s="85"/>
      <c r="RY17" s="85"/>
      <c r="RZ17" s="85"/>
      <c r="SA17" s="85"/>
      <c r="SB17" s="85"/>
      <c r="SC17" s="85"/>
      <c r="SD17" s="85"/>
      <c r="SE17" s="85"/>
      <c r="SF17" s="85"/>
      <c r="SG17" s="85"/>
      <c r="SH17" s="85"/>
      <c r="SI17" s="85"/>
      <c r="SJ17" s="85"/>
    </row>
    <row r="18" spans="2:504" x14ac:dyDescent="0.25">
      <c r="B18" s="50" t="str">
        <f>'Pay App 1'!B64</f>
        <v>01 32 00</v>
      </c>
      <c r="C18" s="26" t="str">
        <f>'Pay App 1'!C64</f>
        <v>General Liability Insurance</v>
      </c>
      <c r="D18" s="88">
        <f t="shared" si="8"/>
        <v>0</v>
      </c>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c r="BZ18" s="85"/>
      <c r="CA18" s="85"/>
      <c r="CB18" s="85"/>
      <c r="CC18" s="85"/>
      <c r="CD18" s="85"/>
      <c r="CE18" s="85"/>
      <c r="CF18" s="85"/>
      <c r="CG18" s="85"/>
      <c r="CH18" s="85"/>
      <c r="CI18" s="85"/>
      <c r="CJ18" s="85"/>
      <c r="CK18" s="85"/>
      <c r="CL18" s="85"/>
      <c r="CM18" s="85"/>
      <c r="CN18" s="85"/>
      <c r="CO18" s="85"/>
      <c r="CP18" s="85"/>
      <c r="CQ18" s="85"/>
      <c r="CR18" s="85"/>
      <c r="CS18" s="85"/>
      <c r="CT18" s="85"/>
      <c r="CU18" s="85"/>
      <c r="CV18" s="85"/>
      <c r="CW18" s="85"/>
      <c r="CX18" s="85"/>
      <c r="CY18" s="85"/>
      <c r="CZ18" s="85"/>
      <c r="DA18" s="85"/>
      <c r="DB18" s="85"/>
      <c r="DC18" s="85"/>
      <c r="DD18" s="85"/>
      <c r="DE18" s="85"/>
      <c r="DF18" s="85"/>
      <c r="DG18" s="85"/>
      <c r="DH18" s="85"/>
      <c r="DI18" s="85"/>
      <c r="DJ18" s="85"/>
      <c r="DK18" s="85"/>
      <c r="DL18" s="85"/>
      <c r="DM18" s="85"/>
      <c r="DN18" s="85"/>
      <c r="DO18" s="85"/>
      <c r="DP18" s="85"/>
      <c r="DQ18" s="85"/>
      <c r="DR18" s="85"/>
      <c r="DS18" s="85"/>
      <c r="DT18" s="85"/>
      <c r="DU18" s="85"/>
      <c r="DV18" s="85"/>
      <c r="DW18" s="85"/>
      <c r="DX18" s="85"/>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c r="HI18" s="85"/>
      <c r="HJ18" s="85"/>
      <c r="HK18" s="85"/>
      <c r="HL18" s="85"/>
      <c r="HM18" s="85"/>
      <c r="HN18" s="85"/>
      <c r="HO18" s="85"/>
      <c r="HP18" s="85"/>
      <c r="HQ18" s="85"/>
      <c r="HR18" s="85"/>
      <c r="HS18" s="85"/>
      <c r="HT18" s="85"/>
      <c r="HU18" s="85"/>
      <c r="HV18" s="85"/>
      <c r="HW18" s="85"/>
      <c r="HX18" s="85"/>
      <c r="HY18" s="85"/>
      <c r="HZ18" s="85"/>
      <c r="IA18" s="85"/>
      <c r="IB18" s="85"/>
      <c r="IC18" s="85"/>
      <c r="ID18" s="85"/>
      <c r="IE18" s="85"/>
      <c r="IF18" s="85"/>
      <c r="IG18" s="85"/>
      <c r="IH18" s="85"/>
      <c r="II18" s="85"/>
      <c r="IJ18" s="85"/>
      <c r="IK18" s="85"/>
      <c r="IL18" s="85"/>
      <c r="IM18" s="85"/>
      <c r="IN18" s="85"/>
      <c r="IO18" s="85"/>
      <c r="IP18" s="85"/>
      <c r="IQ18" s="85"/>
      <c r="IR18" s="85"/>
      <c r="IS18" s="85"/>
      <c r="IT18" s="85"/>
      <c r="IU18" s="85"/>
      <c r="IV18" s="85"/>
      <c r="IW18" s="85"/>
      <c r="IX18" s="85"/>
      <c r="IY18" s="85"/>
      <c r="IZ18" s="85"/>
      <c r="JA18" s="85"/>
      <c r="JB18" s="85"/>
      <c r="JC18" s="85"/>
      <c r="JD18" s="85"/>
      <c r="JE18" s="85"/>
      <c r="JF18" s="85"/>
      <c r="JG18" s="85"/>
      <c r="JH18" s="85"/>
      <c r="JI18" s="85"/>
      <c r="JJ18" s="85"/>
      <c r="JK18" s="85"/>
      <c r="JL18" s="85"/>
      <c r="JM18" s="85"/>
      <c r="JN18" s="85"/>
      <c r="JO18" s="85"/>
      <c r="JP18" s="85"/>
      <c r="JQ18" s="85"/>
      <c r="JR18" s="85"/>
      <c r="JS18" s="85"/>
      <c r="JT18" s="85"/>
      <c r="JU18" s="85"/>
      <c r="JV18" s="85"/>
      <c r="JW18" s="85"/>
      <c r="JX18" s="85"/>
      <c r="JY18" s="85"/>
      <c r="JZ18" s="85"/>
      <c r="KA18" s="85"/>
      <c r="KB18" s="85"/>
      <c r="KC18" s="85"/>
      <c r="KD18" s="85"/>
      <c r="KE18" s="85"/>
      <c r="KF18" s="85"/>
      <c r="KG18" s="85"/>
      <c r="KH18" s="85"/>
      <c r="KI18" s="85"/>
      <c r="KJ18" s="85"/>
      <c r="KK18" s="85"/>
      <c r="KL18" s="85"/>
      <c r="KM18" s="85"/>
      <c r="KN18" s="85"/>
      <c r="KO18" s="85"/>
      <c r="KP18" s="85"/>
      <c r="KQ18" s="85"/>
      <c r="KR18" s="85"/>
      <c r="KS18" s="85"/>
      <c r="KT18" s="85"/>
      <c r="KU18" s="85"/>
      <c r="KV18" s="85"/>
      <c r="KW18" s="85"/>
      <c r="KX18" s="85"/>
      <c r="KY18" s="85"/>
      <c r="KZ18" s="85"/>
      <c r="LA18" s="85"/>
      <c r="LB18" s="85"/>
      <c r="LC18" s="85"/>
      <c r="LD18" s="85"/>
      <c r="LE18" s="85"/>
      <c r="LF18" s="85"/>
      <c r="LG18" s="85"/>
      <c r="LH18" s="85"/>
      <c r="LI18" s="85"/>
      <c r="LJ18" s="85"/>
      <c r="LK18" s="85"/>
      <c r="LL18" s="85"/>
      <c r="LM18" s="85"/>
      <c r="LN18" s="85"/>
      <c r="LO18" s="85"/>
      <c r="LP18" s="85"/>
      <c r="LQ18" s="85"/>
      <c r="LR18" s="85"/>
      <c r="LS18" s="85"/>
      <c r="LT18" s="85"/>
      <c r="LU18" s="85"/>
      <c r="LV18" s="85"/>
      <c r="LW18" s="85"/>
      <c r="LX18" s="85"/>
      <c r="LY18" s="85"/>
      <c r="LZ18" s="85"/>
      <c r="MA18" s="85"/>
      <c r="MB18" s="85"/>
      <c r="MC18" s="85"/>
      <c r="MD18" s="85"/>
      <c r="ME18" s="85"/>
      <c r="MF18" s="85"/>
      <c r="MG18" s="85"/>
      <c r="MH18" s="85"/>
      <c r="MI18" s="85"/>
      <c r="MJ18" s="85"/>
      <c r="MK18" s="85"/>
      <c r="ML18" s="85"/>
      <c r="MM18" s="85"/>
      <c r="MN18" s="85"/>
      <c r="MO18" s="85"/>
      <c r="MP18" s="85"/>
      <c r="MQ18" s="85"/>
      <c r="MR18" s="85"/>
      <c r="MS18" s="85"/>
      <c r="MT18" s="85"/>
      <c r="MU18" s="85"/>
      <c r="MV18" s="85"/>
      <c r="MW18" s="85"/>
      <c r="MX18" s="85"/>
      <c r="MY18" s="85"/>
      <c r="MZ18" s="85"/>
      <c r="NA18" s="85"/>
      <c r="NB18" s="85"/>
      <c r="NC18" s="85"/>
      <c r="ND18" s="85"/>
      <c r="NE18" s="85"/>
      <c r="NF18" s="85"/>
      <c r="NG18" s="85"/>
      <c r="NH18" s="85"/>
      <c r="NI18" s="85"/>
      <c r="NJ18" s="85"/>
      <c r="NK18" s="85"/>
      <c r="NL18" s="85"/>
      <c r="NM18" s="85"/>
      <c r="NN18" s="85"/>
      <c r="NO18" s="85"/>
      <c r="NP18" s="85"/>
      <c r="NQ18" s="85"/>
      <c r="NR18" s="85"/>
      <c r="NS18" s="85"/>
      <c r="NT18" s="85"/>
      <c r="NU18" s="85"/>
      <c r="NV18" s="85"/>
      <c r="NW18" s="85"/>
      <c r="NX18" s="85"/>
      <c r="NY18" s="85"/>
      <c r="NZ18" s="85"/>
      <c r="OA18" s="85"/>
      <c r="OB18" s="85"/>
      <c r="OC18" s="85"/>
      <c r="OD18" s="85"/>
      <c r="OE18" s="85"/>
      <c r="OF18" s="85"/>
      <c r="OG18" s="85"/>
      <c r="OH18" s="85"/>
      <c r="OI18" s="85"/>
      <c r="OJ18" s="85"/>
      <c r="OK18" s="85"/>
      <c r="OL18" s="85"/>
      <c r="OM18" s="85"/>
      <c r="ON18" s="85"/>
      <c r="OO18" s="85"/>
      <c r="OP18" s="85"/>
      <c r="OQ18" s="85"/>
      <c r="OR18" s="85"/>
      <c r="OS18" s="85"/>
      <c r="OT18" s="85"/>
      <c r="OU18" s="85"/>
      <c r="OV18" s="85"/>
      <c r="OW18" s="85"/>
      <c r="OX18" s="85"/>
      <c r="OY18" s="85"/>
      <c r="OZ18" s="85"/>
      <c r="PA18" s="85"/>
      <c r="PB18" s="85"/>
      <c r="PC18" s="85"/>
      <c r="PD18" s="85"/>
      <c r="PE18" s="85"/>
      <c r="PF18" s="85"/>
      <c r="PG18" s="85"/>
      <c r="PH18" s="85"/>
      <c r="PI18" s="85"/>
      <c r="PJ18" s="85"/>
      <c r="PK18" s="85"/>
      <c r="PL18" s="85"/>
      <c r="PM18" s="85"/>
      <c r="PN18" s="85"/>
      <c r="PO18" s="85"/>
      <c r="PP18" s="85"/>
      <c r="PQ18" s="85"/>
      <c r="PR18" s="85"/>
      <c r="PS18" s="85"/>
      <c r="PT18" s="85"/>
      <c r="PU18" s="85"/>
      <c r="PV18" s="85"/>
      <c r="PW18" s="85"/>
      <c r="PX18" s="85"/>
      <c r="PY18" s="85"/>
      <c r="PZ18" s="85"/>
      <c r="QA18" s="85"/>
      <c r="QB18" s="85"/>
      <c r="QC18" s="85"/>
      <c r="QD18" s="85"/>
      <c r="QE18" s="85"/>
      <c r="QF18" s="85"/>
      <c r="QG18" s="85"/>
      <c r="QH18" s="85"/>
      <c r="QI18" s="85"/>
      <c r="QJ18" s="85"/>
      <c r="QK18" s="85"/>
      <c r="QL18" s="85"/>
      <c r="QM18" s="85"/>
      <c r="QN18" s="85"/>
      <c r="QO18" s="85"/>
      <c r="QP18" s="85"/>
      <c r="QQ18" s="85"/>
      <c r="QR18" s="85"/>
      <c r="QS18" s="85"/>
      <c r="QT18" s="85"/>
      <c r="QU18" s="85"/>
      <c r="QV18" s="85"/>
      <c r="QW18" s="85"/>
      <c r="QX18" s="85"/>
      <c r="QY18" s="85"/>
      <c r="QZ18" s="85"/>
      <c r="RA18" s="85"/>
      <c r="RB18" s="85"/>
      <c r="RC18" s="85"/>
      <c r="RD18" s="85"/>
      <c r="RE18" s="85"/>
      <c r="RF18" s="85"/>
      <c r="RG18" s="85"/>
      <c r="RH18" s="85"/>
      <c r="RI18" s="85"/>
      <c r="RJ18" s="85"/>
      <c r="RK18" s="85"/>
      <c r="RL18" s="85"/>
      <c r="RM18" s="85"/>
      <c r="RN18" s="85"/>
      <c r="RO18" s="85"/>
      <c r="RP18" s="85"/>
      <c r="RQ18" s="85"/>
      <c r="RR18" s="85"/>
      <c r="RS18" s="85"/>
      <c r="RT18" s="85"/>
      <c r="RU18" s="85"/>
      <c r="RV18" s="85"/>
      <c r="RW18" s="85"/>
      <c r="RX18" s="85"/>
      <c r="RY18" s="85"/>
      <c r="RZ18" s="85"/>
      <c r="SA18" s="85"/>
      <c r="SB18" s="85"/>
      <c r="SC18" s="85"/>
      <c r="SD18" s="85"/>
      <c r="SE18" s="85"/>
      <c r="SF18" s="85"/>
      <c r="SG18" s="85"/>
      <c r="SH18" s="85"/>
      <c r="SI18" s="85"/>
      <c r="SJ18" s="85"/>
    </row>
    <row r="19" spans="2:504" x14ac:dyDescent="0.25">
      <c r="B19" s="50" t="str">
        <f>'Pay App 1'!B65</f>
        <v>01 33 00</v>
      </c>
      <c r="C19" s="26" t="str">
        <f>'Pay App 1'!C65</f>
        <v xml:space="preserve">Performance &amp; Payment Bond  </v>
      </c>
      <c r="D19" s="88">
        <f t="shared" si="8"/>
        <v>0</v>
      </c>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c r="DN19" s="85"/>
      <c r="DO19" s="85"/>
      <c r="DP19" s="85"/>
      <c r="DQ19" s="85"/>
      <c r="DR19" s="85"/>
      <c r="DS19" s="85"/>
      <c r="DT19" s="85"/>
      <c r="DU19" s="85"/>
      <c r="DV19" s="85"/>
      <c r="DW19" s="85"/>
      <c r="DX19" s="85"/>
      <c r="DY19" s="85"/>
      <c r="DZ19" s="85"/>
      <c r="EA19" s="85"/>
      <c r="EB19" s="85"/>
      <c r="EC19" s="85"/>
      <c r="ED19" s="85"/>
      <c r="EE19" s="85"/>
      <c r="EF19" s="85"/>
      <c r="EG19" s="85"/>
      <c r="EH19" s="85"/>
      <c r="EI19" s="85"/>
      <c r="EJ19" s="85"/>
      <c r="EK19" s="85"/>
      <c r="EL19" s="85"/>
      <c r="EM19" s="85"/>
      <c r="EN19" s="85"/>
      <c r="EO19" s="85"/>
      <c r="EP19" s="85"/>
      <c r="EQ19" s="85"/>
      <c r="ER19" s="85"/>
      <c r="ES19" s="85"/>
      <c r="ET19" s="85"/>
      <c r="EU19" s="85"/>
      <c r="EV19" s="85"/>
      <c r="EW19" s="85"/>
      <c r="EX19" s="85"/>
      <c r="EY19" s="85"/>
      <c r="EZ19" s="85"/>
      <c r="FA19" s="85"/>
      <c r="FB19" s="85"/>
      <c r="FC19" s="85"/>
      <c r="FD19" s="85"/>
      <c r="FE19" s="85"/>
      <c r="FF19" s="85"/>
      <c r="FG19" s="85"/>
      <c r="FH19" s="85"/>
      <c r="FI19" s="85"/>
      <c r="FJ19" s="85"/>
      <c r="FK19" s="85"/>
      <c r="FL19" s="85"/>
      <c r="FM19" s="85"/>
      <c r="FN19" s="85"/>
      <c r="FO19" s="85"/>
      <c r="FP19" s="85"/>
      <c r="FQ19" s="85"/>
      <c r="FR19" s="85"/>
      <c r="FS19" s="85"/>
      <c r="FT19" s="85"/>
      <c r="FU19" s="85"/>
      <c r="FV19" s="85"/>
      <c r="FW19" s="85"/>
      <c r="FX19" s="85"/>
      <c r="FY19" s="85"/>
      <c r="FZ19" s="85"/>
      <c r="GA19" s="85"/>
      <c r="GB19" s="85"/>
      <c r="GC19" s="85"/>
      <c r="GD19" s="85"/>
      <c r="GE19" s="85"/>
      <c r="GF19" s="85"/>
      <c r="GG19" s="85"/>
      <c r="GH19" s="85"/>
      <c r="GI19" s="85"/>
      <c r="GJ19" s="85"/>
      <c r="GK19" s="85"/>
      <c r="GL19" s="85"/>
      <c r="GM19" s="85"/>
      <c r="GN19" s="85"/>
      <c r="GO19" s="85"/>
      <c r="GP19" s="85"/>
      <c r="GQ19" s="85"/>
      <c r="GR19" s="85"/>
      <c r="GS19" s="85"/>
      <c r="GT19" s="85"/>
      <c r="GU19" s="85"/>
      <c r="GV19" s="85"/>
      <c r="GW19" s="85"/>
      <c r="GX19" s="85"/>
      <c r="GY19" s="85"/>
      <c r="GZ19" s="85"/>
      <c r="HA19" s="85"/>
      <c r="HB19" s="85"/>
      <c r="HC19" s="85"/>
      <c r="HD19" s="85"/>
      <c r="HE19" s="85"/>
      <c r="HF19" s="85"/>
      <c r="HG19" s="85"/>
      <c r="HH19" s="85"/>
      <c r="HI19" s="85"/>
      <c r="HJ19" s="85"/>
      <c r="HK19" s="85"/>
      <c r="HL19" s="85"/>
      <c r="HM19" s="85"/>
      <c r="HN19" s="85"/>
      <c r="HO19" s="85"/>
      <c r="HP19" s="85"/>
      <c r="HQ19" s="85"/>
      <c r="HR19" s="85"/>
      <c r="HS19" s="85"/>
      <c r="HT19" s="85"/>
      <c r="HU19" s="85"/>
      <c r="HV19" s="85"/>
      <c r="HW19" s="85"/>
      <c r="HX19" s="85"/>
      <c r="HY19" s="85"/>
      <c r="HZ19" s="85"/>
      <c r="IA19" s="85"/>
      <c r="IB19" s="85"/>
      <c r="IC19" s="85"/>
      <c r="ID19" s="85"/>
      <c r="IE19" s="85"/>
      <c r="IF19" s="85"/>
      <c r="IG19" s="85"/>
      <c r="IH19" s="85"/>
      <c r="II19" s="85"/>
      <c r="IJ19" s="85"/>
      <c r="IK19" s="85"/>
      <c r="IL19" s="85"/>
      <c r="IM19" s="85"/>
      <c r="IN19" s="85"/>
      <c r="IO19" s="85"/>
      <c r="IP19" s="85"/>
      <c r="IQ19" s="85"/>
      <c r="IR19" s="85"/>
      <c r="IS19" s="85"/>
      <c r="IT19" s="85"/>
      <c r="IU19" s="85"/>
      <c r="IV19" s="85"/>
      <c r="IW19" s="85"/>
      <c r="IX19" s="85"/>
      <c r="IY19" s="85"/>
      <c r="IZ19" s="85"/>
      <c r="JA19" s="85"/>
      <c r="JB19" s="85"/>
      <c r="JC19" s="85"/>
      <c r="JD19" s="85"/>
      <c r="JE19" s="85"/>
      <c r="JF19" s="85"/>
      <c r="JG19" s="85"/>
      <c r="JH19" s="85"/>
      <c r="JI19" s="85"/>
      <c r="JJ19" s="85"/>
      <c r="JK19" s="85"/>
      <c r="JL19" s="85"/>
      <c r="JM19" s="85"/>
      <c r="JN19" s="85"/>
      <c r="JO19" s="85"/>
      <c r="JP19" s="85"/>
      <c r="JQ19" s="85"/>
      <c r="JR19" s="85"/>
      <c r="JS19" s="85"/>
      <c r="JT19" s="85"/>
      <c r="JU19" s="85"/>
      <c r="JV19" s="85"/>
      <c r="JW19" s="85"/>
      <c r="JX19" s="85"/>
      <c r="JY19" s="85"/>
      <c r="JZ19" s="85"/>
      <c r="KA19" s="85"/>
      <c r="KB19" s="85"/>
      <c r="KC19" s="85"/>
      <c r="KD19" s="85"/>
      <c r="KE19" s="85"/>
      <c r="KF19" s="85"/>
      <c r="KG19" s="85"/>
      <c r="KH19" s="85"/>
      <c r="KI19" s="85"/>
      <c r="KJ19" s="85"/>
      <c r="KK19" s="85"/>
      <c r="KL19" s="85"/>
      <c r="KM19" s="85"/>
      <c r="KN19" s="85"/>
      <c r="KO19" s="85"/>
      <c r="KP19" s="85"/>
      <c r="KQ19" s="85"/>
      <c r="KR19" s="85"/>
      <c r="KS19" s="85"/>
      <c r="KT19" s="85"/>
      <c r="KU19" s="85"/>
      <c r="KV19" s="85"/>
      <c r="KW19" s="85"/>
      <c r="KX19" s="85"/>
      <c r="KY19" s="85"/>
      <c r="KZ19" s="85"/>
      <c r="LA19" s="85"/>
      <c r="LB19" s="85"/>
      <c r="LC19" s="85"/>
      <c r="LD19" s="85"/>
      <c r="LE19" s="85"/>
      <c r="LF19" s="85"/>
      <c r="LG19" s="85"/>
      <c r="LH19" s="85"/>
      <c r="LI19" s="85"/>
      <c r="LJ19" s="85"/>
      <c r="LK19" s="85"/>
      <c r="LL19" s="85"/>
      <c r="LM19" s="85"/>
      <c r="LN19" s="85"/>
      <c r="LO19" s="85"/>
      <c r="LP19" s="85"/>
      <c r="LQ19" s="85"/>
      <c r="LR19" s="85"/>
      <c r="LS19" s="85"/>
      <c r="LT19" s="85"/>
      <c r="LU19" s="85"/>
      <c r="LV19" s="85"/>
      <c r="LW19" s="85"/>
      <c r="LX19" s="85"/>
      <c r="LY19" s="85"/>
      <c r="LZ19" s="85"/>
      <c r="MA19" s="85"/>
      <c r="MB19" s="85"/>
      <c r="MC19" s="85"/>
      <c r="MD19" s="85"/>
      <c r="ME19" s="85"/>
      <c r="MF19" s="85"/>
      <c r="MG19" s="85"/>
      <c r="MH19" s="85"/>
      <c r="MI19" s="85"/>
      <c r="MJ19" s="85"/>
      <c r="MK19" s="85"/>
      <c r="ML19" s="85"/>
      <c r="MM19" s="85"/>
      <c r="MN19" s="85"/>
      <c r="MO19" s="85"/>
      <c r="MP19" s="85"/>
      <c r="MQ19" s="85"/>
      <c r="MR19" s="85"/>
      <c r="MS19" s="85"/>
      <c r="MT19" s="85"/>
      <c r="MU19" s="85"/>
      <c r="MV19" s="85"/>
      <c r="MW19" s="85"/>
      <c r="MX19" s="85"/>
      <c r="MY19" s="85"/>
      <c r="MZ19" s="85"/>
      <c r="NA19" s="85"/>
      <c r="NB19" s="85"/>
      <c r="NC19" s="85"/>
      <c r="ND19" s="85"/>
      <c r="NE19" s="85"/>
      <c r="NF19" s="85"/>
      <c r="NG19" s="85"/>
      <c r="NH19" s="85"/>
      <c r="NI19" s="85"/>
      <c r="NJ19" s="85"/>
      <c r="NK19" s="85"/>
      <c r="NL19" s="85"/>
      <c r="NM19" s="85"/>
      <c r="NN19" s="85"/>
      <c r="NO19" s="85"/>
      <c r="NP19" s="85"/>
      <c r="NQ19" s="85"/>
      <c r="NR19" s="85"/>
      <c r="NS19" s="85"/>
      <c r="NT19" s="85"/>
      <c r="NU19" s="85"/>
      <c r="NV19" s="85"/>
      <c r="NW19" s="85"/>
      <c r="NX19" s="85"/>
      <c r="NY19" s="85"/>
      <c r="NZ19" s="85"/>
      <c r="OA19" s="85"/>
      <c r="OB19" s="85"/>
      <c r="OC19" s="85"/>
      <c r="OD19" s="85"/>
      <c r="OE19" s="85"/>
      <c r="OF19" s="85"/>
      <c r="OG19" s="85"/>
      <c r="OH19" s="85"/>
      <c r="OI19" s="85"/>
      <c r="OJ19" s="85"/>
      <c r="OK19" s="85"/>
      <c r="OL19" s="85"/>
      <c r="OM19" s="85"/>
      <c r="ON19" s="85"/>
      <c r="OO19" s="85"/>
      <c r="OP19" s="85"/>
      <c r="OQ19" s="85"/>
      <c r="OR19" s="85"/>
      <c r="OS19" s="85"/>
      <c r="OT19" s="85"/>
      <c r="OU19" s="85"/>
      <c r="OV19" s="85"/>
      <c r="OW19" s="85"/>
      <c r="OX19" s="85"/>
      <c r="OY19" s="85"/>
      <c r="OZ19" s="85"/>
      <c r="PA19" s="85"/>
      <c r="PB19" s="85"/>
      <c r="PC19" s="85"/>
      <c r="PD19" s="85"/>
      <c r="PE19" s="85"/>
      <c r="PF19" s="85"/>
      <c r="PG19" s="85"/>
      <c r="PH19" s="85"/>
      <c r="PI19" s="85"/>
      <c r="PJ19" s="85"/>
      <c r="PK19" s="85"/>
      <c r="PL19" s="85"/>
      <c r="PM19" s="85"/>
      <c r="PN19" s="85"/>
      <c r="PO19" s="85"/>
      <c r="PP19" s="85"/>
      <c r="PQ19" s="85"/>
      <c r="PR19" s="85"/>
      <c r="PS19" s="85"/>
      <c r="PT19" s="85"/>
      <c r="PU19" s="85"/>
      <c r="PV19" s="85"/>
      <c r="PW19" s="85"/>
      <c r="PX19" s="85"/>
      <c r="PY19" s="85"/>
      <c r="PZ19" s="85"/>
      <c r="QA19" s="85"/>
      <c r="QB19" s="85"/>
      <c r="QC19" s="85"/>
      <c r="QD19" s="85"/>
      <c r="QE19" s="85"/>
      <c r="QF19" s="85"/>
      <c r="QG19" s="85"/>
      <c r="QH19" s="85"/>
      <c r="QI19" s="85"/>
      <c r="QJ19" s="85"/>
      <c r="QK19" s="85"/>
      <c r="QL19" s="85"/>
      <c r="QM19" s="85"/>
      <c r="QN19" s="85"/>
      <c r="QO19" s="85"/>
      <c r="QP19" s="85"/>
      <c r="QQ19" s="85"/>
      <c r="QR19" s="85"/>
      <c r="QS19" s="85"/>
      <c r="QT19" s="85"/>
      <c r="QU19" s="85"/>
      <c r="QV19" s="85"/>
      <c r="QW19" s="85"/>
      <c r="QX19" s="85"/>
      <c r="QY19" s="85"/>
      <c r="QZ19" s="85"/>
      <c r="RA19" s="85"/>
      <c r="RB19" s="85"/>
      <c r="RC19" s="85"/>
      <c r="RD19" s="85"/>
      <c r="RE19" s="85"/>
      <c r="RF19" s="85"/>
      <c r="RG19" s="85"/>
      <c r="RH19" s="85"/>
      <c r="RI19" s="85"/>
      <c r="RJ19" s="85"/>
      <c r="RK19" s="85"/>
      <c r="RL19" s="85"/>
      <c r="RM19" s="85"/>
      <c r="RN19" s="85"/>
      <c r="RO19" s="85"/>
      <c r="RP19" s="85"/>
      <c r="RQ19" s="85"/>
      <c r="RR19" s="85"/>
      <c r="RS19" s="85"/>
      <c r="RT19" s="85"/>
      <c r="RU19" s="85"/>
      <c r="RV19" s="85"/>
      <c r="RW19" s="85"/>
      <c r="RX19" s="85"/>
      <c r="RY19" s="85"/>
      <c r="RZ19" s="85"/>
      <c r="SA19" s="85"/>
      <c r="SB19" s="85"/>
      <c r="SC19" s="85"/>
      <c r="SD19" s="85"/>
      <c r="SE19" s="85"/>
      <c r="SF19" s="85"/>
      <c r="SG19" s="85"/>
      <c r="SH19" s="85"/>
      <c r="SI19" s="85"/>
      <c r="SJ19" s="85"/>
    </row>
    <row r="20" spans="2:504" x14ac:dyDescent="0.25">
      <c r="B20" s="50" t="str">
        <f>'Pay App 1'!B66</f>
        <v>01 34 00</v>
      </c>
      <c r="C20" s="26" t="str">
        <f>'Pay App 1'!C66</f>
        <v>Subcontractor Default Insurance</v>
      </c>
      <c r="D20" s="88">
        <f t="shared" si="8"/>
        <v>0</v>
      </c>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5"/>
      <c r="BX20" s="85"/>
      <c r="BY20" s="85"/>
      <c r="BZ20" s="85"/>
      <c r="CA20" s="85"/>
      <c r="CB20" s="85"/>
      <c r="CC20" s="85"/>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c r="DB20" s="85"/>
      <c r="DC20" s="85"/>
      <c r="DD20" s="85"/>
      <c r="DE20" s="85"/>
      <c r="DF20" s="85"/>
      <c r="DG20" s="85"/>
      <c r="DH20" s="85"/>
      <c r="DI20" s="85"/>
      <c r="DJ20" s="85"/>
      <c r="DK20" s="85"/>
      <c r="DL20" s="85"/>
      <c r="DM20" s="85"/>
      <c r="DN20" s="85"/>
      <c r="DO20" s="85"/>
      <c r="DP20" s="85"/>
      <c r="DQ20" s="85"/>
      <c r="DR20" s="85"/>
      <c r="DS20" s="85"/>
      <c r="DT20" s="85"/>
      <c r="DU20" s="85"/>
      <c r="DV20" s="85"/>
      <c r="DW20" s="85"/>
      <c r="DX20" s="85"/>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c r="HI20" s="85"/>
      <c r="HJ20" s="85"/>
      <c r="HK20" s="85"/>
      <c r="HL20" s="85"/>
      <c r="HM20" s="85"/>
      <c r="HN20" s="85"/>
      <c r="HO20" s="85"/>
      <c r="HP20" s="85"/>
      <c r="HQ20" s="85"/>
      <c r="HR20" s="85"/>
      <c r="HS20" s="85"/>
      <c r="HT20" s="85"/>
      <c r="HU20" s="85"/>
      <c r="HV20" s="85"/>
      <c r="HW20" s="85"/>
      <c r="HX20" s="85"/>
      <c r="HY20" s="85"/>
      <c r="HZ20" s="85"/>
      <c r="IA20" s="85"/>
      <c r="IB20" s="85"/>
      <c r="IC20" s="85"/>
      <c r="ID20" s="85"/>
      <c r="IE20" s="85"/>
      <c r="IF20" s="85"/>
      <c r="IG20" s="85"/>
      <c r="IH20" s="85"/>
      <c r="II20" s="85"/>
      <c r="IJ20" s="85"/>
      <c r="IK20" s="85"/>
      <c r="IL20" s="85"/>
      <c r="IM20" s="85"/>
      <c r="IN20" s="85"/>
      <c r="IO20" s="85"/>
      <c r="IP20" s="85"/>
      <c r="IQ20" s="85"/>
      <c r="IR20" s="85"/>
      <c r="IS20" s="85"/>
      <c r="IT20" s="85"/>
      <c r="IU20" s="85"/>
      <c r="IV20" s="85"/>
      <c r="IW20" s="85"/>
      <c r="IX20" s="85"/>
      <c r="IY20" s="85"/>
      <c r="IZ20" s="85"/>
      <c r="JA20" s="85"/>
      <c r="JB20" s="85"/>
      <c r="JC20" s="85"/>
      <c r="JD20" s="85"/>
      <c r="JE20" s="85"/>
      <c r="JF20" s="85"/>
      <c r="JG20" s="85"/>
      <c r="JH20" s="85"/>
      <c r="JI20" s="85"/>
      <c r="JJ20" s="85"/>
      <c r="JK20" s="85"/>
      <c r="JL20" s="85"/>
      <c r="JM20" s="85"/>
      <c r="JN20" s="85"/>
      <c r="JO20" s="85"/>
      <c r="JP20" s="85"/>
      <c r="JQ20" s="85"/>
      <c r="JR20" s="85"/>
      <c r="JS20" s="85"/>
      <c r="JT20" s="85"/>
      <c r="JU20" s="85"/>
      <c r="JV20" s="85"/>
      <c r="JW20" s="85"/>
      <c r="JX20" s="85"/>
      <c r="JY20" s="85"/>
      <c r="JZ20" s="85"/>
      <c r="KA20" s="85"/>
      <c r="KB20" s="85"/>
      <c r="KC20" s="85"/>
      <c r="KD20" s="85"/>
      <c r="KE20" s="85"/>
      <c r="KF20" s="85"/>
      <c r="KG20" s="85"/>
      <c r="KH20" s="85"/>
      <c r="KI20" s="85"/>
      <c r="KJ20" s="85"/>
      <c r="KK20" s="85"/>
      <c r="KL20" s="85"/>
      <c r="KM20" s="85"/>
      <c r="KN20" s="85"/>
      <c r="KO20" s="85"/>
      <c r="KP20" s="85"/>
      <c r="KQ20" s="85"/>
      <c r="KR20" s="85"/>
      <c r="KS20" s="85"/>
      <c r="KT20" s="85"/>
      <c r="KU20" s="85"/>
      <c r="KV20" s="85"/>
      <c r="KW20" s="85"/>
      <c r="KX20" s="85"/>
      <c r="KY20" s="85"/>
      <c r="KZ20" s="85"/>
      <c r="LA20" s="85"/>
      <c r="LB20" s="85"/>
      <c r="LC20" s="85"/>
      <c r="LD20" s="85"/>
      <c r="LE20" s="85"/>
      <c r="LF20" s="85"/>
      <c r="LG20" s="85"/>
      <c r="LH20" s="85"/>
      <c r="LI20" s="85"/>
      <c r="LJ20" s="85"/>
      <c r="LK20" s="85"/>
      <c r="LL20" s="85"/>
      <c r="LM20" s="85"/>
      <c r="LN20" s="85"/>
      <c r="LO20" s="85"/>
      <c r="LP20" s="85"/>
      <c r="LQ20" s="85"/>
      <c r="LR20" s="85"/>
      <c r="LS20" s="85"/>
      <c r="LT20" s="85"/>
      <c r="LU20" s="85"/>
      <c r="LV20" s="85"/>
      <c r="LW20" s="85"/>
      <c r="LX20" s="85"/>
      <c r="LY20" s="85"/>
      <c r="LZ20" s="85"/>
      <c r="MA20" s="85"/>
      <c r="MB20" s="85"/>
      <c r="MC20" s="85"/>
      <c r="MD20" s="85"/>
      <c r="ME20" s="85"/>
      <c r="MF20" s="85"/>
      <c r="MG20" s="85"/>
      <c r="MH20" s="85"/>
      <c r="MI20" s="85"/>
      <c r="MJ20" s="85"/>
      <c r="MK20" s="85"/>
      <c r="ML20" s="85"/>
      <c r="MM20" s="85"/>
      <c r="MN20" s="85"/>
      <c r="MO20" s="85"/>
      <c r="MP20" s="85"/>
      <c r="MQ20" s="85"/>
      <c r="MR20" s="85"/>
      <c r="MS20" s="85"/>
      <c r="MT20" s="85"/>
      <c r="MU20" s="85"/>
      <c r="MV20" s="85"/>
      <c r="MW20" s="85"/>
      <c r="MX20" s="85"/>
      <c r="MY20" s="85"/>
      <c r="MZ20" s="85"/>
      <c r="NA20" s="85"/>
      <c r="NB20" s="85"/>
      <c r="NC20" s="85"/>
      <c r="ND20" s="85"/>
      <c r="NE20" s="85"/>
      <c r="NF20" s="85"/>
      <c r="NG20" s="85"/>
      <c r="NH20" s="85"/>
      <c r="NI20" s="85"/>
      <c r="NJ20" s="85"/>
      <c r="NK20" s="85"/>
      <c r="NL20" s="85"/>
      <c r="NM20" s="85"/>
      <c r="NN20" s="85"/>
      <c r="NO20" s="85"/>
      <c r="NP20" s="85"/>
      <c r="NQ20" s="85"/>
      <c r="NR20" s="85"/>
      <c r="NS20" s="85"/>
      <c r="NT20" s="85"/>
      <c r="NU20" s="85"/>
      <c r="NV20" s="85"/>
      <c r="NW20" s="85"/>
      <c r="NX20" s="85"/>
      <c r="NY20" s="85"/>
      <c r="NZ20" s="85"/>
      <c r="OA20" s="85"/>
      <c r="OB20" s="85"/>
      <c r="OC20" s="85"/>
      <c r="OD20" s="85"/>
      <c r="OE20" s="85"/>
      <c r="OF20" s="85"/>
      <c r="OG20" s="85"/>
      <c r="OH20" s="85"/>
      <c r="OI20" s="85"/>
      <c r="OJ20" s="85"/>
      <c r="OK20" s="85"/>
      <c r="OL20" s="85"/>
      <c r="OM20" s="85"/>
      <c r="ON20" s="85"/>
      <c r="OO20" s="85"/>
      <c r="OP20" s="85"/>
      <c r="OQ20" s="85"/>
      <c r="OR20" s="85"/>
      <c r="OS20" s="85"/>
      <c r="OT20" s="85"/>
      <c r="OU20" s="85"/>
      <c r="OV20" s="85"/>
      <c r="OW20" s="85"/>
      <c r="OX20" s="85"/>
      <c r="OY20" s="85"/>
      <c r="OZ20" s="85"/>
      <c r="PA20" s="85"/>
      <c r="PB20" s="85"/>
      <c r="PC20" s="85"/>
      <c r="PD20" s="85"/>
      <c r="PE20" s="85"/>
      <c r="PF20" s="85"/>
      <c r="PG20" s="85"/>
      <c r="PH20" s="85"/>
      <c r="PI20" s="85"/>
      <c r="PJ20" s="85"/>
      <c r="PK20" s="85"/>
      <c r="PL20" s="85"/>
      <c r="PM20" s="85"/>
      <c r="PN20" s="85"/>
      <c r="PO20" s="85"/>
      <c r="PP20" s="85"/>
      <c r="PQ20" s="85"/>
      <c r="PR20" s="85"/>
      <c r="PS20" s="85"/>
      <c r="PT20" s="85"/>
      <c r="PU20" s="85"/>
      <c r="PV20" s="85"/>
      <c r="PW20" s="85"/>
      <c r="PX20" s="85"/>
      <c r="PY20" s="85"/>
      <c r="PZ20" s="85"/>
      <c r="QA20" s="85"/>
      <c r="QB20" s="85"/>
      <c r="QC20" s="85"/>
      <c r="QD20" s="85"/>
      <c r="QE20" s="85"/>
      <c r="QF20" s="85"/>
      <c r="QG20" s="85"/>
      <c r="QH20" s="85"/>
      <c r="QI20" s="85"/>
      <c r="QJ20" s="85"/>
      <c r="QK20" s="85"/>
      <c r="QL20" s="85"/>
      <c r="QM20" s="85"/>
      <c r="QN20" s="85"/>
      <c r="QO20" s="85"/>
      <c r="QP20" s="85"/>
      <c r="QQ20" s="85"/>
      <c r="QR20" s="85"/>
      <c r="QS20" s="85"/>
      <c r="QT20" s="85"/>
      <c r="QU20" s="85"/>
      <c r="QV20" s="85"/>
      <c r="QW20" s="85"/>
      <c r="QX20" s="85"/>
      <c r="QY20" s="85"/>
      <c r="QZ20" s="85"/>
      <c r="RA20" s="85"/>
      <c r="RB20" s="85"/>
      <c r="RC20" s="85"/>
      <c r="RD20" s="85"/>
      <c r="RE20" s="85"/>
      <c r="RF20" s="85"/>
      <c r="RG20" s="85"/>
      <c r="RH20" s="85"/>
      <c r="RI20" s="85"/>
      <c r="RJ20" s="85"/>
      <c r="RK20" s="85"/>
      <c r="RL20" s="85"/>
      <c r="RM20" s="85"/>
      <c r="RN20" s="85"/>
      <c r="RO20" s="85"/>
      <c r="RP20" s="85"/>
      <c r="RQ20" s="85"/>
      <c r="RR20" s="85"/>
      <c r="RS20" s="85"/>
      <c r="RT20" s="85"/>
      <c r="RU20" s="85"/>
      <c r="RV20" s="85"/>
      <c r="RW20" s="85"/>
      <c r="RX20" s="85"/>
      <c r="RY20" s="85"/>
      <c r="RZ20" s="85"/>
      <c r="SA20" s="85"/>
      <c r="SB20" s="85"/>
      <c r="SC20" s="85"/>
      <c r="SD20" s="85"/>
      <c r="SE20" s="85"/>
      <c r="SF20" s="85"/>
      <c r="SG20" s="85"/>
      <c r="SH20" s="85"/>
      <c r="SI20" s="85"/>
      <c r="SJ20" s="85"/>
    </row>
    <row r="21" spans="2:504" x14ac:dyDescent="0.25">
      <c r="B21" s="50" t="str">
        <f>'Pay App 1'!B67</f>
        <v>01 35 00</v>
      </c>
      <c r="C21" s="26" t="str">
        <f>'Pay App 1'!C67</f>
        <v>Construction Management Fee</v>
      </c>
      <c r="D21" s="88">
        <f t="shared" si="8"/>
        <v>0</v>
      </c>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c r="CJ21" s="85"/>
      <c r="CK21" s="85"/>
      <c r="CL21" s="85"/>
      <c r="CM21" s="85"/>
      <c r="CN21" s="85"/>
      <c r="CO21" s="85"/>
      <c r="CP21" s="85"/>
      <c r="CQ21" s="85"/>
      <c r="CR21" s="85"/>
      <c r="CS21" s="85"/>
      <c r="CT21" s="85"/>
      <c r="CU21" s="85"/>
      <c r="CV21" s="85"/>
      <c r="CW21" s="85"/>
      <c r="CX21" s="85"/>
      <c r="CY21" s="85"/>
      <c r="CZ21" s="85"/>
      <c r="DA21" s="85"/>
      <c r="DB21" s="85"/>
      <c r="DC21" s="85"/>
      <c r="DD21" s="85"/>
      <c r="DE21" s="85"/>
      <c r="DF21" s="85"/>
      <c r="DG21" s="85"/>
      <c r="DH21" s="85"/>
      <c r="DI21" s="85"/>
      <c r="DJ21" s="85"/>
      <c r="DK21" s="85"/>
      <c r="DL21" s="85"/>
      <c r="DM21" s="85"/>
      <c r="DN21" s="85"/>
      <c r="DO21" s="85"/>
      <c r="DP21" s="85"/>
      <c r="DQ21" s="85"/>
      <c r="DR21" s="85"/>
      <c r="DS21" s="85"/>
      <c r="DT21" s="85"/>
      <c r="DU21" s="85"/>
      <c r="DV21" s="85"/>
      <c r="DW21" s="85"/>
      <c r="DX21" s="85"/>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c r="HI21" s="85"/>
      <c r="HJ21" s="85"/>
      <c r="HK21" s="85"/>
      <c r="HL21" s="85"/>
      <c r="HM21" s="85"/>
      <c r="HN21" s="85"/>
      <c r="HO21" s="85"/>
      <c r="HP21" s="85"/>
      <c r="HQ21" s="85"/>
      <c r="HR21" s="85"/>
      <c r="HS21" s="85"/>
      <c r="HT21" s="85"/>
      <c r="HU21" s="85"/>
      <c r="HV21" s="85"/>
      <c r="HW21" s="85"/>
      <c r="HX21" s="85"/>
      <c r="HY21" s="85"/>
      <c r="HZ21" s="85"/>
      <c r="IA21" s="85"/>
      <c r="IB21" s="85"/>
      <c r="IC21" s="85"/>
      <c r="ID21" s="85"/>
      <c r="IE21" s="85"/>
      <c r="IF21" s="85"/>
      <c r="IG21" s="85"/>
      <c r="IH21" s="85"/>
      <c r="II21" s="85"/>
      <c r="IJ21" s="85"/>
      <c r="IK21" s="85"/>
      <c r="IL21" s="85"/>
      <c r="IM21" s="85"/>
      <c r="IN21" s="85"/>
      <c r="IO21" s="85"/>
      <c r="IP21" s="85"/>
      <c r="IQ21" s="85"/>
      <c r="IR21" s="85"/>
      <c r="IS21" s="85"/>
      <c r="IT21" s="85"/>
      <c r="IU21" s="85"/>
      <c r="IV21" s="85"/>
      <c r="IW21" s="85"/>
      <c r="IX21" s="85"/>
      <c r="IY21" s="85"/>
      <c r="IZ21" s="85"/>
      <c r="JA21" s="85"/>
      <c r="JB21" s="85"/>
      <c r="JC21" s="85"/>
      <c r="JD21" s="85"/>
      <c r="JE21" s="85"/>
      <c r="JF21" s="85"/>
      <c r="JG21" s="85"/>
      <c r="JH21" s="85"/>
      <c r="JI21" s="85"/>
      <c r="JJ21" s="85"/>
      <c r="JK21" s="85"/>
      <c r="JL21" s="85"/>
      <c r="JM21" s="85"/>
      <c r="JN21" s="85"/>
      <c r="JO21" s="85"/>
      <c r="JP21" s="85"/>
      <c r="JQ21" s="85"/>
      <c r="JR21" s="85"/>
      <c r="JS21" s="85"/>
      <c r="JT21" s="85"/>
      <c r="JU21" s="85"/>
      <c r="JV21" s="85"/>
      <c r="JW21" s="85"/>
      <c r="JX21" s="85"/>
      <c r="JY21" s="85"/>
      <c r="JZ21" s="85"/>
      <c r="KA21" s="85"/>
      <c r="KB21" s="85"/>
      <c r="KC21" s="85"/>
      <c r="KD21" s="85"/>
      <c r="KE21" s="85"/>
      <c r="KF21" s="85"/>
      <c r="KG21" s="85"/>
      <c r="KH21" s="85"/>
      <c r="KI21" s="85"/>
      <c r="KJ21" s="85"/>
      <c r="KK21" s="85"/>
      <c r="KL21" s="85"/>
      <c r="KM21" s="85"/>
      <c r="KN21" s="85"/>
      <c r="KO21" s="85"/>
      <c r="KP21" s="85"/>
      <c r="KQ21" s="85"/>
      <c r="KR21" s="85"/>
      <c r="KS21" s="85"/>
      <c r="KT21" s="85"/>
      <c r="KU21" s="85"/>
      <c r="KV21" s="85"/>
      <c r="KW21" s="85"/>
      <c r="KX21" s="85"/>
      <c r="KY21" s="85"/>
      <c r="KZ21" s="85"/>
      <c r="LA21" s="85"/>
      <c r="LB21" s="85"/>
      <c r="LC21" s="85"/>
      <c r="LD21" s="85"/>
      <c r="LE21" s="85"/>
      <c r="LF21" s="85"/>
      <c r="LG21" s="85"/>
      <c r="LH21" s="85"/>
      <c r="LI21" s="85"/>
      <c r="LJ21" s="85"/>
      <c r="LK21" s="85"/>
      <c r="LL21" s="85"/>
      <c r="LM21" s="85"/>
      <c r="LN21" s="85"/>
      <c r="LO21" s="85"/>
      <c r="LP21" s="85"/>
      <c r="LQ21" s="85"/>
      <c r="LR21" s="85"/>
      <c r="LS21" s="85"/>
      <c r="LT21" s="85"/>
      <c r="LU21" s="85"/>
      <c r="LV21" s="85"/>
      <c r="LW21" s="85"/>
      <c r="LX21" s="85"/>
      <c r="LY21" s="85"/>
      <c r="LZ21" s="85"/>
      <c r="MA21" s="85"/>
      <c r="MB21" s="85"/>
      <c r="MC21" s="85"/>
      <c r="MD21" s="85"/>
      <c r="ME21" s="85"/>
      <c r="MF21" s="85"/>
      <c r="MG21" s="85"/>
      <c r="MH21" s="85"/>
      <c r="MI21" s="85"/>
      <c r="MJ21" s="85"/>
      <c r="MK21" s="85"/>
      <c r="ML21" s="85"/>
      <c r="MM21" s="85"/>
      <c r="MN21" s="85"/>
      <c r="MO21" s="85"/>
      <c r="MP21" s="85"/>
      <c r="MQ21" s="85"/>
      <c r="MR21" s="85"/>
      <c r="MS21" s="85"/>
      <c r="MT21" s="85"/>
      <c r="MU21" s="85"/>
      <c r="MV21" s="85"/>
      <c r="MW21" s="85"/>
      <c r="MX21" s="85"/>
      <c r="MY21" s="85"/>
      <c r="MZ21" s="85"/>
      <c r="NA21" s="85"/>
      <c r="NB21" s="85"/>
      <c r="NC21" s="85"/>
      <c r="ND21" s="85"/>
      <c r="NE21" s="85"/>
      <c r="NF21" s="85"/>
      <c r="NG21" s="85"/>
      <c r="NH21" s="85"/>
      <c r="NI21" s="85"/>
      <c r="NJ21" s="85"/>
      <c r="NK21" s="85"/>
      <c r="NL21" s="85"/>
      <c r="NM21" s="85"/>
      <c r="NN21" s="85"/>
      <c r="NO21" s="85"/>
      <c r="NP21" s="85"/>
      <c r="NQ21" s="85"/>
      <c r="NR21" s="85"/>
      <c r="NS21" s="85"/>
      <c r="NT21" s="85"/>
      <c r="NU21" s="85"/>
      <c r="NV21" s="85"/>
      <c r="NW21" s="85"/>
      <c r="NX21" s="85"/>
      <c r="NY21" s="85"/>
      <c r="NZ21" s="85"/>
      <c r="OA21" s="85"/>
      <c r="OB21" s="85"/>
      <c r="OC21" s="85"/>
      <c r="OD21" s="85"/>
      <c r="OE21" s="85"/>
      <c r="OF21" s="85"/>
      <c r="OG21" s="85"/>
      <c r="OH21" s="85"/>
      <c r="OI21" s="85"/>
      <c r="OJ21" s="85"/>
      <c r="OK21" s="85"/>
      <c r="OL21" s="85"/>
      <c r="OM21" s="85"/>
      <c r="ON21" s="85"/>
      <c r="OO21" s="85"/>
      <c r="OP21" s="85"/>
      <c r="OQ21" s="85"/>
      <c r="OR21" s="85"/>
      <c r="OS21" s="85"/>
      <c r="OT21" s="85"/>
      <c r="OU21" s="85"/>
      <c r="OV21" s="85"/>
      <c r="OW21" s="85"/>
      <c r="OX21" s="85"/>
      <c r="OY21" s="85"/>
      <c r="OZ21" s="85"/>
      <c r="PA21" s="85"/>
      <c r="PB21" s="85"/>
      <c r="PC21" s="85"/>
      <c r="PD21" s="85"/>
      <c r="PE21" s="85"/>
      <c r="PF21" s="85"/>
      <c r="PG21" s="85"/>
      <c r="PH21" s="85"/>
      <c r="PI21" s="85"/>
      <c r="PJ21" s="85"/>
      <c r="PK21" s="85"/>
      <c r="PL21" s="85"/>
      <c r="PM21" s="85"/>
      <c r="PN21" s="85"/>
      <c r="PO21" s="85"/>
      <c r="PP21" s="85"/>
      <c r="PQ21" s="85"/>
      <c r="PR21" s="85"/>
      <c r="PS21" s="85"/>
      <c r="PT21" s="85"/>
      <c r="PU21" s="85"/>
      <c r="PV21" s="85"/>
      <c r="PW21" s="85"/>
      <c r="PX21" s="85"/>
      <c r="PY21" s="85"/>
      <c r="PZ21" s="85"/>
      <c r="QA21" s="85"/>
      <c r="QB21" s="85"/>
      <c r="QC21" s="85"/>
      <c r="QD21" s="85"/>
      <c r="QE21" s="85"/>
      <c r="QF21" s="85"/>
      <c r="QG21" s="85"/>
      <c r="QH21" s="85"/>
      <c r="QI21" s="85"/>
      <c r="QJ21" s="85"/>
      <c r="QK21" s="85"/>
      <c r="QL21" s="85"/>
      <c r="QM21" s="85"/>
      <c r="QN21" s="85"/>
      <c r="QO21" s="85"/>
      <c r="QP21" s="85"/>
      <c r="QQ21" s="85"/>
      <c r="QR21" s="85"/>
      <c r="QS21" s="85"/>
      <c r="QT21" s="85"/>
      <c r="QU21" s="85"/>
      <c r="QV21" s="85"/>
      <c r="QW21" s="85"/>
      <c r="QX21" s="85"/>
      <c r="QY21" s="85"/>
      <c r="QZ21" s="85"/>
      <c r="RA21" s="85"/>
      <c r="RB21" s="85"/>
      <c r="RC21" s="85"/>
      <c r="RD21" s="85"/>
      <c r="RE21" s="85"/>
      <c r="RF21" s="85"/>
      <c r="RG21" s="85"/>
      <c r="RH21" s="85"/>
      <c r="RI21" s="85"/>
      <c r="RJ21" s="85"/>
      <c r="RK21" s="85"/>
      <c r="RL21" s="85"/>
      <c r="RM21" s="85"/>
      <c r="RN21" s="85"/>
      <c r="RO21" s="85"/>
      <c r="RP21" s="85"/>
      <c r="RQ21" s="85"/>
      <c r="RR21" s="85"/>
      <c r="RS21" s="85"/>
      <c r="RT21" s="85"/>
      <c r="RU21" s="85"/>
      <c r="RV21" s="85"/>
      <c r="RW21" s="85"/>
      <c r="RX21" s="85"/>
      <c r="RY21" s="85"/>
      <c r="RZ21" s="85"/>
      <c r="SA21" s="85"/>
      <c r="SB21" s="85"/>
      <c r="SC21" s="85"/>
      <c r="SD21" s="85"/>
      <c r="SE21" s="85"/>
      <c r="SF21" s="85"/>
      <c r="SG21" s="85"/>
      <c r="SH21" s="85"/>
      <c r="SI21" s="85"/>
      <c r="SJ21" s="85"/>
    </row>
    <row r="22" spans="2:504" x14ac:dyDescent="0.25">
      <c r="B22" s="50" t="str">
        <f>'Pay App 1'!B68</f>
        <v>01 36 00</v>
      </c>
      <c r="C22" s="26" t="str">
        <f>'Pay App 1'!C68</f>
        <v>Contingency</v>
      </c>
      <c r="D22" s="88">
        <f t="shared" si="8"/>
        <v>0</v>
      </c>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85"/>
      <c r="BI22" s="85"/>
      <c r="BJ22" s="85"/>
      <c r="BK22" s="85"/>
      <c r="BL22" s="85"/>
      <c r="BM22" s="85"/>
      <c r="BN22" s="85"/>
      <c r="BO22" s="85"/>
      <c r="BP22" s="85"/>
      <c r="BQ22" s="85"/>
      <c r="BR22" s="85"/>
      <c r="BS22" s="85"/>
      <c r="BT22" s="85"/>
      <c r="BU22" s="85"/>
      <c r="BV22" s="85"/>
      <c r="BW22" s="85"/>
      <c r="BX22" s="85"/>
      <c r="BY22" s="85"/>
      <c r="BZ22" s="85"/>
      <c r="CA22" s="85"/>
      <c r="CB22" s="85"/>
      <c r="CC22" s="85"/>
      <c r="CD22" s="85"/>
      <c r="CE22" s="85"/>
      <c r="CF22" s="85"/>
      <c r="CG22" s="85"/>
      <c r="CH22" s="85"/>
      <c r="CI22" s="85"/>
      <c r="CJ22" s="85"/>
      <c r="CK22" s="85"/>
      <c r="CL22" s="85"/>
      <c r="CM22" s="85"/>
      <c r="CN22" s="85"/>
      <c r="CO22" s="85"/>
      <c r="CP22" s="85"/>
      <c r="CQ22" s="85"/>
      <c r="CR22" s="85"/>
      <c r="CS22" s="85"/>
      <c r="CT22" s="85"/>
      <c r="CU22" s="85"/>
      <c r="CV22" s="85"/>
      <c r="CW22" s="85"/>
      <c r="CX22" s="85"/>
      <c r="CY22" s="85"/>
      <c r="CZ22" s="85"/>
      <c r="DA22" s="85"/>
      <c r="DB22" s="85"/>
      <c r="DC22" s="85"/>
      <c r="DD22" s="85"/>
      <c r="DE22" s="85"/>
      <c r="DF22" s="85"/>
      <c r="DG22" s="85"/>
      <c r="DH22" s="85"/>
      <c r="DI22" s="85"/>
      <c r="DJ22" s="85"/>
      <c r="DK22" s="85"/>
      <c r="DL22" s="85"/>
      <c r="DM22" s="85"/>
      <c r="DN22" s="85"/>
      <c r="DO22" s="85"/>
      <c r="DP22" s="85"/>
      <c r="DQ22" s="85"/>
      <c r="DR22" s="85"/>
      <c r="DS22" s="85"/>
      <c r="DT22" s="85"/>
      <c r="DU22" s="85"/>
      <c r="DV22" s="85"/>
      <c r="DW22" s="85"/>
      <c r="DX22" s="85"/>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c r="GZ22" s="85"/>
      <c r="HA22" s="85"/>
      <c r="HB22" s="85"/>
      <c r="HC22" s="85"/>
      <c r="HD22" s="85"/>
      <c r="HE22" s="85"/>
      <c r="HF22" s="85"/>
      <c r="HG22" s="85"/>
      <c r="HH22" s="85"/>
      <c r="HI22" s="85"/>
      <c r="HJ22" s="85"/>
      <c r="HK22" s="85"/>
      <c r="HL22" s="85"/>
      <c r="HM22" s="85"/>
      <c r="HN22" s="85"/>
      <c r="HO22" s="85"/>
      <c r="HP22" s="85"/>
      <c r="HQ22" s="85"/>
      <c r="HR22" s="85"/>
      <c r="HS22" s="85"/>
      <c r="HT22" s="85"/>
      <c r="HU22" s="85"/>
      <c r="HV22" s="85"/>
      <c r="HW22" s="85"/>
      <c r="HX22" s="85"/>
      <c r="HY22" s="85"/>
      <c r="HZ22" s="85"/>
      <c r="IA22" s="85"/>
      <c r="IB22" s="85"/>
      <c r="IC22" s="85"/>
      <c r="ID22" s="85"/>
      <c r="IE22" s="85"/>
      <c r="IF22" s="85"/>
      <c r="IG22" s="85"/>
      <c r="IH22" s="85"/>
      <c r="II22" s="85"/>
      <c r="IJ22" s="85"/>
      <c r="IK22" s="85"/>
      <c r="IL22" s="85"/>
      <c r="IM22" s="85"/>
      <c r="IN22" s="85"/>
      <c r="IO22" s="85"/>
      <c r="IP22" s="85"/>
      <c r="IQ22" s="85"/>
      <c r="IR22" s="85"/>
      <c r="IS22" s="85"/>
      <c r="IT22" s="85"/>
      <c r="IU22" s="85"/>
      <c r="IV22" s="85"/>
      <c r="IW22" s="85"/>
      <c r="IX22" s="85"/>
      <c r="IY22" s="85"/>
      <c r="IZ22" s="85"/>
      <c r="JA22" s="85"/>
      <c r="JB22" s="85"/>
      <c r="JC22" s="85"/>
      <c r="JD22" s="85"/>
      <c r="JE22" s="85"/>
      <c r="JF22" s="85"/>
      <c r="JG22" s="85"/>
      <c r="JH22" s="85"/>
      <c r="JI22" s="85"/>
      <c r="JJ22" s="85"/>
      <c r="JK22" s="85"/>
      <c r="JL22" s="85"/>
      <c r="JM22" s="85"/>
      <c r="JN22" s="85"/>
      <c r="JO22" s="85"/>
      <c r="JP22" s="85"/>
      <c r="JQ22" s="85"/>
      <c r="JR22" s="85"/>
      <c r="JS22" s="85"/>
      <c r="JT22" s="85"/>
      <c r="JU22" s="85"/>
      <c r="JV22" s="85"/>
      <c r="JW22" s="85"/>
      <c r="JX22" s="85"/>
      <c r="JY22" s="85"/>
      <c r="JZ22" s="85"/>
      <c r="KA22" s="85"/>
      <c r="KB22" s="85"/>
      <c r="KC22" s="85"/>
      <c r="KD22" s="85"/>
      <c r="KE22" s="85"/>
      <c r="KF22" s="85"/>
      <c r="KG22" s="85"/>
      <c r="KH22" s="85"/>
      <c r="KI22" s="85"/>
      <c r="KJ22" s="85"/>
      <c r="KK22" s="85"/>
      <c r="KL22" s="85"/>
      <c r="KM22" s="85"/>
      <c r="KN22" s="85"/>
      <c r="KO22" s="85"/>
      <c r="KP22" s="85"/>
      <c r="KQ22" s="85"/>
      <c r="KR22" s="85"/>
      <c r="KS22" s="85"/>
      <c r="KT22" s="85"/>
      <c r="KU22" s="85"/>
      <c r="KV22" s="85"/>
      <c r="KW22" s="85"/>
      <c r="KX22" s="85"/>
      <c r="KY22" s="85"/>
      <c r="KZ22" s="85"/>
      <c r="LA22" s="85"/>
      <c r="LB22" s="85"/>
      <c r="LC22" s="85"/>
      <c r="LD22" s="85"/>
      <c r="LE22" s="85"/>
      <c r="LF22" s="85"/>
      <c r="LG22" s="85"/>
      <c r="LH22" s="85"/>
      <c r="LI22" s="85"/>
      <c r="LJ22" s="85"/>
      <c r="LK22" s="85"/>
      <c r="LL22" s="85"/>
      <c r="LM22" s="85"/>
      <c r="LN22" s="85"/>
      <c r="LO22" s="85"/>
      <c r="LP22" s="85"/>
      <c r="LQ22" s="85"/>
      <c r="LR22" s="85"/>
      <c r="LS22" s="85"/>
      <c r="LT22" s="85"/>
      <c r="LU22" s="85"/>
      <c r="LV22" s="85"/>
      <c r="LW22" s="85"/>
      <c r="LX22" s="85"/>
      <c r="LY22" s="85"/>
      <c r="LZ22" s="85"/>
      <c r="MA22" s="85"/>
      <c r="MB22" s="85"/>
      <c r="MC22" s="85"/>
      <c r="MD22" s="85"/>
      <c r="ME22" s="85"/>
      <c r="MF22" s="85"/>
      <c r="MG22" s="85"/>
      <c r="MH22" s="85"/>
      <c r="MI22" s="85"/>
      <c r="MJ22" s="85"/>
      <c r="MK22" s="85"/>
      <c r="ML22" s="85"/>
      <c r="MM22" s="85"/>
      <c r="MN22" s="85"/>
      <c r="MO22" s="85"/>
      <c r="MP22" s="85"/>
      <c r="MQ22" s="85"/>
      <c r="MR22" s="85"/>
      <c r="MS22" s="85"/>
      <c r="MT22" s="85"/>
      <c r="MU22" s="85"/>
      <c r="MV22" s="85"/>
      <c r="MW22" s="85"/>
      <c r="MX22" s="85"/>
      <c r="MY22" s="85"/>
      <c r="MZ22" s="85"/>
      <c r="NA22" s="85"/>
      <c r="NB22" s="85"/>
      <c r="NC22" s="85"/>
      <c r="ND22" s="85"/>
      <c r="NE22" s="85"/>
      <c r="NF22" s="85"/>
      <c r="NG22" s="85"/>
      <c r="NH22" s="85"/>
      <c r="NI22" s="85"/>
      <c r="NJ22" s="85"/>
      <c r="NK22" s="85"/>
      <c r="NL22" s="85"/>
      <c r="NM22" s="85"/>
      <c r="NN22" s="85"/>
      <c r="NO22" s="85"/>
      <c r="NP22" s="85"/>
      <c r="NQ22" s="85"/>
      <c r="NR22" s="85"/>
      <c r="NS22" s="85"/>
      <c r="NT22" s="85"/>
      <c r="NU22" s="85"/>
      <c r="NV22" s="85"/>
      <c r="NW22" s="85"/>
      <c r="NX22" s="85"/>
      <c r="NY22" s="85"/>
      <c r="NZ22" s="85"/>
      <c r="OA22" s="85"/>
      <c r="OB22" s="85"/>
      <c r="OC22" s="85"/>
      <c r="OD22" s="85"/>
      <c r="OE22" s="85"/>
      <c r="OF22" s="85"/>
      <c r="OG22" s="85"/>
      <c r="OH22" s="85"/>
      <c r="OI22" s="85"/>
      <c r="OJ22" s="85"/>
      <c r="OK22" s="85"/>
      <c r="OL22" s="85"/>
      <c r="OM22" s="85"/>
      <c r="ON22" s="85"/>
      <c r="OO22" s="85"/>
      <c r="OP22" s="85"/>
      <c r="OQ22" s="85"/>
      <c r="OR22" s="85"/>
      <c r="OS22" s="85"/>
      <c r="OT22" s="85"/>
      <c r="OU22" s="85"/>
      <c r="OV22" s="85"/>
      <c r="OW22" s="85"/>
      <c r="OX22" s="85"/>
      <c r="OY22" s="85"/>
      <c r="OZ22" s="85"/>
      <c r="PA22" s="85"/>
      <c r="PB22" s="85"/>
      <c r="PC22" s="85"/>
      <c r="PD22" s="85"/>
      <c r="PE22" s="85"/>
      <c r="PF22" s="85"/>
      <c r="PG22" s="85"/>
      <c r="PH22" s="85"/>
      <c r="PI22" s="85"/>
      <c r="PJ22" s="85"/>
      <c r="PK22" s="85"/>
      <c r="PL22" s="85"/>
      <c r="PM22" s="85"/>
      <c r="PN22" s="85"/>
      <c r="PO22" s="85"/>
      <c r="PP22" s="85"/>
      <c r="PQ22" s="85"/>
      <c r="PR22" s="85"/>
      <c r="PS22" s="85"/>
      <c r="PT22" s="85"/>
      <c r="PU22" s="85"/>
      <c r="PV22" s="85"/>
      <c r="PW22" s="85"/>
      <c r="PX22" s="85"/>
      <c r="PY22" s="85"/>
      <c r="PZ22" s="85"/>
      <c r="QA22" s="85"/>
      <c r="QB22" s="85"/>
      <c r="QC22" s="85"/>
      <c r="QD22" s="85"/>
      <c r="QE22" s="85"/>
      <c r="QF22" s="85"/>
      <c r="QG22" s="85"/>
      <c r="QH22" s="85"/>
      <c r="QI22" s="85"/>
      <c r="QJ22" s="85"/>
      <c r="QK22" s="85"/>
      <c r="QL22" s="85"/>
      <c r="QM22" s="85"/>
      <c r="QN22" s="85"/>
      <c r="QO22" s="85"/>
      <c r="QP22" s="85"/>
      <c r="QQ22" s="85"/>
      <c r="QR22" s="85"/>
      <c r="QS22" s="85"/>
      <c r="QT22" s="85"/>
      <c r="QU22" s="85"/>
      <c r="QV22" s="85"/>
      <c r="QW22" s="85"/>
      <c r="QX22" s="85"/>
      <c r="QY22" s="85"/>
      <c r="QZ22" s="85"/>
      <c r="RA22" s="85"/>
      <c r="RB22" s="85"/>
      <c r="RC22" s="85"/>
      <c r="RD22" s="85"/>
      <c r="RE22" s="85"/>
      <c r="RF22" s="85"/>
      <c r="RG22" s="85"/>
      <c r="RH22" s="85"/>
      <c r="RI22" s="85"/>
      <c r="RJ22" s="85"/>
      <c r="RK22" s="85"/>
      <c r="RL22" s="85"/>
      <c r="RM22" s="85"/>
      <c r="RN22" s="85"/>
      <c r="RO22" s="85"/>
      <c r="RP22" s="85"/>
      <c r="RQ22" s="85"/>
      <c r="RR22" s="85"/>
      <c r="RS22" s="85"/>
      <c r="RT22" s="85"/>
      <c r="RU22" s="85"/>
      <c r="RV22" s="85"/>
      <c r="RW22" s="85"/>
      <c r="RX22" s="85"/>
      <c r="RY22" s="85"/>
      <c r="RZ22" s="85"/>
      <c r="SA22" s="85"/>
      <c r="SB22" s="85"/>
      <c r="SC22" s="85"/>
      <c r="SD22" s="85"/>
      <c r="SE22" s="85"/>
      <c r="SF22" s="85"/>
      <c r="SG22" s="85"/>
      <c r="SH22" s="85"/>
      <c r="SI22" s="85"/>
      <c r="SJ22" s="85"/>
    </row>
    <row r="23" spans="2:504" x14ac:dyDescent="0.25">
      <c r="B23" s="50" t="str">
        <f>'Pay App 1'!B69</f>
        <v>01 37 00</v>
      </c>
      <c r="C23" s="26" t="str">
        <f>'Pay App 1'!C69</f>
        <v>Weather Allowance (All Trades)</v>
      </c>
      <c r="D23" s="88">
        <f t="shared" si="8"/>
        <v>0</v>
      </c>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5"/>
      <c r="CB23" s="85"/>
      <c r="CC23" s="85"/>
      <c r="CD23" s="85"/>
      <c r="CE23" s="85"/>
      <c r="CF23" s="85"/>
      <c r="CG23" s="85"/>
      <c r="CH23" s="85"/>
      <c r="CI23" s="85"/>
      <c r="CJ23" s="85"/>
      <c r="CK23" s="85"/>
      <c r="CL23" s="85"/>
      <c r="CM23" s="85"/>
      <c r="CN23" s="85"/>
      <c r="CO23" s="85"/>
      <c r="CP23" s="85"/>
      <c r="CQ23" s="85"/>
      <c r="CR23" s="85"/>
      <c r="CS23" s="85"/>
      <c r="CT23" s="85"/>
      <c r="CU23" s="85"/>
      <c r="CV23" s="85"/>
      <c r="CW23" s="85"/>
      <c r="CX23" s="85"/>
      <c r="CY23" s="85"/>
      <c r="CZ23" s="85"/>
      <c r="DA23" s="85"/>
      <c r="DB23" s="85"/>
      <c r="DC23" s="85"/>
      <c r="DD23" s="85"/>
      <c r="DE23" s="85"/>
      <c r="DF23" s="85"/>
      <c r="DG23" s="85"/>
      <c r="DH23" s="85"/>
      <c r="DI23" s="85"/>
      <c r="DJ23" s="85"/>
      <c r="DK23" s="85"/>
      <c r="DL23" s="85"/>
      <c r="DM23" s="85"/>
      <c r="DN23" s="85"/>
      <c r="DO23" s="85"/>
      <c r="DP23" s="85"/>
      <c r="DQ23" s="85"/>
      <c r="DR23" s="85"/>
      <c r="DS23" s="85"/>
      <c r="DT23" s="85"/>
      <c r="DU23" s="85"/>
      <c r="DV23" s="85"/>
      <c r="DW23" s="85"/>
      <c r="DX23" s="85"/>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c r="HI23" s="85"/>
      <c r="HJ23" s="85"/>
      <c r="HK23" s="85"/>
      <c r="HL23" s="85"/>
      <c r="HM23" s="85"/>
      <c r="HN23" s="85"/>
      <c r="HO23" s="85"/>
      <c r="HP23" s="85"/>
      <c r="HQ23" s="85"/>
      <c r="HR23" s="85"/>
      <c r="HS23" s="85"/>
      <c r="HT23" s="85"/>
      <c r="HU23" s="85"/>
      <c r="HV23" s="85"/>
      <c r="HW23" s="85"/>
      <c r="HX23" s="85"/>
      <c r="HY23" s="85"/>
      <c r="HZ23" s="85"/>
      <c r="IA23" s="85"/>
      <c r="IB23" s="85"/>
      <c r="IC23" s="85"/>
      <c r="ID23" s="85"/>
      <c r="IE23" s="85"/>
      <c r="IF23" s="85"/>
      <c r="IG23" s="85"/>
      <c r="IH23" s="85"/>
      <c r="II23" s="85"/>
      <c r="IJ23" s="85"/>
      <c r="IK23" s="85"/>
      <c r="IL23" s="85"/>
      <c r="IM23" s="85"/>
      <c r="IN23" s="85"/>
      <c r="IO23" s="85"/>
      <c r="IP23" s="85"/>
      <c r="IQ23" s="85"/>
      <c r="IR23" s="85"/>
      <c r="IS23" s="85"/>
      <c r="IT23" s="85"/>
      <c r="IU23" s="85"/>
      <c r="IV23" s="85"/>
      <c r="IW23" s="85"/>
      <c r="IX23" s="85"/>
      <c r="IY23" s="85"/>
      <c r="IZ23" s="85"/>
      <c r="JA23" s="85"/>
      <c r="JB23" s="85"/>
      <c r="JC23" s="85"/>
      <c r="JD23" s="85"/>
      <c r="JE23" s="85"/>
      <c r="JF23" s="85"/>
      <c r="JG23" s="85"/>
      <c r="JH23" s="85"/>
      <c r="JI23" s="85"/>
      <c r="JJ23" s="85"/>
      <c r="JK23" s="85"/>
      <c r="JL23" s="85"/>
      <c r="JM23" s="85"/>
      <c r="JN23" s="85"/>
      <c r="JO23" s="85"/>
      <c r="JP23" s="85"/>
      <c r="JQ23" s="85"/>
      <c r="JR23" s="85"/>
      <c r="JS23" s="85"/>
      <c r="JT23" s="85"/>
      <c r="JU23" s="85"/>
      <c r="JV23" s="85"/>
      <c r="JW23" s="85"/>
      <c r="JX23" s="85"/>
      <c r="JY23" s="85"/>
      <c r="JZ23" s="85"/>
      <c r="KA23" s="85"/>
      <c r="KB23" s="85"/>
      <c r="KC23" s="85"/>
      <c r="KD23" s="85"/>
      <c r="KE23" s="85"/>
      <c r="KF23" s="85"/>
      <c r="KG23" s="85"/>
      <c r="KH23" s="85"/>
      <c r="KI23" s="85"/>
      <c r="KJ23" s="85"/>
      <c r="KK23" s="85"/>
      <c r="KL23" s="85"/>
      <c r="KM23" s="85"/>
      <c r="KN23" s="85"/>
      <c r="KO23" s="85"/>
      <c r="KP23" s="85"/>
      <c r="KQ23" s="85"/>
      <c r="KR23" s="85"/>
      <c r="KS23" s="85"/>
      <c r="KT23" s="85"/>
      <c r="KU23" s="85"/>
      <c r="KV23" s="85"/>
      <c r="KW23" s="85"/>
      <c r="KX23" s="85"/>
      <c r="KY23" s="85"/>
      <c r="KZ23" s="85"/>
      <c r="LA23" s="85"/>
      <c r="LB23" s="85"/>
      <c r="LC23" s="85"/>
      <c r="LD23" s="85"/>
      <c r="LE23" s="85"/>
      <c r="LF23" s="85"/>
      <c r="LG23" s="85"/>
      <c r="LH23" s="85"/>
      <c r="LI23" s="85"/>
      <c r="LJ23" s="85"/>
      <c r="LK23" s="85"/>
      <c r="LL23" s="85"/>
      <c r="LM23" s="85"/>
      <c r="LN23" s="85"/>
      <c r="LO23" s="85"/>
      <c r="LP23" s="85"/>
      <c r="LQ23" s="85"/>
      <c r="LR23" s="85"/>
      <c r="LS23" s="85"/>
      <c r="LT23" s="85"/>
      <c r="LU23" s="85"/>
      <c r="LV23" s="85"/>
      <c r="LW23" s="85"/>
      <c r="LX23" s="85"/>
      <c r="LY23" s="85"/>
      <c r="LZ23" s="85"/>
      <c r="MA23" s="85"/>
      <c r="MB23" s="85"/>
      <c r="MC23" s="85"/>
      <c r="MD23" s="85"/>
      <c r="ME23" s="85"/>
      <c r="MF23" s="85"/>
      <c r="MG23" s="85"/>
      <c r="MH23" s="85"/>
      <c r="MI23" s="85"/>
      <c r="MJ23" s="85"/>
      <c r="MK23" s="85"/>
      <c r="ML23" s="85"/>
      <c r="MM23" s="85"/>
      <c r="MN23" s="85"/>
      <c r="MO23" s="85"/>
      <c r="MP23" s="85"/>
      <c r="MQ23" s="85"/>
      <c r="MR23" s="85"/>
      <c r="MS23" s="85"/>
      <c r="MT23" s="85"/>
      <c r="MU23" s="85"/>
      <c r="MV23" s="85"/>
      <c r="MW23" s="85"/>
      <c r="MX23" s="85"/>
      <c r="MY23" s="85"/>
      <c r="MZ23" s="85"/>
      <c r="NA23" s="85"/>
      <c r="NB23" s="85"/>
      <c r="NC23" s="85"/>
      <c r="ND23" s="85"/>
      <c r="NE23" s="85"/>
      <c r="NF23" s="85"/>
      <c r="NG23" s="85"/>
      <c r="NH23" s="85"/>
      <c r="NI23" s="85"/>
      <c r="NJ23" s="85"/>
      <c r="NK23" s="85"/>
      <c r="NL23" s="85"/>
      <c r="NM23" s="85"/>
      <c r="NN23" s="85"/>
      <c r="NO23" s="85"/>
      <c r="NP23" s="85"/>
      <c r="NQ23" s="85"/>
      <c r="NR23" s="85"/>
      <c r="NS23" s="85"/>
      <c r="NT23" s="85"/>
      <c r="NU23" s="85"/>
      <c r="NV23" s="85"/>
      <c r="NW23" s="85"/>
      <c r="NX23" s="85"/>
      <c r="NY23" s="85"/>
      <c r="NZ23" s="85"/>
      <c r="OA23" s="85"/>
      <c r="OB23" s="85"/>
      <c r="OC23" s="85"/>
      <c r="OD23" s="85"/>
      <c r="OE23" s="85"/>
      <c r="OF23" s="85"/>
      <c r="OG23" s="85"/>
      <c r="OH23" s="85"/>
      <c r="OI23" s="85"/>
      <c r="OJ23" s="85"/>
      <c r="OK23" s="85"/>
      <c r="OL23" s="85"/>
      <c r="OM23" s="85"/>
      <c r="ON23" s="85"/>
      <c r="OO23" s="85"/>
      <c r="OP23" s="85"/>
      <c r="OQ23" s="85"/>
      <c r="OR23" s="85"/>
      <c r="OS23" s="85"/>
      <c r="OT23" s="85"/>
      <c r="OU23" s="85"/>
      <c r="OV23" s="85"/>
      <c r="OW23" s="85"/>
      <c r="OX23" s="85"/>
      <c r="OY23" s="85"/>
      <c r="OZ23" s="85"/>
      <c r="PA23" s="85"/>
      <c r="PB23" s="85"/>
      <c r="PC23" s="85"/>
      <c r="PD23" s="85"/>
      <c r="PE23" s="85"/>
      <c r="PF23" s="85"/>
      <c r="PG23" s="85"/>
      <c r="PH23" s="85"/>
      <c r="PI23" s="85"/>
      <c r="PJ23" s="85"/>
      <c r="PK23" s="85"/>
      <c r="PL23" s="85"/>
      <c r="PM23" s="85"/>
      <c r="PN23" s="85"/>
      <c r="PO23" s="85"/>
      <c r="PP23" s="85"/>
      <c r="PQ23" s="85"/>
      <c r="PR23" s="85"/>
      <c r="PS23" s="85"/>
      <c r="PT23" s="85"/>
      <c r="PU23" s="85"/>
      <c r="PV23" s="85"/>
      <c r="PW23" s="85"/>
      <c r="PX23" s="85"/>
      <c r="PY23" s="85"/>
      <c r="PZ23" s="85"/>
      <c r="QA23" s="85"/>
      <c r="QB23" s="85"/>
      <c r="QC23" s="85"/>
      <c r="QD23" s="85"/>
      <c r="QE23" s="85"/>
      <c r="QF23" s="85"/>
      <c r="QG23" s="85"/>
      <c r="QH23" s="85"/>
      <c r="QI23" s="85"/>
      <c r="QJ23" s="85"/>
      <c r="QK23" s="85"/>
      <c r="QL23" s="85"/>
      <c r="QM23" s="85"/>
      <c r="QN23" s="85"/>
      <c r="QO23" s="85"/>
      <c r="QP23" s="85"/>
      <c r="QQ23" s="85"/>
      <c r="QR23" s="85"/>
      <c r="QS23" s="85"/>
      <c r="QT23" s="85"/>
      <c r="QU23" s="85"/>
      <c r="QV23" s="85"/>
      <c r="QW23" s="85"/>
      <c r="QX23" s="85"/>
      <c r="QY23" s="85"/>
      <c r="QZ23" s="85"/>
      <c r="RA23" s="85"/>
      <c r="RB23" s="85"/>
      <c r="RC23" s="85"/>
      <c r="RD23" s="85"/>
      <c r="RE23" s="85"/>
      <c r="RF23" s="85"/>
      <c r="RG23" s="85"/>
      <c r="RH23" s="85"/>
      <c r="RI23" s="85"/>
      <c r="RJ23" s="85"/>
      <c r="RK23" s="85"/>
      <c r="RL23" s="85"/>
      <c r="RM23" s="85"/>
      <c r="RN23" s="85"/>
      <c r="RO23" s="85"/>
      <c r="RP23" s="85"/>
      <c r="RQ23" s="85"/>
      <c r="RR23" s="85"/>
      <c r="RS23" s="85"/>
      <c r="RT23" s="85"/>
      <c r="RU23" s="85"/>
      <c r="RV23" s="85"/>
      <c r="RW23" s="85"/>
      <c r="RX23" s="85"/>
      <c r="RY23" s="85"/>
      <c r="RZ23" s="85"/>
      <c r="SA23" s="85"/>
      <c r="SB23" s="85"/>
      <c r="SC23" s="85"/>
      <c r="SD23" s="85"/>
      <c r="SE23" s="85"/>
      <c r="SF23" s="85"/>
      <c r="SG23" s="85"/>
      <c r="SH23" s="85"/>
      <c r="SI23" s="85"/>
      <c r="SJ23" s="85"/>
    </row>
    <row r="24" spans="2:504" x14ac:dyDescent="0.25">
      <c r="B24" s="50" t="str">
        <f>'Pay App 1'!B70</f>
        <v>01 74 23</v>
      </c>
      <c r="C24" s="26" t="str">
        <f>'Pay App 1'!C70</f>
        <v>Cleaning (Final)</v>
      </c>
      <c r="D24" s="88">
        <f t="shared" si="8"/>
        <v>0</v>
      </c>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c r="BS24" s="85"/>
      <c r="BT24" s="85"/>
      <c r="BU24" s="85"/>
      <c r="BV24" s="85"/>
      <c r="BW24" s="85"/>
      <c r="BX24" s="85"/>
      <c r="BY24" s="85"/>
      <c r="BZ24" s="85"/>
      <c r="CA24" s="85"/>
      <c r="CB24" s="85"/>
      <c r="CC24" s="85"/>
      <c r="CD24" s="85"/>
      <c r="CE24" s="85"/>
      <c r="CF24" s="85"/>
      <c r="CG24" s="85"/>
      <c r="CH24" s="85"/>
      <c r="CI24" s="85"/>
      <c r="CJ24" s="85"/>
      <c r="CK24" s="85"/>
      <c r="CL24" s="85"/>
      <c r="CM24" s="85"/>
      <c r="CN24" s="85"/>
      <c r="CO24" s="85"/>
      <c r="CP24" s="85"/>
      <c r="CQ24" s="85"/>
      <c r="CR24" s="85"/>
      <c r="CS24" s="85"/>
      <c r="CT24" s="85"/>
      <c r="CU24" s="85"/>
      <c r="CV24" s="85"/>
      <c r="CW24" s="85"/>
      <c r="CX24" s="85"/>
      <c r="CY24" s="85"/>
      <c r="CZ24" s="85"/>
      <c r="DA24" s="85"/>
      <c r="DB24" s="85"/>
      <c r="DC24" s="85"/>
      <c r="DD24" s="85"/>
      <c r="DE24" s="85"/>
      <c r="DF24" s="85"/>
      <c r="DG24" s="85"/>
      <c r="DH24" s="85"/>
      <c r="DI24" s="85"/>
      <c r="DJ24" s="85"/>
      <c r="DK24" s="85"/>
      <c r="DL24" s="85"/>
      <c r="DM24" s="85"/>
      <c r="DN24" s="85"/>
      <c r="DO24" s="85"/>
      <c r="DP24" s="85"/>
      <c r="DQ24" s="85"/>
      <c r="DR24" s="85"/>
      <c r="DS24" s="85"/>
      <c r="DT24" s="85"/>
      <c r="DU24" s="85"/>
      <c r="DV24" s="85"/>
      <c r="DW24" s="85"/>
      <c r="DX24" s="85"/>
      <c r="DY24" s="85"/>
      <c r="DZ24" s="85"/>
      <c r="EA24" s="85"/>
      <c r="EB24" s="85"/>
      <c r="EC24" s="85"/>
      <c r="ED24" s="85"/>
      <c r="EE24" s="85"/>
      <c r="EF24" s="85"/>
      <c r="EG24" s="85"/>
      <c r="EH24" s="85"/>
      <c r="EI24" s="85"/>
      <c r="EJ24" s="85"/>
      <c r="EK24" s="85"/>
      <c r="EL24" s="85"/>
      <c r="EM24" s="85"/>
      <c r="EN24" s="85"/>
      <c r="EO24" s="85"/>
      <c r="EP24" s="85"/>
      <c r="EQ24" s="85"/>
      <c r="ER24" s="85"/>
      <c r="ES24" s="85"/>
      <c r="ET24" s="85"/>
      <c r="EU24" s="85"/>
      <c r="EV24" s="85"/>
      <c r="EW24" s="85"/>
      <c r="EX24" s="85"/>
      <c r="EY24" s="85"/>
      <c r="EZ24" s="85"/>
      <c r="FA24" s="85"/>
      <c r="FB24" s="85"/>
      <c r="FC24" s="85"/>
      <c r="FD24" s="85"/>
      <c r="FE24" s="85"/>
      <c r="FF24" s="85"/>
      <c r="FG24" s="85"/>
      <c r="FH24" s="85"/>
      <c r="FI24" s="85"/>
      <c r="FJ24" s="85"/>
      <c r="FK24" s="85"/>
      <c r="FL24" s="85"/>
      <c r="FM24" s="85"/>
      <c r="FN24" s="85"/>
      <c r="FO24" s="85"/>
      <c r="FP24" s="85"/>
      <c r="FQ24" s="85"/>
      <c r="FR24" s="85"/>
      <c r="FS24" s="85"/>
      <c r="FT24" s="85"/>
      <c r="FU24" s="85"/>
      <c r="FV24" s="85"/>
      <c r="FW24" s="85"/>
      <c r="FX24" s="85"/>
      <c r="FY24" s="85"/>
      <c r="FZ24" s="85"/>
      <c r="GA24" s="85"/>
      <c r="GB24" s="85"/>
      <c r="GC24" s="85"/>
      <c r="GD24" s="85"/>
      <c r="GE24" s="85"/>
      <c r="GF24" s="85"/>
      <c r="GG24" s="85"/>
      <c r="GH24" s="85"/>
      <c r="GI24" s="85"/>
      <c r="GJ24" s="85"/>
      <c r="GK24" s="85"/>
      <c r="GL24" s="85"/>
      <c r="GM24" s="85"/>
      <c r="GN24" s="85"/>
      <c r="GO24" s="85"/>
      <c r="GP24" s="85"/>
      <c r="GQ24" s="85"/>
      <c r="GR24" s="85"/>
      <c r="GS24" s="85"/>
      <c r="GT24" s="85"/>
      <c r="GU24" s="85"/>
      <c r="GV24" s="85"/>
      <c r="GW24" s="85"/>
      <c r="GX24" s="85"/>
      <c r="GY24" s="85"/>
      <c r="GZ24" s="85"/>
      <c r="HA24" s="85"/>
      <c r="HB24" s="85"/>
      <c r="HC24" s="85"/>
      <c r="HD24" s="85"/>
      <c r="HE24" s="85"/>
      <c r="HF24" s="85"/>
      <c r="HG24" s="85"/>
      <c r="HH24" s="85"/>
      <c r="HI24" s="85"/>
      <c r="HJ24" s="85"/>
      <c r="HK24" s="85"/>
      <c r="HL24" s="85"/>
      <c r="HM24" s="85"/>
      <c r="HN24" s="85"/>
      <c r="HO24" s="85"/>
      <c r="HP24" s="85"/>
      <c r="HQ24" s="85"/>
      <c r="HR24" s="85"/>
      <c r="HS24" s="85"/>
      <c r="HT24" s="85"/>
      <c r="HU24" s="85"/>
      <c r="HV24" s="85"/>
      <c r="HW24" s="85"/>
      <c r="HX24" s="85"/>
      <c r="HY24" s="85"/>
      <c r="HZ24" s="85"/>
      <c r="IA24" s="85"/>
      <c r="IB24" s="85"/>
      <c r="IC24" s="85"/>
      <c r="ID24" s="85"/>
      <c r="IE24" s="85"/>
      <c r="IF24" s="85"/>
      <c r="IG24" s="85"/>
      <c r="IH24" s="85"/>
      <c r="II24" s="85"/>
      <c r="IJ24" s="85"/>
      <c r="IK24" s="85"/>
      <c r="IL24" s="85"/>
      <c r="IM24" s="85"/>
      <c r="IN24" s="85"/>
      <c r="IO24" s="85"/>
      <c r="IP24" s="85"/>
      <c r="IQ24" s="85"/>
      <c r="IR24" s="85"/>
      <c r="IS24" s="85"/>
      <c r="IT24" s="85"/>
      <c r="IU24" s="85"/>
      <c r="IV24" s="85"/>
      <c r="IW24" s="85"/>
      <c r="IX24" s="85"/>
      <c r="IY24" s="85"/>
      <c r="IZ24" s="85"/>
      <c r="JA24" s="85"/>
      <c r="JB24" s="85"/>
      <c r="JC24" s="85"/>
      <c r="JD24" s="85"/>
      <c r="JE24" s="85"/>
      <c r="JF24" s="85"/>
      <c r="JG24" s="85"/>
      <c r="JH24" s="85"/>
      <c r="JI24" s="85"/>
      <c r="JJ24" s="85"/>
      <c r="JK24" s="85"/>
      <c r="JL24" s="85"/>
      <c r="JM24" s="85"/>
      <c r="JN24" s="85"/>
      <c r="JO24" s="85"/>
      <c r="JP24" s="85"/>
      <c r="JQ24" s="85"/>
      <c r="JR24" s="85"/>
      <c r="JS24" s="85"/>
      <c r="JT24" s="85"/>
      <c r="JU24" s="85"/>
      <c r="JV24" s="85"/>
      <c r="JW24" s="85"/>
      <c r="JX24" s="85"/>
      <c r="JY24" s="85"/>
      <c r="JZ24" s="85"/>
      <c r="KA24" s="85"/>
      <c r="KB24" s="85"/>
      <c r="KC24" s="85"/>
      <c r="KD24" s="85"/>
      <c r="KE24" s="85"/>
      <c r="KF24" s="85"/>
      <c r="KG24" s="85"/>
      <c r="KH24" s="85"/>
      <c r="KI24" s="85"/>
      <c r="KJ24" s="85"/>
      <c r="KK24" s="85"/>
      <c r="KL24" s="85"/>
      <c r="KM24" s="85"/>
      <c r="KN24" s="85"/>
      <c r="KO24" s="85"/>
      <c r="KP24" s="85"/>
      <c r="KQ24" s="85"/>
      <c r="KR24" s="85"/>
      <c r="KS24" s="85"/>
      <c r="KT24" s="85"/>
      <c r="KU24" s="85"/>
      <c r="KV24" s="85"/>
      <c r="KW24" s="85"/>
      <c r="KX24" s="85"/>
      <c r="KY24" s="85"/>
      <c r="KZ24" s="85"/>
      <c r="LA24" s="85"/>
      <c r="LB24" s="85"/>
      <c r="LC24" s="85"/>
      <c r="LD24" s="85"/>
      <c r="LE24" s="85"/>
      <c r="LF24" s="85"/>
      <c r="LG24" s="85"/>
      <c r="LH24" s="85"/>
      <c r="LI24" s="85"/>
      <c r="LJ24" s="85"/>
      <c r="LK24" s="85"/>
      <c r="LL24" s="85"/>
      <c r="LM24" s="85"/>
      <c r="LN24" s="85"/>
      <c r="LO24" s="85"/>
      <c r="LP24" s="85"/>
      <c r="LQ24" s="85"/>
      <c r="LR24" s="85"/>
      <c r="LS24" s="85"/>
      <c r="LT24" s="85"/>
      <c r="LU24" s="85"/>
      <c r="LV24" s="85"/>
      <c r="LW24" s="85"/>
      <c r="LX24" s="85"/>
      <c r="LY24" s="85"/>
      <c r="LZ24" s="85"/>
      <c r="MA24" s="85"/>
      <c r="MB24" s="85"/>
      <c r="MC24" s="85"/>
      <c r="MD24" s="85"/>
      <c r="ME24" s="85"/>
      <c r="MF24" s="85"/>
      <c r="MG24" s="85"/>
      <c r="MH24" s="85"/>
      <c r="MI24" s="85"/>
      <c r="MJ24" s="85"/>
      <c r="MK24" s="85"/>
      <c r="ML24" s="85"/>
      <c r="MM24" s="85"/>
      <c r="MN24" s="85"/>
      <c r="MO24" s="85"/>
      <c r="MP24" s="85"/>
      <c r="MQ24" s="85"/>
      <c r="MR24" s="85"/>
      <c r="MS24" s="85"/>
      <c r="MT24" s="85"/>
      <c r="MU24" s="85"/>
      <c r="MV24" s="85"/>
      <c r="MW24" s="85"/>
      <c r="MX24" s="85"/>
      <c r="MY24" s="85"/>
      <c r="MZ24" s="85"/>
      <c r="NA24" s="85"/>
      <c r="NB24" s="85"/>
      <c r="NC24" s="85"/>
      <c r="ND24" s="85"/>
      <c r="NE24" s="85"/>
      <c r="NF24" s="85"/>
      <c r="NG24" s="85"/>
      <c r="NH24" s="85"/>
      <c r="NI24" s="85"/>
      <c r="NJ24" s="85"/>
      <c r="NK24" s="85"/>
      <c r="NL24" s="85"/>
      <c r="NM24" s="85"/>
      <c r="NN24" s="85"/>
      <c r="NO24" s="85"/>
      <c r="NP24" s="85"/>
      <c r="NQ24" s="85"/>
      <c r="NR24" s="85"/>
      <c r="NS24" s="85"/>
      <c r="NT24" s="85"/>
      <c r="NU24" s="85"/>
      <c r="NV24" s="85"/>
      <c r="NW24" s="85"/>
      <c r="NX24" s="85"/>
      <c r="NY24" s="85"/>
      <c r="NZ24" s="85"/>
      <c r="OA24" s="85"/>
      <c r="OB24" s="85"/>
      <c r="OC24" s="85"/>
      <c r="OD24" s="85"/>
      <c r="OE24" s="85"/>
      <c r="OF24" s="85"/>
      <c r="OG24" s="85"/>
      <c r="OH24" s="85"/>
      <c r="OI24" s="85"/>
      <c r="OJ24" s="85"/>
      <c r="OK24" s="85"/>
      <c r="OL24" s="85"/>
      <c r="OM24" s="85"/>
      <c r="ON24" s="85"/>
      <c r="OO24" s="85"/>
      <c r="OP24" s="85"/>
      <c r="OQ24" s="85"/>
      <c r="OR24" s="85"/>
      <c r="OS24" s="85"/>
      <c r="OT24" s="85"/>
      <c r="OU24" s="85"/>
      <c r="OV24" s="85"/>
      <c r="OW24" s="85"/>
      <c r="OX24" s="85"/>
      <c r="OY24" s="85"/>
      <c r="OZ24" s="85"/>
      <c r="PA24" s="85"/>
      <c r="PB24" s="85"/>
      <c r="PC24" s="85"/>
      <c r="PD24" s="85"/>
      <c r="PE24" s="85"/>
      <c r="PF24" s="85"/>
      <c r="PG24" s="85"/>
      <c r="PH24" s="85"/>
      <c r="PI24" s="85"/>
      <c r="PJ24" s="85"/>
      <c r="PK24" s="85"/>
      <c r="PL24" s="85"/>
      <c r="PM24" s="85"/>
      <c r="PN24" s="85"/>
      <c r="PO24" s="85"/>
      <c r="PP24" s="85"/>
      <c r="PQ24" s="85"/>
      <c r="PR24" s="85"/>
      <c r="PS24" s="85"/>
      <c r="PT24" s="85"/>
      <c r="PU24" s="85"/>
      <c r="PV24" s="85"/>
      <c r="PW24" s="85"/>
      <c r="PX24" s="85"/>
      <c r="PY24" s="85"/>
      <c r="PZ24" s="85"/>
      <c r="QA24" s="85"/>
      <c r="QB24" s="85"/>
      <c r="QC24" s="85"/>
      <c r="QD24" s="85"/>
      <c r="QE24" s="85"/>
      <c r="QF24" s="85"/>
      <c r="QG24" s="85"/>
      <c r="QH24" s="85"/>
      <c r="QI24" s="85"/>
      <c r="QJ24" s="85"/>
      <c r="QK24" s="85"/>
      <c r="QL24" s="85"/>
      <c r="QM24" s="85"/>
      <c r="QN24" s="85"/>
      <c r="QO24" s="85"/>
      <c r="QP24" s="85"/>
      <c r="QQ24" s="85"/>
      <c r="QR24" s="85"/>
      <c r="QS24" s="85"/>
      <c r="QT24" s="85"/>
      <c r="QU24" s="85"/>
      <c r="QV24" s="85"/>
      <c r="QW24" s="85"/>
      <c r="QX24" s="85"/>
      <c r="QY24" s="85"/>
      <c r="QZ24" s="85"/>
      <c r="RA24" s="85"/>
      <c r="RB24" s="85"/>
      <c r="RC24" s="85"/>
      <c r="RD24" s="85"/>
      <c r="RE24" s="85"/>
      <c r="RF24" s="85"/>
      <c r="RG24" s="85"/>
      <c r="RH24" s="85"/>
      <c r="RI24" s="85"/>
      <c r="RJ24" s="85"/>
      <c r="RK24" s="85"/>
      <c r="RL24" s="85"/>
      <c r="RM24" s="85"/>
      <c r="RN24" s="85"/>
      <c r="RO24" s="85"/>
      <c r="RP24" s="85"/>
      <c r="RQ24" s="85"/>
      <c r="RR24" s="85"/>
      <c r="RS24" s="85"/>
      <c r="RT24" s="85"/>
      <c r="RU24" s="85"/>
      <c r="RV24" s="85"/>
      <c r="RW24" s="85"/>
      <c r="RX24" s="85"/>
      <c r="RY24" s="85"/>
      <c r="RZ24" s="85"/>
      <c r="SA24" s="85"/>
      <c r="SB24" s="85"/>
      <c r="SC24" s="85"/>
      <c r="SD24" s="85"/>
      <c r="SE24" s="85"/>
      <c r="SF24" s="85"/>
      <c r="SG24" s="85"/>
      <c r="SH24" s="85"/>
      <c r="SI24" s="85"/>
      <c r="SJ24" s="85"/>
    </row>
    <row r="25" spans="2:504" x14ac:dyDescent="0.25">
      <c r="B25" s="36" t="str">
        <f>'Pay App 1'!B71</f>
        <v>02 21 00</v>
      </c>
      <c r="C25" s="28" t="str">
        <f>'Pay App 1'!C71</f>
        <v>Survey/Engineering</v>
      </c>
      <c r="D25" s="88">
        <f t="shared" si="8"/>
        <v>0</v>
      </c>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c r="BZ25" s="85"/>
      <c r="CA25" s="85"/>
      <c r="CB25" s="85"/>
      <c r="CC25" s="85"/>
      <c r="CD25" s="85"/>
      <c r="CE25" s="85"/>
      <c r="CF25" s="85"/>
      <c r="CG25" s="85"/>
      <c r="CH25" s="85"/>
      <c r="CI25" s="85"/>
      <c r="CJ25" s="85"/>
      <c r="CK25" s="85"/>
      <c r="CL25" s="85"/>
      <c r="CM25" s="85"/>
      <c r="CN25" s="85"/>
      <c r="CO25" s="85"/>
      <c r="CP25" s="85"/>
      <c r="CQ25" s="85"/>
      <c r="CR25" s="85"/>
      <c r="CS25" s="85"/>
      <c r="CT25" s="85"/>
      <c r="CU25" s="85"/>
      <c r="CV25" s="85"/>
      <c r="CW25" s="85"/>
      <c r="CX25" s="85"/>
      <c r="CY25" s="85"/>
      <c r="CZ25" s="85"/>
      <c r="DA25" s="85"/>
      <c r="DB25" s="85"/>
      <c r="DC25" s="85"/>
      <c r="DD25" s="85"/>
      <c r="DE25" s="85"/>
      <c r="DF25" s="85"/>
      <c r="DG25" s="85"/>
      <c r="DH25" s="85"/>
      <c r="DI25" s="85"/>
      <c r="DJ25" s="85"/>
      <c r="DK25" s="85"/>
      <c r="DL25" s="85"/>
      <c r="DM25" s="85"/>
      <c r="DN25" s="85"/>
      <c r="DO25" s="85"/>
      <c r="DP25" s="85"/>
      <c r="DQ25" s="85"/>
      <c r="DR25" s="85"/>
      <c r="DS25" s="85"/>
      <c r="DT25" s="85"/>
      <c r="DU25" s="85"/>
      <c r="DV25" s="85"/>
      <c r="DW25" s="85"/>
      <c r="DX25" s="85"/>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c r="GZ25" s="85"/>
      <c r="HA25" s="85"/>
      <c r="HB25" s="85"/>
      <c r="HC25" s="85"/>
      <c r="HD25" s="85"/>
      <c r="HE25" s="85"/>
      <c r="HF25" s="85"/>
      <c r="HG25" s="85"/>
      <c r="HH25" s="85"/>
      <c r="HI25" s="85"/>
      <c r="HJ25" s="85"/>
      <c r="HK25" s="85"/>
      <c r="HL25" s="85"/>
      <c r="HM25" s="85"/>
      <c r="HN25" s="85"/>
      <c r="HO25" s="85"/>
      <c r="HP25" s="85"/>
      <c r="HQ25" s="85"/>
      <c r="HR25" s="85"/>
      <c r="HS25" s="85"/>
      <c r="HT25" s="85"/>
      <c r="HU25" s="85"/>
      <c r="HV25" s="85"/>
      <c r="HW25" s="85"/>
      <c r="HX25" s="85"/>
      <c r="HY25" s="85"/>
      <c r="HZ25" s="85"/>
      <c r="IA25" s="85"/>
      <c r="IB25" s="85"/>
      <c r="IC25" s="85"/>
      <c r="ID25" s="85"/>
      <c r="IE25" s="85"/>
      <c r="IF25" s="85"/>
      <c r="IG25" s="85"/>
      <c r="IH25" s="85"/>
      <c r="II25" s="85"/>
      <c r="IJ25" s="85"/>
      <c r="IK25" s="85"/>
      <c r="IL25" s="85"/>
      <c r="IM25" s="85"/>
      <c r="IN25" s="85"/>
      <c r="IO25" s="85"/>
      <c r="IP25" s="85"/>
      <c r="IQ25" s="85"/>
      <c r="IR25" s="85"/>
      <c r="IS25" s="85"/>
      <c r="IT25" s="85"/>
      <c r="IU25" s="85"/>
      <c r="IV25" s="85"/>
      <c r="IW25" s="85"/>
      <c r="IX25" s="85"/>
      <c r="IY25" s="85"/>
      <c r="IZ25" s="85"/>
      <c r="JA25" s="85"/>
      <c r="JB25" s="85"/>
      <c r="JC25" s="85"/>
      <c r="JD25" s="85"/>
      <c r="JE25" s="85"/>
      <c r="JF25" s="85"/>
      <c r="JG25" s="85"/>
      <c r="JH25" s="85"/>
      <c r="JI25" s="85"/>
      <c r="JJ25" s="85"/>
      <c r="JK25" s="85"/>
      <c r="JL25" s="85"/>
      <c r="JM25" s="85"/>
      <c r="JN25" s="85"/>
      <c r="JO25" s="85"/>
      <c r="JP25" s="85"/>
      <c r="JQ25" s="85"/>
      <c r="JR25" s="85"/>
      <c r="JS25" s="85"/>
      <c r="JT25" s="85"/>
      <c r="JU25" s="85"/>
      <c r="JV25" s="85"/>
      <c r="JW25" s="85"/>
      <c r="JX25" s="85"/>
      <c r="JY25" s="85"/>
      <c r="JZ25" s="85"/>
      <c r="KA25" s="85"/>
      <c r="KB25" s="85"/>
      <c r="KC25" s="85"/>
      <c r="KD25" s="85"/>
      <c r="KE25" s="85"/>
      <c r="KF25" s="85"/>
      <c r="KG25" s="85"/>
      <c r="KH25" s="85"/>
      <c r="KI25" s="85"/>
      <c r="KJ25" s="85"/>
      <c r="KK25" s="85"/>
      <c r="KL25" s="85"/>
      <c r="KM25" s="85"/>
      <c r="KN25" s="85"/>
      <c r="KO25" s="85"/>
      <c r="KP25" s="85"/>
      <c r="KQ25" s="85"/>
      <c r="KR25" s="85"/>
      <c r="KS25" s="85"/>
      <c r="KT25" s="85"/>
      <c r="KU25" s="85"/>
      <c r="KV25" s="85"/>
      <c r="KW25" s="85"/>
      <c r="KX25" s="85"/>
      <c r="KY25" s="85"/>
      <c r="KZ25" s="85"/>
      <c r="LA25" s="85"/>
      <c r="LB25" s="85"/>
      <c r="LC25" s="85"/>
      <c r="LD25" s="85"/>
      <c r="LE25" s="85"/>
      <c r="LF25" s="85"/>
      <c r="LG25" s="85"/>
      <c r="LH25" s="85"/>
      <c r="LI25" s="85"/>
      <c r="LJ25" s="85"/>
      <c r="LK25" s="85"/>
      <c r="LL25" s="85"/>
      <c r="LM25" s="85"/>
      <c r="LN25" s="85"/>
      <c r="LO25" s="85"/>
      <c r="LP25" s="85"/>
      <c r="LQ25" s="85"/>
      <c r="LR25" s="85"/>
      <c r="LS25" s="85"/>
      <c r="LT25" s="85"/>
      <c r="LU25" s="85"/>
      <c r="LV25" s="85"/>
      <c r="LW25" s="85"/>
      <c r="LX25" s="85"/>
      <c r="LY25" s="85"/>
      <c r="LZ25" s="85"/>
      <c r="MA25" s="85"/>
      <c r="MB25" s="85"/>
      <c r="MC25" s="85"/>
      <c r="MD25" s="85"/>
      <c r="ME25" s="85"/>
      <c r="MF25" s="85"/>
      <c r="MG25" s="85"/>
      <c r="MH25" s="85"/>
      <c r="MI25" s="85"/>
      <c r="MJ25" s="85"/>
      <c r="MK25" s="85"/>
      <c r="ML25" s="85"/>
      <c r="MM25" s="85"/>
      <c r="MN25" s="85"/>
      <c r="MO25" s="85"/>
      <c r="MP25" s="85"/>
      <c r="MQ25" s="85"/>
      <c r="MR25" s="85"/>
      <c r="MS25" s="85"/>
      <c r="MT25" s="85"/>
      <c r="MU25" s="85"/>
      <c r="MV25" s="85"/>
      <c r="MW25" s="85"/>
      <c r="MX25" s="85"/>
      <c r="MY25" s="85"/>
      <c r="MZ25" s="85"/>
      <c r="NA25" s="85"/>
      <c r="NB25" s="85"/>
      <c r="NC25" s="85"/>
      <c r="ND25" s="85"/>
      <c r="NE25" s="85"/>
      <c r="NF25" s="85"/>
      <c r="NG25" s="85"/>
      <c r="NH25" s="85"/>
      <c r="NI25" s="85"/>
      <c r="NJ25" s="85"/>
      <c r="NK25" s="85"/>
      <c r="NL25" s="85"/>
      <c r="NM25" s="85"/>
      <c r="NN25" s="85"/>
      <c r="NO25" s="85"/>
      <c r="NP25" s="85"/>
      <c r="NQ25" s="85"/>
      <c r="NR25" s="85"/>
      <c r="NS25" s="85"/>
      <c r="NT25" s="85"/>
      <c r="NU25" s="85"/>
      <c r="NV25" s="85"/>
      <c r="NW25" s="85"/>
      <c r="NX25" s="85"/>
      <c r="NY25" s="85"/>
      <c r="NZ25" s="85"/>
      <c r="OA25" s="85"/>
      <c r="OB25" s="85"/>
      <c r="OC25" s="85"/>
      <c r="OD25" s="85"/>
      <c r="OE25" s="85"/>
      <c r="OF25" s="85"/>
      <c r="OG25" s="85"/>
      <c r="OH25" s="85"/>
      <c r="OI25" s="85"/>
      <c r="OJ25" s="85"/>
      <c r="OK25" s="85"/>
      <c r="OL25" s="85"/>
      <c r="OM25" s="85"/>
      <c r="ON25" s="85"/>
      <c r="OO25" s="85"/>
      <c r="OP25" s="85"/>
      <c r="OQ25" s="85"/>
      <c r="OR25" s="85"/>
      <c r="OS25" s="85"/>
      <c r="OT25" s="85"/>
      <c r="OU25" s="85"/>
      <c r="OV25" s="85"/>
      <c r="OW25" s="85"/>
      <c r="OX25" s="85"/>
      <c r="OY25" s="85"/>
      <c r="OZ25" s="85"/>
      <c r="PA25" s="85"/>
      <c r="PB25" s="85"/>
      <c r="PC25" s="85"/>
      <c r="PD25" s="85"/>
      <c r="PE25" s="85"/>
      <c r="PF25" s="85"/>
      <c r="PG25" s="85"/>
      <c r="PH25" s="85"/>
      <c r="PI25" s="85"/>
      <c r="PJ25" s="85"/>
      <c r="PK25" s="85"/>
      <c r="PL25" s="85"/>
      <c r="PM25" s="85"/>
      <c r="PN25" s="85"/>
      <c r="PO25" s="85"/>
      <c r="PP25" s="85"/>
      <c r="PQ25" s="85"/>
      <c r="PR25" s="85"/>
      <c r="PS25" s="85"/>
      <c r="PT25" s="85"/>
      <c r="PU25" s="85"/>
      <c r="PV25" s="85"/>
      <c r="PW25" s="85"/>
      <c r="PX25" s="85"/>
      <c r="PY25" s="85"/>
      <c r="PZ25" s="85"/>
      <c r="QA25" s="85"/>
      <c r="QB25" s="85"/>
      <c r="QC25" s="85"/>
      <c r="QD25" s="85"/>
      <c r="QE25" s="85"/>
      <c r="QF25" s="85"/>
      <c r="QG25" s="85"/>
      <c r="QH25" s="85"/>
      <c r="QI25" s="85"/>
      <c r="QJ25" s="85"/>
      <c r="QK25" s="85"/>
      <c r="QL25" s="85"/>
      <c r="QM25" s="85"/>
      <c r="QN25" s="85"/>
      <c r="QO25" s="85"/>
      <c r="QP25" s="85"/>
      <c r="QQ25" s="85"/>
      <c r="QR25" s="85"/>
      <c r="QS25" s="85"/>
      <c r="QT25" s="85"/>
      <c r="QU25" s="85"/>
      <c r="QV25" s="85"/>
      <c r="QW25" s="85"/>
      <c r="QX25" s="85"/>
      <c r="QY25" s="85"/>
      <c r="QZ25" s="85"/>
      <c r="RA25" s="85"/>
      <c r="RB25" s="85"/>
      <c r="RC25" s="85"/>
      <c r="RD25" s="85"/>
      <c r="RE25" s="85"/>
      <c r="RF25" s="85"/>
      <c r="RG25" s="85"/>
      <c r="RH25" s="85"/>
      <c r="RI25" s="85"/>
      <c r="RJ25" s="85"/>
      <c r="RK25" s="85"/>
      <c r="RL25" s="85"/>
      <c r="RM25" s="85"/>
      <c r="RN25" s="85"/>
      <c r="RO25" s="85"/>
      <c r="RP25" s="85"/>
      <c r="RQ25" s="85"/>
      <c r="RR25" s="85"/>
      <c r="RS25" s="85"/>
      <c r="RT25" s="85"/>
      <c r="RU25" s="85"/>
      <c r="RV25" s="85"/>
      <c r="RW25" s="85"/>
      <c r="RX25" s="85"/>
      <c r="RY25" s="85"/>
      <c r="RZ25" s="85"/>
      <c r="SA25" s="85"/>
      <c r="SB25" s="85"/>
      <c r="SC25" s="85"/>
      <c r="SD25" s="85"/>
      <c r="SE25" s="85"/>
      <c r="SF25" s="85"/>
      <c r="SG25" s="85"/>
      <c r="SH25" s="85"/>
      <c r="SI25" s="85"/>
      <c r="SJ25" s="85"/>
    </row>
    <row r="26" spans="2:504" x14ac:dyDescent="0.25">
      <c r="B26" s="36" t="str">
        <f>'Pay App 1'!B72</f>
        <v>02 41 00</v>
      </c>
      <c r="C26" s="28" t="str">
        <f>'Pay App 1'!C72</f>
        <v>Demolition</v>
      </c>
      <c r="D26" s="88">
        <f t="shared" si="8"/>
        <v>0</v>
      </c>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c r="BV26" s="85"/>
      <c r="BW26" s="85"/>
      <c r="BX26" s="85"/>
      <c r="BY26" s="85"/>
      <c r="BZ26" s="85"/>
      <c r="CA26" s="85"/>
      <c r="CB26" s="85"/>
      <c r="CC26" s="85"/>
      <c r="CD26" s="85"/>
      <c r="CE26" s="85"/>
      <c r="CF26" s="85"/>
      <c r="CG26" s="85"/>
      <c r="CH26" s="85"/>
      <c r="CI26" s="85"/>
      <c r="CJ26" s="85"/>
      <c r="CK26" s="85"/>
      <c r="CL26" s="85"/>
      <c r="CM26" s="85"/>
      <c r="CN26" s="85"/>
      <c r="CO26" s="85"/>
      <c r="CP26" s="85"/>
      <c r="CQ26" s="85"/>
      <c r="CR26" s="85"/>
      <c r="CS26" s="85"/>
      <c r="CT26" s="85"/>
      <c r="CU26" s="85"/>
      <c r="CV26" s="85"/>
      <c r="CW26" s="85"/>
      <c r="CX26" s="85"/>
      <c r="CY26" s="85"/>
      <c r="CZ26" s="85"/>
      <c r="DA26" s="85"/>
      <c r="DB26" s="85"/>
      <c r="DC26" s="85"/>
      <c r="DD26" s="85"/>
      <c r="DE26" s="85"/>
      <c r="DF26" s="85"/>
      <c r="DG26" s="85"/>
      <c r="DH26" s="85"/>
      <c r="DI26" s="85"/>
      <c r="DJ26" s="85"/>
      <c r="DK26" s="85"/>
      <c r="DL26" s="85"/>
      <c r="DM26" s="85"/>
      <c r="DN26" s="85"/>
      <c r="DO26" s="85"/>
      <c r="DP26" s="85"/>
      <c r="DQ26" s="85"/>
      <c r="DR26" s="85"/>
      <c r="DS26" s="85"/>
      <c r="DT26" s="85"/>
      <c r="DU26" s="85"/>
      <c r="DV26" s="85"/>
      <c r="DW26" s="85"/>
      <c r="DX26" s="85"/>
      <c r="DY26" s="85"/>
      <c r="DZ26" s="85"/>
      <c r="EA26" s="85"/>
      <c r="EB26" s="85"/>
      <c r="EC26" s="85"/>
      <c r="ED26" s="85"/>
      <c r="EE26" s="85"/>
      <c r="EF26" s="85"/>
      <c r="EG26" s="85"/>
      <c r="EH26" s="85"/>
      <c r="EI26" s="85"/>
      <c r="EJ26" s="85"/>
      <c r="EK26" s="85"/>
      <c r="EL26" s="85"/>
      <c r="EM26" s="85"/>
      <c r="EN26" s="85"/>
      <c r="EO26" s="85"/>
      <c r="EP26" s="85"/>
      <c r="EQ26" s="85"/>
      <c r="ER26" s="85"/>
      <c r="ES26" s="85"/>
      <c r="ET26" s="85"/>
      <c r="EU26" s="85"/>
      <c r="EV26" s="85"/>
      <c r="EW26" s="85"/>
      <c r="EX26" s="85"/>
      <c r="EY26" s="85"/>
      <c r="EZ26" s="85"/>
      <c r="FA26" s="85"/>
      <c r="FB26" s="85"/>
      <c r="FC26" s="85"/>
      <c r="FD26" s="85"/>
      <c r="FE26" s="85"/>
      <c r="FF26" s="85"/>
      <c r="FG26" s="85"/>
      <c r="FH26" s="85"/>
      <c r="FI26" s="85"/>
      <c r="FJ26" s="85"/>
      <c r="FK26" s="85"/>
      <c r="FL26" s="85"/>
      <c r="FM26" s="85"/>
      <c r="FN26" s="85"/>
      <c r="FO26" s="85"/>
      <c r="FP26" s="85"/>
      <c r="FQ26" s="85"/>
      <c r="FR26" s="85"/>
      <c r="FS26" s="85"/>
      <c r="FT26" s="85"/>
      <c r="FU26" s="85"/>
      <c r="FV26" s="85"/>
      <c r="FW26" s="85"/>
      <c r="FX26" s="85"/>
      <c r="FY26" s="85"/>
      <c r="FZ26" s="85"/>
      <c r="GA26" s="85"/>
      <c r="GB26" s="85"/>
      <c r="GC26" s="85"/>
      <c r="GD26" s="85"/>
      <c r="GE26" s="85"/>
      <c r="GF26" s="85"/>
      <c r="GG26" s="85"/>
      <c r="GH26" s="85"/>
      <c r="GI26" s="85"/>
      <c r="GJ26" s="85"/>
      <c r="GK26" s="85"/>
      <c r="GL26" s="85"/>
      <c r="GM26" s="85"/>
      <c r="GN26" s="85"/>
      <c r="GO26" s="85"/>
      <c r="GP26" s="85"/>
      <c r="GQ26" s="85"/>
      <c r="GR26" s="85"/>
      <c r="GS26" s="85"/>
      <c r="GT26" s="85"/>
      <c r="GU26" s="85"/>
      <c r="GV26" s="85"/>
      <c r="GW26" s="85"/>
      <c r="GX26" s="85"/>
      <c r="GY26" s="85"/>
      <c r="GZ26" s="85"/>
      <c r="HA26" s="85"/>
      <c r="HB26" s="85"/>
      <c r="HC26" s="85"/>
      <c r="HD26" s="85"/>
      <c r="HE26" s="85"/>
      <c r="HF26" s="85"/>
      <c r="HG26" s="85"/>
      <c r="HH26" s="85"/>
      <c r="HI26" s="85"/>
      <c r="HJ26" s="85"/>
      <c r="HK26" s="85"/>
      <c r="HL26" s="85"/>
      <c r="HM26" s="85"/>
      <c r="HN26" s="85"/>
      <c r="HO26" s="85"/>
      <c r="HP26" s="85"/>
      <c r="HQ26" s="85"/>
      <c r="HR26" s="85"/>
      <c r="HS26" s="85"/>
      <c r="HT26" s="85"/>
      <c r="HU26" s="85"/>
      <c r="HV26" s="85"/>
      <c r="HW26" s="85"/>
      <c r="HX26" s="85"/>
      <c r="HY26" s="85"/>
      <c r="HZ26" s="85"/>
      <c r="IA26" s="85"/>
      <c r="IB26" s="85"/>
      <c r="IC26" s="85"/>
      <c r="ID26" s="85"/>
      <c r="IE26" s="85"/>
      <c r="IF26" s="85"/>
      <c r="IG26" s="85"/>
      <c r="IH26" s="85"/>
      <c r="II26" s="85"/>
      <c r="IJ26" s="85"/>
      <c r="IK26" s="85"/>
      <c r="IL26" s="85"/>
      <c r="IM26" s="85"/>
      <c r="IN26" s="85"/>
      <c r="IO26" s="85"/>
      <c r="IP26" s="85"/>
      <c r="IQ26" s="85"/>
      <c r="IR26" s="85"/>
      <c r="IS26" s="85"/>
      <c r="IT26" s="85"/>
      <c r="IU26" s="85"/>
      <c r="IV26" s="85"/>
      <c r="IW26" s="85"/>
      <c r="IX26" s="85"/>
      <c r="IY26" s="85"/>
      <c r="IZ26" s="85"/>
      <c r="JA26" s="85"/>
      <c r="JB26" s="85"/>
      <c r="JC26" s="85"/>
      <c r="JD26" s="85"/>
      <c r="JE26" s="85"/>
      <c r="JF26" s="85"/>
      <c r="JG26" s="85"/>
      <c r="JH26" s="85"/>
      <c r="JI26" s="85"/>
      <c r="JJ26" s="85"/>
      <c r="JK26" s="85"/>
      <c r="JL26" s="85"/>
      <c r="JM26" s="85"/>
      <c r="JN26" s="85"/>
      <c r="JO26" s="85"/>
      <c r="JP26" s="85"/>
      <c r="JQ26" s="85"/>
      <c r="JR26" s="85"/>
      <c r="JS26" s="85"/>
      <c r="JT26" s="85"/>
      <c r="JU26" s="85"/>
      <c r="JV26" s="85"/>
      <c r="JW26" s="85"/>
      <c r="JX26" s="85"/>
      <c r="JY26" s="85"/>
      <c r="JZ26" s="85"/>
      <c r="KA26" s="85"/>
      <c r="KB26" s="85"/>
      <c r="KC26" s="85"/>
      <c r="KD26" s="85"/>
      <c r="KE26" s="85"/>
      <c r="KF26" s="85"/>
      <c r="KG26" s="85"/>
      <c r="KH26" s="85"/>
      <c r="KI26" s="85"/>
      <c r="KJ26" s="85"/>
      <c r="KK26" s="85"/>
      <c r="KL26" s="85"/>
      <c r="KM26" s="85"/>
      <c r="KN26" s="85"/>
      <c r="KO26" s="85"/>
      <c r="KP26" s="85"/>
      <c r="KQ26" s="85"/>
      <c r="KR26" s="85"/>
      <c r="KS26" s="85"/>
      <c r="KT26" s="85"/>
      <c r="KU26" s="85"/>
      <c r="KV26" s="85"/>
      <c r="KW26" s="85"/>
      <c r="KX26" s="85"/>
      <c r="KY26" s="85"/>
      <c r="KZ26" s="85"/>
      <c r="LA26" s="85"/>
      <c r="LB26" s="85"/>
      <c r="LC26" s="85"/>
      <c r="LD26" s="85"/>
      <c r="LE26" s="85"/>
      <c r="LF26" s="85"/>
      <c r="LG26" s="85"/>
      <c r="LH26" s="85"/>
      <c r="LI26" s="85"/>
      <c r="LJ26" s="85"/>
      <c r="LK26" s="85"/>
      <c r="LL26" s="85"/>
      <c r="LM26" s="85"/>
      <c r="LN26" s="85"/>
      <c r="LO26" s="85"/>
      <c r="LP26" s="85"/>
      <c r="LQ26" s="85"/>
      <c r="LR26" s="85"/>
      <c r="LS26" s="85"/>
      <c r="LT26" s="85"/>
      <c r="LU26" s="85"/>
      <c r="LV26" s="85"/>
      <c r="LW26" s="85"/>
      <c r="LX26" s="85"/>
      <c r="LY26" s="85"/>
      <c r="LZ26" s="85"/>
      <c r="MA26" s="85"/>
      <c r="MB26" s="85"/>
      <c r="MC26" s="85"/>
      <c r="MD26" s="85"/>
      <c r="ME26" s="85"/>
      <c r="MF26" s="85"/>
      <c r="MG26" s="85"/>
      <c r="MH26" s="85"/>
      <c r="MI26" s="85"/>
      <c r="MJ26" s="85"/>
      <c r="MK26" s="85"/>
      <c r="ML26" s="85"/>
      <c r="MM26" s="85"/>
      <c r="MN26" s="85"/>
      <c r="MO26" s="85"/>
      <c r="MP26" s="85"/>
      <c r="MQ26" s="85"/>
      <c r="MR26" s="85"/>
      <c r="MS26" s="85"/>
      <c r="MT26" s="85"/>
      <c r="MU26" s="85"/>
      <c r="MV26" s="85"/>
      <c r="MW26" s="85"/>
      <c r="MX26" s="85"/>
      <c r="MY26" s="85"/>
      <c r="MZ26" s="85"/>
      <c r="NA26" s="85"/>
      <c r="NB26" s="85"/>
      <c r="NC26" s="85"/>
      <c r="ND26" s="85"/>
      <c r="NE26" s="85"/>
      <c r="NF26" s="85"/>
      <c r="NG26" s="85"/>
      <c r="NH26" s="85"/>
      <c r="NI26" s="85"/>
      <c r="NJ26" s="85"/>
      <c r="NK26" s="85"/>
      <c r="NL26" s="85"/>
      <c r="NM26" s="85"/>
      <c r="NN26" s="85"/>
      <c r="NO26" s="85"/>
      <c r="NP26" s="85"/>
      <c r="NQ26" s="85"/>
      <c r="NR26" s="85"/>
      <c r="NS26" s="85"/>
      <c r="NT26" s="85"/>
      <c r="NU26" s="85"/>
      <c r="NV26" s="85"/>
      <c r="NW26" s="85"/>
      <c r="NX26" s="85"/>
      <c r="NY26" s="85"/>
      <c r="NZ26" s="85"/>
      <c r="OA26" s="85"/>
      <c r="OB26" s="85"/>
      <c r="OC26" s="85"/>
      <c r="OD26" s="85"/>
      <c r="OE26" s="85"/>
      <c r="OF26" s="85"/>
      <c r="OG26" s="85"/>
      <c r="OH26" s="85"/>
      <c r="OI26" s="85"/>
      <c r="OJ26" s="85"/>
      <c r="OK26" s="85"/>
      <c r="OL26" s="85"/>
      <c r="OM26" s="85"/>
      <c r="ON26" s="85"/>
      <c r="OO26" s="85"/>
      <c r="OP26" s="85"/>
      <c r="OQ26" s="85"/>
      <c r="OR26" s="85"/>
      <c r="OS26" s="85"/>
      <c r="OT26" s="85"/>
      <c r="OU26" s="85"/>
      <c r="OV26" s="85"/>
      <c r="OW26" s="85"/>
      <c r="OX26" s="85"/>
      <c r="OY26" s="85"/>
      <c r="OZ26" s="85"/>
      <c r="PA26" s="85"/>
      <c r="PB26" s="85"/>
      <c r="PC26" s="85"/>
      <c r="PD26" s="85"/>
      <c r="PE26" s="85"/>
      <c r="PF26" s="85"/>
      <c r="PG26" s="85"/>
      <c r="PH26" s="85"/>
      <c r="PI26" s="85"/>
      <c r="PJ26" s="85"/>
      <c r="PK26" s="85"/>
      <c r="PL26" s="85"/>
      <c r="PM26" s="85"/>
      <c r="PN26" s="85"/>
      <c r="PO26" s="85"/>
      <c r="PP26" s="85"/>
      <c r="PQ26" s="85"/>
      <c r="PR26" s="85"/>
      <c r="PS26" s="85"/>
      <c r="PT26" s="85"/>
      <c r="PU26" s="85"/>
      <c r="PV26" s="85"/>
      <c r="PW26" s="85"/>
      <c r="PX26" s="85"/>
      <c r="PY26" s="85"/>
      <c r="PZ26" s="85"/>
      <c r="QA26" s="85"/>
      <c r="QB26" s="85"/>
      <c r="QC26" s="85"/>
      <c r="QD26" s="85"/>
      <c r="QE26" s="85"/>
      <c r="QF26" s="85"/>
      <c r="QG26" s="85"/>
      <c r="QH26" s="85"/>
      <c r="QI26" s="85"/>
      <c r="QJ26" s="85"/>
      <c r="QK26" s="85"/>
      <c r="QL26" s="85"/>
      <c r="QM26" s="85"/>
      <c r="QN26" s="85"/>
      <c r="QO26" s="85"/>
      <c r="QP26" s="85"/>
      <c r="QQ26" s="85"/>
      <c r="QR26" s="85"/>
      <c r="QS26" s="85"/>
      <c r="QT26" s="85"/>
      <c r="QU26" s="85"/>
      <c r="QV26" s="85"/>
      <c r="QW26" s="85"/>
      <c r="QX26" s="85"/>
      <c r="QY26" s="85"/>
      <c r="QZ26" s="85"/>
      <c r="RA26" s="85"/>
      <c r="RB26" s="85"/>
      <c r="RC26" s="85"/>
      <c r="RD26" s="85"/>
      <c r="RE26" s="85"/>
      <c r="RF26" s="85"/>
      <c r="RG26" s="85"/>
      <c r="RH26" s="85"/>
      <c r="RI26" s="85"/>
      <c r="RJ26" s="85"/>
      <c r="RK26" s="85"/>
      <c r="RL26" s="85"/>
      <c r="RM26" s="85"/>
      <c r="RN26" s="85"/>
      <c r="RO26" s="85"/>
      <c r="RP26" s="85"/>
      <c r="RQ26" s="85"/>
      <c r="RR26" s="85"/>
      <c r="RS26" s="85"/>
      <c r="RT26" s="85"/>
      <c r="RU26" s="85"/>
      <c r="RV26" s="85"/>
      <c r="RW26" s="85"/>
      <c r="RX26" s="85"/>
      <c r="RY26" s="85"/>
      <c r="RZ26" s="85"/>
      <c r="SA26" s="85"/>
      <c r="SB26" s="85"/>
      <c r="SC26" s="85"/>
      <c r="SD26" s="85"/>
      <c r="SE26" s="85"/>
      <c r="SF26" s="85"/>
      <c r="SG26" s="85"/>
      <c r="SH26" s="85"/>
      <c r="SI26" s="85"/>
      <c r="SJ26" s="85"/>
    </row>
    <row r="27" spans="2:504" x14ac:dyDescent="0.25">
      <c r="B27" s="36" t="str">
        <f>'Pay App 1'!B73</f>
        <v>02 82 00</v>
      </c>
      <c r="C27" s="30" t="str">
        <f>'Pay App 1'!C73</f>
        <v>Asbestos Abatement</v>
      </c>
      <c r="D27" s="88">
        <f t="shared" si="8"/>
        <v>0</v>
      </c>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c r="BV27" s="85"/>
      <c r="BW27" s="85"/>
      <c r="BX27" s="85"/>
      <c r="BY27" s="85"/>
      <c r="BZ27" s="85"/>
      <c r="CA27" s="85"/>
      <c r="CB27" s="85"/>
      <c r="CC27" s="85"/>
      <c r="CD27" s="85"/>
      <c r="CE27" s="85"/>
      <c r="CF27" s="85"/>
      <c r="CG27" s="85"/>
      <c r="CH27" s="85"/>
      <c r="CI27" s="85"/>
      <c r="CJ27" s="85"/>
      <c r="CK27" s="85"/>
      <c r="CL27" s="85"/>
      <c r="CM27" s="85"/>
      <c r="CN27" s="85"/>
      <c r="CO27" s="85"/>
      <c r="CP27" s="85"/>
      <c r="CQ27" s="85"/>
      <c r="CR27" s="85"/>
      <c r="CS27" s="85"/>
      <c r="CT27" s="85"/>
      <c r="CU27" s="85"/>
      <c r="CV27" s="85"/>
      <c r="CW27" s="85"/>
      <c r="CX27" s="85"/>
      <c r="CY27" s="85"/>
      <c r="CZ27" s="85"/>
      <c r="DA27" s="85"/>
      <c r="DB27" s="85"/>
      <c r="DC27" s="85"/>
      <c r="DD27" s="85"/>
      <c r="DE27" s="85"/>
      <c r="DF27" s="85"/>
      <c r="DG27" s="85"/>
      <c r="DH27" s="85"/>
      <c r="DI27" s="85"/>
      <c r="DJ27" s="85"/>
      <c r="DK27" s="85"/>
      <c r="DL27" s="85"/>
      <c r="DM27" s="85"/>
      <c r="DN27" s="85"/>
      <c r="DO27" s="85"/>
      <c r="DP27" s="85"/>
      <c r="DQ27" s="85"/>
      <c r="DR27" s="85"/>
      <c r="DS27" s="85"/>
      <c r="DT27" s="85"/>
      <c r="DU27" s="85"/>
      <c r="DV27" s="85"/>
      <c r="DW27" s="85"/>
      <c r="DX27" s="85"/>
      <c r="DY27" s="85"/>
      <c r="DZ27" s="85"/>
      <c r="EA27" s="85"/>
      <c r="EB27" s="85"/>
      <c r="EC27" s="85"/>
      <c r="ED27" s="85"/>
      <c r="EE27" s="85"/>
      <c r="EF27" s="85"/>
      <c r="EG27" s="85"/>
      <c r="EH27" s="85"/>
      <c r="EI27" s="85"/>
      <c r="EJ27" s="85"/>
      <c r="EK27" s="85"/>
      <c r="EL27" s="85"/>
      <c r="EM27" s="85"/>
      <c r="EN27" s="85"/>
      <c r="EO27" s="85"/>
      <c r="EP27" s="85"/>
      <c r="EQ27" s="85"/>
      <c r="ER27" s="85"/>
      <c r="ES27" s="85"/>
      <c r="ET27" s="85"/>
      <c r="EU27" s="85"/>
      <c r="EV27" s="85"/>
      <c r="EW27" s="85"/>
      <c r="EX27" s="85"/>
      <c r="EY27" s="85"/>
      <c r="EZ27" s="85"/>
      <c r="FA27" s="85"/>
      <c r="FB27" s="85"/>
      <c r="FC27" s="85"/>
      <c r="FD27" s="85"/>
      <c r="FE27" s="85"/>
      <c r="FF27" s="85"/>
      <c r="FG27" s="85"/>
      <c r="FH27" s="85"/>
      <c r="FI27" s="85"/>
      <c r="FJ27" s="85"/>
      <c r="FK27" s="85"/>
      <c r="FL27" s="85"/>
      <c r="FM27" s="85"/>
      <c r="FN27" s="85"/>
      <c r="FO27" s="85"/>
      <c r="FP27" s="85"/>
      <c r="FQ27" s="85"/>
      <c r="FR27" s="85"/>
      <c r="FS27" s="85"/>
      <c r="FT27" s="85"/>
      <c r="FU27" s="85"/>
      <c r="FV27" s="85"/>
      <c r="FW27" s="85"/>
      <c r="FX27" s="85"/>
      <c r="FY27" s="85"/>
      <c r="FZ27" s="85"/>
      <c r="GA27" s="85"/>
      <c r="GB27" s="85"/>
      <c r="GC27" s="85"/>
      <c r="GD27" s="85"/>
      <c r="GE27" s="85"/>
      <c r="GF27" s="85"/>
      <c r="GG27" s="85"/>
      <c r="GH27" s="85"/>
      <c r="GI27" s="85"/>
      <c r="GJ27" s="85"/>
      <c r="GK27" s="85"/>
      <c r="GL27" s="85"/>
      <c r="GM27" s="85"/>
      <c r="GN27" s="85"/>
      <c r="GO27" s="85"/>
      <c r="GP27" s="85"/>
      <c r="GQ27" s="85"/>
      <c r="GR27" s="85"/>
      <c r="GS27" s="85"/>
      <c r="GT27" s="85"/>
      <c r="GU27" s="85"/>
      <c r="GV27" s="85"/>
      <c r="GW27" s="85"/>
      <c r="GX27" s="85"/>
      <c r="GY27" s="85"/>
      <c r="GZ27" s="85"/>
      <c r="HA27" s="85"/>
      <c r="HB27" s="85"/>
      <c r="HC27" s="85"/>
      <c r="HD27" s="85"/>
      <c r="HE27" s="85"/>
      <c r="HF27" s="85"/>
      <c r="HG27" s="85"/>
      <c r="HH27" s="85"/>
      <c r="HI27" s="85"/>
      <c r="HJ27" s="85"/>
      <c r="HK27" s="85"/>
      <c r="HL27" s="85"/>
      <c r="HM27" s="85"/>
      <c r="HN27" s="85"/>
      <c r="HO27" s="85"/>
      <c r="HP27" s="85"/>
      <c r="HQ27" s="85"/>
      <c r="HR27" s="85"/>
      <c r="HS27" s="85"/>
      <c r="HT27" s="85"/>
      <c r="HU27" s="85"/>
      <c r="HV27" s="85"/>
      <c r="HW27" s="85"/>
      <c r="HX27" s="85"/>
      <c r="HY27" s="85"/>
      <c r="HZ27" s="85"/>
      <c r="IA27" s="85"/>
      <c r="IB27" s="85"/>
      <c r="IC27" s="85"/>
      <c r="ID27" s="85"/>
      <c r="IE27" s="85"/>
      <c r="IF27" s="85"/>
      <c r="IG27" s="85"/>
      <c r="IH27" s="85"/>
      <c r="II27" s="85"/>
      <c r="IJ27" s="85"/>
      <c r="IK27" s="85"/>
      <c r="IL27" s="85"/>
      <c r="IM27" s="85"/>
      <c r="IN27" s="85"/>
      <c r="IO27" s="85"/>
      <c r="IP27" s="85"/>
      <c r="IQ27" s="85"/>
      <c r="IR27" s="85"/>
      <c r="IS27" s="85"/>
      <c r="IT27" s="85"/>
      <c r="IU27" s="85"/>
      <c r="IV27" s="85"/>
      <c r="IW27" s="85"/>
      <c r="IX27" s="85"/>
      <c r="IY27" s="85"/>
      <c r="IZ27" s="85"/>
      <c r="JA27" s="85"/>
      <c r="JB27" s="85"/>
      <c r="JC27" s="85"/>
      <c r="JD27" s="85"/>
      <c r="JE27" s="85"/>
      <c r="JF27" s="85"/>
      <c r="JG27" s="85"/>
      <c r="JH27" s="85"/>
      <c r="JI27" s="85"/>
      <c r="JJ27" s="85"/>
      <c r="JK27" s="85"/>
      <c r="JL27" s="85"/>
      <c r="JM27" s="85"/>
      <c r="JN27" s="85"/>
      <c r="JO27" s="85"/>
      <c r="JP27" s="85"/>
      <c r="JQ27" s="85"/>
      <c r="JR27" s="85"/>
      <c r="JS27" s="85"/>
      <c r="JT27" s="85"/>
      <c r="JU27" s="85"/>
      <c r="JV27" s="85"/>
      <c r="JW27" s="85"/>
      <c r="JX27" s="85"/>
      <c r="JY27" s="85"/>
      <c r="JZ27" s="85"/>
      <c r="KA27" s="85"/>
      <c r="KB27" s="85"/>
      <c r="KC27" s="85"/>
      <c r="KD27" s="85"/>
      <c r="KE27" s="85"/>
      <c r="KF27" s="85"/>
      <c r="KG27" s="85"/>
      <c r="KH27" s="85"/>
      <c r="KI27" s="85"/>
      <c r="KJ27" s="85"/>
      <c r="KK27" s="85"/>
      <c r="KL27" s="85"/>
      <c r="KM27" s="85"/>
      <c r="KN27" s="85"/>
      <c r="KO27" s="85"/>
      <c r="KP27" s="85"/>
      <c r="KQ27" s="85"/>
      <c r="KR27" s="85"/>
      <c r="KS27" s="85"/>
      <c r="KT27" s="85"/>
      <c r="KU27" s="85"/>
      <c r="KV27" s="85"/>
      <c r="KW27" s="85"/>
      <c r="KX27" s="85"/>
      <c r="KY27" s="85"/>
      <c r="KZ27" s="85"/>
      <c r="LA27" s="85"/>
      <c r="LB27" s="85"/>
      <c r="LC27" s="85"/>
      <c r="LD27" s="85"/>
      <c r="LE27" s="85"/>
      <c r="LF27" s="85"/>
      <c r="LG27" s="85"/>
      <c r="LH27" s="85"/>
      <c r="LI27" s="85"/>
      <c r="LJ27" s="85"/>
      <c r="LK27" s="85"/>
      <c r="LL27" s="85"/>
      <c r="LM27" s="85"/>
      <c r="LN27" s="85"/>
      <c r="LO27" s="85"/>
      <c r="LP27" s="85"/>
      <c r="LQ27" s="85"/>
      <c r="LR27" s="85"/>
      <c r="LS27" s="85"/>
      <c r="LT27" s="85"/>
      <c r="LU27" s="85"/>
      <c r="LV27" s="85"/>
      <c r="LW27" s="85"/>
      <c r="LX27" s="85"/>
      <c r="LY27" s="85"/>
      <c r="LZ27" s="85"/>
      <c r="MA27" s="85"/>
      <c r="MB27" s="85"/>
      <c r="MC27" s="85"/>
      <c r="MD27" s="85"/>
      <c r="ME27" s="85"/>
      <c r="MF27" s="85"/>
      <c r="MG27" s="85"/>
      <c r="MH27" s="85"/>
      <c r="MI27" s="85"/>
      <c r="MJ27" s="85"/>
      <c r="MK27" s="85"/>
      <c r="ML27" s="85"/>
      <c r="MM27" s="85"/>
      <c r="MN27" s="85"/>
      <c r="MO27" s="85"/>
      <c r="MP27" s="85"/>
      <c r="MQ27" s="85"/>
      <c r="MR27" s="85"/>
      <c r="MS27" s="85"/>
      <c r="MT27" s="85"/>
      <c r="MU27" s="85"/>
      <c r="MV27" s="85"/>
      <c r="MW27" s="85"/>
      <c r="MX27" s="85"/>
      <c r="MY27" s="85"/>
      <c r="MZ27" s="85"/>
      <c r="NA27" s="85"/>
      <c r="NB27" s="85"/>
      <c r="NC27" s="85"/>
      <c r="ND27" s="85"/>
      <c r="NE27" s="85"/>
      <c r="NF27" s="85"/>
      <c r="NG27" s="85"/>
      <c r="NH27" s="85"/>
      <c r="NI27" s="85"/>
      <c r="NJ27" s="85"/>
      <c r="NK27" s="85"/>
      <c r="NL27" s="85"/>
      <c r="NM27" s="85"/>
      <c r="NN27" s="85"/>
      <c r="NO27" s="85"/>
      <c r="NP27" s="85"/>
      <c r="NQ27" s="85"/>
      <c r="NR27" s="85"/>
      <c r="NS27" s="85"/>
      <c r="NT27" s="85"/>
      <c r="NU27" s="85"/>
      <c r="NV27" s="85"/>
      <c r="NW27" s="85"/>
      <c r="NX27" s="85"/>
      <c r="NY27" s="85"/>
      <c r="NZ27" s="85"/>
      <c r="OA27" s="85"/>
      <c r="OB27" s="85"/>
      <c r="OC27" s="85"/>
      <c r="OD27" s="85"/>
      <c r="OE27" s="85"/>
      <c r="OF27" s="85"/>
      <c r="OG27" s="85"/>
      <c r="OH27" s="85"/>
      <c r="OI27" s="85"/>
      <c r="OJ27" s="85"/>
      <c r="OK27" s="85"/>
      <c r="OL27" s="85"/>
      <c r="OM27" s="85"/>
      <c r="ON27" s="85"/>
      <c r="OO27" s="85"/>
      <c r="OP27" s="85"/>
      <c r="OQ27" s="85"/>
      <c r="OR27" s="85"/>
      <c r="OS27" s="85"/>
      <c r="OT27" s="85"/>
      <c r="OU27" s="85"/>
      <c r="OV27" s="85"/>
      <c r="OW27" s="85"/>
      <c r="OX27" s="85"/>
      <c r="OY27" s="85"/>
      <c r="OZ27" s="85"/>
      <c r="PA27" s="85"/>
      <c r="PB27" s="85"/>
      <c r="PC27" s="85"/>
      <c r="PD27" s="85"/>
      <c r="PE27" s="85"/>
      <c r="PF27" s="85"/>
      <c r="PG27" s="85"/>
      <c r="PH27" s="85"/>
      <c r="PI27" s="85"/>
      <c r="PJ27" s="85"/>
      <c r="PK27" s="85"/>
      <c r="PL27" s="85"/>
      <c r="PM27" s="85"/>
      <c r="PN27" s="85"/>
      <c r="PO27" s="85"/>
      <c r="PP27" s="85"/>
      <c r="PQ27" s="85"/>
      <c r="PR27" s="85"/>
      <c r="PS27" s="85"/>
      <c r="PT27" s="85"/>
      <c r="PU27" s="85"/>
      <c r="PV27" s="85"/>
      <c r="PW27" s="85"/>
      <c r="PX27" s="85"/>
      <c r="PY27" s="85"/>
      <c r="PZ27" s="85"/>
      <c r="QA27" s="85"/>
      <c r="QB27" s="85"/>
      <c r="QC27" s="85"/>
      <c r="QD27" s="85"/>
      <c r="QE27" s="85"/>
      <c r="QF27" s="85"/>
      <c r="QG27" s="85"/>
      <c r="QH27" s="85"/>
      <c r="QI27" s="85"/>
      <c r="QJ27" s="85"/>
      <c r="QK27" s="85"/>
      <c r="QL27" s="85"/>
      <c r="QM27" s="85"/>
      <c r="QN27" s="85"/>
      <c r="QO27" s="85"/>
      <c r="QP27" s="85"/>
      <c r="QQ27" s="85"/>
      <c r="QR27" s="85"/>
      <c r="QS27" s="85"/>
      <c r="QT27" s="85"/>
      <c r="QU27" s="85"/>
      <c r="QV27" s="85"/>
      <c r="QW27" s="85"/>
      <c r="QX27" s="85"/>
      <c r="QY27" s="85"/>
      <c r="QZ27" s="85"/>
      <c r="RA27" s="85"/>
      <c r="RB27" s="85"/>
      <c r="RC27" s="85"/>
      <c r="RD27" s="85"/>
      <c r="RE27" s="85"/>
      <c r="RF27" s="85"/>
      <c r="RG27" s="85"/>
      <c r="RH27" s="85"/>
      <c r="RI27" s="85"/>
      <c r="RJ27" s="85"/>
      <c r="RK27" s="85"/>
      <c r="RL27" s="85"/>
      <c r="RM27" s="85"/>
      <c r="RN27" s="85"/>
      <c r="RO27" s="85"/>
      <c r="RP27" s="85"/>
      <c r="RQ27" s="85"/>
      <c r="RR27" s="85"/>
      <c r="RS27" s="85"/>
      <c r="RT27" s="85"/>
      <c r="RU27" s="85"/>
      <c r="RV27" s="85"/>
      <c r="RW27" s="85"/>
      <c r="RX27" s="85"/>
      <c r="RY27" s="85"/>
      <c r="RZ27" s="85"/>
      <c r="SA27" s="85"/>
      <c r="SB27" s="85"/>
      <c r="SC27" s="85"/>
      <c r="SD27" s="85"/>
      <c r="SE27" s="85"/>
      <c r="SF27" s="85"/>
      <c r="SG27" s="85"/>
      <c r="SH27" s="85"/>
      <c r="SI27" s="85"/>
      <c r="SJ27" s="85"/>
    </row>
    <row r="28" spans="2:504" x14ac:dyDescent="0.25">
      <c r="B28" s="37" t="str">
        <f>'Pay App 1'!B74</f>
        <v>03 00 00</v>
      </c>
      <c r="C28" s="31" t="str">
        <f>'Pay App 1'!C74</f>
        <v>Building Concrete</v>
      </c>
      <c r="D28" s="88">
        <f t="shared" si="8"/>
        <v>0</v>
      </c>
      <c r="E28" s="85"/>
      <c r="F28" s="85"/>
      <c r="G28" s="85"/>
      <c r="H28" s="85"/>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c r="AS28" s="85"/>
      <c r="AT28" s="85"/>
      <c r="AU28" s="85"/>
      <c r="AV28" s="85"/>
      <c r="AW28" s="85"/>
      <c r="AX28" s="85"/>
      <c r="AY28" s="85"/>
      <c r="AZ28" s="85"/>
      <c r="BA28" s="85"/>
      <c r="BB28" s="85"/>
      <c r="BC28" s="85"/>
      <c r="BD28" s="85"/>
      <c r="BE28" s="85"/>
      <c r="BF28" s="85"/>
      <c r="BG28" s="85"/>
      <c r="BH28" s="85"/>
      <c r="BI28" s="85"/>
      <c r="BJ28" s="85"/>
      <c r="BK28" s="85"/>
      <c r="BL28" s="85"/>
      <c r="BM28" s="85"/>
      <c r="BN28" s="85"/>
      <c r="BO28" s="85"/>
      <c r="BP28" s="85"/>
      <c r="BQ28" s="85"/>
      <c r="BR28" s="85"/>
      <c r="BS28" s="85"/>
      <c r="BT28" s="85"/>
      <c r="BU28" s="85"/>
      <c r="BV28" s="85"/>
      <c r="BW28" s="85"/>
      <c r="BX28" s="85"/>
      <c r="BY28" s="85"/>
      <c r="BZ28" s="85"/>
      <c r="CA28" s="85"/>
      <c r="CB28" s="85"/>
      <c r="CC28" s="85"/>
      <c r="CD28" s="85"/>
      <c r="CE28" s="85"/>
      <c r="CF28" s="85"/>
      <c r="CG28" s="85"/>
      <c r="CH28" s="85"/>
      <c r="CI28" s="85"/>
      <c r="CJ28" s="85"/>
      <c r="CK28" s="85"/>
      <c r="CL28" s="85"/>
      <c r="CM28" s="85"/>
      <c r="CN28" s="85"/>
      <c r="CO28" s="85"/>
      <c r="CP28" s="85"/>
      <c r="CQ28" s="85"/>
      <c r="CR28" s="85"/>
      <c r="CS28" s="85"/>
      <c r="CT28" s="85"/>
      <c r="CU28" s="85"/>
      <c r="CV28" s="85"/>
      <c r="CW28" s="85"/>
      <c r="CX28" s="85"/>
      <c r="CY28" s="85"/>
      <c r="CZ28" s="85"/>
      <c r="DA28" s="85"/>
      <c r="DB28" s="85"/>
      <c r="DC28" s="85"/>
      <c r="DD28" s="85"/>
      <c r="DE28" s="85"/>
      <c r="DF28" s="85"/>
      <c r="DG28" s="85"/>
      <c r="DH28" s="85"/>
      <c r="DI28" s="85"/>
      <c r="DJ28" s="85"/>
      <c r="DK28" s="85"/>
      <c r="DL28" s="85"/>
      <c r="DM28" s="85"/>
      <c r="DN28" s="85"/>
      <c r="DO28" s="85"/>
      <c r="DP28" s="85"/>
      <c r="DQ28" s="85"/>
      <c r="DR28" s="85"/>
      <c r="DS28" s="85"/>
      <c r="DT28" s="85"/>
      <c r="DU28" s="85"/>
      <c r="DV28" s="85"/>
      <c r="DW28" s="85"/>
      <c r="DX28" s="85"/>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5"/>
      <c r="FG28" s="85"/>
      <c r="FH28" s="85"/>
      <c r="FI28" s="85"/>
      <c r="FJ28" s="85"/>
      <c r="FK28" s="85"/>
      <c r="FL28" s="85"/>
      <c r="FM28" s="85"/>
      <c r="FN28" s="85"/>
      <c r="FO28" s="85"/>
      <c r="FP28" s="85"/>
      <c r="FQ28" s="85"/>
      <c r="FR28" s="85"/>
      <c r="FS28" s="85"/>
      <c r="FT28" s="85"/>
      <c r="FU28" s="85"/>
      <c r="FV28" s="85"/>
      <c r="FW28" s="85"/>
      <c r="FX28" s="85"/>
      <c r="FY28" s="85"/>
      <c r="FZ28" s="85"/>
      <c r="GA28" s="85"/>
      <c r="GB28" s="85"/>
      <c r="GC28" s="85"/>
      <c r="GD28" s="85"/>
      <c r="GE28" s="85"/>
      <c r="GF28" s="85"/>
      <c r="GG28" s="85"/>
      <c r="GH28" s="85"/>
      <c r="GI28" s="85"/>
      <c r="GJ28" s="85"/>
      <c r="GK28" s="85"/>
      <c r="GL28" s="85"/>
      <c r="GM28" s="85"/>
      <c r="GN28" s="85"/>
      <c r="GO28" s="85"/>
      <c r="GP28" s="85"/>
      <c r="GQ28" s="85"/>
      <c r="GR28" s="85"/>
      <c r="GS28" s="85"/>
      <c r="GT28" s="85"/>
      <c r="GU28" s="85"/>
      <c r="GV28" s="85"/>
      <c r="GW28" s="85"/>
      <c r="GX28" s="85"/>
      <c r="GY28" s="85"/>
      <c r="GZ28" s="85"/>
      <c r="HA28" s="85"/>
      <c r="HB28" s="85"/>
      <c r="HC28" s="85"/>
      <c r="HD28" s="85"/>
      <c r="HE28" s="85"/>
      <c r="HF28" s="85"/>
      <c r="HG28" s="85"/>
      <c r="HH28" s="85"/>
      <c r="HI28" s="85"/>
      <c r="HJ28" s="85"/>
      <c r="HK28" s="85"/>
      <c r="HL28" s="85"/>
      <c r="HM28" s="85"/>
      <c r="HN28" s="85"/>
      <c r="HO28" s="85"/>
      <c r="HP28" s="85"/>
      <c r="HQ28" s="85"/>
      <c r="HR28" s="85"/>
      <c r="HS28" s="85"/>
      <c r="HT28" s="85"/>
      <c r="HU28" s="85"/>
      <c r="HV28" s="85"/>
      <c r="HW28" s="85"/>
      <c r="HX28" s="85"/>
      <c r="HY28" s="85"/>
      <c r="HZ28" s="85"/>
      <c r="IA28" s="85"/>
      <c r="IB28" s="85"/>
      <c r="IC28" s="85"/>
      <c r="ID28" s="85"/>
      <c r="IE28" s="85"/>
      <c r="IF28" s="85"/>
      <c r="IG28" s="85"/>
      <c r="IH28" s="85"/>
      <c r="II28" s="85"/>
      <c r="IJ28" s="85"/>
      <c r="IK28" s="85"/>
      <c r="IL28" s="85"/>
      <c r="IM28" s="85"/>
      <c r="IN28" s="85"/>
      <c r="IO28" s="85"/>
      <c r="IP28" s="85"/>
      <c r="IQ28" s="85"/>
      <c r="IR28" s="85"/>
      <c r="IS28" s="85"/>
      <c r="IT28" s="85"/>
      <c r="IU28" s="85"/>
      <c r="IV28" s="85"/>
      <c r="IW28" s="85"/>
      <c r="IX28" s="85"/>
      <c r="IY28" s="85"/>
      <c r="IZ28" s="85"/>
      <c r="JA28" s="85"/>
      <c r="JB28" s="85"/>
      <c r="JC28" s="85"/>
      <c r="JD28" s="85"/>
      <c r="JE28" s="85"/>
      <c r="JF28" s="85"/>
      <c r="JG28" s="85"/>
      <c r="JH28" s="85"/>
      <c r="JI28" s="85"/>
      <c r="JJ28" s="85"/>
      <c r="JK28" s="85"/>
      <c r="JL28" s="85"/>
      <c r="JM28" s="85"/>
      <c r="JN28" s="85"/>
      <c r="JO28" s="85"/>
      <c r="JP28" s="85"/>
      <c r="JQ28" s="85"/>
      <c r="JR28" s="85"/>
      <c r="JS28" s="85"/>
      <c r="JT28" s="85"/>
      <c r="JU28" s="85"/>
      <c r="JV28" s="85"/>
      <c r="JW28" s="85"/>
      <c r="JX28" s="85"/>
      <c r="JY28" s="85"/>
      <c r="JZ28" s="85"/>
      <c r="KA28" s="85"/>
      <c r="KB28" s="85"/>
      <c r="KC28" s="85"/>
      <c r="KD28" s="85"/>
      <c r="KE28" s="85"/>
      <c r="KF28" s="85"/>
      <c r="KG28" s="85"/>
      <c r="KH28" s="85"/>
      <c r="KI28" s="85"/>
      <c r="KJ28" s="85"/>
      <c r="KK28" s="85"/>
      <c r="KL28" s="85"/>
      <c r="KM28" s="85"/>
      <c r="KN28" s="85"/>
      <c r="KO28" s="85"/>
      <c r="KP28" s="85"/>
      <c r="KQ28" s="85"/>
      <c r="KR28" s="85"/>
      <c r="KS28" s="85"/>
      <c r="KT28" s="85"/>
      <c r="KU28" s="85"/>
      <c r="KV28" s="85"/>
      <c r="KW28" s="85"/>
      <c r="KX28" s="85"/>
      <c r="KY28" s="85"/>
      <c r="KZ28" s="85"/>
      <c r="LA28" s="85"/>
      <c r="LB28" s="85"/>
      <c r="LC28" s="85"/>
      <c r="LD28" s="85"/>
      <c r="LE28" s="85"/>
      <c r="LF28" s="85"/>
      <c r="LG28" s="85"/>
      <c r="LH28" s="85"/>
      <c r="LI28" s="85"/>
      <c r="LJ28" s="85"/>
      <c r="LK28" s="85"/>
      <c r="LL28" s="85"/>
      <c r="LM28" s="85"/>
      <c r="LN28" s="85"/>
      <c r="LO28" s="85"/>
      <c r="LP28" s="85"/>
      <c r="LQ28" s="85"/>
      <c r="LR28" s="85"/>
      <c r="LS28" s="85"/>
      <c r="LT28" s="85"/>
      <c r="LU28" s="85"/>
      <c r="LV28" s="85"/>
      <c r="LW28" s="85"/>
      <c r="LX28" s="85"/>
      <c r="LY28" s="85"/>
      <c r="LZ28" s="85"/>
      <c r="MA28" s="85"/>
      <c r="MB28" s="85"/>
      <c r="MC28" s="85"/>
      <c r="MD28" s="85"/>
      <c r="ME28" s="85"/>
      <c r="MF28" s="85"/>
      <c r="MG28" s="85"/>
      <c r="MH28" s="85"/>
      <c r="MI28" s="85"/>
      <c r="MJ28" s="85"/>
      <c r="MK28" s="85"/>
      <c r="ML28" s="85"/>
      <c r="MM28" s="85"/>
      <c r="MN28" s="85"/>
      <c r="MO28" s="85"/>
      <c r="MP28" s="85"/>
      <c r="MQ28" s="85"/>
      <c r="MR28" s="85"/>
      <c r="MS28" s="85"/>
      <c r="MT28" s="85"/>
      <c r="MU28" s="85"/>
      <c r="MV28" s="85"/>
      <c r="MW28" s="85"/>
      <c r="MX28" s="85"/>
      <c r="MY28" s="85"/>
      <c r="MZ28" s="85"/>
      <c r="NA28" s="85"/>
      <c r="NB28" s="85"/>
      <c r="NC28" s="85"/>
      <c r="ND28" s="85"/>
      <c r="NE28" s="85"/>
      <c r="NF28" s="85"/>
      <c r="NG28" s="85"/>
      <c r="NH28" s="85"/>
      <c r="NI28" s="85"/>
      <c r="NJ28" s="85"/>
      <c r="NK28" s="85"/>
      <c r="NL28" s="85"/>
      <c r="NM28" s="85"/>
      <c r="NN28" s="85"/>
      <c r="NO28" s="85"/>
      <c r="NP28" s="85"/>
      <c r="NQ28" s="85"/>
      <c r="NR28" s="85"/>
      <c r="NS28" s="85"/>
      <c r="NT28" s="85"/>
      <c r="NU28" s="85"/>
      <c r="NV28" s="85"/>
      <c r="NW28" s="85"/>
      <c r="NX28" s="85"/>
      <c r="NY28" s="85"/>
      <c r="NZ28" s="85"/>
      <c r="OA28" s="85"/>
      <c r="OB28" s="85"/>
      <c r="OC28" s="85"/>
      <c r="OD28" s="85"/>
      <c r="OE28" s="85"/>
      <c r="OF28" s="85"/>
      <c r="OG28" s="85"/>
      <c r="OH28" s="85"/>
      <c r="OI28" s="85"/>
      <c r="OJ28" s="85"/>
      <c r="OK28" s="85"/>
      <c r="OL28" s="85"/>
      <c r="OM28" s="85"/>
      <c r="ON28" s="85"/>
      <c r="OO28" s="85"/>
      <c r="OP28" s="85"/>
      <c r="OQ28" s="85"/>
      <c r="OR28" s="85"/>
      <c r="OS28" s="85"/>
      <c r="OT28" s="85"/>
      <c r="OU28" s="85"/>
      <c r="OV28" s="85"/>
      <c r="OW28" s="85"/>
      <c r="OX28" s="85"/>
      <c r="OY28" s="85"/>
      <c r="OZ28" s="85"/>
      <c r="PA28" s="85"/>
      <c r="PB28" s="85"/>
      <c r="PC28" s="85"/>
      <c r="PD28" s="85"/>
      <c r="PE28" s="85"/>
      <c r="PF28" s="85"/>
      <c r="PG28" s="85"/>
      <c r="PH28" s="85"/>
      <c r="PI28" s="85"/>
      <c r="PJ28" s="85"/>
      <c r="PK28" s="85"/>
      <c r="PL28" s="85"/>
      <c r="PM28" s="85"/>
      <c r="PN28" s="85"/>
      <c r="PO28" s="85"/>
      <c r="PP28" s="85"/>
      <c r="PQ28" s="85"/>
      <c r="PR28" s="85"/>
      <c r="PS28" s="85"/>
      <c r="PT28" s="85"/>
      <c r="PU28" s="85"/>
      <c r="PV28" s="85"/>
      <c r="PW28" s="85"/>
      <c r="PX28" s="85"/>
      <c r="PY28" s="85"/>
      <c r="PZ28" s="85"/>
      <c r="QA28" s="85"/>
      <c r="QB28" s="85"/>
      <c r="QC28" s="85"/>
      <c r="QD28" s="85"/>
      <c r="QE28" s="85"/>
      <c r="QF28" s="85"/>
      <c r="QG28" s="85"/>
      <c r="QH28" s="85"/>
      <c r="QI28" s="85"/>
      <c r="QJ28" s="85"/>
      <c r="QK28" s="85"/>
      <c r="QL28" s="85"/>
      <c r="QM28" s="85"/>
      <c r="QN28" s="85"/>
      <c r="QO28" s="85"/>
      <c r="QP28" s="85"/>
      <c r="QQ28" s="85"/>
      <c r="QR28" s="85"/>
      <c r="QS28" s="85"/>
      <c r="QT28" s="85"/>
      <c r="QU28" s="85"/>
      <c r="QV28" s="85"/>
      <c r="QW28" s="85"/>
      <c r="QX28" s="85"/>
      <c r="QY28" s="85"/>
      <c r="QZ28" s="85"/>
      <c r="RA28" s="85"/>
      <c r="RB28" s="85"/>
      <c r="RC28" s="85"/>
      <c r="RD28" s="85"/>
      <c r="RE28" s="85"/>
      <c r="RF28" s="85"/>
      <c r="RG28" s="85"/>
      <c r="RH28" s="85"/>
      <c r="RI28" s="85"/>
      <c r="RJ28" s="85"/>
      <c r="RK28" s="85"/>
      <c r="RL28" s="85"/>
      <c r="RM28" s="85"/>
      <c r="RN28" s="85"/>
      <c r="RO28" s="85"/>
      <c r="RP28" s="85"/>
      <c r="RQ28" s="85"/>
      <c r="RR28" s="85"/>
      <c r="RS28" s="85"/>
      <c r="RT28" s="85"/>
      <c r="RU28" s="85"/>
      <c r="RV28" s="85"/>
      <c r="RW28" s="85"/>
      <c r="RX28" s="85"/>
      <c r="RY28" s="85"/>
      <c r="RZ28" s="85"/>
      <c r="SA28" s="85"/>
      <c r="SB28" s="85"/>
      <c r="SC28" s="85"/>
      <c r="SD28" s="85"/>
      <c r="SE28" s="85"/>
      <c r="SF28" s="85"/>
      <c r="SG28" s="85"/>
      <c r="SH28" s="85"/>
      <c r="SI28" s="85"/>
      <c r="SJ28" s="85"/>
    </row>
    <row r="29" spans="2:504" x14ac:dyDescent="0.25">
      <c r="B29" s="37" t="str">
        <f>'Pay App 1'!B75</f>
        <v>03 20 00</v>
      </c>
      <c r="C29" s="31" t="str">
        <f>'Pay App 1'!C75</f>
        <v>Building Concrete Reinforcing</v>
      </c>
      <c r="D29" s="88">
        <f t="shared" si="8"/>
        <v>0</v>
      </c>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5"/>
      <c r="FF29" s="85"/>
      <c r="FG29" s="85"/>
      <c r="FH29" s="85"/>
      <c r="FI29" s="85"/>
      <c r="FJ29" s="85"/>
      <c r="FK29" s="85"/>
      <c r="FL29" s="85"/>
      <c r="FM29" s="85"/>
      <c r="FN29" s="85"/>
      <c r="FO29" s="85"/>
      <c r="FP29" s="85"/>
      <c r="FQ29" s="85"/>
      <c r="FR29" s="85"/>
      <c r="FS29" s="85"/>
      <c r="FT29" s="85"/>
      <c r="FU29" s="85"/>
      <c r="FV29" s="85"/>
      <c r="FW29" s="85"/>
      <c r="FX29" s="85"/>
      <c r="FY29" s="85"/>
      <c r="FZ29" s="85"/>
      <c r="GA29" s="85"/>
      <c r="GB29" s="85"/>
      <c r="GC29" s="85"/>
      <c r="GD29" s="85"/>
      <c r="GE29" s="85"/>
      <c r="GF29" s="85"/>
      <c r="GG29" s="85"/>
      <c r="GH29" s="85"/>
      <c r="GI29" s="85"/>
      <c r="GJ29" s="85"/>
      <c r="GK29" s="85"/>
      <c r="GL29" s="85"/>
      <c r="GM29" s="85"/>
      <c r="GN29" s="85"/>
      <c r="GO29" s="85"/>
      <c r="GP29" s="85"/>
      <c r="GQ29" s="85"/>
      <c r="GR29" s="85"/>
      <c r="GS29" s="85"/>
      <c r="GT29" s="85"/>
      <c r="GU29" s="85"/>
      <c r="GV29" s="85"/>
      <c r="GW29" s="85"/>
      <c r="GX29" s="85"/>
      <c r="GY29" s="85"/>
      <c r="GZ29" s="85"/>
      <c r="HA29" s="85"/>
      <c r="HB29" s="85"/>
      <c r="HC29" s="85"/>
      <c r="HD29" s="85"/>
      <c r="HE29" s="85"/>
      <c r="HF29" s="85"/>
      <c r="HG29" s="85"/>
      <c r="HH29" s="85"/>
      <c r="HI29" s="85"/>
      <c r="HJ29" s="85"/>
      <c r="HK29" s="85"/>
      <c r="HL29" s="85"/>
      <c r="HM29" s="85"/>
      <c r="HN29" s="85"/>
      <c r="HO29" s="85"/>
      <c r="HP29" s="85"/>
      <c r="HQ29" s="85"/>
      <c r="HR29" s="85"/>
      <c r="HS29" s="85"/>
      <c r="HT29" s="85"/>
      <c r="HU29" s="85"/>
      <c r="HV29" s="85"/>
      <c r="HW29" s="85"/>
      <c r="HX29" s="85"/>
      <c r="HY29" s="85"/>
      <c r="HZ29" s="85"/>
      <c r="IA29" s="85"/>
      <c r="IB29" s="85"/>
      <c r="IC29" s="85"/>
      <c r="ID29" s="85"/>
      <c r="IE29" s="85"/>
      <c r="IF29" s="85"/>
      <c r="IG29" s="85"/>
      <c r="IH29" s="85"/>
      <c r="II29" s="85"/>
      <c r="IJ29" s="85"/>
      <c r="IK29" s="85"/>
      <c r="IL29" s="85"/>
      <c r="IM29" s="85"/>
      <c r="IN29" s="85"/>
      <c r="IO29" s="85"/>
      <c r="IP29" s="85"/>
      <c r="IQ29" s="85"/>
      <c r="IR29" s="85"/>
      <c r="IS29" s="85"/>
      <c r="IT29" s="85"/>
      <c r="IU29" s="85"/>
      <c r="IV29" s="85"/>
      <c r="IW29" s="85"/>
      <c r="IX29" s="85"/>
      <c r="IY29" s="85"/>
      <c r="IZ29" s="85"/>
      <c r="JA29" s="85"/>
      <c r="JB29" s="85"/>
      <c r="JC29" s="85"/>
      <c r="JD29" s="85"/>
      <c r="JE29" s="85"/>
      <c r="JF29" s="85"/>
      <c r="JG29" s="85"/>
      <c r="JH29" s="85"/>
      <c r="JI29" s="85"/>
      <c r="JJ29" s="85"/>
      <c r="JK29" s="85"/>
      <c r="JL29" s="85"/>
      <c r="JM29" s="85"/>
      <c r="JN29" s="85"/>
      <c r="JO29" s="85"/>
      <c r="JP29" s="85"/>
      <c r="JQ29" s="85"/>
      <c r="JR29" s="85"/>
      <c r="JS29" s="85"/>
      <c r="JT29" s="85"/>
      <c r="JU29" s="85"/>
      <c r="JV29" s="85"/>
      <c r="JW29" s="85"/>
      <c r="JX29" s="85"/>
      <c r="JY29" s="85"/>
      <c r="JZ29" s="85"/>
      <c r="KA29" s="85"/>
      <c r="KB29" s="85"/>
      <c r="KC29" s="85"/>
      <c r="KD29" s="85"/>
      <c r="KE29" s="85"/>
      <c r="KF29" s="85"/>
      <c r="KG29" s="85"/>
      <c r="KH29" s="85"/>
      <c r="KI29" s="85"/>
      <c r="KJ29" s="85"/>
      <c r="KK29" s="85"/>
      <c r="KL29" s="85"/>
      <c r="KM29" s="85"/>
      <c r="KN29" s="85"/>
      <c r="KO29" s="85"/>
      <c r="KP29" s="85"/>
      <c r="KQ29" s="85"/>
      <c r="KR29" s="85"/>
      <c r="KS29" s="85"/>
      <c r="KT29" s="85"/>
      <c r="KU29" s="85"/>
      <c r="KV29" s="85"/>
      <c r="KW29" s="85"/>
      <c r="KX29" s="85"/>
      <c r="KY29" s="85"/>
      <c r="KZ29" s="85"/>
      <c r="LA29" s="85"/>
      <c r="LB29" s="85"/>
      <c r="LC29" s="85"/>
      <c r="LD29" s="85"/>
      <c r="LE29" s="85"/>
      <c r="LF29" s="85"/>
      <c r="LG29" s="85"/>
      <c r="LH29" s="85"/>
      <c r="LI29" s="85"/>
      <c r="LJ29" s="85"/>
      <c r="LK29" s="85"/>
      <c r="LL29" s="85"/>
      <c r="LM29" s="85"/>
      <c r="LN29" s="85"/>
      <c r="LO29" s="85"/>
      <c r="LP29" s="85"/>
      <c r="LQ29" s="85"/>
      <c r="LR29" s="85"/>
      <c r="LS29" s="85"/>
      <c r="LT29" s="85"/>
      <c r="LU29" s="85"/>
      <c r="LV29" s="85"/>
      <c r="LW29" s="85"/>
      <c r="LX29" s="85"/>
      <c r="LY29" s="85"/>
      <c r="LZ29" s="85"/>
      <c r="MA29" s="85"/>
      <c r="MB29" s="85"/>
      <c r="MC29" s="85"/>
      <c r="MD29" s="85"/>
      <c r="ME29" s="85"/>
      <c r="MF29" s="85"/>
      <c r="MG29" s="85"/>
      <c r="MH29" s="85"/>
      <c r="MI29" s="85"/>
      <c r="MJ29" s="85"/>
      <c r="MK29" s="85"/>
      <c r="ML29" s="85"/>
      <c r="MM29" s="85"/>
      <c r="MN29" s="85"/>
      <c r="MO29" s="85"/>
      <c r="MP29" s="85"/>
      <c r="MQ29" s="85"/>
      <c r="MR29" s="85"/>
      <c r="MS29" s="85"/>
      <c r="MT29" s="85"/>
      <c r="MU29" s="85"/>
      <c r="MV29" s="85"/>
      <c r="MW29" s="85"/>
      <c r="MX29" s="85"/>
      <c r="MY29" s="85"/>
      <c r="MZ29" s="85"/>
      <c r="NA29" s="85"/>
      <c r="NB29" s="85"/>
      <c r="NC29" s="85"/>
      <c r="ND29" s="85"/>
      <c r="NE29" s="85"/>
      <c r="NF29" s="85"/>
      <c r="NG29" s="85"/>
      <c r="NH29" s="85"/>
      <c r="NI29" s="85"/>
      <c r="NJ29" s="85"/>
      <c r="NK29" s="85"/>
      <c r="NL29" s="85"/>
      <c r="NM29" s="85"/>
      <c r="NN29" s="85"/>
      <c r="NO29" s="85"/>
      <c r="NP29" s="85"/>
      <c r="NQ29" s="85"/>
      <c r="NR29" s="85"/>
      <c r="NS29" s="85"/>
      <c r="NT29" s="85"/>
      <c r="NU29" s="85"/>
      <c r="NV29" s="85"/>
      <c r="NW29" s="85"/>
      <c r="NX29" s="85"/>
      <c r="NY29" s="85"/>
      <c r="NZ29" s="85"/>
      <c r="OA29" s="85"/>
      <c r="OB29" s="85"/>
      <c r="OC29" s="85"/>
      <c r="OD29" s="85"/>
      <c r="OE29" s="85"/>
      <c r="OF29" s="85"/>
      <c r="OG29" s="85"/>
      <c r="OH29" s="85"/>
      <c r="OI29" s="85"/>
      <c r="OJ29" s="85"/>
      <c r="OK29" s="85"/>
      <c r="OL29" s="85"/>
      <c r="OM29" s="85"/>
      <c r="ON29" s="85"/>
      <c r="OO29" s="85"/>
      <c r="OP29" s="85"/>
      <c r="OQ29" s="85"/>
      <c r="OR29" s="85"/>
      <c r="OS29" s="85"/>
      <c r="OT29" s="85"/>
      <c r="OU29" s="85"/>
      <c r="OV29" s="85"/>
      <c r="OW29" s="85"/>
      <c r="OX29" s="85"/>
      <c r="OY29" s="85"/>
      <c r="OZ29" s="85"/>
      <c r="PA29" s="85"/>
      <c r="PB29" s="85"/>
      <c r="PC29" s="85"/>
      <c r="PD29" s="85"/>
      <c r="PE29" s="85"/>
      <c r="PF29" s="85"/>
      <c r="PG29" s="85"/>
      <c r="PH29" s="85"/>
      <c r="PI29" s="85"/>
      <c r="PJ29" s="85"/>
      <c r="PK29" s="85"/>
      <c r="PL29" s="85"/>
      <c r="PM29" s="85"/>
      <c r="PN29" s="85"/>
      <c r="PO29" s="85"/>
      <c r="PP29" s="85"/>
      <c r="PQ29" s="85"/>
      <c r="PR29" s="85"/>
      <c r="PS29" s="85"/>
      <c r="PT29" s="85"/>
      <c r="PU29" s="85"/>
      <c r="PV29" s="85"/>
      <c r="PW29" s="85"/>
      <c r="PX29" s="85"/>
      <c r="PY29" s="85"/>
      <c r="PZ29" s="85"/>
      <c r="QA29" s="85"/>
      <c r="QB29" s="85"/>
      <c r="QC29" s="85"/>
      <c r="QD29" s="85"/>
      <c r="QE29" s="85"/>
      <c r="QF29" s="85"/>
      <c r="QG29" s="85"/>
      <c r="QH29" s="85"/>
      <c r="QI29" s="85"/>
      <c r="QJ29" s="85"/>
      <c r="QK29" s="85"/>
      <c r="QL29" s="85"/>
      <c r="QM29" s="85"/>
      <c r="QN29" s="85"/>
      <c r="QO29" s="85"/>
      <c r="QP29" s="85"/>
      <c r="QQ29" s="85"/>
      <c r="QR29" s="85"/>
      <c r="QS29" s="85"/>
      <c r="QT29" s="85"/>
      <c r="QU29" s="85"/>
      <c r="QV29" s="85"/>
      <c r="QW29" s="85"/>
      <c r="QX29" s="85"/>
      <c r="QY29" s="85"/>
      <c r="QZ29" s="85"/>
      <c r="RA29" s="85"/>
      <c r="RB29" s="85"/>
      <c r="RC29" s="85"/>
      <c r="RD29" s="85"/>
      <c r="RE29" s="85"/>
      <c r="RF29" s="85"/>
      <c r="RG29" s="85"/>
      <c r="RH29" s="85"/>
      <c r="RI29" s="85"/>
      <c r="RJ29" s="85"/>
      <c r="RK29" s="85"/>
      <c r="RL29" s="85"/>
      <c r="RM29" s="85"/>
      <c r="RN29" s="85"/>
      <c r="RO29" s="85"/>
      <c r="RP29" s="85"/>
      <c r="RQ29" s="85"/>
      <c r="RR29" s="85"/>
      <c r="RS29" s="85"/>
      <c r="RT29" s="85"/>
      <c r="RU29" s="85"/>
      <c r="RV29" s="85"/>
      <c r="RW29" s="85"/>
      <c r="RX29" s="85"/>
      <c r="RY29" s="85"/>
      <c r="RZ29" s="85"/>
      <c r="SA29" s="85"/>
      <c r="SB29" s="85"/>
      <c r="SC29" s="85"/>
      <c r="SD29" s="85"/>
      <c r="SE29" s="85"/>
      <c r="SF29" s="85"/>
      <c r="SG29" s="85"/>
      <c r="SH29" s="85"/>
      <c r="SI29" s="85"/>
      <c r="SJ29" s="85"/>
    </row>
    <row r="30" spans="2:504" x14ac:dyDescent="0.25">
      <c r="B30" s="37" t="str">
        <f>'Pay App 1'!B76</f>
        <v>03 40 00</v>
      </c>
      <c r="C30" s="31" t="str">
        <f>'Pay App 1'!C76</f>
        <v>Precast</v>
      </c>
      <c r="D30" s="88">
        <f t="shared" si="8"/>
        <v>0</v>
      </c>
      <c r="E30" s="85"/>
      <c r="F30" s="85"/>
      <c r="G30" s="85"/>
      <c r="H30" s="85"/>
      <c r="I30" s="85"/>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c r="DB30" s="85"/>
      <c r="DC30" s="85"/>
      <c r="DD30" s="85"/>
      <c r="DE30" s="85"/>
      <c r="DF30" s="85"/>
      <c r="DG30" s="85"/>
      <c r="DH30" s="85"/>
      <c r="DI30" s="85"/>
      <c r="DJ30" s="85"/>
      <c r="DK30" s="85"/>
      <c r="DL30" s="85"/>
      <c r="DM30" s="85"/>
      <c r="DN30" s="85"/>
      <c r="DO30" s="85"/>
      <c r="DP30" s="85"/>
      <c r="DQ30" s="85"/>
      <c r="DR30" s="85"/>
      <c r="DS30" s="85"/>
      <c r="DT30" s="85"/>
      <c r="DU30" s="85"/>
      <c r="DV30" s="85"/>
      <c r="DW30" s="85"/>
      <c r="DX30" s="85"/>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c r="GZ30" s="85"/>
      <c r="HA30" s="85"/>
      <c r="HB30" s="85"/>
      <c r="HC30" s="85"/>
      <c r="HD30" s="85"/>
      <c r="HE30" s="85"/>
      <c r="HF30" s="85"/>
      <c r="HG30" s="85"/>
      <c r="HH30" s="85"/>
      <c r="HI30" s="85"/>
      <c r="HJ30" s="85"/>
      <c r="HK30" s="85"/>
      <c r="HL30" s="85"/>
      <c r="HM30" s="85"/>
      <c r="HN30" s="85"/>
      <c r="HO30" s="85"/>
      <c r="HP30" s="85"/>
      <c r="HQ30" s="85"/>
      <c r="HR30" s="85"/>
      <c r="HS30" s="85"/>
      <c r="HT30" s="85"/>
      <c r="HU30" s="85"/>
      <c r="HV30" s="85"/>
      <c r="HW30" s="85"/>
      <c r="HX30" s="85"/>
      <c r="HY30" s="85"/>
      <c r="HZ30" s="85"/>
      <c r="IA30" s="85"/>
      <c r="IB30" s="85"/>
      <c r="IC30" s="85"/>
      <c r="ID30" s="85"/>
      <c r="IE30" s="85"/>
      <c r="IF30" s="85"/>
      <c r="IG30" s="85"/>
      <c r="IH30" s="85"/>
      <c r="II30" s="85"/>
      <c r="IJ30" s="85"/>
      <c r="IK30" s="85"/>
      <c r="IL30" s="85"/>
      <c r="IM30" s="85"/>
      <c r="IN30" s="85"/>
      <c r="IO30" s="85"/>
      <c r="IP30" s="85"/>
      <c r="IQ30" s="85"/>
      <c r="IR30" s="85"/>
      <c r="IS30" s="85"/>
      <c r="IT30" s="85"/>
      <c r="IU30" s="85"/>
      <c r="IV30" s="85"/>
      <c r="IW30" s="85"/>
      <c r="IX30" s="85"/>
      <c r="IY30" s="85"/>
      <c r="IZ30" s="85"/>
      <c r="JA30" s="85"/>
      <c r="JB30" s="85"/>
      <c r="JC30" s="85"/>
      <c r="JD30" s="85"/>
      <c r="JE30" s="85"/>
      <c r="JF30" s="85"/>
      <c r="JG30" s="85"/>
      <c r="JH30" s="85"/>
      <c r="JI30" s="85"/>
      <c r="JJ30" s="85"/>
      <c r="JK30" s="85"/>
      <c r="JL30" s="85"/>
      <c r="JM30" s="85"/>
      <c r="JN30" s="85"/>
      <c r="JO30" s="85"/>
      <c r="JP30" s="85"/>
      <c r="JQ30" s="85"/>
      <c r="JR30" s="85"/>
      <c r="JS30" s="85"/>
      <c r="JT30" s="85"/>
      <c r="JU30" s="85"/>
      <c r="JV30" s="85"/>
      <c r="JW30" s="85"/>
      <c r="JX30" s="85"/>
      <c r="JY30" s="85"/>
      <c r="JZ30" s="85"/>
      <c r="KA30" s="85"/>
      <c r="KB30" s="85"/>
      <c r="KC30" s="85"/>
      <c r="KD30" s="85"/>
      <c r="KE30" s="85"/>
      <c r="KF30" s="85"/>
      <c r="KG30" s="85"/>
      <c r="KH30" s="85"/>
      <c r="KI30" s="85"/>
      <c r="KJ30" s="85"/>
      <c r="KK30" s="85"/>
      <c r="KL30" s="85"/>
      <c r="KM30" s="85"/>
      <c r="KN30" s="85"/>
      <c r="KO30" s="85"/>
      <c r="KP30" s="85"/>
      <c r="KQ30" s="85"/>
      <c r="KR30" s="85"/>
      <c r="KS30" s="85"/>
      <c r="KT30" s="85"/>
      <c r="KU30" s="85"/>
      <c r="KV30" s="85"/>
      <c r="KW30" s="85"/>
      <c r="KX30" s="85"/>
      <c r="KY30" s="85"/>
      <c r="KZ30" s="85"/>
      <c r="LA30" s="85"/>
      <c r="LB30" s="85"/>
      <c r="LC30" s="85"/>
      <c r="LD30" s="85"/>
      <c r="LE30" s="85"/>
      <c r="LF30" s="85"/>
      <c r="LG30" s="85"/>
      <c r="LH30" s="85"/>
      <c r="LI30" s="85"/>
      <c r="LJ30" s="85"/>
      <c r="LK30" s="85"/>
      <c r="LL30" s="85"/>
      <c r="LM30" s="85"/>
      <c r="LN30" s="85"/>
      <c r="LO30" s="85"/>
      <c r="LP30" s="85"/>
      <c r="LQ30" s="85"/>
      <c r="LR30" s="85"/>
      <c r="LS30" s="85"/>
      <c r="LT30" s="85"/>
      <c r="LU30" s="85"/>
      <c r="LV30" s="85"/>
      <c r="LW30" s="85"/>
      <c r="LX30" s="85"/>
      <c r="LY30" s="85"/>
      <c r="LZ30" s="85"/>
      <c r="MA30" s="85"/>
      <c r="MB30" s="85"/>
      <c r="MC30" s="85"/>
      <c r="MD30" s="85"/>
      <c r="ME30" s="85"/>
      <c r="MF30" s="85"/>
      <c r="MG30" s="85"/>
      <c r="MH30" s="85"/>
      <c r="MI30" s="85"/>
      <c r="MJ30" s="85"/>
      <c r="MK30" s="85"/>
      <c r="ML30" s="85"/>
      <c r="MM30" s="85"/>
      <c r="MN30" s="85"/>
      <c r="MO30" s="85"/>
      <c r="MP30" s="85"/>
      <c r="MQ30" s="85"/>
      <c r="MR30" s="85"/>
      <c r="MS30" s="85"/>
      <c r="MT30" s="85"/>
      <c r="MU30" s="85"/>
      <c r="MV30" s="85"/>
      <c r="MW30" s="85"/>
      <c r="MX30" s="85"/>
      <c r="MY30" s="85"/>
      <c r="MZ30" s="85"/>
      <c r="NA30" s="85"/>
      <c r="NB30" s="85"/>
      <c r="NC30" s="85"/>
      <c r="ND30" s="85"/>
      <c r="NE30" s="85"/>
      <c r="NF30" s="85"/>
      <c r="NG30" s="85"/>
      <c r="NH30" s="85"/>
      <c r="NI30" s="85"/>
      <c r="NJ30" s="85"/>
      <c r="NK30" s="85"/>
      <c r="NL30" s="85"/>
      <c r="NM30" s="85"/>
      <c r="NN30" s="85"/>
      <c r="NO30" s="85"/>
      <c r="NP30" s="85"/>
      <c r="NQ30" s="85"/>
      <c r="NR30" s="85"/>
      <c r="NS30" s="85"/>
      <c r="NT30" s="85"/>
      <c r="NU30" s="85"/>
      <c r="NV30" s="85"/>
      <c r="NW30" s="85"/>
      <c r="NX30" s="85"/>
      <c r="NY30" s="85"/>
      <c r="NZ30" s="85"/>
      <c r="OA30" s="85"/>
      <c r="OB30" s="85"/>
      <c r="OC30" s="85"/>
      <c r="OD30" s="85"/>
      <c r="OE30" s="85"/>
      <c r="OF30" s="85"/>
      <c r="OG30" s="85"/>
      <c r="OH30" s="85"/>
      <c r="OI30" s="85"/>
      <c r="OJ30" s="85"/>
      <c r="OK30" s="85"/>
      <c r="OL30" s="85"/>
      <c r="OM30" s="85"/>
      <c r="ON30" s="85"/>
      <c r="OO30" s="85"/>
      <c r="OP30" s="85"/>
      <c r="OQ30" s="85"/>
      <c r="OR30" s="85"/>
      <c r="OS30" s="85"/>
      <c r="OT30" s="85"/>
      <c r="OU30" s="85"/>
      <c r="OV30" s="85"/>
      <c r="OW30" s="85"/>
      <c r="OX30" s="85"/>
      <c r="OY30" s="85"/>
      <c r="OZ30" s="85"/>
      <c r="PA30" s="85"/>
      <c r="PB30" s="85"/>
      <c r="PC30" s="85"/>
      <c r="PD30" s="85"/>
      <c r="PE30" s="85"/>
      <c r="PF30" s="85"/>
      <c r="PG30" s="85"/>
      <c r="PH30" s="85"/>
      <c r="PI30" s="85"/>
      <c r="PJ30" s="85"/>
      <c r="PK30" s="85"/>
      <c r="PL30" s="85"/>
      <c r="PM30" s="85"/>
      <c r="PN30" s="85"/>
      <c r="PO30" s="85"/>
      <c r="PP30" s="85"/>
      <c r="PQ30" s="85"/>
      <c r="PR30" s="85"/>
      <c r="PS30" s="85"/>
      <c r="PT30" s="85"/>
      <c r="PU30" s="85"/>
      <c r="PV30" s="85"/>
      <c r="PW30" s="85"/>
      <c r="PX30" s="85"/>
      <c r="PY30" s="85"/>
      <c r="PZ30" s="85"/>
      <c r="QA30" s="85"/>
      <c r="QB30" s="85"/>
      <c r="QC30" s="85"/>
      <c r="QD30" s="85"/>
      <c r="QE30" s="85"/>
      <c r="QF30" s="85"/>
      <c r="QG30" s="85"/>
      <c r="QH30" s="85"/>
      <c r="QI30" s="85"/>
      <c r="QJ30" s="85"/>
      <c r="QK30" s="85"/>
      <c r="QL30" s="85"/>
      <c r="QM30" s="85"/>
      <c r="QN30" s="85"/>
      <c r="QO30" s="85"/>
      <c r="QP30" s="85"/>
      <c r="QQ30" s="85"/>
      <c r="QR30" s="85"/>
      <c r="QS30" s="85"/>
      <c r="QT30" s="85"/>
      <c r="QU30" s="85"/>
      <c r="QV30" s="85"/>
      <c r="QW30" s="85"/>
      <c r="QX30" s="85"/>
      <c r="QY30" s="85"/>
      <c r="QZ30" s="85"/>
      <c r="RA30" s="85"/>
      <c r="RB30" s="85"/>
      <c r="RC30" s="85"/>
      <c r="RD30" s="85"/>
      <c r="RE30" s="85"/>
      <c r="RF30" s="85"/>
      <c r="RG30" s="85"/>
      <c r="RH30" s="85"/>
      <c r="RI30" s="85"/>
      <c r="RJ30" s="85"/>
      <c r="RK30" s="85"/>
      <c r="RL30" s="85"/>
      <c r="RM30" s="85"/>
      <c r="RN30" s="85"/>
      <c r="RO30" s="85"/>
      <c r="RP30" s="85"/>
      <c r="RQ30" s="85"/>
      <c r="RR30" s="85"/>
      <c r="RS30" s="85"/>
      <c r="RT30" s="85"/>
      <c r="RU30" s="85"/>
      <c r="RV30" s="85"/>
      <c r="RW30" s="85"/>
      <c r="RX30" s="85"/>
      <c r="RY30" s="85"/>
      <c r="RZ30" s="85"/>
      <c r="SA30" s="85"/>
      <c r="SB30" s="85"/>
      <c r="SC30" s="85"/>
      <c r="SD30" s="85"/>
      <c r="SE30" s="85"/>
      <c r="SF30" s="85"/>
      <c r="SG30" s="85"/>
      <c r="SH30" s="85"/>
      <c r="SI30" s="85"/>
      <c r="SJ30" s="85"/>
    </row>
    <row r="31" spans="2:504" x14ac:dyDescent="0.25">
      <c r="B31" s="39" t="str">
        <f>'Pay App 1'!B77</f>
        <v>04 00 00</v>
      </c>
      <c r="C31" s="32" t="str">
        <f>'Pay App 1'!C77</f>
        <v>Masonry</v>
      </c>
      <c r="D31" s="88">
        <f t="shared" si="8"/>
        <v>0</v>
      </c>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85"/>
      <c r="EP31" s="85"/>
      <c r="EQ31" s="85"/>
      <c r="ER31" s="85"/>
      <c r="ES31" s="85"/>
      <c r="ET31" s="85"/>
      <c r="EU31" s="85"/>
      <c r="EV31" s="85"/>
      <c r="EW31" s="85"/>
      <c r="EX31" s="85"/>
      <c r="EY31" s="85"/>
      <c r="EZ31" s="85"/>
      <c r="FA31" s="85"/>
      <c r="FB31" s="85"/>
      <c r="FC31" s="85"/>
      <c r="FD31" s="85"/>
      <c r="FE31" s="85"/>
      <c r="FF31" s="85"/>
      <c r="FG31" s="85"/>
      <c r="FH31" s="85"/>
      <c r="FI31" s="85"/>
      <c r="FJ31" s="85"/>
      <c r="FK31" s="85"/>
      <c r="FL31" s="85"/>
      <c r="FM31" s="85"/>
      <c r="FN31" s="85"/>
      <c r="FO31" s="85"/>
      <c r="FP31" s="85"/>
      <c r="FQ31" s="85"/>
      <c r="FR31" s="85"/>
      <c r="FS31" s="85"/>
      <c r="FT31" s="85"/>
      <c r="FU31" s="85"/>
      <c r="FV31" s="85"/>
      <c r="FW31" s="85"/>
      <c r="FX31" s="85"/>
      <c r="FY31" s="85"/>
      <c r="FZ31" s="85"/>
      <c r="GA31" s="85"/>
      <c r="GB31" s="85"/>
      <c r="GC31" s="85"/>
      <c r="GD31" s="85"/>
      <c r="GE31" s="85"/>
      <c r="GF31" s="85"/>
      <c r="GG31" s="85"/>
      <c r="GH31" s="85"/>
      <c r="GI31" s="85"/>
      <c r="GJ31" s="85"/>
      <c r="GK31" s="85"/>
      <c r="GL31" s="85"/>
      <c r="GM31" s="85"/>
      <c r="GN31" s="85"/>
      <c r="GO31" s="85"/>
      <c r="GP31" s="85"/>
      <c r="GQ31" s="85"/>
      <c r="GR31" s="85"/>
      <c r="GS31" s="85"/>
      <c r="GT31" s="85"/>
      <c r="GU31" s="85"/>
      <c r="GV31" s="85"/>
      <c r="GW31" s="85"/>
      <c r="GX31" s="85"/>
      <c r="GY31" s="85"/>
      <c r="GZ31" s="85"/>
      <c r="HA31" s="85"/>
      <c r="HB31" s="85"/>
      <c r="HC31" s="85"/>
      <c r="HD31" s="85"/>
      <c r="HE31" s="85"/>
      <c r="HF31" s="85"/>
      <c r="HG31" s="85"/>
      <c r="HH31" s="85"/>
      <c r="HI31" s="85"/>
      <c r="HJ31" s="85"/>
      <c r="HK31" s="85"/>
      <c r="HL31" s="85"/>
      <c r="HM31" s="85"/>
      <c r="HN31" s="85"/>
      <c r="HO31" s="85"/>
      <c r="HP31" s="85"/>
      <c r="HQ31" s="85"/>
      <c r="HR31" s="85"/>
      <c r="HS31" s="85"/>
      <c r="HT31" s="85"/>
      <c r="HU31" s="85"/>
      <c r="HV31" s="85"/>
      <c r="HW31" s="85"/>
      <c r="HX31" s="85"/>
      <c r="HY31" s="85"/>
      <c r="HZ31" s="85"/>
      <c r="IA31" s="85"/>
      <c r="IB31" s="85"/>
      <c r="IC31" s="85"/>
      <c r="ID31" s="85"/>
      <c r="IE31" s="85"/>
      <c r="IF31" s="85"/>
      <c r="IG31" s="85"/>
      <c r="IH31" s="85"/>
      <c r="II31" s="85"/>
      <c r="IJ31" s="85"/>
      <c r="IK31" s="85"/>
      <c r="IL31" s="85"/>
      <c r="IM31" s="85"/>
      <c r="IN31" s="85"/>
      <c r="IO31" s="85"/>
      <c r="IP31" s="85"/>
      <c r="IQ31" s="85"/>
      <c r="IR31" s="85"/>
      <c r="IS31" s="85"/>
      <c r="IT31" s="85"/>
      <c r="IU31" s="85"/>
      <c r="IV31" s="85"/>
      <c r="IW31" s="85"/>
      <c r="IX31" s="85"/>
      <c r="IY31" s="85"/>
      <c r="IZ31" s="85"/>
      <c r="JA31" s="85"/>
      <c r="JB31" s="85"/>
      <c r="JC31" s="85"/>
      <c r="JD31" s="85"/>
      <c r="JE31" s="85"/>
      <c r="JF31" s="85"/>
      <c r="JG31" s="85"/>
      <c r="JH31" s="85"/>
      <c r="JI31" s="85"/>
      <c r="JJ31" s="85"/>
      <c r="JK31" s="85"/>
      <c r="JL31" s="85"/>
      <c r="JM31" s="85"/>
      <c r="JN31" s="85"/>
      <c r="JO31" s="85"/>
      <c r="JP31" s="85"/>
      <c r="JQ31" s="85"/>
      <c r="JR31" s="85"/>
      <c r="JS31" s="85"/>
      <c r="JT31" s="85"/>
      <c r="JU31" s="85"/>
      <c r="JV31" s="85"/>
      <c r="JW31" s="85"/>
      <c r="JX31" s="85"/>
      <c r="JY31" s="85"/>
      <c r="JZ31" s="85"/>
      <c r="KA31" s="85"/>
      <c r="KB31" s="85"/>
      <c r="KC31" s="85"/>
      <c r="KD31" s="85"/>
      <c r="KE31" s="85"/>
      <c r="KF31" s="85"/>
      <c r="KG31" s="85"/>
      <c r="KH31" s="85"/>
      <c r="KI31" s="85"/>
      <c r="KJ31" s="85"/>
      <c r="KK31" s="85"/>
      <c r="KL31" s="85"/>
      <c r="KM31" s="85"/>
      <c r="KN31" s="85"/>
      <c r="KO31" s="85"/>
      <c r="KP31" s="85"/>
      <c r="KQ31" s="85"/>
      <c r="KR31" s="85"/>
      <c r="KS31" s="85"/>
      <c r="KT31" s="85"/>
      <c r="KU31" s="85"/>
      <c r="KV31" s="85"/>
      <c r="KW31" s="85"/>
      <c r="KX31" s="85"/>
      <c r="KY31" s="85"/>
      <c r="KZ31" s="85"/>
      <c r="LA31" s="85"/>
      <c r="LB31" s="85"/>
      <c r="LC31" s="85"/>
      <c r="LD31" s="85"/>
      <c r="LE31" s="85"/>
      <c r="LF31" s="85"/>
      <c r="LG31" s="85"/>
      <c r="LH31" s="85"/>
      <c r="LI31" s="85"/>
      <c r="LJ31" s="85"/>
      <c r="LK31" s="85"/>
      <c r="LL31" s="85"/>
      <c r="LM31" s="85"/>
      <c r="LN31" s="85"/>
      <c r="LO31" s="85"/>
      <c r="LP31" s="85"/>
      <c r="LQ31" s="85"/>
      <c r="LR31" s="85"/>
      <c r="LS31" s="85"/>
      <c r="LT31" s="85"/>
      <c r="LU31" s="85"/>
      <c r="LV31" s="85"/>
      <c r="LW31" s="85"/>
      <c r="LX31" s="85"/>
      <c r="LY31" s="85"/>
      <c r="LZ31" s="85"/>
      <c r="MA31" s="85"/>
      <c r="MB31" s="85"/>
      <c r="MC31" s="85"/>
      <c r="MD31" s="85"/>
      <c r="ME31" s="85"/>
      <c r="MF31" s="85"/>
      <c r="MG31" s="85"/>
      <c r="MH31" s="85"/>
      <c r="MI31" s="85"/>
      <c r="MJ31" s="85"/>
      <c r="MK31" s="85"/>
      <c r="ML31" s="85"/>
      <c r="MM31" s="85"/>
      <c r="MN31" s="85"/>
      <c r="MO31" s="85"/>
      <c r="MP31" s="85"/>
      <c r="MQ31" s="85"/>
      <c r="MR31" s="85"/>
      <c r="MS31" s="85"/>
      <c r="MT31" s="85"/>
      <c r="MU31" s="85"/>
      <c r="MV31" s="85"/>
      <c r="MW31" s="85"/>
      <c r="MX31" s="85"/>
      <c r="MY31" s="85"/>
      <c r="MZ31" s="85"/>
      <c r="NA31" s="85"/>
      <c r="NB31" s="85"/>
      <c r="NC31" s="85"/>
      <c r="ND31" s="85"/>
      <c r="NE31" s="85"/>
      <c r="NF31" s="85"/>
      <c r="NG31" s="85"/>
      <c r="NH31" s="85"/>
      <c r="NI31" s="85"/>
      <c r="NJ31" s="85"/>
      <c r="NK31" s="85"/>
      <c r="NL31" s="85"/>
      <c r="NM31" s="85"/>
      <c r="NN31" s="85"/>
      <c r="NO31" s="85"/>
      <c r="NP31" s="85"/>
      <c r="NQ31" s="85"/>
      <c r="NR31" s="85"/>
      <c r="NS31" s="85"/>
      <c r="NT31" s="85"/>
      <c r="NU31" s="85"/>
      <c r="NV31" s="85"/>
      <c r="NW31" s="85"/>
      <c r="NX31" s="85"/>
      <c r="NY31" s="85"/>
      <c r="NZ31" s="85"/>
      <c r="OA31" s="85"/>
      <c r="OB31" s="85"/>
      <c r="OC31" s="85"/>
      <c r="OD31" s="85"/>
      <c r="OE31" s="85"/>
      <c r="OF31" s="85"/>
      <c r="OG31" s="85"/>
      <c r="OH31" s="85"/>
      <c r="OI31" s="85"/>
      <c r="OJ31" s="85"/>
      <c r="OK31" s="85"/>
      <c r="OL31" s="85"/>
      <c r="OM31" s="85"/>
      <c r="ON31" s="85"/>
      <c r="OO31" s="85"/>
      <c r="OP31" s="85"/>
      <c r="OQ31" s="85"/>
      <c r="OR31" s="85"/>
      <c r="OS31" s="85"/>
      <c r="OT31" s="85"/>
      <c r="OU31" s="85"/>
      <c r="OV31" s="85"/>
      <c r="OW31" s="85"/>
      <c r="OX31" s="85"/>
      <c r="OY31" s="85"/>
      <c r="OZ31" s="85"/>
      <c r="PA31" s="85"/>
      <c r="PB31" s="85"/>
      <c r="PC31" s="85"/>
      <c r="PD31" s="85"/>
      <c r="PE31" s="85"/>
      <c r="PF31" s="85"/>
      <c r="PG31" s="85"/>
      <c r="PH31" s="85"/>
      <c r="PI31" s="85"/>
      <c r="PJ31" s="85"/>
      <c r="PK31" s="85"/>
      <c r="PL31" s="85"/>
      <c r="PM31" s="85"/>
      <c r="PN31" s="85"/>
      <c r="PO31" s="85"/>
      <c r="PP31" s="85"/>
      <c r="PQ31" s="85"/>
      <c r="PR31" s="85"/>
      <c r="PS31" s="85"/>
      <c r="PT31" s="85"/>
      <c r="PU31" s="85"/>
      <c r="PV31" s="85"/>
      <c r="PW31" s="85"/>
      <c r="PX31" s="85"/>
      <c r="PY31" s="85"/>
      <c r="PZ31" s="85"/>
      <c r="QA31" s="85"/>
      <c r="QB31" s="85"/>
      <c r="QC31" s="85"/>
      <c r="QD31" s="85"/>
      <c r="QE31" s="85"/>
      <c r="QF31" s="85"/>
      <c r="QG31" s="85"/>
      <c r="QH31" s="85"/>
      <c r="QI31" s="85"/>
      <c r="QJ31" s="85"/>
      <c r="QK31" s="85"/>
      <c r="QL31" s="85"/>
      <c r="QM31" s="85"/>
      <c r="QN31" s="85"/>
      <c r="QO31" s="85"/>
      <c r="QP31" s="85"/>
      <c r="QQ31" s="85"/>
      <c r="QR31" s="85"/>
      <c r="QS31" s="85"/>
      <c r="QT31" s="85"/>
      <c r="QU31" s="85"/>
      <c r="QV31" s="85"/>
      <c r="QW31" s="85"/>
      <c r="QX31" s="85"/>
      <c r="QY31" s="85"/>
      <c r="QZ31" s="85"/>
      <c r="RA31" s="85"/>
      <c r="RB31" s="85"/>
      <c r="RC31" s="85"/>
      <c r="RD31" s="85"/>
      <c r="RE31" s="85"/>
      <c r="RF31" s="85"/>
      <c r="RG31" s="85"/>
      <c r="RH31" s="85"/>
      <c r="RI31" s="85"/>
      <c r="RJ31" s="85"/>
      <c r="RK31" s="85"/>
      <c r="RL31" s="85"/>
      <c r="RM31" s="85"/>
      <c r="RN31" s="85"/>
      <c r="RO31" s="85"/>
      <c r="RP31" s="85"/>
      <c r="RQ31" s="85"/>
      <c r="RR31" s="85"/>
      <c r="RS31" s="85"/>
      <c r="RT31" s="85"/>
      <c r="RU31" s="85"/>
      <c r="RV31" s="85"/>
      <c r="RW31" s="85"/>
      <c r="RX31" s="85"/>
      <c r="RY31" s="85"/>
      <c r="RZ31" s="85"/>
      <c r="SA31" s="85"/>
      <c r="SB31" s="85"/>
      <c r="SC31" s="85"/>
      <c r="SD31" s="85"/>
      <c r="SE31" s="85"/>
      <c r="SF31" s="85"/>
      <c r="SG31" s="85"/>
      <c r="SH31" s="85"/>
      <c r="SI31" s="85"/>
      <c r="SJ31" s="85"/>
    </row>
    <row r="32" spans="2:504" x14ac:dyDescent="0.25">
      <c r="B32" s="39" t="str">
        <f>'Pay App 1'!B78</f>
        <v>04 05 19</v>
      </c>
      <c r="C32" s="32" t="str">
        <f>'Pay App 1'!C78</f>
        <v>Masonry Reinforcing</v>
      </c>
      <c r="D32" s="88">
        <f t="shared" si="8"/>
        <v>0</v>
      </c>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c r="BM32" s="85"/>
      <c r="BN32" s="85"/>
      <c r="BO32" s="85"/>
      <c r="BP32" s="85"/>
      <c r="BQ32" s="85"/>
      <c r="BR32" s="85"/>
      <c r="BS32" s="85"/>
      <c r="BT32" s="85"/>
      <c r="BU32" s="85"/>
      <c r="BV32" s="85"/>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85"/>
      <c r="EQ32" s="85"/>
      <c r="ER32" s="85"/>
      <c r="ES32" s="85"/>
      <c r="ET32" s="85"/>
      <c r="EU32" s="85"/>
      <c r="EV32" s="85"/>
      <c r="EW32" s="85"/>
      <c r="EX32" s="85"/>
      <c r="EY32" s="85"/>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85"/>
      <c r="FZ32" s="85"/>
      <c r="GA32" s="85"/>
      <c r="GB32" s="85"/>
      <c r="GC32" s="85"/>
      <c r="GD32" s="85"/>
      <c r="GE32" s="85"/>
      <c r="GF32" s="85"/>
      <c r="GG32" s="85"/>
      <c r="GH32" s="85"/>
      <c r="GI32" s="85"/>
      <c r="GJ32" s="85"/>
      <c r="GK32" s="85"/>
      <c r="GL32" s="85"/>
      <c r="GM32" s="85"/>
      <c r="GN32" s="85"/>
      <c r="GO32" s="85"/>
      <c r="GP32" s="85"/>
      <c r="GQ32" s="85"/>
      <c r="GR32" s="85"/>
      <c r="GS32" s="85"/>
      <c r="GT32" s="85"/>
      <c r="GU32" s="85"/>
      <c r="GV32" s="85"/>
      <c r="GW32" s="85"/>
      <c r="GX32" s="85"/>
      <c r="GY32" s="85"/>
      <c r="GZ32" s="85"/>
      <c r="HA32" s="85"/>
      <c r="HB32" s="85"/>
      <c r="HC32" s="85"/>
      <c r="HD32" s="85"/>
      <c r="HE32" s="85"/>
      <c r="HF32" s="85"/>
      <c r="HG32" s="85"/>
      <c r="HH32" s="85"/>
      <c r="HI32" s="85"/>
      <c r="HJ32" s="85"/>
      <c r="HK32" s="85"/>
      <c r="HL32" s="85"/>
      <c r="HM32" s="85"/>
      <c r="HN32" s="85"/>
      <c r="HO32" s="85"/>
      <c r="HP32" s="85"/>
      <c r="HQ32" s="85"/>
      <c r="HR32" s="85"/>
      <c r="HS32" s="85"/>
      <c r="HT32" s="85"/>
      <c r="HU32" s="85"/>
      <c r="HV32" s="85"/>
      <c r="HW32" s="85"/>
      <c r="HX32" s="85"/>
      <c r="HY32" s="85"/>
      <c r="HZ32" s="85"/>
      <c r="IA32" s="85"/>
      <c r="IB32" s="85"/>
      <c r="IC32" s="85"/>
      <c r="ID32" s="85"/>
      <c r="IE32" s="85"/>
      <c r="IF32" s="85"/>
      <c r="IG32" s="85"/>
      <c r="IH32" s="85"/>
      <c r="II32" s="85"/>
      <c r="IJ32" s="85"/>
      <c r="IK32" s="85"/>
      <c r="IL32" s="85"/>
      <c r="IM32" s="85"/>
      <c r="IN32" s="85"/>
      <c r="IO32" s="85"/>
      <c r="IP32" s="85"/>
      <c r="IQ32" s="85"/>
      <c r="IR32" s="85"/>
      <c r="IS32" s="85"/>
      <c r="IT32" s="85"/>
      <c r="IU32" s="85"/>
      <c r="IV32" s="85"/>
      <c r="IW32" s="85"/>
      <c r="IX32" s="85"/>
      <c r="IY32" s="85"/>
      <c r="IZ32" s="85"/>
      <c r="JA32" s="85"/>
      <c r="JB32" s="85"/>
      <c r="JC32" s="85"/>
      <c r="JD32" s="85"/>
      <c r="JE32" s="85"/>
      <c r="JF32" s="85"/>
      <c r="JG32" s="85"/>
      <c r="JH32" s="85"/>
      <c r="JI32" s="85"/>
      <c r="JJ32" s="85"/>
      <c r="JK32" s="85"/>
      <c r="JL32" s="85"/>
      <c r="JM32" s="85"/>
      <c r="JN32" s="85"/>
      <c r="JO32" s="85"/>
      <c r="JP32" s="85"/>
      <c r="JQ32" s="85"/>
      <c r="JR32" s="85"/>
      <c r="JS32" s="85"/>
      <c r="JT32" s="85"/>
      <c r="JU32" s="85"/>
      <c r="JV32" s="85"/>
      <c r="JW32" s="85"/>
      <c r="JX32" s="85"/>
      <c r="JY32" s="85"/>
      <c r="JZ32" s="85"/>
      <c r="KA32" s="85"/>
      <c r="KB32" s="85"/>
      <c r="KC32" s="85"/>
      <c r="KD32" s="85"/>
      <c r="KE32" s="85"/>
      <c r="KF32" s="85"/>
      <c r="KG32" s="85"/>
      <c r="KH32" s="85"/>
      <c r="KI32" s="85"/>
      <c r="KJ32" s="85"/>
      <c r="KK32" s="85"/>
      <c r="KL32" s="85"/>
      <c r="KM32" s="85"/>
      <c r="KN32" s="85"/>
      <c r="KO32" s="85"/>
      <c r="KP32" s="85"/>
      <c r="KQ32" s="85"/>
      <c r="KR32" s="85"/>
      <c r="KS32" s="85"/>
      <c r="KT32" s="85"/>
      <c r="KU32" s="85"/>
      <c r="KV32" s="85"/>
      <c r="KW32" s="85"/>
      <c r="KX32" s="85"/>
      <c r="KY32" s="85"/>
      <c r="KZ32" s="85"/>
      <c r="LA32" s="85"/>
      <c r="LB32" s="85"/>
      <c r="LC32" s="85"/>
      <c r="LD32" s="85"/>
      <c r="LE32" s="85"/>
      <c r="LF32" s="85"/>
      <c r="LG32" s="85"/>
      <c r="LH32" s="85"/>
      <c r="LI32" s="85"/>
      <c r="LJ32" s="85"/>
      <c r="LK32" s="85"/>
      <c r="LL32" s="85"/>
      <c r="LM32" s="85"/>
      <c r="LN32" s="85"/>
      <c r="LO32" s="85"/>
      <c r="LP32" s="85"/>
      <c r="LQ32" s="85"/>
      <c r="LR32" s="85"/>
      <c r="LS32" s="85"/>
      <c r="LT32" s="85"/>
      <c r="LU32" s="85"/>
      <c r="LV32" s="85"/>
      <c r="LW32" s="85"/>
      <c r="LX32" s="85"/>
      <c r="LY32" s="85"/>
      <c r="LZ32" s="85"/>
      <c r="MA32" s="85"/>
      <c r="MB32" s="85"/>
      <c r="MC32" s="85"/>
      <c r="MD32" s="85"/>
      <c r="ME32" s="85"/>
      <c r="MF32" s="85"/>
      <c r="MG32" s="85"/>
      <c r="MH32" s="85"/>
      <c r="MI32" s="85"/>
      <c r="MJ32" s="85"/>
      <c r="MK32" s="85"/>
      <c r="ML32" s="85"/>
      <c r="MM32" s="85"/>
      <c r="MN32" s="85"/>
      <c r="MO32" s="85"/>
      <c r="MP32" s="85"/>
      <c r="MQ32" s="85"/>
      <c r="MR32" s="85"/>
      <c r="MS32" s="85"/>
      <c r="MT32" s="85"/>
      <c r="MU32" s="85"/>
      <c r="MV32" s="85"/>
      <c r="MW32" s="85"/>
      <c r="MX32" s="85"/>
      <c r="MY32" s="85"/>
      <c r="MZ32" s="85"/>
      <c r="NA32" s="85"/>
      <c r="NB32" s="85"/>
      <c r="NC32" s="85"/>
      <c r="ND32" s="85"/>
      <c r="NE32" s="85"/>
      <c r="NF32" s="85"/>
      <c r="NG32" s="85"/>
      <c r="NH32" s="85"/>
      <c r="NI32" s="85"/>
      <c r="NJ32" s="85"/>
      <c r="NK32" s="85"/>
      <c r="NL32" s="85"/>
      <c r="NM32" s="85"/>
      <c r="NN32" s="85"/>
      <c r="NO32" s="85"/>
      <c r="NP32" s="85"/>
      <c r="NQ32" s="85"/>
      <c r="NR32" s="85"/>
      <c r="NS32" s="85"/>
      <c r="NT32" s="85"/>
      <c r="NU32" s="85"/>
      <c r="NV32" s="85"/>
      <c r="NW32" s="85"/>
      <c r="NX32" s="85"/>
      <c r="NY32" s="85"/>
      <c r="NZ32" s="85"/>
      <c r="OA32" s="85"/>
      <c r="OB32" s="85"/>
      <c r="OC32" s="85"/>
      <c r="OD32" s="85"/>
      <c r="OE32" s="85"/>
      <c r="OF32" s="85"/>
      <c r="OG32" s="85"/>
      <c r="OH32" s="85"/>
      <c r="OI32" s="85"/>
      <c r="OJ32" s="85"/>
      <c r="OK32" s="85"/>
      <c r="OL32" s="85"/>
      <c r="OM32" s="85"/>
      <c r="ON32" s="85"/>
      <c r="OO32" s="85"/>
      <c r="OP32" s="85"/>
      <c r="OQ32" s="85"/>
      <c r="OR32" s="85"/>
      <c r="OS32" s="85"/>
      <c r="OT32" s="85"/>
      <c r="OU32" s="85"/>
      <c r="OV32" s="85"/>
      <c r="OW32" s="85"/>
      <c r="OX32" s="85"/>
      <c r="OY32" s="85"/>
      <c r="OZ32" s="85"/>
      <c r="PA32" s="85"/>
      <c r="PB32" s="85"/>
      <c r="PC32" s="85"/>
      <c r="PD32" s="85"/>
      <c r="PE32" s="85"/>
      <c r="PF32" s="85"/>
      <c r="PG32" s="85"/>
      <c r="PH32" s="85"/>
      <c r="PI32" s="85"/>
      <c r="PJ32" s="85"/>
      <c r="PK32" s="85"/>
      <c r="PL32" s="85"/>
      <c r="PM32" s="85"/>
      <c r="PN32" s="85"/>
      <c r="PO32" s="85"/>
      <c r="PP32" s="85"/>
      <c r="PQ32" s="85"/>
      <c r="PR32" s="85"/>
      <c r="PS32" s="85"/>
      <c r="PT32" s="85"/>
      <c r="PU32" s="85"/>
      <c r="PV32" s="85"/>
      <c r="PW32" s="85"/>
      <c r="PX32" s="85"/>
      <c r="PY32" s="85"/>
      <c r="PZ32" s="85"/>
      <c r="QA32" s="85"/>
      <c r="QB32" s="85"/>
      <c r="QC32" s="85"/>
      <c r="QD32" s="85"/>
      <c r="QE32" s="85"/>
      <c r="QF32" s="85"/>
      <c r="QG32" s="85"/>
      <c r="QH32" s="85"/>
      <c r="QI32" s="85"/>
      <c r="QJ32" s="85"/>
      <c r="QK32" s="85"/>
      <c r="QL32" s="85"/>
      <c r="QM32" s="85"/>
      <c r="QN32" s="85"/>
      <c r="QO32" s="85"/>
      <c r="QP32" s="85"/>
      <c r="QQ32" s="85"/>
      <c r="QR32" s="85"/>
      <c r="QS32" s="85"/>
      <c r="QT32" s="85"/>
      <c r="QU32" s="85"/>
      <c r="QV32" s="85"/>
      <c r="QW32" s="85"/>
      <c r="QX32" s="85"/>
      <c r="QY32" s="85"/>
      <c r="QZ32" s="85"/>
      <c r="RA32" s="85"/>
      <c r="RB32" s="85"/>
      <c r="RC32" s="85"/>
      <c r="RD32" s="85"/>
      <c r="RE32" s="85"/>
      <c r="RF32" s="85"/>
      <c r="RG32" s="85"/>
      <c r="RH32" s="85"/>
      <c r="RI32" s="85"/>
      <c r="RJ32" s="85"/>
      <c r="RK32" s="85"/>
      <c r="RL32" s="85"/>
      <c r="RM32" s="85"/>
      <c r="RN32" s="85"/>
      <c r="RO32" s="85"/>
      <c r="RP32" s="85"/>
      <c r="RQ32" s="85"/>
      <c r="RR32" s="85"/>
      <c r="RS32" s="85"/>
      <c r="RT32" s="85"/>
      <c r="RU32" s="85"/>
      <c r="RV32" s="85"/>
      <c r="RW32" s="85"/>
      <c r="RX32" s="85"/>
      <c r="RY32" s="85"/>
      <c r="RZ32" s="85"/>
      <c r="SA32" s="85"/>
      <c r="SB32" s="85"/>
      <c r="SC32" s="85"/>
      <c r="SD32" s="85"/>
      <c r="SE32" s="85"/>
      <c r="SF32" s="85"/>
      <c r="SG32" s="85"/>
      <c r="SH32" s="85"/>
      <c r="SI32" s="85"/>
      <c r="SJ32" s="85"/>
    </row>
    <row r="33" spans="2:504" x14ac:dyDescent="0.25">
      <c r="B33" s="41" t="str">
        <f>'Pay App 1'!B79</f>
        <v>05 10 00</v>
      </c>
      <c r="C33" s="33" t="str">
        <f>'Pay App 1'!C79</f>
        <v>Structural Steel/Misc. Steel Fab</v>
      </c>
      <c r="D33" s="88">
        <f t="shared" si="8"/>
        <v>0</v>
      </c>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c r="EO33" s="86"/>
      <c r="EP33" s="86"/>
      <c r="EQ33" s="86"/>
      <c r="ER33" s="86"/>
      <c r="ES33" s="86"/>
      <c r="ET33" s="86"/>
      <c r="EU33" s="86"/>
      <c r="EV33" s="86"/>
      <c r="EW33" s="86"/>
      <c r="EX33" s="86"/>
      <c r="EY33" s="86"/>
      <c r="EZ33" s="86"/>
      <c r="FA33" s="86"/>
      <c r="FB33" s="86"/>
      <c r="FC33" s="86"/>
      <c r="FD33" s="86"/>
      <c r="FE33" s="86"/>
      <c r="FF33" s="86"/>
      <c r="FG33" s="86"/>
      <c r="FH33" s="86"/>
      <c r="FI33" s="86"/>
      <c r="FJ33" s="86"/>
      <c r="FK33" s="86"/>
      <c r="FL33" s="86"/>
      <c r="FM33" s="86"/>
      <c r="FN33" s="86"/>
      <c r="FO33" s="86"/>
      <c r="FP33" s="86"/>
      <c r="FQ33" s="86"/>
      <c r="FR33" s="86"/>
      <c r="FS33" s="86"/>
      <c r="FT33" s="86"/>
      <c r="FU33" s="86"/>
      <c r="FV33" s="86"/>
      <c r="FW33" s="86"/>
      <c r="FX33" s="86"/>
      <c r="FY33" s="86"/>
      <c r="FZ33" s="86"/>
      <c r="GA33" s="86"/>
      <c r="GB33" s="86"/>
      <c r="GC33" s="86"/>
      <c r="GD33" s="86"/>
      <c r="GE33" s="86"/>
      <c r="GF33" s="86"/>
      <c r="GG33" s="86"/>
      <c r="GH33" s="86"/>
      <c r="GI33" s="86"/>
      <c r="GJ33" s="86"/>
      <c r="GK33" s="86"/>
      <c r="GL33" s="86"/>
      <c r="GM33" s="86"/>
      <c r="GN33" s="86"/>
      <c r="GO33" s="86"/>
      <c r="GP33" s="86"/>
      <c r="GQ33" s="86"/>
      <c r="GR33" s="86"/>
      <c r="GS33" s="86"/>
      <c r="GT33" s="86"/>
      <c r="GU33" s="86"/>
      <c r="GV33" s="86"/>
      <c r="GW33" s="86"/>
      <c r="GX33" s="86"/>
      <c r="GY33" s="86"/>
      <c r="GZ33" s="86"/>
      <c r="HA33" s="86"/>
      <c r="HB33" s="86"/>
      <c r="HC33" s="86"/>
      <c r="HD33" s="86"/>
      <c r="HE33" s="86"/>
      <c r="HF33" s="86"/>
      <c r="HG33" s="86"/>
      <c r="HH33" s="86"/>
      <c r="HI33" s="86"/>
      <c r="HJ33" s="86"/>
      <c r="HK33" s="86"/>
      <c r="HL33" s="86"/>
      <c r="HM33" s="86"/>
      <c r="HN33" s="86"/>
      <c r="HO33" s="86"/>
      <c r="HP33" s="86"/>
      <c r="HQ33" s="86"/>
      <c r="HR33" s="86"/>
      <c r="HS33" s="86"/>
      <c r="HT33" s="86"/>
      <c r="HU33" s="86"/>
      <c r="HV33" s="86"/>
      <c r="HW33" s="86"/>
      <c r="HX33" s="86"/>
      <c r="HY33" s="86"/>
      <c r="HZ33" s="86"/>
      <c r="IA33" s="86"/>
      <c r="IB33" s="86"/>
      <c r="IC33" s="86"/>
      <c r="ID33" s="86"/>
      <c r="IE33" s="86"/>
      <c r="IF33" s="86"/>
      <c r="IG33" s="86"/>
      <c r="IH33" s="86"/>
      <c r="II33" s="86"/>
      <c r="IJ33" s="86"/>
      <c r="IK33" s="86"/>
      <c r="IL33" s="86"/>
      <c r="IM33" s="86"/>
      <c r="IN33" s="86"/>
      <c r="IO33" s="86"/>
      <c r="IP33" s="86"/>
      <c r="IQ33" s="86"/>
      <c r="IR33" s="86"/>
      <c r="IS33" s="86"/>
      <c r="IT33" s="86"/>
      <c r="IU33" s="86"/>
      <c r="IV33" s="86"/>
      <c r="IW33" s="86"/>
      <c r="IX33" s="86"/>
      <c r="IY33" s="86"/>
      <c r="IZ33" s="86"/>
      <c r="JA33" s="86"/>
      <c r="JB33" s="86"/>
      <c r="JC33" s="86"/>
      <c r="JD33" s="86"/>
      <c r="JE33" s="86"/>
      <c r="JF33" s="86"/>
      <c r="JG33" s="86"/>
      <c r="JH33" s="86"/>
      <c r="JI33" s="86"/>
      <c r="JJ33" s="86"/>
      <c r="JK33" s="86"/>
      <c r="JL33" s="86"/>
      <c r="JM33" s="86"/>
      <c r="JN33" s="86"/>
      <c r="JO33" s="86"/>
      <c r="JP33" s="86"/>
      <c r="JQ33" s="86"/>
      <c r="JR33" s="86"/>
      <c r="JS33" s="86"/>
      <c r="JT33" s="86"/>
      <c r="JU33" s="86"/>
      <c r="JV33" s="86"/>
      <c r="JW33" s="86"/>
      <c r="JX33" s="86"/>
      <c r="JY33" s="86"/>
      <c r="JZ33" s="86"/>
      <c r="KA33" s="86"/>
      <c r="KB33" s="86"/>
      <c r="KC33" s="86"/>
      <c r="KD33" s="86"/>
      <c r="KE33" s="86"/>
      <c r="KF33" s="86"/>
      <c r="KG33" s="86"/>
      <c r="KH33" s="86"/>
      <c r="KI33" s="86"/>
      <c r="KJ33" s="86"/>
      <c r="KK33" s="86"/>
      <c r="KL33" s="86"/>
      <c r="KM33" s="86"/>
      <c r="KN33" s="86"/>
      <c r="KO33" s="86"/>
      <c r="KP33" s="86"/>
      <c r="KQ33" s="86"/>
      <c r="KR33" s="86"/>
      <c r="KS33" s="86"/>
      <c r="KT33" s="86"/>
      <c r="KU33" s="86"/>
      <c r="KV33" s="86"/>
      <c r="KW33" s="86"/>
      <c r="KX33" s="86"/>
      <c r="KY33" s="86"/>
      <c r="KZ33" s="86"/>
      <c r="LA33" s="86"/>
      <c r="LB33" s="86"/>
      <c r="LC33" s="86"/>
      <c r="LD33" s="86"/>
      <c r="LE33" s="86"/>
      <c r="LF33" s="86"/>
      <c r="LG33" s="86"/>
      <c r="LH33" s="86"/>
      <c r="LI33" s="86"/>
      <c r="LJ33" s="86"/>
      <c r="LK33" s="86"/>
      <c r="LL33" s="86"/>
      <c r="LM33" s="86"/>
      <c r="LN33" s="86"/>
      <c r="LO33" s="86"/>
      <c r="LP33" s="86"/>
      <c r="LQ33" s="86"/>
      <c r="LR33" s="86"/>
      <c r="LS33" s="86"/>
      <c r="LT33" s="86"/>
      <c r="LU33" s="86"/>
      <c r="LV33" s="86"/>
      <c r="LW33" s="86"/>
      <c r="LX33" s="86"/>
      <c r="LY33" s="86"/>
      <c r="LZ33" s="86"/>
      <c r="MA33" s="86"/>
      <c r="MB33" s="86"/>
      <c r="MC33" s="86"/>
      <c r="MD33" s="86"/>
      <c r="ME33" s="86"/>
      <c r="MF33" s="86"/>
      <c r="MG33" s="86"/>
      <c r="MH33" s="86"/>
      <c r="MI33" s="86"/>
      <c r="MJ33" s="86"/>
      <c r="MK33" s="86"/>
      <c r="ML33" s="86"/>
      <c r="MM33" s="86"/>
      <c r="MN33" s="86"/>
      <c r="MO33" s="86"/>
      <c r="MP33" s="86"/>
      <c r="MQ33" s="86"/>
      <c r="MR33" s="86"/>
      <c r="MS33" s="86"/>
      <c r="MT33" s="86"/>
      <c r="MU33" s="86"/>
      <c r="MV33" s="86"/>
      <c r="MW33" s="86"/>
      <c r="MX33" s="86"/>
      <c r="MY33" s="86"/>
      <c r="MZ33" s="86"/>
      <c r="NA33" s="86"/>
      <c r="NB33" s="86"/>
      <c r="NC33" s="86"/>
      <c r="ND33" s="86"/>
      <c r="NE33" s="86"/>
      <c r="NF33" s="86"/>
      <c r="NG33" s="86"/>
      <c r="NH33" s="86"/>
      <c r="NI33" s="86"/>
      <c r="NJ33" s="86"/>
      <c r="NK33" s="86"/>
      <c r="NL33" s="86"/>
      <c r="NM33" s="86"/>
      <c r="NN33" s="86"/>
      <c r="NO33" s="86"/>
      <c r="NP33" s="86"/>
      <c r="NQ33" s="86"/>
      <c r="NR33" s="86"/>
      <c r="NS33" s="86"/>
      <c r="NT33" s="86"/>
      <c r="NU33" s="86"/>
      <c r="NV33" s="86"/>
      <c r="NW33" s="86"/>
      <c r="NX33" s="86"/>
      <c r="NY33" s="86"/>
      <c r="NZ33" s="86"/>
      <c r="OA33" s="86"/>
      <c r="OB33" s="86"/>
      <c r="OC33" s="86"/>
      <c r="OD33" s="86"/>
      <c r="OE33" s="86"/>
      <c r="OF33" s="86"/>
      <c r="OG33" s="86"/>
      <c r="OH33" s="86"/>
      <c r="OI33" s="86"/>
      <c r="OJ33" s="86"/>
      <c r="OK33" s="86"/>
      <c r="OL33" s="86"/>
      <c r="OM33" s="86"/>
      <c r="ON33" s="86"/>
      <c r="OO33" s="86"/>
      <c r="OP33" s="86"/>
      <c r="OQ33" s="86"/>
      <c r="OR33" s="86"/>
      <c r="OS33" s="86"/>
      <c r="OT33" s="86"/>
      <c r="OU33" s="86"/>
      <c r="OV33" s="86"/>
      <c r="OW33" s="86"/>
      <c r="OX33" s="86"/>
      <c r="OY33" s="86"/>
      <c r="OZ33" s="86"/>
      <c r="PA33" s="86"/>
      <c r="PB33" s="86"/>
      <c r="PC33" s="86"/>
      <c r="PD33" s="86"/>
      <c r="PE33" s="86"/>
      <c r="PF33" s="86"/>
      <c r="PG33" s="86"/>
      <c r="PH33" s="86"/>
      <c r="PI33" s="86"/>
      <c r="PJ33" s="86"/>
      <c r="PK33" s="86"/>
      <c r="PL33" s="86"/>
      <c r="PM33" s="86"/>
      <c r="PN33" s="86"/>
      <c r="PO33" s="86"/>
      <c r="PP33" s="86"/>
      <c r="PQ33" s="86"/>
      <c r="PR33" s="86"/>
      <c r="PS33" s="86"/>
      <c r="PT33" s="86"/>
      <c r="PU33" s="86"/>
      <c r="PV33" s="86"/>
      <c r="PW33" s="86"/>
      <c r="PX33" s="86"/>
      <c r="PY33" s="86"/>
      <c r="PZ33" s="86"/>
      <c r="QA33" s="86"/>
      <c r="QB33" s="86"/>
      <c r="QC33" s="86"/>
      <c r="QD33" s="86"/>
      <c r="QE33" s="86"/>
      <c r="QF33" s="86"/>
      <c r="QG33" s="86"/>
      <c r="QH33" s="86"/>
      <c r="QI33" s="86"/>
      <c r="QJ33" s="86"/>
      <c r="QK33" s="86"/>
      <c r="QL33" s="86"/>
      <c r="QM33" s="86"/>
      <c r="QN33" s="86"/>
      <c r="QO33" s="86"/>
      <c r="QP33" s="86"/>
      <c r="QQ33" s="86"/>
      <c r="QR33" s="86"/>
      <c r="QS33" s="86"/>
      <c r="QT33" s="86"/>
      <c r="QU33" s="86"/>
      <c r="QV33" s="86"/>
      <c r="QW33" s="86"/>
      <c r="QX33" s="86"/>
      <c r="QY33" s="86"/>
      <c r="QZ33" s="86"/>
      <c r="RA33" s="86"/>
      <c r="RB33" s="86"/>
      <c r="RC33" s="86"/>
      <c r="RD33" s="86"/>
      <c r="RE33" s="86"/>
      <c r="RF33" s="86"/>
      <c r="RG33" s="86"/>
      <c r="RH33" s="86"/>
      <c r="RI33" s="86"/>
      <c r="RJ33" s="86"/>
      <c r="RK33" s="86"/>
      <c r="RL33" s="86"/>
      <c r="RM33" s="86"/>
      <c r="RN33" s="86"/>
      <c r="RO33" s="86"/>
      <c r="RP33" s="86"/>
      <c r="RQ33" s="86"/>
      <c r="RR33" s="86"/>
      <c r="RS33" s="86"/>
      <c r="RT33" s="86"/>
      <c r="RU33" s="86"/>
      <c r="RV33" s="86"/>
      <c r="RW33" s="86"/>
      <c r="RX33" s="86"/>
      <c r="RY33" s="86"/>
      <c r="RZ33" s="86"/>
      <c r="SA33" s="86"/>
      <c r="SB33" s="86"/>
      <c r="SC33" s="86"/>
      <c r="SD33" s="86"/>
      <c r="SE33" s="86"/>
      <c r="SF33" s="86"/>
      <c r="SG33" s="86"/>
      <c r="SH33" s="86"/>
      <c r="SI33" s="86"/>
      <c r="SJ33" s="86"/>
    </row>
    <row r="34" spans="2:504" x14ac:dyDescent="0.25">
      <c r="B34" s="41" t="str">
        <f>'Pay App 1'!B80</f>
        <v>05 20 00</v>
      </c>
      <c r="C34" s="33" t="str">
        <f>'Pay App 1'!C80</f>
        <v>Joists &amp; Deck</v>
      </c>
      <c r="D34" s="88">
        <f t="shared" si="8"/>
        <v>0</v>
      </c>
      <c r="E34" s="85"/>
      <c r="F34" s="85"/>
      <c r="G34" s="85"/>
      <c r="H34" s="85"/>
      <c r="I34" s="85"/>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c r="AT34" s="85"/>
      <c r="AU34" s="85"/>
      <c r="AV34" s="85"/>
      <c r="AW34" s="85"/>
      <c r="AX34" s="85"/>
      <c r="AY34" s="85"/>
      <c r="AZ34" s="85"/>
      <c r="BA34" s="85"/>
      <c r="BB34" s="85"/>
      <c r="BC34" s="85"/>
      <c r="BD34" s="85"/>
      <c r="BE34" s="85"/>
      <c r="BF34" s="85"/>
      <c r="BG34" s="85"/>
      <c r="BH34" s="85"/>
      <c r="BI34" s="85"/>
      <c r="BJ34" s="85"/>
      <c r="BK34" s="85"/>
      <c r="BL34" s="85"/>
      <c r="BM34" s="85"/>
      <c r="BN34" s="85"/>
      <c r="BO34" s="85"/>
      <c r="BP34" s="85"/>
      <c r="BQ34" s="85"/>
      <c r="BR34" s="85"/>
      <c r="BS34" s="85"/>
      <c r="BT34" s="85"/>
      <c r="BU34" s="85"/>
      <c r="BV34" s="85"/>
      <c r="BW34" s="85"/>
      <c r="BX34" s="85"/>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5"/>
      <c r="DE34" s="85"/>
      <c r="DF34" s="85"/>
      <c r="DG34" s="85"/>
      <c r="DH34" s="85"/>
      <c r="DI34" s="85"/>
      <c r="DJ34" s="85"/>
      <c r="DK34" s="85"/>
      <c r="DL34" s="85"/>
      <c r="DM34" s="85"/>
      <c r="DN34" s="85"/>
      <c r="DO34" s="85"/>
      <c r="DP34" s="85"/>
      <c r="DQ34" s="85"/>
      <c r="DR34" s="85"/>
      <c r="DS34" s="85"/>
      <c r="DT34" s="85"/>
      <c r="DU34" s="85"/>
      <c r="DV34" s="85"/>
      <c r="DW34" s="85"/>
      <c r="DX34" s="85"/>
      <c r="DY34" s="85"/>
      <c r="DZ34" s="85"/>
      <c r="EA34" s="85"/>
      <c r="EB34" s="85"/>
      <c r="EC34" s="85"/>
      <c r="ED34" s="85"/>
      <c r="EE34" s="85"/>
      <c r="EF34" s="85"/>
      <c r="EG34" s="85"/>
      <c r="EH34" s="85"/>
      <c r="EI34" s="85"/>
      <c r="EJ34" s="85"/>
      <c r="EK34" s="85"/>
      <c r="EL34" s="85"/>
      <c r="EM34" s="85"/>
      <c r="EN34" s="85"/>
      <c r="EO34" s="85"/>
      <c r="EP34" s="85"/>
      <c r="EQ34" s="85"/>
      <c r="ER34" s="85"/>
      <c r="ES34" s="85"/>
      <c r="ET34" s="85"/>
      <c r="EU34" s="85"/>
      <c r="EV34" s="85"/>
      <c r="EW34" s="85"/>
      <c r="EX34" s="85"/>
      <c r="EY34" s="85"/>
      <c r="EZ34" s="85"/>
      <c r="FA34" s="85"/>
      <c r="FB34" s="85"/>
      <c r="FC34" s="85"/>
      <c r="FD34" s="85"/>
      <c r="FE34" s="85"/>
      <c r="FF34" s="85"/>
      <c r="FG34" s="85"/>
      <c r="FH34" s="85"/>
      <c r="FI34" s="85"/>
      <c r="FJ34" s="85"/>
      <c r="FK34" s="85"/>
      <c r="FL34" s="85"/>
      <c r="FM34" s="85"/>
      <c r="FN34" s="85"/>
      <c r="FO34" s="85"/>
      <c r="FP34" s="85"/>
      <c r="FQ34" s="85"/>
      <c r="FR34" s="85"/>
      <c r="FS34" s="85"/>
      <c r="FT34" s="85"/>
      <c r="FU34" s="85"/>
      <c r="FV34" s="85"/>
      <c r="FW34" s="85"/>
      <c r="FX34" s="85"/>
      <c r="FY34" s="85"/>
      <c r="FZ34" s="85"/>
      <c r="GA34" s="85"/>
      <c r="GB34" s="85"/>
      <c r="GC34" s="85"/>
      <c r="GD34" s="85"/>
      <c r="GE34" s="85"/>
      <c r="GF34" s="85"/>
      <c r="GG34" s="85"/>
      <c r="GH34" s="85"/>
      <c r="GI34" s="85"/>
      <c r="GJ34" s="85"/>
      <c r="GK34" s="85"/>
      <c r="GL34" s="85"/>
      <c r="GM34" s="85"/>
      <c r="GN34" s="85"/>
      <c r="GO34" s="85"/>
      <c r="GP34" s="85"/>
      <c r="GQ34" s="85"/>
      <c r="GR34" s="85"/>
      <c r="GS34" s="85"/>
      <c r="GT34" s="85"/>
      <c r="GU34" s="85"/>
      <c r="GV34" s="85"/>
      <c r="GW34" s="85"/>
      <c r="GX34" s="85"/>
      <c r="GY34" s="85"/>
      <c r="GZ34" s="85"/>
      <c r="HA34" s="85"/>
      <c r="HB34" s="85"/>
      <c r="HC34" s="85"/>
      <c r="HD34" s="85"/>
      <c r="HE34" s="85"/>
      <c r="HF34" s="85"/>
      <c r="HG34" s="85"/>
      <c r="HH34" s="85"/>
      <c r="HI34" s="85"/>
      <c r="HJ34" s="85"/>
      <c r="HK34" s="85"/>
      <c r="HL34" s="85"/>
      <c r="HM34" s="85"/>
      <c r="HN34" s="85"/>
      <c r="HO34" s="85"/>
      <c r="HP34" s="85"/>
      <c r="HQ34" s="85"/>
      <c r="HR34" s="85"/>
      <c r="HS34" s="85"/>
      <c r="HT34" s="85"/>
      <c r="HU34" s="85"/>
      <c r="HV34" s="85"/>
      <c r="HW34" s="85"/>
      <c r="HX34" s="85"/>
      <c r="HY34" s="85"/>
      <c r="HZ34" s="85"/>
      <c r="IA34" s="85"/>
      <c r="IB34" s="85"/>
      <c r="IC34" s="85"/>
      <c r="ID34" s="85"/>
      <c r="IE34" s="85"/>
      <c r="IF34" s="85"/>
      <c r="IG34" s="85"/>
      <c r="IH34" s="85"/>
      <c r="II34" s="85"/>
      <c r="IJ34" s="85"/>
      <c r="IK34" s="85"/>
      <c r="IL34" s="85"/>
      <c r="IM34" s="85"/>
      <c r="IN34" s="85"/>
      <c r="IO34" s="85"/>
      <c r="IP34" s="85"/>
      <c r="IQ34" s="85"/>
      <c r="IR34" s="85"/>
      <c r="IS34" s="85"/>
      <c r="IT34" s="85"/>
      <c r="IU34" s="85"/>
      <c r="IV34" s="85"/>
      <c r="IW34" s="85"/>
      <c r="IX34" s="85"/>
      <c r="IY34" s="85"/>
      <c r="IZ34" s="85"/>
      <c r="JA34" s="85"/>
      <c r="JB34" s="85"/>
      <c r="JC34" s="85"/>
      <c r="JD34" s="85"/>
      <c r="JE34" s="85"/>
      <c r="JF34" s="85"/>
      <c r="JG34" s="85"/>
      <c r="JH34" s="85"/>
      <c r="JI34" s="85"/>
      <c r="JJ34" s="85"/>
      <c r="JK34" s="85"/>
      <c r="JL34" s="85"/>
      <c r="JM34" s="85"/>
      <c r="JN34" s="85"/>
      <c r="JO34" s="85"/>
      <c r="JP34" s="85"/>
      <c r="JQ34" s="85"/>
      <c r="JR34" s="85"/>
      <c r="JS34" s="85"/>
      <c r="JT34" s="85"/>
      <c r="JU34" s="85"/>
      <c r="JV34" s="85"/>
      <c r="JW34" s="85"/>
      <c r="JX34" s="85"/>
      <c r="JY34" s="85"/>
      <c r="JZ34" s="85"/>
      <c r="KA34" s="85"/>
      <c r="KB34" s="85"/>
      <c r="KC34" s="85"/>
      <c r="KD34" s="85"/>
      <c r="KE34" s="85"/>
      <c r="KF34" s="85"/>
      <c r="KG34" s="85"/>
      <c r="KH34" s="85"/>
      <c r="KI34" s="85"/>
      <c r="KJ34" s="85"/>
      <c r="KK34" s="85"/>
      <c r="KL34" s="85"/>
      <c r="KM34" s="85"/>
      <c r="KN34" s="85"/>
      <c r="KO34" s="85"/>
      <c r="KP34" s="85"/>
      <c r="KQ34" s="85"/>
      <c r="KR34" s="85"/>
      <c r="KS34" s="85"/>
      <c r="KT34" s="85"/>
      <c r="KU34" s="85"/>
      <c r="KV34" s="85"/>
      <c r="KW34" s="85"/>
      <c r="KX34" s="85"/>
      <c r="KY34" s="85"/>
      <c r="KZ34" s="85"/>
      <c r="LA34" s="85"/>
      <c r="LB34" s="85"/>
      <c r="LC34" s="85"/>
      <c r="LD34" s="85"/>
      <c r="LE34" s="85"/>
      <c r="LF34" s="85"/>
      <c r="LG34" s="85"/>
      <c r="LH34" s="85"/>
      <c r="LI34" s="85"/>
      <c r="LJ34" s="85"/>
      <c r="LK34" s="85"/>
      <c r="LL34" s="85"/>
      <c r="LM34" s="85"/>
      <c r="LN34" s="85"/>
      <c r="LO34" s="85"/>
      <c r="LP34" s="85"/>
      <c r="LQ34" s="85"/>
      <c r="LR34" s="85"/>
      <c r="LS34" s="85"/>
      <c r="LT34" s="85"/>
      <c r="LU34" s="85"/>
      <c r="LV34" s="85"/>
      <c r="LW34" s="85"/>
      <c r="LX34" s="85"/>
      <c r="LY34" s="85"/>
      <c r="LZ34" s="85"/>
      <c r="MA34" s="85"/>
      <c r="MB34" s="85"/>
      <c r="MC34" s="85"/>
      <c r="MD34" s="85"/>
      <c r="ME34" s="85"/>
      <c r="MF34" s="85"/>
      <c r="MG34" s="85"/>
      <c r="MH34" s="85"/>
      <c r="MI34" s="85"/>
      <c r="MJ34" s="85"/>
      <c r="MK34" s="85"/>
      <c r="ML34" s="85"/>
      <c r="MM34" s="85"/>
      <c r="MN34" s="85"/>
      <c r="MO34" s="85"/>
      <c r="MP34" s="85"/>
      <c r="MQ34" s="85"/>
      <c r="MR34" s="85"/>
      <c r="MS34" s="85"/>
      <c r="MT34" s="85"/>
      <c r="MU34" s="85"/>
      <c r="MV34" s="85"/>
      <c r="MW34" s="85"/>
      <c r="MX34" s="85"/>
      <c r="MY34" s="85"/>
      <c r="MZ34" s="85"/>
      <c r="NA34" s="85"/>
      <c r="NB34" s="85"/>
      <c r="NC34" s="85"/>
      <c r="ND34" s="85"/>
      <c r="NE34" s="85"/>
      <c r="NF34" s="85"/>
      <c r="NG34" s="85"/>
      <c r="NH34" s="85"/>
      <c r="NI34" s="85"/>
      <c r="NJ34" s="85"/>
      <c r="NK34" s="85"/>
      <c r="NL34" s="85"/>
      <c r="NM34" s="85"/>
      <c r="NN34" s="85"/>
      <c r="NO34" s="85"/>
      <c r="NP34" s="85"/>
      <c r="NQ34" s="85"/>
      <c r="NR34" s="85"/>
      <c r="NS34" s="85"/>
      <c r="NT34" s="85"/>
      <c r="NU34" s="85"/>
      <c r="NV34" s="85"/>
      <c r="NW34" s="85"/>
      <c r="NX34" s="85"/>
      <c r="NY34" s="85"/>
      <c r="NZ34" s="85"/>
      <c r="OA34" s="85"/>
      <c r="OB34" s="85"/>
      <c r="OC34" s="85"/>
      <c r="OD34" s="85"/>
      <c r="OE34" s="85"/>
      <c r="OF34" s="85"/>
      <c r="OG34" s="85"/>
      <c r="OH34" s="85"/>
      <c r="OI34" s="85"/>
      <c r="OJ34" s="85"/>
      <c r="OK34" s="85"/>
      <c r="OL34" s="85"/>
      <c r="OM34" s="85"/>
      <c r="ON34" s="85"/>
      <c r="OO34" s="85"/>
      <c r="OP34" s="85"/>
      <c r="OQ34" s="85"/>
      <c r="OR34" s="85"/>
      <c r="OS34" s="85"/>
      <c r="OT34" s="85"/>
      <c r="OU34" s="85"/>
      <c r="OV34" s="85"/>
      <c r="OW34" s="85"/>
      <c r="OX34" s="85"/>
      <c r="OY34" s="85"/>
      <c r="OZ34" s="85"/>
      <c r="PA34" s="85"/>
      <c r="PB34" s="85"/>
      <c r="PC34" s="85"/>
      <c r="PD34" s="85"/>
      <c r="PE34" s="85"/>
      <c r="PF34" s="85"/>
      <c r="PG34" s="85"/>
      <c r="PH34" s="85"/>
      <c r="PI34" s="85"/>
      <c r="PJ34" s="85"/>
      <c r="PK34" s="85"/>
      <c r="PL34" s="85"/>
      <c r="PM34" s="85"/>
      <c r="PN34" s="85"/>
      <c r="PO34" s="85"/>
      <c r="PP34" s="85"/>
      <c r="PQ34" s="85"/>
      <c r="PR34" s="85"/>
      <c r="PS34" s="85"/>
      <c r="PT34" s="85"/>
      <c r="PU34" s="85"/>
      <c r="PV34" s="85"/>
      <c r="PW34" s="85"/>
      <c r="PX34" s="85"/>
      <c r="PY34" s="85"/>
      <c r="PZ34" s="85"/>
      <c r="QA34" s="85"/>
      <c r="QB34" s="85"/>
      <c r="QC34" s="85"/>
      <c r="QD34" s="85"/>
      <c r="QE34" s="85"/>
      <c r="QF34" s="85"/>
      <c r="QG34" s="85"/>
      <c r="QH34" s="85"/>
      <c r="QI34" s="85"/>
      <c r="QJ34" s="85"/>
      <c r="QK34" s="85"/>
      <c r="QL34" s="85"/>
      <c r="QM34" s="85"/>
      <c r="QN34" s="85"/>
      <c r="QO34" s="85"/>
      <c r="QP34" s="85"/>
      <c r="QQ34" s="85"/>
      <c r="QR34" s="85"/>
      <c r="QS34" s="85"/>
      <c r="QT34" s="85"/>
      <c r="QU34" s="85"/>
      <c r="QV34" s="85"/>
      <c r="QW34" s="85"/>
      <c r="QX34" s="85"/>
      <c r="QY34" s="85"/>
      <c r="QZ34" s="85"/>
      <c r="RA34" s="85"/>
      <c r="RB34" s="85"/>
      <c r="RC34" s="85"/>
      <c r="RD34" s="85"/>
      <c r="RE34" s="85"/>
      <c r="RF34" s="85"/>
      <c r="RG34" s="85"/>
      <c r="RH34" s="85"/>
      <c r="RI34" s="85"/>
      <c r="RJ34" s="85"/>
      <c r="RK34" s="85"/>
      <c r="RL34" s="85"/>
      <c r="RM34" s="85"/>
      <c r="RN34" s="85"/>
      <c r="RO34" s="85"/>
      <c r="RP34" s="85"/>
      <c r="RQ34" s="85"/>
      <c r="RR34" s="85"/>
      <c r="RS34" s="85"/>
      <c r="RT34" s="85"/>
      <c r="RU34" s="85"/>
      <c r="RV34" s="85"/>
      <c r="RW34" s="85"/>
      <c r="RX34" s="85"/>
      <c r="RY34" s="85"/>
      <c r="RZ34" s="85"/>
      <c r="SA34" s="85"/>
      <c r="SB34" s="85"/>
      <c r="SC34" s="85"/>
      <c r="SD34" s="85"/>
      <c r="SE34" s="85"/>
      <c r="SF34" s="85"/>
      <c r="SG34" s="85"/>
      <c r="SH34" s="85"/>
      <c r="SI34" s="85"/>
      <c r="SJ34" s="85"/>
    </row>
    <row r="35" spans="2:504" x14ac:dyDescent="0.25">
      <c r="B35" s="41" t="str">
        <f>'Pay App 1'!B81</f>
        <v>05 70 00</v>
      </c>
      <c r="C35" s="33" t="str">
        <f>'Pay App 1'!C81</f>
        <v>Ornamental Metal</v>
      </c>
      <c r="D35" s="88">
        <f t="shared" si="8"/>
        <v>0</v>
      </c>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c r="BZ35" s="85"/>
      <c r="CA35" s="85"/>
      <c r="CB35" s="85"/>
      <c r="CC35" s="85"/>
      <c r="CD35" s="85"/>
      <c r="CE35" s="85"/>
      <c r="CF35" s="85"/>
      <c r="CG35" s="85"/>
      <c r="CH35" s="85"/>
      <c r="CI35" s="85"/>
      <c r="CJ35" s="85"/>
      <c r="CK35" s="85"/>
      <c r="CL35" s="85"/>
      <c r="CM35" s="85"/>
      <c r="CN35" s="85"/>
      <c r="CO35" s="85"/>
      <c r="CP35" s="85"/>
      <c r="CQ35" s="85"/>
      <c r="CR35" s="85"/>
      <c r="CS35" s="85"/>
      <c r="CT35" s="85"/>
      <c r="CU35" s="85"/>
      <c r="CV35" s="85"/>
      <c r="CW35" s="85"/>
      <c r="CX35" s="85"/>
      <c r="CY35" s="85"/>
      <c r="CZ35" s="85"/>
      <c r="DA35" s="85"/>
      <c r="DB35" s="85"/>
      <c r="DC35" s="85"/>
      <c r="DD35" s="85"/>
      <c r="DE35" s="85"/>
      <c r="DF35" s="85"/>
      <c r="DG35" s="85"/>
      <c r="DH35" s="85"/>
      <c r="DI35" s="85"/>
      <c r="DJ35" s="85"/>
      <c r="DK35" s="85"/>
      <c r="DL35" s="85"/>
      <c r="DM35" s="85"/>
      <c r="DN35" s="85"/>
      <c r="DO35" s="85"/>
      <c r="DP35" s="85"/>
      <c r="DQ35" s="85"/>
      <c r="DR35" s="85"/>
      <c r="DS35" s="85"/>
      <c r="DT35" s="85"/>
      <c r="DU35" s="85"/>
      <c r="DV35" s="85"/>
      <c r="DW35" s="85"/>
      <c r="DX35" s="85"/>
      <c r="DY35" s="85"/>
      <c r="DZ35" s="85"/>
      <c r="EA35" s="85"/>
      <c r="EB35" s="85"/>
      <c r="EC35" s="85"/>
      <c r="ED35" s="85"/>
      <c r="EE35" s="85"/>
      <c r="EF35" s="85"/>
      <c r="EG35" s="85"/>
      <c r="EH35" s="85"/>
      <c r="EI35" s="85"/>
      <c r="EJ35" s="85"/>
      <c r="EK35" s="85"/>
      <c r="EL35" s="85"/>
      <c r="EM35" s="85"/>
      <c r="EN35" s="85"/>
      <c r="EO35" s="85"/>
      <c r="EP35" s="85"/>
      <c r="EQ35" s="85"/>
      <c r="ER35" s="85"/>
      <c r="ES35" s="85"/>
      <c r="ET35" s="85"/>
      <c r="EU35" s="85"/>
      <c r="EV35" s="85"/>
      <c r="EW35" s="85"/>
      <c r="EX35" s="85"/>
      <c r="EY35" s="85"/>
      <c r="EZ35" s="85"/>
      <c r="FA35" s="85"/>
      <c r="FB35" s="85"/>
      <c r="FC35" s="85"/>
      <c r="FD35" s="85"/>
      <c r="FE35" s="85"/>
      <c r="FF35" s="85"/>
      <c r="FG35" s="85"/>
      <c r="FH35" s="85"/>
      <c r="FI35" s="85"/>
      <c r="FJ35" s="85"/>
      <c r="FK35" s="85"/>
      <c r="FL35" s="85"/>
      <c r="FM35" s="85"/>
      <c r="FN35" s="85"/>
      <c r="FO35" s="85"/>
      <c r="FP35" s="85"/>
      <c r="FQ35" s="85"/>
      <c r="FR35" s="85"/>
      <c r="FS35" s="85"/>
      <c r="FT35" s="85"/>
      <c r="FU35" s="85"/>
      <c r="FV35" s="85"/>
      <c r="FW35" s="85"/>
      <c r="FX35" s="85"/>
      <c r="FY35" s="85"/>
      <c r="FZ35" s="85"/>
      <c r="GA35" s="85"/>
      <c r="GB35" s="85"/>
      <c r="GC35" s="85"/>
      <c r="GD35" s="85"/>
      <c r="GE35" s="85"/>
      <c r="GF35" s="85"/>
      <c r="GG35" s="85"/>
      <c r="GH35" s="85"/>
      <c r="GI35" s="85"/>
      <c r="GJ35" s="85"/>
      <c r="GK35" s="85"/>
      <c r="GL35" s="85"/>
      <c r="GM35" s="85"/>
      <c r="GN35" s="85"/>
      <c r="GO35" s="85"/>
      <c r="GP35" s="85"/>
      <c r="GQ35" s="85"/>
      <c r="GR35" s="85"/>
      <c r="GS35" s="85"/>
      <c r="GT35" s="85"/>
      <c r="GU35" s="85"/>
      <c r="GV35" s="85"/>
      <c r="GW35" s="85"/>
      <c r="GX35" s="85"/>
      <c r="GY35" s="85"/>
      <c r="GZ35" s="85"/>
      <c r="HA35" s="85"/>
      <c r="HB35" s="85"/>
      <c r="HC35" s="85"/>
      <c r="HD35" s="85"/>
      <c r="HE35" s="85"/>
      <c r="HF35" s="85"/>
      <c r="HG35" s="85"/>
      <c r="HH35" s="85"/>
      <c r="HI35" s="85"/>
      <c r="HJ35" s="85"/>
      <c r="HK35" s="85"/>
      <c r="HL35" s="85"/>
      <c r="HM35" s="85"/>
      <c r="HN35" s="85"/>
      <c r="HO35" s="85"/>
      <c r="HP35" s="85"/>
      <c r="HQ35" s="85"/>
      <c r="HR35" s="85"/>
      <c r="HS35" s="85"/>
      <c r="HT35" s="85"/>
      <c r="HU35" s="85"/>
      <c r="HV35" s="85"/>
      <c r="HW35" s="85"/>
      <c r="HX35" s="85"/>
      <c r="HY35" s="85"/>
      <c r="HZ35" s="85"/>
      <c r="IA35" s="85"/>
      <c r="IB35" s="85"/>
      <c r="IC35" s="85"/>
      <c r="ID35" s="85"/>
      <c r="IE35" s="85"/>
      <c r="IF35" s="85"/>
      <c r="IG35" s="85"/>
      <c r="IH35" s="85"/>
      <c r="II35" s="85"/>
      <c r="IJ35" s="85"/>
      <c r="IK35" s="85"/>
      <c r="IL35" s="85"/>
      <c r="IM35" s="85"/>
      <c r="IN35" s="85"/>
      <c r="IO35" s="85"/>
      <c r="IP35" s="85"/>
      <c r="IQ35" s="85"/>
      <c r="IR35" s="85"/>
      <c r="IS35" s="85"/>
      <c r="IT35" s="85"/>
      <c r="IU35" s="85"/>
      <c r="IV35" s="85"/>
      <c r="IW35" s="85"/>
      <c r="IX35" s="85"/>
      <c r="IY35" s="85"/>
      <c r="IZ35" s="85"/>
      <c r="JA35" s="85"/>
      <c r="JB35" s="85"/>
      <c r="JC35" s="85"/>
      <c r="JD35" s="85"/>
      <c r="JE35" s="85"/>
      <c r="JF35" s="85"/>
      <c r="JG35" s="85"/>
      <c r="JH35" s="85"/>
      <c r="JI35" s="85"/>
      <c r="JJ35" s="85"/>
      <c r="JK35" s="85"/>
      <c r="JL35" s="85"/>
      <c r="JM35" s="85"/>
      <c r="JN35" s="85"/>
      <c r="JO35" s="85"/>
      <c r="JP35" s="85"/>
      <c r="JQ35" s="85"/>
      <c r="JR35" s="85"/>
      <c r="JS35" s="85"/>
      <c r="JT35" s="85"/>
      <c r="JU35" s="85"/>
      <c r="JV35" s="85"/>
      <c r="JW35" s="85"/>
      <c r="JX35" s="85"/>
      <c r="JY35" s="85"/>
      <c r="JZ35" s="85"/>
      <c r="KA35" s="85"/>
      <c r="KB35" s="85"/>
      <c r="KC35" s="85"/>
      <c r="KD35" s="85"/>
      <c r="KE35" s="85"/>
      <c r="KF35" s="85"/>
      <c r="KG35" s="85"/>
      <c r="KH35" s="85"/>
      <c r="KI35" s="85"/>
      <c r="KJ35" s="85"/>
      <c r="KK35" s="85"/>
      <c r="KL35" s="85"/>
      <c r="KM35" s="85"/>
      <c r="KN35" s="85"/>
      <c r="KO35" s="85"/>
      <c r="KP35" s="85"/>
      <c r="KQ35" s="85"/>
      <c r="KR35" s="85"/>
      <c r="KS35" s="85"/>
      <c r="KT35" s="85"/>
      <c r="KU35" s="85"/>
      <c r="KV35" s="85"/>
      <c r="KW35" s="85"/>
      <c r="KX35" s="85"/>
      <c r="KY35" s="85"/>
      <c r="KZ35" s="85"/>
      <c r="LA35" s="85"/>
      <c r="LB35" s="85"/>
      <c r="LC35" s="85"/>
      <c r="LD35" s="85"/>
      <c r="LE35" s="85"/>
      <c r="LF35" s="85"/>
      <c r="LG35" s="85"/>
      <c r="LH35" s="85"/>
      <c r="LI35" s="85"/>
      <c r="LJ35" s="85"/>
      <c r="LK35" s="85"/>
      <c r="LL35" s="85"/>
      <c r="LM35" s="85"/>
      <c r="LN35" s="85"/>
      <c r="LO35" s="85"/>
      <c r="LP35" s="85"/>
      <c r="LQ35" s="85"/>
      <c r="LR35" s="85"/>
      <c r="LS35" s="85"/>
      <c r="LT35" s="85"/>
      <c r="LU35" s="85"/>
      <c r="LV35" s="85"/>
      <c r="LW35" s="85"/>
      <c r="LX35" s="85"/>
      <c r="LY35" s="85"/>
      <c r="LZ35" s="85"/>
      <c r="MA35" s="85"/>
      <c r="MB35" s="85"/>
      <c r="MC35" s="85"/>
      <c r="MD35" s="85"/>
      <c r="ME35" s="85"/>
      <c r="MF35" s="85"/>
      <c r="MG35" s="85"/>
      <c r="MH35" s="85"/>
      <c r="MI35" s="85"/>
      <c r="MJ35" s="85"/>
      <c r="MK35" s="85"/>
      <c r="ML35" s="85"/>
      <c r="MM35" s="85"/>
      <c r="MN35" s="85"/>
      <c r="MO35" s="85"/>
      <c r="MP35" s="85"/>
      <c r="MQ35" s="85"/>
      <c r="MR35" s="85"/>
      <c r="MS35" s="85"/>
      <c r="MT35" s="85"/>
      <c r="MU35" s="85"/>
      <c r="MV35" s="85"/>
      <c r="MW35" s="85"/>
      <c r="MX35" s="85"/>
      <c r="MY35" s="85"/>
      <c r="MZ35" s="85"/>
      <c r="NA35" s="85"/>
      <c r="NB35" s="85"/>
      <c r="NC35" s="85"/>
      <c r="ND35" s="85"/>
      <c r="NE35" s="85"/>
      <c r="NF35" s="85"/>
      <c r="NG35" s="85"/>
      <c r="NH35" s="85"/>
      <c r="NI35" s="85"/>
      <c r="NJ35" s="85"/>
      <c r="NK35" s="85"/>
      <c r="NL35" s="85"/>
      <c r="NM35" s="85"/>
      <c r="NN35" s="85"/>
      <c r="NO35" s="85"/>
      <c r="NP35" s="85"/>
      <c r="NQ35" s="85"/>
      <c r="NR35" s="85"/>
      <c r="NS35" s="85"/>
      <c r="NT35" s="85"/>
      <c r="NU35" s="85"/>
      <c r="NV35" s="85"/>
      <c r="NW35" s="85"/>
      <c r="NX35" s="85"/>
      <c r="NY35" s="85"/>
      <c r="NZ35" s="85"/>
      <c r="OA35" s="85"/>
      <c r="OB35" s="85"/>
      <c r="OC35" s="85"/>
      <c r="OD35" s="85"/>
      <c r="OE35" s="85"/>
      <c r="OF35" s="85"/>
      <c r="OG35" s="85"/>
      <c r="OH35" s="85"/>
      <c r="OI35" s="85"/>
      <c r="OJ35" s="85"/>
      <c r="OK35" s="85"/>
      <c r="OL35" s="85"/>
      <c r="OM35" s="85"/>
      <c r="ON35" s="85"/>
      <c r="OO35" s="85"/>
      <c r="OP35" s="85"/>
      <c r="OQ35" s="85"/>
      <c r="OR35" s="85"/>
      <c r="OS35" s="85"/>
      <c r="OT35" s="85"/>
      <c r="OU35" s="85"/>
      <c r="OV35" s="85"/>
      <c r="OW35" s="85"/>
      <c r="OX35" s="85"/>
      <c r="OY35" s="85"/>
      <c r="OZ35" s="85"/>
      <c r="PA35" s="85"/>
      <c r="PB35" s="85"/>
      <c r="PC35" s="85"/>
      <c r="PD35" s="85"/>
      <c r="PE35" s="85"/>
      <c r="PF35" s="85"/>
      <c r="PG35" s="85"/>
      <c r="PH35" s="85"/>
      <c r="PI35" s="85"/>
      <c r="PJ35" s="85"/>
      <c r="PK35" s="85"/>
      <c r="PL35" s="85"/>
      <c r="PM35" s="85"/>
      <c r="PN35" s="85"/>
      <c r="PO35" s="85"/>
      <c r="PP35" s="85"/>
      <c r="PQ35" s="85"/>
      <c r="PR35" s="85"/>
      <c r="PS35" s="85"/>
      <c r="PT35" s="85"/>
      <c r="PU35" s="85"/>
      <c r="PV35" s="85"/>
      <c r="PW35" s="85"/>
      <c r="PX35" s="85"/>
      <c r="PY35" s="85"/>
      <c r="PZ35" s="85"/>
      <c r="QA35" s="85"/>
      <c r="QB35" s="85"/>
      <c r="QC35" s="85"/>
      <c r="QD35" s="85"/>
      <c r="QE35" s="85"/>
      <c r="QF35" s="85"/>
      <c r="QG35" s="85"/>
      <c r="QH35" s="85"/>
      <c r="QI35" s="85"/>
      <c r="QJ35" s="85"/>
      <c r="QK35" s="85"/>
      <c r="QL35" s="85"/>
      <c r="QM35" s="85"/>
      <c r="QN35" s="85"/>
      <c r="QO35" s="85"/>
      <c r="QP35" s="85"/>
      <c r="QQ35" s="85"/>
      <c r="QR35" s="85"/>
      <c r="QS35" s="85"/>
      <c r="QT35" s="85"/>
      <c r="QU35" s="85"/>
      <c r="QV35" s="85"/>
      <c r="QW35" s="85"/>
      <c r="QX35" s="85"/>
      <c r="QY35" s="85"/>
      <c r="QZ35" s="85"/>
      <c r="RA35" s="85"/>
      <c r="RB35" s="85"/>
      <c r="RC35" s="85"/>
      <c r="RD35" s="85"/>
      <c r="RE35" s="85"/>
      <c r="RF35" s="85"/>
      <c r="RG35" s="85"/>
      <c r="RH35" s="85"/>
      <c r="RI35" s="85"/>
      <c r="RJ35" s="85"/>
      <c r="RK35" s="85"/>
      <c r="RL35" s="85"/>
      <c r="RM35" s="85"/>
      <c r="RN35" s="85"/>
      <c r="RO35" s="85"/>
      <c r="RP35" s="85"/>
      <c r="RQ35" s="85"/>
      <c r="RR35" s="85"/>
      <c r="RS35" s="85"/>
      <c r="RT35" s="85"/>
      <c r="RU35" s="85"/>
      <c r="RV35" s="85"/>
      <c r="RW35" s="85"/>
      <c r="RX35" s="85"/>
      <c r="RY35" s="85"/>
      <c r="RZ35" s="85"/>
      <c r="SA35" s="85"/>
      <c r="SB35" s="85"/>
      <c r="SC35" s="85"/>
      <c r="SD35" s="85"/>
      <c r="SE35" s="85"/>
      <c r="SF35" s="85"/>
      <c r="SG35" s="85"/>
      <c r="SH35" s="85"/>
      <c r="SI35" s="85"/>
      <c r="SJ35" s="85"/>
    </row>
    <row r="36" spans="2:504" x14ac:dyDescent="0.25">
      <c r="B36" s="49" t="str">
        <f>'Pay App 1'!B82</f>
        <v>06 10 00</v>
      </c>
      <c r="C36" s="34" t="str">
        <f>'Pay App 1'!C82</f>
        <v>Rough Carpentry</v>
      </c>
      <c r="D36" s="88">
        <f t="shared" si="8"/>
        <v>0</v>
      </c>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85"/>
      <c r="CK36" s="85"/>
      <c r="CL36" s="85"/>
      <c r="CM36" s="85"/>
      <c r="CN36" s="85"/>
      <c r="CO36" s="85"/>
      <c r="CP36" s="85"/>
      <c r="CQ36" s="85"/>
      <c r="CR36" s="85"/>
      <c r="CS36" s="85"/>
      <c r="CT36" s="85"/>
      <c r="CU36" s="85"/>
      <c r="CV36" s="85"/>
      <c r="CW36" s="85"/>
      <c r="CX36" s="85"/>
      <c r="CY36" s="85"/>
      <c r="CZ36" s="85"/>
      <c r="DA36" s="85"/>
      <c r="DB36" s="85"/>
      <c r="DC36" s="85"/>
      <c r="DD36" s="85"/>
      <c r="DE36" s="85"/>
      <c r="DF36" s="85"/>
      <c r="DG36" s="85"/>
      <c r="DH36" s="85"/>
      <c r="DI36" s="85"/>
      <c r="DJ36" s="85"/>
      <c r="DK36" s="85"/>
      <c r="DL36" s="85"/>
      <c r="DM36" s="85"/>
      <c r="DN36" s="85"/>
      <c r="DO36" s="85"/>
      <c r="DP36" s="85"/>
      <c r="DQ36" s="85"/>
      <c r="DR36" s="85"/>
      <c r="DS36" s="85"/>
      <c r="DT36" s="85"/>
      <c r="DU36" s="85"/>
      <c r="DV36" s="85"/>
      <c r="DW36" s="85"/>
      <c r="DX36" s="85"/>
      <c r="DY36" s="85"/>
      <c r="DZ36" s="85"/>
      <c r="EA36" s="85"/>
      <c r="EB36" s="85"/>
      <c r="EC36" s="85"/>
      <c r="ED36" s="85"/>
      <c r="EE36" s="85"/>
      <c r="EF36" s="85"/>
      <c r="EG36" s="85"/>
      <c r="EH36" s="85"/>
      <c r="EI36" s="85"/>
      <c r="EJ36" s="85"/>
      <c r="EK36" s="85"/>
      <c r="EL36" s="85"/>
      <c r="EM36" s="85"/>
      <c r="EN36" s="85"/>
      <c r="EO36" s="85"/>
      <c r="EP36" s="85"/>
      <c r="EQ36" s="85"/>
      <c r="ER36" s="85"/>
      <c r="ES36" s="85"/>
      <c r="ET36" s="85"/>
      <c r="EU36" s="85"/>
      <c r="EV36" s="85"/>
      <c r="EW36" s="85"/>
      <c r="EX36" s="85"/>
      <c r="EY36" s="85"/>
      <c r="EZ36" s="85"/>
      <c r="FA36" s="85"/>
      <c r="FB36" s="85"/>
      <c r="FC36" s="85"/>
      <c r="FD36" s="85"/>
      <c r="FE36" s="85"/>
      <c r="FF36" s="85"/>
      <c r="FG36" s="85"/>
      <c r="FH36" s="85"/>
      <c r="FI36" s="85"/>
      <c r="FJ36" s="85"/>
      <c r="FK36" s="85"/>
      <c r="FL36" s="85"/>
      <c r="FM36" s="85"/>
      <c r="FN36" s="85"/>
      <c r="FO36" s="85"/>
      <c r="FP36" s="85"/>
      <c r="FQ36" s="85"/>
      <c r="FR36" s="85"/>
      <c r="FS36" s="85"/>
      <c r="FT36" s="85"/>
      <c r="FU36" s="85"/>
      <c r="FV36" s="85"/>
      <c r="FW36" s="85"/>
      <c r="FX36" s="85"/>
      <c r="FY36" s="85"/>
      <c r="FZ36" s="85"/>
      <c r="GA36" s="85"/>
      <c r="GB36" s="85"/>
      <c r="GC36" s="85"/>
      <c r="GD36" s="85"/>
      <c r="GE36" s="85"/>
      <c r="GF36" s="85"/>
      <c r="GG36" s="85"/>
      <c r="GH36" s="85"/>
      <c r="GI36" s="85"/>
      <c r="GJ36" s="85"/>
      <c r="GK36" s="85"/>
      <c r="GL36" s="85"/>
      <c r="GM36" s="85"/>
      <c r="GN36" s="85"/>
      <c r="GO36" s="85"/>
      <c r="GP36" s="85"/>
      <c r="GQ36" s="85"/>
      <c r="GR36" s="85"/>
      <c r="GS36" s="85"/>
      <c r="GT36" s="85"/>
      <c r="GU36" s="85"/>
      <c r="GV36" s="85"/>
      <c r="GW36" s="85"/>
      <c r="GX36" s="85"/>
      <c r="GY36" s="85"/>
      <c r="GZ36" s="85"/>
      <c r="HA36" s="85"/>
      <c r="HB36" s="85"/>
      <c r="HC36" s="85"/>
      <c r="HD36" s="85"/>
      <c r="HE36" s="85"/>
      <c r="HF36" s="85"/>
      <c r="HG36" s="85"/>
      <c r="HH36" s="85"/>
      <c r="HI36" s="85"/>
      <c r="HJ36" s="85"/>
      <c r="HK36" s="85"/>
      <c r="HL36" s="85"/>
      <c r="HM36" s="85"/>
      <c r="HN36" s="85"/>
      <c r="HO36" s="85"/>
      <c r="HP36" s="85"/>
      <c r="HQ36" s="85"/>
      <c r="HR36" s="85"/>
      <c r="HS36" s="85"/>
      <c r="HT36" s="85"/>
      <c r="HU36" s="85"/>
      <c r="HV36" s="85"/>
      <c r="HW36" s="85"/>
      <c r="HX36" s="85"/>
      <c r="HY36" s="85"/>
      <c r="HZ36" s="85"/>
      <c r="IA36" s="85"/>
      <c r="IB36" s="85"/>
      <c r="IC36" s="85"/>
      <c r="ID36" s="85"/>
      <c r="IE36" s="85"/>
      <c r="IF36" s="85"/>
      <c r="IG36" s="85"/>
      <c r="IH36" s="85"/>
      <c r="II36" s="85"/>
      <c r="IJ36" s="85"/>
      <c r="IK36" s="85"/>
      <c r="IL36" s="85"/>
      <c r="IM36" s="85"/>
      <c r="IN36" s="85"/>
      <c r="IO36" s="85"/>
      <c r="IP36" s="85"/>
      <c r="IQ36" s="85"/>
      <c r="IR36" s="85"/>
      <c r="IS36" s="85"/>
      <c r="IT36" s="85"/>
      <c r="IU36" s="85"/>
      <c r="IV36" s="85"/>
      <c r="IW36" s="85"/>
      <c r="IX36" s="85"/>
      <c r="IY36" s="85"/>
      <c r="IZ36" s="85"/>
      <c r="JA36" s="85"/>
      <c r="JB36" s="85"/>
      <c r="JC36" s="85"/>
      <c r="JD36" s="85"/>
      <c r="JE36" s="85"/>
      <c r="JF36" s="85"/>
      <c r="JG36" s="85"/>
      <c r="JH36" s="85"/>
      <c r="JI36" s="85"/>
      <c r="JJ36" s="85"/>
      <c r="JK36" s="85"/>
      <c r="JL36" s="85"/>
      <c r="JM36" s="85"/>
      <c r="JN36" s="85"/>
      <c r="JO36" s="85"/>
      <c r="JP36" s="85"/>
      <c r="JQ36" s="85"/>
      <c r="JR36" s="85"/>
      <c r="JS36" s="85"/>
      <c r="JT36" s="85"/>
      <c r="JU36" s="85"/>
      <c r="JV36" s="85"/>
      <c r="JW36" s="85"/>
      <c r="JX36" s="85"/>
      <c r="JY36" s="85"/>
      <c r="JZ36" s="85"/>
      <c r="KA36" s="85"/>
      <c r="KB36" s="85"/>
      <c r="KC36" s="85"/>
      <c r="KD36" s="85"/>
      <c r="KE36" s="85"/>
      <c r="KF36" s="85"/>
      <c r="KG36" s="85"/>
      <c r="KH36" s="85"/>
      <c r="KI36" s="85"/>
      <c r="KJ36" s="85"/>
      <c r="KK36" s="85"/>
      <c r="KL36" s="85"/>
      <c r="KM36" s="85"/>
      <c r="KN36" s="85"/>
      <c r="KO36" s="85"/>
      <c r="KP36" s="85"/>
      <c r="KQ36" s="85"/>
      <c r="KR36" s="85"/>
      <c r="KS36" s="85"/>
      <c r="KT36" s="85"/>
      <c r="KU36" s="85"/>
      <c r="KV36" s="85"/>
      <c r="KW36" s="85"/>
      <c r="KX36" s="85"/>
      <c r="KY36" s="85"/>
      <c r="KZ36" s="85"/>
      <c r="LA36" s="85"/>
      <c r="LB36" s="85"/>
      <c r="LC36" s="85"/>
      <c r="LD36" s="85"/>
      <c r="LE36" s="85"/>
      <c r="LF36" s="85"/>
      <c r="LG36" s="85"/>
      <c r="LH36" s="85"/>
      <c r="LI36" s="85"/>
      <c r="LJ36" s="85"/>
      <c r="LK36" s="85"/>
      <c r="LL36" s="85"/>
      <c r="LM36" s="85"/>
      <c r="LN36" s="85"/>
      <c r="LO36" s="85"/>
      <c r="LP36" s="85"/>
      <c r="LQ36" s="85"/>
      <c r="LR36" s="85"/>
      <c r="LS36" s="85"/>
      <c r="LT36" s="85"/>
      <c r="LU36" s="85"/>
      <c r="LV36" s="85"/>
      <c r="LW36" s="85"/>
      <c r="LX36" s="85"/>
      <c r="LY36" s="85"/>
      <c r="LZ36" s="85"/>
      <c r="MA36" s="85"/>
      <c r="MB36" s="85"/>
      <c r="MC36" s="85"/>
      <c r="MD36" s="85"/>
      <c r="ME36" s="85"/>
      <c r="MF36" s="85"/>
      <c r="MG36" s="85"/>
      <c r="MH36" s="85"/>
      <c r="MI36" s="85"/>
      <c r="MJ36" s="85"/>
      <c r="MK36" s="85"/>
      <c r="ML36" s="85"/>
      <c r="MM36" s="85"/>
      <c r="MN36" s="85"/>
      <c r="MO36" s="85"/>
      <c r="MP36" s="85"/>
      <c r="MQ36" s="85"/>
      <c r="MR36" s="85"/>
      <c r="MS36" s="85"/>
      <c r="MT36" s="85"/>
      <c r="MU36" s="85"/>
      <c r="MV36" s="85"/>
      <c r="MW36" s="85"/>
      <c r="MX36" s="85"/>
      <c r="MY36" s="85"/>
      <c r="MZ36" s="85"/>
      <c r="NA36" s="85"/>
      <c r="NB36" s="85"/>
      <c r="NC36" s="85"/>
      <c r="ND36" s="85"/>
      <c r="NE36" s="85"/>
      <c r="NF36" s="85"/>
      <c r="NG36" s="85"/>
      <c r="NH36" s="85"/>
      <c r="NI36" s="85"/>
      <c r="NJ36" s="85"/>
      <c r="NK36" s="85"/>
      <c r="NL36" s="85"/>
      <c r="NM36" s="85"/>
      <c r="NN36" s="85"/>
      <c r="NO36" s="85"/>
      <c r="NP36" s="85"/>
      <c r="NQ36" s="85"/>
      <c r="NR36" s="85"/>
      <c r="NS36" s="85"/>
      <c r="NT36" s="85"/>
      <c r="NU36" s="85"/>
      <c r="NV36" s="85"/>
      <c r="NW36" s="85"/>
      <c r="NX36" s="85"/>
      <c r="NY36" s="85"/>
      <c r="NZ36" s="85"/>
      <c r="OA36" s="85"/>
      <c r="OB36" s="85"/>
      <c r="OC36" s="85"/>
      <c r="OD36" s="85"/>
      <c r="OE36" s="85"/>
      <c r="OF36" s="85"/>
      <c r="OG36" s="85"/>
      <c r="OH36" s="85"/>
      <c r="OI36" s="85"/>
      <c r="OJ36" s="85"/>
      <c r="OK36" s="85"/>
      <c r="OL36" s="85"/>
      <c r="OM36" s="85"/>
      <c r="ON36" s="85"/>
      <c r="OO36" s="85"/>
      <c r="OP36" s="85"/>
      <c r="OQ36" s="85"/>
      <c r="OR36" s="85"/>
      <c r="OS36" s="85"/>
      <c r="OT36" s="85"/>
      <c r="OU36" s="85"/>
      <c r="OV36" s="85"/>
      <c r="OW36" s="85"/>
      <c r="OX36" s="85"/>
      <c r="OY36" s="85"/>
      <c r="OZ36" s="85"/>
      <c r="PA36" s="85"/>
      <c r="PB36" s="85"/>
      <c r="PC36" s="85"/>
      <c r="PD36" s="85"/>
      <c r="PE36" s="85"/>
      <c r="PF36" s="85"/>
      <c r="PG36" s="85"/>
      <c r="PH36" s="85"/>
      <c r="PI36" s="85"/>
      <c r="PJ36" s="85"/>
      <c r="PK36" s="85"/>
      <c r="PL36" s="85"/>
      <c r="PM36" s="85"/>
      <c r="PN36" s="85"/>
      <c r="PO36" s="85"/>
      <c r="PP36" s="85"/>
      <c r="PQ36" s="85"/>
      <c r="PR36" s="85"/>
      <c r="PS36" s="85"/>
      <c r="PT36" s="85"/>
      <c r="PU36" s="85"/>
      <c r="PV36" s="85"/>
      <c r="PW36" s="85"/>
      <c r="PX36" s="85"/>
      <c r="PY36" s="85"/>
      <c r="PZ36" s="85"/>
      <c r="QA36" s="85"/>
      <c r="QB36" s="85"/>
      <c r="QC36" s="85"/>
      <c r="QD36" s="85"/>
      <c r="QE36" s="85"/>
      <c r="QF36" s="85"/>
      <c r="QG36" s="85"/>
      <c r="QH36" s="85"/>
      <c r="QI36" s="85"/>
      <c r="QJ36" s="85"/>
      <c r="QK36" s="85"/>
      <c r="QL36" s="85"/>
      <c r="QM36" s="85"/>
      <c r="QN36" s="85"/>
      <c r="QO36" s="85"/>
      <c r="QP36" s="85"/>
      <c r="QQ36" s="85"/>
      <c r="QR36" s="85"/>
      <c r="QS36" s="85"/>
      <c r="QT36" s="85"/>
      <c r="QU36" s="85"/>
      <c r="QV36" s="85"/>
      <c r="QW36" s="85"/>
      <c r="QX36" s="85"/>
      <c r="QY36" s="85"/>
      <c r="QZ36" s="85"/>
      <c r="RA36" s="85"/>
      <c r="RB36" s="85"/>
      <c r="RC36" s="85"/>
      <c r="RD36" s="85"/>
      <c r="RE36" s="85"/>
      <c r="RF36" s="85"/>
      <c r="RG36" s="85"/>
      <c r="RH36" s="85"/>
      <c r="RI36" s="85"/>
      <c r="RJ36" s="85"/>
      <c r="RK36" s="85"/>
      <c r="RL36" s="85"/>
      <c r="RM36" s="85"/>
      <c r="RN36" s="85"/>
      <c r="RO36" s="85"/>
      <c r="RP36" s="85"/>
      <c r="RQ36" s="85"/>
      <c r="RR36" s="85"/>
      <c r="RS36" s="85"/>
      <c r="RT36" s="85"/>
      <c r="RU36" s="85"/>
      <c r="RV36" s="85"/>
      <c r="RW36" s="85"/>
      <c r="RX36" s="85"/>
      <c r="RY36" s="85"/>
      <c r="RZ36" s="85"/>
      <c r="SA36" s="85"/>
      <c r="SB36" s="85"/>
      <c r="SC36" s="85"/>
      <c r="SD36" s="85"/>
      <c r="SE36" s="85"/>
      <c r="SF36" s="85"/>
      <c r="SG36" s="85"/>
      <c r="SH36" s="85"/>
      <c r="SI36" s="85"/>
      <c r="SJ36" s="85"/>
    </row>
    <row r="37" spans="2:504" x14ac:dyDescent="0.25">
      <c r="B37" s="49" t="str">
        <f>'Pay App 1'!B83</f>
        <v>06 40 00</v>
      </c>
      <c r="C37" s="34" t="str">
        <f>'Pay App 1'!C83</f>
        <v>Arch. Woodwork &amp; Finish Carp.</v>
      </c>
      <c r="D37" s="88">
        <f t="shared" si="8"/>
        <v>0</v>
      </c>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85"/>
      <c r="BN37" s="85"/>
      <c r="BO37" s="85"/>
      <c r="BP37" s="85"/>
      <c r="BQ37" s="85"/>
      <c r="BR37" s="85"/>
      <c r="BS37" s="85"/>
      <c r="BT37" s="85"/>
      <c r="BU37" s="85"/>
      <c r="BV37" s="85"/>
      <c r="BW37" s="85"/>
      <c r="BX37" s="85"/>
      <c r="BY37" s="85"/>
      <c r="BZ37" s="85"/>
      <c r="CA37" s="85"/>
      <c r="CB37" s="85"/>
      <c r="CC37" s="85"/>
      <c r="CD37" s="85"/>
      <c r="CE37" s="85"/>
      <c r="CF37" s="85"/>
      <c r="CG37" s="85"/>
      <c r="CH37" s="85"/>
      <c r="CI37" s="85"/>
      <c r="CJ37" s="85"/>
      <c r="CK37" s="85"/>
      <c r="CL37" s="85"/>
      <c r="CM37" s="85"/>
      <c r="CN37" s="85"/>
      <c r="CO37" s="85"/>
      <c r="CP37" s="85"/>
      <c r="CQ37" s="85"/>
      <c r="CR37" s="85"/>
      <c r="CS37" s="85"/>
      <c r="CT37" s="85"/>
      <c r="CU37" s="85"/>
      <c r="CV37" s="85"/>
      <c r="CW37" s="85"/>
      <c r="CX37" s="85"/>
      <c r="CY37" s="85"/>
      <c r="CZ37" s="85"/>
      <c r="DA37" s="85"/>
      <c r="DB37" s="85"/>
      <c r="DC37" s="85"/>
      <c r="DD37" s="85"/>
      <c r="DE37" s="85"/>
      <c r="DF37" s="85"/>
      <c r="DG37" s="85"/>
      <c r="DH37" s="85"/>
      <c r="DI37" s="85"/>
      <c r="DJ37" s="85"/>
      <c r="DK37" s="85"/>
      <c r="DL37" s="85"/>
      <c r="DM37" s="85"/>
      <c r="DN37" s="85"/>
      <c r="DO37" s="85"/>
      <c r="DP37" s="85"/>
      <c r="DQ37" s="85"/>
      <c r="DR37" s="85"/>
      <c r="DS37" s="85"/>
      <c r="DT37" s="85"/>
      <c r="DU37" s="85"/>
      <c r="DV37" s="85"/>
      <c r="DW37" s="85"/>
      <c r="DX37" s="85"/>
      <c r="DY37" s="85"/>
      <c r="DZ37" s="85"/>
      <c r="EA37" s="85"/>
      <c r="EB37" s="85"/>
      <c r="EC37" s="85"/>
      <c r="ED37" s="85"/>
      <c r="EE37" s="85"/>
      <c r="EF37" s="85"/>
      <c r="EG37" s="85"/>
      <c r="EH37" s="85"/>
      <c r="EI37" s="85"/>
      <c r="EJ37" s="85"/>
      <c r="EK37" s="85"/>
      <c r="EL37" s="85"/>
      <c r="EM37" s="85"/>
      <c r="EN37" s="85"/>
      <c r="EO37" s="85"/>
      <c r="EP37" s="85"/>
      <c r="EQ37" s="85"/>
      <c r="ER37" s="85"/>
      <c r="ES37" s="85"/>
      <c r="ET37" s="85"/>
      <c r="EU37" s="85"/>
      <c r="EV37" s="85"/>
      <c r="EW37" s="85"/>
      <c r="EX37" s="85"/>
      <c r="EY37" s="85"/>
      <c r="EZ37" s="85"/>
      <c r="FA37" s="85"/>
      <c r="FB37" s="85"/>
      <c r="FC37" s="85"/>
      <c r="FD37" s="85"/>
      <c r="FE37" s="85"/>
      <c r="FF37" s="85"/>
      <c r="FG37" s="85"/>
      <c r="FH37" s="85"/>
      <c r="FI37" s="85"/>
      <c r="FJ37" s="85"/>
      <c r="FK37" s="85"/>
      <c r="FL37" s="85"/>
      <c r="FM37" s="85"/>
      <c r="FN37" s="85"/>
      <c r="FO37" s="85"/>
      <c r="FP37" s="85"/>
      <c r="FQ37" s="85"/>
      <c r="FR37" s="85"/>
      <c r="FS37" s="85"/>
      <c r="FT37" s="85"/>
      <c r="FU37" s="85"/>
      <c r="FV37" s="85"/>
      <c r="FW37" s="85"/>
      <c r="FX37" s="85"/>
      <c r="FY37" s="85"/>
      <c r="FZ37" s="85"/>
      <c r="GA37" s="85"/>
      <c r="GB37" s="85"/>
      <c r="GC37" s="85"/>
      <c r="GD37" s="85"/>
      <c r="GE37" s="85"/>
      <c r="GF37" s="85"/>
      <c r="GG37" s="85"/>
      <c r="GH37" s="85"/>
      <c r="GI37" s="85"/>
      <c r="GJ37" s="85"/>
      <c r="GK37" s="85"/>
      <c r="GL37" s="85"/>
      <c r="GM37" s="85"/>
      <c r="GN37" s="85"/>
      <c r="GO37" s="85"/>
      <c r="GP37" s="85"/>
      <c r="GQ37" s="85"/>
      <c r="GR37" s="85"/>
      <c r="GS37" s="85"/>
      <c r="GT37" s="85"/>
      <c r="GU37" s="85"/>
      <c r="GV37" s="85"/>
      <c r="GW37" s="85"/>
      <c r="GX37" s="85"/>
      <c r="GY37" s="85"/>
      <c r="GZ37" s="85"/>
      <c r="HA37" s="85"/>
      <c r="HB37" s="85"/>
      <c r="HC37" s="85"/>
      <c r="HD37" s="85"/>
      <c r="HE37" s="85"/>
      <c r="HF37" s="85"/>
      <c r="HG37" s="85"/>
      <c r="HH37" s="85"/>
      <c r="HI37" s="85"/>
      <c r="HJ37" s="85"/>
      <c r="HK37" s="85"/>
      <c r="HL37" s="85"/>
      <c r="HM37" s="85"/>
      <c r="HN37" s="85"/>
      <c r="HO37" s="85"/>
      <c r="HP37" s="85"/>
      <c r="HQ37" s="85"/>
      <c r="HR37" s="85"/>
      <c r="HS37" s="85"/>
      <c r="HT37" s="85"/>
      <c r="HU37" s="85"/>
      <c r="HV37" s="85"/>
      <c r="HW37" s="85"/>
      <c r="HX37" s="85"/>
      <c r="HY37" s="85"/>
      <c r="HZ37" s="85"/>
      <c r="IA37" s="85"/>
      <c r="IB37" s="85"/>
      <c r="IC37" s="85"/>
      <c r="ID37" s="85"/>
      <c r="IE37" s="85"/>
      <c r="IF37" s="85"/>
      <c r="IG37" s="85"/>
      <c r="IH37" s="85"/>
      <c r="II37" s="85"/>
      <c r="IJ37" s="85"/>
      <c r="IK37" s="85"/>
      <c r="IL37" s="85"/>
      <c r="IM37" s="85"/>
      <c r="IN37" s="85"/>
      <c r="IO37" s="85"/>
      <c r="IP37" s="85"/>
      <c r="IQ37" s="85"/>
      <c r="IR37" s="85"/>
      <c r="IS37" s="85"/>
      <c r="IT37" s="85"/>
      <c r="IU37" s="85"/>
      <c r="IV37" s="85"/>
      <c r="IW37" s="85"/>
      <c r="IX37" s="85"/>
      <c r="IY37" s="85"/>
      <c r="IZ37" s="85"/>
      <c r="JA37" s="85"/>
      <c r="JB37" s="85"/>
      <c r="JC37" s="85"/>
      <c r="JD37" s="85"/>
      <c r="JE37" s="85"/>
      <c r="JF37" s="85"/>
      <c r="JG37" s="85"/>
      <c r="JH37" s="85"/>
      <c r="JI37" s="85"/>
      <c r="JJ37" s="85"/>
      <c r="JK37" s="85"/>
      <c r="JL37" s="85"/>
      <c r="JM37" s="85"/>
      <c r="JN37" s="85"/>
      <c r="JO37" s="85"/>
      <c r="JP37" s="85"/>
      <c r="JQ37" s="85"/>
      <c r="JR37" s="85"/>
      <c r="JS37" s="85"/>
      <c r="JT37" s="85"/>
      <c r="JU37" s="85"/>
      <c r="JV37" s="85"/>
      <c r="JW37" s="85"/>
      <c r="JX37" s="85"/>
      <c r="JY37" s="85"/>
      <c r="JZ37" s="85"/>
      <c r="KA37" s="85"/>
      <c r="KB37" s="85"/>
      <c r="KC37" s="85"/>
      <c r="KD37" s="85"/>
      <c r="KE37" s="85"/>
      <c r="KF37" s="85"/>
      <c r="KG37" s="85"/>
      <c r="KH37" s="85"/>
      <c r="KI37" s="85"/>
      <c r="KJ37" s="85"/>
      <c r="KK37" s="85"/>
      <c r="KL37" s="85"/>
      <c r="KM37" s="85"/>
      <c r="KN37" s="85"/>
      <c r="KO37" s="85"/>
      <c r="KP37" s="85"/>
      <c r="KQ37" s="85"/>
      <c r="KR37" s="85"/>
      <c r="KS37" s="85"/>
      <c r="KT37" s="85"/>
      <c r="KU37" s="85"/>
      <c r="KV37" s="85"/>
      <c r="KW37" s="85"/>
      <c r="KX37" s="85"/>
      <c r="KY37" s="85"/>
      <c r="KZ37" s="85"/>
      <c r="LA37" s="85"/>
      <c r="LB37" s="85"/>
      <c r="LC37" s="85"/>
      <c r="LD37" s="85"/>
      <c r="LE37" s="85"/>
      <c r="LF37" s="85"/>
      <c r="LG37" s="85"/>
      <c r="LH37" s="85"/>
      <c r="LI37" s="85"/>
      <c r="LJ37" s="85"/>
      <c r="LK37" s="85"/>
      <c r="LL37" s="85"/>
      <c r="LM37" s="85"/>
      <c r="LN37" s="85"/>
      <c r="LO37" s="85"/>
      <c r="LP37" s="85"/>
      <c r="LQ37" s="85"/>
      <c r="LR37" s="85"/>
      <c r="LS37" s="85"/>
      <c r="LT37" s="85"/>
      <c r="LU37" s="85"/>
      <c r="LV37" s="85"/>
      <c r="LW37" s="85"/>
      <c r="LX37" s="85"/>
      <c r="LY37" s="85"/>
      <c r="LZ37" s="85"/>
      <c r="MA37" s="85"/>
      <c r="MB37" s="85"/>
      <c r="MC37" s="85"/>
      <c r="MD37" s="85"/>
      <c r="ME37" s="85"/>
      <c r="MF37" s="85"/>
      <c r="MG37" s="85"/>
      <c r="MH37" s="85"/>
      <c r="MI37" s="85"/>
      <c r="MJ37" s="85"/>
      <c r="MK37" s="85"/>
      <c r="ML37" s="85"/>
      <c r="MM37" s="85"/>
      <c r="MN37" s="85"/>
      <c r="MO37" s="85"/>
      <c r="MP37" s="85"/>
      <c r="MQ37" s="85"/>
      <c r="MR37" s="85"/>
      <c r="MS37" s="85"/>
      <c r="MT37" s="85"/>
      <c r="MU37" s="85"/>
      <c r="MV37" s="85"/>
      <c r="MW37" s="85"/>
      <c r="MX37" s="85"/>
      <c r="MY37" s="85"/>
      <c r="MZ37" s="85"/>
      <c r="NA37" s="85"/>
      <c r="NB37" s="85"/>
      <c r="NC37" s="85"/>
      <c r="ND37" s="85"/>
      <c r="NE37" s="85"/>
      <c r="NF37" s="85"/>
      <c r="NG37" s="85"/>
      <c r="NH37" s="85"/>
      <c r="NI37" s="85"/>
      <c r="NJ37" s="85"/>
      <c r="NK37" s="85"/>
      <c r="NL37" s="85"/>
      <c r="NM37" s="85"/>
      <c r="NN37" s="85"/>
      <c r="NO37" s="85"/>
      <c r="NP37" s="85"/>
      <c r="NQ37" s="85"/>
      <c r="NR37" s="85"/>
      <c r="NS37" s="85"/>
      <c r="NT37" s="85"/>
      <c r="NU37" s="85"/>
      <c r="NV37" s="85"/>
      <c r="NW37" s="85"/>
      <c r="NX37" s="85"/>
      <c r="NY37" s="85"/>
      <c r="NZ37" s="85"/>
      <c r="OA37" s="85"/>
      <c r="OB37" s="85"/>
      <c r="OC37" s="85"/>
      <c r="OD37" s="85"/>
      <c r="OE37" s="85"/>
      <c r="OF37" s="85"/>
      <c r="OG37" s="85"/>
      <c r="OH37" s="85"/>
      <c r="OI37" s="85"/>
      <c r="OJ37" s="85"/>
      <c r="OK37" s="85"/>
      <c r="OL37" s="85"/>
      <c r="OM37" s="85"/>
      <c r="ON37" s="85"/>
      <c r="OO37" s="85"/>
      <c r="OP37" s="85"/>
      <c r="OQ37" s="85"/>
      <c r="OR37" s="85"/>
      <c r="OS37" s="85"/>
      <c r="OT37" s="85"/>
      <c r="OU37" s="85"/>
      <c r="OV37" s="85"/>
      <c r="OW37" s="85"/>
      <c r="OX37" s="85"/>
      <c r="OY37" s="85"/>
      <c r="OZ37" s="85"/>
      <c r="PA37" s="85"/>
      <c r="PB37" s="85"/>
      <c r="PC37" s="85"/>
      <c r="PD37" s="85"/>
      <c r="PE37" s="85"/>
      <c r="PF37" s="85"/>
      <c r="PG37" s="85"/>
      <c r="PH37" s="85"/>
      <c r="PI37" s="85"/>
      <c r="PJ37" s="85"/>
      <c r="PK37" s="85"/>
      <c r="PL37" s="85"/>
      <c r="PM37" s="85"/>
      <c r="PN37" s="85"/>
      <c r="PO37" s="85"/>
      <c r="PP37" s="85"/>
      <c r="PQ37" s="85"/>
      <c r="PR37" s="85"/>
      <c r="PS37" s="85"/>
      <c r="PT37" s="85"/>
      <c r="PU37" s="85"/>
      <c r="PV37" s="85"/>
      <c r="PW37" s="85"/>
      <c r="PX37" s="85"/>
      <c r="PY37" s="85"/>
      <c r="PZ37" s="85"/>
      <c r="QA37" s="85"/>
      <c r="QB37" s="85"/>
      <c r="QC37" s="85"/>
      <c r="QD37" s="85"/>
      <c r="QE37" s="85"/>
      <c r="QF37" s="85"/>
      <c r="QG37" s="85"/>
      <c r="QH37" s="85"/>
      <c r="QI37" s="85"/>
      <c r="QJ37" s="85"/>
      <c r="QK37" s="85"/>
      <c r="QL37" s="85"/>
      <c r="QM37" s="85"/>
      <c r="QN37" s="85"/>
      <c r="QO37" s="85"/>
      <c r="QP37" s="85"/>
      <c r="QQ37" s="85"/>
      <c r="QR37" s="85"/>
      <c r="QS37" s="85"/>
      <c r="QT37" s="85"/>
      <c r="QU37" s="85"/>
      <c r="QV37" s="85"/>
      <c r="QW37" s="85"/>
      <c r="QX37" s="85"/>
      <c r="QY37" s="85"/>
      <c r="QZ37" s="85"/>
      <c r="RA37" s="85"/>
      <c r="RB37" s="85"/>
      <c r="RC37" s="85"/>
      <c r="RD37" s="85"/>
      <c r="RE37" s="85"/>
      <c r="RF37" s="85"/>
      <c r="RG37" s="85"/>
      <c r="RH37" s="85"/>
      <c r="RI37" s="85"/>
      <c r="RJ37" s="85"/>
      <c r="RK37" s="85"/>
      <c r="RL37" s="85"/>
      <c r="RM37" s="85"/>
      <c r="RN37" s="85"/>
      <c r="RO37" s="85"/>
      <c r="RP37" s="85"/>
      <c r="RQ37" s="85"/>
      <c r="RR37" s="85"/>
      <c r="RS37" s="85"/>
      <c r="RT37" s="85"/>
      <c r="RU37" s="85"/>
      <c r="RV37" s="85"/>
      <c r="RW37" s="85"/>
      <c r="RX37" s="85"/>
      <c r="RY37" s="85"/>
      <c r="RZ37" s="85"/>
      <c r="SA37" s="85"/>
      <c r="SB37" s="85"/>
      <c r="SC37" s="85"/>
      <c r="SD37" s="85"/>
      <c r="SE37" s="85"/>
      <c r="SF37" s="85"/>
      <c r="SG37" s="85"/>
      <c r="SH37" s="85"/>
      <c r="SI37" s="85"/>
      <c r="SJ37" s="85"/>
    </row>
    <row r="38" spans="2:504" x14ac:dyDescent="0.25">
      <c r="B38" s="50" t="str">
        <f>'Pay App 1'!B84</f>
        <v>07 10 00</v>
      </c>
      <c r="C38" s="35" t="str">
        <f>'Pay App 1'!C84</f>
        <v>Waterproofing/Water Repellents</v>
      </c>
      <c r="D38" s="88">
        <f t="shared" si="8"/>
        <v>0</v>
      </c>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c r="AT38" s="85"/>
      <c r="AU38" s="85"/>
      <c r="AV38" s="85"/>
      <c r="AW38" s="85"/>
      <c r="AX38" s="85"/>
      <c r="AY38" s="85"/>
      <c r="AZ38" s="85"/>
      <c r="BA38" s="85"/>
      <c r="BB38" s="85"/>
      <c r="BC38" s="85"/>
      <c r="BD38" s="85"/>
      <c r="BE38" s="85"/>
      <c r="BF38" s="85"/>
      <c r="BG38" s="85"/>
      <c r="BH38" s="85"/>
      <c r="BI38" s="85"/>
      <c r="BJ38" s="85"/>
      <c r="BK38" s="85"/>
      <c r="BL38" s="85"/>
      <c r="BM38" s="85"/>
      <c r="BN38" s="85"/>
      <c r="BO38" s="85"/>
      <c r="BP38" s="85"/>
      <c r="BQ38" s="85"/>
      <c r="BR38" s="85"/>
      <c r="BS38" s="85"/>
      <c r="BT38" s="85"/>
      <c r="BU38" s="85"/>
      <c r="BV38" s="85"/>
      <c r="BW38" s="85"/>
      <c r="BX38" s="85"/>
      <c r="BY38" s="85"/>
      <c r="BZ38" s="85"/>
      <c r="CA38" s="85"/>
      <c r="CB38" s="85"/>
      <c r="CC38" s="85"/>
      <c r="CD38" s="85"/>
      <c r="CE38" s="85"/>
      <c r="CF38" s="85"/>
      <c r="CG38" s="85"/>
      <c r="CH38" s="85"/>
      <c r="CI38" s="85"/>
      <c r="CJ38" s="85"/>
      <c r="CK38" s="85"/>
      <c r="CL38" s="85"/>
      <c r="CM38" s="85"/>
      <c r="CN38" s="85"/>
      <c r="CO38" s="85"/>
      <c r="CP38" s="85"/>
      <c r="CQ38" s="85"/>
      <c r="CR38" s="85"/>
      <c r="CS38" s="85"/>
      <c r="CT38" s="85"/>
      <c r="CU38" s="85"/>
      <c r="CV38" s="85"/>
      <c r="CW38" s="85"/>
      <c r="CX38" s="85"/>
      <c r="CY38" s="85"/>
      <c r="CZ38" s="85"/>
      <c r="DA38" s="85"/>
      <c r="DB38" s="85"/>
      <c r="DC38" s="85"/>
      <c r="DD38" s="85"/>
      <c r="DE38" s="85"/>
      <c r="DF38" s="85"/>
      <c r="DG38" s="85"/>
      <c r="DH38" s="85"/>
      <c r="DI38" s="85"/>
      <c r="DJ38" s="85"/>
      <c r="DK38" s="85"/>
      <c r="DL38" s="85"/>
      <c r="DM38" s="85"/>
      <c r="DN38" s="85"/>
      <c r="DO38" s="85"/>
      <c r="DP38" s="85"/>
      <c r="DQ38" s="85"/>
      <c r="DR38" s="85"/>
      <c r="DS38" s="85"/>
      <c r="DT38" s="85"/>
      <c r="DU38" s="85"/>
      <c r="DV38" s="85"/>
      <c r="DW38" s="85"/>
      <c r="DX38" s="85"/>
      <c r="DY38" s="85"/>
      <c r="DZ38" s="85"/>
      <c r="EA38" s="85"/>
      <c r="EB38" s="85"/>
      <c r="EC38" s="85"/>
      <c r="ED38" s="85"/>
      <c r="EE38" s="85"/>
      <c r="EF38" s="85"/>
      <c r="EG38" s="85"/>
      <c r="EH38" s="85"/>
      <c r="EI38" s="85"/>
      <c r="EJ38" s="85"/>
      <c r="EK38" s="85"/>
      <c r="EL38" s="85"/>
      <c r="EM38" s="85"/>
      <c r="EN38" s="85"/>
      <c r="EO38" s="85"/>
      <c r="EP38" s="85"/>
      <c r="EQ38" s="85"/>
      <c r="ER38" s="85"/>
      <c r="ES38" s="85"/>
      <c r="ET38" s="85"/>
      <c r="EU38" s="85"/>
      <c r="EV38" s="85"/>
      <c r="EW38" s="85"/>
      <c r="EX38" s="85"/>
      <c r="EY38" s="85"/>
      <c r="EZ38" s="85"/>
      <c r="FA38" s="85"/>
      <c r="FB38" s="85"/>
      <c r="FC38" s="85"/>
      <c r="FD38" s="85"/>
      <c r="FE38" s="85"/>
      <c r="FF38" s="85"/>
      <c r="FG38" s="85"/>
      <c r="FH38" s="85"/>
      <c r="FI38" s="85"/>
      <c r="FJ38" s="85"/>
      <c r="FK38" s="85"/>
      <c r="FL38" s="85"/>
      <c r="FM38" s="85"/>
      <c r="FN38" s="85"/>
      <c r="FO38" s="85"/>
      <c r="FP38" s="85"/>
      <c r="FQ38" s="85"/>
      <c r="FR38" s="85"/>
      <c r="FS38" s="85"/>
      <c r="FT38" s="85"/>
      <c r="FU38" s="85"/>
      <c r="FV38" s="85"/>
      <c r="FW38" s="85"/>
      <c r="FX38" s="85"/>
      <c r="FY38" s="85"/>
      <c r="FZ38" s="85"/>
      <c r="GA38" s="85"/>
      <c r="GB38" s="85"/>
      <c r="GC38" s="85"/>
      <c r="GD38" s="85"/>
      <c r="GE38" s="85"/>
      <c r="GF38" s="85"/>
      <c r="GG38" s="85"/>
      <c r="GH38" s="85"/>
      <c r="GI38" s="85"/>
      <c r="GJ38" s="85"/>
      <c r="GK38" s="85"/>
      <c r="GL38" s="85"/>
      <c r="GM38" s="85"/>
      <c r="GN38" s="85"/>
      <c r="GO38" s="85"/>
      <c r="GP38" s="85"/>
      <c r="GQ38" s="85"/>
      <c r="GR38" s="85"/>
      <c r="GS38" s="85"/>
      <c r="GT38" s="85"/>
      <c r="GU38" s="85"/>
      <c r="GV38" s="85"/>
      <c r="GW38" s="85"/>
      <c r="GX38" s="85"/>
      <c r="GY38" s="85"/>
      <c r="GZ38" s="85"/>
      <c r="HA38" s="85"/>
      <c r="HB38" s="85"/>
      <c r="HC38" s="85"/>
      <c r="HD38" s="85"/>
      <c r="HE38" s="85"/>
      <c r="HF38" s="85"/>
      <c r="HG38" s="85"/>
      <c r="HH38" s="85"/>
      <c r="HI38" s="85"/>
      <c r="HJ38" s="85"/>
      <c r="HK38" s="85"/>
      <c r="HL38" s="85"/>
      <c r="HM38" s="85"/>
      <c r="HN38" s="85"/>
      <c r="HO38" s="85"/>
      <c r="HP38" s="85"/>
      <c r="HQ38" s="85"/>
      <c r="HR38" s="85"/>
      <c r="HS38" s="85"/>
      <c r="HT38" s="85"/>
      <c r="HU38" s="85"/>
      <c r="HV38" s="85"/>
      <c r="HW38" s="85"/>
      <c r="HX38" s="85"/>
      <c r="HY38" s="85"/>
      <c r="HZ38" s="85"/>
      <c r="IA38" s="85"/>
      <c r="IB38" s="85"/>
      <c r="IC38" s="85"/>
      <c r="ID38" s="85"/>
      <c r="IE38" s="85"/>
      <c r="IF38" s="85"/>
      <c r="IG38" s="85"/>
      <c r="IH38" s="85"/>
      <c r="II38" s="85"/>
      <c r="IJ38" s="85"/>
      <c r="IK38" s="85"/>
      <c r="IL38" s="85"/>
      <c r="IM38" s="85"/>
      <c r="IN38" s="85"/>
      <c r="IO38" s="85"/>
      <c r="IP38" s="85"/>
      <c r="IQ38" s="85"/>
      <c r="IR38" s="85"/>
      <c r="IS38" s="85"/>
      <c r="IT38" s="85"/>
      <c r="IU38" s="85"/>
      <c r="IV38" s="85"/>
      <c r="IW38" s="85"/>
      <c r="IX38" s="85"/>
      <c r="IY38" s="85"/>
      <c r="IZ38" s="85"/>
      <c r="JA38" s="85"/>
      <c r="JB38" s="85"/>
      <c r="JC38" s="85"/>
      <c r="JD38" s="85"/>
      <c r="JE38" s="85"/>
      <c r="JF38" s="85"/>
      <c r="JG38" s="85"/>
      <c r="JH38" s="85"/>
      <c r="JI38" s="85"/>
      <c r="JJ38" s="85"/>
      <c r="JK38" s="85"/>
      <c r="JL38" s="85"/>
      <c r="JM38" s="85"/>
      <c r="JN38" s="85"/>
      <c r="JO38" s="85"/>
      <c r="JP38" s="85"/>
      <c r="JQ38" s="85"/>
      <c r="JR38" s="85"/>
      <c r="JS38" s="85"/>
      <c r="JT38" s="85"/>
      <c r="JU38" s="85"/>
      <c r="JV38" s="85"/>
      <c r="JW38" s="85"/>
      <c r="JX38" s="85"/>
      <c r="JY38" s="85"/>
      <c r="JZ38" s="85"/>
      <c r="KA38" s="85"/>
      <c r="KB38" s="85"/>
      <c r="KC38" s="85"/>
      <c r="KD38" s="85"/>
      <c r="KE38" s="85"/>
      <c r="KF38" s="85"/>
      <c r="KG38" s="85"/>
      <c r="KH38" s="85"/>
      <c r="KI38" s="85"/>
      <c r="KJ38" s="85"/>
      <c r="KK38" s="85"/>
      <c r="KL38" s="85"/>
      <c r="KM38" s="85"/>
      <c r="KN38" s="85"/>
      <c r="KO38" s="85"/>
      <c r="KP38" s="85"/>
      <c r="KQ38" s="85"/>
      <c r="KR38" s="85"/>
      <c r="KS38" s="85"/>
      <c r="KT38" s="85"/>
      <c r="KU38" s="85"/>
      <c r="KV38" s="85"/>
      <c r="KW38" s="85"/>
      <c r="KX38" s="85"/>
      <c r="KY38" s="85"/>
      <c r="KZ38" s="85"/>
      <c r="LA38" s="85"/>
      <c r="LB38" s="85"/>
      <c r="LC38" s="85"/>
      <c r="LD38" s="85"/>
      <c r="LE38" s="85"/>
      <c r="LF38" s="85"/>
      <c r="LG38" s="85"/>
      <c r="LH38" s="85"/>
      <c r="LI38" s="85"/>
      <c r="LJ38" s="85"/>
      <c r="LK38" s="85"/>
      <c r="LL38" s="85"/>
      <c r="LM38" s="85"/>
      <c r="LN38" s="85"/>
      <c r="LO38" s="85"/>
      <c r="LP38" s="85"/>
      <c r="LQ38" s="85"/>
      <c r="LR38" s="85"/>
      <c r="LS38" s="85"/>
      <c r="LT38" s="85"/>
      <c r="LU38" s="85"/>
      <c r="LV38" s="85"/>
      <c r="LW38" s="85"/>
      <c r="LX38" s="85"/>
      <c r="LY38" s="85"/>
      <c r="LZ38" s="85"/>
      <c r="MA38" s="85"/>
      <c r="MB38" s="85"/>
      <c r="MC38" s="85"/>
      <c r="MD38" s="85"/>
      <c r="ME38" s="85"/>
      <c r="MF38" s="85"/>
      <c r="MG38" s="85"/>
      <c r="MH38" s="85"/>
      <c r="MI38" s="85"/>
      <c r="MJ38" s="85"/>
      <c r="MK38" s="85"/>
      <c r="ML38" s="85"/>
      <c r="MM38" s="85"/>
      <c r="MN38" s="85"/>
      <c r="MO38" s="85"/>
      <c r="MP38" s="85"/>
      <c r="MQ38" s="85"/>
      <c r="MR38" s="85"/>
      <c r="MS38" s="85"/>
      <c r="MT38" s="85"/>
      <c r="MU38" s="85"/>
      <c r="MV38" s="85"/>
      <c r="MW38" s="85"/>
      <c r="MX38" s="85"/>
      <c r="MY38" s="85"/>
      <c r="MZ38" s="85"/>
      <c r="NA38" s="85"/>
      <c r="NB38" s="85"/>
      <c r="NC38" s="85"/>
      <c r="ND38" s="85"/>
      <c r="NE38" s="85"/>
      <c r="NF38" s="85"/>
      <c r="NG38" s="85"/>
      <c r="NH38" s="85"/>
      <c r="NI38" s="85"/>
      <c r="NJ38" s="85"/>
      <c r="NK38" s="85"/>
      <c r="NL38" s="85"/>
      <c r="NM38" s="85"/>
      <c r="NN38" s="85"/>
      <c r="NO38" s="85"/>
      <c r="NP38" s="85"/>
      <c r="NQ38" s="85"/>
      <c r="NR38" s="85"/>
      <c r="NS38" s="85"/>
      <c r="NT38" s="85"/>
      <c r="NU38" s="85"/>
      <c r="NV38" s="85"/>
      <c r="NW38" s="85"/>
      <c r="NX38" s="85"/>
      <c r="NY38" s="85"/>
      <c r="NZ38" s="85"/>
      <c r="OA38" s="85"/>
      <c r="OB38" s="85"/>
      <c r="OC38" s="85"/>
      <c r="OD38" s="85"/>
      <c r="OE38" s="85"/>
      <c r="OF38" s="85"/>
      <c r="OG38" s="85"/>
      <c r="OH38" s="85"/>
      <c r="OI38" s="85"/>
      <c r="OJ38" s="85"/>
      <c r="OK38" s="85"/>
      <c r="OL38" s="85"/>
      <c r="OM38" s="85"/>
      <c r="ON38" s="85"/>
      <c r="OO38" s="85"/>
      <c r="OP38" s="85"/>
      <c r="OQ38" s="85"/>
      <c r="OR38" s="85"/>
      <c r="OS38" s="85"/>
      <c r="OT38" s="85"/>
      <c r="OU38" s="85"/>
      <c r="OV38" s="85"/>
      <c r="OW38" s="85"/>
      <c r="OX38" s="85"/>
      <c r="OY38" s="85"/>
      <c r="OZ38" s="85"/>
      <c r="PA38" s="85"/>
      <c r="PB38" s="85"/>
      <c r="PC38" s="85"/>
      <c r="PD38" s="85"/>
      <c r="PE38" s="85"/>
      <c r="PF38" s="85"/>
      <c r="PG38" s="85"/>
      <c r="PH38" s="85"/>
      <c r="PI38" s="85"/>
      <c r="PJ38" s="85"/>
      <c r="PK38" s="85"/>
      <c r="PL38" s="85"/>
      <c r="PM38" s="85"/>
      <c r="PN38" s="85"/>
      <c r="PO38" s="85"/>
      <c r="PP38" s="85"/>
      <c r="PQ38" s="85"/>
      <c r="PR38" s="85"/>
      <c r="PS38" s="85"/>
      <c r="PT38" s="85"/>
      <c r="PU38" s="85"/>
      <c r="PV38" s="85"/>
      <c r="PW38" s="85"/>
      <c r="PX38" s="85"/>
      <c r="PY38" s="85"/>
      <c r="PZ38" s="85"/>
      <c r="QA38" s="85"/>
      <c r="QB38" s="85"/>
      <c r="QC38" s="85"/>
      <c r="QD38" s="85"/>
      <c r="QE38" s="85"/>
      <c r="QF38" s="85"/>
      <c r="QG38" s="85"/>
      <c r="QH38" s="85"/>
      <c r="QI38" s="85"/>
      <c r="QJ38" s="85"/>
      <c r="QK38" s="85"/>
      <c r="QL38" s="85"/>
      <c r="QM38" s="85"/>
      <c r="QN38" s="85"/>
      <c r="QO38" s="85"/>
      <c r="QP38" s="85"/>
      <c r="QQ38" s="85"/>
      <c r="QR38" s="85"/>
      <c r="QS38" s="85"/>
      <c r="QT38" s="85"/>
      <c r="QU38" s="85"/>
      <c r="QV38" s="85"/>
      <c r="QW38" s="85"/>
      <c r="QX38" s="85"/>
      <c r="QY38" s="85"/>
      <c r="QZ38" s="85"/>
      <c r="RA38" s="85"/>
      <c r="RB38" s="85"/>
      <c r="RC38" s="85"/>
      <c r="RD38" s="85"/>
      <c r="RE38" s="85"/>
      <c r="RF38" s="85"/>
      <c r="RG38" s="85"/>
      <c r="RH38" s="85"/>
      <c r="RI38" s="85"/>
      <c r="RJ38" s="85"/>
      <c r="RK38" s="85"/>
      <c r="RL38" s="85"/>
      <c r="RM38" s="85"/>
      <c r="RN38" s="85"/>
      <c r="RO38" s="85"/>
      <c r="RP38" s="85"/>
      <c r="RQ38" s="85"/>
      <c r="RR38" s="85"/>
      <c r="RS38" s="85"/>
      <c r="RT38" s="85"/>
      <c r="RU38" s="85"/>
      <c r="RV38" s="85"/>
      <c r="RW38" s="85"/>
      <c r="RX38" s="85"/>
      <c r="RY38" s="85"/>
      <c r="RZ38" s="85"/>
      <c r="SA38" s="85"/>
      <c r="SB38" s="85"/>
      <c r="SC38" s="85"/>
      <c r="SD38" s="85"/>
      <c r="SE38" s="85"/>
      <c r="SF38" s="85"/>
      <c r="SG38" s="85"/>
      <c r="SH38" s="85"/>
      <c r="SI38" s="85"/>
      <c r="SJ38" s="85"/>
    </row>
    <row r="39" spans="2:504" x14ac:dyDescent="0.25">
      <c r="B39" s="50" t="str">
        <f>'Pay App 1'!B85</f>
        <v>07 20 00</v>
      </c>
      <c r="C39" s="35" t="str">
        <f>'Pay App 1'!C85</f>
        <v>Insulation</v>
      </c>
      <c r="D39" s="88">
        <f t="shared" si="8"/>
        <v>0</v>
      </c>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85"/>
      <c r="CS39" s="85"/>
      <c r="CT39" s="85"/>
      <c r="CU39" s="85"/>
      <c r="CV39" s="85"/>
      <c r="CW39" s="85"/>
      <c r="CX39" s="85"/>
      <c r="CY39" s="85"/>
      <c r="CZ39" s="85"/>
      <c r="DA39" s="85"/>
      <c r="DB39" s="85"/>
      <c r="DC39" s="85"/>
      <c r="DD39" s="85"/>
      <c r="DE39" s="85"/>
      <c r="DF39" s="85"/>
      <c r="DG39" s="85"/>
      <c r="DH39" s="85"/>
      <c r="DI39" s="85"/>
      <c r="DJ39" s="85"/>
      <c r="DK39" s="85"/>
      <c r="DL39" s="85"/>
      <c r="DM39" s="85"/>
      <c r="DN39" s="85"/>
      <c r="DO39" s="85"/>
      <c r="DP39" s="85"/>
      <c r="DQ39" s="85"/>
      <c r="DR39" s="85"/>
      <c r="DS39" s="85"/>
      <c r="DT39" s="85"/>
      <c r="DU39" s="85"/>
      <c r="DV39" s="85"/>
      <c r="DW39" s="85"/>
      <c r="DX39" s="85"/>
      <c r="DY39" s="85"/>
      <c r="DZ39" s="85"/>
      <c r="EA39" s="85"/>
      <c r="EB39" s="85"/>
      <c r="EC39" s="85"/>
      <c r="ED39" s="85"/>
      <c r="EE39" s="85"/>
      <c r="EF39" s="85"/>
      <c r="EG39" s="85"/>
      <c r="EH39" s="85"/>
      <c r="EI39" s="85"/>
      <c r="EJ39" s="85"/>
      <c r="EK39" s="85"/>
      <c r="EL39" s="85"/>
      <c r="EM39" s="85"/>
      <c r="EN39" s="85"/>
      <c r="EO39" s="85"/>
      <c r="EP39" s="85"/>
      <c r="EQ39" s="85"/>
      <c r="ER39" s="85"/>
      <c r="ES39" s="85"/>
      <c r="ET39" s="85"/>
      <c r="EU39" s="85"/>
      <c r="EV39" s="85"/>
      <c r="EW39" s="85"/>
      <c r="EX39" s="85"/>
      <c r="EY39" s="85"/>
      <c r="EZ39" s="85"/>
      <c r="FA39" s="85"/>
      <c r="FB39" s="85"/>
      <c r="FC39" s="85"/>
      <c r="FD39" s="85"/>
      <c r="FE39" s="85"/>
      <c r="FF39" s="85"/>
      <c r="FG39" s="85"/>
      <c r="FH39" s="85"/>
      <c r="FI39" s="85"/>
      <c r="FJ39" s="85"/>
      <c r="FK39" s="85"/>
      <c r="FL39" s="85"/>
      <c r="FM39" s="85"/>
      <c r="FN39" s="85"/>
      <c r="FO39" s="85"/>
      <c r="FP39" s="85"/>
      <c r="FQ39" s="85"/>
      <c r="FR39" s="85"/>
      <c r="FS39" s="85"/>
      <c r="FT39" s="85"/>
      <c r="FU39" s="85"/>
      <c r="FV39" s="85"/>
      <c r="FW39" s="85"/>
      <c r="FX39" s="85"/>
      <c r="FY39" s="85"/>
      <c r="FZ39" s="85"/>
      <c r="GA39" s="85"/>
      <c r="GB39" s="85"/>
      <c r="GC39" s="85"/>
      <c r="GD39" s="85"/>
      <c r="GE39" s="85"/>
      <c r="GF39" s="85"/>
      <c r="GG39" s="85"/>
      <c r="GH39" s="85"/>
      <c r="GI39" s="85"/>
      <c r="GJ39" s="85"/>
      <c r="GK39" s="85"/>
      <c r="GL39" s="85"/>
      <c r="GM39" s="85"/>
      <c r="GN39" s="85"/>
      <c r="GO39" s="85"/>
      <c r="GP39" s="85"/>
      <c r="GQ39" s="85"/>
      <c r="GR39" s="85"/>
      <c r="GS39" s="85"/>
      <c r="GT39" s="85"/>
      <c r="GU39" s="85"/>
      <c r="GV39" s="85"/>
      <c r="GW39" s="85"/>
      <c r="GX39" s="85"/>
      <c r="GY39" s="85"/>
      <c r="GZ39" s="85"/>
      <c r="HA39" s="85"/>
      <c r="HB39" s="85"/>
      <c r="HC39" s="85"/>
      <c r="HD39" s="85"/>
      <c r="HE39" s="85"/>
      <c r="HF39" s="85"/>
      <c r="HG39" s="85"/>
      <c r="HH39" s="85"/>
      <c r="HI39" s="85"/>
      <c r="HJ39" s="85"/>
      <c r="HK39" s="85"/>
      <c r="HL39" s="85"/>
      <c r="HM39" s="85"/>
      <c r="HN39" s="85"/>
      <c r="HO39" s="85"/>
      <c r="HP39" s="85"/>
      <c r="HQ39" s="85"/>
      <c r="HR39" s="85"/>
      <c r="HS39" s="85"/>
      <c r="HT39" s="85"/>
      <c r="HU39" s="85"/>
      <c r="HV39" s="85"/>
      <c r="HW39" s="85"/>
      <c r="HX39" s="85"/>
      <c r="HY39" s="85"/>
      <c r="HZ39" s="85"/>
      <c r="IA39" s="85"/>
      <c r="IB39" s="85"/>
      <c r="IC39" s="85"/>
      <c r="ID39" s="85"/>
      <c r="IE39" s="85"/>
      <c r="IF39" s="85"/>
      <c r="IG39" s="85"/>
      <c r="IH39" s="85"/>
      <c r="II39" s="85"/>
      <c r="IJ39" s="85"/>
      <c r="IK39" s="85"/>
      <c r="IL39" s="85"/>
      <c r="IM39" s="85"/>
      <c r="IN39" s="85"/>
      <c r="IO39" s="85"/>
      <c r="IP39" s="85"/>
      <c r="IQ39" s="85"/>
      <c r="IR39" s="85"/>
      <c r="IS39" s="85"/>
      <c r="IT39" s="85"/>
      <c r="IU39" s="85"/>
      <c r="IV39" s="85"/>
      <c r="IW39" s="85"/>
      <c r="IX39" s="85"/>
      <c r="IY39" s="85"/>
      <c r="IZ39" s="85"/>
      <c r="JA39" s="85"/>
      <c r="JB39" s="85"/>
      <c r="JC39" s="85"/>
      <c r="JD39" s="85"/>
      <c r="JE39" s="85"/>
      <c r="JF39" s="85"/>
      <c r="JG39" s="85"/>
      <c r="JH39" s="85"/>
      <c r="JI39" s="85"/>
      <c r="JJ39" s="85"/>
      <c r="JK39" s="85"/>
      <c r="JL39" s="85"/>
      <c r="JM39" s="85"/>
      <c r="JN39" s="85"/>
      <c r="JO39" s="85"/>
      <c r="JP39" s="85"/>
      <c r="JQ39" s="85"/>
      <c r="JR39" s="85"/>
      <c r="JS39" s="85"/>
      <c r="JT39" s="85"/>
      <c r="JU39" s="85"/>
      <c r="JV39" s="85"/>
      <c r="JW39" s="85"/>
      <c r="JX39" s="85"/>
      <c r="JY39" s="85"/>
      <c r="JZ39" s="85"/>
      <c r="KA39" s="85"/>
      <c r="KB39" s="85"/>
      <c r="KC39" s="85"/>
      <c r="KD39" s="85"/>
      <c r="KE39" s="85"/>
      <c r="KF39" s="85"/>
      <c r="KG39" s="85"/>
      <c r="KH39" s="85"/>
      <c r="KI39" s="85"/>
      <c r="KJ39" s="85"/>
      <c r="KK39" s="85"/>
      <c r="KL39" s="85"/>
      <c r="KM39" s="85"/>
      <c r="KN39" s="85"/>
      <c r="KO39" s="85"/>
      <c r="KP39" s="85"/>
      <c r="KQ39" s="85"/>
      <c r="KR39" s="85"/>
      <c r="KS39" s="85"/>
      <c r="KT39" s="85"/>
      <c r="KU39" s="85"/>
      <c r="KV39" s="85"/>
      <c r="KW39" s="85"/>
      <c r="KX39" s="85"/>
      <c r="KY39" s="85"/>
      <c r="KZ39" s="85"/>
      <c r="LA39" s="85"/>
      <c r="LB39" s="85"/>
      <c r="LC39" s="85"/>
      <c r="LD39" s="85"/>
      <c r="LE39" s="85"/>
      <c r="LF39" s="85"/>
      <c r="LG39" s="85"/>
      <c r="LH39" s="85"/>
      <c r="LI39" s="85"/>
      <c r="LJ39" s="85"/>
      <c r="LK39" s="85"/>
      <c r="LL39" s="85"/>
      <c r="LM39" s="85"/>
      <c r="LN39" s="85"/>
      <c r="LO39" s="85"/>
      <c r="LP39" s="85"/>
      <c r="LQ39" s="85"/>
      <c r="LR39" s="85"/>
      <c r="LS39" s="85"/>
      <c r="LT39" s="85"/>
      <c r="LU39" s="85"/>
      <c r="LV39" s="85"/>
      <c r="LW39" s="85"/>
      <c r="LX39" s="85"/>
      <c r="LY39" s="85"/>
      <c r="LZ39" s="85"/>
      <c r="MA39" s="85"/>
      <c r="MB39" s="85"/>
      <c r="MC39" s="85"/>
      <c r="MD39" s="85"/>
      <c r="ME39" s="85"/>
      <c r="MF39" s="85"/>
      <c r="MG39" s="85"/>
      <c r="MH39" s="85"/>
      <c r="MI39" s="85"/>
      <c r="MJ39" s="85"/>
      <c r="MK39" s="85"/>
      <c r="ML39" s="85"/>
      <c r="MM39" s="85"/>
      <c r="MN39" s="85"/>
      <c r="MO39" s="85"/>
      <c r="MP39" s="85"/>
      <c r="MQ39" s="85"/>
      <c r="MR39" s="85"/>
      <c r="MS39" s="85"/>
      <c r="MT39" s="85"/>
      <c r="MU39" s="85"/>
      <c r="MV39" s="85"/>
      <c r="MW39" s="85"/>
      <c r="MX39" s="85"/>
      <c r="MY39" s="85"/>
      <c r="MZ39" s="85"/>
      <c r="NA39" s="85"/>
      <c r="NB39" s="85"/>
      <c r="NC39" s="85"/>
      <c r="ND39" s="85"/>
      <c r="NE39" s="85"/>
      <c r="NF39" s="85"/>
      <c r="NG39" s="85"/>
      <c r="NH39" s="85"/>
      <c r="NI39" s="85"/>
      <c r="NJ39" s="85"/>
      <c r="NK39" s="85"/>
      <c r="NL39" s="85"/>
      <c r="NM39" s="85"/>
      <c r="NN39" s="85"/>
      <c r="NO39" s="85"/>
      <c r="NP39" s="85"/>
      <c r="NQ39" s="85"/>
      <c r="NR39" s="85"/>
      <c r="NS39" s="85"/>
      <c r="NT39" s="85"/>
      <c r="NU39" s="85"/>
      <c r="NV39" s="85"/>
      <c r="NW39" s="85"/>
      <c r="NX39" s="85"/>
      <c r="NY39" s="85"/>
      <c r="NZ39" s="85"/>
      <c r="OA39" s="85"/>
      <c r="OB39" s="85"/>
      <c r="OC39" s="85"/>
      <c r="OD39" s="85"/>
      <c r="OE39" s="85"/>
      <c r="OF39" s="85"/>
      <c r="OG39" s="85"/>
      <c r="OH39" s="85"/>
      <c r="OI39" s="85"/>
      <c r="OJ39" s="85"/>
      <c r="OK39" s="85"/>
      <c r="OL39" s="85"/>
      <c r="OM39" s="85"/>
      <c r="ON39" s="85"/>
      <c r="OO39" s="85"/>
      <c r="OP39" s="85"/>
      <c r="OQ39" s="85"/>
      <c r="OR39" s="85"/>
      <c r="OS39" s="85"/>
      <c r="OT39" s="85"/>
      <c r="OU39" s="85"/>
      <c r="OV39" s="85"/>
      <c r="OW39" s="85"/>
      <c r="OX39" s="85"/>
      <c r="OY39" s="85"/>
      <c r="OZ39" s="85"/>
      <c r="PA39" s="85"/>
      <c r="PB39" s="85"/>
      <c r="PC39" s="85"/>
      <c r="PD39" s="85"/>
      <c r="PE39" s="85"/>
      <c r="PF39" s="85"/>
      <c r="PG39" s="85"/>
      <c r="PH39" s="85"/>
      <c r="PI39" s="85"/>
      <c r="PJ39" s="85"/>
      <c r="PK39" s="85"/>
      <c r="PL39" s="85"/>
      <c r="PM39" s="85"/>
      <c r="PN39" s="85"/>
      <c r="PO39" s="85"/>
      <c r="PP39" s="85"/>
      <c r="PQ39" s="85"/>
      <c r="PR39" s="85"/>
      <c r="PS39" s="85"/>
      <c r="PT39" s="85"/>
      <c r="PU39" s="85"/>
      <c r="PV39" s="85"/>
      <c r="PW39" s="85"/>
      <c r="PX39" s="85"/>
      <c r="PY39" s="85"/>
      <c r="PZ39" s="85"/>
      <c r="QA39" s="85"/>
      <c r="QB39" s="85"/>
      <c r="QC39" s="85"/>
      <c r="QD39" s="85"/>
      <c r="QE39" s="85"/>
      <c r="QF39" s="85"/>
      <c r="QG39" s="85"/>
      <c r="QH39" s="85"/>
      <c r="QI39" s="85"/>
      <c r="QJ39" s="85"/>
      <c r="QK39" s="85"/>
      <c r="QL39" s="85"/>
      <c r="QM39" s="85"/>
      <c r="QN39" s="85"/>
      <c r="QO39" s="85"/>
      <c r="QP39" s="85"/>
      <c r="QQ39" s="85"/>
      <c r="QR39" s="85"/>
      <c r="QS39" s="85"/>
      <c r="QT39" s="85"/>
      <c r="QU39" s="85"/>
      <c r="QV39" s="85"/>
      <c r="QW39" s="85"/>
      <c r="QX39" s="85"/>
      <c r="QY39" s="85"/>
      <c r="QZ39" s="85"/>
      <c r="RA39" s="85"/>
      <c r="RB39" s="85"/>
      <c r="RC39" s="85"/>
      <c r="RD39" s="85"/>
      <c r="RE39" s="85"/>
      <c r="RF39" s="85"/>
      <c r="RG39" s="85"/>
      <c r="RH39" s="85"/>
      <c r="RI39" s="85"/>
      <c r="RJ39" s="85"/>
      <c r="RK39" s="85"/>
      <c r="RL39" s="85"/>
      <c r="RM39" s="85"/>
      <c r="RN39" s="85"/>
      <c r="RO39" s="85"/>
      <c r="RP39" s="85"/>
      <c r="RQ39" s="85"/>
      <c r="RR39" s="85"/>
      <c r="RS39" s="85"/>
      <c r="RT39" s="85"/>
      <c r="RU39" s="85"/>
      <c r="RV39" s="85"/>
      <c r="RW39" s="85"/>
      <c r="RX39" s="85"/>
      <c r="RY39" s="85"/>
      <c r="RZ39" s="85"/>
      <c r="SA39" s="85"/>
      <c r="SB39" s="85"/>
      <c r="SC39" s="85"/>
      <c r="SD39" s="85"/>
      <c r="SE39" s="85"/>
      <c r="SF39" s="85"/>
      <c r="SG39" s="85"/>
      <c r="SH39" s="85"/>
      <c r="SI39" s="85"/>
      <c r="SJ39" s="85"/>
    </row>
    <row r="40" spans="2:504" x14ac:dyDescent="0.25">
      <c r="B40" s="50" t="str">
        <f>'Pay App 1'!B86</f>
        <v>07 24 00</v>
      </c>
      <c r="C40" s="35" t="str">
        <f>'Pay App 1'!C86</f>
        <v>EIFS</v>
      </c>
      <c r="D40" s="88">
        <f t="shared" si="8"/>
        <v>0</v>
      </c>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5"/>
      <c r="BV40" s="85"/>
      <c r="BW40" s="85"/>
      <c r="BX40" s="85"/>
      <c r="BY40" s="85"/>
      <c r="BZ40" s="85"/>
      <c r="CA40" s="85"/>
      <c r="CB40" s="85"/>
      <c r="CC40" s="85"/>
      <c r="CD40" s="85"/>
      <c r="CE40" s="85"/>
      <c r="CF40" s="85"/>
      <c r="CG40" s="85"/>
      <c r="CH40" s="85"/>
      <c r="CI40" s="85"/>
      <c r="CJ40" s="85"/>
      <c r="CK40" s="85"/>
      <c r="CL40" s="85"/>
      <c r="CM40" s="85"/>
      <c r="CN40" s="85"/>
      <c r="CO40" s="85"/>
      <c r="CP40" s="85"/>
      <c r="CQ40" s="85"/>
      <c r="CR40" s="85"/>
      <c r="CS40" s="85"/>
      <c r="CT40" s="85"/>
      <c r="CU40" s="85"/>
      <c r="CV40" s="85"/>
      <c r="CW40" s="85"/>
      <c r="CX40" s="85"/>
      <c r="CY40" s="85"/>
      <c r="CZ40" s="85"/>
      <c r="DA40" s="85"/>
      <c r="DB40" s="85"/>
      <c r="DC40" s="85"/>
      <c r="DD40" s="85"/>
      <c r="DE40" s="85"/>
      <c r="DF40" s="85"/>
      <c r="DG40" s="85"/>
      <c r="DH40" s="85"/>
      <c r="DI40" s="85"/>
      <c r="DJ40" s="85"/>
      <c r="DK40" s="85"/>
      <c r="DL40" s="85"/>
      <c r="DM40" s="85"/>
      <c r="DN40" s="85"/>
      <c r="DO40" s="85"/>
      <c r="DP40" s="85"/>
      <c r="DQ40" s="85"/>
      <c r="DR40" s="85"/>
      <c r="DS40" s="85"/>
      <c r="DT40" s="85"/>
      <c r="DU40" s="85"/>
      <c r="DV40" s="85"/>
      <c r="DW40" s="85"/>
      <c r="DX40" s="85"/>
      <c r="DY40" s="85"/>
      <c r="DZ40" s="85"/>
      <c r="EA40" s="85"/>
      <c r="EB40" s="85"/>
      <c r="EC40" s="85"/>
      <c r="ED40" s="85"/>
      <c r="EE40" s="85"/>
      <c r="EF40" s="85"/>
      <c r="EG40" s="85"/>
      <c r="EH40" s="85"/>
      <c r="EI40" s="85"/>
      <c r="EJ40" s="85"/>
      <c r="EK40" s="85"/>
      <c r="EL40" s="85"/>
      <c r="EM40" s="85"/>
      <c r="EN40" s="85"/>
      <c r="EO40" s="85"/>
      <c r="EP40" s="85"/>
      <c r="EQ40" s="85"/>
      <c r="ER40" s="85"/>
      <c r="ES40" s="85"/>
      <c r="ET40" s="85"/>
      <c r="EU40" s="85"/>
      <c r="EV40" s="85"/>
      <c r="EW40" s="85"/>
      <c r="EX40" s="85"/>
      <c r="EY40" s="85"/>
      <c r="EZ40" s="85"/>
      <c r="FA40" s="85"/>
      <c r="FB40" s="85"/>
      <c r="FC40" s="85"/>
      <c r="FD40" s="85"/>
      <c r="FE40" s="85"/>
      <c r="FF40" s="85"/>
      <c r="FG40" s="85"/>
      <c r="FH40" s="85"/>
      <c r="FI40" s="85"/>
      <c r="FJ40" s="85"/>
      <c r="FK40" s="85"/>
      <c r="FL40" s="85"/>
      <c r="FM40" s="85"/>
      <c r="FN40" s="85"/>
      <c r="FO40" s="85"/>
      <c r="FP40" s="85"/>
      <c r="FQ40" s="85"/>
      <c r="FR40" s="85"/>
      <c r="FS40" s="85"/>
      <c r="FT40" s="85"/>
      <c r="FU40" s="85"/>
      <c r="FV40" s="85"/>
      <c r="FW40" s="85"/>
      <c r="FX40" s="85"/>
      <c r="FY40" s="85"/>
      <c r="FZ40" s="85"/>
      <c r="GA40" s="85"/>
      <c r="GB40" s="85"/>
      <c r="GC40" s="85"/>
      <c r="GD40" s="85"/>
      <c r="GE40" s="85"/>
      <c r="GF40" s="85"/>
      <c r="GG40" s="85"/>
      <c r="GH40" s="85"/>
      <c r="GI40" s="85"/>
      <c r="GJ40" s="85"/>
      <c r="GK40" s="85"/>
      <c r="GL40" s="85"/>
      <c r="GM40" s="85"/>
      <c r="GN40" s="85"/>
      <c r="GO40" s="85"/>
      <c r="GP40" s="85"/>
      <c r="GQ40" s="85"/>
      <c r="GR40" s="85"/>
      <c r="GS40" s="85"/>
      <c r="GT40" s="85"/>
      <c r="GU40" s="85"/>
      <c r="GV40" s="85"/>
      <c r="GW40" s="85"/>
      <c r="GX40" s="85"/>
      <c r="GY40" s="85"/>
      <c r="GZ40" s="85"/>
      <c r="HA40" s="85"/>
      <c r="HB40" s="85"/>
      <c r="HC40" s="85"/>
      <c r="HD40" s="85"/>
      <c r="HE40" s="85"/>
      <c r="HF40" s="85"/>
      <c r="HG40" s="85"/>
      <c r="HH40" s="85"/>
      <c r="HI40" s="85"/>
      <c r="HJ40" s="85"/>
      <c r="HK40" s="85"/>
      <c r="HL40" s="85"/>
      <c r="HM40" s="85"/>
      <c r="HN40" s="85"/>
      <c r="HO40" s="85"/>
      <c r="HP40" s="85"/>
      <c r="HQ40" s="85"/>
      <c r="HR40" s="85"/>
      <c r="HS40" s="85"/>
      <c r="HT40" s="85"/>
      <c r="HU40" s="85"/>
      <c r="HV40" s="85"/>
      <c r="HW40" s="85"/>
      <c r="HX40" s="85"/>
      <c r="HY40" s="85"/>
      <c r="HZ40" s="85"/>
      <c r="IA40" s="85"/>
      <c r="IB40" s="85"/>
      <c r="IC40" s="85"/>
      <c r="ID40" s="85"/>
      <c r="IE40" s="85"/>
      <c r="IF40" s="85"/>
      <c r="IG40" s="85"/>
      <c r="IH40" s="85"/>
      <c r="II40" s="85"/>
      <c r="IJ40" s="85"/>
      <c r="IK40" s="85"/>
      <c r="IL40" s="85"/>
      <c r="IM40" s="85"/>
      <c r="IN40" s="85"/>
      <c r="IO40" s="85"/>
      <c r="IP40" s="85"/>
      <c r="IQ40" s="85"/>
      <c r="IR40" s="85"/>
      <c r="IS40" s="85"/>
      <c r="IT40" s="85"/>
      <c r="IU40" s="85"/>
      <c r="IV40" s="85"/>
      <c r="IW40" s="85"/>
      <c r="IX40" s="85"/>
      <c r="IY40" s="85"/>
      <c r="IZ40" s="85"/>
      <c r="JA40" s="85"/>
      <c r="JB40" s="85"/>
      <c r="JC40" s="85"/>
      <c r="JD40" s="85"/>
      <c r="JE40" s="85"/>
      <c r="JF40" s="85"/>
      <c r="JG40" s="85"/>
      <c r="JH40" s="85"/>
      <c r="JI40" s="85"/>
      <c r="JJ40" s="85"/>
      <c r="JK40" s="85"/>
      <c r="JL40" s="85"/>
      <c r="JM40" s="85"/>
      <c r="JN40" s="85"/>
      <c r="JO40" s="85"/>
      <c r="JP40" s="85"/>
      <c r="JQ40" s="85"/>
      <c r="JR40" s="85"/>
      <c r="JS40" s="85"/>
      <c r="JT40" s="85"/>
      <c r="JU40" s="85"/>
      <c r="JV40" s="85"/>
      <c r="JW40" s="85"/>
      <c r="JX40" s="85"/>
      <c r="JY40" s="85"/>
      <c r="JZ40" s="85"/>
      <c r="KA40" s="85"/>
      <c r="KB40" s="85"/>
      <c r="KC40" s="85"/>
      <c r="KD40" s="85"/>
      <c r="KE40" s="85"/>
      <c r="KF40" s="85"/>
      <c r="KG40" s="85"/>
      <c r="KH40" s="85"/>
      <c r="KI40" s="85"/>
      <c r="KJ40" s="85"/>
      <c r="KK40" s="85"/>
      <c r="KL40" s="85"/>
      <c r="KM40" s="85"/>
      <c r="KN40" s="85"/>
      <c r="KO40" s="85"/>
      <c r="KP40" s="85"/>
      <c r="KQ40" s="85"/>
      <c r="KR40" s="85"/>
      <c r="KS40" s="85"/>
      <c r="KT40" s="85"/>
      <c r="KU40" s="85"/>
      <c r="KV40" s="85"/>
      <c r="KW40" s="85"/>
      <c r="KX40" s="85"/>
      <c r="KY40" s="85"/>
      <c r="KZ40" s="85"/>
      <c r="LA40" s="85"/>
      <c r="LB40" s="85"/>
      <c r="LC40" s="85"/>
      <c r="LD40" s="85"/>
      <c r="LE40" s="85"/>
      <c r="LF40" s="85"/>
      <c r="LG40" s="85"/>
      <c r="LH40" s="85"/>
      <c r="LI40" s="85"/>
      <c r="LJ40" s="85"/>
      <c r="LK40" s="85"/>
      <c r="LL40" s="85"/>
      <c r="LM40" s="85"/>
      <c r="LN40" s="85"/>
      <c r="LO40" s="85"/>
      <c r="LP40" s="85"/>
      <c r="LQ40" s="85"/>
      <c r="LR40" s="85"/>
      <c r="LS40" s="85"/>
      <c r="LT40" s="85"/>
      <c r="LU40" s="85"/>
      <c r="LV40" s="85"/>
      <c r="LW40" s="85"/>
      <c r="LX40" s="85"/>
      <c r="LY40" s="85"/>
      <c r="LZ40" s="85"/>
      <c r="MA40" s="85"/>
      <c r="MB40" s="85"/>
      <c r="MC40" s="85"/>
      <c r="MD40" s="85"/>
      <c r="ME40" s="85"/>
      <c r="MF40" s="85"/>
      <c r="MG40" s="85"/>
      <c r="MH40" s="85"/>
      <c r="MI40" s="85"/>
      <c r="MJ40" s="85"/>
      <c r="MK40" s="85"/>
      <c r="ML40" s="85"/>
      <c r="MM40" s="85"/>
      <c r="MN40" s="85"/>
      <c r="MO40" s="85"/>
      <c r="MP40" s="85"/>
      <c r="MQ40" s="85"/>
      <c r="MR40" s="85"/>
      <c r="MS40" s="85"/>
      <c r="MT40" s="85"/>
      <c r="MU40" s="85"/>
      <c r="MV40" s="85"/>
      <c r="MW40" s="85"/>
      <c r="MX40" s="85"/>
      <c r="MY40" s="85"/>
      <c r="MZ40" s="85"/>
      <c r="NA40" s="85"/>
      <c r="NB40" s="85"/>
      <c r="NC40" s="85"/>
      <c r="ND40" s="85"/>
      <c r="NE40" s="85"/>
      <c r="NF40" s="85"/>
      <c r="NG40" s="85"/>
      <c r="NH40" s="85"/>
      <c r="NI40" s="85"/>
      <c r="NJ40" s="85"/>
      <c r="NK40" s="85"/>
      <c r="NL40" s="85"/>
      <c r="NM40" s="85"/>
      <c r="NN40" s="85"/>
      <c r="NO40" s="85"/>
      <c r="NP40" s="85"/>
      <c r="NQ40" s="85"/>
      <c r="NR40" s="85"/>
      <c r="NS40" s="85"/>
      <c r="NT40" s="85"/>
      <c r="NU40" s="85"/>
      <c r="NV40" s="85"/>
      <c r="NW40" s="85"/>
      <c r="NX40" s="85"/>
      <c r="NY40" s="85"/>
      <c r="NZ40" s="85"/>
      <c r="OA40" s="85"/>
      <c r="OB40" s="85"/>
      <c r="OC40" s="85"/>
      <c r="OD40" s="85"/>
      <c r="OE40" s="85"/>
      <c r="OF40" s="85"/>
      <c r="OG40" s="85"/>
      <c r="OH40" s="85"/>
      <c r="OI40" s="85"/>
      <c r="OJ40" s="85"/>
      <c r="OK40" s="85"/>
      <c r="OL40" s="85"/>
      <c r="OM40" s="85"/>
      <c r="ON40" s="85"/>
      <c r="OO40" s="85"/>
      <c r="OP40" s="85"/>
      <c r="OQ40" s="85"/>
      <c r="OR40" s="85"/>
      <c r="OS40" s="85"/>
      <c r="OT40" s="85"/>
      <c r="OU40" s="85"/>
      <c r="OV40" s="85"/>
      <c r="OW40" s="85"/>
      <c r="OX40" s="85"/>
      <c r="OY40" s="85"/>
      <c r="OZ40" s="85"/>
      <c r="PA40" s="85"/>
      <c r="PB40" s="85"/>
      <c r="PC40" s="85"/>
      <c r="PD40" s="85"/>
      <c r="PE40" s="85"/>
      <c r="PF40" s="85"/>
      <c r="PG40" s="85"/>
      <c r="PH40" s="85"/>
      <c r="PI40" s="85"/>
      <c r="PJ40" s="85"/>
      <c r="PK40" s="85"/>
      <c r="PL40" s="85"/>
      <c r="PM40" s="85"/>
      <c r="PN40" s="85"/>
      <c r="PO40" s="85"/>
      <c r="PP40" s="85"/>
      <c r="PQ40" s="85"/>
      <c r="PR40" s="85"/>
      <c r="PS40" s="85"/>
      <c r="PT40" s="85"/>
      <c r="PU40" s="85"/>
      <c r="PV40" s="85"/>
      <c r="PW40" s="85"/>
      <c r="PX40" s="85"/>
      <c r="PY40" s="85"/>
      <c r="PZ40" s="85"/>
      <c r="QA40" s="85"/>
      <c r="QB40" s="85"/>
      <c r="QC40" s="85"/>
      <c r="QD40" s="85"/>
      <c r="QE40" s="85"/>
      <c r="QF40" s="85"/>
      <c r="QG40" s="85"/>
      <c r="QH40" s="85"/>
      <c r="QI40" s="85"/>
      <c r="QJ40" s="85"/>
      <c r="QK40" s="85"/>
      <c r="QL40" s="85"/>
      <c r="QM40" s="85"/>
      <c r="QN40" s="85"/>
      <c r="QO40" s="85"/>
      <c r="QP40" s="85"/>
      <c r="QQ40" s="85"/>
      <c r="QR40" s="85"/>
      <c r="QS40" s="85"/>
      <c r="QT40" s="85"/>
      <c r="QU40" s="85"/>
      <c r="QV40" s="85"/>
      <c r="QW40" s="85"/>
      <c r="QX40" s="85"/>
      <c r="QY40" s="85"/>
      <c r="QZ40" s="85"/>
      <c r="RA40" s="85"/>
      <c r="RB40" s="85"/>
      <c r="RC40" s="85"/>
      <c r="RD40" s="85"/>
      <c r="RE40" s="85"/>
      <c r="RF40" s="85"/>
      <c r="RG40" s="85"/>
      <c r="RH40" s="85"/>
      <c r="RI40" s="85"/>
      <c r="RJ40" s="85"/>
      <c r="RK40" s="85"/>
      <c r="RL40" s="85"/>
      <c r="RM40" s="85"/>
      <c r="RN40" s="85"/>
      <c r="RO40" s="85"/>
      <c r="RP40" s="85"/>
      <c r="RQ40" s="85"/>
      <c r="RR40" s="85"/>
      <c r="RS40" s="85"/>
      <c r="RT40" s="85"/>
      <c r="RU40" s="85"/>
      <c r="RV40" s="85"/>
      <c r="RW40" s="85"/>
      <c r="RX40" s="85"/>
      <c r="RY40" s="85"/>
      <c r="RZ40" s="85"/>
      <c r="SA40" s="85"/>
      <c r="SB40" s="85"/>
      <c r="SC40" s="85"/>
      <c r="SD40" s="85"/>
      <c r="SE40" s="85"/>
      <c r="SF40" s="85"/>
      <c r="SG40" s="85"/>
      <c r="SH40" s="85"/>
      <c r="SI40" s="85"/>
      <c r="SJ40" s="85"/>
    </row>
    <row r="41" spans="2:504" x14ac:dyDescent="0.25">
      <c r="B41" s="50" t="str">
        <f>'Pay App 1'!B87</f>
        <v>07 26 00</v>
      </c>
      <c r="C41" s="35" t="str">
        <f>'Pay App 1'!C87</f>
        <v>Vapor Retarders</v>
      </c>
      <c r="D41" s="88">
        <f t="shared" si="8"/>
        <v>0</v>
      </c>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85"/>
      <c r="BN41" s="85"/>
      <c r="BO41" s="85"/>
      <c r="BP41" s="85"/>
      <c r="BQ41" s="85"/>
      <c r="BR41" s="85"/>
      <c r="BS41" s="85"/>
      <c r="BT41" s="85"/>
      <c r="BU41" s="85"/>
      <c r="BV41" s="85"/>
      <c r="BW41" s="85"/>
      <c r="BX41" s="85"/>
      <c r="BY41" s="85"/>
      <c r="BZ41" s="85"/>
      <c r="CA41" s="85"/>
      <c r="CB41" s="85"/>
      <c r="CC41" s="85"/>
      <c r="CD41" s="85"/>
      <c r="CE41" s="85"/>
      <c r="CF41" s="85"/>
      <c r="CG41" s="85"/>
      <c r="CH41" s="85"/>
      <c r="CI41" s="85"/>
      <c r="CJ41" s="85"/>
      <c r="CK41" s="85"/>
      <c r="CL41" s="85"/>
      <c r="CM41" s="85"/>
      <c r="CN41" s="85"/>
      <c r="CO41" s="85"/>
      <c r="CP41" s="85"/>
      <c r="CQ41" s="85"/>
      <c r="CR41" s="85"/>
      <c r="CS41" s="85"/>
      <c r="CT41" s="85"/>
      <c r="CU41" s="85"/>
      <c r="CV41" s="85"/>
      <c r="CW41" s="85"/>
      <c r="CX41" s="85"/>
      <c r="CY41" s="85"/>
      <c r="CZ41" s="85"/>
      <c r="DA41" s="85"/>
      <c r="DB41" s="85"/>
      <c r="DC41" s="85"/>
      <c r="DD41" s="85"/>
      <c r="DE41" s="85"/>
      <c r="DF41" s="85"/>
      <c r="DG41" s="85"/>
      <c r="DH41" s="85"/>
      <c r="DI41" s="85"/>
      <c r="DJ41" s="85"/>
      <c r="DK41" s="85"/>
      <c r="DL41" s="85"/>
      <c r="DM41" s="85"/>
      <c r="DN41" s="85"/>
      <c r="DO41" s="85"/>
      <c r="DP41" s="85"/>
      <c r="DQ41" s="85"/>
      <c r="DR41" s="85"/>
      <c r="DS41" s="85"/>
      <c r="DT41" s="85"/>
      <c r="DU41" s="85"/>
      <c r="DV41" s="85"/>
      <c r="DW41" s="85"/>
      <c r="DX41" s="85"/>
      <c r="DY41" s="85"/>
      <c r="DZ41" s="85"/>
      <c r="EA41" s="85"/>
      <c r="EB41" s="85"/>
      <c r="EC41" s="85"/>
      <c r="ED41" s="85"/>
      <c r="EE41" s="85"/>
      <c r="EF41" s="85"/>
      <c r="EG41" s="85"/>
      <c r="EH41" s="85"/>
      <c r="EI41" s="85"/>
      <c r="EJ41" s="85"/>
      <c r="EK41" s="85"/>
      <c r="EL41" s="85"/>
      <c r="EM41" s="85"/>
      <c r="EN41" s="85"/>
      <c r="EO41" s="85"/>
      <c r="EP41" s="85"/>
      <c r="EQ41" s="85"/>
      <c r="ER41" s="85"/>
      <c r="ES41" s="85"/>
      <c r="ET41" s="85"/>
      <c r="EU41" s="85"/>
      <c r="EV41" s="85"/>
      <c r="EW41" s="85"/>
      <c r="EX41" s="85"/>
      <c r="EY41" s="85"/>
      <c r="EZ41" s="85"/>
      <c r="FA41" s="85"/>
      <c r="FB41" s="85"/>
      <c r="FC41" s="85"/>
      <c r="FD41" s="85"/>
      <c r="FE41" s="85"/>
      <c r="FF41" s="85"/>
      <c r="FG41" s="85"/>
      <c r="FH41" s="85"/>
      <c r="FI41" s="85"/>
      <c r="FJ41" s="85"/>
      <c r="FK41" s="85"/>
      <c r="FL41" s="85"/>
      <c r="FM41" s="85"/>
      <c r="FN41" s="85"/>
      <c r="FO41" s="85"/>
      <c r="FP41" s="85"/>
      <c r="FQ41" s="85"/>
      <c r="FR41" s="85"/>
      <c r="FS41" s="85"/>
      <c r="FT41" s="85"/>
      <c r="FU41" s="85"/>
      <c r="FV41" s="85"/>
      <c r="FW41" s="85"/>
      <c r="FX41" s="85"/>
      <c r="FY41" s="85"/>
      <c r="FZ41" s="85"/>
      <c r="GA41" s="85"/>
      <c r="GB41" s="85"/>
      <c r="GC41" s="85"/>
      <c r="GD41" s="85"/>
      <c r="GE41" s="85"/>
      <c r="GF41" s="85"/>
      <c r="GG41" s="85"/>
      <c r="GH41" s="85"/>
      <c r="GI41" s="85"/>
      <c r="GJ41" s="85"/>
      <c r="GK41" s="85"/>
      <c r="GL41" s="85"/>
      <c r="GM41" s="85"/>
      <c r="GN41" s="85"/>
      <c r="GO41" s="85"/>
      <c r="GP41" s="85"/>
      <c r="GQ41" s="85"/>
      <c r="GR41" s="85"/>
      <c r="GS41" s="85"/>
      <c r="GT41" s="85"/>
      <c r="GU41" s="85"/>
      <c r="GV41" s="85"/>
      <c r="GW41" s="85"/>
      <c r="GX41" s="85"/>
      <c r="GY41" s="85"/>
      <c r="GZ41" s="85"/>
      <c r="HA41" s="85"/>
      <c r="HB41" s="85"/>
      <c r="HC41" s="85"/>
      <c r="HD41" s="85"/>
      <c r="HE41" s="85"/>
      <c r="HF41" s="85"/>
      <c r="HG41" s="85"/>
      <c r="HH41" s="85"/>
      <c r="HI41" s="85"/>
      <c r="HJ41" s="85"/>
      <c r="HK41" s="85"/>
      <c r="HL41" s="85"/>
      <c r="HM41" s="85"/>
      <c r="HN41" s="85"/>
      <c r="HO41" s="85"/>
      <c r="HP41" s="85"/>
      <c r="HQ41" s="85"/>
      <c r="HR41" s="85"/>
      <c r="HS41" s="85"/>
      <c r="HT41" s="85"/>
      <c r="HU41" s="85"/>
      <c r="HV41" s="85"/>
      <c r="HW41" s="85"/>
      <c r="HX41" s="85"/>
      <c r="HY41" s="85"/>
      <c r="HZ41" s="85"/>
      <c r="IA41" s="85"/>
      <c r="IB41" s="85"/>
      <c r="IC41" s="85"/>
      <c r="ID41" s="85"/>
      <c r="IE41" s="85"/>
      <c r="IF41" s="85"/>
      <c r="IG41" s="85"/>
      <c r="IH41" s="85"/>
      <c r="II41" s="85"/>
      <c r="IJ41" s="85"/>
      <c r="IK41" s="85"/>
      <c r="IL41" s="85"/>
      <c r="IM41" s="85"/>
      <c r="IN41" s="85"/>
      <c r="IO41" s="85"/>
      <c r="IP41" s="85"/>
      <c r="IQ41" s="85"/>
      <c r="IR41" s="85"/>
      <c r="IS41" s="85"/>
      <c r="IT41" s="85"/>
      <c r="IU41" s="85"/>
      <c r="IV41" s="85"/>
      <c r="IW41" s="85"/>
      <c r="IX41" s="85"/>
      <c r="IY41" s="85"/>
      <c r="IZ41" s="85"/>
      <c r="JA41" s="85"/>
      <c r="JB41" s="85"/>
      <c r="JC41" s="85"/>
      <c r="JD41" s="85"/>
      <c r="JE41" s="85"/>
      <c r="JF41" s="85"/>
      <c r="JG41" s="85"/>
      <c r="JH41" s="85"/>
      <c r="JI41" s="85"/>
      <c r="JJ41" s="85"/>
      <c r="JK41" s="85"/>
      <c r="JL41" s="85"/>
      <c r="JM41" s="85"/>
      <c r="JN41" s="85"/>
      <c r="JO41" s="85"/>
      <c r="JP41" s="85"/>
      <c r="JQ41" s="85"/>
      <c r="JR41" s="85"/>
      <c r="JS41" s="85"/>
      <c r="JT41" s="85"/>
      <c r="JU41" s="85"/>
      <c r="JV41" s="85"/>
      <c r="JW41" s="85"/>
      <c r="JX41" s="85"/>
      <c r="JY41" s="85"/>
      <c r="JZ41" s="85"/>
      <c r="KA41" s="85"/>
      <c r="KB41" s="85"/>
      <c r="KC41" s="85"/>
      <c r="KD41" s="85"/>
      <c r="KE41" s="85"/>
      <c r="KF41" s="85"/>
      <c r="KG41" s="85"/>
      <c r="KH41" s="85"/>
      <c r="KI41" s="85"/>
      <c r="KJ41" s="85"/>
      <c r="KK41" s="85"/>
      <c r="KL41" s="85"/>
      <c r="KM41" s="85"/>
      <c r="KN41" s="85"/>
      <c r="KO41" s="85"/>
      <c r="KP41" s="85"/>
      <c r="KQ41" s="85"/>
      <c r="KR41" s="85"/>
      <c r="KS41" s="85"/>
      <c r="KT41" s="85"/>
      <c r="KU41" s="85"/>
      <c r="KV41" s="85"/>
      <c r="KW41" s="85"/>
      <c r="KX41" s="85"/>
      <c r="KY41" s="85"/>
      <c r="KZ41" s="85"/>
      <c r="LA41" s="85"/>
      <c r="LB41" s="85"/>
      <c r="LC41" s="85"/>
      <c r="LD41" s="85"/>
      <c r="LE41" s="85"/>
      <c r="LF41" s="85"/>
      <c r="LG41" s="85"/>
      <c r="LH41" s="85"/>
      <c r="LI41" s="85"/>
      <c r="LJ41" s="85"/>
      <c r="LK41" s="85"/>
      <c r="LL41" s="85"/>
      <c r="LM41" s="85"/>
      <c r="LN41" s="85"/>
      <c r="LO41" s="85"/>
      <c r="LP41" s="85"/>
      <c r="LQ41" s="85"/>
      <c r="LR41" s="85"/>
      <c r="LS41" s="85"/>
      <c r="LT41" s="85"/>
      <c r="LU41" s="85"/>
      <c r="LV41" s="85"/>
      <c r="LW41" s="85"/>
      <c r="LX41" s="85"/>
      <c r="LY41" s="85"/>
      <c r="LZ41" s="85"/>
      <c r="MA41" s="85"/>
      <c r="MB41" s="85"/>
      <c r="MC41" s="85"/>
      <c r="MD41" s="85"/>
      <c r="ME41" s="85"/>
      <c r="MF41" s="85"/>
      <c r="MG41" s="85"/>
      <c r="MH41" s="85"/>
      <c r="MI41" s="85"/>
      <c r="MJ41" s="85"/>
      <c r="MK41" s="85"/>
      <c r="ML41" s="85"/>
      <c r="MM41" s="85"/>
      <c r="MN41" s="85"/>
      <c r="MO41" s="85"/>
      <c r="MP41" s="85"/>
      <c r="MQ41" s="85"/>
      <c r="MR41" s="85"/>
      <c r="MS41" s="85"/>
      <c r="MT41" s="85"/>
      <c r="MU41" s="85"/>
      <c r="MV41" s="85"/>
      <c r="MW41" s="85"/>
      <c r="MX41" s="85"/>
      <c r="MY41" s="85"/>
      <c r="MZ41" s="85"/>
      <c r="NA41" s="85"/>
      <c r="NB41" s="85"/>
      <c r="NC41" s="85"/>
      <c r="ND41" s="85"/>
      <c r="NE41" s="85"/>
      <c r="NF41" s="85"/>
      <c r="NG41" s="85"/>
      <c r="NH41" s="85"/>
      <c r="NI41" s="85"/>
      <c r="NJ41" s="85"/>
      <c r="NK41" s="85"/>
      <c r="NL41" s="85"/>
      <c r="NM41" s="85"/>
      <c r="NN41" s="85"/>
      <c r="NO41" s="85"/>
      <c r="NP41" s="85"/>
      <c r="NQ41" s="85"/>
      <c r="NR41" s="85"/>
      <c r="NS41" s="85"/>
      <c r="NT41" s="85"/>
      <c r="NU41" s="85"/>
      <c r="NV41" s="85"/>
      <c r="NW41" s="85"/>
      <c r="NX41" s="85"/>
      <c r="NY41" s="85"/>
      <c r="NZ41" s="85"/>
      <c r="OA41" s="85"/>
      <c r="OB41" s="85"/>
      <c r="OC41" s="85"/>
      <c r="OD41" s="85"/>
      <c r="OE41" s="85"/>
      <c r="OF41" s="85"/>
      <c r="OG41" s="85"/>
      <c r="OH41" s="85"/>
      <c r="OI41" s="85"/>
      <c r="OJ41" s="85"/>
      <c r="OK41" s="85"/>
      <c r="OL41" s="85"/>
      <c r="OM41" s="85"/>
      <c r="ON41" s="85"/>
      <c r="OO41" s="85"/>
      <c r="OP41" s="85"/>
      <c r="OQ41" s="85"/>
      <c r="OR41" s="85"/>
      <c r="OS41" s="85"/>
      <c r="OT41" s="85"/>
      <c r="OU41" s="85"/>
      <c r="OV41" s="85"/>
      <c r="OW41" s="85"/>
      <c r="OX41" s="85"/>
      <c r="OY41" s="85"/>
      <c r="OZ41" s="85"/>
      <c r="PA41" s="85"/>
      <c r="PB41" s="85"/>
      <c r="PC41" s="85"/>
      <c r="PD41" s="85"/>
      <c r="PE41" s="85"/>
      <c r="PF41" s="85"/>
      <c r="PG41" s="85"/>
      <c r="PH41" s="85"/>
      <c r="PI41" s="85"/>
      <c r="PJ41" s="85"/>
      <c r="PK41" s="85"/>
      <c r="PL41" s="85"/>
      <c r="PM41" s="85"/>
      <c r="PN41" s="85"/>
      <c r="PO41" s="85"/>
      <c r="PP41" s="85"/>
      <c r="PQ41" s="85"/>
      <c r="PR41" s="85"/>
      <c r="PS41" s="85"/>
      <c r="PT41" s="85"/>
      <c r="PU41" s="85"/>
      <c r="PV41" s="85"/>
      <c r="PW41" s="85"/>
      <c r="PX41" s="85"/>
      <c r="PY41" s="85"/>
      <c r="PZ41" s="85"/>
      <c r="QA41" s="85"/>
      <c r="QB41" s="85"/>
      <c r="QC41" s="85"/>
      <c r="QD41" s="85"/>
      <c r="QE41" s="85"/>
      <c r="QF41" s="85"/>
      <c r="QG41" s="85"/>
      <c r="QH41" s="85"/>
      <c r="QI41" s="85"/>
      <c r="QJ41" s="85"/>
      <c r="QK41" s="85"/>
      <c r="QL41" s="85"/>
      <c r="QM41" s="85"/>
      <c r="QN41" s="85"/>
      <c r="QO41" s="85"/>
      <c r="QP41" s="85"/>
      <c r="QQ41" s="85"/>
      <c r="QR41" s="85"/>
      <c r="QS41" s="85"/>
      <c r="QT41" s="85"/>
      <c r="QU41" s="85"/>
      <c r="QV41" s="85"/>
      <c r="QW41" s="85"/>
      <c r="QX41" s="85"/>
      <c r="QY41" s="85"/>
      <c r="QZ41" s="85"/>
      <c r="RA41" s="85"/>
      <c r="RB41" s="85"/>
      <c r="RC41" s="85"/>
      <c r="RD41" s="85"/>
      <c r="RE41" s="85"/>
      <c r="RF41" s="85"/>
      <c r="RG41" s="85"/>
      <c r="RH41" s="85"/>
      <c r="RI41" s="85"/>
      <c r="RJ41" s="85"/>
      <c r="RK41" s="85"/>
      <c r="RL41" s="85"/>
      <c r="RM41" s="85"/>
      <c r="RN41" s="85"/>
      <c r="RO41" s="85"/>
      <c r="RP41" s="85"/>
      <c r="RQ41" s="85"/>
      <c r="RR41" s="85"/>
      <c r="RS41" s="85"/>
      <c r="RT41" s="85"/>
      <c r="RU41" s="85"/>
      <c r="RV41" s="85"/>
      <c r="RW41" s="85"/>
      <c r="RX41" s="85"/>
      <c r="RY41" s="85"/>
      <c r="RZ41" s="85"/>
      <c r="SA41" s="85"/>
      <c r="SB41" s="85"/>
      <c r="SC41" s="85"/>
      <c r="SD41" s="85"/>
      <c r="SE41" s="85"/>
      <c r="SF41" s="85"/>
      <c r="SG41" s="85"/>
      <c r="SH41" s="85"/>
      <c r="SI41" s="85"/>
      <c r="SJ41" s="85"/>
    </row>
    <row r="42" spans="2:504" x14ac:dyDescent="0.25">
      <c r="B42" s="50" t="str">
        <f>'Pay App 1'!B88</f>
        <v>07 41 00</v>
      </c>
      <c r="C42" s="35" t="str">
        <f>'Pay App 1'!C88</f>
        <v>Roofing</v>
      </c>
      <c r="D42" s="88">
        <f t="shared" si="8"/>
        <v>0</v>
      </c>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5"/>
      <c r="GM42" s="85"/>
      <c r="GN42" s="85"/>
      <c r="GO42" s="85"/>
      <c r="GP42" s="85"/>
      <c r="GQ42" s="85"/>
      <c r="GR42" s="85"/>
      <c r="GS42" s="85"/>
      <c r="GT42" s="85"/>
      <c r="GU42" s="85"/>
      <c r="GV42" s="85"/>
      <c r="GW42" s="85"/>
      <c r="GX42" s="85"/>
      <c r="GY42" s="85"/>
      <c r="GZ42" s="85"/>
      <c r="HA42" s="85"/>
      <c r="HB42" s="85"/>
      <c r="HC42" s="85"/>
      <c r="HD42" s="85"/>
      <c r="HE42" s="85"/>
      <c r="HF42" s="85"/>
      <c r="HG42" s="85"/>
      <c r="HH42" s="85"/>
      <c r="HI42" s="85"/>
      <c r="HJ42" s="85"/>
      <c r="HK42" s="85"/>
      <c r="HL42" s="85"/>
      <c r="HM42" s="85"/>
      <c r="HN42" s="85"/>
      <c r="HO42" s="85"/>
      <c r="HP42" s="85"/>
      <c r="HQ42" s="85"/>
      <c r="HR42" s="85"/>
      <c r="HS42" s="85"/>
      <c r="HT42" s="85"/>
      <c r="HU42" s="85"/>
      <c r="HV42" s="85"/>
      <c r="HW42" s="85"/>
      <c r="HX42" s="85"/>
      <c r="HY42" s="85"/>
      <c r="HZ42" s="85"/>
      <c r="IA42" s="85"/>
      <c r="IB42" s="85"/>
      <c r="IC42" s="85"/>
      <c r="ID42" s="85"/>
      <c r="IE42" s="85"/>
      <c r="IF42" s="85"/>
      <c r="IG42" s="85"/>
      <c r="IH42" s="85"/>
      <c r="II42" s="85"/>
      <c r="IJ42" s="85"/>
      <c r="IK42" s="85"/>
      <c r="IL42" s="85"/>
      <c r="IM42" s="85"/>
      <c r="IN42" s="85"/>
      <c r="IO42" s="85"/>
      <c r="IP42" s="85"/>
      <c r="IQ42" s="85"/>
      <c r="IR42" s="85"/>
      <c r="IS42" s="85"/>
      <c r="IT42" s="85"/>
      <c r="IU42" s="85"/>
      <c r="IV42" s="85"/>
      <c r="IW42" s="85"/>
      <c r="IX42" s="85"/>
      <c r="IY42" s="85"/>
      <c r="IZ42" s="85"/>
      <c r="JA42" s="85"/>
      <c r="JB42" s="85"/>
      <c r="JC42" s="85"/>
      <c r="JD42" s="85"/>
      <c r="JE42" s="85"/>
      <c r="JF42" s="85"/>
      <c r="JG42" s="85"/>
      <c r="JH42" s="85"/>
      <c r="JI42" s="85"/>
      <c r="JJ42" s="85"/>
      <c r="JK42" s="85"/>
      <c r="JL42" s="85"/>
      <c r="JM42" s="85"/>
      <c r="JN42" s="85"/>
      <c r="JO42" s="85"/>
      <c r="JP42" s="85"/>
      <c r="JQ42" s="85"/>
      <c r="JR42" s="85"/>
      <c r="JS42" s="85"/>
      <c r="JT42" s="85"/>
      <c r="JU42" s="85"/>
      <c r="JV42" s="85"/>
      <c r="JW42" s="85"/>
      <c r="JX42" s="85"/>
      <c r="JY42" s="85"/>
      <c r="JZ42" s="85"/>
      <c r="KA42" s="85"/>
      <c r="KB42" s="85"/>
      <c r="KC42" s="85"/>
      <c r="KD42" s="85"/>
      <c r="KE42" s="85"/>
      <c r="KF42" s="85"/>
      <c r="KG42" s="85"/>
      <c r="KH42" s="85"/>
      <c r="KI42" s="85"/>
      <c r="KJ42" s="85"/>
      <c r="KK42" s="85"/>
      <c r="KL42" s="85"/>
      <c r="KM42" s="85"/>
      <c r="KN42" s="85"/>
      <c r="KO42" s="85"/>
      <c r="KP42" s="85"/>
      <c r="KQ42" s="85"/>
      <c r="KR42" s="85"/>
      <c r="KS42" s="85"/>
      <c r="KT42" s="85"/>
      <c r="KU42" s="85"/>
      <c r="KV42" s="85"/>
      <c r="KW42" s="85"/>
      <c r="KX42" s="85"/>
      <c r="KY42" s="85"/>
      <c r="KZ42" s="85"/>
      <c r="LA42" s="85"/>
      <c r="LB42" s="85"/>
      <c r="LC42" s="85"/>
      <c r="LD42" s="85"/>
      <c r="LE42" s="85"/>
      <c r="LF42" s="85"/>
      <c r="LG42" s="85"/>
      <c r="LH42" s="85"/>
      <c r="LI42" s="85"/>
      <c r="LJ42" s="85"/>
      <c r="LK42" s="85"/>
      <c r="LL42" s="85"/>
      <c r="LM42" s="85"/>
      <c r="LN42" s="85"/>
      <c r="LO42" s="85"/>
      <c r="LP42" s="85"/>
      <c r="LQ42" s="85"/>
      <c r="LR42" s="85"/>
      <c r="LS42" s="85"/>
      <c r="LT42" s="85"/>
      <c r="LU42" s="85"/>
      <c r="LV42" s="85"/>
      <c r="LW42" s="85"/>
      <c r="LX42" s="85"/>
      <c r="LY42" s="85"/>
      <c r="LZ42" s="85"/>
      <c r="MA42" s="85"/>
      <c r="MB42" s="85"/>
      <c r="MC42" s="85"/>
      <c r="MD42" s="85"/>
      <c r="ME42" s="85"/>
      <c r="MF42" s="85"/>
      <c r="MG42" s="85"/>
      <c r="MH42" s="85"/>
      <c r="MI42" s="85"/>
      <c r="MJ42" s="85"/>
      <c r="MK42" s="85"/>
      <c r="ML42" s="85"/>
      <c r="MM42" s="85"/>
      <c r="MN42" s="85"/>
      <c r="MO42" s="85"/>
      <c r="MP42" s="85"/>
      <c r="MQ42" s="85"/>
      <c r="MR42" s="85"/>
      <c r="MS42" s="85"/>
      <c r="MT42" s="85"/>
      <c r="MU42" s="85"/>
      <c r="MV42" s="85"/>
      <c r="MW42" s="85"/>
      <c r="MX42" s="85"/>
      <c r="MY42" s="85"/>
      <c r="MZ42" s="85"/>
      <c r="NA42" s="85"/>
      <c r="NB42" s="85"/>
      <c r="NC42" s="85"/>
      <c r="ND42" s="85"/>
      <c r="NE42" s="85"/>
      <c r="NF42" s="85"/>
      <c r="NG42" s="85"/>
      <c r="NH42" s="85"/>
      <c r="NI42" s="85"/>
      <c r="NJ42" s="85"/>
      <c r="NK42" s="85"/>
      <c r="NL42" s="85"/>
      <c r="NM42" s="85"/>
      <c r="NN42" s="85"/>
      <c r="NO42" s="85"/>
      <c r="NP42" s="85"/>
      <c r="NQ42" s="85"/>
      <c r="NR42" s="85"/>
      <c r="NS42" s="85"/>
      <c r="NT42" s="85"/>
      <c r="NU42" s="85"/>
      <c r="NV42" s="85"/>
      <c r="NW42" s="85"/>
      <c r="NX42" s="85"/>
      <c r="NY42" s="85"/>
      <c r="NZ42" s="85"/>
      <c r="OA42" s="85"/>
      <c r="OB42" s="85"/>
      <c r="OC42" s="85"/>
      <c r="OD42" s="85"/>
      <c r="OE42" s="85"/>
      <c r="OF42" s="85"/>
      <c r="OG42" s="85"/>
      <c r="OH42" s="85"/>
      <c r="OI42" s="85"/>
      <c r="OJ42" s="85"/>
      <c r="OK42" s="85"/>
      <c r="OL42" s="85"/>
      <c r="OM42" s="85"/>
      <c r="ON42" s="85"/>
      <c r="OO42" s="85"/>
      <c r="OP42" s="85"/>
      <c r="OQ42" s="85"/>
      <c r="OR42" s="85"/>
      <c r="OS42" s="85"/>
      <c r="OT42" s="85"/>
      <c r="OU42" s="85"/>
      <c r="OV42" s="85"/>
      <c r="OW42" s="85"/>
      <c r="OX42" s="85"/>
      <c r="OY42" s="85"/>
      <c r="OZ42" s="85"/>
      <c r="PA42" s="85"/>
      <c r="PB42" s="85"/>
      <c r="PC42" s="85"/>
      <c r="PD42" s="85"/>
      <c r="PE42" s="85"/>
      <c r="PF42" s="85"/>
      <c r="PG42" s="85"/>
      <c r="PH42" s="85"/>
      <c r="PI42" s="85"/>
      <c r="PJ42" s="85"/>
      <c r="PK42" s="85"/>
      <c r="PL42" s="85"/>
      <c r="PM42" s="85"/>
      <c r="PN42" s="85"/>
      <c r="PO42" s="85"/>
      <c r="PP42" s="85"/>
      <c r="PQ42" s="85"/>
      <c r="PR42" s="85"/>
      <c r="PS42" s="85"/>
      <c r="PT42" s="85"/>
      <c r="PU42" s="85"/>
      <c r="PV42" s="85"/>
      <c r="PW42" s="85"/>
      <c r="PX42" s="85"/>
      <c r="PY42" s="85"/>
      <c r="PZ42" s="85"/>
      <c r="QA42" s="85"/>
      <c r="QB42" s="85"/>
      <c r="QC42" s="85"/>
      <c r="QD42" s="85"/>
      <c r="QE42" s="85"/>
      <c r="QF42" s="85"/>
      <c r="QG42" s="85"/>
      <c r="QH42" s="85"/>
      <c r="QI42" s="85"/>
      <c r="QJ42" s="85"/>
      <c r="QK42" s="85"/>
      <c r="QL42" s="85"/>
      <c r="QM42" s="85"/>
      <c r="QN42" s="85"/>
      <c r="QO42" s="85"/>
      <c r="QP42" s="85"/>
      <c r="QQ42" s="85"/>
      <c r="QR42" s="85"/>
      <c r="QS42" s="85"/>
      <c r="QT42" s="85"/>
      <c r="QU42" s="85"/>
      <c r="QV42" s="85"/>
      <c r="QW42" s="85"/>
      <c r="QX42" s="85"/>
      <c r="QY42" s="85"/>
      <c r="QZ42" s="85"/>
      <c r="RA42" s="85"/>
      <c r="RB42" s="85"/>
      <c r="RC42" s="85"/>
      <c r="RD42" s="85"/>
      <c r="RE42" s="85"/>
      <c r="RF42" s="85"/>
      <c r="RG42" s="85"/>
      <c r="RH42" s="85"/>
      <c r="RI42" s="85"/>
      <c r="RJ42" s="85"/>
      <c r="RK42" s="85"/>
      <c r="RL42" s="85"/>
      <c r="RM42" s="85"/>
      <c r="RN42" s="85"/>
      <c r="RO42" s="85"/>
      <c r="RP42" s="85"/>
      <c r="RQ42" s="85"/>
      <c r="RR42" s="85"/>
      <c r="RS42" s="85"/>
      <c r="RT42" s="85"/>
      <c r="RU42" s="85"/>
      <c r="RV42" s="85"/>
      <c r="RW42" s="85"/>
      <c r="RX42" s="85"/>
      <c r="RY42" s="85"/>
      <c r="RZ42" s="85"/>
      <c r="SA42" s="85"/>
      <c r="SB42" s="85"/>
      <c r="SC42" s="85"/>
      <c r="SD42" s="85"/>
      <c r="SE42" s="85"/>
      <c r="SF42" s="85"/>
      <c r="SG42" s="85"/>
      <c r="SH42" s="85"/>
      <c r="SI42" s="85"/>
      <c r="SJ42" s="85"/>
    </row>
    <row r="43" spans="2:504" x14ac:dyDescent="0.25">
      <c r="B43" s="50" t="str">
        <f>'Pay App 1'!B89</f>
        <v>07 42 00</v>
      </c>
      <c r="C43" s="26" t="str">
        <f>'Pay App 1'!C89</f>
        <v>Metal Panels</v>
      </c>
      <c r="D43" s="88">
        <f t="shared" si="8"/>
        <v>0</v>
      </c>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c r="BZ43" s="85"/>
      <c r="CA43" s="85"/>
      <c r="CB43" s="85"/>
      <c r="CC43" s="85"/>
      <c r="CD43" s="85"/>
      <c r="CE43" s="85"/>
      <c r="CF43" s="85"/>
      <c r="CG43" s="85"/>
      <c r="CH43" s="85"/>
      <c r="CI43" s="85"/>
      <c r="CJ43" s="85"/>
      <c r="CK43" s="85"/>
      <c r="CL43" s="85"/>
      <c r="CM43" s="85"/>
      <c r="CN43" s="85"/>
      <c r="CO43" s="85"/>
      <c r="CP43" s="85"/>
      <c r="CQ43" s="85"/>
      <c r="CR43" s="85"/>
      <c r="CS43" s="85"/>
      <c r="CT43" s="85"/>
      <c r="CU43" s="85"/>
      <c r="CV43" s="85"/>
      <c r="CW43" s="85"/>
      <c r="CX43" s="85"/>
      <c r="CY43" s="85"/>
      <c r="CZ43" s="85"/>
      <c r="DA43" s="85"/>
      <c r="DB43" s="85"/>
      <c r="DC43" s="85"/>
      <c r="DD43" s="85"/>
      <c r="DE43" s="85"/>
      <c r="DF43" s="85"/>
      <c r="DG43" s="85"/>
      <c r="DH43" s="85"/>
      <c r="DI43" s="85"/>
      <c r="DJ43" s="85"/>
      <c r="DK43" s="85"/>
      <c r="DL43" s="85"/>
      <c r="DM43" s="85"/>
      <c r="DN43" s="85"/>
      <c r="DO43" s="85"/>
      <c r="DP43" s="85"/>
      <c r="DQ43" s="85"/>
      <c r="DR43" s="85"/>
      <c r="DS43" s="85"/>
      <c r="DT43" s="85"/>
      <c r="DU43" s="85"/>
      <c r="DV43" s="85"/>
      <c r="DW43" s="85"/>
      <c r="DX43" s="85"/>
      <c r="DY43" s="85"/>
      <c r="DZ43" s="85"/>
      <c r="EA43" s="85"/>
      <c r="EB43" s="85"/>
      <c r="EC43" s="85"/>
      <c r="ED43" s="85"/>
      <c r="EE43" s="85"/>
      <c r="EF43" s="85"/>
      <c r="EG43" s="85"/>
      <c r="EH43" s="85"/>
      <c r="EI43" s="85"/>
      <c r="EJ43" s="85"/>
      <c r="EK43" s="85"/>
      <c r="EL43" s="85"/>
      <c r="EM43" s="85"/>
      <c r="EN43" s="85"/>
      <c r="EO43" s="85"/>
      <c r="EP43" s="85"/>
      <c r="EQ43" s="85"/>
      <c r="ER43" s="85"/>
      <c r="ES43" s="85"/>
      <c r="ET43" s="85"/>
      <c r="EU43" s="85"/>
      <c r="EV43" s="85"/>
      <c r="EW43" s="85"/>
      <c r="EX43" s="85"/>
      <c r="EY43" s="85"/>
      <c r="EZ43" s="85"/>
      <c r="FA43" s="85"/>
      <c r="FB43" s="85"/>
      <c r="FC43" s="85"/>
      <c r="FD43" s="85"/>
      <c r="FE43" s="85"/>
      <c r="FF43" s="85"/>
      <c r="FG43" s="85"/>
      <c r="FH43" s="85"/>
      <c r="FI43" s="85"/>
      <c r="FJ43" s="85"/>
      <c r="FK43" s="85"/>
      <c r="FL43" s="85"/>
      <c r="FM43" s="85"/>
      <c r="FN43" s="85"/>
      <c r="FO43" s="85"/>
      <c r="FP43" s="85"/>
      <c r="FQ43" s="85"/>
      <c r="FR43" s="85"/>
      <c r="FS43" s="85"/>
      <c r="FT43" s="85"/>
      <c r="FU43" s="85"/>
      <c r="FV43" s="85"/>
      <c r="FW43" s="85"/>
      <c r="FX43" s="85"/>
      <c r="FY43" s="85"/>
      <c r="FZ43" s="85"/>
      <c r="GA43" s="85"/>
      <c r="GB43" s="85"/>
      <c r="GC43" s="85"/>
      <c r="GD43" s="85"/>
      <c r="GE43" s="85"/>
      <c r="GF43" s="85"/>
      <c r="GG43" s="85"/>
      <c r="GH43" s="85"/>
      <c r="GI43" s="85"/>
      <c r="GJ43" s="85"/>
      <c r="GK43" s="85"/>
      <c r="GL43" s="85"/>
      <c r="GM43" s="85"/>
      <c r="GN43" s="85"/>
      <c r="GO43" s="85"/>
      <c r="GP43" s="85"/>
      <c r="GQ43" s="85"/>
      <c r="GR43" s="85"/>
      <c r="GS43" s="85"/>
      <c r="GT43" s="85"/>
      <c r="GU43" s="85"/>
      <c r="GV43" s="85"/>
      <c r="GW43" s="85"/>
      <c r="GX43" s="85"/>
      <c r="GY43" s="85"/>
      <c r="GZ43" s="85"/>
      <c r="HA43" s="85"/>
      <c r="HB43" s="85"/>
      <c r="HC43" s="85"/>
      <c r="HD43" s="85"/>
      <c r="HE43" s="85"/>
      <c r="HF43" s="85"/>
      <c r="HG43" s="85"/>
      <c r="HH43" s="85"/>
      <c r="HI43" s="85"/>
      <c r="HJ43" s="85"/>
      <c r="HK43" s="85"/>
      <c r="HL43" s="85"/>
      <c r="HM43" s="85"/>
      <c r="HN43" s="85"/>
      <c r="HO43" s="85"/>
      <c r="HP43" s="85"/>
      <c r="HQ43" s="85"/>
      <c r="HR43" s="85"/>
      <c r="HS43" s="85"/>
      <c r="HT43" s="85"/>
      <c r="HU43" s="85"/>
      <c r="HV43" s="85"/>
      <c r="HW43" s="85"/>
      <c r="HX43" s="85"/>
      <c r="HY43" s="85"/>
      <c r="HZ43" s="85"/>
      <c r="IA43" s="85"/>
      <c r="IB43" s="85"/>
      <c r="IC43" s="85"/>
      <c r="ID43" s="85"/>
      <c r="IE43" s="85"/>
      <c r="IF43" s="85"/>
      <c r="IG43" s="85"/>
      <c r="IH43" s="85"/>
      <c r="II43" s="85"/>
      <c r="IJ43" s="85"/>
      <c r="IK43" s="85"/>
      <c r="IL43" s="85"/>
      <c r="IM43" s="85"/>
      <c r="IN43" s="85"/>
      <c r="IO43" s="85"/>
      <c r="IP43" s="85"/>
      <c r="IQ43" s="85"/>
      <c r="IR43" s="85"/>
      <c r="IS43" s="85"/>
      <c r="IT43" s="85"/>
      <c r="IU43" s="85"/>
      <c r="IV43" s="85"/>
      <c r="IW43" s="85"/>
      <c r="IX43" s="85"/>
      <c r="IY43" s="85"/>
      <c r="IZ43" s="85"/>
      <c r="JA43" s="85"/>
      <c r="JB43" s="85"/>
      <c r="JC43" s="85"/>
      <c r="JD43" s="85"/>
      <c r="JE43" s="85"/>
      <c r="JF43" s="85"/>
      <c r="JG43" s="85"/>
      <c r="JH43" s="85"/>
      <c r="JI43" s="85"/>
      <c r="JJ43" s="85"/>
      <c r="JK43" s="85"/>
      <c r="JL43" s="85"/>
      <c r="JM43" s="85"/>
      <c r="JN43" s="85"/>
      <c r="JO43" s="85"/>
      <c r="JP43" s="85"/>
      <c r="JQ43" s="85"/>
      <c r="JR43" s="85"/>
      <c r="JS43" s="85"/>
      <c r="JT43" s="85"/>
      <c r="JU43" s="85"/>
      <c r="JV43" s="85"/>
      <c r="JW43" s="85"/>
      <c r="JX43" s="85"/>
      <c r="JY43" s="85"/>
      <c r="JZ43" s="85"/>
      <c r="KA43" s="85"/>
      <c r="KB43" s="85"/>
      <c r="KC43" s="85"/>
      <c r="KD43" s="85"/>
      <c r="KE43" s="85"/>
      <c r="KF43" s="85"/>
      <c r="KG43" s="85"/>
      <c r="KH43" s="85"/>
      <c r="KI43" s="85"/>
      <c r="KJ43" s="85"/>
      <c r="KK43" s="85"/>
      <c r="KL43" s="85"/>
      <c r="KM43" s="85"/>
      <c r="KN43" s="85"/>
      <c r="KO43" s="85"/>
      <c r="KP43" s="85"/>
      <c r="KQ43" s="85"/>
      <c r="KR43" s="85"/>
      <c r="KS43" s="85"/>
      <c r="KT43" s="85"/>
      <c r="KU43" s="85"/>
      <c r="KV43" s="85"/>
      <c r="KW43" s="85"/>
      <c r="KX43" s="85"/>
      <c r="KY43" s="85"/>
      <c r="KZ43" s="85"/>
      <c r="LA43" s="85"/>
      <c r="LB43" s="85"/>
      <c r="LC43" s="85"/>
      <c r="LD43" s="85"/>
      <c r="LE43" s="85"/>
      <c r="LF43" s="85"/>
      <c r="LG43" s="85"/>
      <c r="LH43" s="85"/>
      <c r="LI43" s="85"/>
      <c r="LJ43" s="85"/>
      <c r="LK43" s="85"/>
      <c r="LL43" s="85"/>
      <c r="LM43" s="85"/>
      <c r="LN43" s="85"/>
      <c r="LO43" s="85"/>
      <c r="LP43" s="85"/>
      <c r="LQ43" s="85"/>
      <c r="LR43" s="85"/>
      <c r="LS43" s="85"/>
      <c r="LT43" s="85"/>
      <c r="LU43" s="85"/>
      <c r="LV43" s="85"/>
      <c r="LW43" s="85"/>
      <c r="LX43" s="85"/>
      <c r="LY43" s="85"/>
      <c r="LZ43" s="85"/>
      <c r="MA43" s="85"/>
      <c r="MB43" s="85"/>
      <c r="MC43" s="85"/>
      <c r="MD43" s="85"/>
      <c r="ME43" s="85"/>
      <c r="MF43" s="85"/>
      <c r="MG43" s="85"/>
      <c r="MH43" s="85"/>
      <c r="MI43" s="85"/>
      <c r="MJ43" s="85"/>
      <c r="MK43" s="85"/>
      <c r="ML43" s="85"/>
      <c r="MM43" s="85"/>
      <c r="MN43" s="85"/>
      <c r="MO43" s="85"/>
      <c r="MP43" s="85"/>
      <c r="MQ43" s="85"/>
      <c r="MR43" s="85"/>
      <c r="MS43" s="85"/>
      <c r="MT43" s="85"/>
      <c r="MU43" s="85"/>
      <c r="MV43" s="85"/>
      <c r="MW43" s="85"/>
      <c r="MX43" s="85"/>
      <c r="MY43" s="85"/>
      <c r="MZ43" s="85"/>
      <c r="NA43" s="85"/>
      <c r="NB43" s="85"/>
      <c r="NC43" s="85"/>
      <c r="ND43" s="85"/>
      <c r="NE43" s="85"/>
      <c r="NF43" s="85"/>
      <c r="NG43" s="85"/>
      <c r="NH43" s="85"/>
      <c r="NI43" s="85"/>
      <c r="NJ43" s="85"/>
      <c r="NK43" s="85"/>
      <c r="NL43" s="85"/>
      <c r="NM43" s="85"/>
      <c r="NN43" s="85"/>
      <c r="NO43" s="85"/>
      <c r="NP43" s="85"/>
      <c r="NQ43" s="85"/>
      <c r="NR43" s="85"/>
      <c r="NS43" s="85"/>
      <c r="NT43" s="85"/>
      <c r="NU43" s="85"/>
      <c r="NV43" s="85"/>
      <c r="NW43" s="85"/>
      <c r="NX43" s="85"/>
      <c r="NY43" s="85"/>
      <c r="NZ43" s="85"/>
      <c r="OA43" s="85"/>
      <c r="OB43" s="85"/>
      <c r="OC43" s="85"/>
      <c r="OD43" s="85"/>
      <c r="OE43" s="85"/>
      <c r="OF43" s="85"/>
      <c r="OG43" s="85"/>
      <c r="OH43" s="85"/>
      <c r="OI43" s="85"/>
      <c r="OJ43" s="85"/>
      <c r="OK43" s="85"/>
      <c r="OL43" s="85"/>
      <c r="OM43" s="85"/>
      <c r="ON43" s="85"/>
      <c r="OO43" s="85"/>
      <c r="OP43" s="85"/>
      <c r="OQ43" s="85"/>
      <c r="OR43" s="85"/>
      <c r="OS43" s="85"/>
      <c r="OT43" s="85"/>
      <c r="OU43" s="85"/>
      <c r="OV43" s="85"/>
      <c r="OW43" s="85"/>
      <c r="OX43" s="85"/>
      <c r="OY43" s="85"/>
      <c r="OZ43" s="85"/>
      <c r="PA43" s="85"/>
      <c r="PB43" s="85"/>
      <c r="PC43" s="85"/>
      <c r="PD43" s="85"/>
      <c r="PE43" s="85"/>
      <c r="PF43" s="85"/>
      <c r="PG43" s="85"/>
      <c r="PH43" s="85"/>
      <c r="PI43" s="85"/>
      <c r="PJ43" s="85"/>
      <c r="PK43" s="85"/>
      <c r="PL43" s="85"/>
      <c r="PM43" s="85"/>
      <c r="PN43" s="85"/>
      <c r="PO43" s="85"/>
      <c r="PP43" s="85"/>
      <c r="PQ43" s="85"/>
      <c r="PR43" s="85"/>
      <c r="PS43" s="85"/>
      <c r="PT43" s="85"/>
      <c r="PU43" s="85"/>
      <c r="PV43" s="85"/>
      <c r="PW43" s="85"/>
      <c r="PX43" s="85"/>
      <c r="PY43" s="85"/>
      <c r="PZ43" s="85"/>
      <c r="QA43" s="85"/>
      <c r="QB43" s="85"/>
      <c r="QC43" s="85"/>
      <c r="QD43" s="85"/>
      <c r="QE43" s="85"/>
      <c r="QF43" s="85"/>
      <c r="QG43" s="85"/>
      <c r="QH43" s="85"/>
      <c r="QI43" s="85"/>
      <c r="QJ43" s="85"/>
      <c r="QK43" s="85"/>
      <c r="QL43" s="85"/>
      <c r="QM43" s="85"/>
      <c r="QN43" s="85"/>
      <c r="QO43" s="85"/>
      <c r="QP43" s="85"/>
      <c r="QQ43" s="85"/>
      <c r="QR43" s="85"/>
      <c r="QS43" s="85"/>
      <c r="QT43" s="85"/>
      <c r="QU43" s="85"/>
      <c r="QV43" s="85"/>
      <c r="QW43" s="85"/>
      <c r="QX43" s="85"/>
      <c r="QY43" s="85"/>
      <c r="QZ43" s="85"/>
      <c r="RA43" s="85"/>
      <c r="RB43" s="85"/>
      <c r="RC43" s="85"/>
      <c r="RD43" s="85"/>
      <c r="RE43" s="85"/>
      <c r="RF43" s="85"/>
      <c r="RG43" s="85"/>
      <c r="RH43" s="85"/>
      <c r="RI43" s="85"/>
      <c r="RJ43" s="85"/>
      <c r="RK43" s="85"/>
      <c r="RL43" s="85"/>
      <c r="RM43" s="85"/>
      <c r="RN43" s="85"/>
      <c r="RO43" s="85"/>
      <c r="RP43" s="85"/>
      <c r="RQ43" s="85"/>
      <c r="RR43" s="85"/>
      <c r="RS43" s="85"/>
      <c r="RT43" s="85"/>
      <c r="RU43" s="85"/>
      <c r="RV43" s="85"/>
      <c r="RW43" s="85"/>
      <c r="RX43" s="85"/>
      <c r="RY43" s="85"/>
      <c r="RZ43" s="85"/>
      <c r="SA43" s="85"/>
      <c r="SB43" s="85"/>
      <c r="SC43" s="85"/>
      <c r="SD43" s="85"/>
      <c r="SE43" s="85"/>
      <c r="SF43" s="85"/>
      <c r="SG43" s="85"/>
      <c r="SH43" s="85"/>
      <c r="SI43" s="85"/>
      <c r="SJ43" s="85"/>
    </row>
    <row r="44" spans="2:504" x14ac:dyDescent="0.25">
      <c r="B44" s="50" t="str">
        <f>'Pay App 1'!B90</f>
        <v>07 60 00</v>
      </c>
      <c r="C44" s="26" t="str">
        <f>'Pay App 1'!C90</f>
        <v>Sheet Metal Flashing &amp; Trim</v>
      </c>
      <c r="D44" s="88">
        <f t="shared" si="8"/>
        <v>0</v>
      </c>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c r="CF44" s="85"/>
      <c r="CG44" s="85"/>
      <c r="CH44" s="85"/>
      <c r="CI44" s="85"/>
      <c r="CJ44" s="85"/>
      <c r="CK44" s="85"/>
      <c r="CL44" s="85"/>
      <c r="CM44" s="85"/>
      <c r="CN44" s="85"/>
      <c r="CO44" s="85"/>
      <c r="CP44" s="85"/>
      <c r="CQ44" s="85"/>
      <c r="CR44" s="85"/>
      <c r="CS44" s="85"/>
      <c r="CT44" s="85"/>
      <c r="CU44" s="85"/>
      <c r="CV44" s="85"/>
      <c r="CW44" s="85"/>
      <c r="CX44" s="85"/>
      <c r="CY44" s="85"/>
      <c r="CZ44" s="85"/>
      <c r="DA44" s="85"/>
      <c r="DB44" s="85"/>
      <c r="DC44" s="85"/>
      <c r="DD44" s="85"/>
      <c r="DE44" s="85"/>
      <c r="DF44" s="85"/>
      <c r="DG44" s="85"/>
      <c r="DH44" s="85"/>
      <c r="DI44" s="85"/>
      <c r="DJ44" s="85"/>
      <c r="DK44" s="85"/>
      <c r="DL44" s="85"/>
      <c r="DM44" s="85"/>
      <c r="DN44" s="85"/>
      <c r="DO44" s="85"/>
      <c r="DP44" s="85"/>
      <c r="DQ44" s="85"/>
      <c r="DR44" s="85"/>
      <c r="DS44" s="85"/>
      <c r="DT44" s="85"/>
      <c r="DU44" s="85"/>
      <c r="DV44" s="85"/>
      <c r="DW44" s="85"/>
      <c r="DX44" s="85"/>
      <c r="DY44" s="85"/>
      <c r="DZ44" s="85"/>
      <c r="EA44" s="85"/>
      <c r="EB44" s="85"/>
      <c r="EC44" s="85"/>
      <c r="ED44" s="85"/>
      <c r="EE44" s="85"/>
      <c r="EF44" s="85"/>
      <c r="EG44" s="85"/>
      <c r="EH44" s="85"/>
      <c r="EI44" s="85"/>
      <c r="EJ44" s="85"/>
      <c r="EK44" s="85"/>
      <c r="EL44" s="85"/>
      <c r="EM44" s="85"/>
      <c r="EN44" s="85"/>
      <c r="EO44" s="85"/>
      <c r="EP44" s="85"/>
      <c r="EQ44" s="85"/>
      <c r="ER44" s="85"/>
      <c r="ES44" s="85"/>
      <c r="ET44" s="85"/>
      <c r="EU44" s="85"/>
      <c r="EV44" s="85"/>
      <c r="EW44" s="85"/>
      <c r="EX44" s="85"/>
      <c r="EY44" s="85"/>
      <c r="EZ44" s="85"/>
      <c r="FA44" s="85"/>
      <c r="FB44" s="85"/>
      <c r="FC44" s="85"/>
      <c r="FD44" s="85"/>
      <c r="FE44" s="85"/>
      <c r="FF44" s="85"/>
      <c r="FG44" s="85"/>
      <c r="FH44" s="85"/>
      <c r="FI44" s="85"/>
      <c r="FJ44" s="85"/>
      <c r="FK44" s="85"/>
      <c r="FL44" s="85"/>
      <c r="FM44" s="85"/>
      <c r="FN44" s="85"/>
      <c r="FO44" s="85"/>
      <c r="FP44" s="85"/>
      <c r="FQ44" s="85"/>
      <c r="FR44" s="85"/>
      <c r="FS44" s="85"/>
      <c r="FT44" s="85"/>
      <c r="FU44" s="85"/>
      <c r="FV44" s="85"/>
      <c r="FW44" s="85"/>
      <c r="FX44" s="85"/>
      <c r="FY44" s="85"/>
      <c r="FZ44" s="85"/>
      <c r="GA44" s="85"/>
      <c r="GB44" s="85"/>
      <c r="GC44" s="85"/>
      <c r="GD44" s="85"/>
      <c r="GE44" s="85"/>
      <c r="GF44" s="85"/>
      <c r="GG44" s="85"/>
      <c r="GH44" s="85"/>
      <c r="GI44" s="85"/>
      <c r="GJ44" s="85"/>
      <c r="GK44" s="85"/>
      <c r="GL44" s="85"/>
      <c r="GM44" s="85"/>
      <c r="GN44" s="85"/>
      <c r="GO44" s="85"/>
      <c r="GP44" s="85"/>
      <c r="GQ44" s="85"/>
      <c r="GR44" s="85"/>
      <c r="GS44" s="85"/>
      <c r="GT44" s="85"/>
      <c r="GU44" s="85"/>
      <c r="GV44" s="85"/>
      <c r="GW44" s="85"/>
      <c r="GX44" s="85"/>
      <c r="GY44" s="85"/>
      <c r="GZ44" s="85"/>
      <c r="HA44" s="85"/>
      <c r="HB44" s="85"/>
      <c r="HC44" s="85"/>
      <c r="HD44" s="85"/>
      <c r="HE44" s="85"/>
      <c r="HF44" s="85"/>
      <c r="HG44" s="85"/>
      <c r="HH44" s="85"/>
      <c r="HI44" s="85"/>
      <c r="HJ44" s="85"/>
      <c r="HK44" s="85"/>
      <c r="HL44" s="85"/>
      <c r="HM44" s="85"/>
      <c r="HN44" s="85"/>
      <c r="HO44" s="85"/>
      <c r="HP44" s="85"/>
      <c r="HQ44" s="85"/>
      <c r="HR44" s="85"/>
      <c r="HS44" s="85"/>
      <c r="HT44" s="85"/>
      <c r="HU44" s="85"/>
      <c r="HV44" s="85"/>
      <c r="HW44" s="85"/>
      <c r="HX44" s="85"/>
      <c r="HY44" s="85"/>
      <c r="HZ44" s="85"/>
      <c r="IA44" s="85"/>
      <c r="IB44" s="85"/>
      <c r="IC44" s="85"/>
      <c r="ID44" s="85"/>
      <c r="IE44" s="85"/>
      <c r="IF44" s="85"/>
      <c r="IG44" s="85"/>
      <c r="IH44" s="85"/>
      <c r="II44" s="85"/>
      <c r="IJ44" s="85"/>
      <c r="IK44" s="85"/>
      <c r="IL44" s="85"/>
      <c r="IM44" s="85"/>
      <c r="IN44" s="85"/>
      <c r="IO44" s="85"/>
      <c r="IP44" s="85"/>
      <c r="IQ44" s="85"/>
      <c r="IR44" s="85"/>
      <c r="IS44" s="85"/>
      <c r="IT44" s="85"/>
      <c r="IU44" s="85"/>
      <c r="IV44" s="85"/>
      <c r="IW44" s="85"/>
      <c r="IX44" s="85"/>
      <c r="IY44" s="85"/>
      <c r="IZ44" s="85"/>
      <c r="JA44" s="85"/>
      <c r="JB44" s="85"/>
      <c r="JC44" s="85"/>
      <c r="JD44" s="85"/>
      <c r="JE44" s="85"/>
      <c r="JF44" s="85"/>
      <c r="JG44" s="85"/>
      <c r="JH44" s="85"/>
      <c r="JI44" s="85"/>
      <c r="JJ44" s="85"/>
      <c r="JK44" s="85"/>
      <c r="JL44" s="85"/>
      <c r="JM44" s="85"/>
      <c r="JN44" s="85"/>
      <c r="JO44" s="85"/>
      <c r="JP44" s="85"/>
      <c r="JQ44" s="85"/>
      <c r="JR44" s="85"/>
      <c r="JS44" s="85"/>
      <c r="JT44" s="85"/>
      <c r="JU44" s="85"/>
      <c r="JV44" s="85"/>
      <c r="JW44" s="85"/>
      <c r="JX44" s="85"/>
      <c r="JY44" s="85"/>
      <c r="JZ44" s="85"/>
      <c r="KA44" s="85"/>
      <c r="KB44" s="85"/>
      <c r="KC44" s="85"/>
      <c r="KD44" s="85"/>
      <c r="KE44" s="85"/>
      <c r="KF44" s="85"/>
      <c r="KG44" s="85"/>
      <c r="KH44" s="85"/>
      <c r="KI44" s="85"/>
      <c r="KJ44" s="85"/>
      <c r="KK44" s="85"/>
      <c r="KL44" s="85"/>
      <c r="KM44" s="85"/>
      <c r="KN44" s="85"/>
      <c r="KO44" s="85"/>
      <c r="KP44" s="85"/>
      <c r="KQ44" s="85"/>
      <c r="KR44" s="85"/>
      <c r="KS44" s="85"/>
      <c r="KT44" s="85"/>
      <c r="KU44" s="85"/>
      <c r="KV44" s="85"/>
      <c r="KW44" s="85"/>
      <c r="KX44" s="85"/>
      <c r="KY44" s="85"/>
      <c r="KZ44" s="85"/>
      <c r="LA44" s="85"/>
      <c r="LB44" s="85"/>
      <c r="LC44" s="85"/>
      <c r="LD44" s="85"/>
      <c r="LE44" s="85"/>
      <c r="LF44" s="85"/>
      <c r="LG44" s="85"/>
      <c r="LH44" s="85"/>
      <c r="LI44" s="85"/>
      <c r="LJ44" s="85"/>
      <c r="LK44" s="85"/>
      <c r="LL44" s="85"/>
      <c r="LM44" s="85"/>
      <c r="LN44" s="85"/>
      <c r="LO44" s="85"/>
      <c r="LP44" s="85"/>
      <c r="LQ44" s="85"/>
      <c r="LR44" s="85"/>
      <c r="LS44" s="85"/>
      <c r="LT44" s="85"/>
      <c r="LU44" s="85"/>
      <c r="LV44" s="85"/>
      <c r="LW44" s="85"/>
      <c r="LX44" s="85"/>
      <c r="LY44" s="85"/>
      <c r="LZ44" s="85"/>
      <c r="MA44" s="85"/>
      <c r="MB44" s="85"/>
      <c r="MC44" s="85"/>
      <c r="MD44" s="85"/>
      <c r="ME44" s="85"/>
      <c r="MF44" s="85"/>
      <c r="MG44" s="85"/>
      <c r="MH44" s="85"/>
      <c r="MI44" s="85"/>
      <c r="MJ44" s="85"/>
      <c r="MK44" s="85"/>
      <c r="ML44" s="85"/>
      <c r="MM44" s="85"/>
      <c r="MN44" s="85"/>
      <c r="MO44" s="85"/>
      <c r="MP44" s="85"/>
      <c r="MQ44" s="85"/>
      <c r="MR44" s="85"/>
      <c r="MS44" s="85"/>
      <c r="MT44" s="85"/>
      <c r="MU44" s="85"/>
      <c r="MV44" s="85"/>
      <c r="MW44" s="85"/>
      <c r="MX44" s="85"/>
      <c r="MY44" s="85"/>
      <c r="MZ44" s="85"/>
      <c r="NA44" s="85"/>
      <c r="NB44" s="85"/>
      <c r="NC44" s="85"/>
      <c r="ND44" s="85"/>
      <c r="NE44" s="85"/>
      <c r="NF44" s="85"/>
      <c r="NG44" s="85"/>
      <c r="NH44" s="85"/>
      <c r="NI44" s="85"/>
      <c r="NJ44" s="85"/>
      <c r="NK44" s="85"/>
      <c r="NL44" s="85"/>
      <c r="NM44" s="85"/>
      <c r="NN44" s="85"/>
      <c r="NO44" s="85"/>
      <c r="NP44" s="85"/>
      <c r="NQ44" s="85"/>
      <c r="NR44" s="85"/>
      <c r="NS44" s="85"/>
      <c r="NT44" s="85"/>
      <c r="NU44" s="85"/>
      <c r="NV44" s="85"/>
      <c r="NW44" s="85"/>
      <c r="NX44" s="85"/>
      <c r="NY44" s="85"/>
      <c r="NZ44" s="85"/>
      <c r="OA44" s="85"/>
      <c r="OB44" s="85"/>
      <c r="OC44" s="85"/>
      <c r="OD44" s="85"/>
      <c r="OE44" s="85"/>
      <c r="OF44" s="85"/>
      <c r="OG44" s="85"/>
      <c r="OH44" s="85"/>
      <c r="OI44" s="85"/>
      <c r="OJ44" s="85"/>
      <c r="OK44" s="85"/>
      <c r="OL44" s="85"/>
      <c r="OM44" s="85"/>
      <c r="ON44" s="85"/>
      <c r="OO44" s="85"/>
      <c r="OP44" s="85"/>
      <c r="OQ44" s="85"/>
      <c r="OR44" s="85"/>
      <c r="OS44" s="85"/>
      <c r="OT44" s="85"/>
      <c r="OU44" s="85"/>
      <c r="OV44" s="85"/>
      <c r="OW44" s="85"/>
      <c r="OX44" s="85"/>
      <c r="OY44" s="85"/>
      <c r="OZ44" s="85"/>
      <c r="PA44" s="85"/>
      <c r="PB44" s="85"/>
      <c r="PC44" s="85"/>
      <c r="PD44" s="85"/>
      <c r="PE44" s="85"/>
      <c r="PF44" s="85"/>
      <c r="PG44" s="85"/>
      <c r="PH44" s="85"/>
      <c r="PI44" s="85"/>
      <c r="PJ44" s="85"/>
      <c r="PK44" s="85"/>
      <c r="PL44" s="85"/>
      <c r="PM44" s="85"/>
      <c r="PN44" s="85"/>
      <c r="PO44" s="85"/>
      <c r="PP44" s="85"/>
      <c r="PQ44" s="85"/>
      <c r="PR44" s="85"/>
      <c r="PS44" s="85"/>
      <c r="PT44" s="85"/>
      <c r="PU44" s="85"/>
      <c r="PV44" s="85"/>
      <c r="PW44" s="85"/>
      <c r="PX44" s="85"/>
      <c r="PY44" s="85"/>
      <c r="PZ44" s="85"/>
      <c r="QA44" s="85"/>
      <c r="QB44" s="85"/>
      <c r="QC44" s="85"/>
      <c r="QD44" s="85"/>
      <c r="QE44" s="85"/>
      <c r="QF44" s="85"/>
      <c r="QG44" s="85"/>
      <c r="QH44" s="85"/>
      <c r="QI44" s="85"/>
      <c r="QJ44" s="85"/>
      <c r="QK44" s="85"/>
      <c r="QL44" s="85"/>
      <c r="QM44" s="85"/>
      <c r="QN44" s="85"/>
      <c r="QO44" s="85"/>
      <c r="QP44" s="85"/>
      <c r="QQ44" s="85"/>
      <c r="QR44" s="85"/>
      <c r="QS44" s="85"/>
      <c r="QT44" s="85"/>
      <c r="QU44" s="85"/>
      <c r="QV44" s="85"/>
      <c r="QW44" s="85"/>
      <c r="QX44" s="85"/>
      <c r="QY44" s="85"/>
      <c r="QZ44" s="85"/>
      <c r="RA44" s="85"/>
      <c r="RB44" s="85"/>
      <c r="RC44" s="85"/>
      <c r="RD44" s="85"/>
      <c r="RE44" s="85"/>
      <c r="RF44" s="85"/>
      <c r="RG44" s="85"/>
      <c r="RH44" s="85"/>
      <c r="RI44" s="85"/>
      <c r="RJ44" s="85"/>
      <c r="RK44" s="85"/>
      <c r="RL44" s="85"/>
      <c r="RM44" s="85"/>
      <c r="RN44" s="85"/>
      <c r="RO44" s="85"/>
      <c r="RP44" s="85"/>
      <c r="RQ44" s="85"/>
      <c r="RR44" s="85"/>
      <c r="RS44" s="85"/>
      <c r="RT44" s="85"/>
      <c r="RU44" s="85"/>
      <c r="RV44" s="85"/>
      <c r="RW44" s="85"/>
      <c r="RX44" s="85"/>
      <c r="RY44" s="85"/>
      <c r="RZ44" s="85"/>
      <c r="SA44" s="85"/>
      <c r="SB44" s="85"/>
      <c r="SC44" s="85"/>
      <c r="SD44" s="85"/>
      <c r="SE44" s="85"/>
      <c r="SF44" s="85"/>
      <c r="SG44" s="85"/>
      <c r="SH44" s="85"/>
      <c r="SI44" s="85"/>
      <c r="SJ44" s="85"/>
    </row>
    <row r="45" spans="2:504" x14ac:dyDescent="0.25">
      <c r="B45" s="50" t="str">
        <f>'Pay App 1'!B91</f>
        <v>07 80 00</v>
      </c>
      <c r="C45" s="26" t="str">
        <f>'Pay App 1'!C91</f>
        <v>Fireproofing</v>
      </c>
      <c r="D45" s="88">
        <f t="shared" si="8"/>
        <v>0</v>
      </c>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c r="CF45" s="85"/>
      <c r="CG45" s="85"/>
      <c r="CH45" s="85"/>
      <c r="CI45" s="85"/>
      <c r="CJ45" s="85"/>
      <c r="CK45" s="85"/>
      <c r="CL45" s="85"/>
      <c r="CM45" s="85"/>
      <c r="CN45" s="85"/>
      <c r="CO45" s="85"/>
      <c r="CP45" s="85"/>
      <c r="CQ45" s="85"/>
      <c r="CR45" s="85"/>
      <c r="CS45" s="85"/>
      <c r="CT45" s="85"/>
      <c r="CU45" s="85"/>
      <c r="CV45" s="85"/>
      <c r="CW45" s="85"/>
      <c r="CX45" s="85"/>
      <c r="CY45" s="85"/>
      <c r="CZ45" s="85"/>
      <c r="DA45" s="85"/>
      <c r="DB45" s="85"/>
      <c r="DC45" s="85"/>
      <c r="DD45" s="85"/>
      <c r="DE45" s="85"/>
      <c r="DF45" s="85"/>
      <c r="DG45" s="85"/>
      <c r="DH45" s="85"/>
      <c r="DI45" s="85"/>
      <c r="DJ45" s="85"/>
      <c r="DK45" s="85"/>
      <c r="DL45" s="85"/>
      <c r="DM45" s="85"/>
      <c r="DN45" s="85"/>
      <c r="DO45" s="85"/>
      <c r="DP45" s="85"/>
      <c r="DQ45" s="85"/>
      <c r="DR45" s="85"/>
      <c r="DS45" s="85"/>
      <c r="DT45" s="85"/>
      <c r="DU45" s="85"/>
      <c r="DV45" s="85"/>
      <c r="DW45" s="85"/>
      <c r="DX45" s="85"/>
      <c r="DY45" s="85"/>
      <c r="DZ45" s="85"/>
      <c r="EA45" s="85"/>
      <c r="EB45" s="85"/>
      <c r="EC45" s="85"/>
      <c r="ED45" s="85"/>
      <c r="EE45" s="85"/>
      <c r="EF45" s="85"/>
      <c r="EG45" s="85"/>
      <c r="EH45" s="85"/>
      <c r="EI45" s="85"/>
      <c r="EJ45" s="85"/>
      <c r="EK45" s="85"/>
      <c r="EL45" s="85"/>
      <c r="EM45" s="85"/>
      <c r="EN45" s="85"/>
      <c r="EO45" s="85"/>
      <c r="EP45" s="85"/>
      <c r="EQ45" s="85"/>
      <c r="ER45" s="85"/>
      <c r="ES45" s="85"/>
      <c r="ET45" s="85"/>
      <c r="EU45" s="85"/>
      <c r="EV45" s="85"/>
      <c r="EW45" s="85"/>
      <c r="EX45" s="85"/>
      <c r="EY45" s="85"/>
      <c r="EZ45" s="85"/>
      <c r="FA45" s="85"/>
      <c r="FB45" s="85"/>
      <c r="FC45" s="85"/>
      <c r="FD45" s="85"/>
      <c r="FE45" s="85"/>
      <c r="FF45" s="85"/>
      <c r="FG45" s="85"/>
      <c r="FH45" s="85"/>
      <c r="FI45" s="85"/>
      <c r="FJ45" s="85"/>
      <c r="FK45" s="85"/>
      <c r="FL45" s="85"/>
      <c r="FM45" s="85"/>
      <c r="FN45" s="85"/>
      <c r="FO45" s="85"/>
      <c r="FP45" s="85"/>
      <c r="FQ45" s="85"/>
      <c r="FR45" s="85"/>
      <c r="FS45" s="85"/>
      <c r="FT45" s="85"/>
      <c r="FU45" s="85"/>
      <c r="FV45" s="85"/>
      <c r="FW45" s="85"/>
      <c r="FX45" s="85"/>
      <c r="FY45" s="85"/>
      <c r="FZ45" s="85"/>
      <c r="GA45" s="85"/>
      <c r="GB45" s="85"/>
      <c r="GC45" s="85"/>
      <c r="GD45" s="85"/>
      <c r="GE45" s="85"/>
      <c r="GF45" s="85"/>
      <c r="GG45" s="85"/>
      <c r="GH45" s="85"/>
      <c r="GI45" s="85"/>
      <c r="GJ45" s="85"/>
      <c r="GK45" s="85"/>
      <c r="GL45" s="85"/>
      <c r="GM45" s="85"/>
      <c r="GN45" s="85"/>
      <c r="GO45" s="85"/>
      <c r="GP45" s="85"/>
      <c r="GQ45" s="85"/>
      <c r="GR45" s="85"/>
      <c r="GS45" s="85"/>
      <c r="GT45" s="85"/>
      <c r="GU45" s="85"/>
      <c r="GV45" s="85"/>
      <c r="GW45" s="85"/>
      <c r="GX45" s="85"/>
      <c r="GY45" s="85"/>
      <c r="GZ45" s="85"/>
      <c r="HA45" s="85"/>
      <c r="HB45" s="85"/>
      <c r="HC45" s="85"/>
      <c r="HD45" s="85"/>
      <c r="HE45" s="85"/>
      <c r="HF45" s="85"/>
      <c r="HG45" s="85"/>
      <c r="HH45" s="85"/>
      <c r="HI45" s="85"/>
      <c r="HJ45" s="85"/>
      <c r="HK45" s="85"/>
      <c r="HL45" s="85"/>
      <c r="HM45" s="85"/>
      <c r="HN45" s="85"/>
      <c r="HO45" s="85"/>
      <c r="HP45" s="85"/>
      <c r="HQ45" s="85"/>
      <c r="HR45" s="85"/>
      <c r="HS45" s="85"/>
      <c r="HT45" s="85"/>
      <c r="HU45" s="85"/>
      <c r="HV45" s="85"/>
      <c r="HW45" s="85"/>
      <c r="HX45" s="85"/>
      <c r="HY45" s="85"/>
      <c r="HZ45" s="85"/>
      <c r="IA45" s="85"/>
      <c r="IB45" s="85"/>
      <c r="IC45" s="85"/>
      <c r="ID45" s="85"/>
      <c r="IE45" s="85"/>
      <c r="IF45" s="85"/>
      <c r="IG45" s="85"/>
      <c r="IH45" s="85"/>
      <c r="II45" s="85"/>
      <c r="IJ45" s="85"/>
      <c r="IK45" s="85"/>
      <c r="IL45" s="85"/>
      <c r="IM45" s="85"/>
      <c r="IN45" s="85"/>
      <c r="IO45" s="85"/>
      <c r="IP45" s="85"/>
      <c r="IQ45" s="85"/>
      <c r="IR45" s="85"/>
      <c r="IS45" s="85"/>
      <c r="IT45" s="85"/>
      <c r="IU45" s="85"/>
      <c r="IV45" s="85"/>
      <c r="IW45" s="85"/>
      <c r="IX45" s="85"/>
      <c r="IY45" s="85"/>
      <c r="IZ45" s="85"/>
      <c r="JA45" s="85"/>
      <c r="JB45" s="85"/>
      <c r="JC45" s="85"/>
      <c r="JD45" s="85"/>
      <c r="JE45" s="85"/>
      <c r="JF45" s="85"/>
      <c r="JG45" s="85"/>
      <c r="JH45" s="85"/>
      <c r="JI45" s="85"/>
      <c r="JJ45" s="85"/>
      <c r="JK45" s="85"/>
      <c r="JL45" s="85"/>
      <c r="JM45" s="85"/>
      <c r="JN45" s="85"/>
      <c r="JO45" s="85"/>
      <c r="JP45" s="85"/>
      <c r="JQ45" s="85"/>
      <c r="JR45" s="85"/>
      <c r="JS45" s="85"/>
      <c r="JT45" s="85"/>
      <c r="JU45" s="85"/>
      <c r="JV45" s="85"/>
      <c r="JW45" s="85"/>
      <c r="JX45" s="85"/>
      <c r="JY45" s="85"/>
      <c r="JZ45" s="85"/>
      <c r="KA45" s="85"/>
      <c r="KB45" s="85"/>
      <c r="KC45" s="85"/>
      <c r="KD45" s="85"/>
      <c r="KE45" s="85"/>
      <c r="KF45" s="85"/>
      <c r="KG45" s="85"/>
      <c r="KH45" s="85"/>
      <c r="KI45" s="85"/>
      <c r="KJ45" s="85"/>
      <c r="KK45" s="85"/>
      <c r="KL45" s="85"/>
      <c r="KM45" s="85"/>
      <c r="KN45" s="85"/>
      <c r="KO45" s="85"/>
      <c r="KP45" s="85"/>
      <c r="KQ45" s="85"/>
      <c r="KR45" s="85"/>
      <c r="KS45" s="85"/>
      <c r="KT45" s="85"/>
      <c r="KU45" s="85"/>
      <c r="KV45" s="85"/>
      <c r="KW45" s="85"/>
      <c r="KX45" s="85"/>
      <c r="KY45" s="85"/>
      <c r="KZ45" s="85"/>
      <c r="LA45" s="85"/>
      <c r="LB45" s="85"/>
      <c r="LC45" s="85"/>
      <c r="LD45" s="85"/>
      <c r="LE45" s="85"/>
      <c r="LF45" s="85"/>
      <c r="LG45" s="85"/>
      <c r="LH45" s="85"/>
      <c r="LI45" s="85"/>
      <c r="LJ45" s="85"/>
      <c r="LK45" s="85"/>
      <c r="LL45" s="85"/>
      <c r="LM45" s="85"/>
      <c r="LN45" s="85"/>
      <c r="LO45" s="85"/>
      <c r="LP45" s="85"/>
      <c r="LQ45" s="85"/>
      <c r="LR45" s="85"/>
      <c r="LS45" s="85"/>
      <c r="LT45" s="85"/>
      <c r="LU45" s="85"/>
      <c r="LV45" s="85"/>
      <c r="LW45" s="85"/>
      <c r="LX45" s="85"/>
      <c r="LY45" s="85"/>
      <c r="LZ45" s="85"/>
      <c r="MA45" s="85"/>
      <c r="MB45" s="85"/>
      <c r="MC45" s="85"/>
      <c r="MD45" s="85"/>
      <c r="ME45" s="85"/>
      <c r="MF45" s="85"/>
      <c r="MG45" s="85"/>
      <c r="MH45" s="85"/>
      <c r="MI45" s="85"/>
      <c r="MJ45" s="85"/>
      <c r="MK45" s="85"/>
      <c r="ML45" s="85"/>
      <c r="MM45" s="85"/>
      <c r="MN45" s="85"/>
      <c r="MO45" s="85"/>
      <c r="MP45" s="85"/>
      <c r="MQ45" s="85"/>
      <c r="MR45" s="85"/>
      <c r="MS45" s="85"/>
      <c r="MT45" s="85"/>
      <c r="MU45" s="85"/>
      <c r="MV45" s="85"/>
      <c r="MW45" s="85"/>
      <c r="MX45" s="85"/>
      <c r="MY45" s="85"/>
      <c r="MZ45" s="85"/>
      <c r="NA45" s="85"/>
      <c r="NB45" s="85"/>
      <c r="NC45" s="85"/>
      <c r="ND45" s="85"/>
      <c r="NE45" s="85"/>
      <c r="NF45" s="85"/>
      <c r="NG45" s="85"/>
      <c r="NH45" s="85"/>
      <c r="NI45" s="85"/>
      <c r="NJ45" s="85"/>
      <c r="NK45" s="85"/>
      <c r="NL45" s="85"/>
      <c r="NM45" s="85"/>
      <c r="NN45" s="85"/>
      <c r="NO45" s="85"/>
      <c r="NP45" s="85"/>
      <c r="NQ45" s="85"/>
      <c r="NR45" s="85"/>
      <c r="NS45" s="85"/>
      <c r="NT45" s="85"/>
      <c r="NU45" s="85"/>
      <c r="NV45" s="85"/>
      <c r="NW45" s="85"/>
      <c r="NX45" s="85"/>
      <c r="NY45" s="85"/>
      <c r="NZ45" s="85"/>
      <c r="OA45" s="85"/>
      <c r="OB45" s="85"/>
      <c r="OC45" s="85"/>
      <c r="OD45" s="85"/>
      <c r="OE45" s="85"/>
      <c r="OF45" s="85"/>
      <c r="OG45" s="85"/>
      <c r="OH45" s="85"/>
      <c r="OI45" s="85"/>
      <c r="OJ45" s="85"/>
      <c r="OK45" s="85"/>
      <c r="OL45" s="85"/>
      <c r="OM45" s="85"/>
      <c r="ON45" s="85"/>
      <c r="OO45" s="85"/>
      <c r="OP45" s="85"/>
      <c r="OQ45" s="85"/>
      <c r="OR45" s="85"/>
      <c r="OS45" s="85"/>
      <c r="OT45" s="85"/>
      <c r="OU45" s="85"/>
      <c r="OV45" s="85"/>
      <c r="OW45" s="85"/>
      <c r="OX45" s="85"/>
      <c r="OY45" s="85"/>
      <c r="OZ45" s="85"/>
      <c r="PA45" s="85"/>
      <c r="PB45" s="85"/>
      <c r="PC45" s="85"/>
      <c r="PD45" s="85"/>
      <c r="PE45" s="85"/>
      <c r="PF45" s="85"/>
      <c r="PG45" s="85"/>
      <c r="PH45" s="85"/>
      <c r="PI45" s="85"/>
      <c r="PJ45" s="85"/>
      <c r="PK45" s="85"/>
      <c r="PL45" s="85"/>
      <c r="PM45" s="85"/>
      <c r="PN45" s="85"/>
      <c r="PO45" s="85"/>
      <c r="PP45" s="85"/>
      <c r="PQ45" s="85"/>
      <c r="PR45" s="85"/>
      <c r="PS45" s="85"/>
      <c r="PT45" s="85"/>
      <c r="PU45" s="85"/>
      <c r="PV45" s="85"/>
      <c r="PW45" s="85"/>
      <c r="PX45" s="85"/>
      <c r="PY45" s="85"/>
      <c r="PZ45" s="85"/>
      <c r="QA45" s="85"/>
      <c r="QB45" s="85"/>
      <c r="QC45" s="85"/>
      <c r="QD45" s="85"/>
      <c r="QE45" s="85"/>
      <c r="QF45" s="85"/>
      <c r="QG45" s="85"/>
      <c r="QH45" s="85"/>
      <c r="QI45" s="85"/>
      <c r="QJ45" s="85"/>
      <c r="QK45" s="85"/>
      <c r="QL45" s="85"/>
      <c r="QM45" s="85"/>
      <c r="QN45" s="85"/>
      <c r="QO45" s="85"/>
      <c r="QP45" s="85"/>
      <c r="QQ45" s="85"/>
      <c r="QR45" s="85"/>
      <c r="QS45" s="85"/>
      <c r="QT45" s="85"/>
      <c r="QU45" s="85"/>
      <c r="QV45" s="85"/>
      <c r="QW45" s="85"/>
      <c r="QX45" s="85"/>
      <c r="QY45" s="85"/>
      <c r="QZ45" s="85"/>
      <c r="RA45" s="85"/>
      <c r="RB45" s="85"/>
      <c r="RC45" s="85"/>
      <c r="RD45" s="85"/>
      <c r="RE45" s="85"/>
      <c r="RF45" s="85"/>
      <c r="RG45" s="85"/>
      <c r="RH45" s="85"/>
      <c r="RI45" s="85"/>
      <c r="RJ45" s="85"/>
      <c r="RK45" s="85"/>
      <c r="RL45" s="85"/>
      <c r="RM45" s="85"/>
      <c r="RN45" s="85"/>
      <c r="RO45" s="85"/>
      <c r="RP45" s="85"/>
      <c r="RQ45" s="85"/>
      <c r="RR45" s="85"/>
      <c r="RS45" s="85"/>
      <c r="RT45" s="85"/>
      <c r="RU45" s="85"/>
      <c r="RV45" s="85"/>
      <c r="RW45" s="85"/>
      <c r="RX45" s="85"/>
      <c r="RY45" s="85"/>
      <c r="RZ45" s="85"/>
      <c r="SA45" s="85"/>
      <c r="SB45" s="85"/>
      <c r="SC45" s="85"/>
      <c r="SD45" s="85"/>
      <c r="SE45" s="85"/>
      <c r="SF45" s="85"/>
      <c r="SG45" s="85"/>
      <c r="SH45" s="85"/>
      <c r="SI45" s="85"/>
      <c r="SJ45" s="85"/>
    </row>
    <row r="46" spans="2:504" x14ac:dyDescent="0.25">
      <c r="B46" s="50" t="str">
        <f>'Pay App 1'!B92</f>
        <v>07 90 00</v>
      </c>
      <c r="C46" s="26" t="str">
        <f>'Pay App 1'!C92</f>
        <v>Joint Sealants</v>
      </c>
      <c r="D46" s="88">
        <f t="shared" si="8"/>
        <v>0</v>
      </c>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c r="CF46" s="85"/>
      <c r="CG46" s="85"/>
      <c r="CH46" s="85"/>
      <c r="CI46" s="85"/>
      <c r="CJ46" s="85"/>
      <c r="CK46" s="85"/>
      <c r="CL46" s="85"/>
      <c r="CM46" s="85"/>
      <c r="CN46" s="85"/>
      <c r="CO46" s="85"/>
      <c r="CP46" s="85"/>
      <c r="CQ46" s="85"/>
      <c r="CR46" s="85"/>
      <c r="CS46" s="85"/>
      <c r="CT46" s="85"/>
      <c r="CU46" s="85"/>
      <c r="CV46" s="85"/>
      <c r="CW46" s="85"/>
      <c r="CX46" s="85"/>
      <c r="CY46" s="85"/>
      <c r="CZ46" s="85"/>
      <c r="DA46" s="85"/>
      <c r="DB46" s="85"/>
      <c r="DC46" s="85"/>
      <c r="DD46" s="85"/>
      <c r="DE46" s="85"/>
      <c r="DF46" s="85"/>
      <c r="DG46" s="85"/>
      <c r="DH46" s="85"/>
      <c r="DI46" s="85"/>
      <c r="DJ46" s="85"/>
      <c r="DK46" s="85"/>
      <c r="DL46" s="85"/>
      <c r="DM46" s="85"/>
      <c r="DN46" s="85"/>
      <c r="DO46" s="85"/>
      <c r="DP46" s="85"/>
      <c r="DQ46" s="85"/>
      <c r="DR46" s="85"/>
      <c r="DS46" s="85"/>
      <c r="DT46" s="85"/>
      <c r="DU46" s="85"/>
      <c r="DV46" s="85"/>
      <c r="DW46" s="85"/>
      <c r="DX46" s="85"/>
      <c r="DY46" s="85"/>
      <c r="DZ46" s="85"/>
      <c r="EA46" s="85"/>
      <c r="EB46" s="85"/>
      <c r="EC46" s="85"/>
      <c r="ED46" s="85"/>
      <c r="EE46" s="85"/>
      <c r="EF46" s="85"/>
      <c r="EG46" s="85"/>
      <c r="EH46" s="85"/>
      <c r="EI46" s="85"/>
      <c r="EJ46" s="85"/>
      <c r="EK46" s="85"/>
      <c r="EL46" s="85"/>
      <c r="EM46" s="85"/>
      <c r="EN46" s="85"/>
      <c r="EO46" s="85"/>
      <c r="EP46" s="85"/>
      <c r="EQ46" s="85"/>
      <c r="ER46" s="85"/>
      <c r="ES46" s="85"/>
      <c r="ET46" s="85"/>
      <c r="EU46" s="85"/>
      <c r="EV46" s="85"/>
      <c r="EW46" s="85"/>
      <c r="EX46" s="85"/>
      <c r="EY46" s="85"/>
      <c r="EZ46" s="85"/>
      <c r="FA46" s="85"/>
      <c r="FB46" s="85"/>
      <c r="FC46" s="85"/>
      <c r="FD46" s="85"/>
      <c r="FE46" s="85"/>
      <c r="FF46" s="85"/>
      <c r="FG46" s="85"/>
      <c r="FH46" s="85"/>
      <c r="FI46" s="85"/>
      <c r="FJ46" s="85"/>
      <c r="FK46" s="85"/>
      <c r="FL46" s="85"/>
      <c r="FM46" s="85"/>
      <c r="FN46" s="85"/>
      <c r="FO46" s="85"/>
      <c r="FP46" s="85"/>
      <c r="FQ46" s="85"/>
      <c r="FR46" s="85"/>
      <c r="FS46" s="85"/>
      <c r="FT46" s="85"/>
      <c r="FU46" s="85"/>
      <c r="FV46" s="85"/>
      <c r="FW46" s="85"/>
      <c r="FX46" s="85"/>
      <c r="FY46" s="85"/>
      <c r="FZ46" s="85"/>
      <c r="GA46" s="85"/>
      <c r="GB46" s="85"/>
      <c r="GC46" s="85"/>
      <c r="GD46" s="85"/>
      <c r="GE46" s="85"/>
      <c r="GF46" s="85"/>
      <c r="GG46" s="85"/>
      <c r="GH46" s="85"/>
      <c r="GI46" s="85"/>
      <c r="GJ46" s="85"/>
      <c r="GK46" s="85"/>
      <c r="GL46" s="85"/>
      <c r="GM46" s="85"/>
      <c r="GN46" s="85"/>
      <c r="GO46" s="85"/>
      <c r="GP46" s="85"/>
      <c r="GQ46" s="85"/>
      <c r="GR46" s="85"/>
      <c r="GS46" s="85"/>
      <c r="GT46" s="85"/>
      <c r="GU46" s="85"/>
      <c r="GV46" s="85"/>
      <c r="GW46" s="85"/>
      <c r="GX46" s="85"/>
      <c r="GY46" s="85"/>
      <c r="GZ46" s="85"/>
      <c r="HA46" s="85"/>
      <c r="HB46" s="85"/>
      <c r="HC46" s="85"/>
      <c r="HD46" s="85"/>
      <c r="HE46" s="85"/>
      <c r="HF46" s="85"/>
      <c r="HG46" s="85"/>
      <c r="HH46" s="85"/>
      <c r="HI46" s="85"/>
      <c r="HJ46" s="85"/>
      <c r="HK46" s="85"/>
      <c r="HL46" s="85"/>
      <c r="HM46" s="85"/>
      <c r="HN46" s="85"/>
      <c r="HO46" s="85"/>
      <c r="HP46" s="85"/>
      <c r="HQ46" s="85"/>
      <c r="HR46" s="85"/>
      <c r="HS46" s="85"/>
      <c r="HT46" s="85"/>
      <c r="HU46" s="85"/>
      <c r="HV46" s="85"/>
      <c r="HW46" s="85"/>
      <c r="HX46" s="85"/>
      <c r="HY46" s="85"/>
      <c r="HZ46" s="85"/>
      <c r="IA46" s="85"/>
      <c r="IB46" s="85"/>
      <c r="IC46" s="85"/>
      <c r="ID46" s="85"/>
      <c r="IE46" s="85"/>
      <c r="IF46" s="85"/>
      <c r="IG46" s="85"/>
      <c r="IH46" s="85"/>
      <c r="II46" s="85"/>
      <c r="IJ46" s="85"/>
      <c r="IK46" s="85"/>
      <c r="IL46" s="85"/>
      <c r="IM46" s="85"/>
      <c r="IN46" s="85"/>
      <c r="IO46" s="85"/>
      <c r="IP46" s="85"/>
      <c r="IQ46" s="85"/>
      <c r="IR46" s="85"/>
      <c r="IS46" s="85"/>
      <c r="IT46" s="85"/>
      <c r="IU46" s="85"/>
      <c r="IV46" s="85"/>
      <c r="IW46" s="85"/>
      <c r="IX46" s="85"/>
      <c r="IY46" s="85"/>
      <c r="IZ46" s="85"/>
      <c r="JA46" s="85"/>
      <c r="JB46" s="85"/>
      <c r="JC46" s="85"/>
      <c r="JD46" s="85"/>
      <c r="JE46" s="85"/>
      <c r="JF46" s="85"/>
      <c r="JG46" s="85"/>
      <c r="JH46" s="85"/>
      <c r="JI46" s="85"/>
      <c r="JJ46" s="85"/>
      <c r="JK46" s="85"/>
      <c r="JL46" s="85"/>
      <c r="JM46" s="85"/>
      <c r="JN46" s="85"/>
      <c r="JO46" s="85"/>
      <c r="JP46" s="85"/>
      <c r="JQ46" s="85"/>
      <c r="JR46" s="85"/>
      <c r="JS46" s="85"/>
      <c r="JT46" s="85"/>
      <c r="JU46" s="85"/>
      <c r="JV46" s="85"/>
      <c r="JW46" s="85"/>
      <c r="JX46" s="85"/>
      <c r="JY46" s="85"/>
      <c r="JZ46" s="85"/>
      <c r="KA46" s="85"/>
      <c r="KB46" s="85"/>
      <c r="KC46" s="85"/>
      <c r="KD46" s="85"/>
      <c r="KE46" s="85"/>
      <c r="KF46" s="85"/>
      <c r="KG46" s="85"/>
      <c r="KH46" s="85"/>
      <c r="KI46" s="85"/>
      <c r="KJ46" s="85"/>
      <c r="KK46" s="85"/>
      <c r="KL46" s="85"/>
      <c r="KM46" s="85"/>
      <c r="KN46" s="85"/>
      <c r="KO46" s="85"/>
      <c r="KP46" s="85"/>
      <c r="KQ46" s="85"/>
      <c r="KR46" s="85"/>
      <c r="KS46" s="85"/>
      <c r="KT46" s="85"/>
      <c r="KU46" s="85"/>
      <c r="KV46" s="85"/>
      <c r="KW46" s="85"/>
      <c r="KX46" s="85"/>
      <c r="KY46" s="85"/>
      <c r="KZ46" s="85"/>
      <c r="LA46" s="85"/>
      <c r="LB46" s="85"/>
      <c r="LC46" s="85"/>
      <c r="LD46" s="85"/>
      <c r="LE46" s="85"/>
      <c r="LF46" s="85"/>
      <c r="LG46" s="85"/>
      <c r="LH46" s="85"/>
      <c r="LI46" s="85"/>
      <c r="LJ46" s="85"/>
      <c r="LK46" s="85"/>
      <c r="LL46" s="85"/>
      <c r="LM46" s="85"/>
      <c r="LN46" s="85"/>
      <c r="LO46" s="85"/>
      <c r="LP46" s="85"/>
      <c r="LQ46" s="85"/>
      <c r="LR46" s="85"/>
      <c r="LS46" s="85"/>
      <c r="LT46" s="85"/>
      <c r="LU46" s="85"/>
      <c r="LV46" s="85"/>
      <c r="LW46" s="85"/>
      <c r="LX46" s="85"/>
      <c r="LY46" s="85"/>
      <c r="LZ46" s="85"/>
      <c r="MA46" s="85"/>
      <c r="MB46" s="85"/>
      <c r="MC46" s="85"/>
      <c r="MD46" s="85"/>
      <c r="ME46" s="85"/>
      <c r="MF46" s="85"/>
      <c r="MG46" s="85"/>
      <c r="MH46" s="85"/>
      <c r="MI46" s="85"/>
      <c r="MJ46" s="85"/>
      <c r="MK46" s="85"/>
      <c r="ML46" s="85"/>
      <c r="MM46" s="85"/>
      <c r="MN46" s="85"/>
      <c r="MO46" s="85"/>
      <c r="MP46" s="85"/>
      <c r="MQ46" s="85"/>
      <c r="MR46" s="85"/>
      <c r="MS46" s="85"/>
      <c r="MT46" s="85"/>
      <c r="MU46" s="85"/>
      <c r="MV46" s="85"/>
      <c r="MW46" s="85"/>
      <c r="MX46" s="85"/>
      <c r="MY46" s="85"/>
      <c r="MZ46" s="85"/>
      <c r="NA46" s="85"/>
      <c r="NB46" s="85"/>
      <c r="NC46" s="85"/>
      <c r="ND46" s="85"/>
      <c r="NE46" s="85"/>
      <c r="NF46" s="85"/>
      <c r="NG46" s="85"/>
      <c r="NH46" s="85"/>
      <c r="NI46" s="85"/>
      <c r="NJ46" s="85"/>
      <c r="NK46" s="85"/>
      <c r="NL46" s="85"/>
      <c r="NM46" s="85"/>
      <c r="NN46" s="85"/>
      <c r="NO46" s="85"/>
      <c r="NP46" s="85"/>
      <c r="NQ46" s="85"/>
      <c r="NR46" s="85"/>
      <c r="NS46" s="85"/>
      <c r="NT46" s="85"/>
      <c r="NU46" s="85"/>
      <c r="NV46" s="85"/>
      <c r="NW46" s="85"/>
      <c r="NX46" s="85"/>
      <c r="NY46" s="85"/>
      <c r="NZ46" s="85"/>
      <c r="OA46" s="85"/>
      <c r="OB46" s="85"/>
      <c r="OC46" s="85"/>
      <c r="OD46" s="85"/>
      <c r="OE46" s="85"/>
      <c r="OF46" s="85"/>
      <c r="OG46" s="85"/>
      <c r="OH46" s="85"/>
      <c r="OI46" s="85"/>
      <c r="OJ46" s="85"/>
      <c r="OK46" s="85"/>
      <c r="OL46" s="85"/>
      <c r="OM46" s="85"/>
      <c r="ON46" s="85"/>
      <c r="OO46" s="85"/>
      <c r="OP46" s="85"/>
      <c r="OQ46" s="85"/>
      <c r="OR46" s="85"/>
      <c r="OS46" s="85"/>
      <c r="OT46" s="85"/>
      <c r="OU46" s="85"/>
      <c r="OV46" s="85"/>
      <c r="OW46" s="85"/>
      <c r="OX46" s="85"/>
      <c r="OY46" s="85"/>
      <c r="OZ46" s="85"/>
      <c r="PA46" s="85"/>
      <c r="PB46" s="85"/>
      <c r="PC46" s="85"/>
      <c r="PD46" s="85"/>
      <c r="PE46" s="85"/>
      <c r="PF46" s="85"/>
      <c r="PG46" s="85"/>
      <c r="PH46" s="85"/>
      <c r="PI46" s="85"/>
      <c r="PJ46" s="85"/>
      <c r="PK46" s="85"/>
      <c r="PL46" s="85"/>
      <c r="PM46" s="85"/>
      <c r="PN46" s="85"/>
      <c r="PO46" s="85"/>
      <c r="PP46" s="85"/>
      <c r="PQ46" s="85"/>
      <c r="PR46" s="85"/>
      <c r="PS46" s="85"/>
      <c r="PT46" s="85"/>
      <c r="PU46" s="85"/>
      <c r="PV46" s="85"/>
      <c r="PW46" s="85"/>
      <c r="PX46" s="85"/>
      <c r="PY46" s="85"/>
      <c r="PZ46" s="85"/>
      <c r="QA46" s="85"/>
      <c r="QB46" s="85"/>
      <c r="QC46" s="85"/>
      <c r="QD46" s="85"/>
      <c r="QE46" s="85"/>
      <c r="QF46" s="85"/>
      <c r="QG46" s="85"/>
      <c r="QH46" s="85"/>
      <c r="QI46" s="85"/>
      <c r="QJ46" s="85"/>
      <c r="QK46" s="85"/>
      <c r="QL46" s="85"/>
      <c r="QM46" s="85"/>
      <c r="QN46" s="85"/>
      <c r="QO46" s="85"/>
      <c r="QP46" s="85"/>
      <c r="QQ46" s="85"/>
      <c r="QR46" s="85"/>
      <c r="QS46" s="85"/>
      <c r="QT46" s="85"/>
      <c r="QU46" s="85"/>
      <c r="QV46" s="85"/>
      <c r="QW46" s="85"/>
      <c r="QX46" s="85"/>
      <c r="QY46" s="85"/>
      <c r="QZ46" s="85"/>
      <c r="RA46" s="85"/>
      <c r="RB46" s="85"/>
      <c r="RC46" s="85"/>
      <c r="RD46" s="85"/>
      <c r="RE46" s="85"/>
      <c r="RF46" s="85"/>
      <c r="RG46" s="85"/>
      <c r="RH46" s="85"/>
      <c r="RI46" s="85"/>
      <c r="RJ46" s="85"/>
      <c r="RK46" s="85"/>
      <c r="RL46" s="85"/>
      <c r="RM46" s="85"/>
      <c r="RN46" s="85"/>
      <c r="RO46" s="85"/>
      <c r="RP46" s="85"/>
      <c r="RQ46" s="85"/>
      <c r="RR46" s="85"/>
      <c r="RS46" s="85"/>
      <c r="RT46" s="85"/>
      <c r="RU46" s="85"/>
      <c r="RV46" s="85"/>
      <c r="RW46" s="85"/>
      <c r="RX46" s="85"/>
      <c r="RY46" s="85"/>
      <c r="RZ46" s="85"/>
      <c r="SA46" s="85"/>
      <c r="SB46" s="85"/>
      <c r="SC46" s="85"/>
      <c r="SD46" s="85"/>
      <c r="SE46" s="85"/>
      <c r="SF46" s="85"/>
      <c r="SG46" s="85"/>
      <c r="SH46" s="85"/>
      <c r="SI46" s="85"/>
      <c r="SJ46" s="85"/>
    </row>
    <row r="47" spans="2:504" x14ac:dyDescent="0.25">
      <c r="B47" s="50" t="str">
        <f>'Pay App 1'!B93</f>
        <v>07 95 00</v>
      </c>
      <c r="C47" s="26" t="str">
        <f>'Pay App 1'!C93</f>
        <v>Expansion Joints</v>
      </c>
      <c r="D47" s="88">
        <f t="shared" si="8"/>
        <v>0</v>
      </c>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85"/>
      <c r="HH47" s="85"/>
      <c r="HI47" s="85"/>
      <c r="HJ47" s="85"/>
      <c r="HK47" s="85"/>
      <c r="HL47" s="85"/>
      <c r="HM47" s="85"/>
      <c r="HN47" s="85"/>
      <c r="HO47" s="85"/>
      <c r="HP47" s="85"/>
      <c r="HQ47" s="85"/>
      <c r="HR47" s="85"/>
      <c r="HS47" s="85"/>
      <c r="HT47" s="85"/>
      <c r="HU47" s="85"/>
      <c r="HV47" s="85"/>
      <c r="HW47" s="85"/>
      <c r="HX47" s="85"/>
      <c r="HY47" s="85"/>
      <c r="HZ47" s="85"/>
      <c r="IA47" s="85"/>
      <c r="IB47" s="85"/>
      <c r="IC47" s="85"/>
      <c r="ID47" s="85"/>
      <c r="IE47" s="85"/>
      <c r="IF47" s="85"/>
      <c r="IG47" s="85"/>
      <c r="IH47" s="85"/>
      <c r="II47" s="85"/>
      <c r="IJ47" s="85"/>
      <c r="IK47" s="85"/>
      <c r="IL47" s="85"/>
      <c r="IM47" s="85"/>
      <c r="IN47" s="85"/>
      <c r="IO47" s="85"/>
      <c r="IP47" s="85"/>
      <c r="IQ47" s="85"/>
      <c r="IR47" s="85"/>
      <c r="IS47" s="85"/>
      <c r="IT47" s="85"/>
      <c r="IU47" s="85"/>
      <c r="IV47" s="85"/>
      <c r="IW47" s="85"/>
      <c r="IX47" s="85"/>
      <c r="IY47" s="85"/>
      <c r="IZ47" s="85"/>
      <c r="JA47" s="85"/>
      <c r="JB47" s="85"/>
      <c r="JC47" s="85"/>
      <c r="JD47" s="85"/>
      <c r="JE47" s="85"/>
      <c r="JF47" s="85"/>
      <c r="JG47" s="85"/>
      <c r="JH47" s="85"/>
      <c r="JI47" s="85"/>
      <c r="JJ47" s="85"/>
      <c r="JK47" s="85"/>
      <c r="JL47" s="85"/>
      <c r="JM47" s="85"/>
      <c r="JN47" s="85"/>
      <c r="JO47" s="85"/>
      <c r="JP47" s="85"/>
      <c r="JQ47" s="85"/>
      <c r="JR47" s="85"/>
      <c r="JS47" s="85"/>
      <c r="JT47" s="85"/>
      <c r="JU47" s="85"/>
      <c r="JV47" s="85"/>
      <c r="JW47" s="85"/>
      <c r="JX47" s="85"/>
      <c r="JY47" s="85"/>
      <c r="JZ47" s="85"/>
      <c r="KA47" s="85"/>
      <c r="KB47" s="85"/>
      <c r="KC47" s="85"/>
      <c r="KD47" s="85"/>
      <c r="KE47" s="85"/>
      <c r="KF47" s="85"/>
      <c r="KG47" s="85"/>
      <c r="KH47" s="85"/>
      <c r="KI47" s="85"/>
      <c r="KJ47" s="85"/>
      <c r="KK47" s="85"/>
      <c r="KL47" s="85"/>
      <c r="KM47" s="85"/>
      <c r="KN47" s="85"/>
      <c r="KO47" s="85"/>
      <c r="KP47" s="85"/>
      <c r="KQ47" s="85"/>
      <c r="KR47" s="85"/>
      <c r="KS47" s="85"/>
      <c r="KT47" s="85"/>
      <c r="KU47" s="85"/>
      <c r="KV47" s="85"/>
      <c r="KW47" s="85"/>
      <c r="KX47" s="85"/>
      <c r="KY47" s="85"/>
      <c r="KZ47" s="85"/>
      <c r="LA47" s="85"/>
      <c r="LB47" s="85"/>
      <c r="LC47" s="85"/>
      <c r="LD47" s="85"/>
      <c r="LE47" s="85"/>
      <c r="LF47" s="85"/>
      <c r="LG47" s="85"/>
      <c r="LH47" s="85"/>
      <c r="LI47" s="85"/>
      <c r="LJ47" s="85"/>
      <c r="LK47" s="85"/>
      <c r="LL47" s="85"/>
      <c r="LM47" s="85"/>
      <c r="LN47" s="85"/>
      <c r="LO47" s="85"/>
      <c r="LP47" s="85"/>
      <c r="LQ47" s="85"/>
      <c r="LR47" s="85"/>
      <c r="LS47" s="85"/>
      <c r="LT47" s="85"/>
      <c r="LU47" s="85"/>
      <c r="LV47" s="85"/>
      <c r="LW47" s="85"/>
      <c r="LX47" s="85"/>
      <c r="LY47" s="85"/>
      <c r="LZ47" s="85"/>
      <c r="MA47" s="85"/>
      <c r="MB47" s="85"/>
      <c r="MC47" s="85"/>
      <c r="MD47" s="85"/>
      <c r="ME47" s="85"/>
      <c r="MF47" s="85"/>
      <c r="MG47" s="85"/>
      <c r="MH47" s="85"/>
      <c r="MI47" s="85"/>
      <c r="MJ47" s="85"/>
      <c r="MK47" s="85"/>
      <c r="ML47" s="85"/>
      <c r="MM47" s="85"/>
      <c r="MN47" s="85"/>
      <c r="MO47" s="85"/>
      <c r="MP47" s="85"/>
      <c r="MQ47" s="85"/>
      <c r="MR47" s="85"/>
      <c r="MS47" s="85"/>
      <c r="MT47" s="85"/>
      <c r="MU47" s="85"/>
      <c r="MV47" s="85"/>
      <c r="MW47" s="85"/>
      <c r="MX47" s="85"/>
      <c r="MY47" s="85"/>
      <c r="MZ47" s="85"/>
      <c r="NA47" s="85"/>
      <c r="NB47" s="85"/>
      <c r="NC47" s="85"/>
      <c r="ND47" s="85"/>
      <c r="NE47" s="85"/>
      <c r="NF47" s="85"/>
      <c r="NG47" s="85"/>
      <c r="NH47" s="85"/>
      <c r="NI47" s="85"/>
      <c r="NJ47" s="85"/>
      <c r="NK47" s="85"/>
      <c r="NL47" s="85"/>
      <c r="NM47" s="85"/>
      <c r="NN47" s="85"/>
      <c r="NO47" s="85"/>
      <c r="NP47" s="85"/>
      <c r="NQ47" s="85"/>
      <c r="NR47" s="85"/>
      <c r="NS47" s="85"/>
      <c r="NT47" s="85"/>
      <c r="NU47" s="85"/>
      <c r="NV47" s="85"/>
      <c r="NW47" s="85"/>
      <c r="NX47" s="85"/>
      <c r="NY47" s="85"/>
      <c r="NZ47" s="85"/>
      <c r="OA47" s="85"/>
      <c r="OB47" s="85"/>
      <c r="OC47" s="85"/>
      <c r="OD47" s="85"/>
      <c r="OE47" s="85"/>
      <c r="OF47" s="85"/>
      <c r="OG47" s="85"/>
      <c r="OH47" s="85"/>
      <c r="OI47" s="85"/>
      <c r="OJ47" s="85"/>
      <c r="OK47" s="85"/>
      <c r="OL47" s="85"/>
      <c r="OM47" s="85"/>
      <c r="ON47" s="85"/>
      <c r="OO47" s="85"/>
      <c r="OP47" s="85"/>
      <c r="OQ47" s="85"/>
      <c r="OR47" s="85"/>
      <c r="OS47" s="85"/>
      <c r="OT47" s="85"/>
      <c r="OU47" s="85"/>
      <c r="OV47" s="85"/>
      <c r="OW47" s="85"/>
      <c r="OX47" s="85"/>
      <c r="OY47" s="85"/>
      <c r="OZ47" s="85"/>
      <c r="PA47" s="85"/>
      <c r="PB47" s="85"/>
      <c r="PC47" s="85"/>
      <c r="PD47" s="85"/>
      <c r="PE47" s="85"/>
      <c r="PF47" s="85"/>
      <c r="PG47" s="85"/>
      <c r="PH47" s="85"/>
      <c r="PI47" s="85"/>
      <c r="PJ47" s="85"/>
      <c r="PK47" s="85"/>
      <c r="PL47" s="85"/>
      <c r="PM47" s="85"/>
      <c r="PN47" s="85"/>
      <c r="PO47" s="85"/>
      <c r="PP47" s="85"/>
      <c r="PQ47" s="85"/>
      <c r="PR47" s="85"/>
      <c r="PS47" s="85"/>
      <c r="PT47" s="85"/>
      <c r="PU47" s="85"/>
      <c r="PV47" s="85"/>
      <c r="PW47" s="85"/>
      <c r="PX47" s="85"/>
      <c r="PY47" s="85"/>
      <c r="PZ47" s="85"/>
      <c r="QA47" s="85"/>
      <c r="QB47" s="85"/>
      <c r="QC47" s="85"/>
      <c r="QD47" s="85"/>
      <c r="QE47" s="85"/>
      <c r="QF47" s="85"/>
      <c r="QG47" s="85"/>
      <c r="QH47" s="85"/>
      <c r="QI47" s="85"/>
      <c r="QJ47" s="85"/>
      <c r="QK47" s="85"/>
      <c r="QL47" s="85"/>
      <c r="QM47" s="85"/>
      <c r="QN47" s="85"/>
      <c r="QO47" s="85"/>
      <c r="QP47" s="85"/>
      <c r="QQ47" s="85"/>
      <c r="QR47" s="85"/>
      <c r="QS47" s="85"/>
      <c r="QT47" s="85"/>
      <c r="QU47" s="85"/>
      <c r="QV47" s="85"/>
      <c r="QW47" s="85"/>
      <c r="QX47" s="85"/>
      <c r="QY47" s="85"/>
      <c r="QZ47" s="85"/>
      <c r="RA47" s="85"/>
      <c r="RB47" s="85"/>
      <c r="RC47" s="85"/>
      <c r="RD47" s="85"/>
      <c r="RE47" s="85"/>
      <c r="RF47" s="85"/>
      <c r="RG47" s="85"/>
      <c r="RH47" s="85"/>
      <c r="RI47" s="85"/>
      <c r="RJ47" s="85"/>
      <c r="RK47" s="85"/>
      <c r="RL47" s="85"/>
      <c r="RM47" s="85"/>
      <c r="RN47" s="85"/>
      <c r="RO47" s="85"/>
      <c r="RP47" s="85"/>
      <c r="RQ47" s="85"/>
      <c r="RR47" s="85"/>
      <c r="RS47" s="85"/>
      <c r="RT47" s="85"/>
      <c r="RU47" s="85"/>
      <c r="RV47" s="85"/>
      <c r="RW47" s="85"/>
      <c r="RX47" s="85"/>
      <c r="RY47" s="85"/>
      <c r="RZ47" s="85"/>
      <c r="SA47" s="85"/>
      <c r="SB47" s="85"/>
      <c r="SC47" s="85"/>
      <c r="SD47" s="85"/>
      <c r="SE47" s="85"/>
      <c r="SF47" s="85"/>
      <c r="SG47" s="85"/>
      <c r="SH47" s="85"/>
      <c r="SI47" s="85"/>
      <c r="SJ47" s="85"/>
    </row>
    <row r="48" spans="2:504" x14ac:dyDescent="0.25">
      <c r="B48" s="36" t="str">
        <f>'Pay App 1'!B94</f>
        <v>08 10 00</v>
      </c>
      <c r="C48" s="28" t="str">
        <f>'Pay App 1'!C94</f>
        <v>Doors, Frames &amp; Hardware</v>
      </c>
      <c r="D48" s="88">
        <f t="shared" si="8"/>
        <v>0</v>
      </c>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c r="CM48" s="85"/>
      <c r="CN48" s="85"/>
      <c r="CO48" s="85"/>
      <c r="CP48" s="85"/>
      <c r="CQ48" s="85"/>
      <c r="CR48" s="85"/>
      <c r="CS48" s="85"/>
      <c r="CT48" s="85"/>
      <c r="CU48" s="85"/>
      <c r="CV48" s="85"/>
      <c r="CW48" s="85"/>
      <c r="CX48" s="85"/>
      <c r="CY48" s="85"/>
      <c r="CZ48" s="85"/>
      <c r="DA48" s="85"/>
      <c r="DB48" s="85"/>
      <c r="DC48" s="85"/>
      <c r="DD48" s="85"/>
      <c r="DE48" s="85"/>
      <c r="DF48" s="85"/>
      <c r="DG48" s="85"/>
      <c r="DH48" s="85"/>
      <c r="DI48" s="85"/>
      <c r="DJ48" s="85"/>
      <c r="DK48" s="85"/>
      <c r="DL48" s="85"/>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85"/>
      <c r="EZ48" s="85"/>
      <c r="FA48" s="85"/>
      <c r="FB48" s="85"/>
      <c r="FC48" s="85"/>
      <c r="FD48" s="85"/>
      <c r="FE48" s="85"/>
      <c r="FF48" s="85"/>
      <c r="FG48" s="85"/>
      <c r="FH48" s="85"/>
      <c r="FI48" s="85"/>
      <c r="FJ48" s="85"/>
      <c r="FK48" s="85"/>
      <c r="FL48" s="85"/>
      <c r="FM48" s="85"/>
      <c r="FN48" s="85"/>
      <c r="FO48" s="85"/>
      <c r="FP48" s="85"/>
      <c r="FQ48" s="85"/>
      <c r="FR48" s="85"/>
      <c r="FS48" s="85"/>
      <c r="FT48" s="85"/>
      <c r="FU48" s="85"/>
      <c r="FV48" s="85"/>
      <c r="FW48" s="85"/>
      <c r="FX48" s="85"/>
      <c r="FY48" s="85"/>
      <c r="FZ48" s="85"/>
      <c r="GA48" s="85"/>
      <c r="GB48" s="85"/>
      <c r="GC48" s="85"/>
      <c r="GD48" s="85"/>
      <c r="GE48" s="85"/>
      <c r="GF48" s="85"/>
      <c r="GG48" s="85"/>
      <c r="GH48" s="85"/>
      <c r="GI48" s="85"/>
      <c r="GJ48" s="85"/>
      <c r="GK48" s="85"/>
      <c r="GL48" s="85"/>
      <c r="GM48" s="85"/>
      <c r="GN48" s="85"/>
      <c r="GO48" s="85"/>
      <c r="GP48" s="85"/>
      <c r="GQ48" s="85"/>
      <c r="GR48" s="85"/>
      <c r="GS48" s="85"/>
      <c r="GT48" s="85"/>
      <c r="GU48" s="85"/>
      <c r="GV48" s="85"/>
      <c r="GW48" s="85"/>
      <c r="GX48" s="85"/>
      <c r="GY48" s="85"/>
      <c r="GZ48" s="85"/>
      <c r="HA48" s="85"/>
      <c r="HB48" s="85"/>
      <c r="HC48" s="85"/>
      <c r="HD48" s="85"/>
      <c r="HE48" s="85"/>
      <c r="HF48" s="85"/>
      <c r="HG48" s="85"/>
      <c r="HH48" s="85"/>
      <c r="HI48" s="85"/>
      <c r="HJ48" s="85"/>
      <c r="HK48" s="85"/>
      <c r="HL48" s="85"/>
      <c r="HM48" s="85"/>
      <c r="HN48" s="85"/>
      <c r="HO48" s="85"/>
      <c r="HP48" s="85"/>
      <c r="HQ48" s="85"/>
      <c r="HR48" s="85"/>
      <c r="HS48" s="85"/>
      <c r="HT48" s="85"/>
      <c r="HU48" s="85"/>
      <c r="HV48" s="85"/>
      <c r="HW48" s="85"/>
      <c r="HX48" s="85"/>
      <c r="HY48" s="85"/>
      <c r="HZ48" s="85"/>
      <c r="IA48" s="85"/>
      <c r="IB48" s="85"/>
      <c r="IC48" s="85"/>
      <c r="ID48" s="85"/>
      <c r="IE48" s="85"/>
      <c r="IF48" s="85"/>
      <c r="IG48" s="85"/>
      <c r="IH48" s="85"/>
      <c r="II48" s="85"/>
      <c r="IJ48" s="85"/>
      <c r="IK48" s="85"/>
      <c r="IL48" s="85"/>
      <c r="IM48" s="85"/>
      <c r="IN48" s="85"/>
      <c r="IO48" s="85"/>
      <c r="IP48" s="85"/>
      <c r="IQ48" s="85"/>
      <c r="IR48" s="85"/>
      <c r="IS48" s="85"/>
      <c r="IT48" s="85"/>
      <c r="IU48" s="85"/>
      <c r="IV48" s="85"/>
      <c r="IW48" s="85"/>
      <c r="IX48" s="85"/>
      <c r="IY48" s="85"/>
      <c r="IZ48" s="85"/>
      <c r="JA48" s="85"/>
      <c r="JB48" s="85"/>
      <c r="JC48" s="85"/>
      <c r="JD48" s="85"/>
      <c r="JE48" s="85"/>
      <c r="JF48" s="85"/>
      <c r="JG48" s="85"/>
      <c r="JH48" s="85"/>
      <c r="JI48" s="85"/>
      <c r="JJ48" s="85"/>
      <c r="JK48" s="85"/>
      <c r="JL48" s="85"/>
      <c r="JM48" s="85"/>
      <c r="JN48" s="85"/>
      <c r="JO48" s="85"/>
      <c r="JP48" s="85"/>
      <c r="JQ48" s="85"/>
      <c r="JR48" s="85"/>
      <c r="JS48" s="85"/>
      <c r="JT48" s="85"/>
      <c r="JU48" s="85"/>
      <c r="JV48" s="85"/>
      <c r="JW48" s="85"/>
      <c r="JX48" s="85"/>
      <c r="JY48" s="85"/>
      <c r="JZ48" s="85"/>
      <c r="KA48" s="85"/>
      <c r="KB48" s="85"/>
      <c r="KC48" s="85"/>
      <c r="KD48" s="85"/>
      <c r="KE48" s="85"/>
      <c r="KF48" s="85"/>
      <c r="KG48" s="85"/>
      <c r="KH48" s="85"/>
      <c r="KI48" s="85"/>
      <c r="KJ48" s="85"/>
      <c r="KK48" s="85"/>
      <c r="KL48" s="85"/>
      <c r="KM48" s="85"/>
      <c r="KN48" s="85"/>
      <c r="KO48" s="85"/>
      <c r="KP48" s="85"/>
      <c r="KQ48" s="85"/>
      <c r="KR48" s="85"/>
      <c r="KS48" s="85"/>
      <c r="KT48" s="85"/>
      <c r="KU48" s="85"/>
      <c r="KV48" s="85"/>
      <c r="KW48" s="85"/>
      <c r="KX48" s="85"/>
      <c r="KY48" s="85"/>
      <c r="KZ48" s="85"/>
      <c r="LA48" s="85"/>
      <c r="LB48" s="85"/>
      <c r="LC48" s="85"/>
      <c r="LD48" s="85"/>
      <c r="LE48" s="85"/>
      <c r="LF48" s="85"/>
      <c r="LG48" s="85"/>
      <c r="LH48" s="85"/>
      <c r="LI48" s="85"/>
      <c r="LJ48" s="85"/>
      <c r="LK48" s="85"/>
      <c r="LL48" s="85"/>
      <c r="LM48" s="85"/>
      <c r="LN48" s="85"/>
      <c r="LO48" s="85"/>
      <c r="LP48" s="85"/>
      <c r="LQ48" s="85"/>
      <c r="LR48" s="85"/>
      <c r="LS48" s="85"/>
      <c r="LT48" s="85"/>
      <c r="LU48" s="85"/>
      <c r="LV48" s="85"/>
      <c r="LW48" s="85"/>
      <c r="LX48" s="85"/>
      <c r="LY48" s="85"/>
      <c r="LZ48" s="85"/>
      <c r="MA48" s="85"/>
      <c r="MB48" s="85"/>
      <c r="MC48" s="85"/>
      <c r="MD48" s="85"/>
      <c r="ME48" s="85"/>
      <c r="MF48" s="85"/>
      <c r="MG48" s="85"/>
      <c r="MH48" s="85"/>
      <c r="MI48" s="85"/>
      <c r="MJ48" s="85"/>
      <c r="MK48" s="85"/>
      <c r="ML48" s="85"/>
      <c r="MM48" s="85"/>
      <c r="MN48" s="85"/>
      <c r="MO48" s="85"/>
      <c r="MP48" s="85"/>
      <c r="MQ48" s="85"/>
      <c r="MR48" s="85"/>
      <c r="MS48" s="85"/>
      <c r="MT48" s="85"/>
      <c r="MU48" s="85"/>
      <c r="MV48" s="85"/>
      <c r="MW48" s="85"/>
      <c r="MX48" s="85"/>
      <c r="MY48" s="85"/>
      <c r="MZ48" s="85"/>
      <c r="NA48" s="85"/>
      <c r="NB48" s="85"/>
      <c r="NC48" s="85"/>
      <c r="ND48" s="85"/>
      <c r="NE48" s="85"/>
      <c r="NF48" s="85"/>
      <c r="NG48" s="85"/>
      <c r="NH48" s="85"/>
      <c r="NI48" s="85"/>
      <c r="NJ48" s="85"/>
      <c r="NK48" s="85"/>
      <c r="NL48" s="85"/>
      <c r="NM48" s="85"/>
      <c r="NN48" s="85"/>
      <c r="NO48" s="85"/>
      <c r="NP48" s="85"/>
      <c r="NQ48" s="85"/>
      <c r="NR48" s="85"/>
      <c r="NS48" s="85"/>
      <c r="NT48" s="85"/>
      <c r="NU48" s="85"/>
      <c r="NV48" s="85"/>
      <c r="NW48" s="85"/>
      <c r="NX48" s="85"/>
      <c r="NY48" s="85"/>
      <c r="NZ48" s="85"/>
      <c r="OA48" s="85"/>
      <c r="OB48" s="85"/>
      <c r="OC48" s="85"/>
      <c r="OD48" s="85"/>
      <c r="OE48" s="85"/>
      <c r="OF48" s="85"/>
      <c r="OG48" s="85"/>
      <c r="OH48" s="85"/>
      <c r="OI48" s="85"/>
      <c r="OJ48" s="85"/>
      <c r="OK48" s="85"/>
      <c r="OL48" s="85"/>
      <c r="OM48" s="85"/>
      <c r="ON48" s="85"/>
      <c r="OO48" s="85"/>
      <c r="OP48" s="85"/>
      <c r="OQ48" s="85"/>
      <c r="OR48" s="85"/>
      <c r="OS48" s="85"/>
      <c r="OT48" s="85"/>
      <c r="OU48" s="85"/>
      <c r="OV48" s="85"/>
      <c r="OW48" s="85"/>
      <c r="OX48" s="85"/>
      <c r="OY48" s="85"/>
      <c r="OZ48" s="85"/>
      <c r="PA48" s="85"/>
      <c r="PB48" s="85"/>
      <c r="PC48" s="85"/>
      <c r="PD48" s="85"/>
      <c r="PE48" s="85"/>
      <c r="PF48" s="85"/>
      <c r="PG48" s="85"/>
      <c r="PH48" s="85"/>
      <c r="PI48" s="85"/>
      <c r="PJ48" s="85"/>
      <c r="PK48" s="85"/>
      <c r="PL48" s="85"/>
      <c r="PM48" s="85"/>
      <c r="PN48" s="85"/>
      <c r="PO48" s="85"/>
      <c r="PP48" s="85"/>
      <c r="PQ48" s="85"/>
      <c r="PR48" s="85"/>
      <c r="PS48" s="85"/>
      <c r="PT48" s="85"/>
      <c r="PU48" s="85"/>
      <c r="PV48" s="85"/>
      <c r="PW48" s="85"/>
      <c r="PX48" s="85"/>
      <c r="PY48" s="85"/>
      <c r="PZ48" s="85"/>
      <c r="QA48" s="85"/>
      <c r="QB48" s="85"/>
      <c r="QC48" s="85"/>
      <c r="QD48" s="85"/>
      <c r="QE48" s="85"/>
      <c r="QF48" s="85"/>
      <c r="QG48" s="85"/>
      <c r="QH48" s="85"/>
      <c r="QI48" s="85"/>
      <c r="QJ48" s="85"/>
      <c r="QK48" s="85"/>
      <c r="QL48" s="85"/>
      <c r="QM48" s="85"/>
      <c r="QN48" s="85"/>
      <c r="QO48" s="85"/>
      <c r="QP48" s="85"/>
      <c r="QQ48" s="85"/>
      <c r="QR48" s="85"/>
      <c r="QS48" s="85"/>
      <c r="QT48" s="85"/>
      <c r="QU48" s="85"/>
      <c r="QV48" s="85"/>
      <c r="QW48" s="85"/>
      <c r="QX48" s="85"/>
      <c r="QY48" s="85"/>
      <c r="QZ48" s="85"/>
      <c r="RA48" s="85"/>
      <c r="RB48" s="85"/>
      <c r="RC48" s="85"/>
      <c r="RD48" s="85"/>
      <c r="RE48" s="85"/>
      <c r="RF48" s="85"/>
      <c r="RG48" s="85"/>
      <c r="RH48" s="85"/>
      <c r="RI48" s="85"/>
      <c r="RJ48" s="85"/>
      <c r="RK48" s="85"/>
      <c r="RL48" s="85"/>
      <c r="RM48" s="85"/>
      <c r="RN48" s="85"/>
      <c r="RO48" s="85"/>
      <c r="RP48" s="85"/>
      <c r="RQ48" s="85"/>
      <c r="RR48" s="85"/>
      <c r="RS48" s="85"/>
      <c r="RT48" s="85"/>
      <c r="RU48" s="85"/>
      <c r="RV48" s="85"/>
      <c r="RW48" s="85"/>
      <c r="RX48" s="85"/>
      <c r="RY48" s="85"/>
      <c r="RZ48" s="85"/>
      <c r="SA48" s="85"/>
      <c r="SB48" s="85"/>
      <c r="SC48" s="85"/>
      <c r="SD48" s="85"/>
      <c r="SE48" s="85"/>
      <c r="SF48" s="85"/>
      <c r="SG48" s="85"/>
      <c r="SH48" s="85"/>
      <c r="SI48" s="85"/>
      <c r="SJ48" s="85"/>
    </row>
    <row r="49" spans="2:504" x14ac:dyDescent="0.25">
      <c r="B49" s="36" t="str">
        <f>'Pay App 1'!B95</f>
        <v>08 30 00</v>
      </c>
      <c r="C49" s="28" t="str">
        <f>'Pay App 1'!C95</f>
        <v>Specialty Doors</v>
      </c>
      <c r="D49" s="88">
        <f t="shared" si="8"/>
        <v>0</v>
      </c>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c r="HW49" s="85"/>
      <c r="HX49" s="85"/>
      <c r="HY49" s="85"/>
      <c r="HZ49" s="85"/>
      <c r="IA49" s="85"/>
      <c r="IB49" s="85"/>
      <c r="IC49" s="85"/>
      <c r="ID49" s="85"/>
      <c r="IE49" s="85"/>
      <c r="IF49" s="85"/>
      <c r="IG49" s="85"/>
      <c r="IH49" s="85"/>
      <c r="II49" s="85"/>
      <c r="IJ49" s="85"/>
      <c r="IK49" s="85"/>
      <c r="IL49" s="85"/>
      <c r="IM49" s="85"/>
      <c r="IN49" s="85"/>
      <c r="IO49" s="85"/>
      <c r="IP49" s="85"/>
      <c r="IQ49" s="85"/>
      <c r="IR49" s="85"/>
      <c r="IS49" s="85"/>
      <c r="IT49" s="85"/>
      <c r="IU49" s="85"/>
      <c r="IV49" s="85"/>
      <c r="IW49" s="85"/>
      <c r="IX49" s="85"/>
      <c r="IY49" s="85"/>
      <c r="IZ49" s="85"/>
      <c r="JA49" s="85"/>
      <c r="JB49" s="85"/>
      <c r="JC49" s="85"/>
      <c r="JD49" s="85"/>
      <c r="JE49" s="85"/>
      <c r="JF49" s="85"/>
      <c r="JG49" s="85"/>
      <c r="JH49" s="85"/>
      <c r="JI49" s="85"/>
      <c r="JJ49" s="85"/>
      <c r="JK49" s="85"/>
      <c r="JL49" s="85"/>
      <c r="JM49" s="85"/>
      <c r="JN49" s="85"/>
      <c r="JO49" s="85"/>
      <c r="JP49" s="85"/>
      <c r="JQ49" s="85"/>
      <c r="JR49" s="85"/>
      <c r="JS49" s="85"/>
      <c r="JT49" s="85"/>
      <c r="JU49" s="85"/>
      <c r="JV49" s="85"/>
      <c r="JW49" s="85"/>
      <c r="JX49" s="85"/>
      <c r="JY49" s="85"/>
      <c r="JZ49" s="85"/>
      <c r="KA49" s="85"/>
      <c r="KB49" s="85"/>
      <c r="KC49" s="85"/>
      <c r="KD49" s="85"/>
      <c r="KE49" s="85"/>
      <c r="KF49" s="85"/>
      <c r="KG49" s="85"/>
      <c r="KH49" s="85"/>
      <c r="KI49" s="85"/>
      <c r="KJ49" s="85"/>
      <c r="KK49" s="85"/>
      <c r="KL49" s="85"/>
      <c r="KM49" s="85"/>
      <c r="KN49" s="85"/>
      <c r="KO49" s="85"/>
      <c r="KP49" s="85"/>
      <c r="KQ49" s="85"/>
      <c r="KR49" s="85"/>
      <c r="KS49" s="85"/>
      <c r="KT49" s="85"/>
      <c r="KU49" s="85"/>
      <c r="KV49" s="85"/>
      <c r="KW49" s="85"/>
      <c r="KX49" s="85"/>
      <c r="KY49" s="85"/>
      <c r="KZ49" s="85"/>
      <c r="LA49" s="85"/>
      <c r="LB49" s="85"/>
      <c r="LC49" s="85"/>
      <c r="LD49" s="85"/>
      <c r="LE49" s="85"/>
      <c r="LF49" s="85"/>
      <c r="LG49" s="85"/>
      <c r="LH49" s="85"/>
      <c r="LI49" s="85"/>
      <c r="LJ49" s="85"/>
      <c r="LK49" s="85"/>
      <c r="LL49" s="85"/>
      <c r="LM49" s="85"/>
      <c r="LN49" s="85"/>
      <c r="LO49" s="85"/>
      <c r="LP49" s="85"/>
      <c r="LQ49" s="85"/>
      <c r="LR49" s="85"/>
      <c r="LS49" s="85"/>
      <c r="LT49" s="85"/>
      <c r="LU49" s="85"/>
      <c r="LV49" s="85"/>
      <c r="LW49" s="85"/>
      <c r="LX49" s="85"/>
      <c r="LY49" s="85"/>
      <c r="LZ49" s="85"/>
      <c r="MA49" s="85"/>
      <c r="MB49" s="85"/>
      <c r="MC49" s="85"/>
      <c r="MD49" s="85"/>
      <c r="ME49" s="85"/>
      <c r="MF49" s="85"/>
      <c r="MG49" s="85"/>
      <c r="MH49" s="85"/>
      <c r="MI49" s="85"/>
      <c r="MJ49" s="85"/>
      <c r="MK49" s="85"/>
      <c r="ML49" s="85"/>
      <c r="MM49" s="85"/>
      <c r="MN49" s="85"/>
      <c r="MO49" s="85"/>
      <c r="MP49" s="85"/>
      <c r="MQ49" s="85"/>
      <c r="MR49" s="85"/>
      <c r="MS49" s="85"/>
      <c r="MT49" s="85"/>
      <c r="MU49" s="85"/>
      <c r="MV49" s="85"/>
      <c r="MW49" s="85"/>
      <c r="MX49" s="85"/>
      <c r="MY49" s="85"/>
      <c r="MZ49" s="85"/>
      <c r="NA49" s="85"/>
      <c r="NB49" s="85"/>
      <c r="NC49" s="85"/>
      <c r="ND49" s="85"/>
      <c r="NE49" s="85"/>
      <c r="NF49" s="85"/>
      <c r="NG49" s="85"/>
      <c r="NH49" s="85"/>
      <c r="NI49" s="85"/>
      <c r="NJ49" s="85"/>
      <c r="NK49" s="85"/>
      <c r="NL49" s="85"/>
      <c r="NM49" s="85"/>
      <c r="NN49" s="85"/>
      <c r="NO49" s="85"/>
      <c r="NP49" s="85"/>
      <c r="NQ49" s="85"/>
      <c r="NR49" s="85"/>
      <c r="NS49" s="85"/>
      <c r="NT49" s="85"/>
      <c r="NU49" s="85"/>
      <c r="NV49" s="85"/>
      <c r="NW49" s="85"/>
      <c r="NX49" s="85"/>
      <c r="NY49" s="85"/>
      <c r="NZ49" s="85"/>
      <c r="OA49" s="85"/>
      <c r="OB49" s="85"/>
      <c r="OC49" s="85"/>
      <c r="OD49" s="85"/>
      <c r="OE49" s="85"/>
      <c r="OF49" s="85"/>
      <c r="OG49" s="85"/>
      <c r="OH49" s="85"/>
      <c r="OI49" s="85"/>
      <c r="OJ49" s="85"/>
      <c r="OK49" s="85"/>
      <c r="OL49" s="85"/>
      <c r="OM49" s="85"/>
      <c r="ON49" s="85"/>
      <c r="OO49" s="85"/>
      <c r="OP49" s="85"/>
      <c r="OQ49" s="85"/>
      <c r="OR49" s="85"/>
      <c r="OS49" s="85"/>
      <c r="OT49" s="85"/>
      <c r="OU49" s="85"/>
      <c r="OV49" s="85"/>
      <c r="OW49" s="85"/>
      <c r="OX49" s="85"/>
      <c r="OY49" s="85"/>
      <c r="OZ49" s="85"/>
      <c r="PA49" s="85"/>
      <c r="PB49" s="85"/>
      <c r="PC49" s="85"/>
      <c r="PD49" s="85"/>
      <c r="PE49" s="85"/>
      <c r="PF49" s="85"/>
      <c r="PG49" s="85"/>
      <c r="PH49" s="85"/>
      <c r="PI49" s="85"/>
      <c r="PJ49" s="85"/>
      <c r="PK49" s="85"/>
      <c r="PL49" s="85"/>
      <c r="PM49" s="85"/>
      <c r="PN49" s="85"/>
      <c r="PO49" s="85"/>
      <c r="PP49" s="85"/>
      <c r="PQ49" s="85"/>
      <c r="PR49" s="85"/>
      <c r="PS49" s="85"/>
      <c r="PT49" s="85"/>
      <c r="PU49" s="85"/>
      <c r="PV49" s="85"/>
      <c r="PW49" s="85"/>
      <c r="PX49" s="85"/>
      <c r="PY49" s="85"/>
      <c r="PZ49" s="85"/>
      <c r="QA49" s="85"/>
      <c r="QB49" s="85"/>
      <c r="QC49" s="85"/>
      <c r="QD49" s="85"/>
      <c r="QE49" s="85"/>
      <c r="QF49" s="85"/>
      <c r="QG49" s="85"/>
      <c r="QH49" s="85"/>
      <c r="QI49" s="85"/>
      <c r="QJ49" s="85"/>
      <c r="QK49" s="85"/>
      <c r="QL49" s="85"/>
      <c r="QM49" s="85"/>
      <c r="QN49" s="85"/>
      <c r="QO49" s="85"/>
      <c r="QP49" s="85"/>
      <c r="QQ49" s="85"/>
      <c r="QR49" s="85"/>
      <c r="QS49" s="85"/>
      <c r="QT49" s="85"/>
      <c r="QU49" s="85"/>
      <c r="QV49" s="85"/>
      <c r="QW49" s="85"/>
      <c r="QX49" s="85"/>
      <c r="QY49" s="85"/>
      <c r="QZ49" s="85"/>
      <c r="RA49" s="85"/>
      <c r="RB49" s="85"/>
      <c r="RC49" s="85"/>
      <c r="RD49" s="85"/>
      <c r="RE49" s="85"/>
      <c r="RF49" s="85"/>
      <c r="RG49" s="85"/>
      <c r="RH49" s="85"/>
      <c r="RI49" s="85"/>
      <c r="RJ49" s="85"/>
      <c r="RK49" s="85"/>
      <c r="RL49" s="85"/>
      <c r="RM49" s="85"/>
      <c r="RN49" s="85"/>
      <c r="RO49" s="85"/>
      <c r="RP49" s="85"/>
      <c r="RQ49" s="85"/>
      <c r="RR49" s="85"/>
      <c r="RS49" s="85"/>
      <c r="RT49" s="85"/>
      <c r="RU49" s="85"/>
      <c r="RV49" s="85"/>
      <c r="RW49" s="85"/>
      <c r="RX49" s="85"/>
      <c r="RY49" s="85"/>
      <c r="RZ49" s="85"/>
      <c r="SA49" s="85"/>
      <c r="SB49" s="85"/>
      <c r="SC49" s="85"/>
      <c r="SD49" s="85"/>
      <c r="SE49" s="85"/>
      <c r="SF49" s="85"/>
      <c r="SG49" s="85"/>
      <c r="SH49" s="85"/>
      <c r="SI49" s="85"/>
      <c r="SJ49" s="85"/>
    </row>
    <row r="50" spans="2:504" x14ac:dyDescent="0.25">
      <c r="B50" s="36" t="str">
        <f>'Pay App 1'!B96</f>
        <v>08 33 00</v>
      </c>
      <c r="C50" s="28" t="str">
        <f>'Pay App 1'!C96</f>
        <v>Overhead Doors/Coiling Doors</v>
      </c>
      <c r="D50" s="88">
        <f t="shared" si="8"/>
        <v>0</v>
      </c>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c r="CR50" s="85"/>
      <c r="CS50" s="85"/>
      <c r="CT50" s="85"/>
      <c r="CU50" s="85"/>
      <c r="CV50" s="85"/>
      <c r="CW50" s="85"/>
      <c r="CX50" s="85"/>
      <c r="CY50" s="85"/>
      <c r="CZ50" s="85"/>
      <c r="DA50" s="85"/>
      <c r="DB50" s="85"/>
      <c r="DC50" s="85"/>
      <c r="DD50" s="85"/>
      <c r="DE50" s="85"/>
      <c r="DF50" s="85"/>
      <c r="DG50" s="85"/>
      <c r="DH50" s="85"/>
      <c r="DI50" s="85"/>
      <c r="DJ50" s="85"/>
      <c r="DK50" s="85"/>
      <c r="DL50" s="85"/>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EY50" s="85"/>
      <c r="EZ50" s="85"/>
      <c r="FA50" s="85"/>
      <c r="FB50" s="85"/>
      <c r="FC50" s="85"/>
      <c r="FD50" s="85"/>
      <c r="FE50" s="85"/>
      <c r="FF50" s="85"/>
      <c r="FG50" s="85"/>
      <c r="FH50" s="85"/>
      <c r="FI50" s="85"/>
      <c r="FJ50" s="85"/>
      <c r="FK50" s="85"/>
      <c r="FL50" s="85"/>
      <c r="FM50" s="85"/>
      <c r="FN50" s="85"/>
      <c r="FO50" s="85"/>
      <c r="FP50" s="85"/>
      <c r="FQ50" s="85"/>
      <c r="FR50" s="85"/>
      <c r="FS50" s="85"/>
      <c r="FT50" s="85"/>
      <c r="FU50" s="85"/>
      <c r="FV50" s="85"/>
      <c r="FW50" s="85"/>
      <c r="FX50" s="85"/>
      <c r="FY50" s="85"/>
      <c r="FZ50" s="85"/>
      <c r="GA50" s="85"/>
      <c r="GB50" s="85"/>
      <c r="GC50" s="85"/>
      <c r="GD50" s="85"/>
      <c r="GE50" s="85"/>
      <c r="GF50" s="85"/>
      <c r="GG50" s="85"/>
      <c r="GH50" s="85"/>
      <c r="GI50" s="85"/>
      <c r="GJ50" s="85"/>
      <c r="GK50" s="85"/>
      <c r="GL50" s="85"/>
      <c r="GM50" s="85"/>
      <c r="GN50" s="85"/>
      <c r="GO50" s="85"/>
      <c r="GP50" s="85"/>
      <c r="GQ50" s="85"/>
      <c r="GR50" s="85"/>
      <c r="GS50" s="85"/>
      <c r="GT50" s="85"/>
      <c r="GU50" s="85"/>
      <c r="GV50" s="85"/>
      <c r="GW50" s="85"/>
      <c r="GX50" s="85"/>
      <c r="GY50" s="85"/>
      <c r="GZ50" s="85"/>
      <c r="HA50" s="85"/>
      <c r="HB50" s="85"/>
      <c r="HC50" s="85"/>
      <c r="HD50" s="85"/>
      <c r="HE50" s="85"/>
      <c r="HF50" s="85"/>
      <c r="HG50" s="85"/>
      <c r="HH50" s="85"/>
      <c r="HI50" s="85"/>
      <c r="HJ50" s="85"/>
      <c r="HK50" s="85"/>
      <c r="HL50" s="85"/>
      <c r="HM50" s="85"/>
      <c r="HN50" s="85"/>
      <c r="HO50" s="85"/>
      <c r="HP50" s="85"/>
      <c r="HQ50" s="85"/>
      <c r="HR50" s="85"/>
      <c r="HS50" s="85"/>
      <c r="HT50" s="85"/>
      <c r="HU50" s="85"/>
      <c r="HV50" s="85"/>
      <c r="HW50" s="85"/>
      <c r="HX50" s="85"/>
      <c r="HY50" s="85"/>
      <c r="HZ50" s="85"/>
      <c r="IA50" s="85"/>
      <c r="IB50" s="85"/>
      <c r="IC50" s="85"/>
      <c r="ID50" s="85"/>
      <c r="IE50" s="85"/>
      <c r="IF50" s="85"/>
      <c r="IG50" s="85"/>
      <c r="IH50" s="85"/>
      <c r="II50" s="85"/>
      <c r="IJ50" s="85"/>
      <c r="IK50" s="85"/>
      <c r="IL50" s="85"/>
      <c r="IM50" s="85"/>
      <c r="IN50" s="85"/>
      <c r="IO50" s="85"/>
      <c r="IP50" s="85"/>
      <c r="IQ50" s="85"/>
      <c r="IR50" s="85"/>
      <c r="IS50" s="85"/>
      <c r="IT50" s="85"/>
      <c r="IU50" s="85"/>
      <c r="IV50" s="85"/>
      <c r="IW50" s="85"/>
      <c r="IX50" s="85"/>
      <c r="IY50" s="85"/>
      <c r="IZ50" s="85"/>
      <c r="JA50" s="85"/>
      <c r="JB50" s="85"/>
      <c r="JC50" s="85"/>
      <c r="JD50" s="85"/>
      <c r="JE50" s="85"/>
      <c r="JF50" s="85"/>
      <c r="JG50" s="85"/>
      <c r="JH50" s="85"/>
      <c r="JI50" s="85"/>
      <c r="JJ50" s="85"/>
      <c r="JK50" s="85"/>
      <c r="JL50" s="85"/>
      <c r="JM50" s="85"/>
      <c r="JN50" s="85"/>
      <c r="JO50" s="85"/>
      <c r="JP50" s="85"/>
      <c r="JQ50" s="85"/>
      <c r="JR50" s="85"/>
      <c r="JS50" s="85"/>
      <c r="JT50" s="85"/>
      <c r="JU50" s="85"/>
      <c r="JV50" s="85"/>
      <c r="JW50" s="85"/>
      <c r="JX50" s="85"/>
      <c r="JY50" s="85"/>
      <c r="JZ50" s="85"/>
      <c r="KA50" s="85"/>
      <c r="KB50" s="85"/>
      <c r="KC50" s="85"/>
      <c r="KD50" s="85"/>
      <c r="KE50" s="85"/>
      <c r="KF50" s="85"/>
      <c r="KG50" s="85"/>
      <c r="KH50" s="85"/>
      <c r="KI50" s="85"/>
      <c r="KJ50" s="85"/>
      <c r="KK50" s="85"/>
      <c r="KL50" s="85"/>
      <c r="KM50" s="85"/>
      <c r="KN50" s="85"/>
      <c r="KO50" s="85"/>
      <c r="KP50" s="85"/>
      <c r="KQ50" s="85"/>
      <c r="KR50" s="85"/>
      <c r="KS50" s="85"/>
      <c r="KT50" s="85"/>
      <c r="KU50" s="85"/>
      <c r="KV50" s="85"/>
      <c r="KW50" s="85"/>
      <c r="KX50" s="85"/>
      <c r="KY50" s="85"/>
      <c r="KZ50" s="85"/>
      <c r="LA50" s="85"/>
      <c r="LB50" s="85"/>
      <c r="LC50" s="85"/>
      <c r="LD50" s="85"/>
      <c r="LE50" s="85"/>
      <c r="LF50" s="85"/>
      <c r="LG50" s="85"/>
      <c r="LH50" s="85"/>
      <c r="LI50" s="85"/>
      <c r="LJ50" s="85"/>
      <c r="LK50" s="85"/>
      <c r="LL50" s="85"/>
      <c r="LM50" s="85"/>
      <c r="LN50" s="85"/>
      <c r="LO50" s="85"/>
      <c r="LP50" s="85"/>
      <c r="LQ50" s="85"/>
      <c r="LR50" s="85"/>
      <c r="LS50" s="85"/>
      <c r="LT50" s="85"/>
      <c r="LU50" s="85"/>
      <c r="LV50" s="85"/>
      <c r="LW50" s="85"/>
      <c r="LX50" s="85"/>
      <c r="LY50" s="85"/>
      <c r="LZ50" s="85"/>
      <c r="MA50" s="85"/>
      <c r="MB50" s="85"/>
      <c r="MC50" s="85"/>
      <c r="MD50" s="85"/>
      <c r="ME50" s="85"/>
      <c r="MF50" s="85"/>
      <c r="MG50" s="85"/>
      <c r="MH50" s="85"/>
      <c r="MI50" s="85"/>
      <c r="MJ50" s="85"/>
      <c r="MK50" s="85"/>
      <c r="ML50" s="85"/>
      <c r="MM50" s="85"/>
      <c r="MN50" s="85"/>
      <c r="MO50" s="85"/>
      <c r="MP50" s="85"/>
      <c r="MQ50" s="85"/>
      <c r="MR50" s="85"/>
      <c r="MS50" s="85"/>
      <c r="MT50" s="85"/>
      <c r="MU50" s="85"/>
      <c r="MV50" s="85"/>
      <c r="MW50" s="85"/>
      <c r="MX50" s="85"/>
      <c r="MY50" s="85"/>
      <c r="MZ50" s="85"/>
      <c r="NA50" s="85"/>
      <c r="NB50" s="85"/>
      <c r="NC50" s="85"/>
      <c r="ND50" s="85"/>
      <c r="NE50" s="85"/>
      <c r="NF50" s="85"/>
      <c r="NG50" s="85"/>
      <c r="NH50" s="85"/>
      <c r="NI50" s="85"/>
      <c r="NJ50" s="85"/>
      <c r="NK50" s="85"/>
      <c r="NL50" s="85"/>
      <c r="NM50" s="85"/>
      <c r="NN50" s="85"/>
      <c r="NO50" s="85"/>
      <c r="NP50" s="85"/>
      <c r="NQ50" s="85"/>
      <c r="NR50" s="85"/>
      <c r="NS50" s="85"/>
      <c r="NT50" s="85"/>
      <c r="NU50" s="85"/>
      <c r="NV50" s="85"/>
      <c r="NW50" s="85"/>
      <c r="NX50" s="85"/>
      <c r="NY50" s="85"/>
      <c r="NZ50" s="85"/>
      <c r="OA50" s="85"/>
      <c r="OB50" s="85"/>
      <c r="OC50" s="85"/>
      <c r="OD50" s="85"/>
      <c r="OE50" s="85"/>
      <c r="OF50" s="85"/>
      <c r="OG50" s="85"/>
      <c r="OH50" s="85"/>
      <c r="OI50" s="85"/>
      <c r="OJ50" s="85"/>
      <c r="OK50" s="85"/>
      <c r="OL50" s="85"/>
      <c r="OM50" s="85"/>
      <c r="ON50" s="85"/>
      <c r="OO50" s="85"/>
      <c r="OP50" s="85"/>
      <c r="OQ50" s="85"/>
      <c r="OR50" s="85"/>
      <c r="OS50" s="85"/>
      <c r="OT50" s="85"/>
      <c r="OU50" s="85"/>
      <c r="OV50" s="85"/>
      <c r="OW50" s="85"/>
      <c r="OX50" s="85"/>
      <c r="OY50" s="85"/>
      <c r="OZ50" s="85"/>
      <c r="PA50" s="85"/>
      <c r="PB50" s="85"/>
      <c r="PC50" s="85"/>
      <c r="PD50" s="85"/>
      <c r="PE50" s="85"/>
      <c r="PF50" s="85"/>
      <c r="PG50" s="85"/>
      <c r="PH50" s="85"/>
      <c r="PI50" s="85"/>
      <c r="PJ50" s="85"/>
      <c r="PK50" s="85"/>
      <c r="PL50" s="85"/>
      <c r="PM50" s="85"/>
      <c r="PN50" s="85"/>
      <c r="PO50" s="85"/>
      <c r="PP50" s="85"/>
      <c r="PQ50" s="85"/>
      <c r="PR50" s="85"/>
      <c r="PS50" s="85"/>
      <c r="PT50" s="85"/>
      <c r="PU50" s="85"/>
      <c r="PV50" s="85"/>
      <c r="PW50" s="85"/>
      <c r="PX50" s="85"/>
      <c r="PY50" s="85"/>
      <c r="PZ50" s="85"/>
      <c r="QA50" s="85"/>
      <c r="QB50" s="85"/>
      <c r="QC50" s="85"/>
      <c r="QD50" s="85"/>
      <c r="QE50" s="85"/>
      <c r="QF50" s="85"/>
      <c r="QG50" s="85"/>
      <c r="QH50" s="85"/>
      <c r="QI50" s="85"/>
      <c r="QJ50" s="85"/>
      <c r="QK50" s="85"/>
      <c r="QL50" s="85"/>
      <c r="QM50" s="85"/>
      <c r="QN50" s="85"/>
      <c r="QO50" s="85"/>
      <c r="QP50" s="85"/>
      <c r="QQ50" s="85"/>
      <c r="QR50" s="85"/>
      <c r="QS50" s="85"/>
      <c r="QT50" s="85"/>
      <c r="QU50" s="85"/>
      <c r="QV50" s="85"/>
      <c r="QW50" s="85"/>
      <c r="QX50" s="85"/>
      <c r="QY50" s="85"/>
      <c r="QZ50" s="85"/>
      <c r="RA50" s="85"/>
      <c r="RB50" s="85"/>
      <c r="RC50" s="85"/>
      <c r="RD50" s="85"/>
      <c r="RE50" s="85"/>
      <c r="RF50" s="85"/>
      <c r="RG50" s="85"/>
      <c r="RH50" s="85"/>
      <c r="RI50" s="85"/>
      <c r="RJ50" s="85"/>
      <c r="RK50" s="85"/>
      <c r="RL50" s="85"/>
      <c r="RM50" s="85"/>
      <c r="RN50" s="85"/>
      <c r="RO50" s="85"/>
      <c r="RP50" s="85"/>
      <c r="RQ50" s="85"/>
      <c r="RR50" s="85"/>
      <c r="RS50" s="85"/>
      <c r="RT50" s="85"/>
      <c r="RU50" s="85"/>
      <c r="RV50" s="85"/>
      <c r="RW50" s="85"/>
      <c r="RX50" s="85"/>
      <c r="RY50" s="85"/>
      <c r="RZ50" s="85"/>
      <c r="SA50" s="85"/>
      <c r="SB50" s="85"/>
      <c r="SC50" s="85"/>
      <c r="SD50" s="85"/>
      <c r="SE50" s="85"/>
      <c r="SF50" s="85"/>
      <c r="SG50" s="85"/>
      <c r="SH50" s="85"/>
      <c r="SI50" s="85"/>
      <c r="SJ50" s="85"/>
    </row>
    <row r="51" spans="2:504" x14ac:dyDescent="0.25">
      <c r="B51" s="36" t="str">
        <f>'Pay App 1'!B97</f>
        <v>08 40 00</v>
      </c>
      <c r="C51" s="28" t="str">
        <f>'Pay App 1'!C97</f>
        <v>Curtain Wall, Glass &amp; Glazing</v>
      </c>
      <c r="D51" s="88">
        <f t="shared" si="8"/>
        <v>0</v>
      </c>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c r="GV51" s="85"/>
      <c r="GW51" s="85"/>
      <c r="GX51" s="85"/>
      <c r="GY51" s="85"/>
      <c r="GZ51" s="85"/>
      <c r="HA51" s="85"/>
      <c r="HB51" s="85"/>
      <c r="HC51" s="85"/>
      <c r="HD51" s="85"/>
      <c r="HE51" s="85"/>
      <c r="HF51" s="85"/>
      <c r="HG51" s="85"/>
      <c r="HH51" s="85"/>
      <c r="HI51" s="85"/>
      <c r="HJ51" s="85"/>
      <c r="HK51" s="85"/>
      <c r="HL51" s="85"/>
      <c r="HM51" s="85"/>
      <c r="HN51" s="85"/>
      <c r="HO51" s="85"/>
      <c r="HP51" s="85"/>
      <c r="HQ51" s="85"/>
      <c r="HR51" s="85"/>
      <c r="HS51" s="85"/>
      <c r="HT51" s="85"/>
      <c r="HU51" s="85"/>
      <c r="HV51" s="85"/>
      <c r="HW51" s="85"/>
      <c r="HX51" s="85"/>
      <c r="HY51" s="85"/>
      <c r="HZ51" s="85"/>
      <c r="IA51" s="85"/>
      <c r="IB51" s="85"/>
      <c r="IC51" s="85"/>
      <c r="ID51" s="85"/>
      <c r="IE51" s="85"/>
      <c r="IF51" s="85"/>
      <c r="IG51" s="85"/>
      <c r="IH51" s="85"/>
      <c r="II51" s="85"/>
      <c r="IJ51" s="85"/>
      <c r="IK51" s="85"/>
      <c r="IL51" s="85"/>
      <c r="IM51" s="85"/>
      <c r="IN51" s="85"/>
      <c r="IO51" s="85"/>
      <c r="IP51" s="85"/>
      <c r="IQ51" s="85"/>
      <c r="IR51" s="85"/>
      <c r="IS51" s="85"/>
      <c r="IT51" s="85"/>
      <c r="IU51" s="85"/>
      <c r="IV51" s="85"/>
      <c r="IW51" s="85"/>
      <c r="IX51" s="85"/>
      <c r="IY51" s="85"/>
      <c r="IZ51" s="85"/>
      <c r="JA51" s="85"/>
      <c r="JB51" s="85"/>
      <c r="JC51" s="85"/>
      <c r="JD51" s="85"/>
      <c r="JE51" s="85"/>
      <c r="JF51" s="85"/>
      <c r="JG51" s="85"/>
      <c r="JH51" s="85"/>
      <c r="JI51" s="85"/>
      <c r="JJ51" s="85"/>
      <c r="JK51" s="85"/>
      <c r="JL51" s="85"/>
      <c r="JM51" s="85"/>
      <c r="JN51" s="85"/>
      <c r="JO51" s="85"/>
      <c r="JP51" s="85"/>
      <c r="JQ51" s="85"/>
      <c r="JR51" s="85"/>
      <c r="JS51" s="85"/>
      <c r="JT51" s="85"/>
      <c r="JU51" s="85"/>
      <c r="JV51" s="85"/>
      <c r="JW51" s="85"/>
      <c r="JX51" s="85"/>
      <c r="JY51" s="85"/>
      <c r="JZ51" s="85"/>
      <c r="KA51" s="85"/>
      <c r="KB51" s="85"/>
      <c r="KC51" s="85"/>
      <c r="KD51" s="85"/>
      <c r="KE51" s="85"/>
      <c r="KF51" s="85"/>
      <c r="KG51" s="85"/>
      <c r="KH51" s="85"/>
      <c r="KI51" s="85"/>
      <c r="KJ51" s="85"/>
      <c r="KK51" s="85"/>
      <c r="KL51" s="85"/>
      <c r="KM51" s="85"/>
      <c r="KN51" s="85"/>
      <c r="KO51" s="85"/>
      <c r="KP51" s="85"/>
      <c r="KQ51" s="85"/>
      <c r="KR51" s="85"/>
      <c r="KS51" s="85"/>
      <c r="KT51" s="85"/>
      <c r="KU51" s="85"/>
      <c r="KV51" s="85"/>
      <c r="KW51" s="85"/>
      <c r="KX51" s="85"/>
      <c r="KY51" s="85"/>
      <c r="KZ51" s="85"/>
      <c r="LA51" s="85"/>
      <c r="LB51" s="85"/>
      <c r="LC51" s="85"/>
      <c r="LD51" s="85"/>
      <c r="LE51" s="85"/>
      <c r="LF51" s="85"/>
      <c r="LG51" s="85"/>
      <c r="LH51" s="85"/>
      <c r="LI51" s="85"/>
      <c r="LJ51" s="85"/>
      <c r="LK51" s="85"/>
      <c r="LL51" s="85"/>
      <c r="LM51" s="85"/>
      <c r="LN51" s="85"/>
      <c r="LO51" s="85"/>
      <c r="LP51" s="85"/>
      <c r="LQ51" s="85"/>
      <c r="LR51" s="85"/>
      <c r="LS51" s="85"/>
      <c r="LT51" s="85"/>
      <c r="LU51" s="85"/>
      <c r="LV51" s="85"/>
      <c r="LW51" s="85"/>
      <c r="LX51" s="85"/>
      <c r="LY51" s="85"/>
      <c r="LZ51" s="85"/>
      <c r="MA51" s="85"/>
      <c r="MB51" s="85"/>
      <c r="MC51" s="85"/>
      <c r="MD51" s="85"/>
      <c r="ME51" s="85"/>
      <c r="MF51" s="85"/>
      <c r="MG51" s="85"/>
      <c r="MH51" s="85"/>
      <c r="MI51" s="85"/>
      <c r="MJ51" s="85"/>
      <c r="MK51" s="85"/>
      <c r="ML51" s="85"/>
      <c r="MM51" s="85"/>
      <c r="MN51" s="85"/>
      <c r="MO51" s="85"/>
      <c r="MP51" s="85"/>
      <c r="MQ51" s="85"/>
      <c r="MR51" s="85"/>
      <c r="MS51" s="85"/>
      <c r="MT51" s="85"/>
      <c r="MU51" s="85"/>
      <c r="MV51" s="85"/>
      <c r="MW51" s="85"/>
      <c r="MX51" s="85"/>
      <c r="MY51" s="85"/>
      <c r="MZ51" s="85"/>
      <c r="NA51" s="85"/>
      <c r="NB51" s="85"/>
      <c r="NC51" s="85"/>
      <c r="ND51" s="85"/>
      <c r="NE51" s="85"/>
      <c r="NF51" s="85"/>
      <c r="NG51" s="85"/>
      <c r="NH51" s="85"/>
      <c r="NI51" s="85"/>
      <c r="NJ51" s="85"/>
      <c r="NK51" s="85"/>
      <c r="NL51" s="85"/>
      <c r="NM51" s="85"/>
      <c r="NN51" s="85"/>
      <c r="NO51" s="85"/>
      <c r="NP51" s="85"/>
      <c r="NQ51" s="85"/>
      <c r="NR51" s="85"/>
      <c r="NS51" s="85"/>
      <c r="NT51" s="85"/>
      <c r="NU51" s="85"/>
      <c r="NV51" s="85"/>
      <c r="NW51" s="85"/>
      <c r="NX51" s="85"/>
      <c r="NY51" s="85"/>
      <c r="NZ51" s="85"/>
      <c r="OA51" s="85"/>
      <c r="OB51" s="85"/>
      <c r="OC51" s="85"/>
      <c r="OD51" s="85"/>
      <c r="OE51" s="85"/>
      <c r="OF51" s="85"/>
      <c r="OG51" s="85"/>
      <c r="OH51" s="85"/>
      <c r="OI51" s="85"/>
      <c r="OJ51" s="85"/>
      <c r="OK51" s="85"/>
      <c r="OL51" s="85"/>
      <c r="OM51" s="85"/>
      <c r="ON51" s="85"/>
      <c r="OO51" s="85"/>
      <c r="OP51" s="85"/>
      <c r="OQ51" s="85"/>
      <c r="OR51" s="85"/>
      <c r="OS51" s="85"/>
      <c r="OT51" s="85"/>
      <c r="OU51" s="85"/>
      <c r="OV51" s="85"/>
      <c r="OW51" s="85"/>
      <c r="OX51" s="85"/>
      <c r="OY51" s="85"/>
      <c r="OZ51" s="85"/>
      <c r="PA51" s="85"/>
      <c r="PB51" s="85"/>
      <c r="PC51" s="85"/>
      <c r="PD51" s="85"/>
      <c r="PE51" s="85"/>
      <c r="PF51" s="85"/>
      <c r="PG51" s="85"/>
      <c r="PH51" s="85"/>
      <c r="PI51" s="85"/>
      <c r="PJ51" s="85"/>
      <c r="PK51" s="85"/>
      <c r="PL51" s="85"/>
      <c r="PM51" s="85"/>
      <c r="PN51" s="85"/>
      <c r="PO51" s="85"/>
      <c r="PP51" s="85"/>
      <c r="PQ51" s="85"/>
      <c r="PR51" s="85"/>
      <c r="PS51" s="85"/>
      <c r="PT51" s="85"/>
      <c r="PU51" s="85"/>
      <c r="PV51" s="85"/>
      <c r="PW51" s="85"/>
      <c r="PX51" s="85"/>
      <c r="PY51" s="85"/>
      <c r="PZ51" s="85"/>
      <c r="QA51" s="85"/>
      <c r="QB51" s="85"/>
      <c r="QC51" s="85"/>
      <c r="QD51" s="85"/>
      <c r="QE51" s="85"/>
      <c r="QF51" s="85"/>
      <c r="QG51" s="85"/>
      <c r="QH51" s="85"/>
      <c r="QI51" s="85"/>
      <c r="QJ51" s="85"/>
      <c r="QK51" s="85"/>
      <c r="QL51" s="85"/>
      <c r="QM51" s="85"/>
      <c r="QN51" s="85"/>
      <c r="QO51" s="85"/>
      <c r="QP51" s="85"/>
      <c r="QQ51" s="85"/>
      <c r="QR51" s="85"/>
      <c r="QS51" s="85"/>
      <c r="QT51" s="85"/>
      <c r="QU51" s="85"/>
      <c r="QV51" s="85"/>
      <c r="QW51" s="85"/>
      <c r="QX51" s="85"/>
      <c r="QY51" s="85"/>
      <c r="QZ51" s="85"/>
      <c r="RA51" s="85"/>
      <c r="RB51" s="85"/>
      <c r="RC51" s="85"/>
      <c r="RD51" s="85"/>
      <c r="RE51" s="85"/>
      <c r="RF51" s="85"/>
      <c r="RG51" s="85"/>
      <c r="RH51" s="85"/>
      <c r="RI51" s="85"/>
      <c r="RJ51" s="85"/>
      <c r="RK51" s="85"/>
      <c r="RL51" s="85"/>
      <c r="RM51" s="85"/>
      <c r="RN51" s="85"/>
      <c r="RO51" s="85"/>
      <c r="RP51" s="85"/>
      <c r="RQ51" s="85"/>
      <c r="RR51" s="85"/>
      <c r="RS51" s="85"/>
      <c r="RT51" s="85"/>
      <c r="RU51" s="85"/>
      <c r="RV51" s="85"/>
      <c r="RW51" s="85"/>
      <c r="RX51" s="85"/>
      <c r="RY51" s="85"/>
      <c r="RZ51" s="85"/>
      <c r="SA51" s="85"/>
      <c r="SB51" s="85"/>
      <c r="SC51" s="85"/>
      <c r="SD51" s="85"/>
      <c r="SE51" s="85"/>
      <c r="SF51" s="85"/>
      <c r="SG51" s="85"/>
      <c r="SH51" s="85"/>
      <c r="SI51" s="85"/>
      <c r="SJ51" s="85"/>
    </row>
    <row r="52" spans="2:504" x14ac:dyDescent="0.25">
      <c r="B52" s="36" t="str">
        <f>'Pay App 1'!B98</f>
        <v>08 60 00</v>
      </c>
      <c r="C52" s="28" t="str">
        <f>'Pay App 1'!C98</f>
        <v>Skylights</v>
      </c>
      <c r="D52" s="88">
        <f t="shared" si="8"/>
        <v>0</v>
      </c>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c r="CM52" s="85"/>
      <c r="CN52" s="85"/>
      <c r="CO52" s="85"/>
      <c r="CP52" s="85"/>
      <c r="CQ52" s="85"/>
      <c r="CR52" s="85"/>
      <c r="CS52" s="85"/>
      <c r="CT52" s="85"/>
      <c r="CU52" s="85"/>
      <c r="CV52" s="85"/>
      <c r="CW52" s="85"/>
      <c r="CX52" s="85"/>
      <c r="CY52" s="85"/>
      <c r="CZ52" s="85"/>
      <c r="DA52" s="85"/>
      <c r="DB52" s="85"/>
      <c r="DC52" s="85"/>
      <c r="DD52" s="85"/>
      <c r="DE52" s="85"/>
      <c r="DF52" s="85"/>
      <c r="DG52" s="85"/>
      <c r="DH52" s="85"/>
      <c r="DI52" s="85"/>
      <c r="DJ52" s="85"/>
      <c r="DK52" s="85"/>
      <c r="DL52" s="8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85"/>
      <c r="EZ52" s="85"/>
      <c r="FA52" s="85"/>
      <c r="FB52" s="85"/>
      <c r="FC52" s="85"/>
      <c r="FD52" s="85"/>
      <c r="FE52" s="85"/>
      <c r="FF52" s="85"/>
      <c r="FG52" s="85"/>
      <c r="FH52" s="85"/>
      <c r="FI52" s="85"/>
      <c r="FJ52" s="85"/>
      <c r="FK52" s="85"/>
      <c r="FL52" s="85"/>
      <c r="FM52" s="85"/>
      <c r="FN52" s="85"/>
      <c r="FO52" s="85"/>
      <c r="FP52" s="85"/>
      <c r="FQ52" s="85"/>
      <c r="FR52" s="85"/>
      <c r="FS52" s="85"/>
      <c r="FT52" s="85"/>
      <c r="FU52" s="85"/>
      <c r="FV52" s="85"/>
      <c r="FW52" s="85"/>
      <c r="FX52" s="85"/>
      <c r="FY52" s="85"/>
      <c r="FZ52" s="85"/>
      <c r="GA52" s="85"/>
      <c r="GB52" s="85"/>
      <c r="GC52" s="85"/>
      <c r="GD52" s="85"/>
      <c r="GE52" s="85"/>
      <c r="GF52" s="85"/>
      <c r="GG52" s="85"/>
      <c r="GH52" s="85"/>
      <c r="GI52" s="85"/>
      <c r="GJ52" s="85"/>
      <c r="GK52" s="85"/>
      <c r="GL52" s="85"/>
      <c r="GM52" s="85"/>
      <c r="GN52" s="85"/>
      <c r="GO52" s="85"/>
      <c r="GP52" s="85"/>
      <c r="GQ52" s="85"/>
      <c r="GR52" s="85"/>
      <c r="GS52" s="85"/>
      <c r="GT52" s="85"/>
      <c r="GU52" s="85"/>
      <c r="GV52" s="85"/>
      <c r="GW52" s="85"/>
      <c r="GX52" s="85"/>
      <c r="GY52" s="85"/>
      <c r="GZ52" s="85"/>
      <c r="HA52" s="85"/>
      <c r="HB52" s="85"/>
      <c r="HC52" s="85"/>
      <c r="HD52" s="85"/>
      <c r="HE52" s="85"/>
      <c r="HF52" s="85"/>
      <c r="HG52" s="85"/>
      <c r="HH52" s="85"/>
      <c r="HI52" s="85"/>
      <c r="HJ52" s="85"/>
      <c r="HK52" s="85"/>
      <c r="HL52" s="85"/>
      <c r="HM52" s="85"/>
      <c r="HN52" s="85"/>
      <c r="HO52" s="85"/>
      <c r="HP52" s="85"/>
      <c r="HQ52" s="85"/>
      <c r="HR52" s="85"/>
      <c r="HS52" s="85"/>
      <c r="HT52" s="85"/>
      <c r="HU52" s="85"/>
      <c r="HV52" s="85"/>
      <c r="HW52" s="85"/>
      <c r="HX52" s="85"/>
      <c r="HY52" s="85"/>
      <c r="HZ52" s="85"/>
      <c r="IA52" s="85"/>
      <c r="IB52" s="85"/>
      <c r="IC52" s="85"/>
      <c r="ID52" s="85"/>
      <c r="IE52" s="85"/>
      <c r="IF52" s="85"/>
      <c r="IG52" s="85"/>
      <c r="IH52" s="85"/>
      <c r="II52" s="85"/>
      <c r="IJ52" s="85"/>
      <c r="IK52" s="85"/>
      <c r="IL52" s="85"/>
      <c r="IM52" s="85"/>
      <c r="IN52" s="85"/>
      <c r="IO52" s="85"/>
      <c r="IP52" s="85"/>
      <c r="IQ52" s="85"/>
      <c r="IR52" s="85"/>
      <c r="IS52" s="85"/>
      <c r="IT52" s="85"/>
      <c r="IU52" s="85"/>
      <c r="IV52" s="85"/>
      <c r="IW52" s="85"/>
      <c r="IX52" s="85"/>
      <c r="IY52" s="85"/>
      <c r="IZ52" s="85"/>
      <c r="JA52" s="85"/>
      <c r="JB52" s="85"/>
      <c r="JC52" s="85"/>
      <c r="JD52" s="85"/>
      <c r="JE52" s="85"/>
      <c r="JF52" s="85"/>
      <c r="JG52" s="85"/>
      <c r="JH52" s="85"/>
      <c r="JI52" s="85"/>
      <c r="JJ52" s="85"/>
      <c r="JK52" s="85"/>
      <c r="JL52" s="85"/>
      <c r="JM52" s="85"/>
      <c r="JN52" s="85"/>
      <c r="JO52" s="85"/>
      <c r="JP52" s="85"/>
      <c r="JQ52" s="85"/>
      <c r="JR52" s="85"/>
      <c r="JS52" s="85"/>
      <c r="JT52" s="85"/>
      <c r="JU52" s="85"/>
      <c r="JV52" s="85"/>
      <c r="JW52" s="85"/>
      <c r="JX52" s="85"/>
      <c r="JY52" s="85"/>
      <c r="JZ52" s="85"/>
      <c r="KA52" s="85"/>
      <c r="KB52" s="85"/>
      <c r="KC52" s="85"/>
      <c r="KD52" s="85"/>
      <c r="KE52" s="85"/>
      <c r="KF52" s="85"/>
      <c r="KG52" s="85"/>
      <c r="KH52" s="85"/>
      <c r="KI52" s="85"/>
      <c r="KJ52" s="85"/>
      <c r="KK52" s="85"/>
      <c r="KL52" s="85"/>
      <c r="KM52" s="85"/>
      <c r="KN52" s="85"/>
      <c r="KO52" s="85"/>
      <c r="KP52" s="85"/>
      <c r="KQ52" s="85"/>
      <c r="KR52" s="85"/>
      <c r="KS52" s="85"/>
      <c r="KT52" s="85"/>
      <c r="KU52" s="85"/>
      <c r="KV52" s="85"/>
      <c r="KW52" s="85"/>
      <c r="KX52" s="85"/>
      <c r="KY52" s="85"/>
      <c r="KZ52" s="85"/>
      <c r="LA52" s="85"/>
      <c r="LB52" s="85"/>
      <c r="LC52" s="85"/>
      <c r="LD52" s="85"/>
      <c r="LE52" s="85"/>
      <c r="LF52" s="85"/>
      <c r="LG52" s="85"/>
      <c r="LH52" s="85"/>
      <c r="LI52" s="85"/>
      <c r="LJ52" s="85"/>
      <c r="LK52" s="85"/>
      <c r="LL52" s="85"/>
      <c r="LM52" s="85"/>
      <c r="LN52" s="85"/>
      <c r="LO52" s="85"/>
      <c r="LP52" s="85"/>
      <c r="LQ52" s="85"/>
      <c r="LR52" s="85"/>
      <c r="LS52" s="85"/>
      <c r="LT52" s="85"/>
      <c r="LU52" s="85"/>
      <c r="LV52" s="85"/>
      <c r="LW52" s="85"/>
      <c r="LX52" s="85"/>
      <c r="LY52" s="85"/>
      <c r="LZ52" s="85"/>
      <c r="MA52" s="85"/>
      <c r="MB52" s="85"/>
      <c r="MC52" s="85"/>
      <c r="MD52" s="85"/>
      <c r="ME52" s="85"/>
      <c r="MF52" s="85"/>
      <c r="MG52" s="85"/>
      <c r="MH52" s="85"/>
      <c r="MI52" s="85"/>
      <c r="MJ52" s="85"/>
      <c r="MK52" s="85"/>
      <c r="ML52" s="85"/>
      <c r="MM52" s="85"/>
      <c r="MN52" s="85"/>
      <c r="MO52" s="85"/>
      <c r="MP52" s="85"/>
      <c r="MQ52" s="85"/>
      <c r="MR52" s="85"/>
      <c r="MS52" s="85"/>
      <c r="MT52" s="85"/>
      <c r="MU52" s="85"/>
      <c r="MV52" s="85"/>
      <c r="MW52" s="85"/>
      <c r="MX52" s="85"/>
      <c r="MY52" s="85"/>
      <c r="MZ52" s="85"/>
      <c r="NA52" s="85"/>
      <c r="NB52" s="85"/>
      <c r="NC52" s="85"/>
      <c r="ND52" s="85"/>
      <c r="NE52" s="85"/>
      <c r="NF52" s="85"/>
      <c r="NG52" s="85"/>
      <c r="NH52" s="85"/>
      <c r="NI52" s="85"/>
      <c r="NJ52" s="85"/>
      <c r="NK52" s="85"/>
      <c r="NL52" s="85"/>
      <c r="NM52" s="85"/>
      <c r="NN52" s="85"/>
      <c r="NO52" s="85"/>
      <c r="NP52" s="85"/>
      <c r="NQ52" s="85"/>
      <c r="NR52" s="85"/>
      <c r="NS52" s="85"/>
      <c r="NT52" s="85"/>
      <c r="NU52" s="85"/>
      <c r="NV52" s="85"/>
      <c r="NW52" s="85"/>
      <c r="NX52" s="85"/>
      <c r="NY52" s="85"/>
      <c r="NZ52" s="85"/>
      <c r="OA52" s="85"/>
      <c r="OB52" s="85"/>
      <c r="OC52" s="85"/>
      <c r="OD52" s="85"/>
      <c r="OE52" s="85"/>
      <c r="OF52" s="85"/>
      <c r="OG52" s="85"/>
      <c r="OH52" s="85"/>
      <c r="OI52" s="85"/>
      <c r="OJ52" s="85"/>
      <c r="OK52" s="85"/>
      <c r="OL52" s="85"/>
      <c r="OM52" s="85"/>
      <c r="ON52" s="85"/>
      <c r="OO52" s="85"/>
      <c r="OP52" s="85"/>
      <c r="OQ52" s="85"/>
      <c r="OR52" s="85"/>
      <c r="OS52" s="85"/>
      <c r="OT52" s="85"/>
      <c r="OU52" s="85"/>
      <c r="OV52" s="85"/>
      <c r="OW52" s="85"/>
      <c r="OX52" s="85"/>
      <c r="OY52" s="85"/>
      <c r="OZ52" s="85"/>
      <c r="PA52" s="85"/>
      <c r="PB52" s="85"/>
      <c r="PC52" s="85"/>
      <c r="PD52" s="85"/>
      <c r="PE52" s="85"/>
      <c r="PF52" s="85"/>
      <c r="PG52" s="85"/>
      <c r="PH52" s="85"/>
      <c r="PI52" s="85"/>
      <c r="PJ52" s="85"/>
      <c r="PK52" s="85"/>
      <c r="PL52" s="85"/>
      <c r="PM52" s="85"/>
      <c r="PN52" s="85"/>
      <c r="PO52" s="85"/>
      <c r="PP52" s="85"/>
      <c r="PQ52" s="85"/>
      <c r="PR52" s="85"/>
      <c r="PS52" s="85"/>
      <c r="PT52" s="85"/>
      <c r="PU52" s="85"/>
      <c r="PV52" s="85"/>
      <c r="PW52" s="85"/>
      <c r="PX52" s="85"/>
      <c r="PY52" s="85"/>
      <c r="PZ52" s="85"/>
      <c r="QA52" s="85"/>
      <c r="QB52" s="85"/>
      <c r="QC52" s="85"/>
      <c r="QD52" s="85"/>
      <c r="QE52" s="85"/>
      <c r="QF52" s="85"/>
      <c r="QG52" s="85"/>
      <c r="QH52" s="85"/>
      <c r="QI52" s="85"/>
      <c r="QJ52" s="85"/>
      <c r="QK52" s="85"/>
      <c r="QL52" s="85"/>
      <c r="QM52" s="85"/>
      <c r="QN52" s="85"/>
      <c r="QO52" s="85"/>
      <c r="QP52" s="85"/>
      <c r="QQ52" s="85"/>
      <c r="QR52" s="85"/>
      <c r="QS52" s="85"/>
      <c r="QT52" s="85"/>
      <c r="QU52" s="85"/>
      <c r="QV52" s="85"/>
      <c r="QW52" s="85"/>
      <c r="QX52" s="85"/>
      <c r="QY52" s="85"/>
      <c r="QZ52" s="85"/>
      <c r="RA52" s="85"/>
      <c r="RB52" s="85"/>
      <c r="RC52" s="85"/>
      <c r="RD52" s="85"/>
      <c r="RE52" s="85"/>
      <c r="RF52" s="85"/>
      <c r="RG52" s="85"/>
      <c r="RH52" s="85"/>
      <c r="RI52" s="85"/>
      <c r="RJ52" s="85"/>
      <c r="RK52" s="85"/>
      <c r="RL52" s="85"/>
      <c r="RM52" s="85"/>
      <c r="RN52" s="85"/>
      <c r="RO52" s="85"/>
      <c r="RP52" s="85"/>
      <c r="RQ52" s="85"/>
      <c r="RR52" s="85"/>
      <c r="RS52" s="85"/>
      <c r="RT52" s="85"/>
      <c r="RU52" s="85"/>
      <c r="RV52" s="85"/>
      <c r="RW52" s="85"/>
      <c r="RX52" s="85"/>
      <c r="RY52" s="85"/>
      <c r="RZ52" s="85"/>
      <c r="SA52" s="85"/>
      <c r="SB52" s="85"/>
      <c r="SC52" s="85"/>
      <c r="SD52" s="85"/>
      <c r="SE52" s="85"/>
      <c r="SF52" s="85"/>
      <c r="SG52" s="85"/>
      <c r="SH52" s="85"/>
      <c r="SI52" s="85"/>
      <c r="SJ52" s="85"/>
    </row>
    <row r="53" spans="2:504" x14ac:dyDescent="0.25">
      <c r="B53" s="36" t="str">
        <f>'Pay App 1'!B99</f>
        <v>08 90 00</v>
      </c>
      <c r="C53" s="28" t="str">
        <f>'Pay App 1'!C99</f>
        <v>Louvers &amp; Vents</v>
      </c>
      <c r="D53" s="88">
        <f t="shared" si="8"/>
        <v>0</v>
      </c>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5"/>
      <c r="GM53" s="85"/>
      <c r="GN53" s="85"/>
      <c r="GO53" s="85"/>
      <c r="GP53" s="85"/>
      <c r="GQ53" s="85"/>
      <c r="GR53" s="85"/>
      <c r="GS53" s="85"/>
      <c r="GT53" s="85"/>
      <c r="GU53" s="85"/>
      <c r="GV53" s="85"/>
      <c r="GW53" s="85"/>
      <c r="GX53" s="85"/>
      <c r="GY53" s="85"/>
      <c r="GZ53" s="85"/>
      <c r="HA53" s="85"/>
      <c r="HB53" s="85"/>
      <c r="HC53" s="85"/>
      <c r="HD53" s="85"/>
      <c r="HE53" s="85"/>
      <c r="HF53" s="85"/>
      <c r="HG53" s="85"/>
      <c r="HH53" s="85"/>
      <c r="HI53" s="85"/>
      <c r="HJ53" s="85"/>
      <c r="HK53" s="85"/>
      <c r="HL53" s="85"/>
      <c r="HM53" s="85"/>
      <c r="HN53" s="85"/>
      <c r="HO53" s="85"/>
      <c r="HP53" s="85"/>
      <c r="HQ53" s="85"/>
      <c r="HR53" s="85"/>
      <c r="HS53" s="85"/>
      <c r="HT53" s="85"/>
      <c r="HU53" s="85"/>
      <c r="HV53" s="85"/>
      <c r="HW53" s="85"/>
      <c r="HX53" s="85"/>
      <c r="HY53" s="85"/>
      <c r="HZ53" s="85"/>
      <c r="IA53" s="85"/>
      <c r="IB53" s="85"/>
      <c r="IC53" s="85"/>
      <c r="ID53" s="85"/>
      <c r="IE53" s="85"/>
      <c r="IF53" s="85"/>
      <c r="IG53" s="85"/>
      <c r="IH53" s="85"/>
      <c r="II53" s="85"/>
      <c r="IJ53" s="85"/>
      <c r="IK53" s="85"/>
      <c r="IL53" s="85"/>
      <c r="IM53" s="85"/>
      <c r="IN53" s="85"/>
      <c r="IO53" s="85"/>
      <c r="IP53" s="85"/>
      <c r="IQ53" s="85"/>
      <c r="IR53" s="85"/>
      <c r="IS53" s="85"/>
      <c r="IT53" s="85"/>
      <c r="IU53" s="85"/>
      <c r="IV53" s="85"/>
      <c r="IW53" s="85"/>
      <c r="IX53" s="85"/>
      <c r="IY53" s="85"/>
      <c r="IZ53" s="85"/>
      <c r="JA53" s="85"/>
      <c r="JB53" s="85"/>
      <c r="JC53" s="85"/>
      <c r="JD53" s="85"/>
      <c r="JE53" s="85"/>
      <c r="JF53" s="85"/>
      <c r="JG53" s="85"/>
      <c r="JH53" s="85"/>
      <c r="JI53" s="85"/>
      <c r="JJ53" s="85"/>
      <c r="JK53" s="85"/>
      <c r="JL53" s="85"/>
      <c r="JM53" s="85"/>
      <c r="JN53" s="85"/>
      <c r="JO53" s="85"/>
      <c r="JP53" s="85"/>
      <c r="JQ53" s="85"/>
      <c r="JR53" s="85"/>
      <c r="JS53" s="85"/>
      <c r="JT53" s="85"/>
      <c r="JU53" s="85"/>
      <c r="JV53" s="85"/>
      <c r="JW53" s="85"/>
      <c r="JX53" s="85"/>
      <c r="JY53" s="85"/>
      <c r="JZ53" s="85"/>
      <c r="KA53" s="85"/>
      <c r="KB53" s="85"/>
      <c r="KC53" s="85"/>
      <c r="KD53" s="85"/>
      <c r="KE53" s="85"/>
      <c r="KF53" s="85"/>
      <c r="KG53" s="85"/>
      <c r="KH53" s="85"/>
      <c r="KI53" s="85"/>
      <c r="KJ53" s="85"/>
      <c r="KK53" s="85"/>
      <c r="KL53" s="85"/>
      <c r="KM53" s="85"/>
      <c r="KN53" s="85"/>
      <c r="KO53" s="85"/>
      <c r="KP53" s="85"/>
      <c r="KQ53" s="85"/>
      <c r="KR53" s="85"/>
      <c r="KS53" s="85"/>
      <c r="KT53" s="85"/>
      <c r="KU53" s="85"/>
      <c r="KV53" s="85"/>
      <c r="KW53" s="85"/>
      <c r="KX53" s="85"/>
      <c r="KY53" s="85"/>
      <c r="KZ53" s="85"/>
      <c r="LA53" s="85"/>
      <c r="LB53" s="85"/>
      <c r="LC53" s="85"/>
      <c r="LD53" s="85"/>
      <c r="LE53" s="85"/>
      <c r="LF53" s="85"/>
      <c r="LG53" s="85"/>
      <c r="LH53" s="85"/>
      <c r="LI53" s="85"/>
      <c r="LJ53" s="85"/>
      <c r="LK53" s="85"/>
      <c r="LL53" s="85"/>
      <c r="LM53" s="85"/>
      <c r="LN53" s="85"/>
      <c r="LO53" s="85"/>
      <c r="LP53" s="85"/>
      <c r="LQ53" s="85"/>
      <c r="LR53" s="85"/>
      <c r="LS53" s="85"/>
      <c r="LT53" s="85"/>
      <c r="LU53" s="85"/>
      <c r="LV53" s="85"/>
      <c r="LW53" s="85"/>
      <c r="LX53" s="85"/>
      <c r="LY53" s="85"/>
      <c r="LZ53" s="85"/>
      <c r="MA53" s="85"/>
      <c r="MB53" s="85"/>
      <c r="MC53" s="85"/>
      <c r="MD53" s="85"/>
      <c r="ME53" s="85"/>
      <c r="MF53" s="85"/>
      <c r="MG53" s="85"/>
      <c r="MH53" s="85"/>
      <c r="MI53" s="85"/>
      <c r="MJ53" s="85"/>
      <c r="MK53" s="85"/>
      <c r="ML53" s="85"/>
      <c r="MM53" s="85"/>
      <c r="MN53" s="85"/>
      <c r="MO53" s="85"/>
      <c r="MP53" s="85"/>
      <c r="MQ53" s="85"/>
      <c r="MR53" s="85"/>
      <c r="MS53" s="85"/>
      <c r="MT53" s="85"/>
      <c r="MU53" s="85"/>
      <c r="MV53" s="85"/>
      <c r="MW53" s="85"/>
      <c r="MX53" s="85"/>
      <c r="MY53" s="85"/>
      <c r="MZ53" s="85"/>
      <c r="NA53" s="85"/>
      <c r="NB53" s="85"/>
      <c r="NC53" s="85"/>
      <c r="ND53" s="85"/>
      <c r="NE53" s="85"/>
      <c r="NF53" s="85"/>
      <c r="NG53" s="85"/>
      <c r="NH53" s="85"/>
      <c r="NI53" s="85"/>
      <c r="NJ53" s="85"/>
      <c r="NK53" s="85"/>
      <c r="NL53" s="85"/>
      <c r="NM53" s="85"/>
      <c r="NN53" s="85"/>
      <c r="NO53" s="85"/>
      <c r="NP53" s="85"/>
      <c r="NQ53" s="85"/>
      <c r="NR53" s="85"/>
      <c r="NS53" s="85"/>
      <c r="NT53" s="85"/>
      <c r="NU53" s="85"/>
      <c r="NV53" s="85"/>
      <c r="NW53" s="85"/>
      <c r="NX53" s="85"/>
      <c r="NY53" s="85"/>
      <c r="NZ53" s="85"/>
      <c r="OA53" s="85"/>
      <c r="OB53" s="85"/>
      <c r="OC53" s="85"/>
      <c r="OD53" s="85"/>
      <c r="OE53" s="85"/>
      <c r="OF53" s="85"/>
      <c r="OG53" s="85"/>
      <c r="OH53" s="85"/>
      <c r="OI53" s="85"/>
      <c r="OJ53" s="85"/>
      <c r="OK53" s="85"/>
      <c r="OL53" s="85"/>
      <c r="OM53" s="85"/>
      <c r="ON53" s="85"/>
      <c r="OO53" s="85"/>
      <c r="OP53" s="85"/>
      <c r="OQ53" s="85"/>
      <c r="OR53" s="85"/>
      <c r="OS53" s="85"/>
      <c r="OT53" s="85"/>
      <c r="OU53" s="85"/>
      <c r="OV53" s="85"/>
      <c r="OW53" s="85"/>
      <c r="OX53" s="85"/>
      <c r="OY53" s="85"/>
      <c r="OZ53" s="85"/>
      <c r="PA53" s="85"/>
      <c r="PB53" s="85"/>
      <c r="PC53" s="85"/>
      <c r="PD53" s="85"/>
      <c r="PE53" s="85"/>
      <c r="PF53" s="85"/>
      <c r="PG53" s="85"/>
      <c r="PH53" s="85"/>
      <c r="PI53" s="85"/>
      <c r="PJ53" s="85"/>
      <c r="PK53" s="85"/>
      <c r="PL53" s="85"/>
      <c r="PM53" s="85"/>
      <c r="PN53" s="85"/>
      <c r="PO53" s="85"/>
      <c r="PP53" s="85"/>
      <c r="PQ53" s="85"/>
      <c r="PR53" s="85"/>
      <c r="PS53" s="85"/>
      <c r="PT53" s="85"/>
      <c r="PU53" s="85"/>
      <c r="PV53" s="85"/>
      <c r="PW53" s="85"/>
      <c r="PX53" s="85"/>
      <c r="PY53" s="85"/>
      <c r="PZ53" s="85"/>
      <c r="QA53" s="85"/>
      <c r="QB53" s="85"/>
      <c r="QC53" s="85"/>
      <c r="QD53" s="85"/>
      <c r="QE53" s="85"/>
      <c r="QF53" s="85"/>
      <c r="QG53" s="85"/>
      <c r="QH53" s="85"/>
      <c r="QI53" s="85"/>
      <c r="QJ53" s="85"/>
      <c r="QK53" s="85"/>
      <c r="QL53" s="85"/>
      <c r="QM53" s="85"/>
      <c r="QN53" s="85"/>
      <c r="QO53" s="85"/>
      <c r="QP53" s="85"/>
      <c r="QQ53" s="85"/>
      <c r="QR53" s="85"/>
      <c r="QS53" s="85"/>
      <c r="QT53" s="85"/>
      <c r="QU53" s="85"/>
      <c r="QV53" s="85"/>
      <c r="QW53" s="85"/>
      <c r="QX53" s="85"/>
      <c r="QY53" s="85"/>
      <c r="QZ53" s="85"/>
      <c r="RA53" s="85"/>
      <c r="RB53" s="85"/>
      <c r="RC53" s="85"/>
      <c r="RD53" s="85"/>
      <c r="RE53" s="85"/>
      <c r="RF53" s="85"/>
      <c r="RG53" s="85"/>
      <c r="RH53" s="85"/>
      <c r="RI53" s="85"/>
      <c r="RJ53" s="85"/>
      <c r="RK53" s="85"/>
      <c r="RL53" s="85"/>
      <c r="RM53" s="85"/>
      <c r="RN53" s="85"/>
      <c r="RO53" s="85"/>
      <c r="RP53" s="85"/>
      <c r="RQ53" s="85"/>
      <c r="RR53" s="85"/>
      <c r="RS53" s="85"/>
      <c r="RT53" s="85"/>
      <c r="RU53" s="85"/>
      <c r="RV53" s="85"/>
      <c r="RW53" s="85"/>
      <c r="RX53" s="85"/>
      <c r="RY53" s="85"/>
      <c r="RZ53" s="85"/>
      <c r="SA53" s="85"/>
      <c r="SB53" s="85"/>
      <c r="SC53" s="85"/>
      <c r="SD53" s="85"/>
      <c r="SE53" s="85"/>
      <c r="SF53" s="85"/>
      <c r="SG53" s="85"/>
      <c r="SH53" s="85"/>
      <c r="SI53" s="85"/>
      <c r="SJ53" s="85"/>
    </row>
    <row r="54" spans="2:504" x14ac:dyDescent="0.25">
      <c r="B54" s="208" t="str">
        <f>'Pay App 1'!B100</f>
        <v>09 20 00</v>
      </c>
      <c r="C54" s="209" t="str">
        <f>'Pay App 1'!C100</f>
        <v>Gypsum Board Systems</v>
      </c>
      <c r="D54" s="88">
        <f t="shared" si="8"/>
        <v>0</v>
      </c>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c r="GV54" s="85"/>
      <c r="GW54" s="85"/>
      <c r="GX54" s="85"/>
      <c r="GY54" s="85"/>
      <c r="GZ54" s="85"/>
      <c r="HA54" s="85"/>
      <c r="HB54" s="85"/>
      <c r="HC54" s="85"/>
      <c r="HD54" s="85"/>
      <c r="HE54" s="85"/>
      <c r="HF54" s="85"/>
      <c r="HG54" s="85"/>
      <c r="HH54" s="85"/>
      <c r="HI54" s="85"/>
      <c r="HJ54" s="85"/>
      <c r="HK54" s="85"/>
      <c r="HL54" s="85"/>
      <c r="HM54" s="85"/>
      <c r="HN54" s="85"/>
      <c r="HO54" s="85"/>
      <c r="HP54" s="85"/>
      <c r="HQ54" s="85"/>
      <c r="HR54" s="85"/>
      <c r="HS54" s="85"/>
      <c r="HT54" s="85"/>
      <c r="HU54" s="85"/>
      <c r="HV54" s="85"/>
      <c r="HW54" s="85"/>
      <c r="HX54" s="85"/>
      <c r="HY54" s="85"/>
      <c r="HZ54" s="85"/>
      <c r="IA54" s="85"/>
      <c r="IB54" s="85"/>
      <c r="IC54" s="85"/>
      <c r="ID54" s="85"/>
      <c r="IE54" s="85"/>
      <c r="IF54" s="85"/>
      <c r="IG54" s="85"/>
      <c r="IH54" s="85"/>
      <c r="II54" s="85"/>
      <c r="IJ54" s="85"/>
      <c r="IK54" s="85"/>
      <c r="IL54" s="85"/>
      <c r="IM54" s="85"/>
      <c r="IN54" s="85"/>
      <c r="IO54" s="85"/>
      <c r="IP54" s="85"/>
      <c r="IQ54" s="85"/>
      <c r="IR54" s="85"/>
      <c r="IS54" s="85"/>
      <c r="IT54" s="85"/>
      <c r="IU54" s="85"/>
      <c r="IV54" s="85"/>
      <c r="IW54" s="85"/>
      <c r="IX54" s="85"/>
      <c r="IY54" s="85"/>
      <c r="IZ54" s="85"/>
      <c r="JA54" s="85"/>
      <c r="JB54" s="85"/>
      <c r="JC54" s="85"/>
      <c r="JD54" s="85"/>
      <c r="JE54" s="85"/>
      <c r="JF54" s="85"/>
      <c r="JG54" s="85"/>
      <c r="JH54" s="85"/>
      <c r="JI54" s="85"/>
      <c r="JJ54" s="85"/>
      <c r="JK54" s="85"/>
      <c r="JL54" s="85"/>
      <c r="JM54" s="85"/>
      <c r="JN54" s="85"/>
      <c r="JO54" s="85"/>
      <c r="JP54" s="85"/>
      <c r="JQ54" s="85"/>
      <c r="JR54" s="85"/>
      <c r="JS54" s="85"/>
      <c r="JT54" s="85"/>
      <c r="JU54" s="85"/>
      <c r="JV54" s="85"/>
      <c r="JW54" s="85"/>
      <c r="JX54" s="85"/>
      <c r="JY54" s="85"/>
      <c r="JZ54" s="85"/>
      <c r="KA54" s="85"/>
      <c r="KB54" s="85"/>
      <c r="KC54" s="85"/>
      <c r="KD54" s="85"/>
      <c r="KE54" s="85"/>
      <c r="KF54" s="85"/>
      <c r="KG54" s="85"/>
      <c r="KH54" s="85"/>
      <c r="KI54" s="85"/>
      <c r="KJ54" s="85"/>
      <c r="KK54" s="85"/>
      <c r="KL54" s="85"/>
      <c r="KM54" s="85"/>
      <c r="KN54" s="85"/>
      <c r="KO54" s="85"/>
      <c r="KP54" s="85"/>
      <c r="KQ54" s="85"/>
      <c r="KR54" s="85"/>
      <c r="KS54" s="85"/>
      <c r="KT54" s="85"/>
      <c r="KU54" s="85"/>
      <c r="KV54" s="85"/>
      <c r="KW54" s="85"/>
      <c r="KX54" s="85"/>
      <c r="KY54" s="85"/>
      <c r="KZ54" s="85"/>
      <c r="LA54" s="85"/>
      <c r="LB54" s="85"/>
      <c r="LC54" s="85"/>
      <c r="LD54" s="85"/>
      <c r="LE54" s="85"/>
      <c r="LF54" s="85"/>
      <c r="LG54" s="85"/>
      <c r="LH54" s="85"/>
      <c r="LI54" s="85"/>
      <c r="LJ54" s="85"/>
      <c r="LK54" s="85"/>
      <c r="LL54" s="85"/>
      <c r="LM54" s="85"/>
      <c r="LN54" s="85"/>
      <c r="LO54" s="85"/>
      <c r="LP54" s="85"/>
      <c r="LQ54" s="85"/>
      <c r="LR54" s="85"/>
      <c r="LS54" s="85"/>
      <c r="LT54" s="85"/>
      <c r="LU54" s="85"/>
      <c r="LV54" s="85"/>
      <c r="LW54" s="85"/>
      <c r="LX54" s="85"/>
      <c r="LY54" s="85"/>
      <c r="LZ54" s="85"/>
      <c r="MA54" s="85"/>
      <c r="MB54" s="85"/>
      <c r="MC54" s="85"/>
      <c r="MD54" s="85"/>
      <c r="ME54" s="85"/>
      <c r="MF54" s="85"/>
      <c r="MG54" s="85"/>
      <c r="MH54" s="85"/>
      <c r="MI54" s="85"/>
      <c r="MJ54" s="85"/>
      <c r="MK54" s="85"/>
      <c r="ML54" s="85"/>
      <c r="MM54" s="85"/>
      <c r="MN54" s="85"/>
      <c r="MO54" s="85"/>
      <c r="MP54" s="85"/>
      <c r="MQ54" s="85"/>
      <c r="MR54" s="85"/>
      <c r="MS54" s="85"/>
      <c r="MT54" s="85"/>
      <c r="MU54" s="85"/>
      <c r="MV54" s="85"/>
      <c r="MW54" s="85"/>
      <c r="MX54" s="85"/>
      <c r="MY54" s="85"/>
      <c r="MZ54" s="85"/>
      <c r="NA54" s="85"/>
      <c r="NB54" s="85"/>
      <c r="NC54" s="85"/>
      <c r="ND54" s="85"/>
      <c r="NE54" s="85"/>
      <c r="NF54" s="85"/>
      <c r="NG54" s="85"/>
      <c r="NH54" s="85"/>
      <c r="NI54" s="85"/>
      <c r="NJ54" s="85"/>
      <c r="NK54" s="85"/>
      <c r="NL54" s="85"/>
      <c r="NM54" s="85"/>
      <c r="NN54" s="85"/>
      <c r="NO54" s="85"/>
      <c r="NP54" s="85"/>
      <c r="NQ54" s="85"/>
      <c r="NR54" s="85"/>
      <c r="NS54" s="85"/>
      <c r="NT54" s="85"/>
      <c r="NU54" s="85"/>
      <c r="NV54" s="85"/>
      <c r="NW54" s="85"/>
      <c r="NX54" s="85"/>
      <c r="NY54" s="85"/>
      <c r="NZ54" s="85"/>
      <c r="OA54" s="85"/>
      <c r="OB54" s="85"/>
      <c r="OC54" s="85"/>
      <c r="OD54" s="85"/>
      <c r="OE54" s="85"/>
      <c r="OF54" s="85"/>
      <c r="OG54" s="85"/>
      <c r="OH54" s="85"/>
      <c r="OI54" s="85"/>
      <c r="OJ54" s="85"/>
      <c r="OK54" s="85"/>
      <c r="OL54" s="85"/>
      <c r="OM54" s="85"/>
      <c r="ON54" s="85"/>
      <c r="OO54" s="85"/>
      <c r="OP54" s="85"/>
      <c r="OQ54" s="85"/>
      <c r="OR54" s="85"/>
      <c r="OS54" s="85"/>
      <c r="OT54" s="85"/>
      <c r="OU54" s="85"/>
      <c r="OV54" s="85"/>
      <c r="OW54" s="85"/>
      <c r="OX54" s="85"/>
      <c r="OY54" s="85"/>
      <c r="OZ54" s="85"/>
      <c r="PA54" s="85"/>
      <c r="PB54" s="85"/>
      <c r="PC54" s="85"/>
      <c r="PD54" s="85"/>
      <c r="PE54" s="85"/>
      <c r="PF54" s="85"/>
      <c r="PG54" s="85"/>
      <c r="PH54" s="85"/>
      <c r="PI54" s="85"/>
      <c r="PJ54" s="85"/>
      <c r="PK54" s="85"/>
      <c r="PL54" s="85"/>
      <c r="PM54" s="85"/>
      <c r="PN54" s="85"/>
      <c r="PO54" s="85"/>
      <c r="PP54" s="85"/>
      <c r="PQ54" s="85"/>
      <c r="PR54" s="85"/>
      <c r="PS54" s="85"/>
      <c r="PT54" s="85"/>
      <c r="PU54" s="85"/>
      <c r="PV54" s="85"/>
      <c r="PW54" s="85"/>
      <c r="PX54" s="85"/>
      <c r="PY54" s="85"/>
      <c r="PZ54" s="85"/>
      <c r="QA54" s="85"/>
      <c r="QB54" s="85"/>
      <c r="QC54" s="85"/>
      <c r="QD54" s="85"/>
      <c r="QE54" s="85"/>
      <c r="QF54" s="85"/>
      <c r="QG54" s="85"/>
      <c r="QH54" s="85"/>
      <c r="QI54" s="85"/>
      <c r="QJ54" s="85"/>
      <c r="QK54" s="85"/>
      <c r="QL54" s="85"/>
      <c r="QM54" s="85"/>
      <c r="QN54" s="85"/>
      <c r="QO54" s="85"/>
      <c r="QP54" s="85"/>
      <c r="QQ54" s="85"/>
      <c r="QR54" s="85"/>
      <c r="QS54" s="85"/>
      <c r="QT54" s="85"/>
      <c r="QU54" s="85"/>
      <c r="QV54" s="85"/>
      <c r="QW54" s="85"/>
      <c r="QX54" s="85"/>
      <c r="QY54" s="85"/>
      <c r="QZ54" s="85"/>
      <c r="RA54" s="85"/>
      <c r="RB54" s="85"/>
      <c r="RC54" s="85"/>
      <c r="RD54" s="85"/>
      <c r="RE54" s="85"/>
      <c r="RF54" s="85"/>
      <c r="RG54" s="85"/>
      <c r="RH54" s="85"/>
      <c r="RI54" s="85"/>
      <c r="RJ54" s="85"/>
      <c r="RK54" s="85"/>
      <c r="RL54" s="85"/>
      <c r="RM54" s="85"/>
      <c r="RN54" s="85"/>
      <c r="RO54" s="85"/>
      <c r="RP54" s="85"/>
      <c r="RQ54" s="85"/>
      <c r="RR54" s="85"/>
      <c r="RS54" s="85"/>
      <c r="RT54" s="85"/>
      <c r="RU54" s="85"/>
      <c r="RV54" s="85"/>
      <c r="RW54" s="85"/>
      <c r="RX54" s="85"/>
      <c r="RY54" s="85"/>
      <c r="RZ54" s="85"/>
      <c r="SA54" s="85"/>
      <c r="SB54" s="85"/>
      <c r="SC54" s="85"/>
      <c r="SD54" s="85"/>
      <c r="SE54" s="85"/>
      <c r="SF54" s="85"/>
      <c r="SG54" s="85"/>
      <c r="SH54" s="85"/>
      <c r="SI54" s="85"/>
      <c r="SJ54" s="85"/>
    </row>
    <row r="55" spans="2:504" x14ac:dyDescent="0.25">
      <c r="B55" s="37" t="str">
        <f>'Pay App 1'!B106</f>
        <v>09 30 00</v>
      </c>
      <c r="C55" s="38" t="str">
        <f>'Pay App 1'!C106</f>
        <v>Ceramic Tile</v>
      </c>
      <c r="D55" s="88">
        <f t="shared" si="8"/>
        <v>0</v>
      </c>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c r="BM55" s="86"/>
      <c r="BN55" s="86"/>
      <c r="BO55" s="86"/>
      <c r="BP55" s="86"/>
      <c r="BQ55" s="86"/>
      <c r="BR55" s="86"/>
      <c r="BS55" s="86"/>
      <c r="BT55" s="86"/>
      <c r="BU55" s="86"/>
      <c r="BV55" s="86"/>
      <c r="BW55" s="86"/>
      <c r="BX55" s="86"/>
      <c r="BY55" s="86"/>
      <c r="BZ55" s="86"/>
      <c r="CA55" s="86"/>
      <c r="CB55" s="86"/>
      <c r="CC55" s="86"/>
      <c r="CD55" s="86"/>
      <c r="CE55" s="86"/>
      <c r="CF55" s="86"/>
      <c r="CG55" s="86"/>
      <c r="CH55" s="86"/>
      <c r="CI55" s="86"/>
      <c r="CJ55" s="86"/>
      <c r="CK55" s="86"/>
      <c r="CL55" s="86"/>
      <c r="CM55" s="86"/>
      <c r="CN55" s="86"/>
      <c r="CO55" s="86"/>
      <c r="CP55" s="86"/>
      <c r="CQ55" s="86"/>
      <c r="CR55" s="86"/>
      <c r="CS55" s="86"/>
      <c r="CT55" s="86"/>
      <c r="CU55" s="86"/>
      <c r="CV55" s="86"/>
      <c r="CW55" s="86"/>
      <c r="CX55" s="86"/>
      <c r="CY55" s="86"/>
      <c r="CZ55" s="86"/>
      <c r="DA55" s="86"/>
      <c r="DB55" s="86"/>
      <c r="DC55" s="86"/>
      <c r="DD55" s="86"/>
      <c r="DE55" s="86"/>
      <c r="DF55" s="86"/>
      <c r="DG55" s="86"/>
      <c r="DH55" s="86"/>
      <c r="DI55" s="86"/>
      <c r="DJ55" s="86"/>
      <c r="DK55" s="86"/>
      <c r="DL55" s="86"/>
      <c r="DM55" s="86"/>
      <c r="DN55" s="86"/>
      <c r="DO55" s="86"/>
      <c r="DP55" s="86"/>
      <c r="DQ55" s="86"/>
      <c r="DR55" s="86"/>
      <c r="DS55" s="86"/>
      <c r="DT55" s="86"/>
      <c r="DU55" s="86"/>
      <c r="DV55" s="86"/>
      <c r="DW55" s="86"/>
      <c r="DX55" s="86"/>
      <c r="DY55" s="86"/>
      <c r="DZ55" s="86"/>
      <c r="EA55" s="86"/>
      <c r="EB55" s="86"/>
      <c r="EC55" s="86"/>
      <c r="ED55" s="86"/>
      <c r="EE55" s="86"/>
      <c r="EF55" s="86"/>
      <c r="EG55" s="86"/>
      <c r="EH55" s="86"/>
      <c r="EI55" s="86"/>
      <c r="EJ55" s="86"/>
      <c r="EK55" s="86"/>
      <c r="EL55" s="86"/>
      <c r="EM55" s="86"/>
      <c r="EN55" s="86"/>
      <c r="EO55" s="86"/>
      <c r="EP55" s="86"/>
      <c r="EQ55" s="86"/>
      <c r="ER55" s="86"/>
      <c r="ES55" s="86"/>
      <c r="ET55" s="86"/>
      <c r="EU55" s="86"/>
      <c r="EV55" s="86"/>
      <c r="EW55" s="86"/>
      <c r="EX55" s="86"/>
      <c r="EY55" s="86"/>
      <c r="EZ55" s="86"/>
      <c r="FA55" s="86"/>
      <c r="FB55" s="86"/>
      <c r="FC55" s="86"/>
      <c r="FD55" s="86"/>
      <c r="FE55" s="86"/>
      <c r="FF55" s="86"/>
      <c r="FG55" s="86"/>
      <c r="FH55" s="86"/>
      <c r="FI55" s="86"/>
      <c r="FJ55" s="86"/>
      <c r="FK55" s="86"/>
      <c r="FL55" s="86"/>
      <c r="FM55" s="86"/>
      <c r="FN55" s="86"/>
      <c r="FO55" s="86"/>
      <c r="FP55" s="86"/>
      <c r="FQ55" s="86"/>
      <c r="FR55" s="86"/>
      <c r="FS55" s="86"/>
      <c r="FT55" s="86"/>
      <c r="FU55" s="86"/>
      <c r="FV55" s="86"/>
      <c r="FW55" s="86"/>
      <c r="FX55" s="86"/>
      <c r="FY55" s="86"/>
      <c r="FZ55" s="86"/>
      <c r="GA55" s="86"/>
      <c r="GB55" s="86"/>
      <c r="GC55" s="86"/>
      <c r="GD55" s="86"/>
      <c r="GE55" s="86"/>
      <c r="GF55" s="86"/>
      <c r="GG55" s="86"/>
      <c r="GH55" s="86"/>
      <c r="GI55" s="86"/>
      <c r="GJ55" s="86"/>
      <c r="GK55" s="86"/>
      <c r="GL55" s="86"/>
      <c r="GM55" s="86"/>
      <c r="GN55" s="86"/>
      <c r="GO55" s="86"/>
      <c r="GP55" s="86"/>
      <c r="GQ55" s="86"/>
      <c r="GR55" s="86"/>
      <c r="GS55" s="86"/>
      <c r="GT55" s="86"/>
      <c r="GU55" s="86"/>
      <c r="GV55" s="86"/>
      <c r="GW55" s="86"/>
      <c r="GX55" s="86"/>
      <c r="GY55" s="86"/>
      <c r="GZ55" s="86"/>
      <c r="HA55" s="86"/>
      <c r="HB55" s="86"/>
      <c r="HC55" s="86"/>
      <c r="HD55" s="86"/>
      <c r="HE55" s="86"/>
      <c r="HF55" s="86"/>
      <c r="HG55" s="86"/>
      <c r="HH55" s="86"/>
      <c r="HI55" s="86"/>
      <c r="HJ55" s="86"/>
      <c r="HK55" s="86"/>
      <c r="HL55" s="86"/>
      <c r="HM55" s="86"/>
      <c r="HN55" s="86"/>
      <c r="HO55" s="86"/>
      <c r="HP55" s="86"/>
      <c r="HQ55" s="86"/>
      <c r="HR55" s="86"/>
      <c r="HS55" s="86"/>
      <c r="HT55" s="86"/>
      <c r="HU55" s="86"/>
      <c r="HV55" s="86"/>
      <c r="HW55" s="86"/>
      <c r="HX55" s="86"/>
      <c r="HY55" s="86"/>
      <c r="HZ55" s="86"/>
      <c r="IA55" s="86"/>
      <c r="IB55" s="86"/>
      <c r="IC55" s="86"/>
      <c r="ID55" s="86"/>
      <c r="IE55" s="86"/>
      <c r="IF55" s="86"/>
      <c r="IG55" s="86"/>
      <c r="IH55" s="86"/>
      <c r="II55" s="86"/>
      <c r="IJ55" s="86"/>
      <c r="IK55" s="86"/>
      <c r="IL55" s="86"/>
      <c r="IM55" s="86"/>
      <c r="IN55" s="86"/>
      <c r="IO55" s="86"/>
      <c r="IP55" s="86"/>
      <c r="IQ55" s="86"/>
      <c r="IR55" s="86"/>
      <c r="IS55" s="86"/>
      <c r="IT55" s="86"/>
      <c r="IU55" s="86"/>
      <c r="IV55" s="86"/>
      <c r="IW55" s="86"/>
      <c r="IX55" s="86"/>
      <c r="IY55" s="86"/>
      <c r="IZ55" s="86"/>
      <c r="JA55" s="86"/>
      <c r="JB55" s="86"/>
      <c r="JC55" s="86"/>
      <c r="JD55" s="86"/>
      <c r="JE55" s="86"/>
      <c r="JF55" s="86"/>
      <c r="JG55" s="86"/>
      <c r="JH55" s="86"/>
      <c r="JI55" s="86"/>
      <c r="JJ55" s="86"/>
      <c r="JK55" s="86"/>
      <c r="JL55" s="86"/>
      <c r="JM55" s="86"/>
      <c r="JN55" s="86"/>
      <c r="JO55" s="86"/>
      <c r="JP55" s="86"/>
      <c r="JQ55" s="86"/>
      <c r="JR55" s="86"/>
      <c r="JS55" s="86"/>
      <c r="JT55" s="86"/>
      <c r="JU55" s="86"/>
      <c r="JV55" s="86"/>
      <c r="JW55" s="86"/>
      <c r="JX55" s="86"/>
      <c r="JY55" s="86"/>
      <c r="JZ55" s="86"/>
      <c r="KA55" s="86"/>
      <c r="KB55" s="86"/>
      <c r="KC55" s="86"/>
      <c r="KD55" s="86"/>
      <c r="KE55" s="86"/>
      <c r="KF55" s="86"/>
      <c r="KG55" s="86"/>
      <c r="KH55" s="86"/>
      <c r="KI55" s="86"/>
      <c r="KJ55" s="86"/>
      <c r="KK55" s="86"/>
      <c r="KL55" s="86"/>
      <c r="KM55" s="86"/>
      <c r="KN55" s="86"/>
      <c r="KO55" s="86"/>
      <c r="KP55" s="86"/>
      <c r="KQ55" s="86"/>
      <c r="KR55" s="86"/>
      <c r="KS55" s="86"/>
      <c r="KT55" s="86"/>
      <c r="KU55" s="86"/>
      <c r="KV55" s="86"/>
      <c r="KW55" s="86"/>
      <c r="KX55" s="86"/>
      <c r="KY55" s="86"/>
      <c r="KZ55" s="86"/>
      <c r="LA55" s="86"/>
      <c r="LB55" s="86"/>
      <c r="LC55" s="86"/>
      <c r="LD55" s="86"/>
      <c r="LE55" s="86"/>
      <c r="LF55" s="86"/>
      <c r="LG55" s="86"/>
      <c r="LH55" s="86"/>
      <c r="LI55" s="86"/>
      <c r="LJ55" s="86"/>
      <c r="LK55" s="86"/>
      <c r="LL55" s="86"/>
      <c r="LM55" s="86"/>
      <c r="LN55" s="86"/>
      <c r="LO55" s="86"/>
      <c r="LP55" s="86"/>
      <c r="LQ55" s="86"/>
      <c r="LR55" s="86"/>
      <c r="LS55" s="86"/>
      <c r="LT55" s="86"/>
      <c r="LU55" s="86"/>
      <c r="LV55" s="86"/>
      <c r="LW55" s="86"/>
      <c r="LX55" s="86"/>
      <c r="LY55" s="86"/>
      <c r="LZ55" s="86"/>
      <c r="MA55" s="86"/>
      <c r="MB55" s="86"/>
      <c r="MC55" s="86"/>
      <c r="MD55" s="86"/>
      <c r="ME55" s="86"/>
      <c r="MF55" s="86"/>
      <c r="MG55" s="86"/>
      <c r="MH55" s="86"/>
      <c r="MI55" s="86"/>
      <c r="MJ55" s="86"/>
      <c r="MK55" s="86"/>
      <c r="ML55" s="86"/>
      <c r="MM55" s="86"/>
      <c r="MN55" s="86"/>
      <c r="MO55" s="86"/>
      <c r="MP55" s="86"/>
      <c r="MQ55" s="86"/>
      <c r="MR55" s="86"/>
      <c r="MS55" s="86"/>
      <c r="MT55" s="86"/>
      <c r="MU55" s="86"/>
      <c r="MV55" s="86"/>
      <c r="MW55" s="86"/>
      <c r="MX55" s="86"/>
      <c r="MY55" s="86"/>
      <c r="MZ55" s="86"/>
      <c r="NA55" s="86"/>
      <c r="NB55" s="86"/>
      <c r="NC55" s="86"/>
      <c r="ND55" s="86"/>
      <c r="NE55" s="86"/>
      <c r="NF55" s="86"/>
      <c r="NG55" s="86"/>
      <c r="NH55" s="86"/>
      <c r="NI55" s="86"/>
      <c r="NJ55" s="86"/>
      <c r="NK55" s="86"/>
      <c r="NL55" s="86"/>
      <c r="NM55" s="86"/>
      <c r="NN55" s="86"/>
      <c r="NO55" s="86"/>
      <c r="NP55" s="86"/>
      <c r="NQ55" s="86"/>
      <c r="NR55" s="86"/>
      <c r="NS55" s="86"/>
      <c r="NT55" s="86"/>
      <c r="NU55" s="86"/>
      <c r="NV55" s="86"/>
      <c r="NW55" s="86"/>
      <c r="NX55" s="86"/>
      <c r="NY55" s="86"/>
      <c r="NZ55" s="86"/>
      <c r="OA55" s="86"/>
      <c r="OB55" s="86"/>
      <c r="OC55" s="86"/>
      <c r="OD55" s="86"/>
      <c r="OE55" s="86"/>
      <c r="OF55" s="86"/>
      <c r="OG55" s="86"/>
      <c r="OH55" s="86"/>
      <c r="OI55" s="86"/>
      <c r="OJ55" s="86"/>
      <c r="OK55" s="86"/>
      <c r="OL55" s="86"/>
      <c r="OM55" s="86"/>
      <c r="ON55" s="86"/>
      <c r="OO55" s="86"/>
      <c r="OP55" s="86"/>
      <c r="OQ55" s="86"/>
      <c r="OR55" s="86"/>
      <c r="OS55" s="86"/>
      <c r="OT55" s="86"/>
      <c r="OU55" s="86"/>
      <c r="OV55" s="86"/>
      <c r="OW55" s="86"/>
      <c r="OX55" s="86"/>
      <c r="OY55" s="86"/>
      <c r="OZ55" s="86"/>
      <c r="PA55" s="86"/>
      <c r="PB55" s="86"/>
      <c r="PC55" s="86"/>
      <c r="PD55" s="86"/>
      <c r="PE55" s="86"/>
      <c r="PF55" s="86"/>
      <c r="PG55" s="86"/>
      <c r="PH55" s="86"/>
      <c r="PI55" s="86"/>
      <c r="PJ55" s="86"/>
      <c r="PK55" s="86"/>
      <c r="PL55" s="86"/>
      <c r="PM55" s="86"/>
      <c r="PN55" s="86"/>
      <c r="PO55" s="86"/>
      <c r="PP55" s="86"/>
      <c r="PQ55" s="86"/>
      <c r="PR55" s="86"/>
      <c r="PS55" s="86"/>
      <c r="PT55" s="86"/>
      <c r="PU55" s="86"/>
      <c r="PV55" s="86"/>
      <c r="PW55" s="86"/>
      <c r="PX55" s="86"/>
      <c r="PY55" s="86"/>
      <c r="PZ55" s="86"/>
      <c r="QA55" s="86"/>
      <c r="QB55" s="86"/>
      <c r="QC55" s="86"/>
      <c r="QD55" s="86"/>
      <c r="QE55" s="86"/>
      <c r="QF55" s="86"/>
      <c r="QG55" s="86"/>
      <c r="QH55" s="86"/>
      <c r="QI55" s="86"/>
      <c r="QJ55" s="86"/>
      <c r="QK55" s="86"/>
      <c r="QL55" s="86"/>
      <c r="QM55" s="86"/>
      <c r="QN55" s="86"/>
      <c r="QO55" s="86"/>
      <c r="QP55" s="86"/>
      <c r="QQ55" s="86"/>
      <c r="QR55" s="86"/>
      <c r="QS55" s="86"/>
      <c r="QT55" s="86"/>
      <c r="QU55" s="86"/>
      <c r="QV55" s="86"/>
      <c r="QW55" s="86"/>
      <c r="QX55" s="86"/>
      <c r="QY55" s="86"/>
      <c r="QZ55" s="86"/>
      <c r="RA55" s="86"/>
      <c r="RB55" s="86"/>
      <c r="RC55" s="86"/>
      <c r="RD55" s="86"/>
      <c r="RE55" s="86"/>
      <c r="RF55" s="86"/>
      <c r="RG55" s="86"/>
      <c r="RH55" s="86"/>
      <c r="RI55" s="86"/>
      <c r="RJ55" s="86"/>
      <c r="RK55" s="86"/>
      <c r="RL55" s="86"/>
      <c r="RM55" s="86"/>
      <c r="RN55" s="86"/>
      <c r="RO55" s="86"/>
      <c r="RP55" s="86"/>
      <c r="RQ55" s="86"/>
      <c r="RR55" s="86"/>
      <c r="RS55" s="86"/>
      <c r="RT55" s="86"/>
      <c r="RU55" s="86"/>
      <c r="RV55" s="86"/>
      <c r="RW55" s="86"/>
      <c r="RX55" s="86"/>
      <c r="RY55" s="86"/>
      <c r="RZ55" s="86"/>
      <c r="SA55" s="86"/>
      <c r="SB55" s="86"/>
      <c r="SC55" s="86"/>
      <c r="SD55" s="86"/>
      <c r="SE55" s="86"/>
      <c r="SF55" s="86"/>
      <c r="SG55" s="86"/>
      <c r="SH55" s="86"/>
      <c r="SI55" s="86"/>
      <c r="SJ55" s="86"/>
    </row>
    <row r="56" spans="2:504" x14ac:dyDescent="0.25">
      <c r="B56" s="37" t="str">
        <f>'Pay App 1'!B107</f>
        <v>09 51 00</v>
      </c>
      <c r="C56" s="38" t="str">
        <f>'Pay App 1'!C107</f>
        <v>Acoustical Ceilings</v>
      </c>
      <c r="D56" s="88">
        <f t="shared" si="8"/>
        <v>0</v>
      </c>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c r="CO56" s="85"/>
      <c r="CP56" s="85"/>
      <c r="CQ56" s="85"/>
      <c r="CR56" s="85"/>
      <c r="CS56" s="85"/>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85"/>
      <c r="EZ56" s="85"/>
      <c r="FA56" s="85"/>
      <c r="FB56" s="85"/>
      <c r="FC56" s="85"/>
      <c r="FD56" s="85"/>
      <c r="FE56" s="85"/>
      <c r="FF56" s="85"/>
      <c r="FG56" s="85"/>
      <c r="FH56" s="85"/>
      <c r="FI56" s="85"/>
      <c r="FJ56" s="85"/>
      <c r="FK56" s="85"/>
      <c r="FL56" s="85"/>
      <c r="FM56" s="85"/>
      <c r="FN56" s="85"/>
      <c r="FO56" s="85"/>
      <c r="FP56" s="85"/>
      <c r="FQ56" s="85"/>
      <c r="FR56" s="85"/>
      <c r="FS56" s="85"/>
      <c r="FT56" s="85"/>
      <c r="FU56" s="85"/>
      <c r="FV56" s="85"/>
      <c r="FW56" s="85"/>
      <c r="FX56" s="85"/>
      <c r="FY56" s="85"/>
      <c r="FZ56" s="85"/>
      <c r="GA56" s="85"/>
      <c r="GB56" s="85"/>
      <c r="GC56" s="85"/>
      <c r="GD56" s="85"/>
      <c r="GE56" s="85"/>
      <c r="GF56" s="85"/>
      <c r="GG56" s="85"/>
      <c r="GH56" s="85"/>
      <c r="GI56" s="85"/>
      <c r="GJ56" s="85"/>
      <c r="GK56" s="85"/>
      <c r="GL56" s="85"/>
      <c r="GM56" s="85"/>
      <c r="GN56" s="85"/>
      <c r="GO56" s="85"/>
      <c r="GP56" s="85"/>
      <c r="GQ56" s="85"/>
      <c r="GR56" s="85"/>
      <c r="GS56" s="85"/>
      <c r="GT56" s="85"/>
      <c r="GU56" s="85"/>
      <c r="GV56" s="85"/>
      <c r="GW56" s="85"/>
      <c r="GX56" s="85"/>
      <c r="GY56" s="85"/>
      <c r="GZ56" s="85"/>
      <c r="HA56" s="85"/>
      <c r="HB56" s="85"/>
      <c r="HC56" s="85"/>
      <c r="HD56" s="85"/>
      <c r="HE56" s="85"/>
      <c r="HF56" s="85"/>
      <c r="HG56" s="85"/>
      <c r="HH56" s="85"/>
      <c r="HI56" s="85"/>
      <c r="HJ56" s="85"/>
      <c r="HK56" s="85"/>
      <c r="HL56" s="85"/>
      <c r="HM56" s="85"/>
      <c r="HN56" s="85"/>
      <c r="HO56" s="85"/>
      <c r="HP56" s="85"/>
      <c r="HQ56" s="85"/>
      <c r="HR56" s="85"/>
      <c r="HS56" s="85"/>
      <c r="HT56" s="85"/>
      <c r="HU56" s="85"/>
      <c r="HV56" s="85"/>
      <c r="HW56" s="85"/>
      <c r="HX56" s="85"/>
      <c r="HY56" s="85"/>
      <c r="HZ56" s="85"/>
      <c r="IA56" s="85"/>
      <c r="IB56" s="85"/>
      <c r="IC56" s="85"/>
      <c r="ID56" s="85"/>
      <c r="IE56" s="85"/>
      <c r="IF56" s="85"/>
      <c r="IG56" s="85"/>
      <c r="IH56" s="85"/>
      <c r="II56" s="85"/>
      <c r="IJ56" s="85"/>
      <c r="IK56" s="85"/>
      <c r="IL56" s="85"/>
      <c r="IM56" s="85"/>
      <c r="IN56" s="85"/>
      <c r="IO56" s="85"/>
      <c r="IP56" s="85"/>
      <c r="IQ56" s="85"/>
      <c r="IR56" s="85"/>
      <c r="IS56" s="85"/>
      <c r="IT56" s="85"/>
      <c r="IU56" s="85"/>
      <c r="IV56" s="85"/>
      <c r="IW56" s="85"/>
      <c r="IX56" s="85"/>
      <c r="IY56" s="85"/>
      <c r="IZ56" s="85"/>
      <c r="JA56" s="85"/>
      <c r="JB56" s="85"/>
      <c r="JC56" s="85"/>
      <c r="JD56" s="85"/>
      <c r="JE56" s="85"/>
      <c r="JF56" s="85"/>
      <c r="JG56" s="85"/>
      <c r="JH56" s="85"/>
      <c r="JI56" s="85"/>
      <c r="JJ56" s="85"/>
      <c r="JK56" s="85"/>
      <c r="JL56" s="85"/>
      <c r="JM56" s="85"/>
      <c r="JN56" s="85"/>
      <c r="JO56" s="85"/>
      <c r="JP56" s="85"/>
      <c r="JQ56" s="85"/>
      <c r="JR56" s="85"/>
      <c r="JS56" s="85"/>
      <c r="JT56" s="85"/>
      <c r="JU56" s="85"/>
      <c r="JV56" s="85"/>
      <c r="JW56" s="85"/>
      <c r="JX56" s="85"/>
      <c r="JY56" s="85"/>
      <c r="JZ56" s="85"/>
      <c r="KA56" s="85"/>
      <c r="KB56" s="85"/>
      <c r="KC56" s="85"/>
      <c r="KD56" s="85"/>
      <c r="KE56" s="85"/>
      <c r="KF56" s="85"/>
      <c r="KG56" s="85"/>
      <c r="KH56" s="85"/>
      <c r="KI56" s="85"/>
      <c r="KJ56" s="85"/>
      <c r="KK56" s="85"/>
      <c r="KL56" s="85"/>
      <c r="KM56" s="85"/>
      <c r="KN56" s="85"/>
      <c r="KO56" s="85"/>
      <c r="KP56" s="85"/>
      <c r="KQ56" s="85"/>
      <c r="KR56" s="85"/>
      <c r="KS56" s="85"/>
      <c r="KT56" s="85"/>
      <c r="KU56" s="85"/>
      <c r="KV56" s="85"/>
      <c r="KW56" s="85"/>
      <c r="KX56" s="85"/>
      <c r="KY56" s="85"/>
      <c r="KZ56" s="85"/>
      <c r="LA56" s="85"/>
      <c r="LB56" s="85"/>
      <c r="LC56" s="85"/>
      <c r="LD56" s="85"/>
      <c r="LE56" s="85"/>
      <c r="LF56" s="85"/>
      <c r="LG56" s="85"/>
      <c r="LH56" s="85"/>
      <c r="LI56" s="85"/>
      <c r="LJ56" s="85"/>
      <c r="LK56" s="85"/>
      <c r="LL56" s="85"/>
      <c r="LM56" s="85"/>
      <c r="LN56" s="85"/>
      <c r="LO56" s="85"/>
      <c r="LP56" s="85"/>
      <c r="LQ56" s="85"/>
      <c r="LR56" s="85"/>
      <c r="LS56" s="85"/>
      <c r="LT56" s="85"/>
      <c r="LU56" s="85"/>
      <c r="LV56" s="85"/>
      <c r="LW56" s="85"/>
      <c r="LX56" s="85"/>
      <c r="LY56" s="85"/>
      <c r="LZ56" s="85"/>
      <c r="MA56" s="85"/>
      <c r="MB56" s="85"/>
      <c r="MC56" s="85"/>
      <c r="MD56" s="85"/>
      <c r="ME56" s="85"/>
      <c r="MF56" s="85"/>
      <c r="MG56" s="85"/>
      <c r="MH56" s="85"/>
      <c r="MI56" s="85"/>
      <c r="MJ56" s="85"/>
      <c r="MK56" s="85"/>
      <c r="ML56" s="85"/>
      <c r="MM56" s="85"/>
      <c r="MN56" s="85"/>
      <c r="MO56" s="85"/>
      <c r="MP56" s="85"/>
      <c r="MQ56" s="85"/>
      <c r="MR56" s="85"/>
      <c r="MS56" s="85"/>
      <c r="MT56" s="85"/>
      <c r="MU56" s="85"/>
      <c r="MV56" s="85"/>
      <c r="MW56" s="85"/>
      <c r="MX56" s="85"/>
      <c r="MY56" s="85"/>
      <c r="MZ56" s="85"/>
      <c r="NA56" s="85"/>
      <c r="NB56" s="85"/>
      <c r="NC56" s="85"/>
      <c r="ND56" s="85"/>
      <c r="NE56" s="85"/>
      <c r="NF56" s="85"/>
      <c r="NG56" s="85"/>
      <c r="NH56" s="85"/>
      <c r="NI56" s="85"/>
      <c r="NJ56" s="85"/>
      <c r="NK56" s="85"/>
      <c r="NL56" s="85"/>
      <c r="NM56" s="85"/>
      <c r="NN56" s="85"/>
      <c r="NO56" s="85"/>
      <c r="NP56" s="85"/>
      <c r="NQ56" s="85"/>
      <c r="NR56" s="85"/>
      <c r="NS56" s="85"/>
      <c r="NT56" s="85"/>
      <c r="NU56" s="85"/>
      <c r="NV56" s="85"/>
      <c r="NW56" s="85"/>
      <c r="NX56" s="85"/>
      <c r="NY56" s="85"/>
      <c r="NZ56" s="85"/>
      <c r="OA56" s="85"/>
      <c r="OB56" s="85"/>
      <c r="OC56" s="85"/>
      <c r="OD56" s="85"/>
      <c r="OE56" s="85"/>
      <c r="OF56" s="85"/>
      <c r="OG56" s="85"/>
      <c r="OH56" s="85"/>
      <c r="OI56" s="85"/>
      <c r="OJ56" s="85"/>
      <c r="OK56" s="85"/>
      <c r="OL56" s="85"/>
      <c r="OM56" s="85"/>
      <c r="ON56" s="85"/>
      <c r="OO56" s="85"/>
      <c r="OP56" s="85"/>
      <c r="OQ56" s="85"/>
      <c r="OR56" s="85"/>
      <c r="OS56" s="85"/>
      <c r="OT56" s="85"/>
      <c r="OU56" s="85"/>
      <c r="OV56" s="85"/>
      <c r="OW56" s="85"/>
      <c r="OX56" s="85"/>
      <c r="OY56" s="85"/>
      <c r="OZ56" s="85"/>
      <c r="PA56" s="85"/>
      <c r="PB56" s="85"/>
      <c r="PC56" s="85"/>
      <c r="PD56" s="85"/>
      <c r="PE56" s="85"/>
      <c r="PF56" s="85"/>
      <c r="PG56" s="85"/>
      <c r="PH56" s="85"/>
      <c r="PI56" s="85"/>
      <c r="PJ56" s="85"/>
      <c r="PK56" s="85"/>
      <c r="PL56" s="85"/>
      <c r="PM56" s="85"/>
      <c r="PN56" s="85"/>
      <c r="PO56" s="85"/>
      <c r="PP56" s="85"/>
      <c r="PQ56" s="85"/>
      <c r="PR56" s="85"/>
      <c r="PS56" s="85"/>
      <c r="PT56" s="85"/>
      <c r="PU56" s="85"/>
      <c r="PV56" s="85"/>
      <c r="PW56" s="85"/>
      <c r="PX56" s="85"/>
      <c r="PY56" s="85"/>
      <c r="PZ56" s="85"/>
      <c r="QA56" s="85"/>
      <c r="QB56" s="85"/>
      <c r="QC56" s="85"/>
      <c r="QD56" s="85"/>
      <c r="QE56" s="85"/>
      <c r="QF56" s="85"/>
      <c r="QG56" s="85"/>
      <c r="QH56" s="85"/>
      <c r="QI56" s="85"/>
      <c r="QJ56" s="85"/>
      <c r="QK56" s="85"/>
      <c r="QL56" s="85"/>
      <c r="QM56" s="85"/>
      <c r="QN56" s="85"/>
      <c r="QO56" s="85"/>
      <c r="QP56" s="85"/>
      <c r="QQ56" s="85"/>
      <c r="QR56" s="85"/>
      <c r="QS56" s="85"/>
      <c r="QT56" s="85"/>
      <c r="QU56" s="85"/>
      <c r="QV56" s="85"/>
      <c r="QW56" s="85"/>
      <c r="QX56" s="85"/>
      <c r="QY56" s="85"/>
      <c r="QZ56" s="85"/>
      <c r="RA56" s="85"/>
      <c r="RB56" s="85"/>
      <c r="RC56" s="85"/>
      <c r="RD56" s="85"/>
      <c r="RE56" s="85"/>
      <c r="RF56" s="85"/>
      <c r="RG56" s="85"/>
      <c r="RH56" s="85"/>
      <c r="RI56" s="85"/>
      <c r="RJ56" s="85"/>
      <c r="RK56" s="85"/>
      <c r="RL56" s="85"/>
      <c r="RM56" s="85"/>
      <c r="RN56" s="85"/>
      <c r="RO56" s="85"/>
      <c r="RP56" s="85"/>
      <c r="RQ56" s="85"/>
      <c r="RR56" s="85"/>
      <c r="RS56" s="85"/>
      <c r="RT56" s="85"/>
      <c r="RU56" s="85"/>
      <c r="RV56" s="85"/>
      <c r="RW56" s="85"/>
      <c r="RX56" s="85"/>
      <c r="RY56" s="85"/>
      <c r="RZ56" s="85"/>
      <c r="SA56" s="85"/>
      <c r="SB56" s="85"/>
      <c r="SC56" s="85"/>
      <c r="SD56" s="85"/>
      <c r="SE56" s="85"/>
      <c r="SF56" s="85"/>
      <c r="SG56" s="85"/>
      <c r="SH56" s="85"/>
      <c r="SI56" s="85"/>
      <c r="SJ56" s="85"/>
    </row>
    <row r="57" spans="2:504" x14ac:dyDescent="0.25">
      <c r="B57" s="37" t="str">
        <f>'Pay App 1'!B108</f>
        <v>09 54 00</v>
      </c>
      <c r="C57" s="38" t="str">
        <f>'Pay App 1'!C108</f>
        <v>Specialty Ceilings</v>
      </c>
      <c r="D57" s="88">
        <f t="shared" si="8"/>
        <v>0</v>
      </c>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c r="CO57" s="85"/>
      <c r="CP57" s="85"/>
      <c r="CQ57" s="85"/>
      <c r="CR57" s="85"/>
      <c r="CS57" s="85"/>
      <c r="CT57" s="85"/>
      <c r="CU57" s="85"/>
      <c r="CV57" s="85"/>
      <c r="CW57" s="85"/>
      <c r="CX57" s="85"/>
      <c r="CY57" s="85"/>
      <c r="CZ57" s="85"/>
      <c r="DA57" s="85"/>
      <c r="DB57" s="85"/>
      <c r="DC57" s="85"/>
      <c r="DD57" s="85"/>
      <c r="DE57" s="85"/>
      <c r="DF57" s="85"/>
      <c r="DG57" s="85"/>
      <c r="DH57" s="85"/>
      <c r="DI57" s="85"/>
      <c r="DJ57" s="85"/>
      <c r="DK57" s="85"/>
      <c r="DL57" s="85"/>
      <c r="DM57" s="85"/>
      <c r="DN57" s="85"/>
      <c r="DO57" s="85"/>
      <c r="DP57" s="85"/>
      <c r="DQ57" s="85"/>
      <c r="DR57" s="85"/>
      <c r="DS57" s="85"/>
      <c r="DT57" s="85"/>
      <c r="DU57" s="85"/>
      <c r="DV57" s="85"/>
      <c r="DW57" s="85"/>
      <c r="DX57" s="85"/>
      <c r="DY57" s="85"/>
      <c r="DZ57" s="85"/>
      <c r="EA57" s="85"/>
      <c r="EB57" s="85"/>
      <c r="EC57" s="85"/>
      <c r="ED57" s="85"/>
      <c r="EE57" s="85"/>
      <c r="EF57" s="85"/>
      <c r="EG57" s="85"/>
      <c r="EH57" s="85"/>
      <c r="EI57" s="85"/>
      <c r="EJ57" s="85"/>
      <c r="EK57" s="85"/>
      <c r="EL57" s="85"/>
      <c r="EM57" s="85"/>
      <c r="EN57" s="85"/>
      <c r="EO57" s="85"/>
      <c r="EP57" s="85"/>
      <c r="EQ57" s="85"/>
      <c r="ER57" s="85"/>
      <c r="ES57" s="85"/>
      <c r="ET57" s="85"/>
      <c r="EU57" s="85"/>
      <c r="EV57" s="85"/>
      <c r="EW57" s="85"/>
      <c r="EX57" s="85"/>
      <c r="EY57" s="85"/>
      <c r="EZ57" s="85"/>
      <c r="FA57" s="85"/>
      <c r="FB57" s="85"/>
      <c r="FC57" s="85"/>
      <c r="FD57" s="85"/>
      <c r="FE57" s="85"/>
      <c r="FF57" s="85"/>
      <c r="FG57" s="85"/>
      <c r="FH57" s="85"/>
      <c r="FI57" s="85"/>
      <c r="FJ57" s="85"/>
      <c r="FK57" s="85"/>
      <c r="FL57" s="85"/>
      <c r="FM57" s="85"/>
      <c r="FN57" s="85"/>
      <c r="FO57" s="85"/>
      <c r="FP57" s="85"/>
      <c r="FQ57" s="85"/>
      <c r="FR57" s="85"/>
      <c r="FS57" s="85"/>
      <c r="FT57" s="85"/>
      <c r="FU57" s="85"/>
      <c r="FV57" s="85"/>
      <c r="FW57" s="85"/>
      <c r="FX57" s="85"/>
      <c r="FY57" s="85"/>
      <c r="FZ57" s="85"/>
      <c r="GA57" s="85"/>
      <c r="GB57" s="85"/>
      <c r="GC57" s="85"/>
      <c r="GD57" s="85"/>
      <c r="GE57" s="85"/>
      <c r="GF57" s="85"/>
      <c r="GG57" s="85"/>
      <c r="GH57" s="85"/>
      <c r="GI57" s="85"/>
      <c r="GJ57" s="85"/>
      <c r="GK57" s="85"/>
      <c r="GL57" s="85"/>
      <c r="GM57" s="85"/>
      <c r="GN57" s="85"/>
      <c r="GO57" s="85"/>
      <c r="GP57" s="85"/>
      <c r="GQ57" s="85"/>
      <c r="GR57" s="85"/>
      <c r="GS57" s="85"/>
      <c r="GT57" s="85"/>
      <c r="GU57" s="85"/>
      <c r="GV57" s="85"/>
      <c r="GW57" s="85"/>
      <c r="GX57" s="85"/>
      <c r="GY57" s="85"/>
      <c r="GZ57" s="85"/>
      <c r="HA57" s="85"/>
      <c r="HB57" s="85"/>
      <c r="HC57" s="85"/>
      <c r="HD57" s="85"/>
      <c r="HE57" s="85"/>
      <c r="HF57" s="85"/>
      <c r="HG57" s="85"/>
      <c r="HH57" s="85"/>
      <c r="HI57" s="85"/>
      <c r="HJ57" s="85"/>
      <c r="HK57" s="85"/>
      <c r="HL57" s="85"/>
      <c r="HM57" s="85"/>
      <c r="HN57" s="85"/>
      <c r="HO57" s="85"/>
      <c r="HP57" s="85"/>
      <c r="HQ57" s="85"/>
      <c r="HR57" s="85"/>
      <c r="HS57" s="85"/>
      <c r="HT57" s="85"/>
      <c r="HU57" s="85"/>
      <c r="HV57" s="85"/>
      <c r="HW57" s="85"/>
      <c r="HX57" s="85"/>
      <c r="HY57" s="85"/>
      <c r="HZ57" s="85"/>
      <c r="IA57" s="85"/>
      <c r="IB57" s="85"/>
      <c r="IC57" s="85"/>
      <c r="ID57" s="85"/>
      <c r="IE57" s="85"/>
      <c r="IF57" s="85"/>
      <c r="IG57" s="85"/>
      <c r="IH57" s="85"/>
      <c r="II57" s="85"/>
      <c r="IJ57" s="85"/>
      <c r="IK57" s="85"/>
      <c r="IL57" s="85"/>
      <c r="IM57" s="85"/>
      <c r="IN57" s="85"/>
      <c r="IO57" s="85"/>
      <c r="IP57" s="85"/>
      <c r="IQ57" s="85"/>
      <c r="IR57" s="85"/>
      <c r="IS57" s="85"/>
      <c r="IT57" s="85"/>
      <c r="IU57" s="85"/>
      <c r="IV57" s="85"/>
      <c r="IW57" s="85"/>
      <c r="IX57" s="85"/>
      <c r="IY57" s="85"/>
      <c r="IZ57" s="85"/>
      <c r="JA57" s="85"/>
      <c r="JB57" s="85"/>
      <c r="JC57" s="85"/>
      <c r="JD57" s="85"/>
      <c r="JE57" s="85"/>
      <c r="JF57" s="85"/>
      <c r="JG57" s="85"/>
      <c r="JH57" s="85"/>
      <c r="JI57" s="85"/>
      <c r="JJ57" s="85"/>
      <c r="JK57" s="85"/>
      <c r="JL57" s="85"/>
      <c r="JM57" s="85"/>
      <c r="JN57" s="85"/>
      <c r="JO57" s="85"/>
      <c r="JP57" s="85"/>
      <c r="JQ57" s="85"/>
      <c r="JR57" s="85"/>
      <c r="JS57" s="85"/>
      <c r="JT57" s="85"/>
      <c r="JU57" s="85"/>
      <c r="JV57" s="85"/>
      <c r="JW57" s="85"/>
      <c r="JX57" s="85"/>
      <c r="JY57" s="85"/>
      <c r="JZ57" s="85"/>
      <c r="KA57" s="85"/>
      <c r="KB57" s="85"/>
      <c r="KC57" s="85"/>
      <c r="KD57" s="85"/>
      <c r="KE57" s="85"/>
      <c r="KF57" s="85"/>
      <c r="KG57" s="85"/>
      <c r="KH57" s="85"/>
      <c r="KI57" s="85"/>
      <c r="KJ57" s="85"/>
      <c r="KK57" s="85"/>
      <c r="KL57" s="85"/>
      <c r="KM57" s="85"/>
      <c r="KN57" s="85"/>
      <c r="KO57" s="85"/>
      <c r="KP57" s="85"/>
      <c r="KQ57" s="85"/>
      <c r="KR57" s="85"/>
      <c r="KS57" s="85"/>
      <c r="KT57" s="85"/>
      <c r="KU57" s="85"/>
      <c r="KV57" s="85"/>
      <c r="KW57" s="85"/>
      <c r="KX57" s="85"/>
      <c r="KY57" s="85"/>
      <c r="KZ57" s="85"/>
      <c r="LA57" s="85"/>
      <c r="LB57" s="85"/>
      <c r="LC57" s="85"/>
      <c r="LD57" s="85"/>
      <c r="LE57" s="85"/>
      <c r="LF57" s="85"/>
      <c r="LG57" s="85"/>
      <c r="LH57" s="85"/>
      <c r="LI57" s="85"/>
      <c r="LJ57" s="85"/>
      <c r="LK57" s="85"/>
      <c r="LL57" s="85"/>
      <c r="LM57" s="85"/>
      <c r="LN57" s="85"/>
      <c r="LO57" s="85"/>
      <c r="LP57" s="85"/>
      <c r="LQ57" s="85"/>
      <c r="LR57" s="85"/>
      <c r="LS57" s="85"/>
      <c r="LT57" s="85"/>
      <c r="LU57" s="85"/>
      <c r="LV57" s="85"/>
      <c r="LW57" s="85"/>
      <c r="LX57" s="85"/>
      <c r="LY57" s="85"/>
      <c r="LZ57" s="85"/>
      <c r="MA57" s="85"/>
      <c r="MB57" s="85"/>
      <c r="MC57" s="85"/>
      <c r="MD57" s="85"/>
      <c r="ME57" s="85"/>
      <c r="MF57" s="85"/>
      <c r="MG57" s="85"/>
      <c r="MH57" s="85"/>
      <c r="MI57" s="85"/>
      <c r="MJ57" s="85"/>
      <c r="MK57" s="85"/>
      <c r="ML57" s="85"/>
      <c r="MM57" s="85"/>
      <c r="MN57" s="85"/>
      <c r="MO57" s="85"/>
      <c r="MP57" s="85"/>
      <c r="MQ57" s="85"/>
      <c r="MR57" s="85"/>
      <c r="MS57" s="85"/>
      <c r="MT57" s="85"/>
      <c r="MU57" s="85"/>
      <c r="MV57" s="85"/>
      <c r="MW57" s="85"/>
      <c r="MX57" s="85"/>
      <c r="MY57" s="85"/>
      <c r="MZ57" s="85"/>
      <c r="NA57" s="85"/>
      <c r="NB57" s="85"/>
      <c r="NC57" s="85"/>
      <c r="ND57" s="85"/>
      <c r="NE57" s="85"/>
      <c r="NF57" s="85"/>
      <c r="NG57" s="85"/>
      <c r="NH57" s="85"/>
      <c r="NI57" s="85"/>
      <c r="NJ57" s="85"/>
      <c r="NK57" s="85"/>
      <c r="NL57" s="85"/>
      <c r="NM57" s="85"/>
      <c r="NN57" s="85"/>
      <c r="NO57" s="85"/>
      <c r="NP57" s="85"/>
      <c r="NQ57" s="85"/>
      <c r="NR57" s="85"/>
      <c r="NS57" s="85"/>
      <c r="NT57" s="85"/>
      <c r="NU57" s="85"/>
      <c r="NV57" s="85"/>
      <c r="NW57" s="85"/>
      <c r="NX57" s="85"/>
      <c r="NY57" s="85"/>
      <c r="NZ57" s="85"/>
      <c r="OA57" s="85"/>
      <c r="OB57" s="85"/>
      <c r="OC57" s="85"/>
      <c r="OD57" s="85"/>
      <c r="OE57" s="85"/>
      <c r="OF57" s="85"/>
      <c r="OG57" s="85"/>
      <c r="OH57" s="85"/>
      <c r="OI57" s="85"/>
      <c r="OJ57" s="85"/>
      <c r="OK57" s="85"/>
      <c r="OL57" s="85"/>
      <c r="OM57" s="85"/>
      <c r="ON57" s="85"/>
      <c r="OO57" s="85"/>
      <c r="OP57" s="85"/>
      <c r="OQ57" s="85"/>
      <c r="OR57" s="85"/>
      <c r="OS57" s="85"/>
      <c r="OT57" s="85"/>
      <c r="OU57" s="85"/>
      <c r="OV57" s="85"/>
      <c r="OW57" s="85"/>
      <c r="OX57" s="85"/>
      <c r="OY57" s="85"/>
      <c r="OZ57" s="85"/>
      <c r="PA57" s="85"/>
      <c r="PB57" s="85"/>
      <c r="PC57" s="85"/>
      <c r="PD57" s="85"/>
      <c r="PE57" s="85"/>
      <c r="PF57" s="85"/>
      <c r="PG57" s="85"/>
      <c r="PH57" s="85"/>
      <c r="PI57" s="85"/>
      <c r="PJ57" s="85"/>
      <c r="PK57" s="85"/>
      <c r="PL57" s="85"/>
      <c r="PM57" s="85"/>
      <c r="PN57" s="85"/>
      <c r="PO57" s="85"/>
      <c r="PP57" s="85"/>
      <c r="PQ57" s="85"/>
      <c r="PR57" s="85"/>
      <c r="PS57" s="85"/>
      <c r="PT57" s="85"/>
      <c r="PU57" s="85"/>
      <c r="PV57" s="85"/>
      <c r="PW57" s="85"/>
      <c r="PX57" s="85"/>
      <c r="PY57" s="85"/>
      <c r="PZ57" s="85"/>
      <c r="QA57" s="85"/>
      <c r="QB57" s="85"/>
      <c r="QC57" s="85"/>
      <c r="QD57" s="85"/>
      <c r="QE57" s="85"/>
      <c r="QF57" s="85"/>
      <c r="QG57" s="85"/>
      <c r="QH57" s="85"/>
      <c r="QI57" s="85"/>
      <c r="QJ57" s="85"/>
      <c r="QK57" s="85"/>
      <c r="QL57" s="85"/>
      <c r="QM57" s="85"/>
      <c r="QN57" s="85"/>
      <c r="QO57" s="85"/>
      <c r="QP57" s="85"/>
      <c r="QQ57" s="85"/>
      <c r="QR57" s="85"/>
      <c r="QS57" s="85"/>
      <c r="QT57" s="85"/>
      <c r="QU57" s="85"/>
      <c r="QV57" s="85"/>
      <c r="QW57" s="85"/>
      <c r="QX57" s="85"/>
      <c r="QY57" s="85"/>
      <c r="QZ57" s="85"/>
      <c r="RA57" s="85"/>
      <c r="RB57" s="85"/>
      <c r="RC57" s="85"/>
      <c r="RD57" s="85"/>
      <c r="RE57" s="85"/>
      <c r="RF57" s="85"/>
      <c r="RG57" s="85"/>
      <c r="RH57" s="85"/>
      <c r="RI57" s="85"/>
      <c r="RJ57" s="85"/>
      <c r="RK57" s="85"/>
      <c r="RL57" s="85"/>
      <c r="RM57" s="85"/>
      <c r="RN57" s="85"/>
      <c r="RO57" s="85"/>
      <c r="RP57" s="85"/>
      <c r="RQ57" s="85"/>
      <c r="RR57" s="85"/>
      <c r="RS57" s="85"/>
      <c r="RT57" s="85"/>
      <c r="RU57" s="85"/>
      <c r="RV57" s="85"/>
      <c r="RW57" s="85"/>
      <c r="RX57" s="85"/>
      <c r="RY57" s="85"/>
      <c r="RZ57" s="85"/>
      <c r="SA57" s="85"/>
      <c r="SB57" s="85"/>
      <c r="SC57" s="85"/>
      <c r="SD57" s="85"/>
      <c r="SE57" s="85"/>
      <c r="SF57" s="85"/>
      <c r="SG57" s="85"/>
      <c r="SH57" s="85"/>
      <c r="SI57" s="85"/>
      <c r="SJ57" s="85"/>
    </row>
    <row r="58" spans="2:504" x14ac:dyDescent="0.25">
      <c r="B58" s="37" t="str">
        <f>'Pay App 1'!B109</f>
        <v>09 60 00</v>
      </c>
      <c r="C58" s="38" t="str">
        <f>'Pay App 1'!C109</f>
        <v>Floor Coverings</v>
      </c>
      <c r="D58" s="88">
        <f t="shared" si="8"/>
        <v>0</v>
      </c>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c r="CQ58" s="85"/>
      <c r="CR58" s="85"/>
      <c r="CS58" s="85"/>
      <c r="CT58" s="85"/>
      <c r="CU58" s="85"/>
      <c r="CV58" s="85"/>
      <c r="CW58" s="85"/>
      <c r="CX58" s="85"/>
      <c r="CY58" s="85"/>
      <c r="CZ58" s="85"/>
      <c r="DA58" s="85"/>
      <c r="DB58" s="85"/>
      <c r="DC58" s="85"/>
      <c r="DD58" s="85"/>
      <c r="DE58" s="85"/>
      <c r="DF58" s="85"/>
      <c r="DG58" s="85"/>
      <c r="DH58" s="85"/>
      <c r="DI58" s="85"/>
      <c r="DJ58" s="85"/>
      <c r="DK58" s="85"/>
      <c r="DL58" s="85"/>
      <c r="DM58" s="85"/>
      <c r="DN58" s="85"/>
      <c r="DO58" s="85"/>
      <c r="DP58" s="85"/>
      <c r="DQ58" s="85"/>
      <c r="DR58" s="85"/>
      <c r="DS58" s="85"/>
      <c r="DT58" s="85"/>
      <c r="DU58" s="85"/>
      <c r="DV58" s="85"/>
      <c r="DW58" s="85"/>
      <c r="DX58" s="85"/>
      <c r="DY58" s="85"/>
      <c r="DZ58" s="85"/>
      <c r="EA58" s="85"/>
      <c r="EB58" s="85"/>
      <c r="EC58" s="85"/>
      <c r="ED58" s="85"/>
      <c r="EE58" s="85"/>
      <c r="EF58" s="85"/>
      <c r="EG58" s="85"/>
      <c r="EH58" s="85"/>
      <c r="EI58" s="85"/>
      <c r="EJ58" s="85"/>
      <c r="EK58" s="85"/>
      <c r="EL58" s="85"/>
      <c r="EM58" s="85"/>
      <c r="EN58" s="85"/>
      <c r="EO58" s="85"/>
      <c r="EP58" s="85"/>
      <c r="EQ58" s="85"/>
      <c r="ER58" s="85"/>
      <c r="ES58" s="85"/>
      <c r="ET58" s="85"/>
      <c r="EU58" s="85"/>
      <c r="EV58" s="85"/>
      <c r="EW58" s="85"/>
      <c r="EX58" s="85"/>
      <c r="EY58" s="85"/>
      <c r="EZ58" s="85"/>
      <c r="FA58" s="85"/>
      <c r="FB58" s="85"/>
      <c r="FC58" s="85"/>
      <c r="FD58" s="85"/>
      <c r="FE58" s="85"/>
      <c r="FF58" s="85"/>
      <c r="FG58" s="85"/>
      <c r="FH58" s="85"/>
      <c r="FI58" s="85"/>
      <c r="FJ58" s="85"/>
      <c r="FK58" s="85"/>
      <c r="FL58" s="85"/>
      <c r="FM58" s="85"/>
      <c r="FN58" s="85"/>
      <c r="FO58" s="85"/>
      <c r="FP58" s="85"/>
      <c r="FQ58" s="85"/>
      <c r="FR58" s="85"/>
      <c r="FS58" s="85"/>
      <c r="FT58" s="85"/>
      <c r="FU58" s="85"/>
      <c r="FV58" s="85"/>
      <c r="FW58" s="85"/>
      <c r="FX58" s="85"/>
      <c r="FY58" s="85"/>
      <c r="FZ58" s="85"/>
      <c r="GA58" s="85"/>
      <c r="GB58" s="85"/>
      <c r="GC58" s="85"/>
      <c r="GD58" s="85"/>
      <c r="GE58" s="85"/>
      <c r="GF58" s="85"/>
      <c r="GG58" s="85"/>
      <c r="GH58" s="85"/>
      <c r="GI58" s="85"/>
      <c r="GJ58" s="85"/>
      <c r="GK58" s="85"/>
      <c r="GL58" s="85"/>
      <c r="GM58" s="85"/>
      <c r="GN58" s="85"/>
      <c r="GO58" s="85"/>
      <c r="GP58" s="85"/>
      <c r="GQ58" s="85"/>
      <c r="GR58" s="85"/>
      <c r="GS58" s="85"/>
      <c r="GT58" s="85"/>
      <c r="GU58" s="85"/>
      <c r="GV58" s="85"/>
      <c r="GW58" s="85"/>
      <c r="GX58" s="85"/>
      <c r="GY58" s="85"/>
      <c r="GZ58" s="85"/>
      <c r="HA58" s="85"/>
      <c r="HB58" s="85"/>
      <c r="HC58" s="85"/>
      <c r="HD58" s="85"/>
      <c r="HE58" s="85"/>
      <c r="HF58" s="85"/>
      <c r="HG58" s="85"/>
      <c r="HH58" s="85"/>
      <c r="HI58" s="85"/>
      <c r="HJ58" s="85"/>
      <c r="HK58" s="85"/>
      <c r="HL58" s="85"/>
      <c r="HM58" s="85"/>
      <c r="HN58" s="85"/>
      <c r="HO58" s="85"/>
      <c r="HP58" s="85"/>
      <c r="HQ58" s="85"/>
      <c r="HR58" s="85"/>
      <c r="HS58" s="85"/>
      <c r="HT58" s="85"/>
      <c r="HU58" s="85"/>
      <c r="HV58" s="85"/>
      <c r="HW58" s="85"/>
      <c r="HX58" s="85"/>
      <c r="HY58" s="85"/>
      <c r="HZ58" s="85"/>
      <c r="IA58" s="85"/>
      <c r="IB58" s="85"/>
      <c r="IC58" s="85"/>
      <c r="ID58" s="85"/>
      <c r="IE58" s="85"/>
      <c r="IF58" s="85"/>
      <c r="IG58" s="85"/>
      <c r="IH58" s="85"/>
      <c r="II58" s="85"/>
      <c r="IJ58" s="85"/>
      <c r="IK58" s="85"/>
      <c r="IL58" s="85"/>
      <c r="IM58" s="85"/>
      <c r="IN58" s="85"/>
      <c r="IO58" s="85"/>
      <c r="IP58" s="85"/>
      <c r="IQ58" s="85"/>
      <c r="IR58" s="85"/>
      <c r="IS58" s="85"/>
      <c r="IT58" s="85"/>
      <c r="IU58" s="85"/>
      <c r="IV58" s="85"/>
      <c r="IW58" s="85"/>
      <c r="IX58" s="85"/>
      <c r="IY58" s="85"/>
      <c r="IZ58" s="85"/>
      <c r="JA58" s="85"/>
      <c r="JB58" s="85"/>
      <c r="JC58" s="85"/>
      <c r="JD58" s="85"/>
      <c r="JE58" s="85"/>
      <c r="JF58" s="85"/>
      <c r="JG58" s="85"/>
      <c r="JH58" s="85"/>
      <c r="JI58" s="85"/>
      <c r="JJ58" s="85"/>
      <c r="JK58" s="85"/>
      <c r="JL58" s="85"/>
      <c r="JM58" s="85"/>
      <c r="JN58" s="85"/>
      <c r="JO58" s="85"/>
      <c r="JP58" s="85"/>
      <c r="JQ58" s="85"/>
      <c r="JR58" s="85"/>
      <c r="JS58" s="85"/>
      <c r="JT58" s="85"/>
      <c r="JU58" s="85"/>
      <c r="JV58" s="85"/>
      <c r="JW58" s="85"/>
      <c r="JX58" s="85"/>
      <c r="JY58" s="85"/>
      <c r="JZ58" s="85"/>
      <c r="KA58" s="85"/>
      <c r="KB58" s="85"/>
      <c r="KC58" s="85"/>
      <c r="KD58" s="85"/>
      <c r="KE58" s="85"/>
      <c r="KF58" s="85"/>
      <c r="KG58" s="85"/>
      <c r="KH58" s="85"/>
      <c r="KI58" s="85"/>
      <c r="KJ58" s="85"/>
      <c r="KK58" s="85"/>
      <c r="KL58" s="85"/>
      <c r="KM58" s="85"/>
      <c r="KN58" s="85"/>
      <c r="KO58" s="85"/>
      <c r="KP58" s="85"/>
      <c r="KQ58" s="85"/>
      <c r="KR58" s="85"/>
      <c r="KS58" s="85"/>
      <c r="KT58" s="85"/>
      <c r="KU58" s="85"/>
      <c r="KV58" s="85"/>
      <c r="KW58" s="85"/>
      <c r="KX58" s="85"/>
      <c r="KY58" s="85"/>
      <c r="KZ58" s="85"/>
      <c r="LA58" s="85"/>
      <c r="LB58" s="85"/>
      <c r="LC58" s="85"/>
      <c r="LD58" s="85"/>
      <c r="LE58" s="85"/>
      <c r="LF58" s="85"/>
      <c r="LG58" s="85"/>
      <c r="LH58" s="85"/>
      <c r="LI58" s="85"/>
      <c r="LJ58" s="85"/>
      <c r="LK58" s="85"/>
      <c r="LL58" s="85"/>
      <c r="LM58" s="85"/>
      <c r="LN58" s="85"/>
      <c r="LO58" s="85"/>
      <c r="LP58" s="85"/>
      <c r="LQ58" s="85"/>
      <c r="LR58" s="85"/>
      <c r="LS58" s="85"/>
      <c r="LT58" s="85"/>
      <c r="LU58" s="85"/>
      <c r="LV58" s="85"/>
      <c r="LW58" s="85"/>
      <c r="LX58" s="85"/>
      <c r="LY58" s="85"/>
      <c r="LZ58" s="85"/>
      <c r="MA58" s="85"/>
      <c r="MB58" s="85"/>
      <c r="MC58" s="85"/>
      <c r="MD58" s="85"/>
      <c r="ME58" s="85"/>
      <c r="MF58" s="85"/>
      <c r="MG58" s="85"/>
      <c r="MH58" s="85"/>
      <c r="MI58" s="85"/>
      <c r="MJ58" s="85"/>
      <c r="MK58" s="85"/>
      <c r="ML58" s="85"/>
      <c r="MM58" s="85"/>
      <c r="MN58" s="85"/>
      <c r="MO58" s="85"/>
      <c r="MP58" s="85"/>
      <c r="MQ58" s="85"/>
      <c r="MR58" s="85"/>
      <c r="MS58" s="85"/>
      <c r="MT58" s="85"/>
      <c r="MU58" s="85"/>
      <c r="MV58" s="85"/>
      <c r="MW58" s="85"/>
      <c r="MX58" s="85"/>
      <c r="MY58" s="85"/>
      <c r="MZ58" s="85"/>
      <c r="NA58" s="85"/>
      <c r="NB58" s="85"/>
      <c r="NC58" s="85"/>
      <c r="ND58" s="85"/>
      <c r="NE58" s="85"/>
      <c r="NF58" s="85"/>
      <c r="NG58" s="85"/>
      <c r="NH58" s="85"/>
      <c r="NI58" s="85"/>
      <c r="NJ58" s="85"/>
      <c r="NK58" s="85"/>
      <c r="NL58" s="85"/>
      <c r="NM58" s="85"/>
      <c r="NN58" s="85"/>
      <c r="NO58" s="85"/>
      <c r="NP58" s="85"/>
      <c r="NQ58" s="85"/>
      <c r="NR58" s="85"/>
      <c r="NS58" s="85"/>
      <c r="NT58" s="85"/>
      <c r="NU58" s="85"/>
      <c r="NV58" s="85"/>
      <c r="NW58" s="85"/>
      <c r="NX58" s="85"/>
      <c r="NY58" s="85"/>
      <c r="NZ58" s="85"/>
      <c r="OA58" s="85"/>
      <c r="OB58" s="85"/>
      <c r="OC58" s="85"/>
      <c r="OD58" s="85"/>
      <c r="OE58" s="85"/>
      <c r="OF58" s="85"/>
      <c r="OG58" s="85"/>
      <c r="OH58" s="85"/>
      <c r="OI58" s="85"/>
      <c r="OJ58" s="85"/>
      <c r="OK58" s="85"/>
      <c r="OL58" s="85"/>
      <c r="OM58" s="85"/>
      <c r="ON58" s="85"/>
      <c r="OO58" s="85"/>
      <c r="OP58" s="85"/>
      <c r="OQ58" s="85"/>
      <c r="OR58" s="85"/>
      <c r="OS58" s="85"/>
      <c r="OT58" s="85"/>
      <c r="OU58" s="85"/>
      <c r="OV58" s="85"/>
      <c r="OW58" s="85"/>
      <c r="OX58" s="85"/>
      <c r="OY58" s="85"/>
      <c r="OZ58" s="85"/>
      <c r="PA58" s="85"/>
      <c r="PB58" s="85"/>
      <c r="PC58" s="85"/>
      <c r="PD58" s="85"/>
      <c r="PE58" s="85"/>
      <c r="PF58" s="85"/>
      <c r="PG58" s="85"/>
      <c r="PH58" s="85"/>
      <c r="PI58" s="85"/>
      <c r="PJ58" s="85"/>
      <c r="PK58" s="85"/>
      <c r="PL58" s="85"/>
      <c r="PM58" s="85"/>
      <c r="PN58" s="85"/>
      <c r="PO58" s="85"/>
      <c r="PP58" s="85"/>
      <c r="PQ58" s="85"/>
      <c r="PR58" s="85"/>
      <c r="PS58" s="85"/>
      <c r="PT58" s="85"/>
      <c r="PU58" s="85"/>
      <c r="PV58" s="85"/>
      <c r="PW58" s="85"/>
      <c r="PX58" s="85"/>
      <c r="PY58" s="85"/>
      <c r="PZ58" s="85"/>
      <c r="QA58" s="85"/>
      <c r="QB58" s="85"/>
      <c r="QC58" s="85"/>
      <c r="QD58" s="85"/>
      <c r="QE58" s="85"/>
      <c r="QF58" s="85"/>
      <c r="QG58" s="85"/>
      <c r="QH58" s="85"/>
      <c r="QI58" s="85"/>
      <c r="QJ58" s="85"/>
      <c r="QK58" s="85"/>
      <c r="QL58" s="85"/>
      <c r="QM58" s="85"/>
      <c r="QN58" s="85"/>
      <c r="QO58" s="85"/>
      <c r="QP58" s="85"/>
      <c r="QQ58" s="85"/>
      <c r="QR58" s="85"/>
      <c r="QS58" s="85"/>
      <c r="QT58" s="85"/>
      <c r="QU58" s="85"/>
      <c r="QV58" s="85"/>
      <c r="QW58" s="85"/>
      <c r="QX58" s="85"/>
      <c r="QY58" s="85"/>
      <c r="QZ58" s="85"/>
      <c r="RA58" s="85"/>
      <c r="RB58" s="85"/>
      <c r="RC58" s="85"/>
      <c r="RD58" s="85"/>
      <c r="RE58" s="85"/>
      <c r="RF58" s="85"/>
      <c r="RG58" s="85"/>
      <c r="RH58" s="85"/>
      <c r="RI58" s="85"/>
      <c r="RJ58" s="85"/>
      <c r="RK58" s="85"/>
      <c r="RL58" s="85"/>
      <c r="RM58" s="85"/>
      <c r="RN58" s="85"/>
      <c r="RO58" s="85"/>
      <c r="RP58" s="85"/>
      <c r="RQ58" s="85"/>
      <c r="RR58" s="85"/>
      <c r="RS58" s="85"/>
      <c r="RT58" s="85"/>
      <c r="RU58" s="85"/>
      <c r="RV58" s="85"/>
      <c r="RW58" s="85"/>
      <c r="RX58" s="85"/>
      <c r="RY58" s="85"/>
      <c r="RZ58" s="85"/>
      <c r="SA58" s="85"/>
      <c r="SB58" s="85"/>
      <c r="SC58" s="85"/>
      <c r="SD58" s="85"/>
      <c r="SE58" s="85"/>
      <c r="SF58" s="85"/>
      <c r="SG58" s="85"/>
      <c r="SH58" s="85"/>
      <c r="SI58" s="85"/>
      <c r="SJ58" s="85"/>
    </row>
    <row r="59" spans="2:504" x14ac:dyDescent="0.25">
      <c r="B59" s="37" t="str">
        <f>'Pay App 1'!B110</f>
        <v>09 62 00</v>
      </c>
      <c r="C59" s="38" t="str">
        <f>'Pay App 1'!C110</f>
        <v>Specialty Flooring</v>
      </c>
      <c r="D59" s="88">
        <f t="shared" si="8"/>
        <v>0</v>
      </c>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c r="CQ59" s="85"/>
      <c r="CR59" s="85"/>
      <c r="CS59" s="85"/>
      <c r="CT59" s="85"/>
      <c r="CU59" s="85"/>
      <c r="CV59" s="85"/>
      <c r="CW59" s="85"/>
      <c r="CX59" s="85"/>
      <c r="CY59" s="85"/>
      <c r="CZ59" s="85"/>
      <c r="DA59" s="85"/>
      <c r="DB59" s="85"/>
      <c r="DC59" s="85"/>
      <c r="DD59" s="85"/>
      <c r="DE59" s="85"/>
      <c r="DF59" s="85"/>
      <c r="DG59" s="85"/>
      <c r="DH59" s="85"/>
      <c r="DI59" s="85"/>
      <c r="DJ59" s="85"/>
      <c r="DK59" s="85"/>
      <c r="DL59" s="85"/>
      <c r="DM59" s="85"/>
      <c r="DN59" s="85"/>
      <c r="DO59" s="85"/>
      <c r="DP59" s="85"/>
      <c r="DQ59" s="85"/>
      <c r="DR59" s="85"/>
      <c r="DS59" s="85"/>
      <c r="DT59" s="85"/>
      <c r="DU59" s="85"/>
      <c r="DV59" s="85"/>
      <c r="DW59" s="85"/>
      <c r="DX59" s="85"/>
      <c r="DY59" s="85"/>
      <c r="DZ59" s="85"/>
      <c r="EA59" s="85"/>
      <c r="EB59" s="85"/>
      <c r="EC59" s="85"/>
      <c r="ED59" s="85"/>
      <c r="EE59" s="85"/>
      <c r="EF59" s="85"/>
      <c r="EG59" s="85"/>
      <c r="EH59" s="85"/>
      <c r="EI59" s="85"/>
      <c r="EJ59" s="85"/>
      <c r="EK59" s="85"/>
      <c r="EL59" s="85"/>
      <c r="EM59" s="85"/>
      <c r="EN59" s="85"/>
      <c r="EO59" s="85"/>
      <c r="EP59" s="85"/>
      <c r="EQ59" s="85"/>
      <c r="ER59" s="85"/>
      <c r="ES59" s="85"/>
      <c r="ET59" s="85"/>
      <c r="EU59" s="85"/>
      <c r="EV59" s="85"/>
      <c r="EW59" s="85"/>
      <c r="EX59" s="85"/>
      <c r="EY59" s="85"/>
      <c r="EZ59" s="85"/>
      <c r="FA59" s="85"/>
      <c r="FB59" s="85"/>
      <c r="FC59" s="85"/>
      <c r="FD59" s="85"/>
      <c r="FE59" s="85"/>
      <c r="FF59" s="85"/>
      <c r="FG59" s="85"/>
      <c r="FH59" s="85"/>
      <c r="FI59" s="85"/>
      <c r="FJ59" s="85"/>
      <c r="FK59" s="85"/>
      <c r="FL59" s="85"/>
      <c r="FM59" s="85"/>
      <c r="FN59" s="85"/>
      <c r="FO59" s="85"/>
      <c r="FP59" s="85"/>
      <c r="FQ59" s="85"/>
      <c r="FR59" s="85"/>
      <c r="FS59" s="85"/>
      <c r="FT59" s="85"/>
      <c r="FU59" s="85"/>
      <c r="FV59" s="85"/>
      <c r="FW59" s="85"/>
      <c r="FX59" s="85"/>
      <c r="FY59" s="85"/>
      <c r="FZ59" s="85"/>
      <c r="GA59" s="85"/>
      <c r="GB59" s="85"/>
      <c r="GC59" s="85"/>
      <c r="GD59" s="85"/>
      <c r="GE59" s="85"/>
      <c r="GF59" s="85"/>
      <c r="GG59" s="85"/>
      <c r="GH59" s="85"/>
      <c r="GI59" s="85"/>
      <c r="GJ59" s="85"/>
      <c r="GK59" s="85"/>
      <c r="GL59" s="85"/>
      <c r="GM59" s="85"/>
      <c r="GN59" s="85"/>
      <c r="GO59" s="85"/>
      <c r="GP59" s="85"/>
      <c r="GQ59" s="85"/>
      <c r="GR59" s="85"/>
      <c r="GS59" s="85"/>
      <c r="GT59" s="85"/>
      <c r="GU59" s="85"/>
      <c r="GV59" s="85"/>
      <c r="GW59" s="85"/>
      <c r="GX59" s="85"/>
      <c r="GY59" s="85"/>
      <c r="GZ59" s="85"/>
      <c r="HA59" s="85"/>
      <c r="HB59" s="85"/>
      <c r="HC59" s="85"/>
      <c r="HD59" s="85"/>
      <c r="HE59" s="85"/>
      <c r="HF59" s="85"/>
      <c r="HG59" s="85"/>
      <c r="HH59" s="85"/>
      <c r="HI59" s="85"/>
      <c r="HJ59" s="85"/>
      <c r="HK59" s="85"/>
      <c r="HL59" s="85"/>
      <c r="HM59" s="85"/>
      <c r="HN59" s="85"/>
      <c r="HO59" s="85"/>
      <c r="HP59" s="85"/>
      <c r="HQ59" s="85"/>
      <c r="HR59" s="85"/>
      <c r="HS59" s="85"/>
      <c r="HT59" s="85"/>
      <c r="HU59" s="85"/>
      <c r="HV59" s="85"/>
      <c r="HW59" s="85"/>
      <c r="HX59" s="85"/>
      <c r="HY59" s="85"/>
      <c r="HZ59" s="85"/>
      <c r="IA59" s="85"/>
      <c r="IB59" s="85"/>
      <c r="IC59" s="85"/>
      <c r="ID59" s="85"/>
      <c r="IE59" s="85"/>
      <c r="IF59" s="85"/>
      <c r="IG59" s="85"/>
      <c r="IH59" s="85"/>
      <c r="II59" s="85"/>
      <c r="IJ59" s="85"/>
      <c r="IK59" s="85"/>
      <c r="IL59" s="85"/>
      <c r="IM59" s="85"/>
      <c r="IN59" s="85"/>
      <c r="IO59" s="85"/>
      <c r="IP59" s="85"/>
      <c r="IQ59" s="85"/>
      <c r="IR59" s="85"/>
      <c r="IS59" s="85"/>
      <c r="IT59" s="85"/>
      <c r="IU59" s="85"/>
      <c r="IV59" s="85"/>
      <c r="IW59" s="85"/>
      <c r="IX59" s="85"/>
      <c r="IY59" s="85"/>
      <c r="IZ59" s="85"/>
      <c r="JA59" s="85"/>
      <c r="JB59" s="85"/>
      <c r="JC59" s="85"/>
      <c r="JD59" s="85"/>
      <c r="JE59" s="85"/>
      <c r="JF59" s="85"/>
      <c r="JG59" s="85"/>
      <c r="JH59" s="85"/>
      <c r="JI59" s="85"/>
      <c r="JJ59" s="85"/>
      <c r="JK59" s="85"/>
      <c r="JL59" s="85"/>
      <c r="JM59" s="85"/>
      <c r="JN59" s="85"/>
      <c r="JO59" s="85"/>
      <c r="JP59" s="85"/>
      <c r="JQ59" s="85"/>
      <c r="JR59" s="85"/>
      <c r="JS59" s="85"/>
      <c r="JT59" s="85"/>
      <c r="JU59" s="85"/>
      <c r="JV59" s="85"/>
      <c r="JW59" s="85"/>
      <c r="JX59" s="85"/>
      <c r="JY59" s="85"/>
      <c r="JZ59" s="85"/>
      <c r="KA59" s="85"/>
      <c r="KB59" s="85"/>
      <c r="KC59" s="85"/>
      <c r="KD59" s="85"/>
      <c r="KE59" s="85"/>
      <c r="KF59" s="85"/>
      <c r="KG59" s="85"/>
      <c r="KH59" s="85"/>
      <c r="KI59" s="85"/>
      <c r="KJ59" s="85"/>
      <c r="KK59" s="85"/>
      <c r="KL59" s="85"/>
      <c r="KM59" s="85"/>
      <c r="KN59" s="85"/>
      <c r="KO59" s="85"/>
      <c r="KP59" s="85"/>
      <c r="KQ59" s="85"/>
      <c r="KR59" s="85"/>
      <c r="KS59" s="85"/>
      <c r="KT59" s="85"/>
      <c r="KU59" s="85"/>
      <c r="KV59" s="85"/>
      <c r="KW59" s="85"/>
      <c r="KX59" s="85"/>
      <c r="KY59" s="85"/>
      <c r="KZ59" s="85"/>
      <c r="LA59" s="85"/>
      <c r="LB59" s="85"/>
      <c r="LC59" s="85"/>
      <c r="LD59" s="85"/>
      <c r="LE59" s="85"/>
      <c r="LF59" s="85"/>
      <c r="LG59" s="85"/>
      <c r="LH59" s="85"/>
      <c r="LI59" s="85"/>
      <c r="LJ59" s="85"/>
      <c r="LK59" s="85"/>
      <c r="LL59" s="85"/>
      <c r="LM59" s="85"/>
      <c r="LN59" s="85"/>
      <c r="LO59" s="85"/>
      <c r="LP59" s="85"/>
      <c r="LQ59" s="85"/>
      <c r="LR59" s="85"/>
      <c r="LS59" s="85"/>
      <c r="LT59" s="85"/>
      <c r="LU59" s="85"/>
      <c r="LV59" s="85"/>
      <c r="LW59" s="85"/>
      <c r="LX59" s="85"/>
      <c r="LY59" s="85"/>
      <c r="LZ59" s="85"/>
      <c r="MA59" s="85"/>
      <c r="MB59" s="85"/>
      <c r="MC59" s="85"/>
      <c r="MD59" s="85"/>
      <c r="ME59" s="85"/>
      <c r="MF59" s="85"/>
      <c r="MG59" s="85"/>
      <c r="MH59" s="85"/>
      <c r="MI59" s="85"/>
      <c r="MJ59" s="85"/>
      <c r="MK59" s="85"/>
      <c r="ML59" s="85"/>
      <c r="MM59" s="85"/>
      <c r="MN59" s="85"/>
      <c r="MO59" s="85"/>
      <c r="MP59" s="85"/>
      <c r="MQ59" s="85"/>
      <c r="MR59" s="85"/>
      <c r="MS59" s="85"/>
      <c r="MT59" s="85"/>
      <c r="MU59" s="85"/>
      <c r="MV59" s="85"/>
      <c r="MW59" s="85"/>
      <c r="MX59" s="85"/>
      <c r="MY59" s="85"/>
      <c r="MZ59" s="85"/>
      <c r="NA59" s="85"/>
      <c r="NB59" s="85"/>
      <c r="NC59" s="85"/>
      <c r="ND59" s="85"/>
      <c r="NE59" s="85"/>
      <c r="NF59" s="85"/>
      <c r="NG59" s="85"/>
      <c r="NH59" s="85"/>
      <c r="NI59" s="85"/>
      <c r="NJ59" s="85"/>
      <c r="NK59" s="85"/>
      <c r="NL59" s="85"/>
      <c r="NM59" s="85"/>
      <c r="NN59" s="85"/>
      <c r="NO59" s="85"/>
      <c r="NP59" s="85"/>
      <c r="NQ59" s="85"/>
      <c r="NR59" s="85"/>
      <c r="NS59" s="85"/>
      <c r="NT59" s="85"/>
      <c r="NU59" s="85"/>
      <c r="NV59" s="85"/>
      <c r="NW59" s="85"/>
      <c r="NX59" s="85"/>
      <c r="NY59" s="85"/>
      <c r="NZ59" s="85"/>
      <c r="OA59" s="85"/>
      <c r="OB59" s="85"/>
      <c r="OC59" s="85"/>
      <c r="OD59" s="85"/>
      <c r="OE59" s="85"/>
      <c r="OF59" s="85"/>
      <c r="OG59" s="85"/>
      <c r="OH59" s="85"/>
      <c r="OI59" s="85"/>
      <c r="OJ59" s="85"/>
      <c r="OK59" s="85"/>
      <c r="OL59" s="85"/>
      <c r="OM59" s="85"/>
      <c r="ON59" s="85"/>
      <c r="OO59" s="85"/>
      <c r="OP59" s="85"/>
      <c r="OQ59" s="85"/>
      <c r="OR59" s="85"/>
      <c r="OS59" s="85"/>
      <c r="OT59" s="85"/>
      <c r="OU59" s="85"/>
      <c r="OV59" s="85"/>
      <c r="OW59" s="85"/>
      <c r="OX59" s="85"/>
      <c r="OY59" s="85"/>
      <c r="OZ59" s="85"/>
      <c r="PA59" s="85"/>
      <c r="PB59" s="85"/>
      <c r="PC59" s="85"/>
      <c r="PD59" s="85"/>
      <c r="PE59" s="85"/>
      <c r="PF59" s="85"/>
      <c r="PG59" s="85"/>
      <c r="PH59" s="85"/>
      <c r="PI59" s="85"/>
      <c r="PJ59" s="85"/>
      <c r="PK59" s="85"/>
      <c r="PL59" s="85"/>
      <c r="PM59" s="85"/>
      <c r="PN59" s="85"/>
      <c r="PO59" s="85"/>
      <c r="PP59" s="85"/>
      <c r="PQ59" s="85"/>
      <c r="PR59" s="85"/>
      <c r="PS59" s="85"/>
      <c r="PT59" s="85"/>
      <c r="PU59" s="85"/>
      <c r="PV59" s="85"/>
      <c r="PW59" s="85"/>
      <c r="PX59" s="85"/>
      <c r="PY59" s="85"/>
      <c r="PZ59" s="85"/>
      <c r="QA59" s="85"/>
      <c r="QB59" s="85"/>
      <c r="QC59" s="85"/>
      <c r="QD59" s="85"/>
      <c r="QE59" s="85"/>
      <c r="QF59" s="85"/>
      <c r="QG59" s="85"/>
      <c r="QH59" s="85"/>
      <c r="QI59" s="85"/>
      <c r="QJ59" s="85"/>
      <c r="QK59" s="85"/>
      <c r="QL59" s="85"/>
      <c r="QM59" s="85"/>
      <c r="QN59" s="85"/>
      <c r="QO59" s="85"/>
      <c r="QP59" s="85"/>
      <c r="QQ59" s="85"/>
      <c r="QR59" s="85"/>
      <c r="QS59" s="85"/>
      <c r="QT59" s="85"/>
      <c r="QU59" s="85"/>
      <c r="QV59" s="85"/>
      <c r="QW59" s="85"/>
      <c r="QX59" s="85"/>
      <c r="QY59" s="85"/>
      <c r="QZ59" s="85"/>
      <c r="RA59" s="85"/>
      <c r="RB59" s="85"/>
      <c r="RC59" s="85"/>
      <c r="RD59" s="85"/>
      <c r="RE59" s="85"/>
      <c r="RF59" s="85"/>
      <c r="RG59" s="85"/>
      <c r="RH59" s="85"/>
      <c r="RI59" s="85"/>
      <c r="RJ59" s="85"/>
      <c r="RK59" s="85"/>
      <c r="RL59" s="85"/>
      <c r="RM59" s="85"/>
      <c r="RN59" s="85"/>
      <c r="RO59" s="85"/>
      <c r="RP59" s="85"/>
      <c r="RQ59" s="85"/>
      <c r="RR59" s="85"/>
      <c r="RS59" s="85"/>
      <c r="RT59" s="85"/>
      <c r="RU59" s="85"/>
      <c r="RV59" s="85"/>
      <c r="RW59" s="85"/>
      <c r="RX59" s="85"/>
      <c r="RY59" s="85"/>
      <c r="RZ59" s="85"/>
      <c r="SA59" s="85"/>
      <c r="SB59" s="85"/>
      <c r="SC59" s="85"/>
      <c r="SD59" s="85"/>
      <c r="SE59" s="85"/>
      <c r="SF59" s="85"/>
      <c r="SG59" s="85"/>
      <c r="SH59" s="85"/>
      <c r="SI59" s="85"/>
      <c r="SJ59" s="85"/>
    </row>
    <row r="60" spans="2:504" x14ac:dyDescent="0.25">
      <c r="B60" s="37" t="str">
        <f>'Pay App 1'!B111</f>
        <v>09 70 00</v>
      </c>
      <c r="C60" s="38" t="str">
        <f>'Pay App 1'!C111</f>
        <v>Wall Coverings</v>
      </c>
      <c r="D60" s="88">
        <f t="shared" si="8"/>
        <v>0</v>
      </c>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c r="CQ60" s="85"/>
      <c r="CR60" s="85"/>
      <c r="CS60" s="85"/>
      <c r="CT60" s="85"/>
      <c r="CU60" s="85"/>
      <c r="CV60" s="85"/>
      <c r="CW60" s="85"/>
      <c r="CX60" s="85"/>
      <c r="CY60" s="85"/>
      <c r="CZ60" s="85"/>
      <c r="DA60" s="85"/>
      <c r="DB60" s="85"/>
      <c r="DC60" s="85"/>
      <c r="DD60" s="85"/>
      <c r="DE60" s="85"/>
      <c r="DF60" s="85"/>
      <c r="DG60" s="85"/>
      <c r="DH60" s="85"/>
      <c r="DI60" s="85"/>
      <c r="DJ60" s="85"/>
      <c r="DK60" s="85"/>
      <c r="DL60" s="85"/>
      <c r="DM60" s="85"/>
      <c r="DN60" s="85"/>
      <c r="DO60" s="85"/>
      <c r="DP60" s="85"/>
      <c r="DQ60" s="85"/>
      <c r="DR60" s="85"/>
      <c r="DS60" s="85"/>
      <c r="DT60" s="85"/>
      <c r="DU60" s="85"/>
      <c r="DV60" s="85"/>
      <c r="DW60" s="85"/>
      <c r="DX60" s="85"/>
      <c r="DY60" s="85"/>
      <c r="DZ60" s="85"/>
      <c r="EA60" s="85"/>
      <c r="EB60" s="85"/>
      <c r="EC60" s="85"/>
      <c r="ED60" s="85"/>
      <c r="EE60" s="85"/>
      <c r="EF60" s="85"/>
      <c r="EG60" s="85"/>
      <c r="EH60" s="85"/>
      <c r="EI60" s="85"/>
      <c r="EJ60" s="85"/>
      <c r="EK60" s="85"/>
      <c r="EL60" s="85"/>
      <c r="EM60" s="85"/>
      <c r="EN60" s="85"/>
      <c r="EO60" s="85"/>
      <c r="EP60" s="85"/>
      <c r="EQ60" s="85"/>
      <c r="ER60" s="85"/>
      <c r="ES60" s="85"/>
      <c r="ET60" s="85"/>
      <c r="EU60" s="85"/>
      <c r="EV60" s="85"/>
      <c r="EW60" s="85"/>
      <c r="EX60" s="85"/>
      <c r="EY60" s="85"/>
      <c r="EZ60" s="85"/>
      <c r="FA60" s="85"/>
      <c r="FB60" s="85"/>
      <c r="FC60" s="85"/>
      <c r="FD60" s="85"/>
      <c r="FE60" s="85"/>
      <c r="FF60" s="85"/>
      <c r="FG60" s="85"/>
      <c r="FH60" s="85"/>
      <c r="FI60" s="85"/>
      <c r="FJ60" s="85"/>
      <c r="FK60" s="85"/>
      <c r="FL60" s="85"/>
      <c r="FM60" s="85"/>
      <c r="FN60" s="85"/>
      <c r="FO60" s="85"/>
      <c r="FP60" s="85"/>
      <c r="FQ60" s="85"/>
      <c r="FR60" s="85"/>
      <c r="FS60" s="85"/>
      <c r="FT60" s="85"/>
      <c r="FU60" s="85"/>
      <c r="FV60" s="85"/>
      <c r="FW60" s="85"/>
      <c r="FX60" s="85"/>
      <c r="FY60" s="85"/>
      <c r="FZ60" s="85"/>
      <c r="GA60" s="85"/>
      <c r="GB60" s="85"/>
      <c r="GC60" s="85"/>
      <c r="GD60" s="85"/>
      <c r="GE60" s="85"/>
      <c r="GF60" s="85"/>
      <c r="GG60" s="85"/>
      <c r="GH60" s="85"/>
      <c r="GI60" s="85"/>
      <c r="GJ60" s="85"/>
      <c r="GK60" s="85"/>
      <c r="GL60" s="85"/>
      <c r="GM60" s="85"/>
      <c r="GN60" s="85"/>
      <c r="GO60" s="85"/>
      <c r="GP60" s="85"/>
      <c r="GQ60" s="85"/>
      <c r="GR60" s="85"/>
      <c r="GS60" s="85"/>
      <c r="GT60" s="85"/>
      <c r="GU60" s="85"/>
      <c r="GV60" s="85"/>
      <c r="GW60" s="85"/>
      <c r="GX60" s="85"/>
      <c r="GY60" s="85"/>
      <c r="GZ60" s="85"/>
      <c r="HA60" s="85"/>
      <c r="HB60" s="85"/>
      <c r="HC60" s="85"/>
      <c r="HD60" s="85"/>
      <c r="HE60" s="85"/>
      <c r="HF60" s="85"/>
      <c r="HG60" s="85"/>
      <c r="HH60" s="85"/>
      <c r="HI60" s="85"/>
      <c r="HJ60" s="85"/>
      <c r="HK60" s="85"/>
      <c r="HL60" s="85"/>
      <c r="HM60" s="85"/>
      <c r="HN60" s="85"/>
      <c r="HO60" s="85"/>
      <c r="HP60" s="85"/>
      <c r="HQ60" s="85"/>
      <c r="HR60" s="85"/>
      <c r="HS60" s="85"/>
      <c r="HT60" s="85"/>
      <c r="HU60" s="85"/>
      <c r="HV60" s="85"/>
      <c r="HW60" s="85"/>
      <c r="HX60" s="85"/>
      <c r="HY60" s="85"/>
      <c r="HZ60" s="85"/>
      <c r="IA60" s="85"/>
      <c r="IB60" s="85"/>
      <c r="IC60" s="85"/>
      <c r="ID60" s="85"/>
      <c r="IE60" s="85"/>
      <c r="IF60" s="85"/>
      <c r="IG60" s="85"/>
      <c r="IH60" s="85"/>
      <c r="II60" s="85"/>
      <c r="IJ60" s="85"/>
      <c r="IK60" s="85"/>
      <c r="IL60" s="85"/>
      <c r="IM60" s="85"/>
      <c r="IN60" s="85"/>
      <c r="IO60" s="85"/>
      <c r="IP60" s="85"/>
      <c r="IQ60" s="85"/>
      <c r="IR60" s="85"/>
      <c r="IS60" s="85"/>
      <c r="IT60" s="85"/>
      <c r="IU60" s="85"/>
      <c r="IV60" s="85"/>
      <c r="IW60" s="85"/>
      <c r="IX60" s="85"/>
      <c r="IY60" s="85"/>
      <c r="IZ60" s="85"/>
      <c r="JA60" s="85"/>
      <c r="JB60" s="85"/>
      <c r="JC60" s="85"/>
      <c r="JD60" s="85"/>
      <c r="JE60" s="85"/>
      <c r="JF60" s="85"/>
      <c r="JG60" s="85"/>
      <c r="JH60" s="85"/>
      <c r="JI60" s="85"/>
      <c r="JJ60" s="85"/>
      <c r="JK60" s="85"/>
      <c r="JL60" s="85"/>
      <c r="JM60" s="85"/>
      <c r="JN60" s="85"/>
      <c r="JO60" s="85"/>
      <c r="JP60" s="85"/>
      <c r="JQ60" s="85"/>
      <c r="JR60" s="85"/>
      <c r="JS60" s="85"/>
      <c r="JT60" s="85"/>
      <c r="JU60" s="85"/>
      <c r="JV60" s="85"/>
      <c r="JW60" s="85"/>
      <c r="JX60" s="85"/>
      <c r="JY60" s="85"/>
      <c r="JZ60" s="85"/>
      <c r="KA60" s="85"/>
      <c r="KB60" s="85"/>
      <c r="KC60" s="85"/>
      <c r="KD60" s="85"/>
      <c r="KE60" s="85"/>
      <c r="KF60" s="85"/>
      <c r="KG60" s="85"/>
      <c r="KH60" s="85"/>
      <c r="KI60" s="85"/>
      <c r="KJ60" s="85"/>
      <c r="KK60" s="85"/>
      <c r="KL60" s="85"/>
      <c r="KM60" s="85"/>
      <c r="KN60" s="85"/>
      <c r="KO60" s="85"/>
      <c r="KP60" s="85"/>
      <c r="KQ60" s="85"/>
      <c r="KR60" s="85"/>
      <c r="KS60" s="85"/>
      <c r="KT60" s="85"/>
      <c r="KU60" s="85"/>
      <c r="KV60" s="85"/>
      <c r="KW60" s="85"/>
      <c r="KX60" s="85"/>
      <c r="KY60" s="85"/>
      <c r="KZ60" s="85"/>
      <c r="LA60" s="85"/>
      <c r="LB60" s="85"/>
      <c r="LC60" s="85"/>
      <c r="LD60" s="85"/>
      <c r="LE60" s="85"/>
      <c r="LF60" s="85"/>
      <c r="LG60" s="85"/>
      <c r="LH60" s="85"/>
      <c r="LI60" s="85"/>
      <c r="LJ60" s="85"/>
      <c r="LK60" s="85"/>
      <c r="LL60" s="85"/>
      <c r="LM60" s="85"/>
      <c r="LN60" s="85"/>
      <c r="LO60" s="85"/>
      <c r="LP60" s="85"/>
      <c r="LQ60" s="85"/>
      <c r="LR60" s="85"/>
      <c r="LS60" s="85"/>
      <c r="LT60" s="85"/>
      <c r="LU60" s="85"/>
      <c r="LV60" s="85"/>
      <c r="LW60" s="85"/>
      <c r="LX60" s="85"/>
      <c r="LY60" s="85"/>
      <c r="LZ60" s="85"/>
      <c r="MA60" s="85"/>
      <c r="MB60" s="85"/>
      <c r="MC60" s="85"/>
      <c r="MD60" s="85"/>
      <c r="ME60" s="85"/>
      <c r="MF60" s="85"/>
      <c r="MG60" s="85"/>
      <c r="MH60" s="85"/>
      <c r="MI60" s="85"/>
      <c r="MJ60" s="85"/>
      <c r="MK60" s="85"/>
      <c r="ML60" s="85"/>
      <c r="MM60" s="85"/>
      <c r="MN60" s="85"/>
      <c r="MO60" s="85"/>
      <c r="MP60" s="85"/>
      <c r="MQ60" s="85"/>
      <c r="MR60" s="85"/>
      <c r="MS60" s="85"/>
      <c r="MT60" s="85"/>
      <c r="MU60" s="85"/>
      <c r="MV60" s="85"/>
      <c r="MW60" s="85"/>
      <c r="MX60" s="85"/>
      <c r="MY60" s="85"/>
      <c r="MZ60" s="85"/>
      <c r="NA60" s="85"/>
      <c r="NB60" s="85"/>
      <c r="NC60" s="85"/>
      <c r="ND60" s="85"/>
      <c r="NE60" s="85"/>
      <c r="NF60" s="85"/>
      <c r="NG60" s="85"/>
      <c r="NH60" s="85"/>
      <c r="NI60" s="85"/>
      <c r="NJ60" s="85"/>
      <c r="NK60" s="85"/>
      <c r="NL60" s="85"/>
      <c r="NM60" s="85"/>
      <c r="NN60" s="85"/>
      <c r="NO60" s="85"/>
      <c r="NP60" s="85"/>
      <c r="NQ60" s="85"/>
      <c r="NR60" s="85"/>
      <c r="NS60" s="85"/>
      <c r="NT60" s="85"/>
      <c r="NU60" s="85"/>
      <c r="NV60" s="85"/>
      <c r="NW60" s="85"/>
      <c r="NX60" s="85"/>
      <c r="NY60" s="85"/>
      <c r="NZ60" s="85"/>
      <c r="OA60" s="85"/>
      <c r="OB60" s="85"/>
      <c r="OC60" s="85"/>
      <c r="OD60" s="85"/>
      <c r="OE60" s="85"/>
      <c r="OF60" s="85"/>
      <c r="OG60" s="85"/>
      <c r="OH60" s="85"/>
      <c r="OI60" s="85"/>
      <c r="OJ60" s="85"/>
      <c r="OK60" s="85"/>
      <c r="OL60" s="85"/>
      <c r="OM60" s="85"/>
      <c r="ON60" s="85"/>
      <c r="OO60" s="85"/>
      <c r="OP60" s="85"/>
      <c r="OQ60" s="85"/>
      <c r="OR60" s="85"/>
      <c r="OS60" s="85"/>
      <c r="OT60" s="85"/>
      <c r="OU60" s="85"/>
      <c r="OV60" s="85"/>
      <c r="OW60" s="85"/>
      <c r="OX60" s="85"/>
      <c r="OY60" s="85"/>
      <c r="OZ60" s="85"/>
      <c r="PA60" s="85"/>
      <c r="PB60" s="85"/>
      <c r="PC60" s="85"/>
      <c r="PD60" s="85"/>
      <c r="PE60" s="85"/>
      <c r="PF60" s="85"/>
      <c r="PG60" s="85"/>
      <c r="PH60" s="85"/>
      <c r="PI60" s="85"/>
      <c r="PJ60" s="85"/>
      <c r="PK60" s="85"/>
      <c r="PL60" s="85"/>
      <c r="PM60" s="85"/>
      <c r="PN60" s="85"/>
      <c r="PO60" s="85"/>
      <c r="PP60" s="85"/>
      <c r="PQ60" s="85"/>
      <c r="PR60" s="85"/>
      <c r="PS60" s="85"/>
      <c r="PT60" s="85"/>
      <c r="PU60" s="85"/>
      <c r="PV60" s="85"/>
      <c r="PW60" s="85"/>
      <c r="PX60" s="85"/>
      <c r="PY60" s="85"/>
      <c r="PZ60" s="85"/>
      <c r="QA60" s="85"/>
      <c r="QB60" s="85"/>
      <c r="QC60" s="85"/>
      <c r="QD60" s="85"/>
      <c r="QE60" s="85"/>
      <c r="QF60" s="85"/>
      <c r="QG60" s="85"/>
      <c r="QH60" s="85"/>
      <c r="QI60" s="85"/>
      <c r="QJ60" s="85"/>
      <c r="QK60" s="85"/>
      <c r="QL60" s="85"/>
      <c r="QM60" s="85"/>
      <c r="QN60" s="85"/>
      <c r="QO60" s="85"/>
      <c r="QP60" s="85"/>
      <c r="QQ60" s="85"/>
      <c r="QR60" s="85"/>
      <c r="QS60" s="85"/>
      <c r="QT60" s="85"/>
      <c r="QU60" s="85"/>
      <c r="QV60" s="85"/>
      <c r="QW60" s="85"/>
      <c r="QX60" s="85"/>
      <c r="QY60" s="85"/>
      <c r="QZ60" s="85"/>
      <c r="RA60" s="85"/>
      <c r="RB60" s="85"/>
      <c r="RC60" s="85"/>
      <c r="RD60" s="85"/>
      <c r="RE60" s="85"/>
      <c r="RF60" s="85"/>
      <c r="RG60" s="85"/>
      <c r="RH60" s="85"/>
      <c r="RI60" s="85"/>
      <c r="RJ60" s="85"/>
      <c r="RK60" s="85"/>
      <c r="RL60" s="85"/>
      <c r="RM60" s="85"/>
      <c r="RN60" s="85"/>
      <c r="RO60" s="85"/>
      <c r="RP60" s="85"/>
      <c r="RQ60" s="85"/>
      <c r="RR60" s="85"/>
      <c r="RS60" s="85"/>
      <c r="RT60" s="85"/>
      <c r="RU60" s="85"/>
      <c r="RV60" s="85"/>
      <c r="RW60" s="85"/>
      <c r="RX60" s="85"/>
      <c r="RY60" s="85"/>
      <c r="RZ60" s="85"/>
      <c r="SA60" s="85"/>
      <c r="SB60" s="85"/>
      <c r="SC60" s="85"/>
      <c r="SD60" s="85"/>
      <c r="SE60" s="85"/>
      <c r="SF60" s="85"/>
      <c r="SG60" s="85"/>
      <c r="SH60" s="85"/>
      <c r="SI60" s="85"/>
      <c r="SJ60" s="85"/>
    </row>
    <row r="61" spans="2:504" x14ac:dyDescent="0.25">
      <c r="B61" s="37" t="str">
        <f>'Pay App 1'!B112</f>
        <v>09 90 00</v>
      </c>
      <c r="C61" s="38" t="str">
        <f>'Pay App 1'!C112</f>
        <v>Painting</v>
      </c>
      <c r="D61" s="88">
        <f t="shared" si="8"/>
        <v>0</v>
      </c>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c r="CY61" s="85"/>
      <c r="CZ61" s="85"/>
      <c r="DA61" s="85"/>
      <c r="DB61" s="85"/>
      <c r="DC61" s="85"/>
      <c r="DD61" s="85"/>
      <c r="DE61" s="85"/>
      <c r="DF61" s="85"/>
      <c r="DG61" s="85"/>
      <c r="DH61" s="85"/>
      <c r="DI61" s="85"/>
      <c r="DJ61" s="85"/>
      <c r="DK61" s="85"/>
      <c r="DL61" s="85"/>
      <c r="DM61" s="85"/>
      <c r="DN61" s="85"/>
      <c r="DO61" s="85"/>
      <c r="DP61" s="85"/>
      <c r="DQ61" s="85"/>
      <c r="DR61" s="85"/>
      <c r="DS61" s="85"/>
      <c r="DT61" s="85"/>
      <c r="DU61" s="85"/>
      <c r="DV61" s="85"/>
      <c r="DW61" s="85"/>
      <c r="DX61" s="85"/>
      <c r="DY61" s="85"/>
      <c r="DZ61" s="85"/>
      <c r="EA61" s="85"/>
      <c r="EB61" s="85"/>
      <c r="EC61" s="85"/>
      <c r="ED61" s="85"/>
      <c r="EE61" s="85"/>
      <c r="EF61" s="85"/>
      <c r="EG61" s="85"/>
      <c r="EH61" s="85"/>
      <c r="EI61" s="85"/>
      <c r="EJ61" s="85"/>
      <c r="EK61" s="85"/>
      <c r="EL61" s="85"/>
      <c r="EM61" s="85"/>
      <c r="EN61" s="85"/>
      <c r="EO61" s="85"/>
      <c r="EP61" s="85"/>
      <c r="EQ61" s="85"/>
      <c r="ER61" s="85"/>
      <c r="ES61" s="85"/>
      <c r="ET61" s="85"/>
      <c r="EU61" s="85"/>
      <c r="EV61" s="85"/>
      <c r="EW61" s="85"/>
      <c r="EX61" s="85"/>
      <c r="EY61" s="85"/>
      <c r="EZ61" s="85"/>
      <c r="FA61" s="85"/>
      <c r="FB61" s="85"/>
      <c r="FC61" s="85"/>
      <c r="FD61" s="85"/>
      <c r="FE61" s="85"/>
      <c r="FF61" s="85"/>
      <c r="FG61" s="85"/>
      <c r="FH61" s="85"/>
      <c r="FI61" s="85"/>
      <c r="FJ61" s="85"/>
      <c r="FK61" s="85"/>
      <c r="FL61" s="85"/>
      <c r="FM61" s="85"/>
      <c r="FN61" s="85"/>
      <c r="FO61" s="85"/>
      <c r="FP61" s="85"/>
      <c r="FQ61" s="85"/>
      <c r="FR61" s="85"/>
      <c r="FS61" s="85"/>
      <c r="FT61" s="85"/>
      <c r="FU61" s="85"/>
      <c r="FV61" s="85"/>
      <c r="FW61" s="85"/>
      <c r="FX61" s="85"/>
      <c r="FY61" s="85"/>
      <c r="FZ61" s="85"/>
      <c r="GA61" s="85"/>
      <c r="GB61" s="85"/>
      <c r="GC61" s="85"/>
      <c r="GD61" s="85"/>
      <c r="GE61" s="85"/>
      <c r="GF61" s="85"/>
      <c r="GG61" s="85"/>
      <c r="GH61" s="85"/>
      <c r="GI61" s="85"/>
      <c r="GJ61" s="85"/>
      <c r="GK61" s="85"/>
      <c r="GL61" s="85"/>
      <c r="GM61" s="85"/>
      <c r="GN61" s="85"/>
      <c r="GO61" s="85"/>
      <c r="GP61" s="85"/>
      <c r="GQ61" s="85"/>
      <c r="GR61" s="85"/>
      <c r="GS61" s="85"/>
      <c r="GT61" s="85"/>
      <c r="GU61" s="85"/>
      <c r="GV61" s="85"/>
      <c r="GW61" s="85"/>
      <c r="GX61" s="85"/>
      <c r="GY61" s="85"/>
      <c r="GZ61" s="85"/>
      <c r="HA61" s="85"/>
      <c r="HB61" s="85"/>
      <c r="HC61" s="85"/>
      <c r="HD61" s="85"/>
      <c r="HE61" s="85"/>
      <c r="HF61" s="85"/>
      <c r="HG61" s="85"/>
      <c r="HH61" s="85"/>
      <c r="HI61" s="85"/>
      <c r="HJ61" s="85"/>
      <c r="HK61" s="85"/>
      <c r="HL61" s="85"/>
      <c r="HM61" s="85"/>
      <c r="HN61" s="85"/>
      <c r="HO61" s="85"/>
      <c r="HP61" s="85"/>
      <c r="HQ61" s="85"/>
      <c r="HR61" s="85"/>
      <c r="HS61" s="85"/>
      <c r="HT61" s="85"/>
      <c r="HU61" s="85"/>
      <c r="HV61" s="85"/>
      <c r="HW61" s="85"/>
      <c r="HX61" s="85"/>
      <c r="HY61" s="85"/>
      <c r="HZ61" s="85"/>
      <c r="IA61" s="85"/>
      <c r="IB61" s="85"/>
      <c r="IC61" s="85"/>
      <c r="ID61" s="85"/>
      <c r="IE61" s="85"/>
      <c r="IF61" s="85"/>
      <c r="IG61" s="85"/>
      <c r="IH61" s="85"/>
      <c r="II61" s="85"/>
      <c r="IJ61" s="85"/>
      <c r="IK61" s="85"/>
      <c r="IL61" s="85"/>
      <c r="IM61" s="85"/>
      <c r="IN61" s="85"/>
      <c r="IO61" s="85"/>
      <c r="IP61" s="85"/>
      <c r="IQ61" s="85"/>
      <c r="IR61" s="85"/>
      <c r="IS61" s="85"/>
      <c r="IT61" s="85"/>
      <c r="IU61" s="85"/>
      <c r="IV61" s="85"/>
      <c r="IW61" s="85"/>
      <c r="IX61" s="85"/>
      <c r="IY61" s="85"/>
      <c r="IZ61" s="85"/>
      <c r="JA61" s="85"/>
      <c r="JB61" s="85"/>
      <c r="JC61" s="85"/>
      <c r="JD61" s="85"/>
      <c r="JE61" s="85"/>
      <c r="JF61" s="85"/>
      <c r="JG61" s="85"/>
      <c r="JH61" s="85"/>
      <c r="JI61" s="85"/>
      <c r="JJ61" s="85"/>
      <c r="JK61" s="85"/>
      <c r="JL61" s="85"/>
      <c r="JM61" s="85"/>
      <c r="JN61" s="85"/>
      <c r="JO61" s="85"/>
      <c r="JP61" s="85"/>
      <c r="JQ61" s="85"/>
      <c r="JR61" s="85"/>
      <c r="JS61" s="85"/>
      <c r="JT61" s="85"/>
      <c r="JU61" s="85"/>
      <c r="JV61" s="85"/>
      <c r="JW61" s="85"/>
      <c r="JX61" s="85"/>
      <c r="JY61" s="85"/>
      <c r="JZ61" s="85"/>
      <c r="KA61" s="85"/>
      <c r="KB61" s="85"/>
      <c r="KC61" s="85"/>
      <c r="KD61" s="85"/>
      <c r="KE61" s="85"/>
      <c r="KF61" s="85"/>
      <c r="KG61" s="85"/>
      <c r="KH61" s="85"/>
      <c r="KI61" s="85"/>
      <c r="KJ61" s="85"/>
      <c r="KK61" s="85"/>
      <c r="KL61" s="85"/>
      <c r="KM61" s="85"/>
      <c r="KN61" s="85"/>
      <c r="KO61" s="85"/>
      <c r="KP61" s="85"/>
      <c r="KQ61" s="85"/>
      <c r="KR61" s="85"/>
      <c r="KS61" s="85"/>
      <c r="KT61" s="85"/>
      <c r="KU61" s="85"/>
      <c r="KV61" s="85"/>
      <c r="KW61" s="85"/>
      <c r="KX61" s="85"/>
      <c r="KY61" s="85"/>
      <c r="KZ61" s="85"/>
      <c r="LA61" s="85"/>
      <c r="LB61" s="85"/>
      <c r="LC61" s="85"/>
      <c r="LD61" s="85"/>
      <c r="LE61" s="85"/>
      <c r="LF61" s="85"/>
      <c r="LG61" s="85"/>
      <c r="LH61" s="85"/>
      <c r="LI61" s="85"/>
      <c r="LJ61" s="85"/>
      <c r="LK61" s="85"/>
      <c r="LL61" s="85"/>
      <c r="LM61" s="85"/>
      <c r="LN61" s="85"/>
      <c r="LO61" s="85"/>
      <c r="LP61" s="85"/>
      <c r="LQ61" s="85"/>
      <c r="LR61" s="85"/>
      <c r="LS61" s="85"/>
      <c r="LT61" s="85"/>
      <c r="LU61" s="85"/>
      <c r="LV61" s="85"/>
      <c r="LW61" s="85"/>
      <c r="LX61" s="85"/>
      <c r="LY61" s="85"/>
      <c r="LZ61" s="85"/>
      <c r="MA61" s="85"/>
      <c r="MB61" s="85"/>
      <c r="MC61" s="85"/>
      <c r="MD61" s="85"/>
      <c r="ME61" s="85"/>
      <c r="MF61" s="85"/>
      <c r="MG61" s="85"/>
      <c r="MH61" s="85"/>
      <c r="MI61" s="85"/>
      <c r="MJ61" s="85"/>
      <c r="MK61" s="85"/>
      <c r="ML61" s="85"/>
      <c r="MM61" s="85"/>
      <c r="MN61" s="85"/>
      <c r="MO61" s="85"/>
      <c r="MP61" s="85"/>
      <c r="MQ61" s="85"/>
      <c r="MR61" s="85"/>
      <c r="MS61" s="85"/>
      <c r="MT61" s="85"/>
      <c r="MU61" s="85"/>
      <c r="MV61" s="85"/>
      <c r="MW61" s="85"/>
      <c r="MX61" s="85"/>
      <c r="MY61" s="85"/>
      <c r="MZ61" s="85"/>
      <c r="NA61" s="85"/>
      <c r="NB61" s="85"/>
      <c r="NC61" s="85"/>
      <c r="ND61" s="85"/>
      <c r="NE61" s="85"/>
      <c r="NF61" s="85"/>
      <c r="NG61" s="85"/>
      <c r="NH61" s="85"/>
      <c r="NI61" s="85"/>
      <c r="NJ61" s="85"/>
      <c r="NK61" s="85"/>
      <c r="NL61" s="85"/>
      <c r="NM61" s="85"/>
      <c r="NN61" s="85"/>
      <c r="NO61" s="85"/>
      <c r="NP61" s="85"/>
      <c r="NQ61" s="85"/>
      <c r="NR61" s="85"/>
      <c r="NS61" s="85"/>
      <c r="NT61" s="85"/>
      <c r="NU61" s="85"/>
      <c r="NV61" s="85"/>
      <c r="NW61" s="85"/>
      <c r="NX61" s="85"/>
      <c r="NY61" s="85"/>
      <c r="NZ61" s="85"/>
      <c r="OA61" s="85"/>
      <c r="OB61" s="85"/>
      <c r="OC61" s="85"/>
      <c r="OD61" s="85"/>
      <c r="OE61" s="85"/>
      <c r="OF61" s="85"/>
      <c r="OG61" s="85"/>
      <c r="OH61" s="85"/>
      <c r="OI61" s="85"/>
      <c r="OJ61" s="85"/>
      <c r="OK61" s="85"/>
      <c r="OL61" s="85"/>
      <c r="OM61" s="85"/>
      <c r="ON61" s="85"/>
      <c r="OO61" s="85"/>
      <c r="OP61" s="85"/>
      <c r="OQ61" s="85"/>
      <c r="OR61" s="85"/>
      <c r="OS61" s="85"/>
      <c r="OT61" s="85"/>
      <c r="OU61" s="85"/>
      <c r="OV61" s="85"/>
      <c r="OW61" s="85"/>
      <c r="OX61" s="85"/>
      <c r="OY61" s="85"/>
      <c r="OZ61" s="85"/>
      <c r="PA61" s="85"/>
      <c r="PB61" s="85"/>
      <c r="PC61" s="85"/>
      <c r="PD61" s="85"/>
      <c r="PE61" s="85"/>
      <c r="PF61" s="85"/>
      <c r="PG61" s="85"/>
      <c r="PH61" s="85"/>
      <c r="PI61" s="85"/>
      <c r="PJ61" s="85"/>
      <c r="PK61" s="85"/>
      <c r="PL61" s="85"/>
      <c r="PM61" s="85"/>
      <c r="PN61" s="85"/>
      <c r="PO61" s="85"/>
      <c r="PP61" s="85"/>
      <c r="PQ61" s="85"/>
      <c r="PR61" s="85"/>
      <c r="PS61" s="85"/>
      <c r="PT61" s="85"/>
      <c r="PU61" s="85"/>
      <c r="PV61" s="85"/>
      <c r="PW61" s="85"/>
      <c r="PX61" s="85"/>
      <c r="PY61" s="85"/>
      <c r="PZ61" s="85"/>
      <c r="QA61" s="85"/>
      <c r="QB61" s="85"/>
      <c r="QC61" s="85"/>
      <c r="QD61" s="85"/>
      <c r="QE61" s="85"/>
      <c r="QF61" s="85"/>
      <c r="QG61" s="85"/>
      <c r="QH61" s="85"/>
      <c r="QI61" s="85"/>
      <c r="QJ61" s="85"/>
      <c r="QK61" s="85"/>
      <c r="QL61" s="85"/>
      <c r="QM61" s="85"/>
      <c r="QN61" s="85"/>
      <c r="QO61" s="85"/>
      <c r="QP61" s="85"/>
      <c r="QQ61" s="85"/>
      <c r="QR61" s="85"/>
      <c r="QS61" s="85"/>
      <c r="QT61" s="85"/>
      <c r="QU61" s="85"/>
      <c r="QV61" s="85"/>
      <c r="QW61" s="85"/>
      <c r="QX61" s="85"/>
      <c r="QY61" s="85"/>
      <c r="QZ61" s="85"/>
      <c r="RA61" s="85"/>
      <c r="RB61" s="85"/>
      <c r="RC61" s="85"/>
      <c r="RD61" s="85"/>
      <c r="RE61" s="85"/>
      <c r="RF61" s="85"/>
      <c r="RG61" s="85"/>
      <c r="RH61" s="85"/>
      <c r="RI61" s="85"/>
      <c r="RJ61" s="85"/>
      <c r="RK61" s="85"/>
      <c r="RL61" s="85"/>
      <c r="RM61" s="85"/>
      <c r="RN61" s="85"/>
      <c r="RO61" s="85"/>
      <c r="RP61" s="85"/>
      <c r="RQ61" s="85"/>
      <c r="RR61" s="85"/>
      <c r="RS61" s="85"/>
      <c r="RT61" s="85"/>
      <c r="RU61" s="85"/>
      <c r="RV61" s="85"/>
      <c r="RW61" s="85"/>
      <c r="RX61" s="85"/>
      <c r="RY61" s="85"/>
      <c r="RZ61" s="85"/>
      <c r="SA61" s="85"/>
      <c r="SB61" s="85"/>
      <c r="SC61" s="85"/>
      <c r="SD61" s="85"/>
      <c r="SE61" s="85"/>
      <c r="SF61" s="85"/>
      <c r="SG61" s="85"/>
      <c r="SH61" s="85"/>
      <c r="SI61" s="85"/>
      <c r="SJ61" s="85"/>
    </row>
    <row r="62" spans="2:504" x14ac:dyDescent="0.25">
      <c r="B62" s="39" t="str">
        <f>'Pay App 1'!B113</f>
        <v>10 00 00</v>
      </c>
      <c r="C62" s="40" t="str">
        <f>'Pay App 1'!C113</f>
        <v>Specialties</v>
      </c>
      <c r="D62" s="88">
        <f t="shared" si="8"/>
        <v>0</v>
      </c>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c r="CO62" s="85"/>
      <c r="CP62" s="85"/>
      <c r="CQ62" s="85"/>
      <c r="CR62" s="85"/>
      <c r="CS62" s="85"/>
      <c r="CT62" s="85"/>
      <c r="CU62" s="85"/>
      <c r="CV62" s="85"/>
      <c r="CW62" s="85"/>
      <c r="CX62" s="85"/>
      <c r="CY62" s="85"/>
      <c r="CZ62" s="85"/>
      <c r="DA62" s="85"/>
      <c r="DB62" s="85"/>
      <c r="DC62" s="85"/>
      <c r="DD62" s="85"/>
      <c r="DE62" s="85"/>
      <c r="DF62" s="85"/>
      <c r="DG62" s="85"/>
      <c r="DH62" s="85"/>
      <c r="DI62" s="85"/>
      <c r="DJ62" s="85"/>
      <c r="DK62" s="85"/>
      <c r="DL62" s="85"/>
      <c r="DM62" s="85"/>
      <c r="DN62" s="85"/>
      <c r="DO62" s="85"/>
      <c r="DP62" s="85"/>
      <c r="DQ62" s="85"/>
      <c r="DR62" s="85"/>
      <c r="DS62" s="85"/>
      <c r="DT62" s="85"/>
      <c r="DU62" s="85"/>
      <c r="DV62" s="85"/>
      <c r="DW62" s="85"/>
      <c r="DX62" s="85"/>
      <c r="DY62" s="85"/>
      <c r="DZ62" s="85"/>
      <c r="EA62" s="85"/>
      <c r="EB62" s="85"/>
      <c r="EC62" s="85"/>
      <c r="ED62" s="85"/>
      <c r="EE62" s="85"/>
      <c r="EF62" s="85"/>
      <c r="EG62" s="85"/>
      <c r="EH62" s="85"/>
      <c r="EI62" s="85"/>
      <c r="EJ62" s="85"/>
      <c r="EK62" s="85"/>
      <c r="EL62" s="85"/>
      <c r="EM62" s="85"/>
      <c r="EN62" s="85"/>
      <c r="EO62" s="85"/>
      <c r="EP62" s="85"/>
      <c r="EQ62" s="85"/>
      <c r="ER62" s="85"/>
      <c r="ES62" s="85"/>
      <c r="ET62" s="85"/>
      <c r="EU62" s="85"/>
      <c r="EV62" s="85"/>
      <c r="EW62" s="85"/>
      <c r="EX62" s="85"/>
      <c r="EY62" s="85"/>
      <c r="EZ62" s="85"/>
      <c r="FA62" s="85"/>
      <c r="FB62" s="85"/>
      <c r="FC62" s="85"/>
      <c r="FD62" s="85"/>
      <c r="FE62" s="85"/>
      <c r="FF62" s="85"/>
      <c r="FG62" s="85"/>
      <c r="FH62" s="85"/>
      <c r="FI62" s="85"/>
      <c r="FJ62" s="85"/>
      <c r="FK62" s="85"/>
      <c r="FL62" s="85"/>
      <c r="FM62" s="85"/>
      <c r="FN62" s="85"/>
      <c r="FO62" s="85"/>
      <c r="FP62" s="85"/>
      <c r="FQ62" s="85"/>
      <c r="FR62" s="85"/>
      <c r="FS62" s="85"/>
      <c r="FT62" s="85"/>
      <c r="FU62" s="85"/>
      <c r="FV62" s="85"/>
      <c r="FW62" s="85"/>
      <c r="FX62" s="85"/>
      <c r="FY62" s="85"/>
      <c r="FZ62" s="85"/>
      <c r="GA62" s="85"/>
      <c r="GB62" s="85"/>
      <c r="GC62" s="85"/>
      <c r="GD62" s="85"/>
      <c r="GE62" s="85"/>
      <c r="GF62" s="85"/>
      <c r="GG62" s="85"/>
      <c r="GH62" s="85"/>
      <c r="GI62" s="85"/>
      <c r="GJ62" s="85"/>
      <c r="GK62" s="85"/>
      <c r="GL62" s="85"/>
      <c r="GM62" s="85"/>
      <c r="GN62" s="85"/>
      <c r="GO62" s="85"/>
      <c r="GP62" s="85"/>
      <c r="GQ62" s="85"/>
      <c r="GR62" s="85"/>
      <c r="GS62" s="85"/>
      <c r="GT62" s="85"/>
      <c r="GU62" s="85"/>
      <c r="GV62" s="85"/>
      <c r="GW62" s="85"/>
      <c r="GX62" s="85"/>
      <c r="GY62" s="85"/>
      <c r="GZ62" s="85"/>
      <c r="HA62" s="85"/>
      <c r="HB62" s="85"/>
      <c r="HC62" s="85"/>
      <c r="HD62" s="85"/>
      <c r="HE62" s="85"/>
      <c r="HF62" s="85"/>
      <c r="HG62" s="85"/>
      <c r="HH62" s="85"/>
      <c r="HI62" s="85"/>
      <c r="HJ62" s="85"/>
      <c r="HK62" s="85"/>
      <c r="HL62" s="85"/>
      <c r="HM62" s="85"/>
      <c r="HN62" s="85"/>
      <c r="HO62" s="85"/>
      <c r="HP62" s="85"/>
      <c r="HQ62" s="85"/>
      <c r="HR62" s="85"/>
      <c r="HS62" s="85"/>
      <c r="HT62" s="85"/>
      <c r="HU62" s="85"/>
      <c r="HV62" s="85"/>
      <c r="HW62" s="85"/>
      <c r="HX62" s="85"/>
      <c r="HY62" s="85"/>
      <c r="HZ62" s="85"/>
      <c r="IA62" s="85"/>
      <c r="IB62" s="85"/>
      <c r="IC62" s="85"/>
      <c r="ID62" s="85"/>
      <c r="IE62" s="85"/>
      <c r="IF62" s="85"/>
      <c r="IG62" s="85"/>
      <c r="IH62" s="85"/>
      <c r="II62" s="85"/>
      <c r="IJ62" s="85"/>
      <c r="IK62" s="85"/>
      <c r="IL62" s="85"/>
      <c r="IM62" s="85"/>
      <c r="IN62" s="85"/>
      <c r="IO62" s="85"/>
      <c r="IP62" s="85"/>
      <c r="IQ62" s="85"/>
      <c r="IR62" s="85"/>
      <c r="IS62" s="85"/>
      <c r="IT62" s="85"/>
      <c r="IU62" s="85"/>
      <c r="IV62" s="85"/>
      <c r="IW62" s="85"/>
      <c r="IX62" s="85"/>
      <c r="IY62" s="85"/>
      <c r="IZ62" s="85"/>
      <c r="JA62" s="85"/>
      <c r="JB62" s="85"/>
      <c r="JC62" s="85"/>
      <c r="JD62" s="85"/>
      <c r="JE62" s="85"/>
      <c r="JF62" s="85"/>
      <c r="JG62" s="85"/>
      <c r="JH62" s="85"/>
      <c r="JI62" s="85"/>
      <c r="JJ62" s="85"/>
      <c r="JK62" s="85"/>
      <c r="JL62" s="85"/>
      <c r="JM62" s="85"/>
      <c r="JN62" s="85"/>
      <c r="JO62" s="85"/>
      <c r="JP62" s="85"/>
      <c r="JQ62" s="85"/>
      <c r="JR62" s="85"/>
      <c r="JS62" s="85"/>
      <c r="JT62" s="85"/>
      <c r="JU62" s="85"/>
      <c r="JV62" s="85"/>
      <c r="JW62" s="85"/>
      <c r="JX62" s="85"/>
      <c r="JY62" s="85"/>
      <c r="JZ62" s="85"/>
      <c r="KA62" s="85"/>
      <c r="KB62" s="85"/>
      <c r="KC62" s="85"/>
      <c r="KD62" s="85"/>
      <c r="KE62" s="85"/>
      <c r="KF62" s="85"/>
      <c r="KG62" s="85"/>
      <c r="KH62" s="85"/>
      <c r="KI62" s="85"/>
      <c r="KJ62" s="85"/>
      <c r="KK62" s="85"/>
      <c r="KL62" s="85"/>
      <c r="KM62" s="85"/>
      <c r="KN62" s="85"/>
      <c r="KO62" s="85"/>
      <c r="KP62" s="85"/>
      <c r="KQ62" s="85"/>
      <c r="KR62" s="85"/>
      <c r="KS62" s="85"/>
      <c r="KT62" s="85"/>
      <c r="KU62" s="85"/>
      <c r="KV62" s="85"/>
      <c r="KW62" s="85"/>
      <c r="KX62" s="85"/>
      <c r="KY62" s="85"/>
      <c r="KZ62" s="85"/>
      <c r="LA62" s="85"/>
      <c r="LB62" s="85"/>
      <c r="LC62" s="85"/>
      <c r="LD62" s="85"/>
      <c r="LE62" s="85"/>
      <c r="LF62" s="85"/>
      <c r="LG62" s="85"/>
      <c r="LH62" s="85"/>
      <c r="LI62" s="85"/>
      <c r="LJ62" s="85"/>
      <c r="LK62" s="85"/>
      <c r="LL62" s="85"/>
      <c r="LM62" s="85"/>
      <c r="LN62" s="85"/>
      <c r="LO62" s="85"/>
      <c r="LP62" s="85"/>
      <c r="LQ62" s="85"/>
      <c r="LR62" s="85"/>
      <c r="LS62" s="85"/>
      <c r="LT62" s="85"/>
      <c r="LU62" s="85"/>
      <c r="LV62" s="85"/>
      <c r="LW62" s="85"/>
      <c r="LX62" s="85"/>
      <c r="LY62" s="85"/>
      <c r="LZ62" s="85"/>
      <c r="MA62" s="85"/>
      <c r="MB62" s="85"/>
      <c r="MC62" s="85"/>
      <c r="MD62" s="85"/>
      <c r="ME62" s="85"/>
      <c r="MF62" s="85"/>
      <c r="MG62" s="85"/>
      <c r="MH62" s="85"/>
      <c r="MI62" s="85"/>
      <c r="MJ62" s="85"/>
      <c r="MK62" s="85"/>
      <c r="ML62" s="85"/>
      <c r="MM62" s="85"/>
      <c r="MN62" s="85"/>
      <c r="MO62" s="85"/>
      <c r="MP62" s="85"/>
      <c r="MQ62" s="85"/>
      <c r="MR62" s="85"/>
      <c r="MS62" s="85"/>
      <c r="MT62" s="85"/>
      <c r="MU62" s="85"/>
      <c r="MV62" s="85"/>
      <c r="MW62" s="85"/>
      <c r="MX62" s="85"/>
      <c r="MY62" s="85"/>
      <c r="MZ62" s="85"/>
      <c r="NA62" s="85"/>
      <c r="NB62" s="85"/>
      <c r="NC62" s="85"/>
      <c r="ND62" s="85"/>
      <c r="NE62" s="85"/>
      <c r="NF62" s="85"/>
      <c r="NG62" s="85"/>
      <c r="NH62" s="85"/>
      <c r="NI62" s="85"/>
      <c r="NJ62" s="85"/>
      <c r="NK62" s="85"/>
      <c r="NL62" s="85"/>
      <c r="NM62" s="85"/>
      <c r="NN62" s="85"/>
      <c r="NO62" s="85"/>
      <c r="NP62" s="85"/>
      <c r="NQ62" s="85"/>
      <c r="NR62" s="85"/>
      <c r="NS62" s="85"/>
      <c r="NT62" s="85"/>
      <c r="NU62" s="85"/>
      <c r="NV62" s="85"/>
      <c r="NW62" s="85"/>
      <c r="NX62" s="85"/>
      <c r="NY62" s="85"/>
      <c r="NZ62" s="85"/>
      <c r="OA62" s="85"/>
      <c r="OB62" s="85"/>
      <c r="OC62" s="85"/>
      <c r="OD62" s="85"/>
      <c r="OE62" s="85"/>
      <c r="OF62" s="85"/>
      <c r="OG62" s="85"/>
      <c r="OH62" s="85"/>
      <c r="OI62" s="85"/>
      <c r="OJ62" s="85"/>
      <c r="OK62" s="85"/>
      <c r="OL62" s="85"/>
      <c r="OM62" s="85"/>
      <c r="ON62" s="85"/>
      <c r="OO62" s="85"/>
      <c r="OP62" s="85"/>
      <c r="OQ62" s="85"/>
      <c r="OR62" s="85"/>
      <c r="OS62" s="85"/>
      <c r="OT62" s="85"/>
      <c r="OU62" s="85"/>
      <c r="OV62" s="85"/>
      <c r="OW62" s="85"/>
      <c r="OX62" s="85"/>
      <c r="OY62" s="85"/>
      <c r="OZ62" s="85"/>
      <c r="PA62" s="85"/>
      <c r="PB62" s="85"/>
      <c r="PC62" s="85"/>
      <c r="PD62" s="85"/>
      <c r="PE62" s="85"/>
      <c r="PF62" s="85"/>
      <c r="PG62" s="85"/>
      <c r="PH62" s="85"/>
      <c r="PI62" s="85"/>
      <c r="PJ62" s="85"/>
      <c r="PK62" s="85"/>
      <c r="PL62" s="85"/>
      <c r="PM62" s="85"/>
      <c r="PN62" s="85"/>
      <c r="PO62" s="85"/>
      <c r="PP62" s="85"/>
      <c r="PQ62" s="85"/>
      <c r="PR62" s="85"/>
      <c r="PS62" s="85"/>
      <c r="PT62" s="85"/>
      <c r="PU62" s="85"/>
      <c r="PV62" s="85"/>
      <c r="PW62" s="85"/>
      <c r="PX62" s="85"/>
      <c r="PY62" s="85"/>
      <c r="PZ62" s="85"/>
      <c r="QA62" s="85"/>
      <c r="QB62" s="85"/>
      <c r="QC62" s="85"/>
      <c r="QD62" s="85"/>
      <c r="QE62" s="85"/>
      <c r="QF62" s="85"/>
      <c r="QG62" s="85"/>
      <c r="QH62" s="85"/>
      <c r="QI62" s="85"/>
      <c r="QJ62" s="85"/>
      <c r="QK62" s="85"/>
      <c r="QL62" s="85"/>
      <c r="QM62" s="85"/>
      <c r="QN62" s="85"/>
      <c r="QO62" s="85"/>
      <c r="QP62" s="85"/>
      <c r="QQ62" s="85"/>
      <c r="QR62" s="85"/>
      <c r="QS62" s="85"/>
      <c r="QT62" s="85"/>
      <c r="QU62" s="85"/>
      <c r="QV62" s="85"/>
      <c r="QW62" s="85"/>
      <c r="QX62" s="85"/>
      <c r="QY62" s="85"/>
      <c r="QZ62" s="85"/>
      <c r="RA62" s="85"/>
      <c r="RB62" s="85"/>
      <c r="RC62" s="85"/>
      <c r="RD62" s="85"/>
      <c r="RE62" s="85"/>
      <c r="RF62" s="85"/>
      <c r="RG62" s="85"/>
      <c r="RH62" s="85"/>
      <c r="RI62" s="85"/>
      <c r="RJ62" s="85"/>
      <c r="RK62" s="85"/>
      <c r="RL62" s="85"/>
      <c r="RM62" s="85"/>
      <c r="RN62" s="85"/>
      <c r="RO62" s="85"/>
      <c r="RP62" s="85"/>
      <c r="RQ62" s="85"/>
      <c r="RR62" s="85"/>
      <c r="RS62" s="85"/>
      <c r="RT62" s="85"/>
      <c r="RU62" s="85"/>
      <c r="RV62" s="85"/>
      <c r="RW62" s="85"/>
      <c r="RX62" s="85"/>
      <c r="RY62" s="85"/>
      <c r="RZ62" s="85"/>
      <c r="SA62" s="85"/>
      <c r="SB62" s="85"/>
      <c r="SC62" s="85"/>
      <c r="SD62" s="85"/>
      <c r="SE62" s="85"/>
      <c r="SF62" s="85"/>
      <c r="SG62" s="85"/>
      <c r="SH62" s="85"/>
      <c r="SI62" s="85"/>
      <c r="SJ62" s="85"/>
    </row>
    <row r="63" spans="2:504" x14ac:dyDescent="0.25">
      <c r="B63" s="39" t="str">
        <f>'Pay App 1'!B114</f>
        <v>10 14 14</v>
      </c>
      <c r="C63" s="40" t="str">
        <f>'Pay App 1'!C114</f>
        <v>Exterior Signage</v>
      </c>
      <c r="D63" s="88">
        <f t="shared" si="8"/>
        <v>0</v>
      </c>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c r="CL63" s="85"/>
      <c r="CM63" s="85"/>
      <c r="CN63" s="85"/>
      <c r="CO63" s="85"/>
      <c r="CP63" s="85"/>
      <c r="CQ63" s="85"/>
      <c r="CR63" s="85"/>
      <c r="CS63" s="85"/>
      <c r="CT63" s="85"/>
      <c r="CU63" s="85"/>
      <c r="CV63" s="85"/>
      <c r="CW63" s="85"/>
      <c r="CX63" s="85"/>
      <c r="CY63" s="85"/>
      <c r="CZ63" s="85"/>
      <c r="DA63" s="85"/>
      <c r="DB63" s="85"/>
      <c r="DC63" s="85"/>
      <c r="DD63" s="85"/>
      <c r="DE63" s="85"/>
      <c r="DF63" s="85"/>
      <c r="DG63" s="85"/>
      <c r="DH63" s="85"/>
      <c r="DI63" s="85"/>
      <c r="DJ63" s="85"/>
      <c r="DK63" s="85"/>
      <c r="DL63" s="85"/>
      <c r="DM63" s="85"/>
      <c r="DN63" s="85"/>
      <c r="DO63" s="85"/>
      <c r="DP63" s="85"/>
      <c r="DQ63" s="85"/>
      <c r="DR63" s="85"/>
      <c r="DS63" s="85"/>
      <c r="DT63" s="85"/>
      <c r="DU63" s="85"/>
      <c r="DV63" s="85"/>
      <c r="DW63" s="85"/>
      <c r="DX63" s="85"/>
      <c r="DY63" s="85"/>
      <c r="DZ63" s="85"/>
      <c r="EA63" s="85"/>
      <c r="EB63" s="85"/>
      <c r="EC63" s="85"/>
      <c r="ED63" s="85"/>
      <c r="EE63" s="85"/>
      <c r="EF63" s="85"/>
      <c r="EG63" s="85"/>
      <c r="EH63" s="85"/>
      <c r="EI63" s="85"/>
      <c r="EJ63" s="85"/>
      <c r="EK63" s="85"/>
      <c r="EL63" s="85"/>
      <c r="EM63" s="85"/>
      <c r="EN63" s="85"/>
      <c r="EO63" s="85"/>
      <c r="EP63" s="85"/>
      <c r="EQ63" s="85"/>
      <c r="ER63" s="85"/>
      <c r="ES63" s="85"/>
      <c r="ET63" s="85"/>
      <c r="EU63" s="85"/>
      <c r="EV63" s="85"/>
      <c r="EW63" s="85"/>
      <c r="EX63" s="85"/>
      <c r="EY63" s="85"/>
      <c r="EZ63" s="85"/>
      <c r="FA63" s="85"/>
      <c r="FB63" s="85"/>
      <c r="FC63" s="85"/>
      <c r="FD63" s="85"/>
      <c r="FE63" s="85"/>
      <c r="FF63" s="85"/>
      <c r="FG63" s="85"/>
      <c r="FH63" s="85"/>
      <c r="FI63" s="85"/>
      <c r="FJ63" s="85"/>
      <c r="FK63" s="85"/>
      <c r="FL63" s="85"/>
      <c r="FM63" s="85"/>
      <c r="FN63" s="85"/>
      <c r="FO63" s="85"/>
      <c r="FP63" s="85"/>
      <c r="FQ63" s="85"/>
      <c r="FR63" s="85"/>
      <c r="FS63" s="85"/>
      <c r="FT63" s="85"/>
      <c r="FU63" s="85"/>
      <c r="FV63" s="85"/>
      <c r="FW63" s="85"/>
      <c r="FX63" s="85"/>
      <c r="FY63" s="85"/>
      <c r="FZ63" s="85"/>
      <c r="GA63" s="85"/>
      <c r="GB63" s="85"/>
      <c r="GC63" s="85"/>
      <c r="GD63" s="85"/>
      <c r="GE63" s="85"/>
      <c r="GF63" s="85"/>
      <c r="GG63" s="85"/>
      <c r="GH63" s="85"/>
      <c r="GI63" s="85"/>
      <c r="GJ63" s="85"/>
      <c r="GK63" s="85"/>
      <c r="GL63" s="85"/>
      <c r="GM63" s="85"/>
      <c r="GN63" s="85"/>
      <c r="GO63" s="85"/>
      <c r="GP63" s="85"/>
      <c r="GQ63" s="85"/>
      <c r="GR63" s="85"/>
      <c r="GS63" s="85"/>
      <c r="GT63" s="85"/>
      <c r="GU63" s="85"/>
      <c r="GV63" s="85"/>
      <c r="GW63" s="85"/>
      <c r="GX63" s="85"/>
      <c r="GY63" s="85"/>
      <c r="GZ63" s="85"/>
      <c r="HA63" s="85"/>
      <c r="HB63" s="85"/>
      <c r="HC63" s="85"/>
      <c r="HD63" s="85"/>
      <c r="HE63" s="85"/>
      <c r="HF63" s="85"/>
      <c r="HG63" s="85"/>
      <c r="HH63" s="85"/>
      <c r="HI63" s="85"/>
      <c r="HJ63" s="85"/>
      <c r="HK63" s="85"/>
      <c r="HL63" s="85"/>
      <c r="HM63" s="85"/>
      <c r="HN63" s="85"/>
      <c r="HO63" s="85"/>
      <c r="HP63" s="85"/>
      <c r="HQ63" s="85"/>
      <c r="HR63" s="85"/>
      <c r="HS63" s="85"/>
      <c r="HT63" s="85"/>
      <c r="HU63" s="85"/>
      <c r="HV63" s="85"/>
      <c r="HW63" s="85"/>
      <c r="HX63" s="85"/>
      <c r="HY63" s="85"/>
      <c r="HZ63" s="85"/>
      <c r="IA63" s="85"/>
      <c r="IB63" s="85"/>
      <c r="IC63" s="85"/>
      <c r="ID63" s="85"/>
      <c r="IE63" s="85"/>
      <c r="IF63" s="85"/>
      <c r="IG63" s="85"/>
      <c r="IH63" s="85"/>
      <c r="II63" s="85"/>
      <c r="IJ63" s="85"/>
      <c r="IK63" s="85"/>
      <c r="IL63" s="85"/>
      <c r="IM63" s="85"/>
      <c r="IN63" s="85"/>
      <c r="IO63" s="85"/>
      <c r="IP63" s="85"/>
      <c r="IQ63" s="85"/>
      <c r="IR63" s="85"/>
      <c r="IS63" s="85"/>
      <c r="IT63" s="85"/>
      <c r="IU63" s="85"/>
      <c r="IV63" s="85"/>
      <c r="IW63" s="85"/>
      <c r="IX63" s="85"/>
      <c r="IY63" s="85"/>
      <c r="IZ63" s="85"/>
      <c r="JA63" s="85"/>
      <c r="JB63" s="85"/>
      <c r="JC63" s="85"/>
      <c r="JD63" s="85"/>
      <c r="JE63" s="85"/>
      <c r="JF63" s="85"/>
      <c r="JG63" s="85"/>
      <c r="JH63" s="85"/>
      <c r="JI63" s="85"/>
      <c r="JJ63" s="85"/>
      <c r="JK63" s="85"/>
      <c r="JL63" s="85"/>
      <c r="JM63" s="85"/>
      <c r="JN63" s="85"/>
      <c r="JO63" s="85"/>
      <c r="JP63" s="85"/>
      <c r="JQ63" s="85"/>
      <c r="JR63" s="85"/>
      <c r="JS63" s="85"/>
      <c r="JT63" s="85"/>
      <c r="JU63" s="85"/>
      <c r="JV63" s="85"/>
      <c r="JW63" s="85"/>
      <c r="JX63" s="85"/>
      <c r="JY63" s="85"/>
      <c r="JZ63" s="85"/>
      <c r="KA63" s="85"/>
      <c r="KB63" s="85"/>
      <c r="KC63" s="85"/>
      <c r="KD63" s="85"/>
      <c r="KE63" s="85"/>
      <c r="KF63" s="85"/>
      <c r="KG63" s="85"/>
      <c r="KH63" s="85"/>
      <c r="KI63" s="85"/>
      <c r="KJ63" s="85"/>
      <c r="KK63" s="85"/>
      <c r="KL63" s="85"/>
      <c r="KM63" s="85"/>
      <c r="KN63" s="85"/>
      <c r="KO63" s="85"/>
      <c r="KP63" s="85"/>
      <c r="KQ63" s="85"/>
      <c r="KR63" s="85"/>
      <c r="KS63" s="85"/>
      <c r="KT63" s="85"/>
      <c r="KU63" s="85"/>
      <c r="KV63" s="85"/>
      <c r="KW63" s="85"/>
      <c r="KX63" s="85"/>
      <c r="KY63" s="85"/>
      <c r="KZ63" s="85"/>
      <c r="LA63" s="85"/>
      <c r="LB63" s="85"/>
      <c r="LC63" s="85"/>
      <c r="LD63" s="85"/>
      <c r="LE63" s="85"/>
      <c r="LF63" s="85"/>
      <c r="LG63" s="85"/>
      <c r="LH63" s="85"/>
      <c r="LI63" s="85"/>
      <c r="LJ63" s="85"/>
      <c r="LK63" s="85"/>
      <c r="LL63" s="85"/>
      <c r="LM63" s="85"/>
      <c r="LN63" s="85"/>
      <c r="LO63" s="85"/>
      <c r="LP63" s="85"/>
      <c r="LQ63" s="85"/>
      <c r="LR63" s="85"/>
      <c r="LS63" s="85"/>
      <c r="LT63" s="85"/>
      <c r="LU63" s="85"/>
      <c r="LV63" s="85"/>
      <c r="LW63" s="85"/>
      <c r="LX63" s="85"/>
      <c r="LY63" s="85"/>
      <c r="LZ63" s="85"/>
      <c r="MA63" s="85"/>
      <c r="MB63" s="85"/>
      <c r="MC63" s="85"/>
      <c r="MD63" s="85"/>
      <c r="ME63" s="85"/>
      <c r="MF63" s="85"/>
      <c r="MG63" s="85"/>
      <c r="MH63" s="85"/>
      <c r="MI63" s="85"/>
      <c r="MJ63" s="85"/>
      <c r="MK63" s="85"/>
      <c r="ML63" s="85"/>
      <c r="MM63" s="85"/>
      <c r="MN63" s="85"/>
      <c r="MO63" s="85"/>
      <c r="MP63" s="85"/>
      <c r="MQ63" s="85"/>
      <c r="MR63" s="85"/>
      <c r="MS63" s="85"/>
      <c r="MT63" s="85"/>
      <c r="MU63" s="85"/>
      <c r="MV63" s="85"/>
      <c r="MW63" s="85"/>
      <c r="MX63" s="85"/>
      <c r="MY63" s="85"/>
      <c r="MZ63" s="85"/>
      <c r="NA63" s="85"/>
      <c r="NB63" s="85"/>
      <c r="NC63" s="85"/>
      <c r="ND63" s="85"/>
      <c r="NE63" s="85"/>
      <c r="NF63" s="85"/>
      <c r="NG63" s="85"/>
      <c r="NH63" s="85"/>
      <c r="NI63" s="85"/>
      <c r="NJ63" s="85"/>
      <c r="NK63" s="85"/>
      <c r="NL63" s="85"/>
      <c r="NM63" s="85"/>
      <c r="NN63" s="85"/>
      <c r="NO63" s="85"/>
      <c r="NP63" s="85"/>
      <c r="NQ63" s="85"/>
      <c r="NR63" s="85"/>
      <c r="NS63" s="85"/>
      <c r="NT63" s="85"/>
      <c r="NU63" s="85"/>
      <c r="NV63" s="85"/>
      <c r="NW63" s="85"/>
      <c r="NX63" s="85"/>
      <c r="NY63" s="85"/>
      <c r="NZ63" s="85"/>
      <c r="OA63" s="85"/>
      <c r="OB63" s="85"/>
      <c r="OC63" s="85"/>
      <c r="OD63" s="85"/>
      <c r="OE63" s="85"/>
      <c r="OF63" s="85"/>
      <c r="OG63" s="85"/>
      <c r="OH63" s="85"/>
      <c r="OI63" s="85"/>
      <c r="OJ63" s="85"/>
      <c r="OK63" s="85"/>
      <c r="OL63" s="85"/>
      <c r="OM63" s="85"/>
      <c r="ON63" s="85"/>
      <c r="OO63" s="85"/>
      <c r="OP63" s="85"/>
      <c r="OQ63" s="85"/>
      <c r="OR63" s="85"/>
      <c r="OS63" s="85"/>
      <c r="OT63" s="85"/>
      <c r="OU63" s="85"/>
      <c r="OV63" s="85"/>
      <c r="OW63" s="85"/>
      <c r="OX63" s="85"/>
      <c r="OY63" s="85"/>
      <c r="OZ63" s="85"/>
      <c r="PA63" s="85"/>
      <c r="PB63" s="85"/>
      <c r="PC63" s="85"/>
      <c r="PD63" s="85"/>
      <c r="PE63" s="85"/>
      <c r="PF63" s="85"/>
      <c r="PG63" s="85"/>
      <c r="PH63" s="85"/>
      <c r="PI63" s="85"/>
      <c r="PJ63" s="85"/>
      <c r="PK63" s="85"/>
      <c r="PL63" s="85"/>
      <c r="PM63" s="85"/>
      <c r="PN63" s="85"/>
      <c r="PO63" s="85"/>
      <c r="PP63" s="85"/>
      <c r="PQ63" s="85"/>
      <c r="PR63" s="85"/>
      <c r="PS63" s="85"/>
      <c r="PT63" s="85"/>
      <c r="PU63" s="85"/>
      <c r="PV63" s="85"/>
      <c r="PW63" s="85"/>
      <c r="PX63" s="85"/>
      <c r="PY63" s="85"/>
      <c r="PZ63" s="85"/>
      <c r="QA63" s="85"/>
      <c r="QB63" s="85"/>
      <c r="QC63" s="85"/>
      <c r="QD63" s="85"/>
      <c r="QE63" s="85"/>
      <c r="QF63" s="85"/>
      <c r="QG63" s="85"/>
      <c r="QH63" s="85"/>
      <c r="QI63" s="85"/>
      <c r="QJ63" s="85"/>
      <c r="QK63" s="85"/>
      <c r="QL63" s="85"/>
      <c r="QM63" s="85"/>
      <c r="QN63" s="85"/>
      <c r="QO63" s="85"/>
      <c r="QP63" s="85"/>
      <c r="QQ63" s="85"/>
      <c r="QR63" s="85"/>
      <c r="QS63" s="85"/>
      <c r="QT63" s="85"/>
      <c r="QU63" s="85"/>
      <c r="QV63" s="85"/>
      <c r="QW63" s="85"/>
      <c r="QX63" s="85"/>
      <c r="QY63" s="85"/>
      <c r="QZ63" s="85"/>
      <c r="RA63" s="85"/>
      <c r="RB63" s="85"/>
      <c r="RC63" s="85"/>
      <c r="RD63" s="85"/>
      <c r="RE63" s="85"/>
      <c r="RF63" s="85"/>
      <c r="RG63" s="85"/>
      <c r="RH63" s="85"/>
      <c r="RI63" s="85"/>
      <c r="RJ63" s="85"/>
      <c r="RK63" s="85"/>
      <c r="RL63" s="85"/>
      <c r="RM63" s="85"/>
      <c r="RN63" s="85"/>
      <c r="RO63" s="85"/>
      <c r="RP63" s="85"/>
      <c r="RQ63" s="85"/>
      <c r="RR63" s="85"/>
      <c r="RS63" s="85"/>
      <c r="RT63" s="85"/>
      <c r="RU63" s="85"/>
      <c r="RV63" s="85"/>
      <c r="RW63" s="85"/>
      <c r="RX63" s="85"/>
      <c r="RY63" s="85"/>
      <c r="RZ63" s="85"/>
      <c r="SA63" s="85"/>
      <c r="SB63" s="85"/>
      <c r="SC63" s="85"/>
      <c r="SD63" s="85"/>
      <c r="SE63" s="85"/>
      <c r="SF63" s="85"/>
      <c r="SG63" s="85"/>
      <c r="SH63" s="85"/>
      <c r="SI63" s="85"/>
      <c r="SJ63" s="85"/>
    </row>
    <row r="64" spans="2:504" x14ac:dyDescent="0.25">
      <c r="B64" s="39" t="str">
        <f>'Pay App 1'!B115</f>
        <v>10 14 15</v>
      </c>
      <c r="C64" s="40" t="str">
        <f>'Pay App 1'!C115</f>
        <v>Interior Signage</v>
      </c>
      <c r="D64" s="88">
        <f t="shared" si="8"/>
        <v>0</v>
      </c>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I64" s="85"/>
      <c r="DJ64" s="85"/>
      <c r="DK64" s="85"/>
      <c r="DL64" s="85"/>
      <c r="DM64" s="85"/>
      <c r="DN64" s="85"/>
      <c r="DO64" s="85"/>
      <c r="DP64" s="85"/>
      <c r="DQ64" s="85"/>
      <c r="DR64" s="85"/>
      <c r="DS64" s="85"/>
      <c r="DT64" s="85"/>
      <c r="DU64" s="85"/>
      <c r="DV64" s="85"/>
      <c r="DW64" s="85"/>
      <c r="DX64" s="85"/>
      <c r="DY64" s="85"/>
      <c r="DZ64" s="85"/>
      <c r="EA64" s="85"/>
      <c r="EB64" s="85"/>
      <c r="EC64" s="85"/>
      <c r="ED64" s="85"/>
      <c r="EE64" s="85"/>
      <c r="EF64" s="85"/>
      <c r="EG64" s="85"/>
      <c r="EH64" s="85"/>
      <c r="EI64" s="85"/>
      <c r="EJ64" s="85"/>
      <c r="EK64" s="85"/>
      <c r="EL64" s="85"/>
      <c r="EM64" s="85"/>
      <c r="EN64" s="85"/>
      <c r="EO64" s="85"/>
      <c r="EP64" s="85"/>
      <c r="EQ64" s="85"/>
      <c r="ER64" s="85"/>
      <c r="ES64" s="85"/>
      <c r="ET64" s="85"/>
      <c r="EU64" s="85"/>
      <c r="EV64" s="85"/>
      <c r="EW64" s="85"/>
      <c r="EX64" s="85"/>
      <c r="EY64" s="85"/>
      <c r="EZ64" s="85"/>
      <c r="FA64" s="85"/>
      <c r="FB64" s="85"/>
      <c r="FC64" s="85"/>
      <c r="FD64" s="85"/>
      <c r="FE64" s="85"/>
      <c r="FF64" s="85"/>
      <c r="FG64" s="85"/>
      <c r="FH64" s="85"/>
      <c r="FI64" s="85"/>
      <c r="FJ64" s="85"/>
      <c r="FK64" s="85"/>
      <c r="FL64" s="85"/>
      <c r="FM64" s="85"/>
      <c r="FN64" s="85"/>
      <c r="FO64" s="85"/>
      <c r="FP64" s="85"/>
      <c r="FQ64" s="85"/>
      <c r="FR64" s="85"/>
      <c r="FS64" s="85"/>
      <c r="FT64" s="85"/>
      <c r="FU64" s="85"/>
      <c r="FV64" s="85"/>
      <c r="FW64" s="85"/>
      <c r="FX64" s="85"/>
      <c r="FY64" s="85"/>
      <c r="FZ64" s="85"/>
      <c r="GA64" s="85"/>
      <c r="GB64" s="85"/>
      <c r="GC64" s="85"/>
      <c r="GD64" s="85"/>
      <c r="GE64" s="85"/>
      <c r="GF64" s="85"/>
      <c r="GG64" s="85"/>
      <c r="GH64" s="85"/>
      <c r="GI64" s="85"/>
      <c r="GJ64" s="85"/>
      <c r="GK64" s="85"/>
      <c r="GL64" s="85"/>
      <c r="GM64" s="85"/>
      <c r="GN64" s="85"/>
      <c r="GO64" s="85"/>
      <c r="GP64" s="85"/>
      <c r="GQ64" s="85"/>
      <c r="GR64" s="85"/>
      <c r="GS64" s="85"/>
      <c r="GT64" s="85"/>
      <c r="GU64" s="85"/>
      <c r="GV64" s="85"/>
      <c r="GW64" s="85"/>
      <c r="GX64" s="85"/>
      <c r="GY64" s="85"/>
      <c r="GZ64" s="85"/>
      <c r="HA64" s="85"/>
      <c r="HB64" s="85"/>
      <c r="HC64" s="85"/>
      <c r="HD64" s="85"/>
      <c r="HE64" s="85"/>
      <c r="HF64" s="85"/>
      <c r="HG64" s="85"/>
      <c r="HH64" s="85"/>
      <c r="HI64" s="85"/>
      <c r="HJ64" s="85"/>
      <c r="HK64" s="85"/>
      <c r="HL64" s="85"/>
      <c r="HM64" s="85"/>
      <c r="HN64" s="85"/>
      <c r="HO64" s="85"/>
      <c r="HP64" s="85"/>
      <c r="HQ64" s="85"/>
      <c r="HR64" s="85"/>
      <c r="HS64" s="85"/>
      <c r="HT64" s="85"/>
      <c r="HU64" s="85"/>
      <c r="HV64" s="85"/>
      <c r="HW64" s="85"/>
      <c r="HX64" s="85"/>
      <c r="HY64" s="85"/>
      <c r="HZ64" s="85"/>
      <c r="IA64" s="85"/>
      <c r="IB64" s="85"/>
      <c r="IC64" s="85"/>
      <c r="ID64" s="85"/>
      <c r="IE64" s="85"/>
      <c r="IF64" s="85"/>
      <c r="IG64" s="85"/>
      <c r="IH64" s="85"/>
      <c r="II64" s="85"/>
      <c r="IJ64" s="85"/>
      <c r="IK64" s="85"/>
      <c r="IL64" s="85"/>
      <c r="IM64" s="85"/>
      <c r="IN64" s="85"/>
      <c r="IO64" s="85"/>
      <c r="IP64" s="85"/>
      <c r="IQ64" s="85"/>
      <c r="IR64" s="85"/>
      <c r="IS64" s="85"/>
      <c r="IT64" s="85"/>
      <c r="IU64" s="85"/>
      <c r="IV64" s="85"/>
      <c r="IW64" s="85"/>
      <c r="IX64" s="85"/>
      <c r="IY64" s="85"/>
      <c r="IZ64" s="85"/>
      <c r="JA64" s="85"/>
      <c r="JB64" s="85"/>
      <c r="JC64" s="85"/>
      <c r="JD64" s="85"/>
      <c r="JE64" s="85"/>
      <c r="JF64" s="85"/>
      <c r="JG64" s="85"/>
      <c r="JH64" s="85"/>
      <c r="JI64" s="85"/>
      <c r="JJ64" s="85"/>
      <c r="JK64" s="85"/>
      <c r="JL64" s="85"/>
      <c r="JM64" s="85"/>
      <c r="JN64" s="85"/>
      <c r="JO64" s="85"/>
      <c r="JP64" s="85"/>
      <c r="JQ64" s="85"/>
      <c r="JR64" s="85"/>
      <c r="JS64" s="85"/>
      <c r="JT64" s="85"/>
      <c r="JU64" s="85"/>
      <c r="JV64" s="85"/>
      <c r="JW64" s="85"/>
      <c r="JX64" s="85"/>
      <c r="JY64" s="85"/>
      <c r="JZ64" s="85"/>
      <c r="KA64" s="85"/>
      <c r="KB64" s="85"/>
      <c r="KC64" s="85"/>
      <c r="KD64" s="85"/>
      <c r="KE64" s="85"/>
      <c r="KF64" s="85"/>
      <c r="KG64" s="85"/>
      <c r="KH64" s="85"/>
      <c r="KI64" s="85"/>
      <c r="KJ64" s="85"/>
      <c r="KK64" s="85"/>
      <c r="KL64" s="85"/>
      <c r="KM64" s="85"/>
      <c r="KN64" s="85"/>
      <c r="KO64" s="85"/>
      <c r="KP64" s="85"/>
      <c r="KQ64" s="85"/>
      <c r="KR64" s="85"/>
      <c r="KS64" s="85"/>
      <c r="KT64" s="85"/>
      <c r="KU64" s="85"/>
      <c r="KV64" s="85"/>
      <c r="KW64" s="85"/>
      <c r="KX64" s="85"/>
      <c r="KY64" s="85"/>
      <c r="KZ64" s="85"/>
      <c r="LA64" s="85"/>
      <c r="LB64" s="85"/>
      <c r="LC64" s="85"/>
      <c r="LD64" s="85"/>
      <c r="LE64" s="85"/>
      <c r="LF64" s="85"/>
      <c r="LG64" s="85"/>
      <c r="LH64" s="85"/>
      <c r="LI64" s="85"/>
      <c r="LJ64" s="85"/>
      <c r="LK64" s="85"/>
      <c r="LL64" s="85"/>
      <c r="LM64" s="85"/>
      <c r="LN64" s="85"/>
      <c r="LO64" s="85"/>
      <c r="LP64" s="85"/>
      <c r="LQ64" s="85"/>
      <c r="LR64" s="85"/>
      <c r="LS64" s="85"/>
      <c r="LT64" s="85"/>
      <c r="LU64" s="85"/>
      <c r="LV64" s="85"/>
      <c r="LW64" s="85"/>
      <c r="LX64" s="85"/>
      <c r="LY64" s="85"/>
      <c r="LZ64" s="85"/>
      <c r="MA64" s="85"/>
      <c r="MB64" s="85"/>
      <c r="MC64" s="85"/>
      <c r="MD64" s="85"/>
      <c r="ME64" s="85"/>
      <c r="MF64" s="85"/>
      <c r="MG64" s="85"/>
      <c r="MH64" s="85"/>
      <c r="MI64" s="85"/>
      <c r="MJ64" s="85"/>
      <c r="MK64" s="85"/>
      <c r="ML64" s="85"/>
      <c r="MM64" s="85"/>
      <c r="MN64" s="85"/>
      <c r="MO64" s="85"/>
      <c r="MP64" s="85"/>
      <c r="MQ64" s="85"/>
      <c r="MR64" s="85"/>
      <c r="MS64" s="85"/>
      <c r="MT64" s="85"/>
      <c r="MU64" s="85"/>
      <c r="MV64" s="85"/>
      <c r="MW64" s="85"/>
      <c r="MX64" s="85"/>
      <c r="MY64" s="85"/>
      <c r="MZ64" s="85"/>
      <c r="NA64" s="85"/>
      <c r="NB64" s="85"/>
      <c r="NC64" s="85"/>
      <c r="ND64" s="85"/>
      <c r="NE64" s="85"/>
      <c r="NF64" s="85"/>
      <c r="NG64" s="85"/>
      <c r="NH64" s="85"/>
      <c r="NI64" s="85"/>
      <c r="NJ64" s="85"/>
      <c r="NK64" s="85"/>
      <c r="NL64" s="85"/>
      <c r="NM64" s="85"/>
      <c r="NN64" s="85"/>
      <c r="NO64" s="85"/>
      <c r="NP64" s="85"/>
      <c r="NQ64" s="85"/>
      <c r="NR64" s="85"/>
      <c r="NS64" s="85"/>
      <c r="NT64" s="85"/>
      <c r="NU64" s="85"/>
      <c r="NV64" s="85"/>
      <c r="NW64" s="85"/>
      <c r="NX64" s="85"/>
      <c r="NY64" s="85"/>
      <c r="NZ64" s="85"/>
      <c r="OA64" s="85"/>
      <c r="OB64" s="85"/>
      <c r="OC64" s="85"/>
      <c r="OD64" s="85"/>
      <c r="OE64" s="85"/>
      <c r="OF64" s="85"/>
      <c r="OG64" s="85"/>
      <c r="OH64" s="85"/>
      <c r="OI64" s="85"/>
      <c r="OJ64" s="85"/>
      <c r="OK64" s="85"/>
      <c r="OL64" s="85"/>
      <c r="OM64" s="85"/>
      <c r="ON64" s="85"/>
      <c r="OO64" s="85"/>
      <c r="OP64" s="85"/>
      <c r="OQ64" s="85"/>
      <c r="OR64" s="85"/>
      <c r="OS64" s="85"/>
      <c r="OT64" s="85"/>
      <c r="OU64" s="85"/>
      <c r="OV64" s="85"/>
      <c r="OW64" s="85"/>
      <c r="OX64" s="85"/>
      <c r="OY64" s="85"/>
      <c r="OZ64" s="85"/>
      <c r="PA64" s="85"/>
      <c r="PB64" s="85"/>
      <c r="PC64" s="85"/>
      <c r="PD64" s="85"/>
      <c r="PE64" s="85"/>
      <c r="PF64" s="85"/>
      <c r="PG64" s="85"/>
      <c r="PH64" s="85"/>
      <c r="PI64" s="85"/>
      <c r="PJ64" s="85"/>
      <c r="PK64" s="85"/>
      <c r="PL64" s="85"/>
      <c r="PM64" s="85"/>
      <c r="PN64" s="85"/>
      <c r="PO64" s="85"/>
      <c r="PP64" s="85"/>
      <c r="PQ64" s="85"/>
      <c r="PR64" s="85"/>
      <c r="PS64" s="85"/>
      <c r="PT64" s="85"/>
      <c r="PU64" s="85"/>
      <c r="PV64" s="85"/>
      <c r="PW64" s="85"/>
      <c r="PX64" s="85"/>
      <c r="PY64" s="85"/>
      <c r="PZ64" s="85"/>
      <c r="QA64" s="85"/>
      <c r="QB64" s="85"/>
      <c r="QC64" s="85"/>
      <c r="QD64" s="85"/>
      <c r="QE64" s="85"/>
      <c r="QF64" s="85"/>
      <c r="QG64" s="85"/>
      <c r="QH64" s="85"/>
      <c r="QI64" s="85"/>
      <c r="QJ64" s="85"/>
      <c r="QK64" s="85"/>
      <c r="QL64" s="85"/>
      <c r="QM64" s="85"/>
      <c r="QN64" s="85"/>
      <c r="QO64" s="85"/>
      <c r="QP64" s="85"/>
      <c r="QQ64" s="85"/>
      <c r="QR64" s="85"/>
      <c r="QS64" s="85"/>
      <c r="QT64" s="85"/>
      <c r="QU64" s="85"/>
      <c r="QV64" s="85"/>
      <c r="QW64" s="85"/>
      <c r="QX64" s="85"/>
      <c r="QY64" s="85"/>
      <c r="QZ64" s="85"/>
      <c r="RA64" s="85"/>
      <c r="RB64" s="85"/>
      <c r="RC64" s="85"/>
      <c r="RD64" s="85"/>
      <c r="RE64" s="85"/>
      <c r="RF64" s="85"/>
      <c r="RG64" s="85"/>
      <c r="RH64" s="85"/>
      <c r="RI64" s="85"/>
      <c r="RJ64" s="85"/>
      <c r="RK64" s="85"/>
      <c r="RL64" s="85"/>
      <c r="RM64" s="85"/>
      <c r="RN64" s="85"/>
      <c r="RO64" s="85"/>
      <c r="RP64" s="85"/>
      <c r="RQ64" s="85"/>
      <c r="RR64" s="85"/>
      <c r="RS64" s="85"/>
      <c r="RT64" s="85"/>
      <c r="RU64" s="85"/>
      <c r="RV64" s="85"/>
      <c r="RW64" s="85"/>
      <c r="RX64" s="85"/>
      <c r="RY64" s="85"/>
      <c r="RZ64" s="85"/>
      <c r="SA64" s="85"/>
      <c r="SB64" s="85"/>
      <c r="SC64" s="85"/>
      <c r="SD64" s="85"/>
      <c r="SE64" s="85"/>
      <c r="SF64" s="85"/>
      <c r="SG64" s="85"/>
      <c r="SH64" s="85"/>
      <c r="SI64" s="85"/>
      <c r="SJ64" s="85"/>
    </row>
    <row r="65" spans="2:504" x14ac:dyDescent="0.25">
      <c r="B65" s="41" t="str">
        <f>'Pay App 1'!B116</f>
        <v>11 13 00</v>
      </c>
      <c r="C65" s="42" t="str">
        <f>'Pay App 1'!C116</f>
        <v>Dock Equipment</v>
      </c>
      <c r="D65" s="88">
        <f t="shared" si="8"/>
        <v>0</v>
      </c>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c r="CC65" s="85"/>
      <c r="CD65" s="85"/>
      <c r="CE65" s="85"/>
      <c r="CF65" s="85"/>
      <c r="CG65" s="85"/>
      <c r="CH65" s="85"/>
      <c r="CI65" s="85"/>
      <c r="CJ65" s="85"/>
      <c r="CK65" s="85"/>
      <c r="CL65" s="85"/>
      <c r="CM65" s="85"/>
      <c r="CN65" s="85"/>
      <c r="CO65" s="85"/>
      <c r="CP65" s="85"/>
      <c r="CQ65" s="85"/>
      <c r="CR65" s="85"/>
      <c r="CS65" s="85"/>
      <c r="CT65" s="85"/>
      <c r="CU65" s="85"/>
      <c r="CV65" s="85"/>
      <c r="CW65" s="85"/>
      <c r="CX65" s="85"/>
      <c r="CY65" s="85"/>
      <c r="CZ65" s="85"/>
      <c r="DA65" s="85"/>
      <c r="DB65" s="85"/>
      <c r="DC65" s="85"/>
      <c r="DD65" s="85"/>
      <c r="DE65" s="85"/>
      <c r="DF65" s="85"/>
      <c r="DG65" s="85"/>
      <c r="DH65" s="85"/>
      <c r="DI65" s="85"/>
      <c r="DJ65" s="85"/>
      <c r="DK65" s="85"/>
      <c r="DL65" s="85"/>
      <c r="DM65" s="85"/>
      <c r="DN65" s="85"/>
      <c r="DO65" s="85"/>
      <c r="DP65" s="85"/>
      <c r="DQ65" s="85"/>
      <c r="DR65" s="85"/>
      <c r="DS65" s="85"/>
      <c r="DT65" s="85"/>
      <c r="DU65" s="85"/>
      <c r="DV65" s="85"/>
      <c r="DW65" s="85"/>
      <c r="DX65" s="85"/>
      <c r="DY65" s="85"/>
      <c r="DZ65" s="85"/>
      <c r="EA65" s="85"/>
      <c r="EB65" s="85"/>
      <c r="EC65" s="85"/>
      <c r="ED65" s="85"/>
      <c r="EE65" s="85"/>
      <c r="EF65" s="85"/>
      <c r="EG65" s="85"/>
      <c r="EH65" s="85"/>
      <c r="EI65" s="85"/>
      <c r="EJ65" s="85"/>
      <c r="EK65" s="85"/>
      <c r="EL65" s="85"/>
      <c r="EM65" s="85"/>
      <c r="EN65" s="85"/>
      <c r="EO65" s="85"/>
      <c r="EP65" s="85"/>
      <c r="EQ65" s="85"/>
      <c r="ER65" s="85"/>
      <c r="ES65" s="85"/>
      <c r="ET65" s="85"/>
      <c r="EU65" s="85"/>
      <c r="EV65" s="85"/>
      <c r="EW65" s="85"/>
      <c r="EX65" s="85"/>
      <c r="EY65" s="85"/>
      <c r="EZ65" s="85"/>
      <c r="FA65" s="85"/>
      <c r="FB65" s="85"/>
      <c r="FC65" s="85"/>
      <c r="FD65" s="85"/>
      <c r="FE65" s="85"/>
      <c r="FF65" s="85"/>
      <c r="FG65" s="85"/>
      <c r="FH65" s="85"/>
      <c r="FI65" s="85"/>
      <c r="FJ65" s="85"/>
      <c r="FK65" s="85"/>
      <c r="FL65" s="85"/>
      <c r="FM65" s="85"/>
      <c r="FN65" s="85"/>
      <c r="FO65" s="85"/>
      <c r="FP65" s="85"/>
      <c r="FQ65" s="85"/>
      <c r="FR65" s="85"/>
      <c r="FS65" s="85"/>
      <c r="FT65" s="85"/>
      <c r="FU65" s="85"/>
      <c r="FV65" s="85"/>
      <c r="FW65" s="85"/>
      <c r="FX65" s="85"/>
      <c r="FY65" s="85"/>
      <c r="FZ65" s="85"/>
      <c r="GA65" s="85"/>
      <c r="GB65" s="85"/>
      <c r="GC65" s="85"/>
      <c r="GD65" s="85"/>
      <c r="GE65" s="85"/>
      <c r="GF65" s="85"/>
      <c r="GG65" s="85"/>
      <c r="GH65" s="85"/>
      <c r="GI65" s="85"/>
      <c r="GJ65" s="85"/>
      <c r="GK65" s="85"/>
      <c r="GL65" s="85"/>
      <c r="GM65" s="85"/>
      <c r="GN65" s="85"/>
      <c r="GO65" s="85"/>
      <c r="GP65" s="85"/>
      <c r="GQ65" s="85"/>
      <c r="GR65" s="85"/>
      <c r="GS65" s="85"/>
      <c r="GT65" s="85"/>
      <c r="GU65" s="85"/>
      <c r="GV65" s="85"/>
      <c r="GW65" s="85"/>
      <c r="GX65" s="85"/>
      <c r="GY65" s="85"/>
      <c r="GZ65" s="85"/>
      <c r="HA65" s="85"/>
      <c r="HB65" s="85"/>
      <c r="HC65" s="85"/>
      <c r="HD65" s="85"/>
      <c r="HE65" s="85"/>
      <c r="HF65" s="85"/>
      <c r="HG65" s="85"/>
      <c r="HH65" s="85"/>
      <c r="HI65" s="85"/>
      <c r="HJ65" s="85"/>
      <c r="HK65" s="85"/>
      <c r="HL65" s="85"/>
      <c r="HM65" s="85"/>
      <c r="HN65" s="85"/>
      <c r="HO65" s="85"/>
      <c r="HP65" s="85"/>
      <c r="HQ65" s="85"/>
      <c r="HR65" s="85"/>
      <c r="HS65" s="85"/>
      <c r="HT65" s="85"/>
      <c r="HU65" s="85"/>
      <c r="HV65" s="85"/>
      <c r="HW65" s="85"/>
      <c r="HX65" s="85"/>
      <c r="HY65" s="85"/>
      <c r="HZ65" s="85"/>
      <c r="IA65" s="85"/>
      <c r="IB65" s="85"/>
      <c r="IC65" s="85"/>
      <c r="ID65" s="85"/>
      <c r="IE65" s="85"/>
      <c r="IF65" s="85"/>
      <c r="IG65" s="85"/>
      <c r="IH65" s="85"/>
      <c r="II65" s="85"/>
      <c r="IJ65" s="85"/>
      <c r="IK65" s="85"/>
      <c r="IL65" s="85"/>
      <c r="IM65" s="85"/>
      <c r="IN65" s="85"/>
      <c r="IO65" s="85"/>
      <c r="IP65" s="85"/>
      <c r="IQ65" s="85"/>
      <c r="IR65" s="85"/>
      <c r="IS65" s="85"/>
      <c r="IT65" s="85"/>
      <c r="IU65" s="85"/>
      <c r="IV65" s="85"/>
      <c r="IW65" s="85"/>
      <c r="IX65" s="85"/>
      <c r="IY65" s="85"/>
      <c r="IZ65" s="85"/>
      <c r="JA65" s="85"/>
      <c r="JB65" s="85"/>
      <c r="JC65" s="85"/>
      <c r="JD65" s="85"/>
      <c r="JE65" s="85"/>
      <c r="JF65" s="85"/>
      <c r="JG65" s="85"/>
      <c r="JH65" s="85"/>
      <c r="JI65" s="85"/>
      <c r="JJ65" s="85"/>
      <c r="JK65" s="85"/>
      <c r="JL65" s="85"/>
      <c r="JM65" s="85"/>
      <c r="JN65" s="85"/>
      <c r="JO65" s="85"/>
      <c r="JP65" s="85"/>
      <c r="JQ65" s="85"/>
      <c r="JR65" s="85"/>
      <c r="JS65" s="85"/>
      <c r="JT65" s="85"/>
      <c r="JU65" s="85"/>
      <c r="JV65" s="85"/>
      <c r="JW65" s="85"/>
      <c r="JX65" s="85"/>
      <c r="JY65" s="85"/>
      <c r="JZ65" s="85"/>
      <c r="KA65" s="85"/>
      <c r="KB65" s="85"/>
      <c r="KC65" s="85"/>
      <c r="KD65" s="85"/>
      <c r="KE65" s="85"/>
      <c r="KF65" s="85"/>
      <c r="KG65" s="85"/>
      <c r="KH65" s="85"/>
      <c r="KI65" s="85"/>
      <c r="KJ65" s="85"/>
      <c r="KK65" s="85"/>
      <c r="KL65" s="85"/>
      <c r="KM65" s="85"/>
      <c r="KN65" s="85"/>
      <c r="KO65" s="85"/>
      <c r="KP65" s="85"/>
      <c r="KQ65" s="85"/>
      <c r="KR65" s="85"/>
      <c r="KS65" s="85"/>
      <c r="KT65" s="85"/>
      <c r="KU65" s="85"/>
      <c r="KV65" s="85"/>
      <c r="KW65" s="85"/>
      <c r="KX65" s="85"/>
      <c r="KY65" s="85"/>
      <c r="KZ65" s="85"/>
      <c r="LA65" s="85"/>
      <c r="LB65" s="85"/>
      <c r="LC65" s="85"/>
      <c r="LD65" s="85"/>
      <c r="LE65" s="85"/>
      <c r="LF65" s="85"/>
      <c r="LG65" s="85"/>
      <c r="LH65" s="85"/>
      <c r="LI65" s="85"/>
      <c r="LJ65" s="85"/>
      <c r="LK65" s="85"/>
      <c r="LL65" s="85"/>
      <c r="LM65" s="85"/>
      <c r="LN65" s="85"/>
      <c r="LO65" s="85"/>
      <c r="LP65" s="85"/>
      <c r="LQ65" s="85"/>
      <c r="LR65" s="85"/>
      <c r="LS65" s="85"/>
      <c r="LT65" s="85"/>
      <c r="LU65" s="85"/>
      <c r="LV65" s="85"/>
      <c r="LW65" s="85"/>
      <c r="LX65" s="85"/>
      <c r="LY65" s="85"/>
      <c r="LZ65" s="85"/>
      <c r="MA65" s="85"/>
      <c r="MB65" s="85"/>
      <c r="MC65" s="85"/>
      <c r="MD65" s="85"/>
      <c r="ME65" s="85"/>
      <c r="MF65" s="85"/>
      <c r="MG65" s="85"/>
      <c r="MH65" s="85"/>
      <c r="MI65" s="85"/>
      <c r="MJ65" s="85"/>
      <c r="MK65" s="85"/>
      <c r="ML65" s="85"/>
      <c r="MM65" s="85"/>
      <c r="MN65" s="85"/>
      <c r="MO65" s="85"/>
      <c r="MP65" s="85"/>
      <c r="MQ65" s="85"/>
      <c r="MR65" s="85"/>
      <c r="MS65" s="85"/>
      <c r="MT65" s="85"/>
      <c r="MU65" s="85"/>
      <c r="MV65" s="85"/>
      <c r="MW65" s="85"/>
      <c r="MX65" s="85"/>
      <c r="MY65" s="85"/>
      <c r="MZ65" s="85"/>
      <c r="NA65" s="85"/>
      <c r="NB65" s="85"/>
      <c r="NC65" s="85"/>
      <c r="ND65" s="85"/>
      <c r="NE65" s="85"/>
      <c r="NF65" s="85"/>
      <c r="NG65" s="85"/>
      <c r="NH65" s="85"/>
      <c r="NI65" s="85"/>
      <c r="NJ65" s="85"/>
      <c r="NK65" s="85"/>
      <c r="NL65" s="85"/>
      <c r="NM65" s="85"/>
      <c r="NN65" s="85"/>
      <c r="NO65" s="85"/>
      <c r="NP65" s="85"/>
      <c r="NQ65" s="85"/>
      <c r="NR65" s="85"/>
      <c r="NS65" s="85"/>
      <c r="NT65" s="85"/>
      <c r="NU65" s="85"/>
      <c r="NV65" s="85"/>
      <c r="NW65" s="85"/>
      <c r="NX65" s="85"/>
      <c r="NY65" s="85"/>
      <c r="NZ65" s="85"/>
      <c r="OA65" s="85"/>
      <c r="OB65" s="85"/>
      <c r="OC65" s="85"/>
      <c r="OD65" s="85"/>
      <c r="OE65" s="85"/>
      <c r="OF65" s="85"/>
      <c r="OG65" s="85"/>
      <c r="OH65" s="85"/>
      <c r="OI65" s="85"/>
      <c r="OJ65" s="85"/>
      <c r="OK65" s="85"/>
      <c r="OL65" s="85"/>
      <c r="OM65" s="85"/>
      <c r="ON65" s="85"/>
      <c r="OO65" s="85"/>
      <c r="OP65" s="85"/>
      <c r="OQ65" s="85"/>
      <c r="OR65" s="85"/>
      <c r="OS65" s="85"/>
      <c r="OT65" s="85"/>
      <c r="OU65" s="85"/>
      <c r="OV65" s="85"/>
      <c r="OW65" s="85"/>
      <c r="OX65" s="85"/>
      <c r="OY65" s="85"/>
      <c r="OZ65" s="85"/>
      <c r="PA65" s="85"/>
      <c r="PB65" s="85"/>
      <c r="PC65" s="85"/>
      <c r="PD65" s="85"/>
      <c r="PE65" s="85"/>
      <c r="PF65" s="85"/>
      <c r="PG65" s="85"/>
      <c r="PH65" s="85"/>
      <c r="PI65" s="85"/>
      <c r="PJ65" s="85"/>
      <c r="PK65" s="85"/>
      <c r="PL65" s="85"/>
      <c r="PM65" s="85"/>
      <c r="PN65" s="85"/>
      <c r="PO65" s="85"/>
      <c r="PP65" s="85"/>
      <c r="PQ65" s="85"/>
      <c r="PR65" s="85"/>
      <c r="PS65" s="85"/>
      <c r="PT65" s="85"/>
      <c r="PU65" s="85"/>
      <c r="PV65" s="85"/>
      <c r="PW65" s="85"/>
      <c r="PX65" s="85"/>
      <c r="PY65" s="85"/>
      <c r="PZ65" s="85"/>
      <c r="QA65" s="85"/>
      <c r="QB65" s="85"/>
      <c r="QC65" s="85"/>
      <c r="QD65" s="85"/>
      <c r="QE65" s="85"/>
      <c r="QF65" s="85"/>
      <c r="QG65" s="85"/>
      <c r="QH65" s="85"/>
      <c r="QI65" s="85"/>
      <c r="QJ65" s="85"/>
      <c r="QK65" s="85"/>
      <c r="QL65" s="85"/>
      <c r="QM65" s="85"/>
      <c r="QN65" s="85"/>
      <c r="QO65" s="85"/>
      <c r="QP65" s="85"/>
      <c r="QQ65" s="85"/>
      <c r="QR65" s="85"/>
      <c r="QS65" s="85"/>
      <c r="QT65" s="85"/>
      <c r="QU65" s="85"/>
      <c r="QV65" s="85"/>
      <c r="QW65" s="85"/>
      <c r="QX65" s="85"/>
      <c r="QY65" s="85"/>
      <c r="QZ65" s="85"/>
      <c r="RA65" s="85"/>
      <c r="RB65" s="85"/>
      <c r="RC65" s="85"/>
      <c r="RD65" s="85"/>
      <c r="RE65" s="85"/>
      <c r="RF65" s="85"/>
      <c r="RG65" s="85"/>
      <c r="RH65" s="85"/>
      <c r="RI65" s="85"/>
      <c r="RJ65" s="85"/>
      <c r="RK65" s="85"/>
      <c r="RL65" s="85"/>
      <c r="RM65" s="85"/>
      <c r="RN65" s="85"/>
      <c r="RO65" s="85"/>
      <c r="RP65" s="85"/>
      <c r="RQ65" s="85"/>
      <c r="RR65" s="85"/>
      <c r="RS65" s="85"/>
      <c r="RT65" s="85"/>
      <c r="RU65" s="85"/>
      <c r="RV65" s="85"/>
      <c r="RW65" s="85"/>
      <c r="RX65" s="85"/>
      <c r="RY65" s="85"/>
      <c r="RZ65" s="85"/>
      <c r="SA65" s="85"/>
      <c r="SB65" s="85"/>
      <c r="SC65" s="85"/>
      <c r="SD65" s="85"/>
      <c r="SE65" s="85"/>
      <c r="SF65" s="85"/>
      <c r="SG65" s="85"/>
      <c r="SH65" s="85"/>
      <c r="SI65" s="85"/>
      <c r="SJ65" s="85"/>
    </row>
    <row r="66" spans="2:504" x14ac:dyDescent="0.25">
      <c r="B66" s="41" t="str">
        <f>'Pay App 1'!B117</f>
        <v>11 40 00</v>
      </c>
      <c r="C66" s="42" t="str">
        <f>'Pay App 1'!C117</f>
        <v>Food Service Equipment</v>
      </c>
      <c r="D66" s="88">
        <f t="shared" si="8"/>
        <v>0</v>
      </c>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c r="CT66" s="85"/>
      <c r="CU66" s="85"/>
      <c r="CV66" s="85"/>
      <c r="CW66" s="85"/>
      <c r="CX66" s="85"/>
      <c r="CY66" s="85"/>
      <c r="CZ66" s="85"/>
      <c r="DA66" s="85"/>
      <c r="DB66" s="85"/>
      <c r="DC66" s="85"/>
      <c r="DD66" s="85"/>
      <c r="DE66" s="85"/>
      <c r="DF66" s="85"/>
      <c r="DG66" s="85"/>
      <c r="DH66" s="85"/>
      <c r="DI66" s="85"/>
      <c r="DJ66" s="85"/>
      <c r="DK66" s="85"/>
      <c r="DL66" s="85"/>
      <c r="DM66" s="85"/>
      <c r="DN66" s="85"/>
      <c r="DO66" s="85"/>
      <c r="DP66" s="85"/>
      <c r="DQ66" s="85"/>
      <c r="DR66" s="85"/>
      <c r="DS66" s="85"/>
      <c r="DT66" s="85"/>
      <c r="DU66" s="85"/>
      <c r="DV66" s="85"/>
      <c r="DW66" s="85"/>
      <c r="DX66" s="85"/>
      <c r="DY66" s="85"/>
      <c r="DZ66" s="85"/>
      <c r="EA66" s="85"/>
      <c r="EB66" s="85"/>
      <c r="EC66" s="85"/>
      <c r="ED66" s="85"/>
      <c r="EE66" s="85"/>
      <c r="EF66" s="85"/>
      <c r="EG66" s="85"/>
      <c r="EH66" s="85"/>
      <c r="EI66" s="85"/>
      <c r="EJ66" s="85"/>
      <c r="EK66" s="85"/>
      <c r="EL66" s="85"/>
      <c r="EM66" s="85"/>
      <c r="EN66" s="85"/>
      <c r="EO66" s="85"/>
      <c r="EP66" s="85"/>
      <c r="EQ66" s="85"/>
      <c r="ER66" s="85"/>
      <c r="ES66" s="85"/>
      <c r="ET66" s="85"/>
      <c r="EU66" s="85"/>
      <c r="EV66" s="85"/>
      <c r="EW66" s="85"/>
      <c r="EX66" s="85"/>
      <c r="EY66" s="85"/>
      <c r="EZ66" s="85"/>
      <c r="FA66" s="85"/>
      <c r="FB66" s="85"/>
      <c r="FC66" s="85"/>
      <c r="FD66" s="85"/>
      <c r="FE66" s="85"/>
      <c r="FF66" s="85"/>
      <c r="FG66" s="85"/>
      <c r="FH66" s="85"/>
      <c r="FI66" s="85"/>
      <c r="FJ66" s="85"/>
      <c r="FK66" s="85"/>
      <c r="FL66" s="85"/>
      <c r="FM66" s="85"/>
      <c r="FN66" s="85"/>
      <c r="FO66" s="85"/>
      <c r="FP66" s="85"/>
      <c r="FQ66" s="85"/>
      <c r="FR66" s="85"/>
      <c r="FS66" s="85"/>
      <c r="FT66" s="85"/>
      <c r="FU66" s="85"/>
      <c r="FV66" s="85"/>
      <c r="FW66" s="85"/>
      <c r="FX66" s="85"/>
      <c r="FY66" s="85"/>
      <c r="FZ66" s="85"/>
      <c r="GA66" s="85"/>
      <c r="GB66" s="85"/>
      <c r="GC66" s="85"/>
      <c r="GD66" s="85"/>
      <c r="GE66" s="85"/>
      <c r="GF66" s="85"/>
      <c r="GG66" s="85"/>
      <c r="GH66" s="85"/>
      <c r="GI66" s="85"/>
      <c r="GJ66" s="85"/>
      <c r="GK66" s="85"/>
      <c r="GL66" s="85"/>
      <c r="GM66" s="85"/>
      <c r="GN66" s="85"/>
      <c r="GO66" s="85"/>
      <c r="GP66" s="85"/>
      <c r="GQ66" s="85"/>
      <c r="GR66" s="85"/>
      <c r="GS66" s="85"/>
      <c r="GT66" s="85"/>
      <c r="GU66" s="85"/>
      <c r="GV66" s="85"/>
      <c r="GW66" s="85"/>
      <c r="GX66" s="85"/>
      <c r="GY66" s="85"/>
      <c r="GZ66" s="85"/>
      <c r="HA66" s="85"/>
      <c r="HB66" s="85"/>
      <c r="HC66" s="85"/>
      <c r="HD66" s="85"/>
      <c r="HE66" s="85"/>
      <c r="HF66" s="85"/>
      <c r="HG66" s="85"/>
      <c r="HH66" s="85"/>
      <c r="HI66" s="85"/>
      <c r="HJ66" s="85"/>
      <c r="HK66" s="85"/>
      <c r="HL66" s="85"/>
      <c r="HM66" s="85"/>
      <c r="HN66" s="85"/>
      <c r="HO66" s="85"/>
      <c r="HP66" s="85"/>
      <c r="HQ66" s="85"/>
      <c r="HR66" s="85"/>
      <c r="HS66" s="85"/>
      <c r="HT66" s="85"/>
      <c r="HU66" s="85"/>
      <c r="HV66" s="85"/>
      <c r="HW66" s="85"/>
      <c r="HX66" s="85"/>
      <c r="HY66" s="85"/>
      <c r="HZ66" s="85"/>
      <c r="IA66" s="85"/>
      <c r="IB66" s="85"/>
      <c r="IC66" s="85"/>
      <c r="ID66" s="85"/>
      <c r="IE66" s="85"/>
      <c r="IF66" s="85"/>
      <c r="IG66" s="85"/>
      <c r="IH66" s="85"/>
      <c r="II66" s="85"/>
      <c r="IJ66" s="85"/>
      <c r="IK66" s="85"/>
      <c r="IL66" s="85"/>
      <c r="IM66" s="85"/>
      <c r="IN66" s="85"/>
      <c r="IO66" s="85"/>
      <c r="IP66" s="85"/>
      <c r="IQ66" s="85"/>
      <c r="IR66" s="85"/>
      <c r="IS66" s="85"/>
      <c r="IT66" s="85"/>
      <c r="IU66" s="85"/>
      <c r="IV66" s="85"/>
      <c r="IW66" s="85"/>
      <c r="IX66" s="85"/>
      <c r="IY66" s="85"/>
      <c r="IZ66" s="85"/>
      <c r="JA66" s="85"/>
      <c r="JB66" s="85"/>
      <c r="JC66" s="85"/>
      <c r="JD66" s="85"/>
      <c r="JE66" s="85"/>
      <c r="JF66" s="85"/>
      <c r="JG66" s="85"/>
      <c r="JH66" s="85"/>
      <c r="JI66" s="85"/>
      <c r="JJ66" s="85"/>
      <c r="JK66" s="85"/>
      <c r="JL66" s="85"/>
      <c r="JM66" s="85"/>
      <c r="JN66" s="85"/>
      <c r="JO66" s="85"/>
      <c r="JP66" s="85"/>
      <c r="JQ66" s="85"/>
      <c r="JR66" s="85"/>
      <c r="JS66" s="85"/>
      <c r="JT66" s="85"/>
      <c r="JU66" s="85"/>
      <c r="JV66" s="85"/>
      <c r="JW66" s="85"/>
      <c r="JX66" s="85"/>
      <c r="JY66" s="85"/>
      <c r="JZ66" s="85"/>
      <c r="KA66" s="85"/>
      <c r="KB66" s="85"/>
      <c r="KC66" s="85"/>
      <c r="KD66" s="85"/>
      <c r="KE66" s="85"/>
      <c r="KF66" s="85"/>
      <c r="KG66" s="85"/>
      <c r="KH66" s="85"/>
      <c r="KI66" s="85"/>
      <c r="KJ66" s="85"/>
      <c r="KK66" s="85"/>
      <c r="KL66" s="85"/>
      <c r="KM66" s="85"/>
      <c r="KN66" s="85"/>
      <c r="KO66" s="85"/>
      <c r="KP66" s="85"/>
      <c r="KQ66" s="85"/>
      <c r="KR66" s="85"/>
      <c r="KS66" s="85"/>
      <c r="KT66" s="85"/>
      <c r="KU66" s="85"/>
      <c r="KV66" s="85"/>
      <c r="KW66" s="85"/>
      <c r="KX66" s="85"/>
      <c r="KY66" s="85"/>
      <c r="KZ66" s="85"/>
      <c r="LA66" s="85"/>
      <c r="LB66" s="85"/>
      <c r="LC66" s="85"/>
      <c r="LD66" s="85"/>
      <c r="LE66" s="85"/>
      <c r="LF66" s="85"/>
      <c r="LG66" s="85"/>
      <c r="LH66" s="85"/>
      <c r="LI66" s="85"/>
      <c r="LJ66" s="85"/>
      <c r="LK66" s="85"/>
      <c r="LL66" s="85"/>
      <c r="LM66" s="85"/>
      <c r="LN66" s="85"/>
      <c r="LO66" s="85"/>
      <c r="LP66" s="85"/>
      <c r="LQ66" s="85"/>
      <c r="LR66" s="85"/>
      <c r="LS66" s="85"/>
      <c r="LT66" s="85"/>
      <c r="LU66" s="85"/>
      <c r="LV66" s="85"/>
      <c r="LW66" s="85"/>
      <c r="LX66" s="85"/>
      <c r="LY66" s="85"/>
      <c r="LZ66" s="85"/>
      <c r="MA66" s="85"/>
      <c r="MB66" s="85"/>
      <c r="MC66" s="85"/>
      <c r="MD66" s="85"/>
      <c r="ME66" s="85"/>
      <c r="MF66" s="85"/>
      <c r="MG66" s="85"/>
      <c r="MH66" s="85"/>
      <c r="MI66" s="85"/>
      <c r="MJ66" s="85"/>
      <c r="MK66" s="85"/>
      <c r="ML66" s="85"/>
      <c r="MM66" s="85"/>
      <c r="MN66" s="85"/>
      <c r="MO66" s="85"/>
      <c r="MP66" s="85"/>
      <c r="MQ66" s="85"/>
      <c r="MR66" s="85"/>
      <c r="MS66" s="85"/>
      <c r="MT66" s="85"/>
      <c r="MU66" s="85"/>
      <c r="MV66" s="85"/>
      <c r="MW66" s="85"/>
      <c r="MX66" s="85"/>
      <c r="MY66" s="85"/>
      <c r="MZ66" s="85"/>
      <c r="NA66" s="85"/>
      <c r="NB66" s="85"/>
      <c r="NC66" s="85"/>
      <c r="ND66" s="85"/>
      <c r="NE66" s="85"/>
      <c r="NF66" s="85"/>
      <c r="NG66" s="85"/>
      <c r="NH66" s="85"/>
      <c r="NI66" s="85"/>
      <c r="NJ66" s="85"/>
      <c r="NK66" s="85"/>
      <c r="NL66" s="85"/>
      <c r="NM66" s="85"/>
      <c r="NN66" s="85"/>
      <c r="NO66" s="85"/>
      <c r="NP66" s="85"/>
      <c r="NQ66" s="85"/>
      <c r="NR66" s="85"/>
      <c r="NS66" s="85"/>
      <c r="NT66" s="85"/>
      <c r="NU66" s="85"/>
      <c r="NV66" s="85"/>
      <c r="NW66" s="85"/>
      <c r="NX66" s="85"/>
      <c r="NY66" s="85"/>
      <c r="NZ66" s="85"/>
      <c r="OA66" s="85"/>
      <c r="OB66" s="85"/>
      <c r="OC66" s="85"/>
      <c r="OD66" s="85"/>
      <c r="OE66" s="85"/>
      <c r="OF66" s="85"/>
      <c r="OG66" s="85"/>
      <c r="OH66" s="85"/>
      <c r="OI66" s="85"/>
      <c r="OJ66" s="85"/>
      <c r="OK66" s="85"/>
      <c r="OL66" s="85"/>
      <c r="OM66" s="85"/>
      <c r="ON66" s="85"/>
      <c r="OO66" s="85"/>
      <c r="OP66" s="85"/>
      <c r="OQ66" s="85"/>
      <c r="OR66" s="85"/>
      <c r="OS66" s="85"/>
      <c r="OT66" s="85"/>
      <c r="OU66" s="85"/>
      <c r="OV66" s="85"/>
      <c r="OW66" s="85"/>
      <c r="OX66" s="85"/>
      <c r="OY66" s="85"/>
      <c r="OZ66" s="85"/>
      <c r="PA66" s="85"/>
      <c r="PB66" s="85"/>
      <c r="PC66" s="85"/>
      <c r="PD66" s="85"/>
      <c r="PE66" s="85"/>
      <c r="PF66" s="85"/>
      <c r="PG66" s="85"/>
      <c r="PH66" s="85"/>
      <c r="PI66" s="85"/>
      <c r="PJ66" s="85"/>
      <c r="PK66" s="85"/>
      <c r="PL66" s="85"/>
      <c r="PM66" s="85"/>
      <c r="PN66" s="85"/>
      <c r="PO66" s="85"/>
      <c r="PP66" s="85"/>
      <c r="PQ66" s="85"/>
      <c r="PR66" s="85"/>
      <c r="PS66" s="85"/>
      <c r="PT66" s="85"/>
      <c r="PU66" s="85"/>
      <c r="PV66" s="85"/>
      <c r="PW66" s="85"/>
      <c r="PX66" s="85"/>
      <c r="PY66" s="85"/>
      <c r="PZ66" s="85"/>
      <c r="QA66" s="85"/>
      <c r="QB66" s="85"/>
      <c r="QC66" s="85"/>
      <c r="QD66" s="85"/>
      <c r="QE66" s="85"/>
      <c r="QF66" s="85"/>
      <c r="QG66" s="85"/>
      <c r="QH66" s="85"/>
      <c r="QI66" s="85"/>
      <c r="QJ66" s="85"/>
      <c r="QK66" s="85"/>
      <c r="QL66" s="85"/>
      <c r="QM66" s="85"/>
      <c r="QN66" s="85"/>
      <c r="QO66" s="85"/>
      <c r="QP66" s="85"/>
      <c r="QQ66" s="85"/>
      <c r="QR66" s="85"/>
      <c r="QS66" s="85"/>
      <c r="QT66" s="85"/>
      <c r="QU66" s="85"/>
      <c r="QV66" s="85"/>
      <c r="QW66" s="85"/>
      <c r="QX66" s="85"/>
      <c r="QY66" s="85"/>
      <c r="QZ66" s="85"/>
      <c r="RA66" s="85"/>
      <c r="RB66" s="85"/>
      <c r="RC66" s="85"/>
      <c r="RD66" s="85"/>
      <c r="RE66" s="85"/>
      <c r="RF66" s="85"/>
      <c r="RG66" s="85"/>
      <c r="RH66" s="85"/>
      <c r="RI66" s="85"/>
      <c r="RJ66" s="85"/>
      <c r="RK66" s="85"/>
      <c r="RL66" s="85"/>
      <c r="RM66" s="85"/>
      <c r="RN66" s="85"/>
      <c r="RO66" s="85"/>
      <c r="RP66" s="85"/>
      <c r="RQ66" s="85"/>
      <c r="RR66" s="85"/>
      <c r="RS66" s="85"/>
      <c r="RT66" s="85"/>
      <c r="RU66" s="85"/>
      <c r="RV66" s="85"/>
      <c r="RW66" s="85"/>
      <c r="RX66" s="85"/>
      <c r="RY66" s="85"/>
      <c r="RZ66" s="85"/>
      <c r="SA66" s="85"/>
      <c r="SB66" s="85"/>
      <c r="SC66" s="85"/>
      <c r="SD66" s="85"/>
      <c r="SE66" s="85"/>
      <c r="SF66" s="85"/>
      <c r="SG66" s="85"/>
      <c r="SH66" s="85"/>
      <c r="SI66" s="85"/>
      <c r="SJ66" s="85"/>
    </row>
    <row r="67" spans="2:504" x14ac:dyDescent="0.25">
      <c r="B67" s="41" t="str">
        <f>'Pay App 1'!B118</f>
        <v>11 53 00</v>
      </c>
      <c r="C67" s="42" t="str">
        <f>'Pay App 1'!C118</f>
        <v>Lab/Mechanical Equipment</v>
      </c>
      <c r="D67" s="88">
        <f t="shared" si="8"/>
        <v>0</v>
      </c>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5"/>
      <c r="DE67" s="85"/>
      <c r="DF67" s="85"/>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85"/>
      <c r="EP67" s="85"/>
      <c r="EQ67" s="85"/>
      <c r="ER67" s="85"/>
      <c r="ES67" s="85"/>
      <c r="ET67" s="85"/>
      <c r="EU67" s="85"/>
      <c r="EV67" s="85"/>
      <c r="EW67" s="85"/>
      <c r="EX67" s="85"/>
      <c r="EY67" s="85"/>
      <c r="EZ67" s="85"/>
      <c r="FA67" s="85"/>
      <c r="FB67" s="85"/>
      <c r="FC67" s="85"/>
      <c r="FD67" s="85"/>
      <c r="FE67" s="85"/>
      <c r="FF67" s="85"/>
      <c r="FG67" s="85"/>
      <c r="FH67" s="85"/>
      <c r="FI67" s="85"/>
      <c r="FJ67" s="85"/>
      <c r="FK67" s="85"/>
      <c r="FL67" s="85"/>
      <c r="FM67" s="85"/>
      <c r="FN67" s="85"/>
      <c r="FO67" s="85"/>
      <c r="FP67" s="85"/>
      <c r="FQ67" s="85"/>
      <c r="FR67" s="85"/>
      <c r="FS67" s="85"/>
      <c r="FT67" s="85"/>
      <c r="FU67" s="85"/>
      <c r="FV67" s="85"/>
      <c r="FW67" s="85"/>
      <c r="FX67" s="85"/>
      <c r="FY67" s="85"/>
      <c r="FZ67" s="85"/>
      <c r="GA67" s="85"/>
      <c r="GB67" s="85"/>
      <c r="GC67" s="85"/>
      <c r="GD67" s="85"/>
      <c r="GE67" s="85"/>
      <c r="GF67" s="85"/>
      <c r="GG67" s="85"/>
      <c r="GH67" s="85"/>
      <c r="GI67" s="85"/>
      <c r="GJ67" s="85"/>
      <c r="GK67" s="85"/>
      <c r="GL67" s="85"/>
      <c r="GM67" s="85"/>
      <c r="GN67" s="85"/>
      <c r="GO67" s="85"/>
      <c r="GP67" s="85"/>
      <c r="GQ67" s="85"/>
      <c r="GR67" s="85"/>
      <c r="GS67" s="85"/>
      <c r="GT67" s="85"/>
      <c r="GU67" s="85"/>
      <c r="GV67" s="85"/>
      <c r="GW67" s="85"/>
      <c r="GX67" s="85"/>
      <c r="GY67" s="85"/>
      <c r="GZ67" s="85"/>
      <c r="HA67" s="85"/>
      <c r="HB67" s="85"/>
      <c r="HC67" s="85"/>
      <c r="HD67" s="85"/>
      <c r="HE67" s="85"/>
      <c r="HF67" s="85"/>
      <c r="HG67" s="85"/>
      <c r="HH67" s="85"/>
      <c r="HI67" s="85"/>
      <c r="HJ67" s="85"/>
      <c r="HK67" s="85"/>
      <c r="HL67" s="85"/>
      <c r="HM67" s="85"/>
      <c r="HN67" s="85"/>
      <c r="HO67" s="85"/>
      <c r="HP67" s="85"/>
      <c r="HQ67" s="85"/>
      <c r="HR67" s="85"/>
      <c r="HS67" s="85"/>
      <c r="HT67" s="85"/>
      <c r="HU67" s="85"/>
      <c r="HV67" s="85"/>
      <c r="HW67" s="85"/>
      <c r="HX67" s="85"/>
      <c r="HY67" s="85"/>
      <c r="HZ67" s="85"/>
      <c r="IA67" s="85"/>
      <c r="IB67" s="85"/>
      <c r="IC67" s="85"/>
      <c r="ID67" s="85"/>
      <c r="IE67" s="85"/>
      <c r="IF67" s="85"/>
      <c r="IG67" s="85"/>
      <c r="IH67" s="85"/>
      <c r="II67" s="85"/>
      <c r="IJ67" s="85"/>
      <c r="IK67" s="85"/>
      <c r="IL67" s="85"/>
      <c r="IM67" s="85"/>
      <c r="IN67" s="85"/>
      <c r="IO67" s="85"/>
      <c r="IP67" s="85"/>
      <c r="IQ67" s="85"/>
      <c r="IR67" s="85"/>
      <c r="IS67" s="85"/>
      <c r="IT67" s="85"/>
      <c r="IU67" s="85"/>
      <c r="IV67" s="85"/>
      <c r="IW67" s="85"/>
      <c r="IX67" s="85"/>
      <c r="IY67" s="85"/>
      <c r="IZ67" s="85"/>
      <c r="JA67" s="85"/>
      <c r="JB67" s="85"/>
      <c r="JC67" s="85"/>
      <c r="JD67" s="85"/>
      <c r="JE67" s="85"/>
      <c r="JF67" s="85"/>
      <c r="JG67" s="85"/>
      <c r="JH67" s="85"/>
      <c r="JI67" s="85"/>
      <c r="JJ67" s="85"/>
      <c r="JK67" s="85"/>
      <c r="JL67" s="85"/>
      <c r="JM67" s="85"/>
      <c r="JN67" s="85"/>
      <c r="JO67" s="85"/>
      <c r="JP67" s="85"/>
      <c r="JQ67" s="85"/>
      <c r="JR67" s="85"/>
      <c r="JS67" s="85"/>
      <c r="JT67" s="85"/>
      <c r="JU67" s="85"/>
      <c r="JV67" s="85"/>
      <c r="JW67" s="85"/>
      <c r="JX67" s="85"/>
      <c r="JY67" s="85"/>
      <c r="JZ67" s="85"/>
      <c r="KA67" s="85"/>
      <c r="KB67" s="85"/>
      <c r="KC67" s="85"/>
      <c r="KD67" s="85"/>
      <c r="KE67" s="85"/>
      <c r="KF67" s="85"/>
      <c r="KG67" s="85"/>
      <c r="KH67" s="85"/>
      <c r="KI67" s="85"/>
      <c r="KJ67" s="85"/>
      <c r="KK67" s="85"/>
      <c r="KL67" s="85"/>
      <c r="KM67" s="85"/>
      <c r="KN67" s="85"/>
      <c r="KO67" s="85"/>
      <c r="KP67" s="85"/>
      <c r="KQ67" s="85"/>
      <c r="KR67" s="85"/>
      <c r="KS67" s="85"/>
      <c r="KT67" s="85"/>
      <c r="KU67" s="85"/>
      <c r="KV67" s="85"/>
      <c r="KW67" s="85"/>
      <c r="KX67" s="85"/>
      <c r="KY67" s="85"/>
      <c r="KZ67" s="85"/>
      <c r="LA67" s="85"/>
      <c r="LB67" s="85"/>
      <c r="LC67" s="85"/>
      <c r="LD67" s="85"/>
      <c r="LE67" s="85"/>
      <c r="LF67" s="85"/>
      <c r="LG67" s="85"/>
      <c r="LH67" s="85"/>
      <c r="LI67" s="85"/>
      <c r="LJ67" s="85"/>
      <c r="LK67" s="85"/>
      <c r="LL67" s="85"/>
      <c r="LM67" s="85"/>
      <c r="LN67" s="85"/>
      <c r="LO67" s="85"/>
      <c r="LP67" s="85"/>
      <c r="LQ67" s="85"/>
      <c r="LR67" s="85"/>
      <c r="LS67" s="85"/>
      <c r="LT67" s="85"/>
      <c r="LU67" s="85"/>
      <c r="LV67" s="85"/>
      <c r="LW67" s="85"/>
      <c r="LX67" s="85"/>
      <c r="LY67" s="85"/>
      <c r="LZ67" s="85"/>
      <c r="MA67" s="85"/>
      <c r="MB67" s="85"/>
      <c r="MC67" s="85"/>
      <c r="MD67" s="85"/>
      <c r="ME67" s="85"/>
      <c r="MF67" s="85"/>
      <c r="MG67" s="85"/>
      <c r="MH67" s="85"/>
      <c r="MI67" s="85"/>
      <c r="MJ67" s="85"/>
      <c r="MK67" s="85"/>
      <c r="ML67" s="85"/>
      <c r="MM67" s="85"/>
      <c r="MN67" s="85"/>
      <c r="MO67" s="85"/>
      <c r="MP67" s="85"/>
      <c r="MQ67" s="85"/>
      <c r="MR67" s="85"/>
      <c r="MS67" s="85"/>
      <c r="MT67" s="85"/>
      <c r="MU67" s="85"/>
      <c r="MV67" s="85"/>
      <c r="MW67" s="85"/>
      <c r="MX67" s="85"/>
      <c r="MY67" s="85"/>
      <c r="MZ67" s="85"/>
      <c r="NA67" s="85"/>
      <c r="NB67" s="85"/>
      <c r="NC67" s="85"/>
      <c r="ND67" s="85"/>
      <c r="NE67" s="85"/>
      <c r="NF67" s="85"/>
      <c r="NG67" s="85"/>
      <c r="NH67" s="85"/>
      <c r="NI67" s="85"/>
      <c r="NJ67" s="85"/>
      <c r="NK67" s="85"/>
      <c r="NL67" s="85"/>
      <c r="NM67" s="85"/>
      <c r="NN67" s="85"/>
      <c r="NO67" s="85"/>
      <c r="NP67" s="85"/>
      <c r="NQ67" s="85"/>
      <c r="NR67" s="85"/>
      <c r="NS67" s="85"/>
      <c r="NT67" s="85"/>
      <c r="NU67" s="85"/>
      <c r="NV67" s="85"/>
      <c r="NW67" s="85"/>
      <c r="NX67" s="85"/>
      <c r="NY67" s="85"/>
      <c r="NZ67" s="85"/>
      <c r="OA67" s="85"/>
      <c r="OB67" s="85"/>
      <c r="OC67" s="85"/>
      <c r="OD67" s="85"/>
      <c r="OE67" s="85"/>
      <c r="OF67" s="85"/>
      <c r="OG67" s="85"/>
      <c r="OH67" s="85"/>
      <c r="OI67" s="85"/>
      <c r="OJ67" s="85"/>
      <c r="OK67" s="85"/>
      <c r="OL67" s="85"/>
      <c r="OM67" s="85"/>
      <c r="ON67" s="85"/>
      <c r="OO67" s="85"/>
      <c r="OP67" s="85"/>
      <c r="OQ67" s="85"/>
      <c r="OR67" s="85"/>
      <c r="OS67" s="85"/>
      <c r="OT67" s="85"/>
      <c r="OU67" s="85"/>
      <c r="OV67" s="85"/>
      <c r="OW67" s="85"/>
      <c r="OX67" s="85"/>
      <c r="OY67" s="85"/>
      <c r="OZ67" s="85"/>
      <c r="PA67" s="85"/>
      <c r="PB67" s="85"/>
      <c r="PC67" s="85"/>
      <c r="PD67" s="85"/>
      <c r="PE67" s="85"/>
      <c r="PF67" s="85"/>
      <c r="PG67" s="85"/>
      <c r="PH67" s="85"/>
      <c r="PI67" s="85"/>
      <c r="PJ67" s="85"/>
      <c r="PK67" s="85"/>
      <c r="PL67" s="85"/>
      <c r="PM67" s="85"/>
      <c r="PN67" s="85"/>
      <c r="PO67" s="85"/>
      <c r="PP67" s="85"/>
      <c r="PQ67" s="85"/>
      <c r="PR67" s="85"/>
      <c r="PS67" s="85"/>
      <c r="PT67" s="85"/>
      <c r="PU67" s="85"/>
      <c r="PV67" s="85"/>
      <c r="PW67" s="85"/>
      <c r="PX67" s="85"/>
      <c r="PY67" s="85"/>
      <c r="PZ67" s="85"/>
      <c r="QA67" s="85"/>
      <c r="QB67" s="85"/>
      <c r="QC67" s="85"/>
      <c r="QD67" s="85"/>
      <c r="QE67" s="85"/>
      <c r="QF67" s="85"/>
      <c r="QG67" s="85"/>
      <c r="QH67" s="85"/>
      <c r="QI67" s="85"/>
      <c r="QJ67" s="85"/>
      <c r="QK67" s="85"/>
      <c r="QL67" s="85"/>
      <c r="QM67" s="85"/>
      <c r="QN67" s="85"/>
      <c r="QO67" s="85"/>
      <c r="QP67" s="85"/>
      <c r="QQ67" s="85"/>
      <c r="QR67" s="85"/>
      <c r="QS67" s="85"/>
      <c r="QT67" s="85"/>
      <c r="QU67" s="85"/>
      <c r="QV67" s="85"/>
      <c r="QW67" s="85"/>
      <c r="QX67" s="85"/>
      <c r="QY67" s="85"/>
      <c r="QZ67" s="85"/>
      <c r="RA67" s="85"/>
      <c r="RB67" s="85"/>
      <c r="RC67" s="85"/>
      <c r="RD67" s="85"/>
      <c r="RE67" s="85"/>
      <c r="RF67" s="85"/>
      <c r="RG67" s="85"/>
      <c r="RH67" s="85"/>
      <c r="RI67" s="85"/>
      <c r="RJ67" s="85"/>
      <c r="RK67" s="85"/>
      <c r="RL67" s="85"/>
      <c r="RM67" s="85"/>
      <c r="RN67" s="85"/>
      <c r="RO67" s="85"/>
      <c r="RP67" s="85"/>
      <c r="RQ67" s="85"/>
      <c r="RR67" s="85"/>
      <c r="RS67" s="85"/>
      <c r="RT67" s="85"/>
      <c r="RU67" s="85"/>
      <c r="RV67" s="85"/>
      <c r="RW67" s="85"/>
      <c r="RX67" s="85"/>
      <c r="RY67" s="85"/>
      <c r="RZ67" s="85"/>
      <c r="SA67" s="85"/>
      <c r="SB67" s="85"/>
      <c r="SC67" s="85"/>
      <c r="SD67" s="85"/>
      <c r="SE67" s="85"/>
      <c r="SF67" s="85"/>
      <c r="SG67" s="85"/>
      <c r="SH67" s="85"/>
      <c r="SI67" s="85"/>
      <c r="SJ67" s="85"/>
    </row>
    <row r="68" spans="2:504" x14ac:dyDescent="0.25">
      <c r="B68" s="41" t="str">
        <f>'Pay App 1'!B119</f>
        <v>11 66 00</v>
      </c>
      <c r="C68" s="42" t="str">
        <f>'Pay App 1'!C119</f>
        <v>Athletic Equipment</v>
      </c>
      <c r="D68" s="88">
        <f t="shared" si="8"/>
        <v>0</v>
      </c>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c r="CR68" s="85"/>
      <c r="CS68" s="85"/>
      <c r="CT68" s="85"/>
      <c r="CU68" s="85"/>
      <c r="CV68" s="85"/>
      <c r="CW68" s="85"/>
      <c r="CX68" s="85"/>
      <c r="CY68" s="85"/>
      <c r="CZ68" s="85"/>
      <c r="DA68" s="85"/>
      <c r="DB68" s="85"/>
      <c r="DC68" s="85"/>
      <c r="DD68" s="85"/>
      <c r="DE68" s="85"/>
      <c r="DF68" s="85"/>
      <c r="DG68" s="85"/>
      <c r="DH68" s="85"/>
      <c r="DI68" s="85"/>
      <c r="DJ68" s="85"/>
      <c r="DK68" s="85"/>
      <c r="DL68" s="85"/>
      <c r="DM68" s="85"/>
      <c r="DN68" s="85"/>
      <c r="DO68" s="85"/>
      <c r="DP68" s="85"/>
      <c r="DQ68" s="85"/>
      <c r="DR68" s="85"/>
      <c r="DS68" s="85"/>
      <c r="DT68" s="85"/>
      <c r="DU68" s="85"/>
      <c r="DV68" s="85"/>
      <c r="DW68" s="85"/>
      <c r="DX68" s="85"/>
      <c r="DY68" s="85"/>
      <c r="DZ68" s="85"/>
      <c r="EA68" s="85"/>
      <c r="EB68" s="85"/>
      <c r="EC68" s="85"/>
      <c r="ED68" s="85"/>
      <c r="EE68" s="85"/>
      <c r="EF68" s="85"/>
      <c r="EG68" s="85"/>
      <c r="EH68" s="85"/>
      <c r="EI68" s="85"/>
      <c r="EJ68" s="85"/>
      <c r="EK68" s="85"/>
      <c r="EL68" s="85"/>
      <c r="EM68" s="85"/>
      <c r="EN68" s="85"/>
      <c r="EO68" s="85"/>
      <c r="EP68" s="85"/>
      <c r="EQ68" s="85"/>
      <c r="ER68" s="85"/>
      <c r="ES68" s="85"/>
      <c r="ET68" s="85"/>
      <c r="EU68" s="85"/>
      <c r="EV68" s="85"/>
      <c r="EW68" s="85"/>
      <c r="EX68" s="85"/>
      <c r="EY68" s="85"/>
      <c r="EZ68" s="85"/>
      <c r="FA68" s="85"/>
      <c r="FB68" s="85"/>
      <c r="FC68" s="85"/>
      <c r="FD68" s="85"/>
      <c r="FE68" s="85"/>
      <c r="FF68" s="85"/>
      <c r="FG68" s="85"/>
      <c r="FH68" s="85"/>
      <c r="FI68" s="85"/>
      <c r="FJ68" s="85"/>
      <c r="FK68" s="85"/>
      <c r="FL68" s="85"/>
      <c r="FM68" s="85"/>
      <c r="FN68" s="85"/>
      <c r="FO68" s="85"/>
      <c r="FP68" s="85"/>
      <c r="FQ68" s="85"/>
      <c r="FR68" s="85"/>
      <c r="FS68" s="85"/>
      <c r="FT68" s="85"/>
      <c r="FU68" s="85"/>
      <c r="FV68" s="85"/>
      <c r="FW68" s="85"/>
      <c r="FX68" s="85"/>
      <c r="FY68" s="85"/>
      <c r="FZ68" s="85"/>
      <c r="GA68" s="85"/>
      <c r="GB68" s="85"/>
      <c r="GC68" s="85"/>
      <c r="GD68" s="85"/>
      <c r="GE68" s="85"/>
      <c r="GF68" s="85"/>
      <c r="GG68" s="85"/>
      <c r="GH68" s="85"/>
      <c r="GI68" s="85"/>
      <c r="GJ68" s="85"/>
      <c r="GK68" s="85"/>
      <c r="GL68" s="85"/>
      <c r="GM68" s="85"/>
      <c r="GN68" s="85"/>
      <c r="GO68" s="85"/>
      <c r="GP68" s="85"/>
      <c r="GQ68" s="85"/>
      <c r="GR68" s="85"/>
      <c r="GS68" s="85"/>
      <c r="GT68" s="85"/>
      <c r="GU68" s="85"/>
      <c r="GV68" s="85"/>
      <c r="GW68" s="85"/>
      <c r="GX68" s="85"/>
      <c r="GY68" s="85"/>
      <c r="GZ68" s="85"/>
      <c r="HA68" s="85"/>
      <c r="HB68" s="85"/>
      <c r="HC68" s="85"/>
      <c r="HD68" s="85"/>
      <c r="HE68" s="85"/>
      <c r="HF68" s="85"/>
      <c r="HG68" s="85"/>
      <c r="HH68" s="85"/>
      <c r="HI68" s="85"/>
      <c r="HJ68" s="85"/>
      <c r="HK68" s="85"/>
      <c r="HL68" s="85"/>
      <c r="HM68" s="85"/>
      <c r="HN68" s="85"/>
      <c r="HO68" s="85"/>
      <c r="HP68" s="85"/>
      <c r="HQ68" s="85"/>
      <c r="HR68" s="85"/>
      <c r="HS68" s="85"/>
      <c r="HT68" s="85"/>
      <c r="HU68" s="85"/>
      <c r="HV68" s="85"/>
      <c r="HW68" s="85"/>
      <c r="HX68" s="85"/>
      <c r="HY68" s="85"/>
      <c r="HZ68" s="85"/>
      <c r="IA68" s="85"/>
      <c r="IB68" s="85"/>
      <c r="IC68" s="85"/>
      <c r="ID68" s="85"/>
      <c r="IE68" s="85"/>
      <c r="IF68" s="85"/>
      <c r="IG68" s="85"/>
      <c r="IH68" s="85"/>
      <c r="II68" s="85"/>
      <c r="IJ68" s="85"/>
      <c r="IK68" s="85"/>
      <c r="IL68" s="85"/>
      <c r="IM68" s="85"/>
      <c r="IN68" s="85"/>
      <c r="IO68" s="85"/>
      <c r="IP68" s="85"/>
      <c r="IQ68" s="85"/>
      <c r="IR68" s="85"/>
      <c r="IS68" s="85"/>
      <c r="IT68" s="85"/>
      <c r="IU68" s="85"/>
      <c r="IV68" s="85"/>
      <c r="IW68" s="85"/>
      <c r="IX68" s="85"/>
      <c r="IY68" s="85"/>
      <c r="IZ68" s="85"/>
      <c r="JA68" s="85"/>
      <c r="JB68" s="85"/>
      <c r="JC68" s="85"/>
      <c r="JD68" s="85"/>
      <c r="JE68" s="85"/>
      <c r="JF68" s="85"/>
      <c r="JG68" s="85"/>
      <c r="JH68" s="85"/>
      <c r="JI68" s="85"/>
      <c r="JJ68" s="85"/>
      <c r="JK68" s="85"/>
      <c r="JL68" s="85"/>
      <c r="JM68" s="85"/>
      <c r="JN68" s="85"/>
      <c r="JO68" s="85"/>
      <c r="JP68" s="85"/>
      <c r="JQ68" s="85"/>
      <c r="JR68" s="85"/>
      <c r="JS68" s="85"/>
      <c r="JT68" s="85"/>
      <c r="JU68" s="85"/>
      <c r="JV68" s="85"/>
      <c r="JW68" s="85"/>
      <c r="JX68" s="85"/>
      <c r="JY68" s="85"/>
      <c r="JZ68" s="85"/>
      <c r="KA68" s="85"/>
      <c r="KB68" s="85"/>
      <c r="KC68" s="85"/>
      <c r="KD68" s="85"/>
      <c r="KE68" s="85"/>
      <c r="KF68" s="85"/>
      <c r="KG68" s="85"/>
      <c r="KH68" s="85"/>
      <c r="KI68" s="85"/>
      <c r="KJ68" s="85"/>
      <c r="KK68" s="85"/>
      <c r="KL68" s="85"/>
      <c r="KM68" s="85"/>
      <c r="KN68" s="85"/>
      <c r="KO68" s="85"/>
      <c r="KP68" s="85"/>
      <c r="KQ68" s="85"/>
      <c r="KR68" s="85"/>
      <c r="KS68" s="85"/>
      <c r="KT68" s="85"/>
      <c r="KU68" s="85"/>
      <c r="KV68" s="85"/>
      <c r="KW68" s="85"/>
      <c r="KX68" s="85"/>
      <c r="KY68" s="85"/>
      <c r="KZ68" s="85"/>
      <c r="LA68" s="85"/>
      <c r="LB68" s="85"/>
      <c r="LC68" s="85"/>
      <c r="LD68" s="85"/>
      <c r="LE68" s="85"/>
      <c r="LF68" s="85"/>
      <c r="LG68" s="85"/>
      <c r="LH68" s="85"/>
      <c r="LI68" s="85"/>
      <c r="LJ68" s="85"/>
      <c r="LK68" s="85"/>
      <c r="LL68" s="85"/>
      <c r="LM68" s="85"/>
      <c r="LN68" s="85"/>
      <c r="LO68" s="85"/>
      <c r="LP68" s="85"/>
      <c r="LQ68" s="85"/>
      <c r="LR68" s="85"/>
      <c r="LS68" s="85"/>
      <c r="LT68" s="85"/>
      <c r="LU68" s="85"/>
      <c r="LV68" s="85"/>
      <c r="LW68" s="85"/>
      <c r="LX68" s="85"/>
      <c r="LY68" s="85"/>
      <c r="LZ68" s="85"/>
      <c r="MA68" s="85"/>
      <c r="MB68" s="85"/>
      <c r="MC68" s="85"/>
      <c r="MD68" s="85"/>
      <c r="ME68" s="85"/>
      <c r="MF68" s="85"/>
      <c r="MG68" s="85"/>
      <c r="MH68" s="85"/>
      <c r="MI68" s="85"/>
      <c r="MJ68" s="85"/>
      <c r="MK68" s="85"/>
      <c r="ML68" s="85"/>
      <c r="MM68" s="85"/>
      <c r="MN68" s="85"/>
      <c r="MO68" s="85"/>
      <c r="MP68" s="85"/>
      <c r="MQ68" s="85"/>
      <c r="MR68" s="85"/>
      <c r="MS68" s="85"/>
      <c r="MT68" s="85"/>
      <c r="MU68" s="85"/>
      <c r="MV68" s="85"/>
      <c r="MW68" s="85"/>
      <c r="MX68" s="85"/>
      <c r="MY68" s="85"/>
      <c r="MZ68" s="85"/>
      <c r="NA68" s="85"/>
      <c r="NB68" s="85"/>
      <c r="NC68" s="85"/>
      <c r="ND68" s="85"/>
      <c r="NE68" s="85"/>
      <c r="NF68" s="85"/>
      <c r="NG68" s="85"/>
      <c r="NH68" s="85"/>
      <c r="NI68" s="85"/>
      <c r="NJ68" s="85"/>
      <c r="NK68" s="85"/>
      <c r="NL68" s="85"/>
      <c r="NM68" s="85"/>
      <c r="NN68" s="85"/>
      <c r="NO68" s="85"/>
      <c r="NP68" s="85"/>
      <c r="NQ68" s="85"/>
      <c r="NR68" s="85"/>
      <c r="NS68" s="85"/>
      <c r="NT68" s="85"/>
      <c r="NU68" s="85"/>
      <c r="NV68" s="85"/>
      <c r="NW68" s="85"/>
      <c r="NX68" s="85"/>
      <c r="NY68" s="85"/>
      <c r="NZ68" s="85"/>
      <c r="OA68" s="85"/>
      <c r="OB68" s="85"/>
      <c r="OC68" s="85"/>
      <c r="OD68" s="85"/>
      <c r="OE68" s="85"/>
      <c r="OF68" s="85"/>
      <c r="OG68" s="85"/>
      <c r="OH68" s="85"/>
      <c r="OI68" s="85"/>
      <c r="OJ68" s="85"/>
      <c r="OK68" s="85"/>
      <c r="OL68" s="85"/>
      <c r="OM68" s="85"/>
      <c r="ON68" s="85"/>
      <c r="OO68" s="85"/>
      <c r="OP68" s="85"/>
      <c r="OQ68" s="85"/>
      <c r="OR68" s="85"/>
      <c r="OS68" s="85"/>
      <c r="OT68" s="85"/>
      <c r="OU68" s="85"/>
      <c r="OV68" s="85"/>
      <c r="OW68" s="85"/>
      <c r="OX68" s="85"/>
      <c r="OY68" s="85"/>
      <c r="OZ68" s="85"/>
      <c r="PA68" s="85"/>
      <c r="PB68" s="85"/>
      <c r="PC68" s="85"/>
      <c r="PD68" s="85"/>
      <c r="PE68" s="85"/>
      <c r="PF68" s="85"/>
      <c r="PG68" s="85"/>
      <c r="PH68" s="85"/>
      <c r="PI68" s="85"/>
      <c r="PJ68" s="85"/>
      <c r="PK68" s="85"/>
      <c r="PL68" s="85"/>
      <c r="PM68" s="85"/>
      <c r="PN68" s="85"/>
      <c r="PO68" s="85"/>
      <c r="PP68" s="85"/>
      <c r="PQ68" s="85"/>
      <c r="PR68" s="85"/>
      <c r="PS68" s="85"/>
      <c r="PT68" s="85"/>
      <c r="PU68" s="85"/>
      <c r="PV68" s="85"/>
      <c r="PW68" s="85"/>
      <c r="PX68" s="85"/>
      <c r="PY68" s="85"/>
      <c r="PZ68" s="85"/>
      <c r="QA68" s="85"/>
      <c r="QB68" s="85"/>
      <c r="QC68" s="85"/>
      <c r="QD68" s="85"/>
      <c r="QE68" s="85"/>
      <c r="QF68" s="85"/>
      <c r="QG68" s="85"/>
      <c r="QH68" s="85"/>
      <c r="QI68" s="85"/>
      <c r="QJ68" s="85"/>
      <c r="QK68" s="85"/>
      <c r="QL68" s="85"/>
      <c r="QM68" s="85"/>
      <c r="QN68" s="85"/>
      <c r="QO68" s="85"/>
      <c r="QP68" s="85"/>
      <c r="QQ68" s="85"/>
      <c r="QR68" s="85"/>
      <c r="QS68" s="85"/>
      <c r="QT68" s="85"/>
      <c r="QU68" s="85"/>
      <c r="QV68" s="85"/>
      <c r="QW68" s="85"/>
      <c r="QX68" s="85"/>
      <c r="QY68" s="85"/>
      <c r="QZ68" s="85"/>
      <c r="RA68" s="85"/>
      <c r="RB68" s="85"/>
      <c r="RC68" s="85"/>
      <c r="RD68" s="85"/>
      <c r="RE68" s="85"/>
      <c r="RF68" s="85"/>
      <c r="RG68" s="85"/>
      <c r="RH68" s="85"/>
      <c r="RI68" s="85"/>
      <c r="RJ68" s="85"/>
      <c r="RK68" s="85"/>
      <c r="RL68" s="85"/>
      <c r="RM68" s="85"/>
      <c r="RN68" s="85"/>
      <c r="RO68" s="85"/>
      <c r="RP68" s="85"/>
      <c r="RQ68" s="85"/>
      <c r="RR68" s="85"/>
      <c r="RS68" s="85"/>
      <c r="RT68" s="85"/>
      <c r="RU68" s="85"/>
      <c r="RV68" s="85"/>
      <c r="RW68" s="85"/>
      <c r="RX68" s="85"/>
      <c r="RY68" s="85"/>
      <c r="RZ68" s="85"/>
      <c r="SA68" s="85"/>
      <c r="SB68" s="85"/>
      <c r="SC68" s="85"/>
      <c r="SD68" s="85"/>
      <c r="SE68" s="85"/>
      <c r="SF68" s="85"/>
      <c r="SG68" s="85"/>
      <c r="SH68" s="85"/>
      <c r="SI68" s="85"/>
      <c r="SJ68" s="85"/>
    </row>
    <row r="69" spans="2:504" x14ac:dyDescent="0.25">
      <c r="B69" s="41" t="str">
        <f>'Pay App 1'!B120</f>
        <v>11 90 00</v>
      </c>
      <c r="C69" s="42" t="str">
        <f>'Pay App 1'!C120</f>
        <v>Equipment (other)</v>
      </c>
      <c r="D69" s="88">
        <f t="shared" si="8"/>
        <v>0</v>
      </c>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c r="CR69" s="85"/>
      <c r="CS69" s="85"/>
      <c r="CT69" s="85"/>
      <c r="CU69" s="85"/>
      <c r="CV69" s="85"/>
      <c r="CW69" s="85"/>
      <c r="CX69" s="85"/>
      <c r="CY69" s="85"/>
      <c r="CZ69" s="85"/>
      <c r="DA69" s="85"/>
      <c r="DB69" s="85"/>
      <c r="DC69" s="85"/>
      <c r="DD69" s="85"/>
      <c r="DE69" s="85"/>
      <c r="DF69" s="85"/>
      <c r="DG69" s="85"/>
      <c r="DH69" s="85"/>
      <c r="DI69" s="85"/>
      <c r="DJ69" s="85"/>
      <c r="DK69" s="85"/>
      <c r="DL69" s="85"/>
      <c r="DM69" s="85"/>
      <c r="DN69" s="85"/>
      <c r="DO69" s="85"/>
      <c r="DP69" s="85"/>
      <c r="DQ69" s="85"/>
      <c r="DR69" s="85"/>
      <c r="DS69" s="85"/>
      <c r="DT69" s="85"/>
      <c r="DU69" s="85"/>
      <c r="DV69" s="85"/>
      <c r="DW69" s="85"/>
      <c r="DX69" s="85"/>
      <c r="DY69" s="85"/>
      <c r="DZ69" s="85"/>
      <c r="EA69" s="85"/>
      <c r="EB69" s="85"/>
      <c r="EC69" s="85"/>
      <c r="ED69" s="85"/>
      <c r="EE69" s="85"/>
      <c r="EF69" s="85"/>
      <c r="EG69" s="85"/>
      <c r="EH69" s="85"/>
      <c r="EI69" s="85"/>
      <c r="EJ69" s="85"/>
      <c r="EK69" s="85"/>
      <c r="EL69" s="85"/>
      <c r="EM69" s="85"/>
      <c r="EN69" s="85"/>
      <c r="EO69" s="85"/>
      <c r="EP69" s="85"/>
      <c r="EQ69" s="85"/>
      <c r="ER69" s="85"/>
      <c r="ES69" s="85"/>
      <c r="ET69" s="85"/>
      <c r="EU69" s="85"/>
      <c r="EV69" s="85"/>
      <c r="EW69" s="85"/>
      <c r="EX69" s="85"/>
      <c r="EY69" s="85"/>
      <c r="EZ69" s="85"/>
      <c r="FA69" s="85"/>
      <c r="FB69" s="85"/>
      <c r="FC69" s="85"/>
      <c r="FD69" s="85"/>
      <c r="FE69" s="85"/>
      <c r="FF69" s="85"/>
      <c r="FG69" s="85"/>
      <c r="FH69" s="85"/>
      <c r="FI69" s="85"/>
      <c r="FJ69" s="85"/>
      <c r="FK69" s="85"/>
      <c r="FL69" s="85"/>
      <c r="FM69" s="85"/>
      <c r="FN69" s="85"/>
      <c r="FO69" s="85"/>
      <c r="FP69" s="85"/>
      <c r="FQ69" s="85"/>
      <c r="FR69" s="85"/>
      <c r="FS69" s="85"/>
      <c r="FT69" s="85"/>
      <c r="FU69" s="85"/>
      <c r="FV69" s="85"/>
      <c r="FW69" s="85"/>
      <c r="FX69" s="85"/>
      <c r="FY69" s="85"/>
      <c r="FZ69" s="85"/>
      <c r="GA69" s="85"/>
      <c r="GB69" s="85"/>
      <c r="GC69" s="85"/>
      <c r="GD69" s="85"/>
      <c r="GE69" s="85"/>
      <c r="GF69" s="85"/>
      <c r="GG69" s="85"/>
      <c r="GH69" s="85"/>
      <c r="GI69" s="85"/>
      <c r="GJ69" s="85"/>
      <c r="GK69" s="85"/>
      <c r="GL69" s="85"/>
      <c r="GM69" s="85"/>
      <c r="GN69" s="85"/>
      <c r="GO69" s="85"/>
      <c r="GP69" s="85"/>
      <c r="GQ69" s="85"/>
      <c r="GR69" s="85"/>
      <c r="GS69" s="85"/>
      <c r="GT69" s="85"/>
      <c r="GU69" s="85"/>
      <c r="GV69" s="85"/>
      <c r="GW69" s="85"/>
      <c r="GX69" s="85"/>
      <c r="GY69" s="85"/>
      <c r="GZ69" s="85"/>
      <c r="HA69" s="85"/>
      <c r="HB69" s="85"/>
      <c r="HC69" s="85"/>
      <c r="HD69" s="85"/>
      <c r="HE69" s="85"/>
      <c r="HF69" s="85"/>
      <c r="HG69" s="85"/>
      <c r="HH69" s="85"/>
      <c r="HI69" s="85"/>
      <c r="HJ69" s="85"/>
      <c r="HK69" s="85"/>
      <c r="HL69" s="85"/>
      <c r="HM69" s="85"/>
      <c r="HN69" s="85"/>
      <c r="HO69" s="85"/>
      <c r="HP69" s="85"/>
      <c r="HQ69" s="85"/>
      <c r="HR69" s="85"/>
      <c r="HS69" s="85"/>
      <c r="HT69" s="85"/>
      <c r="HU69" s="85"/>
      <c r="HV69" s="85"/>
      <c r="HW69" s="85"/>
      <c r="HX69" s="85"/>
      <c r="HY69" s="85"/>
      <c r="HZ69" s="85"/>
      <c r="IA69" s="85"/>
      <c r="IB69" s="85"/>
      <c r="IC69" s="85"/>
      <c r="ID69" s="85"/>
      <c r="IE69" s="85"/>
      <c r="IF69" s="85"/>
      <c r="IG69" s="85"/>
      <c r="IH69" s="85"/>
      <c r="II69" s="85"/>
      <c r="IJ69" s="85"/>
      <c r="IK69" s="85"/>
      <c r="IL69" s="85"/>
      <c r="IM69" s="85"/>
      <c r="IN69" s="85"/>
      <c r="IO69" s="85"/>
      <c r="IP69" s="85"/>
      <c r="IQ69" s="85"/>
      <c r="IR69" s="85"/>
      <c r="IS69" s="85"/>
      <c r="IT69" s="85"/>
      <c r="IU69" s="85"/>
      <c r="IV69" s="85"/>
      <c r="IW69" s="85"/>
      <c r="IX69" s="85"/>
      <c r="IY69" s="85"/>
      <c r="IZ69" s="85"/>
      <c r="JA69" s="85"/>
      <c r="JB69" s="85"/>
      <c r="JC69" s="85"/>
      <c r="JD69" s="85"/>
      <c r="JE69" s="85"/>
      <c r="JF69" s="85"/>
      <c r="JG69" s="85"/>
      <c r="JH69" s="85"/>
      <c r="JI69" s="85"/>
      <c r="JJ69" s="85"/>
      <c r="JK69" s="85"/>
      <c r="JL69" s="85"/>
      <c r="JM69" s="85"/>
      <c r="JN69" s="85"/>
      <c r="JO69" s="85"/>
      <c r="JP69" s="85"/>
      <c r="JQ69" s="85"/>
      <c r="JR69" s="85"/>
      <c r="JS69" s="85"/>
      <c r="JT69" s="85"/>
      <c r="JU69" s="85"/>
      <c r="JV69" s="85"/>
      <c r="JW69" s="85"/>
      <c r="JX69" s="85"/>
      <c r="JY69" s="85"/>
      <c r="JZ69" s="85"/>
      <c r="KA69" s="85"/>
      <c r="KB69" s="85"/>
      <c r="KC69" s="85"/>
      <c r="KD69" s="85"/>
      <c r="KE69" s="85"/>
      <c r="KF69" s="85"/>
      <c r="KG69" s="85"/>
      <c r="KH69" s="85"/>
      <c r="KI69" s="85"/>
      <c r="KJ69" s="85"/>
      <c r="KK69" s="85"/>
      <c r="KL69" s="85"/>
      <c r="KM69" s="85"/>
      <c r="KN69" s="85"/>
      <c r="KO69" s="85"/>
      <c r="KP69" s="85"/>
      <c r="KQ69" s="85"/>
      <c r="KR69" s="85"/>
      <c r="KS69" s="85"/>
      <c r="KT69" s="85"/>
      <c r="KU69" s="85"/>
      <c r="KV69" s="85"/>
      <c r="KW69" s="85"/>
      <c r="KX69" s="85"/>
      <c r="KY69" s="85"/>
      <c r="KZ69" s="85"/>
      <c r="LA69" s="85"/>
      <c r="LB69" s="85"/>
      <c r="LC69" s="85"/>
      <c r="LD69" s="85"/>
      <c r="LE69" s="85"/>
      <c r="LF69" s="85"/>
      <c r="LG69" s="85"/>
      <c r="LH69" s="85"/>
      <c r="LI69" s="85"/>
      <c r="LJ69" s="85"/>
      <c r="LK69" s="85"/>
      <c r="LL69" s="85"/>
      <c r="LM69" s="85"/>
      <c r="LN69" s="85"/>
      <c r="LO69" s="85"/>
      <c r="LP69" s="85"/>
      <c r="LQ69" s="85"/>
      <c r="LR69" s="85"/>
      <c r="LS69" s="85"/>
      <c r="LT69" s="85"/>
      <c r="LU69" s="85"/>
      <c r="LV69" s="85"/>
      <c r="LW69" s="85"/>
      <c r="LX69" s="85"/>
      <c r="LY69" s="85"/>
      <c r="LZ69" s="85"/>
      <c r="MA69" s="85"/>
      <c r="MB69" s="85"/>
      <c r="MC69" s="85"/>
      <c r="MD69" s="85"/>
      <c r="ME69" s="85"/>
      <c r="MF69" s="85"/>
      <c r="MG69" s="85"/>
      <c r="MH69" s="85"/>
      <c r="MI69" s="85"/>
      <c r="MJ69" s="85"/>
      <c r="MK69" s="85"/>
      <c r="ML69" s="85"/>
      <c r="MM69" s="85"/>
      <c r="MN69" s="85"/>
      <c r="MO69" s="85"/>
      <c r="MP69" s="85"/>
      <c r="MQ69" s="85"/>
      <c r="MR69" s="85"/>
      <c r="MS69" s="85"/>
      <c r="MT69" s="85"/>
      <c r="MU69" s="85"/>
      <c r="MV69" s="85"/>
      <c r="MW69" s="85"/>
      <c r="MX69" s="85"/>
      <c r="MY69" s="85"/>
      <c r="MZ69" s="85"/>
      <c r="NA69" s="85"/>
      <c r="NB69" s="85"/>
      <c r="NC69" s="85"/>
      <c r="ND69" s="85"/>
      <c r="NE69" s="85"/>
      <c r="NF69" s="85"/>
      <c r="NG69" s="85"/>
      <c r="NH69" s="85"/>
      <c r="NI69" s="85"/>
      <c r="NJ69" s="85"/>
      <c r="NK69" s="85"/>
      <c r="NL69" s="85"/>
      <c r="NM69" s="85"/>
      <c r="NN69" s="85"/>
      <c r="NO69" s="85"/>
      <c r="NP69" s="85"/>
      <c r="NQ69" s="85"/>
      <c r="NR69" s="85"/>
      <c r="NS69" s="85"/>
      <c r="NT69" s="85"/>
      <c r="NU69" s="85"/>
      <c r="NV69" s="85"/>
      <c r="NW69" s="85"/>
      <c r="NX69" s="85"/>
      <c r="NY69" s="85"/>
      <c r="NZ69" s="85"/>
      <c r="OA69" s="85"/>
      <c r="OB69" s="85"/>
      <c r="OC69" s="85"/>
      <c r="OD69" s="85"/>
      <c r="OE69" s="85"/>
      <c r="OF69" s="85"/>
      <c r="OG69" s="85"/>
      <c r="OH69" s="85"/>
      <c r="OI69" s="85"/>
      <c r="OJ69" s="85"/>
      <c r="OK69" s="85"/>
      <c r="OL69" s="85"/>
      <c r="OM69" s="85"/>
      <c r="ON69" s="85"/>
      <c r="OO69" s="85"/>
      <c r="OP69" s="85"/>
      <c r="OQ69" s="85"/>
      <c r="OR69" s="85"/>
      <c r="OS69" s="85"/>
      <c r="OT69" s="85"/>
      <c r="OU69" s="85"/>
      <c r="OV69" s="85"/>
      <c r="OW69" s="85"/>
      <c r="OX69" s="85"/>
      <c r="OY69" s="85"/>
      <c r="OZ69" s="85"/>
      <c r="PA69" s="85"/>
      <c r="PB69" s="85"/>
      <c r="PC69" s="85"/>
      <c r="PD69" s="85"/>
      <c r="PE69" s="85"/>
      <c r="PF69" s="85"/>
      <c r="PG69" s="85"/>
      <c r="PH69" s="85"/>
      <c r="PI69" s="85"/>
      <c r="PJ69" s="85"/>
      <c r="PK69" s="85"/>
      <c r="PL69" s="85"/>
      <c r="PM69" s="85"/>
      <c r="PN69" s="85"/>
      <c r="PO69" s="85"/>
      <c r="PP69" s="85"/>
      <c r="PQ69" s="85"/>
      <c r="PR69" s="85"/>
      <c r="PS69" s="85"/>
      <c r="PT69" s="85"/>
      <c r="PU69" s="85"/>
      <c r="PV69" s="85"/>
      <c r="PW69" s="85"/>
      <c r="PX69" s="85"/>
      <c r="PY69" s="85"/>
      <c r="PZ69" s="85"/>
      <c r="QA69" s="85"/>
      <c r="QB69" s="85"/>
      <c r="QC69" s="85"/>
      <c r="QD69" s="85"/>
      <c r="QE69" s="85"/>
      <c r="QF69" s="85"/>
      <c r="QG69" s="85"/>
      <c r="QH69" s="85"/>
      <c r="QI69" s="85"/>
      <c r="QJ69" s="85"/>
      <c r="QK69" s="85"/>
      <c r="QL69" s="85"/>
      <c r="QM69" s="85"/>
      <c r="QN69" s="85"/>
      <c r="QO69" s="85"/>
      <c r="QP69" s="85"/>
      <c r="QQ69" s="85"/>
      <c r="QR69" s="85"/>
      <c r="QS69" s="85"/>
      <c r="QT69" s="85"/>
      <c r="QU69" s="85"/>
      <c r="QV69" s="85"/>
      <c r="QW69" s="85"/>
      <c r="QX69" s="85"/>
      <c r="QY69" s="85"/>
      <c r="QZ69" s="85"/>
      <c r="RA69" s="85"/>
      <c r="RB69" s="85"/>
      <c r="RC69" s="85"/>
      <c r="RD69" s="85"/>
      <c r="RE69" s="85"/>
      <c r="RF69" s="85"/>
      <c r="RG69" s="85"/>
      <c r="RH69" s="85"/>
      <c r="RI69" s="85"/>
      <c r="RJ69" s="85"/>
      <c r="RK69" s="85"/>
      <c r="RL69" s="85"/>
      <c r="RM69" s="85"/>
      <c r="RN69" s="85"/>
      <c r="RO69" s="85"/>
      <c r="RP69" s="85"/>
      <c r="RQ69" s="85"/>
      <c r="RR69" s="85"/>
      <c r="RS69" s="85"/>
      <c r="RT69" s="85"/>
      <c r="RU69" s="85"/>
      <c r="RV69" s="85"/>
      <c r="RW69" s="85"/>
      <c r="RX69" s="85"/>
      <c r="RY69" s="85"/>
      <c r="RZ69" s="85"/>
      <c r="SA69" s="85"/>
      <c r="SB69" s="85"/>
      <c r="SC69" s="85"/>
      <c r="SD69" s="85"/>
      <c r="SE69" s="85"/>
      <c r="SF69" s="85"/>
      <c r="SG69" s="85"/>
      <c r="SH69" s="85"/>
      <c r="SI69" s="85"/>
      <c r="SJ69" s="85"/>
    </row>
    <row r="70" spans="2:504" x14ac:dyDescent="0.25">
      <c r="B70" s="43" t="str">
        <f>'Pay App 1'!B121</f>
        <v>12 00 00</v>
      </c>
      <c r="C70" s="44" t="str">
        <f>'Pay App 1'!C121</f>
        <v xml:space="preserve">Furnishings </v>
      </c>
      <c r="D70" s="88">
        <f t="shared" si="8"/>
        <v>0</v>
      </c>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c r="CC70" s="85"/>
      <c r="CD70" s="85"/>
      <c r="CE70" s="85"/>
      <c r="CF70" s="85"/>
      <c r="CG70" s="85"/>
      <c r="CH70" s="85"/>
      <c r="CI70" s="85"/>
      <c r="CJ70" s="85"/>
      <c r="CK70" s="85"/>
      <c r="CL70" s="85"/>
      <c r="CM70" s="85"/>
      <c r="CN70" s="85"/>
      <c r="CO70" s="85"/>
      <c r="CP70" s="85"/>
      <c r="CQ70" s="85"/>
      <c r="CR70" s="85"/>
      <c r="CS70" s="85"/>
      <c r="CT70" s="85"/>
      <c r="CU70" s="85"/>
      <c r="CV70" s="85"/>
      <c r="CW70" s="85"/>
      <c r="CX70" s="85"/>
      <c r="CY70" s="85"/>
      <c r="CZ70" s="85"/>
      <c r="DA70" s="85"/>
      <c r="DB70" s="85"/>
      <c r="DC70" s="85"/>
      <c r="DD70" s="85"/>
      <c r="DE70" s="85"/>
      <c r="DF70" s="85"/>
      <c r="DG70" s="85"/>
      <c r="DH70" s="85"/>
      <c r="DI70" s="85"/>
      <c r="DJ70" s="85"/>
      <c r="DK70" s="85"/>
      <c r="DL70" s="85"/>
      <c r="DM70" s="85"/>
      <c r="DN70" s="85"/>
      <c r="DO70" s="85"/>
      <c r="DP70" s="85"/>
      <c r="DQ70" s="85"/>
      <c r="DR70" s="85"/>
      <c r="DS70" s="85"/>
      <c r="DT70" s="85"/>
      <c r="DU70" s="85"/>
      <c r="DV70" s="85"/>
      <c r="DW70" s="85"/>
      <c r="DX70" s="85"/>
      <c r="DY70" s="85"/>
      <c r="DZ70" s="85"/>
      <c r="EA70" s="85"/>
      <c r="EB70" s="85"/>
      <c r="EC70" s="85"/>
      <c r="ED70" s="85"/>
      <c r="EE70" s="85"/>
      <c r="EF70" s="85"/>
      <c r="EG70" s="85"/>
      <c r="EH70" s="85"/>
      <c r="EI70" s="85"/>
      <c r="EJ70" s="85"/>
      <c r="EK70" s="85"/>
      <c r="EL70" s="85"/>
      <c r="EM70" s="85"/>
      <c r="EN70" s="85"/>
      <c r="EO70" s="85"/>
      <c r="EP70" s="85"/>
      <c r="EQ70" s="85"/>
      <c r="ER70" s="85"/>
      <c r="ES70" s="85"/>
      <c r="ET70" s="85"/>
      <c r="EU70" s="85"/>
      <c r="EV70" s="85"/>
      <c r="EW70" s="85"/>
      <c r="EX70" s="85"/>
      <c r="EY70" s="85"/>
      <c r="EZ70" s="85"/>
      <c r="FA70" s="85"/>
      <c r="FB70" s="85"/>
      <c r="FC70" s="85"/>
      <c r="FD70" s="85"/>
      <c r="FE70" s="85"/>
      <c r="FF70" s="85"/>
      <c r="FG70" s="85"/>
      <c r="FH70" s="85"/>
      <c r="FI70" s="85"/>
      <c r="FJ70" s="85"/>
      <c r="FK70" s="85"/>
      <c r="FL70" s="85"/>
      <c r="FM70" s="85"/>
      <c r="FN70" s="85"/>
      <c r="FO70" s="85"/>
      <c r="FP70" s="85"/>
      <c r="FQ70" s="85"/>
      <c r="FR70" s="85"/>
      <c r="FS70" s="85"/>
      <c r="FT70" s="85"/>
      <c r="FU70" s="85"/>
      <c r="FV70" s="85"/>
      <c r="FW70" s="85"/>
      <c r="FX70" s="85"/>
      <c r="FY70" s="85"/>
      <c r="FZ70" s="85"/>
      <c r="GA70" s="85"/>
      <c r="GB70" s="85"/>
      <c r="GC70" s="85"/>
      <c r="GD70" s="85"/>
      <c r="GE70" s="85"/>
      <c r="GF70" s="85"/>
      <c r="GG70" s="85"/>
      <c r="GH70" s="85"/>
      <c r="GI70" s="85"/>
      <c r="GJ70" s="85"/>
      <c r="GK70" s="85"/>
      <c r="GL70" s="85"/>
      <c r="GM70" s="85"/>
      <c r="GN70" s="85"/>
      <c r="GO70" s="85"/>
      <c r="GP70" s="85"/>
      <c r="GQ70" s="85"/>
      <c r="GR70" s="85"/>
      <c r="GS70" s="85"/>
      <c r="GT70" s="85"/>
      <c r="GU70" s="85"/>
      <c r="GV70" s="85"/>
      <c r="GW70" s="85"/>
      <c r="GX70" s="85"/>
      <c r="GY70" s="85"/>
      <c r="GZ70" s="85"/>
      <c r="HA70" s="85"/>
      <c r="HB70" s="85"/>
      <c r="HC70" s="85"/>
      <c r="HD70" s="85"/>
      <c r="HE70" s="85"/>
      <c r="HF70" s="85"/>
      <c r="HG70" s="85"/>
      <c r="HH70" s="85"/>
      <c r="HI70" s="85"/>
      <c r="HJ70" s="85"/>
      <c r="HK70" s="85"/>
      <c r="HL70" s="85"/>
      <c r="HM70" s="85"/>
      <c r="HN70" s="85"/>
      <c r="HO70" s="85"/>
      <c r="HP70" s="85"/>
      <c r="HQ70" s="85"/>
      <c r="HR70" s="85"/>
      <c r="HS70" s="85"/>
      <c r="HT70" s="85"/>
      <c r="HU70" s="85"/>
      <c r="HV70" s="85"/>
      <c r="HW70" s="85"/>
      <c r="HX70" s="85"/>
      <c r="HY70" s="85"/>
      <c r="HZ70" s="85"/>
      <c r="IA70" s="85"/>
      <c r="IB70" s="85"/>
      <c r="IC70" s="85"/>
      <c r="ID70" s="85"/>
      <c r="IE70" s="85"/>
      <c r="IF70" s="85"/>
      <c r="IG70" s="85"/>
      <c r="IH70" s="85"/>
      <c r="II70" s="85"/>
      <c r="IJ70" s="85"/>
      <c r="IK70" s="85"/>
      <c r="IL70" s="85"/>
      <c r="IM70" s="85"/>
      <c r="IN70" s="85"/>
      <c r="IO70" s="85"/>
      <c r="IP70" s="85"/>
      <c r="IQ70" s="85"/>
      <c r="IR70" s="85"/>
      <c r="IS70" s="85"/>
      <c r="IT70" s="85"/>
      <c r="IU70" s="85"/>
      <c r="IV70" s="85"/>
      <c r="IW70" s="85"/>
      <c r="IX70" s="85"/>
      <c r="IY70" s="85"/>
      <c r="IZ70" s="85"/>
      <c r="JA70" s="85"/>
      <c r="JB70" s="85"/>
      <c r="JC70" s="85"/>
      <c r="JD70" s="85"/>
      <c r="JE70" s="85"/>
      <c r="JF70" s="85"/>
      <c r="JG70" s="85"/>
      <c r="JH70" s="85"/>
      <c r="JI70" s="85"/>
      <c r="JJ70" s="85"/>
      <c r="JK70" s="85"/>
      <c r="JL70" s="85"/>
      <c r="JM70" s="85"/>
      <c r="JN70" s="85"/>
      <c r="JO70" s="85"/>
      <c r="JP70" s="85"/>
      <c r="JQ70" s="85"/>
      <c r="JR70" s="85"/>
      <c r="JS70" s="85"/>
      <c r="JT70" s="85"/>
      <c r="JU70" s="85"/>
      <c r="JV70" s="85"/>
      <c r="JW70" s="85"/>
      <c r="JX70" s="85"/>
      <c r="JY70" s="85"/>
      <c r="JZ70" s="85"/>
      <c r="KA70" s="85"/>
      <c r="KB70" s="85"/>
      <c r="KC70" s="85"/>
      <c r="KD70" s="85"/>
      <c r="KE70" s="85"/>
      <c r="KF70" s="85"/>
      <c r="KG70" s="85"/>
      <c r="KH70" s="85"/>
      <c r="KI70" s="85"/>
      <c r="KJ70" s="85"/>
      <c r="KK70" s="85"/>
      <c r="KL70" s="85"/>
      <c r="KM70" s="85"/>
      <c r="KN70" s="85"/>
      <c r="KO70" s="85"/>
      <c r="KP70" s="85"/>
      <c r="KQ70" s="85"/>
      <c r="KR70" s="85"/>
      <c r="KS70" s="85"/>
      <c r="KT70" s="85"/>
      <c r="KU70" s="85"/>
      <c r="KV70" s="85"/>
      <c r="KW70" s="85"/>
      <c r="KX70" s="85"/>
      <c r="KY70" s="85"/>
      <c r="KZ70" s="85"/>
      <c r="LA70" s="85"/>
      <c r="LB70" s="85"/>
      <c r="LC70" s="85"/>
      <c r="LD70" s="85"/>
      <c r="LE70" s="85"/>
      <c r="LF70" s="85"/>
      <c r="LG70" s="85"/>
      <c r="LH70" s="85"/>
      <c r="LI70" s="85"/>
      <c r="LJ70" s="85"/>
      <c r="LK70" s="85"/>
      <c r="LL70" s="85"/>
      <c r="LM70" s="85"/>
      <c r="LN70" s="85"/>
      <c r="LO70" s="85"/>
      <c r="LP70" s="85"/>
      <c r="LQ70" s="85"/>
      <c r="LR70" s="85"/>
      <c r="LS70" s="85"/>
      <c r="LT70" s="85"/>
      <c r="LU70" s="85"/>
      <c r="LV70" s="85"/>
      <c r="LW70" s="85"/>
      <c r="LX70" s="85"/>
      <c r="LY70" s="85"/>
      <c r="LZ70" s="85"/>
      <c r="MA70" s="85"/>
      <c r="MB70" s="85"/>
      <c r="MC70" s="85"/>
      <c r="MD70" s="85"/>
      <c r="ME70" s="85"/>
      <c r="MF70" s="85"/>
      <c r="MG70" s="85"/>
      <c r="MH70" s="85"/>
      <c r="MI70" s="85"/>
      <c r="MJ70" s="85"/>
      <c r="MK70" s="85"/>
      <c r="ML70" s="85"/>
      <c r="MM70" s="85"/>
      <c r="MN70" s="85"/>
      <c r="MO70" s="85"/>
      <c r="MP70" s="85"/>
      <c r="MQ70" s="85"/>
      <c r="MR70" s="85"/>
      <c r="MS70" s="85"/>
      <c r="MT70" s="85"/>
      <c r="MU70" s="85"/>
      <c r="MV70" s="85"/>
      <c r="MW70" s="85"/>
      <c r="MX70" s="85"/>
      <c r="MY70" s="85"/>
      <c r="MZ70" s="85"/>
      <c r="NA70" s="85"/>
      <c r="NB70" s="85"/>
      <c r="NC70" s="85"/>
      <c r="ND70" s="85"/>
      <c r="NE70" s="85"/>
      <c r="NF70" s="85"/>
      <c r="NG70" s="85"/>
      <c r="NH70" s="85"/>
      <c r="NI70" s="85"/>
      <c r="NJ70" s="85"/>
      <c r="NK70" s="85"/>
      <c r="NL70" s="85"/>
      <c r="NM70" s="85"/>
      <c r="NN70" s="85"/>
      <c r="NO70" s="85"/>
      <c r="NP70" s="85"/>
      <c r="NQ70" s="85"/>
      <c r="NR70" s="85"/>
      <c r="NS70" s="85"/>
      <c r="NT70" s="85"/>
      <c r="NU70" s="85"/>
      <c r="NV70" s="85"/>
      <c r="NW70" s="85"/>
      <c r="NX70" s="85"/>
      <c r="NY70" s="85"/>
      <c r="NZ70" s="85"/>
      <c r="OA70" s="85"/>
      <c r="OB70" s="85"/>
      <c r="OC70" s="85"/>
      <c r="OD70" s="85"/>
      <c r="OE70" s="85"/>
      <c r="OF70" s="85"/>
      <c r="OG70" s="85"/>
      <c r="OH70" s="85"/>
      <c r="OI70" s="85"/>
      <c r="OJ70" s="85"/>
      <c r="OK70" s="85"/>
      <c r="OL70" s="85"/>
      <c r="OM70" s="85"/>
      <c r="ON70" s="85"/>
      <c r="OO70" s="85"/>
      <c r="OP70" s="85"/>
      <c r="OQ70" s="85"/>
      <c r="OR70" s="85"/>
      <c r="OS70" s="85"/>
      <c r="OT70" s="85"/>
      <c r="OU70" s="85"/>
      <c r="OV70" s="85"/>
      <c r="OW70" s="85"/>
      <c r="OX70" s="85"/>
      <c r="OY70" s="85"/>
      <c r="OZ70" s="85"/>
      <c r="PA70" s="85"/>
      <c r="PB70" s="85"/>
      <c r="PC70" s="85"/>
      <c r="PD70" s="85"/>
      <c r="PE70" s="85"/>
      <c r="PF70" s="85"/>
      <c r="PG70" s="85"/>
      <c r="PH70" s="85"/>
      <c r="PI70" s="85"/>
      <c r="PJ70" s="85"/>
      <c r="PK70" s="85"/>
      <c r="PL70" s="85"/>
      <c r="PM70" s="85"/>
      <c r="PN70" s="85"/>
      <c r="PO70" s="85"/>
      <c r="PP70" s="85"/>
      <c r="PQ70" s="85"/>
      <c r="PR70" s="85"/>
      <c r="PS70" s="85"/>
      <c r="PT70" s="85"/>
      <c r="PU70" s="85"/>
      <c r="PV70" s="85"/>
      <c r="PW70" s="85"/>
      <c r="PX70" s="85"/>
      <c r="PY70" s="85"/>
      <c r="PZ70" s="85"/>
      <c r="QA70" s="85"/>
      <c r="QB70" s="85"/>
      <c r="QC70" s="85"/>
      <c r="QD70" s="85"/>
      <c r="QE70" s="85"/>
      <c r="QF70" s="85"/>
      <c r="QG70" s="85"/>
      <c r="QH70" s="85"/>
      <c r="QI70" s="85"/>
      <c r="QJ70" s="85"/>
      <c r="QK70" s="85"/>
      <c r="QL70" s="85"/>
      <c r="QM70" s="85"/>
      <c r="QN70" s="85"/>
      <c r="QO70" s="85"/>
      <c r="QP70" s="85"/>
      <c r="QQ70" s="85"/>
      <c r="QR70" s="85"/>
      <c r="QS70" s="85"/>
      <c r="QT70" s="85"/>
      <c r="QU70" s="85"/>
      <c r="QV70" s="85"/>
      <c r="QW70" s="85"/>
      <c r="QX70" s="85"/>
      <c r="QY70" s="85"/>
      <c r="QZ70" s="85"/>
      <c r="RA70" s="85"/>
      <c r="RB70" s="85"/>
      <c r="RC70" s="85"/>
      <c r="RD70" s="85"/>
      <c r="RE70" s="85"/>
      <c r="RF70" s="85"/>
      <c r="RG70" s="85"/>
      <c r="RH70" s="85"/>
      <c r="RI70" s="85"/>
      <c r="RJ70" s="85"/>
      <c r="RK70" s="85"/>
      <c r="RL70" s="85"/>
      <c r="RM70" s="85"/>
      <c r="RN70" s="85"/>
      <c r="RO70" s="85"/>
      <c r="RP70" s="85"/>
      <c r="RQ70" s="85"/>
      <c r="RR70" s="85"/>
      <c r="RS70" s="85"/>
      <c r="RT70" s="85"/>
      <c r="RU70" s="85"/>
      <c r="RV70" s="85"/>
      <c r="RW70" s="85"/>
      <c r="RX70" s="85"/>
      <c r="RY70" s="85"/>
      <c r="RZ70" s="85"/>
      <c r="SA70" s="85"/>
      <c r="SB70" s="85"/>
      <c r="SC70" s="85"/>
      <c r="SD70" s="85"/>
      <c r="SE70" s="85"/>
      <c r="SF70" s="85"/>
      <c r="SG70" s="85"/>
      <c r="SH70" s="85"/>
      <c r="SI70" s="85"/>
      <c r="SJ70" s="85"/>
    </row>
    <row r="71" spans="2:504" x14ac:dyDescent="0.25">
      <c r="B71" s="43" t="str">
        <f>'Pay App 1'!B122</f>
        <v>12 20 00</v>
      </c>
      <c r="C71" s="44" t="str">
        <f>'Pay App 1'!C122</f>
        <v>Window Coverings</v>
      </c>
      <c r="D71" s="88">
        <f t="shared" si="8"/>
        <v>0</v>
      </c>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c r="CL71" s="85"/>
      <c r="CM71" s="85"/>
      <c r="CN71" s="85"/>
      <c r="CO71" s="85"/>
      <c r="CP71" s="85"/>
      <c r="CQ71" s="85"/>
      <c r="CR71" s="85"/>
      <c r="CS71" s="85"/>
      <c r="CT71" s="85"/>
      <c r="CU71" s="85"/>
      <c r="CV71" s="85"/>
      <c r="CW71" s="85"/>
      <c r="CX71" s="85"/>
      <c r="CY71" s="85"/>
      <c r="CZ71" s="85"/>
      <c r="DA71" s="85"/>
      <c r="DB71" s="85"/>
      <c r="DC71" s="85"/>
      <c r="DD71" s="85"/>
      <c r="DE71" s="85"/>
      <c r="DF71" s="85"/>
      <c r="DG71" s="85"/>
      <c r="DH71" s="85"/>
      <c r="DI71" s="85"/>
      <c r="DJ71" s="85"/>
      <c r="DK71" s="85"/>
      <c r="DL71" s="85"/>
      <c r="DM71" s="85"/>
      <c r="DN71" s="85"/>
      <c r="DO71" s="85"/>
      <c r="DP71" s="85"/>
      <c r="DQ71" s="85"/>
      <c r="DR71" s="85"/>
      <c r="DS71" s="85"/>
      <c r="DT71" s="85"/>
      <c r="DU71" s="85"/>
      <c r="DV71" s="85"/>
      <c r="DW71" s="85"/>
      <c r="DX71" s="85"/>
      <c r="DY71" s="85"/>
      <c r="DZ71" s="85"/>
      <c r="EA71" s="85"/>
      <c r="EB71" s="85"/>
      <c r="EC71" s="85"/>
      <c r="ED71" s="85"/>
      <c r="EE71" s="85"/>
      <c r="EF71" s="85"/>
      <c r="EG71" s="85"/>
      <c r="EH71" s="85"/>
      <c r="EI71" s="85"/>
      <c r="EJ71" s="85"/>
      <c r="EK71" s="85"/>
      <c r="EL71" s="85"/>
      <c r="EM71" s="85"/>
      <c r="EN71" s="85"/>
      <c r="EO71" s="85"/>
      <c r="EP71" s="85"/>
      <c r="EQ71" s="85"/>
      <c r="ER71" s="85"/>
      <c r="ES71" s="85"/>
      <c r="ET71" s="85"/>
      <c r="EU71" s="85"/>
      <c r="EV71" s="85"/>
      <c r="EW71" s="85"/>
      <c r="EX71" s="85"/>
      <c r="EY71" s="85"/>
      <c r="EZ71" s="85"/>
      <c r="FA71" s="85"/>
      <c r="FB71" s="85"/>
      <c r="FC71" s="85"/>
      <c r="FD71" s="85"/>
      <c r="FE71" s="85"/>
      <c r="FF71" s="85"/>
      <c r="FG71" s="85"/>
      <c r="FH71" s="85"/>
      <c r="FI71" s="85"/>
      <c r="FJ71" s="85"/>
      <c r="FK71" s="85"/>
      <c r="FL71" s="85"/>
      <c r="FM71" s="85"/>
      <c r="FN71" s="85"/>
      <c r="FO71" s="85"/>
      <c r="FP71" s="85"/>
      <c r="FQ71" s="85"/>
      <c r="FR71" s="85"/>
      <c r="FS71" s="85"/>
      <c r="FT71" s="85"/>
      <c r="FU71" s="85"/>
      <c r="FV71" s="85"/>
      <c r="FW71" s="85"/>
      <c r="FX71" s="85"/>
      <c r="FY71" s="85"/>
      <c r="FZ71" s="85"/>
      <c r="GA71" s="85"/>
      <c r="GB71" s="85"/>
      <c r="GC71" s="85"/>
      <c r="GD71" s="85"/>
      <c r="GE71" s="85"/>
      <c r="GF71" s="85"/>
      <c r="GG71" s="85"/>
      <c r="GH71" s="85"/>
      <c r="GI71" s="85"/>
      <c r="GJ71" s="85"/>
      <c r="GK71" s="85"/>
      <c r="GL71" s="85"/>
      <c r="GM71" s="85"/>
      <c r="GN71" s="85"/>
      <c r="GO71" s="85"/>
      <c r="GP71" s="85"/>
      <c r="GQ71" s="85"/>
      <c r="GR71" s="85"/>
      <c r="GS71" s="85"/>
      <c r="GT71" s="85"/>
      <c r="GU71" s="85"/>
      <c r="GV71" s="85"/>
      <c r="GW71" s="85"/>
      <c r="GX71" s="85"/>
      <c r="GY71" s="85"/>
      <c r="GZ71" s="85"/>
      <c r="HA71" s="85"/>
      <c r="HB71" s="85"/>
      <c r="HC71" s="85"/>
      <c r="HD71" s="85"/>
      <c r="HE71" s="85"/>
      <c r="HF71" s="85"/>
      <c r="HG71" s="85"/>
      <c r="HH71" s="85"/>
      <c r="HI71" s="85"/>
      <c r="HJ71" s="85"/>
      <c r="HK71" s="85"/>
      <c r="HL71" s="85"/>
      <c r="HM71" s="85"/>
      <c r="HN71" s="85"/>
      <c r="HO71" s="85"/>
      <c r="HP71" s="85"/>
      <c r="HQ71" s="85"/>
      <c r="HR71" s="85"/>
      <c r="HS71" s="85"/>
      <c r="HT71" s="85"/>
      <c r="HU71" s="85"/>
      <c r="HV71" s="85"/>
      <c r="HW71" s="85"/>
      <c r="HX71" s="85"/>
      <c r="HY71" s="85"/>
      <c r="HZ71" s="85"/>
      <c r="IA71" s="85"/>
      <c r="IB71" s="85"/>
      <c r="IC71" s="85"/>
      <c r="ID71" s="85"/>
      <c r="IE71" s="85"/>
      <c r="IF71" s="85"/>
      <c r="IG71" s="85"/>
      <c r="IH71" s="85"/>
      <c r="II71" s="85"/>
      <c r="IJ71" s="85"/>
      <c r="IK71" s="85"/>
      <c r="IL71" s="85"/>
      <c r="IM71" s="85"/>
      <c r="IN71" s="85"/>
      <c r="IO71" s="85"/>
      <c r="IP71" s="85"/>
      <c r="IQ71" s="85"/>
      <c r="IR71" s="85"/>
      <c r="IS71" s="85"/>
      <c r="IT71" s="85"/>
      <c r="IU71" s="85"/>
      <c r="IV71" s="85"/>
      <c r="IW71" s="85"/>
      <c r="IX71" s="85"/>
      <c r="IY71" s="85"/>
      <c r="IZ71" s="85"/>
      <c r="JA71" s="85"/>
      <c r="JB71" s="85"/>
      <c r="JC71" s="85"/>
      <c r="JD71" s="85"/>
      <c r="JE71" s="85"/>
      <c r="JF71" s="85"/>
      <c r="JG71" s="85"/>
      <c r="JH71" s="85"/>
      <c r="JI71" s="85"/>
      <c r="JJ71" s="85"/>
      <c r="JK71" s="85"/>
      <c r="JL71" s="85"/>
      <c r="JM71" s="85"/>
      <c r="JN71" s="85"/>
      <c r="JO71" s="85"/>
      <c r="JP71" s="85"/>
      <c r="JQ71" s="85"/>
      <c r="JR71" s="85"/>
      <c r="JS71" s="85"/>
      <c r="JT71" s="85"/>
      <c r="JU71" s="85"/>
      <c r="JV71" s="85"/>
      <c r="JW71" s="85"/>
      <c r="JX71" s="85"/>
      <c r="JY71" s="85"/>
      <c r="JZ71" s="85"/>
      <c r="KA71" s="85"/>
      <c r="KB71" s="85"/>
      <c r="KC71" s="85"/>
      <c r="KD71" s="85"/>
      <c r="KE71" s="85"/>
      <c r="KF71" s="85"/>
      <c r="KG71" s="85"/>
      <c r="KH71" s="85"/>
      <c r="KI71" s="85"/>
      <c r="KJ71" s="85"/>
      <c r="KK71" s="85"/>
      <c r="KL71" s="85"/>
      <c r="KM71" s="85"/>
      <c r="KN71" s="85"/>
      <c r="KO71" s="85"/>
      <c r="KP71" s="85"/>
      <c r="KQ71" s="85"/>
      <c r="KR71" s="85"/>
      <c r="KS71" s="85"/>
      <c r="KT71" s="85"/>
      <c r="KU71" s="85"/>
      <c r="KV71" s="85"/>
      <c r="KW71" s="85"/>
      <c r="KX71" s="85"/>
      <c r="KY71" s="85"/>
      <c r="KZ71" s="85"/>
      <c r="LA71" s="85"/>
      <c r="LB71" s="85"/>
      <c r="LC71" s="85"/>
      <c r="LD71" s="85"/>
      <c r="LE71" s="85"/>
      <c r="LF71" s="85"/>
      <c r="LG71" s="85"/>
      <c r="LH71" s="85"/>
      <c r="LI71" s="85"/>
      <c r="LJ71" s="85"/>
      <c r="LK71" s="85"/>
      <c r="LL71" s="85"/>
      <c r="LM71" s="85"/>
      <c r="LN71" s="85"/>
      <c r="LO71" s="85"/>
      <c r="LP71" s="85"/>
      <c r="LQ71" s="85"/>
      <c r="LR71" s="85"/>
      <c r="LS71" s="85"/>
      <c r="LT71" s="85"/>
      <c r="LU71" s="85"/>
      <c r="LV71" s="85"/>
      <c r="LW71" s="85"/>
      <c r="LX71" s="85"/>
      <c r="LY71" s="85"/>
      <c r="LZ71" s="85"/>
      <c r="MA71" s="85"/>
      <c r="MB71" s="85"/>
      <c r="MC71" s="85"/>
      <c r="MD71" s="85"/>
      <c r="ME71" s="85"/>
      <c r="MF71" s="85"/>
      <c r="MG71" s="85"/>
      <c r="MH71" s="85"/>
      <c r="MI71" s="85"/>
      <c r="MJ71" s="85"/>
      <c r="MK71" s="85"/>
      <c r="ML71" s="85"/>
      <c r="MM71" s="85"/>
      <c r="MN71" s="85"/>
      <c r="MO71" s="85"/>
      <c r="MP71" s="85"/>
      <c r="MQ71" s="85"/>
      <c r="MR71" s="85"/>
      <c r="MS71" s="85"/>
      <c r="MT71" s="85"/>
      <c r="MU71" s="85"/>
      <c r="MV71" s="85"/>
      <c r="MW71" s="85"/>
      <c r="MX71" s="85"/>
      <c r="MY71" s="85"/>
      <c r="MZ71" s="85"/>
      <c r="NA71" s="85"/>
      <c r="NB71" s="85"/>
      <c r="NC71" s="85"/>
      <c r="ND71" s="85"/>
      <c r="NE71" s="85"/>
      <c r="NF71" s="85"/>
      <c r="NG71" s="85"/>
      <c r="NH71" s="85"/>
      <c r="NI71" s="85"/>
      <c r="NJ71" s="85"/>
      <c r="NK71" s="85"/>
      <c r="NL71" s="85"/>
      <c r="NM71" s="85"/>
      <c r="NN71" s="85"/>
      <c r="NO71" s="85"/>
      <c r="NP71" s="85"/>
      <c r="NQ71" s="85"/>
      <c r="NR71" s="85"/>
      <c r="NS71" s="85"/>
      <c r="NT71" s="85"/>
      <c r="NU71" s="85"/>
      <c r="NV71" s="85"/>
      <c r="NW71" s="85"/>
      <c r="NX71" s="85"/>
      <c r="NY71" s="85"/>
      <c r="NZ71" s="85"/>
      <c r="OA71" s="85"/>
      <c r="OB71" s="85"/>
      <c r="OC71" s="85"/>
      <c r="OD71" s="85"/>
      <c r="OE71" s="85"/>
      <c r="OF71" s="85"/>
      <c r="OG71" s="85"/>
      <c r="OH71" s="85"/>
      <c r="OI71" s="85"/>
      <c r="OJ71" s="85"/>
      <c r="OK71" s="85"/>
      <c r="OL71" s="85"/>
      <c r="OM71" s="85"/>
      <c r="ON71" s="85"/>
      <c r="OO71" s="85"/>
      <c r="OP71" s="85"/>
      <c r="OQ71" s="85"/>
      <c r="OR71" s="85"/>
      <c r="OS71" s="85"/>
      <c r="OT71" s="85"/>
      <c r="OU71" s="85"/>
      <c r="OV71" s="85"/>
      <c r="OW71" s="85"/>
      <c r="OX71" s="85"/>
      <c r="OY71" s="85"/>
      <c r="OZ71" s="85"/>
      <c r="PA71" s="85"/>
      <c r="PB71" s="85"/>
      <c r="PC71" s="85"/>
      <c r="PD71" s="85"/>
      <c r="PE71" s="85"/>
      <c r="PF71" s="85"/>
      <c r="PG71" s="85"/>
      <c r="PH71" s="85"/>
      <c r="PI71" s="85"/>
      <c r="PJ71" s="85"/>
      <c r="PK71" s="85"/>
      <c r="PL71" s="85"/>
      <c r="PM71" s="85"/>
      <c r="PN71" s="85"/>
      <c r="PO71" s="85"/>
      <c r="PP71" s="85"/>
      <c r="PQ71" s="85"/>
      <c r="PR71" s="85"/>
      <c r="PS71" s="85"/>
      <c r="PT71" s="85"/>
      <c r="PU71" s="85"/>
      <c r="PV71" s="85"/>
      <c r="PW71" s="85"/>
      <c r="PX71" s="85"/>
      <c r="PY71" s="85"/>
      <c r="PZ71" s="85"/>
      <c r="QA71" s="85"/>
      <c r="QB71" s="85"/>
      <c r="QC71" s="85"/>
      <c r="QD71" s="85"/>
      <c r="QE71" s="85"/>
      <c r="QF71" s="85"/>
      <c r="QG71" s="85"/>
      <c r="QH71" s="85"/>
      <c r="QI71" s="85"/>
      <c r="QJ71" s="85"/>
      <c r="QK71" s="85"/>
      <c r="QL71" s="85"/>
      <c r="QM71" s="85"/>
      <c r="QN71" s="85"/>
      <c r="QO71" s="85"/>
      <c r="QP71" s="85"/>
      <c r="QQ71" s="85"/>
      <c r="QR71" s="85"/>
      <c r="QS71" s="85"/>
      <c r="QT71" s="85"/>
      <c r="QU71" s="85"/>
      <c r="QV71" s="85"/>
      <c r="QW71" s="85"/>
      <c r="QX71" s="85"/>
      <c r="QY71" s="85"/>
      <c r="QZ71" s="85"/>
      <c r="RA71" s="85"/>
      <c r="RB71" s="85"/>
      <c r="RC71" s="85"/>
      <c r="RD71" s="85"/>
      <c r="RE71" s="85"/>
      <c r="RF71" s="85"/>
      <c r="RG71" s="85"/>
      <c r="RH71" s="85"/>
      <c r="RI71" s="85"/>
      <c r="RJ71" s="85"/>
      <c r="RK71" s="85"/>
      <c r="RL71" s="85"/>
      <c r="RM71" s="85"/>
      <c r="RN71" s="85"/>
      <c r="RO71" s="85"/>
      <c r="RP71" s="85"/>
      <c r="RQ71" s="85"/>
      <c r="RR71" s="85"/>
      <c r="RS71" s="85"/>
      <c r="RT71" s="85"/>
      <c r="RU71" s="85"/>
      <c r="RV71" s="85"/>
      <c r="RW71" s="85"/>
      <c r="RX71" s="85"/>
      <c r="RY71" s="85"/>
      <c r="RZ71" s="85"/>
      <c r="SA71" s="85"/>
      <c r="SB71" s="85"/>
      <c r="SC71" s="85"/>
      <c r="SD71" s="85"/>
      <c r="SE71" s="85"/>
      <c r="SF71" s="85"/>
      <c r="SG71" s="85"/>
      <c r="SH71" s="85"/>
      <c r="SI71" s="85"/>
      <c r="SJ71" s="85"/>
    </row>
    <row r="72" spans="2:504" x14ac:dyDescent="0.25">
      <c r="B72" s="43" t="str">
        <f>'Pay App 1'!B123</f>
        <v>12 61 00</v>
      </c>
      <c r="C72" s="44" t="str">
        <f>'Pay App 1'!C123</f>
        <v>Fixed Seating</v>
      </c>
      <c r="D72" s="88">
        <f t="shared" si="8"/>
        <v>0</v>
      </c>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85"/>
      <c r="CR72" s="85"/>
      <c r="CS72" s="85"/>
      <c r="CT72" s="85"/>
      <c r="CU72" s="85"/>
      <c r="CV72" s="85"/>
      <c r="CW72" s="85"/>
      <c r="CX72" s="85"/>
      <c r="CY72" s="85"/>
      <c r="CZ72" s="85"/>
      <c r="DA72" s="85"/>
      <c r="DB72" s="85"/>
      <c r="DC72" s="85"/>
      <c r="DD72" s="85"/>
      <c r="DE72" s="85"/>
      <c r="DF72" s="85"/>
      <c r="DG72" s="85"/>
      <c r="DH72" s="85"/>
      <c r="DI72" s="85"/>
      <c r="DJ72" s="85"/>
      <c r="DK72" s="85"/>
      <c r="DL72" s="85"/>
      <c r="DM72" s="85"/>
      <c r="DN72" s="85"/>
      <c r="DO72" s="85"/>
      <c r="DP72" s="85"/>
      <c r="DQ72" s="85"/>
      <c r="DR72" s="85"/>
      <c r="DS72" s="85"/>
      <c r="DT72" s="85"/>
      <c r="DU72" s="85"/>
      <c r="DV72" s="85"/>
      <c r="DW72" s="85"/>
      <c r="DX72" s="85"/>
      <c r="DY72" s="85"/>
      <c r="DZ72" s="85"/>
      <c r="EA72" s="85"/>
      <c r="EB72" s="85"/>
      <c r="EC72" s="85"/>
      <c r="ED72" s="85"/>
      <c r="EE72" s="85"/>
      <c r="EF72" s="85"/>
      <c r="EG72" s="85"/>
      <c r="EH72" s="85"/>
      <c r="EI72" s="85"/>
      <c r="EJ72" s="85"/>
      <c r="EK72" s="85"/>
      <c r="EL72" s="85"/>
      <c r="EM72" s="85"/>
      <c r="EN72" s="85"/>
      <c r="EO72" s="85"/>
      <c r="EP72" s="85"/>
      <c r="EQ72" s="85"/>
      <c r="ER72" s="85"/>
      <c r="ES72" s="85"/>
      <c r="ET72" s="85"/>
      <c r="EU72" s="85"/>
      <c r="EV72" s="85"/>
      <c r="EW72" s="85"/>
      <c r="EX72" s="85"/>
      <c r="EY72" s="85"/>
      <c r="EZ72" s="85"/>
      <c r="FA72" s="85"/>
      <c r="FB72" s="85"/>
      <c r="FC72" s="85"/>
      <c r="FD72" s="85"/>
      <c r="FE72" s="85"/>
      <c r="FF72" s="85"/>
      <c r="FG72" s="85"/>
      <c r="FH72" s="85"/>
      <c r="FI72" s="85"/>
      <c r="FJ72" s="85"/>
      <c r="FK72" s="85"/>
      <c r="FL72" s="85"/>
      <c r="FM72" s="85"/>
      <c r="FN72" s="85"/>
      <c r="FO72" s="85"/>
      <c r="FP72" s="85"/>
      <c r="FQ72" s="85"/>
      <c r="FR72" s="85"/>
      <c r="FS72" s="85"/>
      <c r="FT72" s="85"/>
      <c r="FU72" s="85"/>
      <c r="FV72" s="85"/>
      <c r="FW72" s="85"/>
      <c r="FX72" s="85"/>
      <c r="FY72" s="85"/>
      <c r="FZ72" s="85"/>
      <c r="GA72" s="85"/>
      <c r="GB72" s="85"/>
      <c r="GC72" s="85"/>
      <c r="GD72" s="85"/>
      <c r="GE72" s="85"/>
      <c r="GF72" s="85"/>
      <c r="GG72" s="85"/>
      <c r="GH72" s="85"/>
      <c r="GI72" s="85"/>
      <c r="GJ72" s="85"/>
      <c r="GK72" s="85"/>
      <c r="GL72" s="85"/>
      <c r="GM72" s="85"/>
      <c r="GN72" s="85"/>
      <c r="GO72" s="85"/>
      <c r="GP72" s="85"/>
      <c r="GQ72" s="85"/>
      <c r="GR72" s="85"/>
      <c r="GS72" s="85"/>
      <c r="GT72" s="85"/>
      <c r="GU72" s="85"/>
      <c r="GV72" s="85"/>
      <c r="GW72" s="85"/>
      <c r="GX72" s="85"/>
      <c r="GY72" s="85"/>
      <c r="GZ72" s="85"/>
      <c r="HA72" s="85"/>
      <c r="HB72" s="85"/>
      <c r="HC72" s="85"/>
      <c r="HD72" s="85"/>
      <c r="HE72" s="85"/>
      <c r="HF72" s="85"/>
      <c r="HG72" s="85"/>
      <c r="HH72" s="85"/>
      <c r="HI72" s="85"/>
      <c r="HJ72" s="85"/>
      <c r="HK72" s="85"/>
      <c r="HL72" s="85"/>
      <c r="HM72" s="85"/>
      <c r="HN72" s="85"/>
      <c r="HO72" s="85"/>
      <c r="HP72" s="85"/>
      <c r="HQ72" s="85"/>
      <c r="HR72" s="85"/>
      <c r="HS72" s="85"/>
      <c r="HT72" s="85"/>
      <c r="HU72" s="85"/>
      <c r="HV72" s="85"/>
      <c r="HW72" s="85"/>
      <c r="HX72" s="85"/>
      <c r="HY72" s="85"/>
      <c r="HZ72" s="85"/>
      <c r="IA72" s="85"/>
      <c r="IB72" s="85"/>
      <c r="IC72" s="85"/>
      <c r="ID72" s="85"/>
      <c r="IE72" s="85"/>
      <c r="IF72" s="85"/>
      <c r="IG72" s="85"/>
      <c r="IH72" s="85"/>
      <c r="II72" s="85"/>
      <c r="IJ72" s="85"/>
      <c r="IK72" s="85"/>
      <c r="IL72" s="85"/>
      <c r="IM72" s="85"/>
      <c r="IN72" s="85"/>
      <c r="IO72" s="85"/>
      <c r="IP72" s="85"/>
      <c r="IQ72" s="85"/>
      <c r="IR72" s="85"/>
      <c r="IS72" s="85"/>
      <c r="IT72" s="85"/>
      <c r="IU72" s="85"/>
      <c r="IV72" s="85"/>
      <c r="IW72" s="85"/>
      <c r="IX72" s="85"/>
      <c r="IY72" s="85"/>
      <c r="IZ72" s="85"/>
      <c r="JA72" s="85"/>
      <c r="JB72" s="85"/>
      <c r="JC72" s="85"/>
      <c r="JD72" s="85"/>
      <c r="JE72" s="85"/>
      <c r="JF72" s="85"/>
      <c r="JG72" s="85"/>
      <c r="JH72" s="85"/>
      <c r="JI72" s="85"/>
      <c r="JJ72" s="85"/>
      <c r="JK72" s="85"/>
      <c r="JL72" s="85"/>
      <c r="JM72" s="85"/>
      <c r="JN72" s="85"/>
      <c r="JO72" s="85"/>
      <c r="JP72" s="85"/>
      <c r="JQ72" s="85"/>
      <c r="JR72" s="85"/>
      <c r="JS72" s="85"/>
      <c r="JT72" s="85"/>
      <c r="JU72" s="85"/>
      <c r="JV72" s="85"/>
      <c r="JW72" s="85"/>
      <c r="JX72" s="85"/>
      <c r="JY72" s="85"/>
      <c r="JZ72" s="85"/>
      <c r="KA72" s="85"/>
      <c r="KB72" s="85"/>
      <c r="KC72" s="85"/>
      <c r="KD72" s="85"/>
      <c r="KE72" s="85"/>
      <c r="KF72" s="85"/>
      <c r="KG72" s="85"/>
      <c r="KH72" s="85"/>
      <c r="KI72" s="85"/>
      <c r="KJ72" s="85"/>
      <c r="KK72" s="85"/>
      <c r="KL72" s="85"/>
      <c r="KM72" s="85"/>
      <c r="KN72" s="85"/>
      <c r="KO72" s="85"/>
      <c r="KP72" s="85"/>
      <c r="KQ72" s="85"/>
      <c r="KR72" s="85"/>
      <c r="KS72" s="85"/>
      <c r="KT72" s="85"/>
      <c r="KU72" s="85"/>
      <c r="KV72" s="85"/>
      <c r="KW72" s="85"/>
      <c r="KX72" s="85"/>
      <c r="KY72" s="85"/>
      <c r="KZ72" s="85"/>
      <c r="LA72" s="85"/>
      <c r="LB72" s="85"/>
      <c r="LC72" s="85"/>
      <c r="LD72" s="85"/>
      <c r="LE72" s="85"/>
      <c r="LF72" s="85"/>
      <c r="LG72" s="85"/>
      <c r="LH72" s="85"/>
      <c r="LI72" s="85"/>
      <c r="LJ72" s="85"/>
      <c r="LK72" s="85"/>
      <c r="LL72" s="85"/>
      <c r="LM72" s="85"/>
      <c r="LN72" s="85"/>
      <c r="LO72" s="85"/>
      <c r="LP72" s="85"/>
      <c r="LQ72" s="85"/>
      <c r="LR72" s="85"/>
      <c r="LS72" s="85"/>
      <c r="LT72" s="85"/>
      <c r="LU72" s="85"/>
      <c r="LV72" s="85"/>
      <c r="LW72" s="85"/>
      <c r="LX72" s="85"/>
      <c r="LY72" s="85"/>
      <c r="LZ72" s="85"/>
      <c r="MA72" s="85"/>
      <c r="MB72" s="85"/>
      <c r="MC72" s="85"/>
      <c r="MD72" s="85"/>
      <c r="ME72" s="85"/>
      <c r="MF72" s="85"/>
      <c r="MG72" s="85"/>
      <c r="MH72" s="85"/>
      <c r="MI72" s="85"/>
      <c r="MJ72" s="85"/>
      <c r="MK72" s="85"/>
      <c r="ML72" s="85"/>
      <c r="MM72" s="85"/>
      <c r="MN72" s="85"/>
      <c r="MO72" s="85"/>
      <c r="MP72" s="85"/>
      <c r="MQ72" s="85"/>
      <c r="MR72" s="85"/>
      <c r="MS72" s="85"/>
      <c r="MT72" s="85"/>
      <c r="MU72" s="85"/>
      <c r="MV72" s="85"/>
      <c r="MW72" s="85"/>
      <c r="MX72" s="85"/>
      <c r="MY72" s="85"/>
      <c r="MZ72" s="85"/>
      <c r="NA72" s="85"/>
      <c r="NB72" s="85"/>
      <c r="NC72" s="85"/>
      <c r="ND72" s="85"/>
      <c r="NE72" s="85"/>
      <c r="NF72" s="85"/>
      <c r="NG72" s="85"/>
      <c r="NH72" s="85"/>
      <c r="NI72" s="85"/>
      <c r="NJ72" s="85"/>
      <c r="NK72" s="85"/>
      <c r="NL72" s="85"/>
      <c r="NM72" s="85"/>
      <c r="NN72" s="85"/>
      <c r="NO72" s="85"/>
      <c r="NP72" s="85"/>
      <c r="NQ72" s="85"/>
      <c r="NR72" s="85"/>
      <c r="NS72" s="85"/>
      <c r="NT72" s="85"/>
      <c r="NU72" s="85"/>
      <c r="NV72" s="85"/>
      <c r="NW72" s="85"/>
      <c r="NX72" s="85"/>
      <c r="NY72" s="85"/>
      <c r="NZ72" s="85"/>
      <c r="OA72" s="85"/>
      <c r="OB72" s="85"/>
      <c r="OC72" s="85"/>
      <c r="OD72" s="85"/>
      <c r="OE72" s="85"/>
      <c r="OF72" s="85"/>
      <c r="OG72" s="85"/>
      <c r="OH72" s="85"/>
      <c r="OI72" s="85"/>
      <c r="OJ72" s="85"/>
      <c r="OK72" s="85"/>
      <c r="OL72" s="85"/>
      <c r="OM72" s="85"/>
      <c r="ON72" s="85"/>
      <c r="OO72" s="85"/>
      <c r="OP72" s="85"/>
      <c r="OQ72" s="85"/>
      <c r="OR72" s="85"/>
      <c r="OS72" s="85"/>
      <c r="OT72" s="85"/>
      <c r="OU72" s="85"/>
      <c r="OV72" s="85"/>
      <c r="OW72" s="85"/>
      <c r="OX72" s="85"/>
      <c r="OY72" s="85"/>
      <c r="OZ72" s="85"/>
      <c r="PA72" s="85"/>
      <c r="PB72" s="85"/>
      <c r="PC72" s="85"/>
      <c r="PD72" s="85"/>
      <c r="PE72" s="85"/>
      <c r="PF72" s="85"/>
      <c r="PG72" s="85"/>
      <c r="PH72" s="85"/>
      <c r="PI72" s="85"/>
      <c r="PJ72" s="85"/>
      <c r="PK72" s="85"/>
      <c r="PL72" s="85"/>
      <c r="PM72" s="85"/>
      <c r="PN72" s="85"/>
      <c r="PO72" s="85"/>
      <c r="PP72" s="85"/>
      <c r="PQ72" s="85"/>
      <c r="PR72" s="85"/>
      <c r="PS72" s="85"/>
      <c r="PT72" s="85"/>
      <c r="PU72" s="85"/>
      <c r="PV72" s="85"/>
      <c r="PW72" s="85"/>
      <c r="PX72" s="85"/>
      <c r="PY72" s="85"/>
      <c r="PZ72" s="85"/>
      <c r="QA72" s="85"/>
      <c r="QB72" s="85"/>
      <c r="QC72" s="85"/>
      <c r="QD72" s="85"/>
      <c r="QE72" s="85"/>
      <c r="QF72" s="85"/>
      <c r="QG72" s="85"/>
      <c r="QH72" s="85"/>
      <c r="QI72" s="85"/>
      <c r="QJ72" s="85"/>
      <c r="QK72" s="85"/>
      <c r="QL72" s="85"/>
      <c r="QM72" s="85"/>
      <c r="QN72" s="85"/>
      <c r="QO72" s="85"/>
      <c r="QP72" s="85"/>
      <c r="QQ72" s="85"/>
      <c r="QR72" s="85"/>
      <c r="QS72" s="85"/>
      <c r="QT72" s="85"/>
      <c r="QU72" s="85"/>
      <c r="QV72" s="85"/>
      <c r="QW72" s="85"/>
      <c r="QX72" s="85"/>
      <c r="QY72" s="85"/>
      <c r="QZ72" s="85"/>
      <c r="RA72" s="85"/>
      <c r="RB72" s="85"/>
      <c r="RC72" s="85"/>
      <c r="RD72" s="85"/>
      <c r="RE72" s="85"/>
      <c r="RF72" s="85"/>
      <c r="RG72" s="85"/>
      <c r="RH72" s="85"/>
      <c r="RI72" s="85"/>
      <c r="RJ72" s="85"/>
      <c r="RK72" s="85"/>
      <c r="RL72" s="85"/>
      <c r="RM72" s="85"/>
      <c r="RN72" s="85"/>
      <c r="RO72" s="85"/>
      <c r="RP72" s="85"/>
      <c r="RQ72" s="85"/>
      <c r="RR72" s="85"/>
      <c r="RS72" s="85"/>
      <c r="RT72" s="85"/>
      <c r="RU72" s="85"/>
      <c r="RV72" s="85"/>
      <c r="RW72" s="85"/>
      <c r="RX72" s="85"/>
      <c r="RY72" s="85"/>
      <c r="RZ72" s="85"/>
      <c r="SA72" s="85"/>
      <c r="SB72" s="85"/>
      <c r="SC72" s="85"/>
      <c r="SD72" s="85"/>
      <c r="SE72" s="85"/>
      <c r="SF72" s="85"/>
      <c r="SG72" s="85"/>
      <c r="SH72" s="85"/>
      <c r="SI72" s="85"/>
      <c r="SJ72" s="85"/>
    </row>
    <row r="73" spans="2:504" x14ac:dyDescent="0.25">
      <c r="B73" s="45" t="str">
        <f>'Pay App 1'!B124</f>
        <v>13 00 00</v>
      </c>
      <c r="C73" s="46" t="str">
        <f>'Pay App 1'!C124</f>
        <v>Special Construction (Other)</v>
      </c>
      <c r="D73" s="88">
        <f t="shared" si="8"/>
        <v>0</v>
      </c>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5"/>
      <c r="GM73" s="85"/>
      <c r="GN73" s="85"/>
      <c r="GO73" s="85"/>
      <c r="GP73" s="85"/>
      <c r="GQ73" s="85"/>
      <c r="GR73" s="85"/>
      <c r="GS73" s="85"/>
      <c r="GT73" s="85"/>
      <c r="GU73" s="85"/>
      <c r="GV73" s="85"/>
      <c r="GW73" s="85"/>
      <c r="GX73" s="85"/>
      <c r="GY73" s="85"/>
      <c r="GZ73" s="85"/>
      <c r="HA73" s="85"/>
      <c r="HB73" s="85"/>
      <c r="HC73" s="85"/>
      <c r="HD73" s="85"/>
      <c r="HE73" s="85"/>
      <c r="HF73" s="85"/>
      <c r="HG73" s="85"/>
      <c r="HH73" s="85"/>
      <c r="HI73" s="85"/>
      <c r="HJ73" s="85"/>
      <c r="HK73" s="85"/>
      <c r="HL73" s="85"/>
      <c r="HM73" s="85"/>
      <c r="HN73" s="85"/>
      <c r="HO73" s="85"/>
      <c r="HP73" s="85"/>
      <c r="HQ73" s="85"/>
      <c r="HR73" s="85"/>
      <c r="HS73" s="85"/>
      <c r="HT73" s="85"/>
      <c r="HU73" s="85"/>
      <c r="HV73" s="85"/>
      <c r="HW73" s="85"/>
      <c r="HX73" s="85"/>
      <c r="HY73" s="85"/>
      <c r="HZ73" s="85"/>
      <c r="IA73" s="85"/>
      <c r="IB73" s="85"/>
      <c r="IC73" s="85"/>
      <c r="ID73" s="85"/>
      <c r="IE73" s="85"/>
      <c r="IF73" s="85"/>
      <c r="IG73" s="85"/>
      <c r="IH73" s="85"/>
      <c r="II73" s="85"/>
      <c r="IJ73" s="85"/>
      <c r="IK73" s="85"/>
      <c r="IL73" s="85"/>
      <c r="IM73" s="85"/>
      <c r="IN73" s="85"/>
      <c r="IO73" s="85"/>
      <c r="IP73" s="85"/>
      <c r="IQ73" s="85"/>
      <c r="IR73" s="85"/>
      <c r="IS73" s="85"/>
      <c r="IT73" s="85"/>
      <c r="IU73" s="85"/>
      <c r="IV73" s="85"/>
      <c r="IW73" s="85"/>
      <c r="IX73" s="85"/>
      <c r="IY73" s="85"/>
      <c r="IZ73" s="85"/>
      <c r="JA73" s="85"/>
      <c r="JB73" s="85"/>
      <c r="JC73" s="85"/>
      <c r="JD73" s="85"/>
      <c r="JE73" s="85"/>
      <c r="JF73" s="85"/>
      <c r="JG73" s="85"/>
      <c r="JH73" s="85"/>
      <c r="JI73" s="85"/>
      <c r="JJ73" s="85"/>
      <c r="JK73" s="85"/>
      <c r="JL73" s="85"/>
      <c r="JM73" s="85"/>
      <c r="JN73" s="85"/>
      <c r="JO73" s="85"/>
      <c r="JP73" s="85"/>
      <c r="JQ73" s="85"/>
      <c r="JR73" s="85"/>
      <c r="JS73" s="85"/>
      <c r="JT73" s="85"/>
      <c r="JU73" s="85"/>
      <c r="JV73" s="85"/>
      <c r="JW73" s="85"/>
      <c r="JX73" s="85"/>
      <c r="JY73" s="85"/>
      <c r="JZ73" s="85"/>
      <c r="KA73" s="85"/>
      <c r="KB73" s="85"/>
      <c r="KC73" s="85"/>
      <c r="KD73" s="85"/>
      <c r="KE73" s="85"/>
      <c r="KF73" s="85"/>
      <c r="KG73" s="85"/>
      <c r="KH73" s="85"/>
      <c r="KI73" s="85"/>
      <c r="KJ73" s="85"/>
      <c r="KK73" s="85"/>
      <c r="KL73" s="85"/>
      <c r="KM73" s="85"/>
      <c r="KN73" s="85"/>
      <c r="KO73" s="85"/>
      <c r="KP73" s="85"/>
      <c r="KQ73" s="85"/>
      <c r="KR73" s="85"/>
      <c r="KS73" s="85"/>
      <c r="KT73" s="85"/>
      <c r="KU73" s="85"/>
      <c r="KV73" s="85"/>
      <c r="KW73" s="85"/>
      <c r="KX73" s="85"/>
      <c r="KY73" s="85"/>
      <c r="KZ73" s="85"/>
      <c r="LA73" s="85"/>
      <c r="LB73" s="85"/>
      <c r="LC73" s="85"/>
      <c r="LD73" s="85"/>
      <c r="LE73" s="85"/>
      <c r="LF73" s="85"/>
      <c r="LG73" s="85"/>
      <c r="LH73" s="85"/>
      <c r="LI73" s="85"/>
      <c r="LJ73" s="85"/>
      <c r="LK73" s="85"/>
      <c r="LL73" s="85"/>
      <c r="LM73" s="85"/>
      <c r="LN73" s="85"/>
      <c r="LO73" s="85"/>
      <c r="LP73" s="85"/>
      <c r="LQ73" s="85"/>
      <c r="LR73" s="85"/>
      <c r="LS73" s="85"/>
      <c r="LT73" s="85"/>
      <c r="LU73" s="85"/>
      <c r="LV73" s="85"/>
      <c r="LW73" s="85"/>
      <c r="LX73" s="85"/>
      <c r="LY73" s="85"/>
      <c r="LZ73" s="85"/>
      <c r="MA73" s="85"/>
      <c r="MB73" s="85"/>
      <c r="MC73" s="85"/>
      <c r="MD73" s="85"/>
      <c r="ME73" s="85"/>
      <c r="MF73" s="85"/>
      <c r="MG73" s="85"/>
      <c r="MH73" s="85"/>
      <c r="MI73" s="85"/>
      <c r="MJ73" s="85"/>
      <c r="MK73" s="85"/>
      <c r="ML73" s="85"/>
      <c r="MM73" s="85"/>
      <c r="MN73" s="85"/>
      <c r="MO73" s="85"/>
      <c r="MP73" s="85"/>
      <c r="MQ73" s="85"/>
      <c r="MR73" s="85"/>
      <c r="MS73" s="85"/>
      <c r="MT73" s="85"/>
      <c r="MU73" s="85"/>
      <c r="MV73" s="85"/>
      <c r="MW73" s="85"/>
      <c r="MX73" s="85"/>
      <c r="MY73" s="85"/>
      <c r="MZ73" s="85"/>
      <c r="NA73" s="85"/>
      <c r="NB73" s="85"/>
      <c r="NC73" s="85"/>
      <c r="ND73" s="85"/>
      <c r="NE73" s="85"/>
      <c r="NF73" s="85"/>
      <c r="NG73" s="85"/>
      <c r="NH73" s="85"/>
      <c r="NI73" s="85"/>
      <c r="NJ73" s="85"/>
      <c r="NK73" s="85"/>
      <c r="NL73" s="85"/>
      <c r="NM73" s="85"/>
      <c r="NN73" s="85"/>
      <c r="NO73" s="85"/>
      <c r="NP73" s="85"/>
      <c r="NQ73" s="85"/>
      <c r="NR73" s="85"/>
      <c r="NS73" s="85"/>
      <c r="NT73" s="85"/>
      <c r="NU73" s="85"/>
      <c r="NV73" s="85"/>
      <c r="NW73" s="85"/>
      <c r="NX73" s="85"/>
      <c r="NY73" s="85"/>
      <c r="NZ73" s="85"/>
      <c r="OA73" s="85"/>
      <c r="OB73" s="85"/>
      <c r="OC73" s="85"/>
      <c r="OD73" s="85"/>
      <c r="OE73" s="85"/>
      <c r="OF73" s="85"/>
      <c r="OG73" s="85"/>
      <c r="OH73" s="85"/>
      <c r="OI73" s="85"/>
      <c r="OJ73" s="85"/>
      <c r="OK73" s="85"/>
      <c r="OL73" s="85"/>
      <c r="OM73" s="85"/>
      <c r="ON73" s="85"/>
      <c r="OO73" s="85"/>
      <c r="OP73" s="85"/>
      <c r="OQ73" s="85"/>
      <c r="OR73" s="85"/>
      <c r="OS73" s="85"/>
      <c r="OT73" s="85"/>
      <c r="OU73" s="85"/>
      <c r="OV73" s="85"/>
      <c r="OW73" s="85"/>
      <c r="OX73" s="85"/>
      <c r="OY73" s="85"/>
      <c r="OZ73" s="85"/>
      <c r="PA73" s="85"/>
      <c r="PB73" s="85"/>
      <c r="PC73" s="85"/>
      <c r="PD73" s="85"/>
      <c r="PE73" s="85"/>
      <c r="PF73" s="85"/>
      <c r="PG73" s="85"/>
      <c r="PH73" s="85"/>
      <c r="PI73" s="85"/>
      <c r="PJ73" s="85"/>
      <c r="PK73" s="85"/>
      <c r="PL73" s="85"/>
      <c r="PM73" s="85"/>
      <c r="PN73" s="85"/>
      <c r="PO73" s="85"/>
      <c r="PP73" s="85"/>
      <c r="PQ73" s="85"/>
      <c r="PR73" s="85"/>
      <c r="PS73" s="85"/>
      <c r="PT73" s="85"/>
      <c r="PU73" s="85"/>
      <c r="PV73" s="85"/>
      <c r="PW73" s="85"/>
      <c r="PX73" s="85"/>
      <c r="PY73" s="85"/>
      <c r="PZ73" s="85"/>
      <c r="QA73" s="85"/>
      <c r="QB73" s="85"/>
      <c r="QC73" s="85"/>
      <c r="QD73" s="85"/>
      <c r="QE73" s="85"/>
      <c r="QF73" s="85"/>
      <c r="QG73" s="85"/>
      <c r="QH73" s="85"/>
      <c r="QI73" s="85"/>
      <c r="QJ73" s="85"/>
      <c r="QK73" s="85"/>
      <c r="QL73" s="85"/>
      <c r="QM73" s="85"/>
      <c r="QN73" s="85"/>
      <c r="QO73" s="85"/>
      <c r="QP73" s="85"/>
      <c r="QQ73" s="85"/>
      <c r="QR73" s="85"/>
      <c r="QS73" s="85"/>
      <c r="QT73" s="85"/>
      <c r="QU73" s="85"/>
      <c r="QV73" s="85"/>
      <c r="QW73" s="85"/>
      <c r="QX73" s="85"/>
      <c r="QY73" s="85"/>
      <c r="QZ73" s="85"/>
      <c r="RA73" s="85"/>
      <c r="RB73" s="85"/>
      <c r="RC73" s="85"/>
      <c r="RD73" s="85"/>
      <c r="RE73" s="85"/>
      <c r="RF73" s="85"/>
      <c r="RG73" s="85"/>
      <c r="RH73" s="85"/>
      <c r="RI73" s="85"/>
      <c r="RJ73" s="85"/>
      <c r="RK73" s="85"/>
      <c r="RL73" s="85"/>
      <c r="RM73" s="85"/>
      <c r="RN73" s="85"/>
      <c r="RO73" s="85"/>
      <c r="RP73" s="85"/>
      <c r="RQ73" s="85"/>
      <c r="RR73" s="85"/>
      <c r="RS73" s="85"/>
      <c r="RT73" s="85"/>
      <c r="RU73" s="85"/>
      <c r="RV73" s="85"/>
      <c r="RW73" s="85"/>
      <c r="RX73" s="85"/>
      <c r="RY73" s="85"/>
      <c r="RZ73" s="85"/>
      <c r="SA73" s="85"/>
      <c r="SB73" s="85"/>
      <c r="SC73" s="85"/>
      <c r="SD73" s="85"/>
      <c r="SE73" s="85"/>
      <c r="SF73" s="85"/>
      <c r="SG73" s="85"/>
      <c r="SH73" s="85"/>
      <c r="SI73" s="85"/>
      <c r="SJ73" s="85"/>
    </row>
    <row r="74" spans="2:504" x14ac:dyDescent="0.25">
      <c r="B74" s="45" t="str">
        <f>'Pay App 1'!B125</f>
        <v>13 48 00</v>
      </c>
      <c r="C74" s="46" t="str">
        <f>'Pay App 1'!C125</f>
        <v>Sound &amp; Vibration Control</v>
      </c>
      <c r="D74" s="88">
        <f t="shared" si="8"/>
        <v>0</v>
      </c>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c r="CM74" s="85"/>
      <c r="CN74" s="85"/>
      <c r="CO74" s="85"/>
      <c r="CP74" s="85"/>
      <c r="CQ74" s="85"/>
      <c r="CR74" s="85"/>
      <c r="CS74" s="85"/>
      <c r="CT74" s="85"/>
      <c r="CU74" s="85"/>
      <c r="CV74" s="85"/>
      <c r="CW74" s="85"/>
      <c r="CX74" s="85"/>
      <c r="CY74" s="85"/>
      <c r="CZ74" s="85"/>
      <c r="DA74" s="85"/>
      <c r="DB74" s="85"/>
      <c r="DC74" s="85"/>
      <c r="DD74" s="85"/>
      <c r="DE74" s="85"/>
      <c r="DF74" s="85"/>
      <c r="DG74" s="85"/>
      <c r="DH74" s="85"/>
      <c r="DI74" s="85"/>
      <c r="DJ74" s="85"/>
      <c r="DK74" s="85"/>
      <c r="DL74" s="85"/>
      <c r="DM74" s="85"/>
      <c r="DN74" s="85"/>
      <c r="DO74" s="85"/>
      <c r="DP74" s="85"/>
      <c r="DQ74" s="85"/>
      <c r="DR74" s="85"/>
      <c r="DS74" s="85"/>
      <c r="DT74" s="85"/>
      <c r="DU74" s="85"/>
      <c r="DV74" s="85"/>
      <c r="DW74" s="85"/>
      <c r="DX74" s="85"/>
      <c r="DY74" s="85"/>
      <c r="DZ74" s="85"/>
      <c r="EA74" s="85"/>
      <c r="EB74" s="85"/>
      <c r="EC74" s="85"/>
      <c r="ED74" s="85"/>
      <c r="EE74" s="85"/>
      <c r="EF74" s="85"/>
      <c r="EG74" s="85"/>
      <c r="EH74" s="85"/>
      <c r="EI74" s="85"/>
      <c r="EJ74" s="85"/>
      <c r="EK74" s="85"/>
      <c r="EL74" s="85"/>
      <c r="EM74" s="85"/>
      <c r="EN74" s="85"/>
      <c r="EO74" s="85"/>
      <c r="EP74" s="85"/>
      <c r="EQ74" s="85"/>
      <c r="ER74" s="85"/>
      <c r="ES74" s="85"/>
      <c r="ET74" s="85"/>
      <c r="EU74" s="85"/>
      <c r="EV74" s="85"/>
      <c r="EW74" s="85"/>
      <c r="EX74" s="85"/>
      <c r="EY74" s="85"/>
      <c r="EZ74" s="85"/>
      <c r="FA74" s="85"/>
      <c r="FB74" s="85"/>
      <c r="FC74" s="85"/>
      <c r="FD74" s="85"/>
      <c r="FE74" s="85"/>
      <c r="FF74" s="85"/>
      <c r="FG74" s="85"/>
      <c r="FH74" s="85"/>
      <c r="FI74" s="85"/>
      <c r="FJ74" s="85"/>
      <c r="FK74" s="85"/>
      <c r="FL74" s="85"/>
      <c r="FM74" s="85"/>
      <c r="FN74" s="85"/>
      <c r="FO74" s="85"/>
      <c r="FP74" s="85"/>
      <c r="FQ74" s="85"/>
      <c r="FR74" s="85"/>
      <c r="FS74" s="85"/>
      <c r="FT74" s="85"/>
      <c r="FU74" s="85"/>
      <c r="FV74" s="85"/>
      <c r="FW74" s="85"/>
      <c r="FX74" s="85"/>
      <c r="FY74" s="85"/>
      <c r="FZ74" s="85"/>
      <c r="GA74" s="85"/>
      <c r="GB74" s="85"/>
      <c r="GC74" s="85"/>
      <c r="GD74" s="85"/>
      <c r="GE74" s="85"/>
      <c r="GF74" s="85"/>
      <c r="GG74" s="85"/>
      <c r="GH74" s="85"/>
      <c r="GI74" s="85"/>
      <c r="GJ74" s="85"/>
      <c r="GK74" s="85"/>
      <c r="GL74" s="85"/>
      <c r="GM74" s="85"/>
      <c r="GN74" s="85"/>
      <c r="GO74" s="85"/>
      <c r="GP74" s="85"/>
      <c r="GQ74" s="85"/>
      <c r="GR74" s="85"/>
      <c r="GS74" s="85"/>
      <c r="GT74" s="85"/>
      <c r="GU74" s="85"/>
      <c r="GV74" s="85"/>
      <c r="GW74" s="85"/>
      <c r="GX74" s="85"/>
      <c r="GY74" s="85"/>
      <c r="GZ74" s="85"/>
      <c r="HA74" s="85"/>
      <c r="HB74" s="85"/>
      <c r="HC74" s="85"/>
      <c r="HD74" s="85"/>
      <c r="HE74" s="85"/>
      <c r="HF74" s="85"/>
      <c r="HG74" s="85"/>
      <c r="HH74" s="85"/>
      <c r="HI74" s="85"/>
      <c r="HJ74" s="85"/>
      <c r="HK74" s="85"/>
      <c r="HL74" s="85"/>
      <c r="HM74" s="85"/>
      <c r="HN74" s="85"/>
      <c r="HO74" s="85"/>
      <c r="HP74" s="85"/>
      <c r="HQ74" s="85"/>
      <c r="HR74" s="85"/>
      <c r="HS74" s="85"/>
      <c r="HT74" s="85"/>
      <c r="HU74" s="85"/>
      <c r="HV74" s="85"/>
      <c r="HW74" s="85"/>
      <c r="HX74" s="85"/>
      <c r="HY74" s="85"/>
      <c r="HZ74" s="85"/>
      <c r="IA74" s="85"/>
      <c r="IB74" s="85"/>
      <c r="IC74" s="85"/>
      <c r="ID74" s="85"/>
      <c r="IE74" s="85"/>
      <c r="IF74" s="85"/>
      <c r="IG74" s="85"/>
      <c r="IH74" s="85"/>
      <c r="II74" s="85"/>
      <c r="IJ74" s="85"/>
      <c r="IK74" s="85"/>
      <c r="IL74" s="85"/>
      <c r="IM74" s="85"/>
      <c r="IN74" s="85"/>
      <c r="IO74" s="85"/>
      <c r="IP74" s="85"/>
      <c r="IQ74" s="85"/>
      <c r="IR74" s="85"/>
      <c r="IS74" s="85"/>
      <c r="IT74" s="85"/>
      <c r="IU74" s="85"/>
      <c r="IV74" s="85"/>
      <c r="IW74" s="85"/>
      <c r="IX74" s="85"/>
      <c r="IY74" s="85"/>
      <c r="IZ74" s="85"/>
      <c r="JA74" s="85"/>
      <c r="JB74" s="85"/>
      <c r="JC74" s="85"/>
      <c r="JD74" s="85"/>
      <c r="JE74" s="85"/>
      <c r="JF74" s="85"/>
      <c r="JG74" s="85"/>
      <c r="JH74" s="85"/>
      <c r="JI74" s="85"/>
      <c r="JJ74" s="85"/>
      <c r="JK74" s="85"/>
      <c r="JL74" s="85"/>
      <c r="JM74" s="85"/>
      <c r="JN74" s="85"/>
      <c r="JO74" s="85"/>
      <c r="JP74" s="85"/>
      <c r="JQ74" s="85"/>
      <c r="JR74" s="85"/>
      <c r="JS74" s="85"/>
      <c r="JT74" s="85"/>
      <c r="JU74" s="85"/>
      <c r="JV74" s="85"/>
      <c r="JW74" s="85"/>
      <c r="JX74" s="85"/>
      <c r="JY74" s="85"/>
      <c r="JZ74" s="85"/>
      <c r="KA74" s="85"/>
      <c r="KB74" s="85"/>
      <c r="KC74" s="85"/>
      <c r="KD74" s="85"/>
      <c r="KE74" s="85"/>
      <c r="KF74" s="85"/>
      <c r="KG74" s="85"/>
      <c r="KH74" s="85"/>
      <c r="KI74" s="85"/>
      <c r="KJ74" s="85"/>
      <c r="KK74" s="85"/>
      <c r="KL74" s="85"/>
      <c r="KM74" s="85"/>
      <c r="KN74" s="85"/>
      <c r="KO74" s="85"/>
      <c r="KP74" s="85"/>
      <c r="KQ74" s="85"/>
      <c r="KR74" s="85"/>
      <c r="KS74" s="85"/>
      <c r="KT74" s="85"/>
      <c r="KU74" s="85"/>
      <c r="KV74" s="85"/>
      <c r="KW74" s="85"/>
      <c r="KX74" s="85"/>
      <c r="KY74" s="85"/>
      <c r="KZ74" s="85"/>
      <c r="LA74" s="85"/>
      <c r="LB74" s="85"/>
      <c r="LC74" s="85"/>
      <c r="LD74" s="85"/>
      <c r="LE74" s="85"/>
      <c r="LF74" s="85"/>
      <c r="LG74" s="85"/>
      <c r="LH74" s="85"/>
      <c r="LI74" s="85"/>
      <c r="LJ74" s="85"/>
      <c r="LK74" s="85"/>
      <c r="LL74" s="85"/>
      <c r="LM74" s="85"/>
      <c r="LN74" s="85"/>
      <c r="LO74" s="85"/>
      <c r="LP74" s="85"/>
      <c r="LQ74" s="85"/>
      <c r="LR74" s="85"/>
      <c r="LS74" s="85"/>
      <c r="LT74" s="85"/>
      <c r="LU74" s="85"/>
      <c r="LV74" s="85"/>
      <c r="LW74" s="85"/>
      <c r="LX74" s="85"/>
      <c r="LY74" s="85"/>
      <c r="LZ74" s="85"/>
      <c r="MA74" s="85"/>
      <c r="MB74" s="85"/>
      <c r="MC74" s="85"/>
      <c r="MD74" s="85"/>
      <c r="ME74" s="85"/>
      <c r="MF74" s="85"/>
      <c r="MG74" s="85"/>
      <c r="MH74" s="85"/>
      <c r="MI74" s="85"/>
      <c r="MJ74" s="85"/>
      <c r="MK74" s="85"/>
      <c r="ML74" s="85"/>
      <c r="MM74" s="85"/>
      <c r="MN74" s="85"/>
      <c r="MO74" s="85"/>
      <c r="MP74" s="85"/>
      <c r="MQ74" s="85"/>
      <c r="MR74" s="85"/>
      <c r="MS74" s="85"/>
      <c r="MT74" s="85"/>
      <c r="MU74" s="85"/>
      <c r="MV74" s="85"/>
      <c r="MW74" s="85"/>
      <c r="MX74" s="85"/>
      <c r="MY74" s="85"/>
      <c r="MZ74" s="85"/>
      <c r="NA74" s="85"/>
      <c r="NB74" s="85"/>
      <c r="NC74" s="85"/>
      <c r="ND74" s="85"/>
      <c r="NE74" s="85"/>
      <c r="NF74" s="85"/>
      <c r="NG74" s="85"/>
      <c r="NH74" s="85"/>
      <c r="NI74" s="85"/>
      <c r="NJ74" s="85"/>
      <c r="NK74" s="85"/>
      <c r="NL74" s="85"/>
      <c r="NM74" s="85"/>
      <c r="NN74" s="85"/>
      <c r="NO74" s="85"/>
      <c r="NP74" s="85"/>
      <c r="NQ74" s="85"/>
      <c r="NR74" s="85"/>
      <c r="NS74" s="85"/>
      <c r="NT74" s="85"/>
      <c r="NU74" s="85"/>
      <c r="NV74" s="85"/>
      <c r="NW74" s="85"/>
      <c r="NX74" s="85"/>
      <c r="NY74" s="85"/>
      <c r="NZ74" s="85"/>
      <c r="OA74" s="85"/>
      <c r="OB74" s="85"/>
      <c r="OC74" s="85"/>
      <c r="OD74" s="85"/>
      <c r="OE74" s="85"/>
      <c r="OF74" s="85"/>
      <c r="OG74" s="85"/>
      <c r="OH74" s="85"/>
      <c r="OI74" s="85"/>
      <c r="OJ74" s="85"/>
      <c r="OK74" s="85"/>
      <c r="OL74" s="85"/>
      <c r="OM74" s="85"/>
      <c r="ON74" s="85"/>
      <c r="OO74" s="85"/>
      <c r="OP74" s="85"/>
      <c r="OQ74" s="85"/>
      <c r="OR74" s="85"/>
      <c r="OS74" s="85"/>
      <c r="OT74" s="85"/>
      <c r="OU74" s="85"/>
      <c r="OV74" s="85"/>
      <c r="OW74" s="85"/>
      <c r="OX74" s="85"/>
      <c r="OY74" s="85"/>
      <c r="OZ74" s="85"/>
      <c r="PA74" s="85"/>
      <c r="PB74" s="85"/>
      <c r="PC74" s="85"/>
      <c r="PD74" s="85"/>
      <c r="PE74" s="85"/>
      <c r="PF74" s="85"/>
      <c r="PG74" s="85"/>
      <c r="PH74" s="85"/>
      <c r="PI74" s="85"/>
      <c r="PJ74" s="85"/>
      <c r="PK74" s="85"/>
      <c r="PL74" s="85"/>
      <c r="PM74" s="85"/>
      <c r="PN74" s="85"/>
      <c r="PO74" s="85"/>
      <c r="PP74" s="85"/>
      <c r="PQ74" s="85"/>
      <c r="PR74" s="85"/>
      <c r="PS74" s="85"/>
      <c r="PT74" s="85"/>
      <c r="PU74" s="85"/>
      <c r="PV74" s="85"/>
      <c r="PW74" s="85"/>
      <c r="PX74" s="85"/>
      <c r="PY74" s="85"/>
      <c r="PZ74" s="85"/>
      <c r="QA74" s="85"/>
      <c r="QB74" s="85"/>
      <c r="QC74" s="85"/>
      <c r="QD74" s="85"/>
      <c r="QE74" s="85"/>
      <c r="QF74" s="85"/>
      <c r="QG74" s="85"/>
      <c r="QH74" s="85"/>
      <c r="QI74" s="85"/>
      <c r="QJ74" s="85"/>
      <c r="QK74" s="85"/>
      <c r="QL74" s="85"/>
      <c r="QM74" s="85"/>
      <c r="QN74" s="85"/>
      <c r="QO74" s="85"/>
      <c r="QP74" s="85"/>
      <c r="QQ74" s="85"/>
      <c r="QR74" s="85"/>
      <c r="QS74" s="85"/>
      <c r="QT74" s="85"/>
      <c r="QU74" s="85"/>
      <c r="QV74" s="85"/>
      <c r="QW74" s="85"/>
      <c r="QX74" s="85"/>
      <c r="QY74" s="85"/>
      <c r="QZ74" s="85"/>
      <c r="RA74" s="85"/>
      <c r="RB74" s="85"/>
      <c r="RC74" s="85"/>
      <c r="RD74" s="85"/>
      <c r="RE74" s="85"/>
      <c r="RF74" s="85"/>
      <c r="RG74" s="85"/>
      <c r="RH74" s="85"/>
      <c r="RI74" s="85"/>
      <c r="RJ74" s="85"/>
      <c r="RK74" s="85"/>
      <c r="RL74" s="85"/>
      <c r="RM74" s="85"/>
      <c r="RN74" s="85"/>
      <c r="RO74" s="85"/>
      <c r="RP74" s="85"/>
      <c r="RQ74" s="85"/>
      <c r="RR74" s="85"/>
      <c r="RS74" s="85"/>
      <c r="RT74" s="85"/>
      <c r="RU74" s="85"/>
      <c r="RV74" s="85"/>
      <c r="RW74" s="85"/>
      <c r="RX74" s="85"/>
      <c r="RY74" s="85"/>
      <c r="RZ74" s="85"/>
      <c r="SA74" s="85"/>
      <c r="SB74" s="85"/>
      <c r="SC74" s="85"/>
      <c r="SD74" s="85"/>
      <c r="SE74" s="85"/>
      <c r="SF74" s="85"/>
      <c r="SG74" s="85"/>
      <c r="SH74" s="85"/>
      <c r="SI74" s="85"/>
      <c r="SJ74" s="85"/>
    </row>
    <row r="75" spans="2:504" x14ac:dyDescent="0.25">
      <c r="B75" s="36" t="str">
        <f>'Pay App 1'!B126</f>
        <v>14 20 00</v>
      </c>
      <c r="C75" s="28" t="str">
        <f>'Pay App 1'!C126</f>
        <v>Elevator</v>
      </c>
      <c r="D75" s="88">
        <f t="shared" si="8"/>
        <v>0</v>
      </c>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85"/>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5"/>
      <c r="GM75" s="85"/>
      <c r="GN75" s="85"/>
      <c r="GO75" s="85"/>
      <c r="GP75" s="85"/>
      <c r="GQ75" s="85"/>
      <c r="GR75" s="85"/>
      <c r="GS75" s="85"/>
      <c r="GT75" s="85"/>
      <c r="GU75" s="85"/>
      <c r="GV75" s="85"/>
      <c r="GW75" s="85"/>
      <c r="GX75" s="85"/>
      <c r="GY75" s="85"/>
      <c r="GZ75" s="85"/>
      <c r="HA75" s="85"/>
      <c r="HB75" s="85"/>
      <c r="HC75" s="85"/>
      <c r="HD75" s="85"/>
      <c r="HE75" s="85"/>
      <c r="HF75" s="85"/>
      <c r="HG75" s="85"/>
      <c r="HH75" s="85"/>
      <c r="HI75" s="85"/>
      <c r="HJ75" s="85"/>
      <c r="HK75" s="85"/>
      <c r="HL75" s="85"/>
      <c r="HM75" s="85"/>
      <c r="HN75" s="85"/>
      <c r="HO75" s="85"/>
      <c r="HP75" s="85"/>
      <c r="HQ75" s="85"/>
      <c r="HR75" s="85"/>
      <c r="HS75" s="85"/>
      <c r="HT75" s="85"/>
      <c r="HU75" s="85"/>
      <c r="HV75" s="85"/>
      <c r="HW75" s="85"/>
      <c r="HX75" s="85"/>
      <c r="HY75" s="85"/>
      <c r="HZ75" s="85"/>
      <c r="IA75" s="85"/>
      <c r="IB75" s="85"/>
      <c r="IC75" s="85"/>
      <c r="ID75" s="85"/>
      <c r="IE75" s="85"/>
      <c r="IF75" s="85"/>
      <c r="IG75" s="85"/>
      <c r="IH75" s="85"/>
      <c r="II75" s="85"/>
      <c r="IJ75" s="85"/>
      <c r="IK75" s="85"/>
      <c r="IL75" s="85"/>
      <c r="IM75" s="85"/>
      <c r="IN75" s="85"/>
      <c r="IO75" s="85"/>
      <c r="IP75" s="85"/>
      <c r="IQ75" s="85"/>
      <c r="IR75" s="85"/>
      <c r="IS75" s="85"/>
      <c r="IT75" s="85"/>
      <c r="IU75" s="85"/>
      <c r="IV75" s="85"/>
      <c r="IW75" s="85"/>
      <c r="IX75" s="85"/>
      <c r="IY75" s="85"/>
      <c r="IZ75" s="85"/>
      <c r="JA75" s="85"/>
      <c r="JB75" s="85"/>
      <c r="JC75" s="85"/>
      <c r="JD75" s="85"/>
      <c r="JE75" s="85"/>
      <c r="JF75" s="85"/>
      <c r="JG75" s="85"/>
      <c r="JH75" s="85"/>
      <c r="JI75" s="85"/>
      <c r="JJ75" s="85"/>
      <c r="JK75" s="85"/>
      <c r="JL75" s="85"/>
      <c r="JM75" s="85"/>
      <c r="JN75" s="85"/>
      <c r="JO75" s="85"/>
      <c r="JP75" s="85"/>
      <c r="JQ75" s="85"/>
      <c r="JR75" s="85"/>
      <c r="JS75" s="85"/>
      <c r="JT75" s="85"/>
      <c r="JU75" s="85"/>
      <c r="JV75" s="85"/>
      <c r="JW75" s="85"/>
      <c r="JX75" s="85"/>
      <c r="JY75" s="85"/>
      <c r="JZ75" s="85"/>
      <c r="KA75" s="85"/>
      <c r="KB75" s="85"/>
      <c r="KC75" s="85"/>
      <c r="KD75" s="85"/>
      <c r="KE75" s="85"/>
      <c r="KF75" s="85"/>
      <c r="KG75" s="85"/>
      <c r="KH75" s="85"/>
      <c r="KI75" s="85"/>
      <c r="KJ75" s="85"/>
      <c r="KK75" s="85"/>
      <c r="KL75" s="85"/>
      <c r="KM75" s="85"/>
      <c r="KN75" s="85"/>
      <c r="KO75" s="85"/>
      <c r="KP75" s="85"/>
      <c r="KQ75" s="85"/>
      <c r="KR75" s="85"/>
      <c r="KS75" s="85"/>
      <c r="KT75" s="85"/>
      <c r="KU75" s="85"/>
      <c r="KV75" s="85"/>
      <c r="KW75" s="85"/>
      <c r="KX75" s="85"/>
      <c r="KY75" s="85"/>
      <c r="KZ75" s="85"/>
      <c r="LA75" s="85"/>
      <c r="LB75" s="85"/>
      <c r="LC75" s="85"/>
      <c r="LD75" s="85"/>
      <c r="LE75" s="85"/>
      <c r="LF75" s="85"/>
      <c r="LG75" s="85"/>
      <c r="LH75" s="85"/>
      <c r="LI75" s="85"/>
      <c r="LJ75" s="85"/>
      <c r="LK75" s="85"/>
      <c r="LL75" s="85"/>
      <c r="LM75" s="85"/>
      <c r="LN75" s="85"/>
      <c r="LO75" s="85"/>
      <c r="LP75" s="85"/>
      <c r="LQ75" s="85"/>
      <c r="LR75" s="85"/>
      <c r="LS75" s="85"/>
      <c r="LT75" s="85"/>
      <c r="LU75" s="85"/>
      <c r="LV75" s="85"/>
      <c r="LW75" s="85"/>
      <c r="LX75" s="85"/>
      <c r="LY75" s="85"/>
      <c r="LZ75" s="85"/>
      <c r="MA75" s="85"/>
      <c r="MB75" s="85"/>
      <c r="MC75" s="85"/>
      <c r="MD75" s="85"/>
      <c r="ME75" s="85"/>
      <c r="MF75" s="85"/>
      <c r="MG75" s="85"/>
      <c r="MH75" s="85"/>
      <c r="MI75" s="85"/>
      <c r="MJ75" s="85"/>
      <c r="MK75" s="85"/>
      <c r="ML75" s="85"/>
      <c r="MM75" s="85"/>
      <c r="MN75" s="85"/>
      <c r="MO75" s="85"/>
      <c r="MP75" s="85"/>
      <c r="MQ75" s="85"/>
      <c r="MR75" s="85"/>
      <c r="MS75" s="85"/>
      <c r="MT75" s="85"/>
      <c r="MU75" s="85"/>
      <c r="MV75" s="85"/>
      <c r="MW75" s="85"/>
      <c r="MX75" s="85"/>
      <c r="MY75" s="85"/>
      <c r="MZ75" s="85"/>
      <c r="NA75" s="85"/>
      <c r="NB75" s="85"/>
      <c r="NC75" s="85"/>
      <c r="ND75" s="85"/>
      <c r="NE75" s="85"/>
      <c r="NF75" s="85"/>
      <c r="NG75" s="85"/>
      <c r="NH75" s="85"/>
      <c r="NI75" s="85"/>
      <c r="NJ75" s="85"/>
      <c r="NK75" s="85"/>
      <c r="NL75" s="85"/>
      <c r="NM75" s="85"/>
      <c r="NN75" s="85"/>
      <c r="NO75" s="85"/>
      <c r="NP75" s="85"/>
      <c r="NQ75" s="85"/>
      <c r="NR75" s="85"/>
      <c r="NS75" s="85"/>
      <c r="NT75" s="85"/>
      <c r="NU75" s="85"/>
      <c r="NV75" s="85"/>
      <c r="NW75" s="85"/>
      <c r="NX75" s="85"/>
      <c r="NY75" s="85"/>
      <c r="NZ75" s="85"/>
      <c r="OA75" s="85"/>
      <c r="OB75" s="85"/>
      <c r="OC75" s="85"/>
      <c r="OD75" s="85"/>
      <c r="OE75" s="85"/>
      <c r="OF75" s="85"/>
      <c r="OG75" s="85"/>
      <c r="OH75" s="85"/>
      <c r="OI75" s="85"/>
      <c r="OJ75" s="85"/>
      <c r="OK75" s="85"/>
      <c r="OL75" s="85"/>
      <c r="OM75" s="85"/>
      <c r="ON75" s="85"/>
      <c r="OO75" s="85"/>
      <c r="OP75" s="85"/>
      <c r="OQ75" s="85"/>
      <c r="OR75" s="85"/>
      <c r="OS75" s="85"/>
      <c r="OT75" s="85"/>
      <c r="OU75" s="85"/>
      <c r="OV75" s="85"/>
      <c r="OW75" s="85"/>
      <c r="OX75" s="85"/>
      <c r="OY75" s="85"/>
      <c r="OZ75" s="85"/>
      <c r="PA75" s="85"/>
      <c r="PB75" s="85"/>
      <c r="PC75" s="85"/>
      <c r="PD75" s="85"/>
      <c r="PE75" s="85"/>
      <c r="PF75" s="85"/>
      <c r="PG75" s="85"/>
      <c r="PH75" s="85"/>
      <c r="PI75" s="85"/>
      <c r="PJ75" s="85"/>
      <c r="PK75" s="85"/>
      <c r="PL75" s="85"/>
      <c r="PM75" s="85"/>
      <c r="PN75" s="85"/>
      <c r="PO75" s="85"/>
      <c r="PP75" s="85"/>
      <c r="PQ75" s="85"/>
      <c r="PR75" s="85"/>
      <c r="PS75" s="85"/>
      <c r="PT75" s="85"/>
      <c r="PU75" s="85"/>
      <c r="PV75" s="85"/>
      <c r="PW75" s="85"/>
      <c r="PX75" s="85"/>
      <c r="PY75" s="85"/>
      <c r="PZ75" s="85"/>
      <c r="QA75" s="85"/>
      <c r="QB75" s="85"/>
      <c r="QC75" s="85"/>
      <c r="QD75" s="85"/>
      <c r="QE75" s="85"/>
      <c r="QF75" s="85"/>
      <c r="QG75" s="85"/>
      <c r="QH75" s="85"/>
      <c r="QI75" s="85"/>
      <c r="QJ75" s="85"/>
      <c r="QK75" s="85"/>
      <c r="QL75" s="85"/>
      <c r="QM75" s="85"/>
      <c r="QN75" s="85"/>
      <c r="QO75" s="85"/>
      <c r="QP75" s="85"/>
      <c r="QQ75" s="85"/>
      <c r="QR75" s="85"/>
      <c r="QS75" s="85"/>
      <c r="QT75" s="85"/>
      <c r="QU75" s="85"/>
      <c r="QV75" s="85"/>
      <c r="QW75" s="85"/>
      <c r="QX75" s="85"/>
      <c r="QY75" s="85"/>
      <c r="QZ75" s="85"/>
      <c r="RA75" s="85"/>
      <c r="RB75" s="85"/>
      <c r="RC75" s="85"/>
      <c r="RD75" s="85"/>
      <c r="RE75" s="85"/>
      <c r="RF75" s="85"/>
      <c r="RG75" s="85"/>
      <c r="RH75" s="85"/>
      <c r="RI75" s="85"/>
      <c r="RJ75" s="85"/>
      <c r="RK75" s="85"/>
      <c r="RL75" s="85"/>
      <c r="RM75" s="85"/>
      <c r="RN75" s="85"/>
      <c r="RO75" s="85"/>
      <c r="RP75" s="85"/>
      <c r="RQ75" s="85"/>
      <c r="RR75" s="85"/>
      <c r="RS75" s="85"/>
      <c r="RT75" s="85"/>
      <c r="RU75" s="85"/>
      <c r="RV75" s="85"/>
      <c r="RW75" s="85"/>
      <c r="RX75" s="85"/>
      <c r="RY75" s="85"/>
      <c r="RZ75" s="85"/>
      <c r="SA75" s="85"/>
      <c r="SB75" s="85"/>
      <c r="SC75" s="85"/>
      <c r="SD75" s="85"/>
      <c r="SE75" s="85"/>
      <c r="SF75" s="85"/>
      <c r="SG75" s="85"/>
      <c r="SH75" s="85"/>
      <c r="SI75" s="85"/>
      <c r="SJ75" s="85"/>
    </row>
    <row r="76" spans="2:504" x14ac:dyDescent="0.25">
      <c r="B76" s="36" t="str">
        <f>'Pay App 1'!B127</f>
        <v>14 40 00</v>
      </c>
      <c r="C76" s="28" t="str">
        <f>'Pay App 1'!C127</f>
        <v>Lifts</v>
      </c>
      <c r="D76" s="88">
        <f t="shared" ref="D76:D97" si="9">SUM(E76:SJ76)</f>
        <v>0</v>
      </c>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85"/>
      <c r="DE76" s="85"/>
      <c r="DF76" s="85"/>
      <c r="DG76" s="85"/>
      <c r="DH76" s="85"/>
      <c r="DI76" s="85"/>
      <c r="DJ76" s="85"/>
      <c r="DK76" s="85"/>
      <c r="DL76" s="85"/>
      <c r="DM76" s="8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c r="ET76" s="85"/>
      <c r="EU76" s="85"/>
      <c r="EV76" s="85"/>
      <c r="EW76" s="85"/>
      <c r="EX76" s="85"/>
      <c r="EY76" s="85"/>
      <c r="EZ76" s="85"/>
      <c r="FA76" s="85"/>
      <c r="FB76" s="85"/>
      <c r="FC76" s="85"/>
      <c r="FD76" s="85"/>
      <c r="FE76" s="85"/>
      <c r="FF76" s="85"/>
      <c r="FG76" s="85"/>
      <c r="FH76" s="85"/>
      <c r="FI76" s="85"/>
      <c r="FJ76" s="85"/>
      <c r="FK76" s="85"/>
      <c r="FL76" s="85"/>
      <c r="FM76" s="85"/>
      <c r="FN76" s="85"/>
      <c r="FO76" s="85"/>
      <c r="FP76" s="85"/>
      <c r="FQ76" s="85"/>
      <c r="FR76" s="85"/>
      <c r="FS76" s="85"/>
      <c r="FT76" s="85"/>
      <c r="FU76" s="85"/>
      <c r="FV76" s="85"/>
      <c r="FW76" s="85"/>
      <c r="FX76" s="85"/>
      <c r="FY76" s="85"/>
      <c r="FZ76" s="85"/>
      <c r="GA76" s="85"/>
      <c r="GB76" s="85"/>
      <c r="GC76" s="85"/>
      <c r="GD76" s="85"/>
      <c r="GE76" s="85"/>
      <c r="GF76" s="85"/>
      <c r="GG76" s="85"/>
      <c r="GH76" s="85"/>
      <c r="GI76" s="85"/>
      <c r="GJ76" s="85"/>
      <c r="GK76" s="85"/>
      <c r="GL76" s="85"/>
      <c r="GM76" s="85"/>
      <c r="GN76" s="85"/>
      <c r="GO76" s="85"/>
      <c r="GP76" s="85"/>
      <c r="GQ76" s="85"/>
      <c r="GR76" s="85"/>
      <c r="GS76" s="85"/>
      <c r="GT76" s="85"/>
      <c r="GU76" s="85"/>
      <c r="GV76" s="85"/>
      <c r="GW76" s="85"/>
      <c r="GX76" s="85"/>
      <c r="GY76" s="85"/>
      <c r="GZ76" s="85"/>
      <c r="HA76" s="85"/>
      <c r="HB76" s="85"/>
      <c r="HC76" s="85"/>
      <c r="HD76" s="85"/>
      <c r="HE76" s="85"/>
      <c r="HF76" s="85"/>
      <c r="HG76" s="85"/>
      <c r="HH76" s="85"/>
      <c r="HI76" s="85"/>
      <c r="HJ76" s="85"/>
      <c r="HK76" s="85"/>
      <c r="HL76" s="85"/>
      <c r="HM76" s="85"/>
      <c r="HN76" s="85"/>
      <c r="HO76" s="85"/>
      <c r="HP76" s="85"/>
      <c r="HQ76" s="85"/>
      <c r="HR76" s="85"/>
      <c r="HS76" s="85"/>
      <c r="HT76" s="85"/>
      <c r="HU76" s="85"/>
      <c r="HV76" s="85"/>
      <c r="HW76" s="85"/>
      <c r="HX76" s="85"/>
      <c r="HY76" s="85"/>
      <c r="HZ76" s="85"/>
      <c r="IA76" s="85"/>
      <c r="IB76" s="85"/>
      <c r="IC76" s="85"/>
      <c r="ID76" s="85"/>
      <c r="IE76" s="85"/>
      <c r="IF76" s="85"/>
      <c r="IG76" s="85"/>
      <c r="IH76" s="85"/>
      <c r="II76" s="85"/>
      <c r="IJ76" s="85"/>
      <c r="IK76" s="85"/>
      <c r="IL76" s="85"/>
      <c r="IM76" s="85"/>
      <c r="IN76" s="85"/>
      <c r="IO76" s="85"/>
      <c r="IP76" s="85"/>
      <c r="IQ76" s="85"/>
      <c r="IR76" s="85"/>
      <c r="IS76" s="85"/>
      <c r="IT76" s="85"/>
      <c r="IU76" s="85"/>
      <c r="IV76" s="85"/>
      <c r="IW76" s="85"/>
      <c r="IX76" s="85"/>
      <c r="IY76" s="85"/>
      <c r="IZ76" s="85"/>
      <c r="JA76" s="85"/>
      <c r="JB76" s="85"/>
      <c r="JC76" s="85"/>
      <c r="JD76" s="85"/>
      <c r="JE76" s="85"/>
      <c r="JF76" s="85"/>
      <c r="JG76" s="85"/>
      <c r="JH76" s="85"/>
      <c r="JI76" s="85"/>
      <c r="JJ76" s="85"/>
      <c r="JK76" s="85"/>
      <c r="JL76" s="85"/>
      <c r="JM76" s="85"/>
      <c r="JN76" s="85"/>
      <c r="JO76" s="85"/>
      <c r="JP76" s="85"/>
      <c r="JQ76" s="85"/>
      <c r="JR76" s="85"/>
      <c r="JS76" s="85"/>
      <c r="JT76" s="85"/>
      <c r="JU76" s="85"/>
      <c r="JV76" s="85"/>
      <c r="JW76" s="85"/>
      <c r="JX76" s="85"/>
      <c r="JY76" s="85"/>
      <c r="JZ76" s="85"/>
      <c r="KA76" s="85"/>
      <c r="KB76" s="85"/>
      <c r="KC76" s="85"/>
      <c r="KD76" s="85"/>
      <c r="KE76" s="85"/>
      <c r="KF76" s="85"/>
      <c r="KG76" s="85"/>
      <c r="KH76" s="85"/>
      <c r="KI76" s="85"/>
      <c r="KJ76" s="85"/>
      <c r="KK76" s="85"/>
      <c r="KL76" s="85"/>
      <c r="KM76" s="85"/>
      <c r="KN76" s="85"/>
      <c r="KO76" s="85"/>
      <c r="KP76" s="85"/>
      <c r="KQ76" s="85"/>
      <c r="KR76" s="85"/>
      <c r="KS76" s="85"/>
      <c r="KT76" s="85"/>
      <c r="KU76" s="85"/>
      <c r="KV76" s="85"/>
      <c r="KW76" s="85"/>
      <c r="KX76" s="85"/>
      <c r="KY76" s="85"/>
      <c r="KZ76" s="85"/>
      <c r="LA76" s="85"/>
      <c r="LB76" s="85"/>
      <c r="LC76" s="85"/>
      <c r="LD76" s="85"/>
      <c r="LE76" s="85"/>
      <c r="LF76" s="85"/>
      <c r="LG76" s="85"/>
      <c r="LH76" s="85"/>
      <c r="LI76" s="85"/>
      <c r="LJ76" s="85"/>
      <c r="LK76" s="85"/>
      <c r="LL76" s="85"/>
      <c r="LM76" s="85"/>
      <c r="LN76" s="85"/>
      <c r="LO76" s="85"/>
      <c r="LP76" s="85"/>
      <c r="LQ76" s="85"/>
      <c r="LR76" s="85"/>
      <c r="LS76" s="85"/>
      <c r="LT76" s="85"/>
      <c r="LU76" s="85"/>
      <c r="LV76" s="85"/>
      <c r="LW76" s="85"/>
      <c r="LX76" s="85"/>
      <c r="LY76" s="85"/>
      <c r="LZ76" s="85"/>
      <c r="MA76" s="85"/>
      <c r="MB76" s="85"/>
      <c r="MC76" s="85"/>
      <c r="MD76" s="85"/>
      <c r="ME76" s="85"/>
      <c r="MF76" s="85"/>
      <c r="MG76" s="85"/>
      <c r="MH76" s="85"/>
      <c r="MI76" s="85"/>
      <c r="MJ76" s="85"/>
      <c r="MK76" s="85"/>
      <c r="ML76" s="85"/>
      <c r="MM76" s="85"/>
      <c r="MN76" s="85"/>
      <c r="MO76" s="85"/>
      <c r="MP76" s="85"/>
      <c r="MQ76" s="85"/>
      <c r="MR76" s="85"/>
      <c r="MS76" s="85"/>
      <c r="MT76" s="85"/>
      <c r="MU76" s="85"/>
      <c r="MV76" s="85"/>
      <c r="MW76" s="85"/>
      <c r="MX76" s="85"/>
      <c r="MY76" s="85"/>
      <c r="MZ76" s="85"/>
      <c r="NA76" s="85"/>
      <c r="NB76" s="85"/>
      <c r="NC76" s="85"/>
      <c r="ND76" s="85"/>
      <c r="NE76" s="85"/>
      <c r="NF76" s="85"/>
      <c r="NG76" s="85"/>
      <c r="NH76" s="85"/>
      <c r="NI76" s="85"/>
      <c r="NJ76" s="85"/>
      <c r="NK76" s="85"/>
      <c r="NL76" s="85"/>
      <c r="NM76" s="85"/>
      <c r="NN76" s="85"/>
      <c r="NO76" s="85"/>
      <c r="NP76" s="85"/>
      <c r="NQ76" s="85"/>
      <c r="NR76" s="85"/>
      <c r="NS76" s="85"/>
      <c r="NT76" s="85"/>
      <c r="NU76" s="85"/>
      <c r="NV76" s="85"/>
      <c r="NW76" s="85"/>
      <c r="NX76" s="85"/>
      <c r="NY76" s="85"/>
      <c r="NZ76" s="85"/>
      <c r="OA76" s="85"/>
      <c r="OB76" s="85"/>
      <c r="OC76" s="85"/>
      <c r="OD76" s="85"/>
      <c r="OE76" s="85"/>
      <c r="OF76" s="85"/>
      <c r="OG76" s="85"/>
      <c r="OH76" s="85"/>
      <c r="OI76" s="85"/>
      <c r="OJ76" s="85"/>
      <c r="OK76" s="85"/>
      <c r="OL76" s="85"/>
      <c r="OM76" s="85"/>
      <c r="ON76" s="85"/>
      <c r="OO76" s="85"/>
      <c r="OP76" s="85"/>
      <c r="OQ76" s="85"/>
      <c r="OR76" s="85"/>
      <c r="OS76" s="85"/>
      <c r="OT76" s="85"/>
      <c r="OU76" s="85"/>
      <c r="OV76" s="85"/>
      <c r="OW76" s="85"/>
      <c r="OX76" s="85"/>
      <c r="OY76" s="85"/>
      <c r="OZ76" s="85"/>
      <c r="PA76" s="85"/>
      <c r="PB76" s="85"/>
      <c r="PC76" s="85"/>
      <c r="PD76" s="85"/>
      <c r="PE76" s="85"/>
      <c r="PF76" s="85"/>
      <c r="PG76" s="85"/>
      <c r="PH76" s="85"/>
      <c r="PI76" s="85"/>
      <c r="PJ76" s="85"/>
      <c r="PK76" s="85"/>
      <c r="PL76" s="85"/>
      <c r="PM76" s="85"/>
      <c r="PN76" s="85"/>
      <c r="PO76" s="85"/>
      <c r="PP76" s="85"/>
      <c r="PQ76" s="85"/>
      <c r="PR76" s="85"/>
      <c r="PS76" s="85"/>
      <c r="PT76" s="85"/>
      <c r="PU76" s="85"/>
      <c r="PV76" s="85"/>
      <c r="PW76" s="85"/>
      <c r="PX76" s="85"/>
      <c r="PY76" s="85"/>
      <c r="PZ76" s="85"/>
      <c r="QA76" s="85"/>
      <c r="QB76" s="85"/>
      <c r="QC76" s="85"/>
      <c r="QD76" s="85"/>
      <c r="QE76" s="85"/>
      <c r="QF76" s="85"/>
      <c r="QG76" s="85"/>
      <c r="QH76" s="85"/>
      <c r="QI76" s="85"/>
      <c r="QJ76" s="85"/>
      <c r="QK76" s="85"/>
      <c r="QL76" s="85"/>
      <c r="QM76" s="85"/>
      <c r="QN76" s="85"/>
      <c r="QO76" s="85"/>
      <c r="QP76" s="85"/>
      <c r="QQ76" s="85"/>
      <c r="QR76" s="85"/>
      <c r="QS76" s="85"/>
      <c r="QT76" s="85"/>
      <c r="QU76" s="85"/>
      <c r="QV76" s="85"/>
      <c r="QW76" s="85"/>
      <c r="QX76" s="85"/>
      <c r="QY76" s="85"/>
      <c r="QZ76" s="85"/>
      <c r="RA76" s="85"/>
      <c r="RB76" s="85"/>
      <c r="RC76" s="85"/>
      <c r="RD76" s="85"/>
      <c r="RE76" s="85"/>
      <c r="RF76" s="85"/>
      <c r="RG76" s="85"/>
      <c r="RH76" s="85"/>
      <c r="RI76" s="85"/>
      <c r="RJ76" s="85"/>
      <c r="RK76" s="85"/>
      <c r="RL76" s="85"/>
      <c r="RM76" s="85"/>
      <c r="RN76" s="85"/>
      <c r="RO76" s="85"/>
      <c r="RP76" s="85"/>
      <c r="RQ76" s="85"/>
      <c r="RR76" s="85"/>
      <c r="RS76" s="85"/>
      <c r="RT76" s="85"/>
      <c r="RU76" s="85"/>
      <c r="RV76" s="85"/>
      <c r="RW76" s="85"/>
      <c r="RX76" s="85"/>
      <c r="RY76" s="85"/>
      <c r="RZ76" s="85"/>
      <c r="SA76" s="85"/>
      <c r="SB76" s="85"/>
      <c r="SC76" s="85"/>
      <c r="SD76" s="85"/>
      <c r="SE76" s="85"/>
      <c r="SF76" s="85"/>
      <c r="SG76" s="85"/>
      <c r="SH76" s="85"/>
      <c r="SI76" s="85"/>
      <c r="SJ76" s="85"/>
    </row>
    <row r="77" spans="2:504" x14ac:dyDescent="0.25">
      <c r="B77" s="37" t="str">
        <f>'Pay App 1'!B128</f>
        <v>20 00 00</v>
      </c>
      <c r="C77" s="38" t="str">
        <f>'Pay App 1'!C128</f>
        <v>Mechanical/Plumbing</v>
      </c>
      <c r="D77" s="88">
        <f t="shared" si="9"/>
        <v>0</v>
      </c>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c r="BT77" s="86"/>
      <c r="BU77" s="86"/>
      <c r="BV77" s="86"/>
      <c r="BW77" s="86"/>
      <c r="BX77" s="86"/>
      <c r="BY77" s="86"/>
      <c r="BZ77" s="86"/>
      <c r="CA77" s="86"/>
      <c r="CB77" s="86"/>
      <c r="CC77" s="86"/>
      <c r="CD77" s="86"/>
      <c r="CE77" s="86"/>
      <c r="CF77" s="86"/>
      <c r="CG77" s="86"/>
      <c r="CH77" s="86"/>
      <c r="CI77" s="86"/>
      <c r="CJ77" s="86"/>
      <c r="CK77" s="86"/>
      <c r="CL77" s="86"/>
      <c r="CM77" s="86"/>
      <c r="CN77" s="86"/>
      <c r="CO77" s="86"/>
      <c r="CP77" s="86"/>
      <c r="CQ77" s="86"/>
      <c r="CR77" s="86"/>
      <c r="CS77" s="86"/>
      <c r="CT77" s="86"/>
      <c r="CU77" s="86"/>
      <c r="CV77" s="86"/>
      <c r="CW77" s="86"/>
      <c r="CX77" s="86"/>
      <c r="CY77" s="86"/>
      <c r="CZ77" s="86"/>
      <c r="DA77" s="86"/>
      <c r="DB77" s="86"/>
      <c r="DC77" s="86"/>
      <c r="DD77" s="86"/>
      <c r="DE77" s="86"/>
      <c r="DF77" s="86"/>
      <c r="DG77" s="86"/>
      <c r="DH77" s="86"/>
      <c r="DI77" s="86"/>
      <c r="DJ77" s="86"/>
      <c r="DK77" s="86"/>
      <c r="DL77" s="86"/>
      <c r="DM77" s="86"/>
      <c r="DN77" s="86"/>
      <c r="DO77" s="86"/>
      <c r="DP77" s="86"/>
      <c r="DQ77" s="86"/>
      <c r="DR77" s="86"/>
      <c r="DS77" s="86"/>
      <c r="DT77" s="86"/>
      <c r="DU77" s="86"/>
      <c r="DV77" s="86"/>
      <c r="DW77" s="86"/>
      <c r="DX77" s="86"/>
      <c r="DY77" s="86"/>
      <c r="DZ77" s="86"/>
      <c r="EA77" s="86"/>
      <c r="EB77" s="86"/>
      <c r="EC77" s="86"/>
      <c r="ED77" s="86"/>
      <c r="EE77" s="86"/>
      <c r="EF77" s="86"/>
      <c r="EG77" s="86"/>
      <c r="EH77" s="86"/>
      <c r="EI77" s="86"/>
      <c r="EJ77" s="86"/>
      <c r="EK77" s="86"/>
      <c r="EL77" s="86"/>
      <c r="EM77" s="86"/>
      <c r="EN77" s="86"/>
      <c r="EO77" s="86"/>
      <c r="EP77" s="86"/>
      <c r="EQ77" s="86"/>
      <c r="ER77" s="86"/>
      <c r="ES77" s="86"/>
      <c r="ET77" s="86"/>
      <c r="EU77" s="86"/>
      <c r="EV77" s="86"/>
      <c r="EW77" s="86"/>
      <c r="EX77" s="86"/>
      <c r="EY77" s="86"/>
      <c r="EZ77" s="86"/>
      <c r="FA77" s="86"/>
      <c r="FB77" s="86"/>
      <c r="FC77" s="86"/>
      <c r="FD77" s="86"/>
      <c r="FE77" s="86"/>
      <c r="FF77" s="86"/>
      <c r="FG77" s="86"/>
      <c r="FH77" s="86"/>
      <c r="FI77" s="86"/>
      <c r="FJ77" s="86"/>
      <c r="FK77" s="86"/>
      <c r="FL77" s="86"/>
      <c r="FM77" s="86"/>
      <c r="FN77" s="86"/>
      <c r="FO77" s="86"/>
      <c r="FP77" s="86"/>
      <c r="FQ77" s="86"/>
      <c r="FR77" s="86"/>
      <c r="FS77" s="86"/>
      <c r="FT77" s="86"/>
      <c r="FU77" s="86"/>
      <c r="FV77" s="86"/>
      <c r="FW77" s="86"/>
      <c r="FX77" s="86"/>
      <c r="FY77" s="86"/>
      <c r="FZ77" s="86"/>
      <c r="GA77" s="86"/>
      <c r="GB77" s="86"/>
      <c r="GC77" s="86"/>
      <c r="GD77" s="86"/>
      <c r="GE77" s="86"/>
      <c r="GF77" s="86"/>
      <c r="GG77" s="86"/>
      <c r="GH77" s="86"/>
      <c r="GI77" s="86"/>
      <c r="GJ77" s="86"/>
      <c r="GK77" s="86"/>
      <c r="GL77" s="86"/>
      <c r="GM77" s="86"/>
      <c r="GN77" s="86"/>
      <c r="GO77" s="86"/>
      <c r="GP77" s="86"/>
      <c r="GQ77" s="86"/>
      <c r="GR77" s="86"/>
      <c r="GS77" s="86"/>
      <c r="GT77" s="86"/>
      <c r="GU77" s="86"/>
      <c r="GV77" s="86"/>
      <c r="GW77" s="86"/>
      <c r="GX77" s="86"/>
      <c r="GY77" s="86"/>
      <c r="GZ77" s="86"/>
      <c r="HA77" s="86"/>
      <c r="HB77" s="86"/>
      <c r="HC77" s="86"/>
      <c r="HD77" s="86"/>
      <c r="HE77" s="86"/>
      <c r="HF77" s="86"/>
      <c r="HG77" s="86"/>
      <c r="HH77" s="86"/>
      <c r="HI77" s="86"/>
      <c r="HJ77" s="86"/>
      <c r="HK77" s="86"/>
      <c r="HL77" s="86"/>
      <c r="HM77" s="86"/>
      <c r="HN77" s="86"/>
      <c r="HO77" s="86"/>
      <c r="HP77" s="86"/>
      <c r="HQ77" s="86"/>
      <c r="HR77" s="86"/>
      <c r="HS77" s="86"/>
      <c r="HT77" s="86"/>
      <c r="HU77" s="86"/>
      <c r="HV77" s="86"/>
      <c r="HW77" s="86"/>
      <c r="HX77" s="86"/>
      <c r="HY77" s="86"/>
      <c r="HZ77" s="86"/>
      <c r="IA77" s="86"/>
      <c r="IB77" s="86"/>
      <c r="IC77" s="86"/>
      <c r="ID77" s="86"/>
      <c r="IE77" s="86"/>
      <c r="IF77" s="86"/>
      <c r="IG77" s="86"/>
      <c r="IH77" s="86"/>
      <c r="II77" s="86"/>
      <c r="IJ77" s="86"/>
      <c r="IK77" s="86"/>
      <c r="IL77" s="86"/>
      <c r="IM77" s="86"/>
      <c r="IN77" s="86"/>
      <c r="IO77" s="86"/>
      <c r="IP77" s="86"/>
      <c r="IQ77" s="86"/>
      <c r="IR77" s="86"/>
      <c r="IS77" s="86"/>
      <c r="IT77" s="86"/>
      <c r="IU77" s="86"/>
      <c r="IV77" s="86"/>
      <c r="IW77" s="86"/>
      <c r="IX77" s="86"/>
      <c r="IY77" s="86"/>
      <c r="IZ77" s="86"/>
      <c r="JA77" s="86"/>
      <c r="JB77" s="86"/>
      <c r="JC77" s="86"/>
      <c r="JD77" s="86"/>
      <c r="JE77" s="86"/>
      <c r="JF77" s="86"/>
      <c r="JG77" s="86"/>
      <c r="JH77" s="86"/>
      <c r="JI77" s="86"/>
      <c r="JJ77" s="86"/>
      <c r="JK77" s="86"/>
      <c r="JL77" s="86"/>
      <c r="JM77" s="86"/>
      <c r="JN77" s="86"/>
      <c r="JO77" s="86"/>
      <c r="JP77" s="86"/>
      <c r="JQ77" s="86"/>
      <c r="JR77" s="86"/>
      <c r="JS77" s="86"/>
      <c r="JT77" s="86"/>
      <c r="JU77" s="86"/>
      <c r="JV77" s="86"/>
      <c r="JW77" s="86"/>
      <c r="JX77" s="86"/>
      <c r="JY77" s="86"/>
      <c r="JZ77" s="86"/>
      <c r="KA77" s="86"/>
      <c r="KB77" s="86"/>
      <c r="KC77" s="86"/>
      <c r="KD77" s="86"/>
      <c r="KE77" s="86"/>
      <c r="KF77" s="86"/>
      <c r="KG77" s="86"/>
      <c r="KH77" s="86"/>
      <c r="KI77" s="86"/>
      <c r="KJ77" s="86"/>
      <c r="KK77" s="86"/>
      <c r="KL77" s="86"/>
      <c r="KM77" s="86"/>
      <c r="KN77" s="86"/>
      <c r="KO77" s="86"/>
      <c r="KP77" s="86"/>
      <c r="KQ77" s="86"/>
      <c r="KR77" s="86"/>
      <c r="KS77" s="86"/>
      <c r="KT77" s="86"/>
      <c r="KU77" s="86"/>
      <c r="KV77" s="86"/>
      <c r="KW77" s="86"/>
      <c r="KX77" s="86"/>
      <c r="KY77" s="86"/>
      <c r="KZ77" s="86"/>
      <c r="LA77" s="86"/>
      <c r="LB77" s="86"/>
      <c r="LC77" s="86"/>
      <c r="LD77" s="86"/>
      <c r="LE77" s="86"/>
      <c r="LF77" s="86"/>
      <c r="LG77" s="86"/>
      <c r="LH77" s="86"/>
      <c r="LI77" s="86"/>
      <c r="LJ77" s="86"/>
      <c r="LK77" s="86"/>
      <c r="LL77" s="86"/>
      <c r="LM77" s="86"/>
      <c r="LN77" s="86"/>
      <c r="LO77" s="86"/>
      <c r="LP77" s="86"/>
      <c r="LQ77" s="86"/>
      <c r="LR77" s="86"/>
      <c r="LS77" s="86"/>
      <c r="LT77" s="86"/>
      <c r="LU77" s="86"/>
      <c r="LV77" s="86"/>
      <c r="LW77" s="86"/>
      <c r="LX77" s="86"/>
      <c r="LY77" s="86"/>
      <c r="LZ77" s="86"/>
      <c r="MA77" s="86"/>
      <c r="MB77" s="86"/>
      <c r="MC77" s="86"/>
      <c r="MD77" s="86"/>
      <c r="ME77" s="86"/>
      <c r="MF77" s="86"/>
      <c r="MG77" s="86"/>
      <c r="MH77" s="86"/>
      <c r="MI77" s="86"/>
      <c r="MJ77" s="86"/>
      <c r="MK77" s="86"/>
      <c r="ML77" s="86"/>
      <c r="MM77" s="86"/>
      <c r="MN77" s="86"/>
      <c r="MO77" s="86"/>
      <c r="MP77" s="86"/>
      <c r="MQ77" s="86"/>
      <c r="MR77" s="86"/>
      <c r="MS77" s="86"/>
      <c r="MT77" s="86"/>
      <c r="MU77" s="86"/>
      <c r="MV77" s="86"/>
      <c r="MW77" s="86"/>
      <c r="MX77" s="86"/>
      <c r="MY77" s="86"/>
      <c r="MZ77" s="86"/>
      <c r="NA77" s="86"/>
      <c r="NB77" s="86"/>
      <c r="NC77" s="86"/>
      <c r="ND77" s="86"/>
      <c r="NE77" s="86"/>
      <c r="NF77" s="86"/>
      <c r="NG77" s="86"/>
      <c r="NH77" s="86"/>
      <c r="NI77" s="86"/>
      <c r="NJ77" s="86"/>
      <c r="NK77" s="86"/>
      <c r="NL77" s="86"/>
      <c r="NM77" s="86"/>
      <c r="NN77" s="86"/>
      <c r="NO77" s="86"/>
      <c r="NP77" s="86"/>
      <c r="NQ77" s="86"/>
      <c r="NR77" s="86"/>
      <c r="NS77" s="86"/>
      <c r="NT77" s="86"/>
      <c r="NU77" s="86"/>
      <c r="NV77" s="86"/>
      <c r="NW77" s="86"/>
      <c r="NX77" s="86"/>
      <c r="NY77" s="86"/>
      <c r="NZ77" s="86"/>
      <c r="OA77" s="86"/>
      <c r="OB77" s="86"/>
      <c r="OC77" s="86"/>
      <c r="OD77" s="86"/>
      <c r="OE77" s="86"/>
      <c r="OF77" s="86"/>
      <c r="OG77" s="86"/>
      <c r="OH77" s="86"/>
      <c r="OI77" s="86"/>
      <c r="OJ77" s="86"/>
      <c r="OK77" s="86"/>
      <c r="OL77" s="86"/>
      <c r="OM77" s="86"/>
      <c r="ON77" s="86"/>
      <c r="OO77" s="86"/>
      <c r="OP77" s="86"/>
      <c r="OQ77" s="86"/>
      <c r="OR77" s="86"/>
      <c r="OS77" s="86"/>
      <c r="OT77" s="86"/>
      <c r="OU77" s="86"/>
      <c r="OV77" s="86"/>
      <c r="OW77" s="86"/>
      <c r="OX77" s="86"/>
      <c r="OY77" s="86"/>
      <c r="OZ77" s="86"/>
      <c r="PA77" s="86"/>
      <c r="PB77" s="86"/>
      <c r="PC77" s="86"/>
      <c r="PD77" s="86"/>
      <c r="PE77" s="86"/>
      <c r="PF77" s="86"/>
      <c r="PG77" s="86"/>
      <c r="PH77" s="86"/>
      <c r="PI77" s="86"/>
      <c r="PJ77" s="86"/>
      <c r="PK77" s="86"/>
      <c r="PL77" s="86"/>
      <c r="PM77" s="86"/>
      <c r="PN77" s="86"/>
      <c r="PO77" s="86"/>
      <c r="PP77" s="86"/>
      <c r="PQ77" s="86"/>
      <c r="PR77" s="86"/>
      <c r="PS77" s="86"/>
      <c r="PT77" s="86"/>
      <c r="PU77" s="86"/>
      <c r="PV77" s="86"/>
      <c r="PW77" s="86"/>
      <c r="PX77" s="86"/>
      <c r="PY77" s="86"/>
      <c r="PZ77" s="86"/>
      <c r="QA77" s="86"/>
      <c r="QB77" s="86"/>
      <c r="QC77" s="86"/>
      <c r="QD77" s="86"/>
      <c r="QE77" s="86"/>
      <c r="QF77" s="86"/>
      <c r="QG77" s="86"/>
      <c r="QH77" s="86"/>
      <c r="QI77" s="86"/>
      <c r="QJ77" s="86"/>
      <c r="QK77" s="86"/>
      <c r="QL77" s="86"/>
      <c r="QM77" s="86"/>
      <c r="QN77" s="86"/>
      <c r="QO77" s="86"/>
      <c r="QP77" s="86"/>
      <c r="QQ77" s="86"/>
      <c r="QR77" s="86"/>
      <c r="QS77" s="86"/>
      <c r="QT77" s="86"/>
      <c r="QU77" s="86"/>
      <c r="QV77" s="86"/>
      <c r="QW77" s="86"/>
      <c r="QX77" s="86"/>
      <c r="QY77" s="86"/>
      <c r="QZ77" s="86"/>
      <c r="RA77" s="86"/>
      <c r="RB77" s="86"/>
      <c r="RC77" s="86"/>
      <c r="RD77" s="86"/>
      <c r="RE77" s="86"/>
      <c r="RF77" s="86"/>
      <c r="RG77" s="86"/>
      <c r="RH77" s="86"/>
      <c r="RI77" s="86"/>
      <c r="RJ77" s="86"/>
      <c r="RK77" s="86"/>
      <c r="RL77" s="86"/>
      <c r="RM77" s="86"/>
      <c r="RN77" s="86"/>
      <c r="RO77" s="86"/>
      <c r="RP77" s="86"/>
      <c r="RQ77" s="86"/>
      <c r="RR77" s="86"/>
      <c r="RS77" s="86"/>
      <c r="RT77" s="86"/>
      <c r="RU77" s="86"/>
      <c r="RV77" s="86"/>
      <c r="RW77" s="86"/>
      <c r="RX77" s="86"/>
      <c r="RY77" s="86"/>
      <c r="RZ77" s="86"/>
      <c r="SA77" s="86"/>
      <c r="SB77" s="86"/>
      <c r="SC77" s="86"/>
      <c r="SD77" s="86"/>
      <c r="SE77" s="86"/>
      <c r="SF77" s="86"/>
      <c r="SG77" s="86"/>
      <c r="SH77" s="86"/>
      <c r="SI77" s="86"/>
      <c r="SJ77" s="86"/>
    </row>
    <row r="78" spans="2:504" x14ac:dyDescent="0.25">
      <c r="B78" s="47" t="str">
        <f>'Pay App 1'!B129</f>
        <v>21 00 00</v>
      </c>
      <c r="C78" s="48" t="str">
        <f>'Pay App 1'!C129</f>
        <v>Fire Sprinklers/Pumps</v>
      </c>
      <c r="D78" s="88">
        <f t="shared" si="9"/>
        <v>0</v>
      </c>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5"/>
      <c r="GM78" s="85"/>
      <c r="GN78" s="85"/>
      <c r="GO78" s="85"/>
      <c r="GP78" s="85"/>
      <c r="GQ78" s="85"/>
      <c r="GR78" s="85"/>
      <c r="GS78" s="85"/>
      <c r="GT78" s="85"/>
      <c r="GU78" s="85"/>
      <c r="GV78" s="85"/>
      <c r="GW78" s="85"/>
      <c r="GX78" s="85"/>
      <c r="GY78" s="85"/>
      <c r="GZ78" s="85"/>
      <c r="HA78" s="85"/>
      <c r="HB78" s="85"/>
      <c r="HC78" s="85"/>
      <c r="HD78" s="85"/>
      <c r="HE78" s="85"/>
      <c r="HF78" s="85"/>
      <c r="HG78" s="85"/>
      <c r="HH78" s="85"/>
      <c r="HI78" s="85"/>
      <c r="HJ78" s="85"/>
      <c r="HK78" s="85"/>
      <c r="HL78" s="85"/>
      <c r="HM78" s="85"/>
      <c r="HN78" s="85"/>
      <c r="HO78" s="85"/>
      <c r="HP78" s="85"/>
      <c r="HQ78" s="85"/>
      <c r="HR78" s="85"/>
      <c r="HS78" s="85"/>
      <c r="HT78" s="85"/>
      <c r="HU78" s="85"/>
      <c r="HV78" s="85"/>
      <c r="HW78" s="85"/>
      <c r="HX78" s="85"/>
      <c r="HY78" s="85"/>
      <c r="HZ78" s="85"/>
      <c r="IA78" s="85"/>
      <c r="IB78" s="85"/>
      <c r="IC78" s="85"/>
      <c r="ID78" s="85"/>
      <c r="IE78" s="85"/>
      <c r="IF78" s="85"/>
      <c r="IG78" s="85"/>
      <c r="IH78" s="85"/>
      <c r="II78" s="85"/>
      <c r="IJ78" s="85"/>
      <c r="IK78" s="85"/>
      <c r="IL78" s="85"/>
      <c r="IM78" s="85"/>
      <c r="IN78" s="85"/>
      <c r="IO78" s="85"/>
      <c r="IP78" s="85"/>
      <c r="IQ78" s="85"/>
      <c r="IR78" s="85"/>
      <c r="IS78" s="85"/>
      <c r="IT78" s="85"/>
      <c r="IU78" s="85"/>
      <c r="IV78" s="85"/>
      <c r="IW78" s="85"/>
      <c r="IX78" s="85"/>
      <c r="IY78" s="85"/>
      <c r="IZ78" s="85"/>
      <c r="JA78" s="85"/>
      <c r="JB78" s="85"/>
      <c r="JC78" s="85"/>
      <c r="JD78" s="85"/>
      <c r="JE78" s="85"/>
      <c r="JF78" s="85"/>
      <c r="JG78" s="85"/>
      <c r="JH78" s="85"/>
      <c r="JI78" s="85"/>
      <c r="JJ78" s="85"/>
      <c r="JK78" s="85"/>
      <c r="JL78" s="85"/>
      <c r="JM78" s="85"/>
      <c r="JN78" s="85"/>
      <c r="JO78" s="85"/>
      <c r="JP78" s="85"/>
      <c r="JQ78" s="85"/>
      <c r="JR78" s="85"/>
      <c r="JS78" s="85"/>
      <c r="JT78" s="85"/>
      <c r="JU78" s="85"/>
      <c r="JV78" s="85"/>
      <c r="JW78" s="85"/>
      <c r="JX78" s="85"/>
      <c r="JY78" s="85"/>
      <c r="JZ78" s="85"/>
      <c r="KA78" s="85"/>
      <c r="KB78" s="85"/>
      <c r="KC78" s="85"/>
      <c r="KD78" s="85"/>
      <c r="KE78" s="85"/>
      <c r="KF78" s="85"/>
      <c r="KG78" s="85"/>
      <c r="KH78" s="85"/>
      <c r="KI78" s="85"/>
      <c r="KJ78" s="85"/>
      <c r="KK78" s="85"/>
      <c r="KL78" s="85"/>
      <c r="KM78" s="85"/>
      <c r="KN78" s="85"/>
      <c r="KO78" s="85"/>
      <c r="KP78" s="85"/>
      <c r="KQ78" s="85"/>
      <c r="KR78" s="85"/>
      <c r="KS78" s="85"/>
      <c r="KT78" s="85"/>
      <c r="KU78" s="85"/>
      <c r="KV78" s="85"/>
      <c r="KW78" s="85"/>
      <c r="KX78" s="85"/>
      <c r="KY78" s="85"/>
      <c r="KZ78" s="85"/>
      <c r="LA78" s="85"/>
      <c r="LB78" s="85"/>
      <c r="LC78" s="85"/>
      <c r="LD78" s="85"/>
      <c r="LE78" s="85"/>
      <c r="LF78" s="85"/>
      <c r="LG78" s="85"/>
      <c r="LH78" s="85"/>
      <c r="LI78" s="85"/>
      <c r="LJ78" s="85"/>
      <c r="LK78" s="85"/>
      <c r="LL78" s="85"/>
      <c r="LM78" s="85"/>
      <c r="LN78" s="85"/>
      <c r="LO78" s="85"/>
      <c r="LP78" s="85"/>
      <c r="LQ78" s="85"/>
      <c r="LR78" s="85"/>
      <c r="LS78" s="85"/>
      <c r="LT78" s="85"/>
      <c r="LU78" s="85"/>
      <c r="LV78" s="85"/>
      <c r="LW78" s="85"/>
      <c r="LX78" s="85"/>
      <c r="LY78" s="85"/>
      <c r="LZ78" s="85"/>
      <c r="MA78" s="85"/>
      <c r="MB78" s="85"/>
      <c r="MC78" s="85"/>
      <c r="MD78" s="85"/>
      <c r="ME78" s="85"/>
      <c r="MF78" s="85"/>
      <c r="MG78" s="85"/>
      <c r="MH78" s="85"/>
      <c r="MI78" s="85"/>
      <c r="MJ78" s="85"/>
      <c r="MK78" s="85"/>
      <c r="ML78" s="85"/>
      <c r="MM78" s="85"/>
      <c r="MN78" s="85"/>
      <c r="MO78" s="85"/>
      <c r="MP78" s="85"/>
      <c r="MQ78" s="85"/>
      <c r="MR78" s="85"/>
      <c r="MS78" s="85"/>
      <c r="MT78" s="85"/>
      <c r="MU78" s="85"/>
      <c r="MV78" s="85"/>
      <c r="MW78" s="85"/>
      <c r="MX78" s="85"/>
      <c r="MY78" s="85"/>
      <c r="MZ78" s="85"/>
      <c r="NA78" s="85"/>
      <c r="NB78" s="85"/>
      <c r="NC78" s="85"/>
      <c r="ND78" s="85"/>
      <c r="NE78" s="85"/>
      <c r="NF78" s="85"/>
      <c r="NG78" s="85"/>
      <c r="NH78" s="85"/>
      <c r="NI78" s="85"/>
      <c r="NJ78" s="85"/>
      <c r="NK78" s="85"/>
      <c r="NL78" s="85"/>
      <c r="NM78" s="85"/>
      <c r="NN78" s="85"/>
      <c r="NO78" s="85"/>
      <c r="NP78" s="85"/>
      <c r="NQ78" s="85"/>
      <c r="NR78" s="85"/>
      <c r="NS78" s="85"/>
      <c r="NT78" s="85"/>
      <c r="NU78" s="85"/>
      <c r="NV78" s="85"/>
      <c r="NW78" s="85"/>
      <c r="NX78" s="85"/>
      <c r="NY78" s="85"/>
      <c r="NZ78" s="85"/>
      <c r="OA78" s="85"/>
      <c r="OB78" s="85"/>
      <c r="OC78" s="85"/>
      <c r="OD78" s="85"/>
      <c r="OE78" s="85"/>
      <c r="OF78" s="85"/>
      <c r="OG78" s="85"/>
      <c r="OH78" s="85"/>
      <c r="OI78" s="85"/>
      <c r="OJ78" s="85"/>
      <c r="OK78" s="85"/>
      <c r="OL78" s="85"/>
      <c r="OM78" s="85"/>
      <c r="ON78" s="85"/>
      <c r="OO78" s="85"/>
      <c r="OP78" s="85"/>
      <c r="OQ78" s="85"/>
      <c r="OR78" s="85"/>
      <c r="OS78" s="85"/>
      <c r="OT78" s="85"/>
      <c r="OU78" s="85"/>
      <c r="OV78" s="85"/>
      <c r="OW78" s="85"/>
      <c r="OX78" s="85"/>
      <c r="OY78" s="85"/>
      <c r="OZ78" s="85"/>
      <c r="PA78" s="85"/>
      <c r="PB78" s="85"/>
      <c r="PC78" s="85"/>
      <c r="PD78" s="85"/>
      <c r="PE78" s="85"/>
      <c r="PF78" s="85"/>
      <c r="PG78" s="85"/>
      <c r="PH78" s="85"/>
      <c r="PI78" s="85"/>
      <c r="PJ78" s="85"/>
      <c r="PK78" s="85"/>
      <c r="PL78" s="85"/>
      <c r="PM78" s="85"/>
      <c r="PN78" s="85"/>
      <c r="PO78" s="85"/>
      <c r="PP78" s="85"/>
      <c r="PQ78" s="85"/>
      <c r="PR78" s="85"/>
      <c r="PS78" s="85"/>
      <c r="PT78" s="85"/>
      <c r="PU78" s="85"/>
      <c r="PV78" s="85"/>
      <c r="PW78" s="85"/>
      <c r="PX78" s="85"/>
      <c r="PY78" s="85"/>
      <c r="PZ78" s="85"/>
      <c r="QA78" s="85"/>
      <c r="QB78" s="85"/>
      <c r="QC78" s="85"/>
      <c r="QD78" s="85"/>
      <c r="QE78" s="85"/>
      <c r="QF78" s="85"/>
      <c r="QG78" s="85"/>
      <c r="QH78" s="85"/>
      <c r="QI78" s="85"/>
      <c r="QJ78" s="85"/>
      <c r="QK78" s="85"/>
      <c r="QL78" s="85"/>
      <c r="QM78" s="85"/>
      <c r="QN78" s="85"/>
      <c r="QO78" s="85"/>
      <c r="QP78" s="85"/>
      <c r="QQ78" s="85"/>
      <c r="QR78" s="85"/>
      <c r="QS78" s="85"/>
      <c r="QT78" s="85"/>
      <c r="QU78" s="85"/>
      <c r="QV78" s="85"/>
      <c r="QW78" s="85"/>
      <c r="QX78" s="85"/>
      <c r="QY78" s="85"/>
      <c r="QZ78" s="85"/>
      <c r="RA78" s="85"/>
      <c r="RB78" s="85"/>
      <c r="RC78" s="85"/>
      <c r="RD78" s="85"/>
      <c r="RE78" s="85"/>
      <c r="RF78" s="85"/>
      <c r="RG78" s="85"/>
      <c r="RH78" s="85"/>
      <c r="RI78" s="85"/>
      <c r="RJ78" s="85"/>
      <c r="RK78" s="85"/>
      <c r="RL78" s="85"/>
      <c r="RM78" s="85"/>
      <c r="RN78" s="85"/>
      <c r="RO78" s="85"/>
      <c r="RP78" s="85"/>
      <c r="RQ78" s="85"/>
      <c r="RR78" s="85"/>
      <c r="RS78" s="85"/>
      <c r="RT78" s="85"/>
      <c r="RU78" s="85"/>
      <c r="RV78" s="85"/>
      <c r="RW78" s="85"/>
      <c r="RX78" s="85"/>
      <c r="RY78" s="85"/>
      <c r="RZ78" s="85"/>
      <c r="SA78" s="85"/>
      <c r="SB78" s="85"/>
      <c r="SC78" s="85"/>
      <c r="SD78" s="85"/>
      <c r="SE78" s="85"/>
      <c r="SF78" s="85"/>
      <c r="SG78" s="85"/>
      <c r="SH78" s="85"/>
      <c r="SI78" s="85"/>
      <c r="SJ78" s="85"/>
    </row>
    <row r="79" spans="2:504" x14ac:dyDescent="0.25">
      <c r="B79" s="41" t="str">
        <f>'Pay App 1'!B130</f>
        <v>22 00 00</v>
      </c>
      <c r="C79" s="42" t="str">
        <f>'Pay App 1'!C130</f>
        <v>Plumbing</v>
      </c>
      <c r="D79" s="88">
        <f t="shared" si="9"/>
        <v>0</v>
      </c>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5"/>
      <c r="GM79" s="85"/>
      <c r="GN79" s="85"/>
      <c r="GO79" s="85"/>
      <c r="GP79" s="85"/>
      <c r="GQ79" s="85"/>
      <c r="GR79" s="85"/>
      <c r="GS79" s="85"/>
      <c r="GT79" s="85"/>
      <c r="GU79" s="85"/>
      <c r="GV79" s="85"/>
      <c r="GW79" s="85"/>
      <c r="GX79" s="85"/>
      <c r="GY79" s="85"/>
      <c r="GZ79" s="85"/>
      <c r="HA79" s="85"/>
      <c r="HB79" s="85"/>
      <c r="HC79" s="85"/>
      <c r="HD79" s="85"/>
      <c r="HE79" s="85"/>
      <c r="HF79" s="85"/>
      <c r="HG79" s="85"/>
      <c r="HH79" s="85"/>
      <c r="HI79" s="85"/>
      <c r="HJ79" s="85"/>
      <c r="HK79" s="85"/>
      <c r="HL79" s="85"/>
      <c r="HM79" s="85"/>
      <c r="HN79" s="85"/>
      <c r="HO79" s="85"/>
      <c r="HP79" s="85"/>
      <c r="HQ79" s="85"/>
      <c r="HR79" s="85"/>
      <c r="HS79" s="85"/>
      <c r="HT79" s="85"/>
      <c r="HU79" s="85"/>
      <c r="HV79" s="85"/>
      <c r="HW79" s="85"/>
      <c r="HX79" s="85"/>
      <c r="HY79" s="85"/>
      <c r="HZ79" s="85"/>
      <c r="IA79" s="85"/>
      <c r="IB79" s="85"/>
      <c r="IC79" s="85"/>
      <c r="ID79" s="85"/>
      <c r="IE79" s="85"/>
      <c r="IF79" s="85"/>
      <c r="IG79" s="85"/>
      <c r="IH79" s="85"/>
      <c r="II79" s="85"/>
      <c r="IJ79" s="85"/>
      <c r="IK79" s="85"/>
      <c r="IL79" s="85"/>
      <c r="IM79" s="85"/>
      <c r="IN79" s="85"/>
      <c r="IO79" s="85"/>
      <c r="IP79" s="85"/>
      <c r="IQ79" s="85"/>
      <c r="IR79" s="85"/>
      <c r="IS79" s="85"/>
      <c r="IT79" s="85"/>
      <c r="IU79" s="85"/>
      <c r="IV79" s="85"/>
      <c r="IW79" s="85"/>
      <c r="IX79" s="85"/>
      <c r="IY79" s="85"/>
      <c r="IZ79" s="85"/>
      <c r="JA79" s="85"/>
      <c r="JB79" s="85"/>
      <c r="JC79" s="85"/>
      <c r="JD79" s="85"/>
      <c r="JE79" s="85"/>
      <c r="JF79" s="85"/>
      <c r="JG79" s="85"/>
      <c r="JH79" s="85"/>
      <c r="JI79" s="85"/>
      <c r="JJ79" s="85"/>
      <c r="JK79" s="85"/>
      <c r="JL79" s="85"/>
      <c r="JM79" s="85"/>
      <c r="JN79" s="85"/>
      <c r="JO79" s="85"/>
      <c r="JP79" s="85"/>
      <c r="JQ79" s="85"/>
      <c r="JR79" s="85"/>
      <c r="JS79" s="85"/>
      <c r="JT79" s="85"/>
      <c r="JU79" s="85"/>
      <c r="JV79" s="85"/>
      <c r="JW79" s="85"/>
      <c r="JX79" s="85"/>
      <c r="JY79" s="85"/>
      <c r="JZ79" s="85"/>
      <c r="KA79" s="85"/>
      <c r="KB79" s="85"/>
      <c r="KC79" s="85"/>
      <c r="KD79" s="85"/>
      <c r="KE79" s="85"/>
      <c r="KF79" s="85"/>
      <c r="KG79" s="85"/>
      <c r="KH79" s="85"/>
      <c r="KI79" s="85"/>
      <c r="KJ79" s="85"/>
      <c r="KK79" s="85"/>
      <c r="KL79" s="85"/>
      <c r="KM79" s="85"/>
      <c r="KN79" s="85"/>
      <c r="KO79" s="85"/>
      <c r="KP79" s="85"/>
      <c r="KQ79" s="85"/>
      <c r="KR79" s="85"/>
      <c r="KS79" s="85"/>
      <c r="KT79" s="85"/>
      <c r="KU79" s="85"/>
      <c r="KV79" s="85"/>
      <c r="KW79" s="85"/>
      <c r="KX79" s="85"/>
      <c r="KY79" s="85"/>
      <c r="KZ79" s="85"/>
      <c r="LA79" s="85"/>
      <c r="LB79" s="85"/>
      <c r="LC79" s="85"/>
      <c r="LD79" s="85"/>
      <c r="LE79" s="85"/>
      <c r="LF79" s="85"/>
      <c r="LG79" s="85"/>
      <c r="LH79" s="85"/>
      <c r="LI79" s="85"/>
      <c r="LJ79" s="85"/>
      <c r="LK79" s="85"/>
      <c r="LL79" s="85"/>
      <c r="LM79" s="85"/>
      <c r="LN79" s="85"/>
      <c r="LO79" s="85"/>
      <c r="LP79" s="85"/>
      <c r="LQ79" s="85"/>
      <c r="LR79" s="85"/>
      <c r="LS79" s="85"/>
      <c r="LT79" s="85"/>
      <c r="LU79" s="85"/>
      <c r="LV79" s="85"/>
      <c r="LW79" s="85"/>
      <c r="LX79" s="85"/>
      <c r="LY79" s="85"/>
      <c r="LZ79" s="85"/>
      <c r="MA79" s="85"/>
      <c r="MB79" s="85"/>
      <c r="MC79" s="85"/>
      <c r="MD79" s="85"/>
      <c r="ME79" s="85"/>
      <c r="MF79" s="85"/>
      <c r="MG79" s="85"/>
      <c r="MH79" s="85"/>
      <c r="MI79" s="85"/>
      <c r="MJ79" s="85"/>
      <c r="MK79" s="85"/>
      <c r="ML79" s="85"/>
      <c r="MM79" s="85"/>
      <c r="MN79" s="85"/>
      <c r="MO79" s="85"/>
      <c r="MP79" s="85"/>
      <c r="MQ79" s="85"/>
      <c r="MR79" s="85"/>
      <c r="MS79" s="85"/>
      <c r="MT79" s="85"/>
      <c r="MU79" s="85"/>
      <c r="MV79" s="85"/>
      <c r="MW79" s="85"/>
      <c r="MX79" s="85"/>
      <c r="MY79" s="85"/>
      <c r="MZ79" s="85"/>
      <c r="NA79" s="85"/>
      <c r="NB79" s="85"/>
      <c r="NC79" s="85"/>
      <c r="ND79" s="85"/>
      <c r="NE79" s="85"/>
      <c r="NF79" s="85"/>
      <c r="NG79" s="85"/>
      <c r="NH79" s="85"/>
      <c r="NI79" s="85"/>
      <c r="NJ79" s="85"/>
      <c r="NK79" s="85"/>
      <c r="NL79" s="85"/>
      <c r="NM79" s="85"/>
      <c r="NN79" s="85"/>
      <c r="NO79" s="85"/>
      <c r="NP79" s="85"/>
      <c r="NQ79" s="85"/>
      <c r="NR79" s="85"/>
      <c r="NS79" s="85"/>
      <c r="NT79" s="85"/>
      <c r="NU79" s="85"/>
      <c r="NV79" s="85"/>
      <c r="NW79" s="85"/>
      <c r="NX79" s="85"/>
      <c r="NY79" s="85"/>
      <c r="NZ79" s="85"/>
      <c r="OA79" s="85"/>
      <c r="OB79" s="85"/>
      <c r="OC79" s="85"/>
      <c r="OD79" s="85"/>
      <c r="OE79" s="85"/>
      <c r="OF79" s="85"/>
      <c r="OG79" s="85"/>
      <c r="OH79" s="85"/>
      <c r="OI79" s="85"/>
      <c r="OJ79" s="85"/>
      <c r="OK79" s="85"/>
      <c r="OL79" s="85"/>
      <c r="OM79" s="85"/>
      <c r="ON79" s="85"/>
      <c r="OO79" s="85"/>
      <c r="OP79" s="85"/>
      <c r="OQ79" s="85"/>
      <c r="OR79" s="85"/>
      <c r="OS79" s="85"/>
      <c r="OT79" s="85"/>
      <c r="OU79" s="85"/>
      <c r="OV79" s="85"/>
      <c r="OW79" s="85"/>
      <c r="OX79" s="85"/>
      <c r="OY79" s="85"/>
      <c r="OZ79" s="85"/>
      <c r="PA79" s="85"/>
      <c r="PB79" s="85"/>
      <c r="PC79" s="85"/>
      <c r="PD79" s="85"/>
      <c r="PE79" s="85"/>
      <c r="PF79" s="85"/>
      <c r="PG79" s="85"/>
      <c r="PH79" s="85"/>
      <c r="PI79" s="85"/>
      <c r="PJ79" s="85"/>
      <c r="PK79" s="85"/>
      <c r="PL79" s="85"/>
      <c r="PM79" s="85"/>
      <c r="PN79" s="85"/>
      <c r="PO79" s="85"/>
      <c r="PP79" s="85"/>
      <c r="PQ79" s="85"/>
      <c r="PR79" s="85"/>
      <c r="PS79" s="85"/>
      <c r="PT79" s="85"/>
      <c r="PU79" s="85"/>
      <c r="PV79" s="85"/>
      <c r="PW79" s="85"/>
      <c r="PX79" s="85"/>
      <c r="PY79" s="85"/>
      <c r="PZ79" s="85"/>
      <c r="QA79" s="85"/>
      <c r="QB79" s="85"/>
      <c r="QC79" s="85"/>
      <c r="QD79" s="85"/>
      <c r="QE79" s="85"/>
      <c r="QF79" s="85"/>
      <c r="QG79" s="85"/>
      <c r="QH79" s="85"/>
      <c r="QI79" s="85"/>
      <c r="QJ79" s="85"/>
      <c r="QK79" s="85"/>
      <c r="QL79" s="85"/>
      <c r="QM79" s="85"/>
      <c r="QN79" s="85"/>
      <c r="QO79" s="85"/>
      <c r="QP79" s="85"/>
      <c r="QQ79" s="85"/>
      <c r="QR79" s="85"/>
      <c r="QS79" s="85"/>
      <c r="QT79" s="85"/>
      <c r="QU79" s="85"/>
      <c r="QV79" s="85"/>
      <c r="QW79" s="85"/>
      <c r="QX79" s="85"/>
      <c r="QY79" s="85"/>
      <c r="QZ79" s="85"/>
      <c r="RA79" s="85"/>
      <c r="RB79" s="85"/>
      <c r="RC79" s="85"/>
      <c r="RD79" s="85"/>
      <c r="RE79" s="85"/>
      <c r="RF79" s="85"/>
      <c r="RG79" s="85"/>
      <c r="RH79" s="85"/>
      <c r="RI79" s="85"/>
      <c r="RJ79" s="85"/>
      <c r="RK79" s="85"/>
      <c r="RL79" s="85"/>
      <c r="RM79" s="85"/>
      <c r="RN79" s="85"/>
      <c r="RO79" s="85"/>
      <c r="RP79" s="85"/>
      <c r="RQ79" s="85"/>
      <c r="RR79" s="85"/>
      <c r="RS79" s="85"/>
      <c r="RT79" s="85"/>
      <c r="RU79" s="85"/>
      <c r="RV79" s="85"/>
      <c r="RW79" s="85"/>
      <c r="RX79" s="85"/>
      <c r="RY79" s="85"/>
      <c r="RZ79" s="85"/>
      <c r="SA79" s="85"/>
      <c r="SB79" s="85"/>
      <c r="SC79" s="85"/>
      <c r="SD79" s="85"/>
      <c r="SE79" s="85"/>
      <c r="SF79" s="85"/>
      <c r="SG79" s="85"/>
      <c r="SH79" s="85"/>
      <c r="SI79" s="85"/>
      <c r="SJ79" s="85"/>
    </row>
    <row r="80" spans="2:504" x14ac:dyDescent="0.25">
      <c r="B80" s="49" t="str">
        <f>'Pay App 1'!B131</f>
        <v>23 00 00</v>
      </c>
      <c r="C80" s="25" t="str">
        <f>'Pay App 1'!C131</f>
        <v>HVAC</v>
      </c>
      <c r="D80" s="88">
        <f t="shared" si="9"/>
        <v>0</v>
      </c>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c r="CM80" s="85"/>
      <c r="CN80" s="85"/>
      <c r="CO80" s="85"/>
      <c r="CP80" s="85"/>
      <c r="CQ80" s="85"/>
      <c r="CR80" s="85"/>
      <c r="CS80" s="85"/>
      <c r="CT80" s="85"/>
      <c r="CU80" s="85"/>
      <c r="CV80" s="85"/>
      <c r="CW80" s="85"/>
      <c r="CX80" s="85"/>
      <c r="CY80" s="85"/>
      <c r="CZ80" s="85"/>
      <c r="DA80" s="85"/>
      <c r="DB80" s="85"/>
      <c r="DC80" s="85"/>
      <c r="DD80" s="85"/>
      <c r="DE80" s="85"/>
      <c r="DF80" s="85"/>
      <c r="DG80" s="85"/>
      <c r="DH80" s="85"/>
      <c r="DI80" s="85"/>
      <c r="DJ80" s="85"/>
      <c r="DK80" s="85"/>
      <c r="DL80" s="85"/>
      <c r="DM80" s="85"/>
      <c r="DN80" s="85"/>
      <c r="DO80" s="85"/>
      <c r="DP80" s="85"/>
      <c r="DQ80" s="85"/>
      <c r="DR80" s="85"/>
      <c r="DS80" s="85"/>
      <c r="DT80" s="85"/>
      <c r="DU80" s="85"/>
      <c r="DV80" s="85"/>
      <c r="DW80" s="85"/>
      <c r="DX80" s="85"/>
      <c r="DY80" s="85"/>
      <c r="DZ80" s="85"/>
      <c r="EA80" s="85"/>
      <c r="EB80" s="85"/>
      <c r="EC80" s="85"/>
      <c r="ED80" s="85"/>
      <c r="EE80" s="85"/>
      <c r="EF80" s="85"/>
      <c r="EG80" s="85"/>
      <c r="EH80" s="85"/>
      <c r="EI80" s="85"/>
      <c r="EJ80" s="85"/>
      <c r="EK80" s="85"/>
      <c r="EL80" s="85"/>
      <c r="EM80" s="85"/>
      <c r="EN80" s="85"/>
      <c r="EO80" s="85"/>
      <c r="EP80" s="85"/>
      <c r="EQ80" s="85"/>
      <c r="ER80" s="85"/>
      <c r="ES80" s="85"/>
      <c r="ET80" s="85"/>
      <c r="EU80" s="85"/>
      <c r="EV80" s="85"/>
      <c r="EW80" s="85"/>
      <c r="EX80" s="85"/>
      <c r="EY80" s="85"/>
      <c r="EZ80" s="85"/>
      <c r="FA80" s="85"/>
      <c r="FB80" s="85"/>
      <c r="FC80" s="85"/>
      <c r="FD80" s="85"/>
      <c r="FE80" s="85"/>
      <c r="FF80" s="85"/>
      <c r="FG80" s="85"/>
      <c r="FH80" s="85"/>
      <c r="FI80" s="85"/>
      <c r="FJ80" s="85"/>
      <c r="FK80" s="85"/>
      <c r="FL80" s="85"/>
      <c r="FM80" s="85"/>
      <c r="FN80" s="85"/>
      <c r="FO80" s="85"/>
      <c r="FP80" s="85"/>
      <c r="FQ80" s="85"/>
      <c r="FR80" s="85"/>
      <c r="FS80" s="85"/>
      <c r="FT80" s="85"/>
      <c r="FU80" s="85"/>
      <c r="FV80" s="85"/>
      <c r="FW80" s="85"/>
      <c r="FX80" s="85"/>
      <c r="FY80" s="85"/>
      <c r="FZ80" s="85"/>
      <c r="GA80" s="85"/>
      <c r="GB80" s="85"/>
      <c r="GC80" s="85"/>
      <c r="GD80" s="85"/>
      <c r="GE80" s="85"/>
      <c r="GF80" s="85"/>
      <c r="GG80" s="85"/>
      <c r="GH80" s="85"/>
      <c r="GI80" s="85"/>
      <c r="GJ80" s="85"/>
      <c r="GK80" s="85"/>
      <c r="GL80" s="85"/>
      <c r="GM80" s="85"/>
      <c r="GN80" s="85"/>
      <c r="GO80" s="85"/>
      <c r="GP80" s="85"/>
      <c r="GQ80" s="85"/>
      <c r="GR80" s="85"/>
      <c r="GS80" s="85"/>
      <c r="GT80" s="85"/>
      <c r="GU80" s="85"/>
      <c r="GV80" s="85"/>
      <c r="GW80" s="85"/>
      <c r="GX80" s="85"/>
      <c r="GY80" s="85"/>
      <c r="GZ80" s="85"/>
      <c r="HA80" s="85"/>
      <c r="HB80" s="85"/>
      <c r="HC80" s="85"/>
      <c r="HD80" s="85"/>
      <c r="HE80" s="85"/>
      <c r="HF80" s="85"/>
      <c r="HG80" s="85"/>
      <c r="HH80" s="85"/>
      <c r="HI80" s="85"/>
      <c r="HJ80" s="85"/>
      <c r="HK80" s="85"/>
      <c r="HL80" s="85"/>
      <c r="HM80" s="85"/>
      <c r="HN80" s="85"/>
      <c r="HO80" s="85"/>
      <c r="HP80" s="85"/>
      <c r="HQ80" s="85"/>
      <c r="HR80" s="85"/>
      <c r="HS80" s="85"/>
      <c r="HT80" s="85"/>
      <c r="HU80" s="85"/>
      <c r="HV80" s="85"/>
      <c r="HW80" s="85"/>
      <c r="HX80" s="85"/>
      <c r="HY80" s="85"/>
      <c r="HZ80" s="85"/>
      <c r="IA80" s="85"/>
      <c r="IB80" s="85"/>
      <c r="IC80" s="85"/>
      <c r="ID80" s="85"/>
      <c r="IE80" s="85"/>
      <c r="IF80" s="85"/>
      <c r="IG80" s="85"/>
      <c r="IH80" s="85"/>
      <c r="II80" s="85"/>
      <c r="IJ80" s="85"/>
      <c r="IK80" s="85"/>
      <c r="IL80" s="85"/>
      <c r="IM80" s="85"/>
      <c r="IN80" s="85"/>
      <c r="IO80" s="85"/>
      <c r="IP80" s="85"/>
      <c r="IQ80" s="85"/>
      <c r="IR80" s="85"/>
      <c r="IS80" s="85"/>
      <c r="IT80" s="85"/>
      <c r="IU80" s="85"/>
      <c r="IV80" s="85"/>
      <c r="IW80" s="85"/>
      <c r="IX80" s="85"/>
      <c r="IY80" s="85"/>
      <c r="IZ80" s="85"/>
      <c r="JA80" s="85"/>
      <c r="JB80" s="85"/>
      <c r="JC80" s="85"/>
      <c r="JD80" s="85"/>
      <c r="JE80" s="85"/>
      <c r="JF80" s="85"/>
      <c r="JG80" s="85"/>
      <c r="JH80" s="85"/>
      <c r="JI80" s="85"/>
      <c r="JJ80" s="85"/>
      <c r="JK80" s="85"/>
      <c r="JL80" s="85"/>
      <c r="JM80" s="85"/>
      <c r="JN80" s="85"/>
      <c r="JO80" s="85"/>
      <c r="JP80" s="85"/>
      <c r="JQ80" s="85"/>
      <c r="JR80" s="85"/>
      <c r="JS80" s="85"/>
      <c r="JT80" s="85"/>
      <c r="JU80" s="85"/>
      <c r="JV80" s="85"/>
      <c r="JW80" s="85"/>
      <c r="JX80" s="85"/>
      <c r="JY80" s="85"/>
      <c r="JZ80" s="85"/>
      <c r="KA80" s="85"/>
      <c r="KB80" s="85"/>
      <c r="KC80" s="85"/>
      <c r="KD80" s="85"/>
      <c r="KE80" s="85"/>
      <c r="KF80" s="85"/>
      <c r="KG80" s="85"/>
      <c r="KH80" s="85"/>
      <c r="KI80" s="85"/>
      <c r="KJ80" s="85"/>
      <c r="KK80" s="85"/>
      <c r="KL80" s="85"/>
      <c r="KM80" s="85"/>
      <c r="KN80" s="85"/>
      <c r="KO80" s="85"/>
      <c r="KP80" s="85"/>
      <c r="KQ80" s="85"/>
      <c r="KR80" s="85"/>
      <c r="KS80" s="85"/>
      <c r="KT80" s="85"/>
      <c r="KU80" s="85"/>
      <c r="KV80" s="85"/>
      <c r="KW80" s="85"/>
      <c r="KX80" s="85"/>
      <c r="KY80" s="85"/>
      <c r="KZ80" s="85"/>
      <c r="LA80" s="85"/>
      <c r="LB80" s="85"/>
      <c r="LC80" s="85"/>
      <c r="LD80" s="85"/>
      <c r="LE80" s="85"/>
      <c r="LF80" s="85"/>
      <c r="LG80" s="85"/>
      <c r="LH80" s="85"/>
      <c r="LI80" s="85"/>
      <c r="LJ80" s="85"/>
      <c r="LK80" s="85"/>
      <c r="LL80" s="85"/>
      <c r="LM80" s="85"/>
      <c r="LN80" s="85"/>
      <c r="LO80" s="85"/>
      <c r="LP80" s="85"/>
      <c r="LQ80" s="85"/>
      <c r="LR80" s="85"/>
      <c r="LS80" s="85"/>
      <c r="LT80" s="85"/>
      <c r="LU80" s="85"/>
      <c r="LV80" s="85"/>
      <c r="LW80" s="85"/>
      <c r="LX80" s="85"/>
      <c r="LY80" s="85"/>
      <c r="LZ80" s="85"/>
      <c r="MA80" s="85"/>
      <c r="MB80" s="85"/>
      <c r="MC80" s="85"/>
      <c r="MD80" s="85"/>
      <c r="ME80" s="85"/>
      <c r="MF80" s="85"/>
      <c r="MG80" s="85"/>
      <c r="MH80" s="85"/>
      <c r="MI80" s="85"/>
      <c r="MJ80" s="85"/>
      <c r="MK80" s="85"/>
      <c r="ML80" s="85"/>
      <c r="MM80" s="85"/>
      <c r="MN80" s="85"/>
      <c r="MO80" s="85"/>
      <c r="MP80" s="85"/>
      <c r="MQ80" s="85"/>
      <c r="MR80" s="85"/>
      <c r="MS80" s="85"/>
      <c r="MT80" s="85"/>
      <c r="MU80" s="85"/>
      <c r="MV80" s="85"/>
      <c r="MW80" s="85"/>
      <c r="MX80" s="85"/>
      <c r="MY80" s="85"/>
      <c r="MZ80" s="85"/>
      <c r="NA80" s="85"/>
      <c r="NB80" s="85"/>
      <c r="NC80" s="85"/>
      <c r="ND80" s="85"/>
      <c r="NE80" s="85"/>
      <c r="NF80" s="85"/>
      <c r="NG80" s="85"/>
      <c r="NH80" s="85"/>
      <c r="NI80" s="85"/>
      <c r="NJ80" s="85"/>
      <c r="NK80" s="85"/>
      <c r="NL80" s="85"/>
      <c r="NM80" s="85"/>
      <c r="NN80" s="85"/>
      <c r="NO80" s="85"/>
      <c r="NP80" s="85"/>
      <c r="NQ80" s="85"/>
      <c r="NR80" s="85"/>
      <c r="NS80" s="85"/>
      <c r="NT80" s="85"/>
      <c r="NU80" s="85"/>
      <c r="NV80" s="85"/>
      <c r="NW80" s="85"/>
      <c r="NX80" s="85"/>
      <c r="NY80" s="85"/>
      <c r="NZ80" s="85"/>
      <c r="OA80" s="85"/>
      <c r="OB80" s="85"/>
      <c r="OC80" s="85"/>
      <c r="OD80" s="85"/>
      <c r="OE80" s="85"/>
      <c r="OF80" s="85"/>
      <c r="OG80" s="85"/>
      <c r="OH80" s="85"/>
      <c r="OI80" s="85"/>
      <c r="OJ80" s="85"/>
      <c r="OK80" s="85"/>
      <c r="OL80" s="85"/>
      <c r="OM80" s="85"/>
      <c r="ON80" s="85"/>
      <c r="OO80" s="85"/>
      <c r="OP80" s="85"/>
      <c r="OQ80" s="85"/>
      <c r="OR80" s="85"/>
      <c r="OS80" s="85"/>
      <c r="OT80" s="85"/>
      <c r="OU80" s="85"/>
      <c r="OV80" s="85"/>
      <c r="OW80" s="85"/>
      <c r="OX80" s="85"/>
      <c r="OY80" s="85"/>
      <c r="OZ80" s="85"/>
      <c r="PA80" s="85"/>
      <c r="PB80" s="85"/>
      <c r="PC80" s="85"/>
      <c r="PD80" s="85"/>
      <c r="PE80" s="85"/>
      <c r="PF80" s="85"/>
      <c r="PG80" s="85"/>
      <c r="PH80" s="85"/>
      <c r="PI80" s="85"/>
      <c r="PJ80" s="85"/>
      <c r="PK80" s="85"/>
      <c r="PL80" s="85"/>
      <c r="PM80" s="85"/>
      <c r="PN80" s="85"/>
      <c r="PO80" s="85"/>
      <c r="PP80" s="85"/>
      <c r="PQ80" s="85"/>
      <c r="PR80" s="85"/>
      <c r="PS80" s="85"/>
      <c r="PT80" s="85"/>
      <c r="PU80" s="85"/>
      <c r="PV80" s="85"/>
      <c r="PW80" s="85"/>
      <c r="PX80" s="85"/>
      <c r="PY80" s="85"/>
      <c r="PZ80" s="85"/>
      <c r="QA80" s="85"/>
      <c r="QB80" s="85"/>
      <c r="QC80" s="85"/>
      <c r="QD80" s="85"/>
      <c r="QE80" s="85"/>
      <c r="QF80" s="85"/>
      <c r="QG80" s="85"/>
      <c r="QH80" s="85"/>
      <c r="QI80" s="85"/>
      <c r="QJ80" s="85"/>
      <c r="QK80" s="85"/>
      <c r="QL80" s="85"/>
      <c r="QM80" s="85"/>
      <c r="QN80" s="85"/>
      <c r="QO80" s="85"/>
      <c r="QP80" s="85"/>
      <c r="QQ80" s="85"/>
      <c r="QR80" s="85"/>
      <c r="QS80" s="85"/>
      <c r="QT80" s="85"/>
      <c r="QU80" s="85"/>
      <c r="QV80" s="85"/>
      <c r="QW80" s="85"/>
      <c r="QX80" s="85"/>
      <c r="QY80" s="85"/>
      <c r="QZ80" s="85"/>
      <c r="RA80" s="85"/>
      <c r="RB80" s="85"/>
      <c r="RC80" s="85"/>
      <c r="RD80" s="85"/>
      <c r="RE80" s="85"/>
      <c r="RF80" s="85"/>
      <c r="RG80" s="85"/>
      <c r="RH80" s="85"/>
      <c r="RI80" s="85"/>
      <c r="RJ80" s="85"/>
      <c r="RK80" s="85"/>
      <c r="RL80" s="85"/>
      <c r="RM80" s="85"/>
      <c r="RN80" s="85"/>
      <c r="RO80" s="85"/>
      <c r="RP80" s="85"/>
      <c r="RQ80" s="85"/>
      <c r="RR80" s="85"/>
      <c r="RS80" s="85"/>
      <c r="RT80" s="85"/>
      <c r="RU80" s="85"/>
      <c r="RV80" s="85"/>
      <c r="RW80" s="85"/>
      <c r="RX80" s="85"/>
      <c r="RY80" s="85"/>
      <c r="RZ80" s="85"/>
      <c r="SA80" s="85"/>
      <c r="SB80" s="85"/>
      <c r="SC80" s="85"/>
      <c r="SD80" s="85"/>
      <c r="SE80" s="85"/>
      <c r="SF80" s="85"/>
      <c r="SG80" s="85"/>
      <c r="SH80" s="85"/>
      <c r="SI80" s="85"/>
      <c r="SJ80" s="85"/>
    </row>
    <row r="81" spans="2:504" x14ac:dyDescent="0.25">
      <c r="B81" s="50" t="str">
        <f>'Pay App 1'!B132</f>
        <v>26 00 00</v>
      </c>
      <c r="C81" s="26" t="str">
        <f>'Pay App 1'!C132</f>
        <v>Electrical</v>
      </c>
      <c r="D81" s="88">
        <f t="shared" si="9"/>
        <v>0</v>
      </c>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5"/>
      <c r="GM81" s="85"/>
      <c r="GN81" s="85"/>
      <c r="GO81" s="85"/>
      <c r="GP81" s="85"/>
      <c r="GQ81" s="85"/>
      <c r="GR81" s="85"/>
      <c r="GS81" s="85"/>
      <c r="GT81" s="85"/>
      <c r="GU81" s="85"/>
      <c r="GV81" s="85"/>
      <c r="GW81" s="85"/>
      <c r="GX81" s="85"/>
      <c r="GY81" s="85"/>
      <c r="GZ81" s="85"/>
      <c r="HA81" s="85"/>
      <c r="HB81" s="85"/>
      <c r="HC81" s="85"/>
      <c r="HD81" s="85"/>
      <c r="HE81" s="85"/>
      <c r="HF81" s="85"/>
      <c r="HG81" s="85"/>
      <c r="HH81" s="85"/>
      <c r="HI81" s="85"/>
      <c r="HJ81" s="85"/>
      <c r="HK81" s="85"/>
      <c r="HL81" s="85"/>
      <c r="HM81" s="85"/>
      <c r="HN81" s="85"/>
      <c r="HO81" s="85"/>
      <c r="HP81" s="85"/>
      <c r="HQ81" s="85"/>
      <c r="HR81" s="85"/>
      <c r="HS81" s="85"/>
      <c r="HT81" s="85"/>
      <c r="HU81" s="85"/>
      <c r="HV81" s="85"/>
      <c r="HW81" s="85"/>
      <c r="HX81" s="85"/>
      <c r="HY81" s="85"/>
      <c r="HZ81" s="85"/>
      <c r="IA81" s="85"/>
      <c r="IB81" s="85"/>
      <c r="IC81" s="85"/>
      <c r="ID81" s="85"/>
      <c r="IE81" s="85"/>
      <c r="IF81" s="85"/>
      <c r="IG81" s="85"/>
      <c r="IH81" s="85"/>
      <c r="II81" s="85"/>
      <c r="IJ81" s="85"/>
      <c r="IK81" s="85"/>
      <c r="IL81" s="85"/>
      <c r="IM81" s="85"/>
      <c r="IN81" s="85"/>
      <c r="IO81" s="85"/>
      <c r="IP81" s="85"/>
      <c r="IQ81" s="85"/>
      <c r="IR81" s="85"/>
      <c r="IS81" s="85"/>
      <c r="IT81" s="85"/>
      <c r="IU81" s="85"/>
      <c r="IV81" s="85"/>
      <c r="IW81" s="85"/>
      <c r="IX81" s="85"/>
      <c r="IY81" s="85"/>
      <c r="IZ81" s="85"/>
      <c r="JA81" s="85"/>
      <c r="JB81" s="85"/>
      <c r="JC81" s="85"/>
      <c r="JD81" s="85"/>
      <c r="JE81" s="85"/>
      <c r="JF81" s="85"/>
      <c r="JG81" s="85"/>
      <c r="JH81" s="85"/>
      <c r="JI81" s="85"/>
      <c r="JJ81" s="85"/>
      <c r="JK81" s="85"/>
      <c r="JL81" s="85"/>
      <c r="JM81" s="85"/>
      <c r="JN81" s="85"/>
      <c r="JO81" s="85"/>
      <c r="JP81" s="85"/>
      <c r="JQ81" s="85"/>
      <c r="JR81" s="85"/>
      <c r="JS81" s="85"/>
      <c r="JT81" s="85"/>
      <c r="JU81" s="85"/>
      <c r="JV81" s="85"/>
      <c r="JW81" s="85"/>
      <c r="JX81" s="85"/>
      <c r="JY81" s="85"/>
      <c r="JZ81" s="85"/>
      <c r="KA81" s="85"/>
      <c r="KB81" s="85"/>
      <c r="KC81" s="85"/>
      <c r="KD81" s="85"/>
      <c r="KE81" s="85"/>
      <c r="KF81" s="85"/>
      <c r="KG81" s="85"/>
      <c r="KH81" s="85"/>
      <c r="KI81" s="85"/>
      <c r="KJ81" s="85"/>
      <c r="KK81" s="85"/>
      <c r="KL81" s="85"/>
      <c r="KM81" s="85"/>
      <c r="KN81" s="85"/>
      <c r="KO81" s="85"/>
      <c r="KP81" s="85"/>
      <c r="KQ81" s="85"/>
      <c r="KR81" s="85"/>
      <c r="KS81" s="85"/>
      <c r="KT81" s="85"/>
      <c r="KU81" s="85"/>
      <c r="KV81" s="85"/>
      <c r="KW81" s="85"/>
      <c r="KX81" s="85"/>
      <c r="KY81" s="85"/>
      <c r="KZ81" s="85"/>
      <c r="LA81" s="85"/>
      <c r="LB81" s="85"/>
      <c r="LC81" s="85"/>
      <c r="LD81" s="85"/>
      <c r="LE81" s="85"/>
      <c r="LF81" s="85"/>
      <c r="LG81" s="85"/>
      <c r="LH81" s="85"/>
      <c r="LI81" s="85"/>
      <c r="LJ81" s="85"/>
      <c r="LK81" s="85"/>
      <c r="LL81" s="85"/>
      <c r="LM81" s="85"/>
      <c r="LN81" s="85"/>
      <c r="LO81" s="85"/>
      <c r="LP81" s="85"/>
      <c r="LQ81" s="85"/>
      <c r="LR81" s="85"/>
      <c r="LS81" s="85"/>
      <c r="LT81" s="85"/>
      <c r="LU81" s="85"/>
      <c r="LV81" s="85"/>
      <c r="LW81" s="85"/>
      <c r="LX81" s="85"/>
      <c r="LY81" s="85"/>
      <c r="LZ81" s="85"/>
      <c r="MA81" s="85"/>
      <c r="MB81" s="85"/>
      <c r="MC81" s="85"/>
      <c r="MD81" s="85"/>
      <c r="ME81" s="85"/>
      <c r="MF81" s="85"/>
      <c r="MG81" s="85"/>
      <c r="MH81" s="85"/>
      <c r="MI81" s="85"/>
      <c r="MJ81" s="85"/>
      <c r="MK81" s="85"/>
      <c r="ML81" s="85"/>
      <c r="MM81" s="85"/>
      <c r="MN81" s="85"/>
      <c r="MO81" s="85"/>
      <c r="MP81" s="85"/>
      <c r="MQ81" s="85"/>
      <c r="MR81" s="85"/>
      <c r="MS81" s="85"/>
      <c r="MT81" s="85"/>
      <c r="MU81" s="85"/>
      <c r="MV81" s="85"/>
      <c r="MW81" s="85"/>
      <c r="MX81" s="85"/>
      <c r="MY81" s="85"/>
      <c r="MZ81" s="85"/>
      <c r="NA81" s="85"/>
      <c r="NB81" s="85"/>
      <c r="NC81" s="85"/>
      <c r="ND81" s="85"/>
      <c r="NE81" s="85"/>
      <c r="NF81" s="85"/>
      <c r="NG81" s="85"/>
      <c r="NH81" s="85"/>
      <c r="NI81" s="85"/>
      <c r="NJ81" s="85"/>
      <c r="NK81" s="85"/>
      <c r="NL81" s="85"/>
      <c r="NM81" s="85"/>
      <c r="NN81" s="85"/>
      <c r="NO81" s="85"/>
      <c r="NP81" s="85"/>
      <c r="NQ81" s="85"/>
      <c r="NR81" s="85"/>
      <c r="NS81" s="85"/>
      <c r="NT81" s="85"/>
      <c r="NU81" s="85"/>
      <c r="NV81" s="85"/>
      <c r="NW81" s="85"/>
      <c r="NX81" s="85"/>
      <c r="NY81" s="85"/>
      <c r="NZ81" s="85"/>
      <c r="OA81" s="85"/>
      <c r="OB81" s="85"/>
      <c r="OC81" s="85"/>
      <c r="OD81" s="85"/>
      <c r="OE81" s="85"/>
      <c r="OF81" s="85"/>
      <c r="OG81" s="85"/>
      <c r="OH81" s="85"/>
      <c r="OI81" s="85"/>
      <c r="OJ81" s="85"/>
      <c r="OK81" s="85"/>
      <c r="OL81" s="85"/>
      <c r="OM81" s="85"/>
      <c r="ON81" s="85"/>
      <c r="OO81" s="85"/>
      <c r="OP81" s="85"/>
      <c r="OQ81" s="85"/>
      <c r="OR81" s="85"/>
      <c r="OS81" s="85"/>
      <c r="OT81" s="85"/>
      <c r="OU81" s="85"/>
      <c r="OV81" s="85"/>
      <c r="OW81" s="85"/>
      <c r="OX81" s="85"/>
      <c r="OY81" s="85"/>
      <c r="OZ81" s="85"/>
      <c r="PA81" s="85"/>
      <c r="PB81" s="85"/>
      <c r="PC81" s="85"/>
      <c r="PD81" s="85"/>
      <c r="PE81" s="85"/>
      <c r="PF81" s="85"/>
      <c r="PG81" s="85"/>
      <c r="PH81" s="85"/>
      <c r="PI81" s="85"/>
      <c r="PJ81" s="85"/>
      <c r="PK81" s="85"/>
      <c r="PL81" s="85"/>
      <c r="PM81" s="85"/>
      <c r="PN81" s="85"/>
      <c r="PO81" s="85"/>
      <c r="PP81" s="85"/>
      <c r="PQ81" s="85"/>
      <c r="PR81" s="85"/>
      <c r="PS81" s="85"/>
      <c r="PT81" s="85"/>
      <c r="PU81" s="85"/>
      <c r="PV81" s="85"/>
      <c r="PW81" s="85"/>
      <c r="PX81" s="85"/>
      <c r="PY81" s="85"/>
      <c r="PZ81" s="85"/>
      <c r="QA81" s="85"/>
      <c r="QB81" s="85"/>
      <c r="QC81" s="85"/>
      <c r="QD81" s="85"/>
      <c r="QE81" s="85"/>
      <c r="QF81" s="85"/>
      <c r="QG81" s="85"/>
      <c r="QH81" s="85"/>
      <c r="QI81" s="85"/>
      <c r="QJ81" s="85"/>
      <c r="QK81" s="85"/>
      <c r="QL81" s="85"/>
      <c r="QM81" s="85"/>
      <c r="QN81" s="85"/>
      <c r="QO81" s="85"/>
      <c r="QP81" s="85"/>
      <c r="QQ81" s="85"/>
      <c r="QR81" s="85"/>
      <c r="QS81" s="85"/>
      <c r="QT81" s="85"/>
      <c r="QU81" s="85"/>
      <c r="QV81" s="85"/>
      <c r="QW81" s="85"/>
      <c r="QX81" s="85"/>
      <c r="QY81" s="85"/>
      <c r="QZ81" s="85"/>
      <c r="RA81" s="85"/>
      <c r="RB81" s="85"/>
      <c r="RC81" s="85"/>
      <c r="RD81" s="85"/>
      <c r="RE81" s="85"/>
      <c r="RF81" s="85"/>
      <c r="RG81" s="85"/>
      <c r="RH81" s="85"/>
      <c r="RI81" s="85"/>
      <c r="RJ81" s="85"/>
      <c r="RK81" s="85"/>
      <c r="RL81" s="85"/>
      <c r="RM81" s="85"/>
      <c r="RN81" s="85"/>
      <c r="RO81" s="85"/>
      <c r="RP81" s="85"/>
      <c r="RQ81" s="85"/>
      <c r="RR81" s="85"/>
      <c r="RS81" s="85"/>
      <c r="RT81" s="85"/>
      <c r="RU81" s="85"/>
      <c r="RV81" s="85"/>
      <c r="RW81" s="85"/>
      <c r="RX81" s="85"/>
      <c r="RY81" s="85"/>
      <c r="RZ81" s="85"/>
      <c r="SA81" s="85"/>
      <c r="SB81" s="85"/>
      <c r="SC81" s="85"/>
      <c r="SD81" s="85"/>
      <c r="SE81" s="85"/>
      <c r="SF81" s="85"/>
      <c r="SG81" s="85"/>
      <c r="SH81" s="85"/>
      <c r="SI81" s="85"/>
      <c r="SJ81" s="85"/>
    </row>
    <row r="82" spans="2:504" x14ac:dyDescent="0.25">
      <c r="B82" s="36" t="str">
        <f>'Pay App 1'!B133</f>
        <v>27 00 00</v>
      </c>
      <c r="C82" s="28" t="str">
        <f>'Pay App 1'!C133</f>
        <v>AV/IT/Cabling</v>
      </c>
      <c r="D82" s="88">
        <f t="shared" si="9"/>
        <v>0</v>
      </c>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5"/>
      <c r="GM82" s="85"/>
      <c r="GN82" s="85"/>
      <c r="GO82" s="85"/>
      <c r="GP82" s="85"/>
      <c r="GQ82" s="85"/>
      <c r="GR82" s="85"/>
      <c r="GS82" s="85"/>
      <c r="GT82" s="85"/>
      <c r="GU82" s="85"/>
      <c r="GV82" s="85"/>
      <c r="GW82" s="85"/>
      <c r="GX82" s="85"/>
      <c r="GY82" s="85"/>
      <c r="GZ82" s="85"/>
      <c r="HA82" s="85"/>
      <c r="HB82" s="85"/>
      <c r="HC82" s="85"/>
      <c r="HD82" s="85"/>
      <c r="HE82" s="85"/>
      <c r="HF82" s="85"/>
      <c r="HG82" s="85"/>
      <c r="HH82" s="85"/>
      <c r="HI82" s="85"/>
      <c r="HJ82" s="85"/>
      <c r="HK82" s="85"/>
      <c r="HL82" s="85"/>
      <c r="HM82" s="85"/>
      <c r="HN82" s="85"/>
      <c r="HO82" s="85"/>
      <c r="HP82" s="85"/>
      <c r="HQ82" s="85"/>
      <c r="HR82" s="85"/>
      <c r="HS82" s="85"/>
      <c r="HT82" s="85"/>
      <c r="HU82" s="85"/>
      <c r="HV82" s="85"/>
      <c r="HW82" s="85"/>
      <c r="HX82" s="85"/>
      <c r="HY82" s="85"/>
      <c r="HZ82" s="85"/>
      <c r="IA82" s="85"/>
      <c r="IB82" s="85"/>
      <c r="IC82" s="85"/>
      <c r="ID82" s="85"/>
      <c r="IE82" s="85"/>
      <c r="IF82" s="85"/>
      <c r="IG82" s="85"/>
      <c r="IH82" s="85"/>
      <c r="II82" s="85"/>
      <c r="IJ82" s="85"/>
      <c r="IK82" s="85"/>
      <c r="IL82" s="85"/>
      <c r="IM82" s="85"/>
      <c r="IN82" s="85"/>
      <c r="IO82" s="85"/>
      <c r="IP82" s="85"/>
      <c r="IQ82" s="85"/>
      <c r="IR82" s="85"/>
      <c r="IS82" s="85"/>
      <c r="IT82" s="85"/>
      <c r="IU82" s="85"/>
      <c r="IV82" s="85"/>
      <c r="IW82" s="85"/>
      <c r="IX82" s="85"/>
      <c r="IY82" s="85"/>
      <c r="IZ82" s="85"/>
      <c r="JA82" s="85"/>
      <c r="JB82" s="85"/>
      <c r="JC82" s="85"/>
      <c r="JD82" s="85"/>
      <c r="JE82" s="85"/>
      <c r="JF82" s="85"/>
      <c r="JG82" s="85"/>
      <c r="JH82" s="85"/>
      <c r="JI82" s="85"/>
      <c r="JJ82" s="85"/>
      <c r="JK82" s="85"/>
      <c r="JL82" s="85"/>
      <c r="JM82" s="85"/>
      <c r="JN82" s="85"/>
      <c r="JO82" s="85"/>
      <c r="JP82" s="85"/>
      <c r="JQ82" s="85"/>
      <c r="JR82" s="85"/>
      <c r="JS82" s="85"/>
      <c r="JT82" s="85"/>
      <c r="JU82" s="85"/>
      <c r="JV82" s="85"/>
      <c r="JW82" s="85"/>
      <c r="JX82" s="85"/>
      <c r="JY82" s="85"/>
      <c r="JZ82" s="85"/>
      <c r="KA82" s="85"/>
      <c r="KB82" s="85"/>
      <c r="KC82" s="85"/>
      <c r="KD82" s="85"/>
      <c r="KE82" s="85"/>
      <c r="KF82" s="85"/>
      <c r="KG82" s="85"/>
      <c r="KH82" s="85"/>
      <c r="KI82" s="85"/>
      <c r="KJ82" s="85"/>
      <c r="KK82" s="85"/>
      <c r="KL82" s="85"/>
      <c r="KM82" s="85"/>
      <c r="KN82" s="85"/>
      <c r="KO82" s="85"/>
      <c r="KP82" s="85"/>
      <c r="KQ82" s="85"/>
      <c r="KR82" s="85"/>
      <c r="KS82" s="85"/>
      <c r="KT82" s="85"/>
      <c r="KU82" s="85"/>
      <c r="KV82" s="85"/>
      <c r="KW82" s="85"/>
      <c r="KX82" s="85"/>
      <c r="KY82" s="85"/>
      <c r="KZ82" s="85"/>
      <c r="LA82" s="85"/>
      <c r="LB82" s="85"/>
      <c r="LC82" s="85"/>
      <c r="LD82" s="85"/>
      <c r="LE82" s="85"/>
      <c r="LF82" s="85"/>
      <c r="LG82" s="85"/>
      <c r="LH82" s="85"/>
      <c r="LI82" s="85"/>
      <c r="LJ82" s="85"/>
      <c r="LK82" s="85"/>
      <c r="LL82" s="85"/>
      <c r="LM82" s="85"/>
      <c r="LN82" s="85"/>
      <c r="LO82" s="85"/>
      <c r="LP82" s="85"/>
      <c r="LQ82" s="85"/>
      <c r="LR82" s="85"/>
      <c r="LS82" s="85"/>
      <c r="LT82" s="85"/>
      <c r="LU82" s="85"/>
      <c r="LV82" s="85"/>
      <c r="LW82" s="85"/>
      <c r="LX82" s="85"/>
      <c r="LY82" s="85"/>
      <c r="LZ82" s="85"/>
      <c r="MA82" s="85"/>
      <c r="MB82" s="85"/>
      <c r="MC82" s="85"/>
      <c r="MD82" s="85"/>
      <c r="ME82" s="85"/>
      <c r="MF82" s="85"/>
      <c r="MG82" s="85"/>
      <c r="MH82" s="85"/>
      <c r="MI82" s="85"/>
      <c r="MJ82" s="85"/>
      <c r="MK82" s="85"/>
      <c r="ML82" s="85"/>
      <c r="MM82" s="85"/>
      <c r="MN82" s="85"/>
      <c r="MO82" s="85"/>
      <c r="MP82" s="85"/>
      <c r="MQ82" s="85"/>
      <c r="MR82" s="85"/>
      <c r="MS82" s="85"/>
      <c r="MT82" s="85"/>
      <c r="MU82" s="85"/>
      <c r="MV82" s="85"/>
      <c r="MW82" s="85"/>
      <c r="MX82" s="85"/>
      <c r="MY82" s="85"/>
      <c r="MZ82" s="85"/>
      <c r="NA82" s="85"/>
      <c r="NB82" s="85"/>
      <c r="NC82" s="85"/>
      <c r="ND82" s="85"/>
      <c r="NE82" s="85"/>
      <c r="NF82" s="85"/>
      <c r="NG82" s="85"/>
      <c r="NH82" s="85"/>
      <c r="NI82" s="85"/>
      <c r="NJ82" s="85"/>
      <c r="NK82" s="85"/>
      <c r="NL82" s="85"/>
      <c r="NM82" s="85"/>
      <c r="NN82" s="85"/>
      <c r="NO82" s="85"/>
      <c r="NP82" s="85"/>
      <c r="NQ82" s="85"/>
      <c r="NR82" s="85"/>
      <c r="NS82" s="85"/>
      <c r="NT82" s="85"/>
      <c r="NU82" s="85"/>
      <c r="NV82" s="85"/>
      <c r="NW82" s="85"/>
      <c r="NX82" s="85"/>
      <c r="NY82" s="85"/>
      <c r="NZ82" s="85"/>
      <c r="OA82" s="85"/>
      <c r="OB82" s="85"/>
      <c r="OC82" s="85"/>
      <c r="OD82" s="85"/>
      <c r="OE82" s="85"/>
      <c r="OF82" s="85"/>
      <c r="OG82" s="85"/>
      <c r="OH82" s="85"/>
      <c r="OI82" s="85"/>
      <c r="OJ82" s="85"/>
      <c r="OK82" s="85"/>
      <c r="OL82" s="85"/>
      <c r="OM82" s="85"/>
      <c r="ON82" s="85"/>
      <c r="OO82" s="85"/>
      <c r="OP82" s="85"/>
      <c r="OQ82" s="85"/>
      <c r="OR82" s="85"/>
      <c r="OS82" s="85"/>
      <c r="OT82" s="85"/>
      <c r="OU82" s="85"/>
      <c r="OV82" s="85"/>
      <c r="OW82" s="85"/>
      <c r="OX82" s="85"/>
      <c r="OY82" s="85"/>
      <c r="OZ82" s="85"/>
      <c r="PA82" s="85"/>
      <c r="PB82" s="85"/>
      <c r="PC82" s="85"/>
      <c r="PD82" s="85"/>
      <c r="PE82" s="85"/>
      <c r="PF82" s="85"/>
      <c r="PG82" s="85"/>
      <c r="PH82" s="85"/>
      <c r="PI82" s="85"/>
      <c r="PJ82" s="85"/>
      <c r="PK82" s="85"/>
      <c r="PL82" s="85"/>
      <c r="PM82" s="85"/>
      <c r="PN82" s="85"/>
      <c r="PO82" s="85"/>
      <c r="PP82" s="85"/>
      <c r="PQ82" s="85"/>
      <c r="PR82" s="85"/>
      <c r="PS82" s="85"/>
      <c r="PT82" s="85"/>
      <c r="PU82" s="85"/>
      <c r="PV82" s="85"/>
      <c r="PW82" s="85"/>
      <c r="PX82" s="85"/>
      <c r="PY82" s="85"/>
      <c r="PZ82" s="85"/>
      <c r="QA82" s="85"/>
      <c r="QB82" s="85"/>
      <c r="QC82" s="85"/>
      <c r="QD82" s="85"/>
      <c r="QE82" s="85"/>
      <c r="QF82" s="85"/>
      <c r="QG82" s="85"/>
      <c r="QH82" s="85"/>
      <c r="QI82" s="85"/>
      <c r="QJ82" s="85"/>
      <c r="QK82" s="85"/>
      <c r="QL82" s="85"/>
      <c r="QM82" s="85"/>
      <c r="QN82" s="85"/>
      <c r="QO82" s="85"/>
      <c r="QP82" s="85"/>
      <c r="QQ82" s="85"/>
      <c r="QR82" s="85"/>
      <c r="QS82" s="85"/>
      <c r="QT82" s="85"/>
      <c r="QU82" s="85"/>
      <c r="QV82" s="85"/>
      <c r="QW82" s="85"/>
      <c r="QX82" s="85"/>
      <c r="QY82" s="85"/>
      <c r="QZ82" s="85"/>
      <c r="RA82" s="85"/>
      <c r="RB82" s="85"/>
      <c r="RC82" s="85"/>
      <c r="RD82" s="85"/>
      <c r="RE82" s="85"/>
      <c r="RF82" s="85"/>
      <c r="RG82" s="85"/>
      <c r="RH82" s="85"/>
      <c r="RI82" s="85"/>
      <c r="RJ82" s="85"/>
      <c r="RK82" s="85"/>
      <c r="RL82" s="85"/>
      <c r="RM82" s="85"/>
      <c r="RN82" s="85"/>
      <c r="RO82" s="85"/>
      <c r="RP82" s="85"/>
      <c r="RQ82" s="85"/>
      <c r="RR82" s="85"/>
      <c r="RS82" s="85"/>
      <c r="RT82" s="85"/>
      <c r="RU82" s="85"/>
      <c r="RV82" s="85"/>
      <c r="RW82" s="85"/>
      <c r="RX82" s="85"/>
      <c r="RY82" s="85"/>
      <c r="RZ82" s="85"/>
      <c r="SA82" s="85"/>
      <c r="SB82" s="85"/>
      <c r="SC82" s="85"/>
      <c r="SD82" s="85"/>
      <c r="SE82" s="85"/>
      <c r="SF82" s="85"/>
      <c r="SG82" s="85"/>
      <c r="SH82" s="85"/>
      <c r="SI82" s="85"/>
      <c r="SJ82" s="85"/>
    </row>
    <row r="83" spans="2:504" x14ac:dyDescent="0.25">
      <c r="B83" s="37" t="str">
        <f>'Pay App 1'!B134</f>
        <v>28 80 00</v>
      </c>
      <c r="C83" s="38" t="str">
        <f>'Pay App 1'!C134</f>
        <v>Security/Access Control</v>
      </c>
      <c r="D83" s="88">
        <f t="shared" si="9"/>
        <v>0</v>
      </c>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5"/>
      <c r="DE83" s="85"/>
      <c r="DF83" s="85"/>
      <c r="DG83" s="85"/>
      <c r="DH83" s="85"/>
      <c r="DI83" s="85"/>
      <c r="DJ83" s="85"/>
      <c r="DK83" s="85"/>
      <c r="DL83" s="85"/>
      <c r="DM83" s="85"/>
      <c r="DN83" s="85"/>
      <c r="DO83" s="85"/>
      <c r="DP83" s="85"/>
      <c r="DQ83" s="85"/>
      <c r="DR83" s="85"/>
      <c r="DS83" s="85"/>
      <c r="DT83" s="85"/>
      <c r="DU83" s="85"/>
      <c r="DV83" s="85"/>
      <c r="DW83" s="85"/>
      <c r="DX83" s="85"/>
      <c r="DY83" s="85"/>
      <c r="DZ83" s="85"/>
      <c r="EA83" s="85"/>
      <c r="EB83" s="85"/>
      <c r="EC83" s="85"/>
      <c r="ED83" s="85"/>
      <c r="EE83" s="85"/>
      <c r="EF83" s="85"/>
      <c r="EG83" s="85"/>
      <c r="EH83" s="85"/>
      <c r="EI83" s="85"/>
      <c r="EJ83" s="85"/>
      <c r="EK83" s="85"/>
      <c r="EL83" s="85"/>
      <c r="EM83" s="85"/>
      <c r="EN83" s="85"/>
      <c r="EO83" s="85"/>
      <c r="EP83" s="85"/>
      <c r="EQ83" s="85"/>
      <c r="ER83" s="85"/>
      <c r="ES83" s="85"/>
      <c r="ET83" s="85"/>
      <c r="EU83" s="85"/>
      <c r="EV83" s="85"/>
      <c r="EW83" s="85"/>
      <c r="EX83" s="85"/>
      <c r="EY83" s="85"/>
      <c r="EZ83" s="85"/>
      <c r="FA83" s="85"/>
      <c r="FB83" s="85"/>
      <c r="FC83" s="85"/>
      <c r="FD83" s="85"/>
      <c r="FE83" s="85"/>
      <c r="FF83" s="85"/>
      <c r="FG83" s="85"/>
      <c r="FH83" s="85"/>
      <c r="FI83" s="85"/>
      <c r="FJ83" s="85"/>
      <c r="FK83" s="85"/>
      <c r="FL83" s="85"/>
      <c r="FM83" s="85"/>
      <c r="FN83" s="85"/>
      <c r="FO83" s="85"/>
      <c r="FP83" s="85"/>
      <c r="FQ83" s="85"/>
      <c r="FR83" s="85"/>
      <c r="FS83" s="85"/>
      <c r="FT83" s="85"/>
      <c r="FU83" s="85"/>
      <c r="FV83" s="85"/>
      <c r="FW83" s="85"/>
      <c r="FX83" s="85"/>
      <c r="FY83" s="85"/>
      <c r="FZ83" s="85"/>
      <c r="GA83" s="85"/>
      <c r="GB83" s="85"/>
      <c r="GC83" s="85"/>
      <c r="GD83" s="85"/>
      <c r="GE83" s="85"/>
      <c r="GF83" s="85"/>
      <c r="GG83" s="85"/>
      <c r="GH83" s="85"/>
      <c r="GI83" s="85"/>
      <c r="GJ83" s="85"/>
      <c r="GK83" s="85"/>
      <c r="GL83" s="85"/>
      <c r="GM83" s="85"/>
      <c r="GN83" s="85"/>
      <c r="GO83" s="85"/>
      <c r="GP83" s="85"/>
      <c r="GQ83" s="85"/>
      <c r="GR83" s="85"/>
      <c r="GS83" s="85"/>
      <c r="GT83" s="85"/>
      <c r="GU83" s="85"/>
      <c r="GV83" s="85"/>
      <c r="GW83" s="85"/>
      <c r="GX83" s="85"/>
      <c r="GY83" s="85"/>
      <c r="GZ83" s="85"/>
      <c r="HA83" s="85"/>
      <c r="HB83" s="85"/>
      <c r="HC83" s="85"/>
      <c r="HD83" s="85"/>
      <c r="HE83" s="85"/>
      <c r="HF83" s="85"/>
      <c r="HG83" s="85"/>
      <c r="HH83" s="85"/>
      <c r="HI83" s="85"/>
      <c r="HJ83" s="85"/>
      <c r="HK83" s="85"/>
      <c r="HL83" s="85"/>
      <c r="HM83" s="85"/>
      <c r="HN83" s="85"/>
      <c r="HO83" s="85"/>
      <c r="HP83" s="85"/>
      <c r="HQ83" s="85"/>
      <c r="HR83" s="85"/>
      <c r="HS83" s="85"/>
      <c r="HT83" s="85"/>
      <c r="HU83" s="85"/>
      <c r="HV83" s="85"/>
      <c r="HW83" s="85"/>
      <c r="HX83" s="85"/>
      <c r="HY83" s="85"/>
      <c r="HZ83" s="85"/>
      <c r="IA83" s="85"/>
      <c r="IB83" s="85"/>
      <c r="IC83" s="85"/>
      <c r="ID83" s="85"/>
      <c r="IE83" s="85"/>
      <c r="IF83" s="85"/>
      <c r="IG83" s="85"/>
      <c r="IH83" s="85"/>
      <c r="II83" s="85"/>
      <c r="IJ83" s="85"/>
      <c r="IK83" s="85"/>
      <c r="IL83" s="85"/>
      <c r="IM83" s="85"/>
      <c r="IN83" s="85"/>
      <c r="IO83" s="85"/>
      <c r="IP83" s="85"/>
      <c r="IQ83" s="85"/>
      <c r="IR83" s="85"/>
      <c r="IS83" s="85"/>
      <c r="IT83" s="85"/>
      <c r="IU83" s="85"/>
      <c r="IV83" s="85"/>
      <c r="IW83" s="85"/>
      <c r="IX83" s="85"/>
      <c r="IY83" s="85"/>
      <c r="IZ83" s="85"/>
      <c r="JA83" s="85"/>
      <c r="JB83" s="85"/>
      <c r="JC83" s="85"/>
      <c r="JD83" s="85"/>
      <c r="JE83" s="85"/>
      <c r="JF83" s="85"/>
      <c r="JG83" s="85"/>
      <c r="JH83" s="85"/>
      <c r="JI83" s="85"/>
      <c r="JJ83" s="85"/>
      <c r="JK83" s="85"/>
      <c r="JL83" s="85"/>
      <c r="JM83" s="85"/>
      <c r="JN83" s="85"/>
      <c r="JO83" s="85"/>
      <c r="JP83" s="85"/>
      <c r="JQ83" s="85"/>
      <c r="JR83" s="85"/>
      <c r="JS83" s="85"/>
      <c r="JT83" s="85"/>
      <c r="JU83" s="85"/>
      <c r="JV83" s="85"/>
      <c r="JW83" s="85"/>
      <c r="JX83" s="85"/>
      <c r="JY83" s="85"/>
      <c r="JZ83" s="85"/>
      <c r="KA83" s="85"/>
      <c r="KB83" s="85"/>
      <c r="KC83" s="85"/>
      <c r="KD83" s="85"/>
      <c r="KE83" s="85"/>
      <c r="KF83" s="85"/>
      <c r="KG83" s="85"/>
      <c r="KH83" s="85"/>
      <c r="KI83" s="85"/>
      <c r="KJ83" s="85"/>
      <c r="KK83" s="85"/>
      <c r="KL83" s="85"/>
      <c r="KM83" s="85"/>
      <c r="KN83" s="85"/>
      <c r="KO83" s="85"/>
      <c r="KP83" s="85"/>
      <c r="KQ83" s="85"/>
      <c r="KR83" s="85"/>
      <c r="KS83" s="85"/>
      <c r="KT83" s="85"/>
      <c r="KU83" s="85"/>
      <c r="KV83" s="85"/>
      <c r="KW83" s="85"/>
      <c r="KX83" s="85"/>
      <c r="KY83" s="85"/>
      <c r="KZ83" s="85"/>
      <c r="LA83" s="85"/>
      <c r="LB83" s="85"/>
      <c r="LC83" s="85"/>
      <c r="LD83" s="85"/>
      <c r="LE83" s="85"/>
      <c r="LF83" s="85"/>
      <c r="LG83" s="85"/>
      <c r="LH83" s="85"/>
      <c r="LI83" s="85"/>
      <c r="LJ83" s="85"/>
      <c r="LK83" s="85"/>
      <c r="LL83" s="85"/>
      <c r="LM83" s="85"/>
      <c r="LN83" s="85"/>
      <c r="LO83" s="85"/>
      <c r="LP83" s="85"/>
      <c r="LQ83" s="85"/>
      <c r="LR83" s="85"/>
      <c r="LS83" s="85"/>
      <c r="LT83" s="85"/>
      <c r="LU83" s="85"/>
      <c r="LV83" s="85"/>
      <c r="LW83" s="85"/>
      <c r="LX83" s="85"/>
      <c r="LY83" s="85"/>
      <c r="LZ83" s="85"/>
      <c r="MA83" s="85"/>
      <c r="MB83" s="85"/>
      <c r="MC83" s="85"/>
      <c r="MD83" s="85"/>
      <c r="ME83" s="85"/>
      <c r="MF83" s="85"/>
      <c r="MG83" s="85"/>
      <c r="MH83" s="85"/>
      <c r="MI83" s="85"/>
      <c r="MJ83" s="85"/>
      <c r="MK83" s="85"/>
      <c r="ML83" s="85"/>
      <c r="MM83" s="85"/>
      <c r="MN83" s="85"/>
      <c r="MO83" s="85"/>
      <c r="MP83" s="85"/>
      <c r="MQ83" s="85"/>
      <c r="MR83" s="85"/>
      <c r="MS83" s="85"/>
      <c r="MT83" s="85"/>
      <c r="MU83" s="85"/>
      <c r="MV83" s="85"/>
      <c r="MW83" s="85"/>
      <c r="MX83" s="85"/>
      <c r="MY83" s="85"/>
      <c r="MZ83" s="85"/>
      <c r="NA83" s="85"/>
      <c r="NB83" s="85"/>
      <c r="NC83" s="85"/>
      <c r="ND83" s="85"/>
      <c r="NE83" s="85"/>
      <c r="NF83" s="85"/>
      <c r="NG83" s="85"/>
      <c r="NH83" s="85"/>
      <c r="NI83" s="85"/>
      <c r="NJ83" s="85"/>
      <c r="NK83" s="85"/>
      <c r="NL83" s="85"/>
      <c r="NM83" s="85"/>
      <c r="NN83" s="85"/>
      <c r="NO83" s="85"/>
      <c r="NP83" s="85"/>
      <c r="NQ83" s="85"/>
      <c r="NR83" s="85"/>
      <c r="NS83" s="85"/>
      <c r="NT83" s="85"/>
      <c r="NU83" s="85"/>
      <c r="NV83" s="85"/>
      <c r="NW83" s="85"/>
      <c r="NX83" s="85"/>
      <c r="NY83" s="85"/>
      <c r="NZ83" s="85"/>
      <c r="OA83" s="85"/>
      <c r="OB83" s="85"/>
      <c r="OC83" s="85"/>
      <c r="OD83" s="85"/>
      <c r="OE83" s="85"/>
      <c r="OF83" s="85"/>
      <c r="OG83" s="85"/>
      <c r="OH83" s="85"/>
      <c r="OI83" s="85"/>
      <c r="OJ83" s="85"/>
      <c r="OK83" s="85"/>
      <c r="OL83" s="85"/>
      <c r="OM83" s="85"/>
      <c r="ON83" s="85"/>
      <c r="OO83" s="85"/>
      <c r="OP83" s="85"/>
      <c r="OQ83" s="85"/>
      <c r="OR83" s="85"/>
      <c r="OS83" s="85"/>
      <c r="OT83" s="85"/>
      <c r="OU83" s="85"/>
      <c r="OV83" s="85"/>
      <c r="OW83" s="85"/>
      <c r="OX83" s="85"/>
      <c r="OY83" s="85"/>
      <c r="OZ83" s="85"/>
      <c r="PA83" s="85"/>
      <c r="PB83" s="85"/>
      <c r="PC83" s="85"/>
      <c r="PD83" s="85"/>
      <c r="PE83" s="85"/>
      <c r="PF83" s="85"/>
      <c r="PG83" s="85"/>
      <c r="PH83" s="85"/>
      <c r="PI83" s="85"/>
      <c r="PJ83" s="85"/>
      <c r="PK83" s="85"/>
      <c r="PL83" s="85"/>
      <c r="PM83" s="85"/>
      <c r="PN83" s="85"/>
      <c r="PO83" s="85"/>
      <c r="PP83" s="85"/>
      <c r="PQ83" s="85"/>
      <c r="PR83" s="85"/>
      <c r="PS83" s="85"/>
      <c r="PT83" s="85"/>
      <c r="PU83" s="85"/>
      <c r="PV83" s="85"/>
      <c r="PW83" s="85"/>
      <c r="PX83" s="85"/>
      <c r="PY83" s="85"/>
      <c r="PZ83" s="85"/>
      <c r="QA83" s="85"/>
      <c r="QB83" s="85"/>
      <c r="QC83" s="85"/>
      <c r="QD83" s="85"/>
      <c r="QE83" s="85"/>
      <c r="QF83" s="85"/>
      <c r="QG83" s="85"/>
      <c r="QH83" s="85"/>
      <c r="QI83" s="85"/>
      <c r="QJ83" s="85"/>
      <c r="QK83" s="85"/>
      <c r="QL83" s="85"/>
      <c r="QM83" s="85"/>
      <c r="QN83" s="85"/>
      <c r="QO83" s="85"/>
      <c r="QP83" s="85"/>
      <c r="QQ83" s="85"/>
      <c r="QR83" s="85"/>
      <c r="QS83" s="85"/>
      <c r="QT83" s="85"/>
      <c r="QU83" s="85"/>
      <c r="QV83" s="85"/>
      <c r="QW83" s="85"/>
      <c r="QX83" s="85"/>
      <c r="QY83" s="85"/>
      <c r="QZ83" s="85"/>
      <c r="RA83" s="85"/>
      <c r="RB83" s="85"/>
      <c r="RC83" s="85"/>
      <c r="RD83" s="85"/>
      <c r="RE83" s="85"/>
      <c r="RF83" s="85"/>
      <c r="RG83" s="85"/>
      <c r="RH83" s="85"/>
      <c r="RI83" s="85"/>
      <c r="RJ83" s="85"/>
      <c r="RK83" s="85"/>
      <c r="RL83" s="85"/>
      <c r="RM83" s="85"/>
      <c r="RN83" s="85"/>
      <c r="RO83" s="85"/>
      <c r="RP83" s="85"/>
      <c r="RQ83" s="85"/>
      <c r="RR83" s="85"/>
      <c r="RS83" s="85"/>
      <c r="RT83" s="85"/>
      <c r="RU83" s="85"/>
      <c r="RV83" s="85"/>
      <c r="RW83" s="85"/>
      <c r="RX83" s="85"/>
      <c r="RY83" s="85"/>
      <c r="RZ83" s="85"/>
      <c r="SA83" s="85"/>
      <c r="SB83" s="85"/>
      <c r="SC83" s="85"/>
      <c r="SD83" s="85"/>
      <c r="SE83" s="85"/>
      <c r="SF83" s="85"/>
      <c r="SG83" s="85"/>
      <c r="SH83" s="85"/>
      <c r="SI83" s="85"/>
      <c r="SJ83" s="85"/>
    </row>
    <row r="84" spans="2:504" x14ac:dyDescent="0.25">
      <c r="B84" s="47" t="str">
        <f>'Pay App 1'!B135</f>
        <v>29 00 00</v>
      </c>
      <c r="C84" s="48" t="str">
        <f>'Pay App 1'!C135</f>
        <v>Electrical (other)</v>
      </c>
      <c r="D84" s="88">
        <f t="shared" si="9"/>
        <v>0</v>
      </c>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5"/>
      <c r="DE84" s="85"/>
      <c r="DF84" s="85"/>
      <c r="DG84" s="85"/>
      <c r="DH84" s="85"/>
      <c r="DI84" s="85"/>
      <c r="DJ84" s="85"/>
      <c r="DK84" s="85"/>
      <c r="DL84" s="85"/>
      <c r="DM84" s="85"/>
      <c r="DN84" s="85"/>
      <c r="DO84" s="85"/>
      <c r="DP84" s="85"/>
      <c r="DQ84" s="85"/>
      <c r="DR84" s="85"/>
      <c r="DS84" s="85"/>
      <c r="DT84" s="85"/>
      <c r="DU84" s="85"/>
      <c r="DV84" s="85"/>
      <c r="DW84" s="85"/>
      <c r="DX84" s="85"/>
      <c r="DY84" s="85"/>
      <c r="DZ84" s="85"/>
      <c r="EA84" s="85"/>
      <c r="EB84" s="85"/>
      <c r="EC84" s="85"/>
      <c r="ED84" s="85"/>
      <c r="EE84" s="85"/>
      <c r="EF84" s="85"/>
      <c r="EG84" s="85"/>
      <c r="EH84" s="85"/>
      <c r="EI84" s="85"/>
      <c r="EJ84" s="85"/>
      <c r="EK84" s="85"/>
      <c r="EL84" s="85"/>
      <c r="EM84" s="85"/>
      <c r="EN84" s="85"/>
      <c r="EO84" s="85"/>
      <c r="EP84" s="85"/>
      <c r="EQ84" s="85"/>
      <c r="ER84" s="85"/>
      <c r="ES84" s="85"/>
      <c r="ET84" s="85"/>
      <c r="EU84" s="85"/>
      <c r="EV84" s="85"/>
      <c r="EW84" s="85"/>
      <c r="EX84" s="85"/>
      <c r="EY84" s="85"/>
      <c r="EZ84" s="85"/>
      <c r="FA84" s="85"/>
      <c r="FB84" s="85"/>
      <c r="FC84" s="85"/>
      <c r="FD84" s="85"/>
      <c r="FE84" s="85"/>
      <c r="FF84" s="85"/>
      <c r="FG84" s="85"/>
      <c r="FH84" s="85"/>
      <c r="FI84" s="85"/>
      <c r="FJ84" s="85"/>
      <c r="FK84" s="85"/>
      <c r="FL84" s="85"/>
      <c r="FM84" s="85"/>
      <c r="FN84" s="85"/>
      <c r="FO84" s="85"/>
      <c r="FP84" s="85"/>
      <c r="FQ84" s="85"/>
      <c r="FR84" s="85"/>
      <c r="FS84" s="85"/>
      <c r="FT84" s="85"/>
      <c r="FU84" s="85"/>
      <c r="FV84" s="85"/>
      <c r="FW84" s="85"/>
      <c r="FX84" s="85"/>
      <c r="FY84" s="85"/>
      <c r="FZ84" s="85"/>
      <c r="GA84" s="85"/>
      <c r="GB84" s="85"/>
      <c r="GC84" s="85"/>
      <c r="GD84" s="85"/>
      <c r="GE84" s="85"/>
      <c r="GF84" s="85"/>
      <c r="GG84" s="85"/>
      <c r="GH84" s="85"/>
      <c r="GI84" s="85"/>
      <c r="GJ84" s="85"/>
      <c r="GK84" s="85"/>
      <c r="GL84" s="85"/>
      <c r="GM84" s="85"/>
      <c r="GN84" s="85"/>
      <c r="GO84" s="85"/>
      <c r="GP84" s="85"/>
      <c r="GQ84" s="85"/>
      <c r="GR84" s="85"/>
      <c r="GS84" s="85"/>
      <c r="GT84" s="85"/>
      <c r="GU84" s="85"/>
      <c r="GV84" s="85"/>
      <c r="GW84" s="85"/>
      <c r="GX84" s="85"/>
      <c r="GY84" s="85"/>
      <c r="GZ84" s="85"/>
      <c r="HA84" s="85"/>
      <c r="HB84" s="85"/>
      <c r="HC84" s="85"/>
      <c r="HD84" s="85"/>
      <c r="HE84" s="85"/>
      <c r="HF84" s="85"/>
      <c r="HG84" s="85"/>
      <c r="HH84" s="85"/>
      <c r="HI84" s="85"/>
      <c r="HJ84" s="85"/>
      <c r="HK84" s="85"/>
      <c r="HL84" s="85"/>
      <c r="HM84" s="85"/>
      <c r="HN84" s="85"/>
      <c r="HO84" s="85"/>
      <c r="HP84" s="85"/>
      <c r="HQ84" s="85"/>
      <c r="HR84" s="85"/>
      <c r="HS84" s="85"/>
      <c r="HT84" s="85"/>
      <c r="HU84" s="85"/>
      <c r="HV84" s="85"/>
      <c r="HW84" s="85"/>
      <c r="HX84" s="85"/>
      <c r="HY84" s="85"/>
      <c r="HZ84" s="85"/>
      <c r="IA84" s="85"/>
      <c r="IB84" s="85"/>
      <c r="IC84" s="85"/>
      <c r="ID84" s="85"/>
      <c r="IE84" s="85"/>
      <c r="IF84" s="85"/>
      <c r="IG84" s="85"/>
      <c r="IH84" s="85"/>
      <c r="II84" s="85"/>
      <c r="IJ84" s="85"/>
      <c r="IK84" s="85"/>
      <c r="IL84" s="85"/>
      <c r="IM84" s="85"/>
      <c r="IN84" s="85"/>
      <c r="IO84" s="85"/>
      <c r="IP84" s="85"/>
      <c r="IQ84" s="85"/>
      <c r="IR84" s="85"/>
      <c r="IS84" s="85"/>
      <c r="IT84" s="85"/>
      <c r="IU84" s="85"/>
      <c r="IV84" s="85"/>
      <c r="IW84" s="85"/>
      <c r="IX84" s="85"/>
      <c r="IY84" s="85"/>
      <c r="IZ84" s="85"/>
      <c r="JA84" s="85"/>
      <c r="JB84" s="85"/>
      <c r="JC84" s="85"/>
      <c r="JD84" s="85"/>
      <c r="JE84" s="85"/>
      <c r="JF84" s="85"/>
      <c r="JG84" s="85"/>
      <c r="JH84" s="85"/>
      <c r="JI84" s="85"/>
      <c r="JJ84" s="85"/>
      <c r="JK84" s="85"/>
      <c r="JL84" s="85"/>
      <c r="JM84" s="85"/>
      <c r="JN84" s="85"/>
      <c r="JO84" s="85"/>
      <c r="JP84" s="85"/>
      <c r="JQ84" s="85"/>
      <c r="JR84" s="85"/>
      <c r="JS84" s="85"/>
      <c r="JT84" s="85"/>
      <c r="JU84" s="85"/>
      <c r="JV84" s="85"/>
      <c r="JW84" s="85"/>
      <c r="JX84" s="85"/>
      <c r="JY84" s="85"/>
      <c r="JZ84" s="85"/>
      <c r="KA84" s="85"/>
      <c r="KB84" s="85"/>
      <c r="KC84" s="85"/>
      <c r="KD84" s="85"/>
      <c r="KE84" s="85"/>
      <c r="KF84" s="85"/>
      <c r="KG84" s="85"/>
      <c r="KH84" s="85"/>
      <c r="KI84" s="85"/>
      <c r="KJ84" s="85"/>
      <c r="KK84" s="85"/>
      <c r="KL84" s="85"/>
      <c r="KM84" s="85"/>
      <c r="KN84" s="85"/>
      <c r="KO84" s="85"/>
      <c r="KP84" s="85"/>
      <c r="KQ84" s="85"/>
      <c r="KR84" s="85"/>
      <c r="KS84" s="85"/>
      <c r="KT84" s="85"/>
      <c r="KU84" s="85"/>
      <c r="KV84" s="85"/>
      <c r="KW84" s="85"/>
      <c r="KX84" s="85"/>
      <c r="KY84" s="85"/>
      <c r="KZ84" s="85"/>
      <c r="LA84" s="85"/>
      <c r="LB84" s="85"/>
      <c r="LC84" s="85"/>
      <c r="LD84" s="85"/>
      <c r="LE84" s="85"/>
      <c r="LF84" s="85"/>
      <c r="LG84" s="85"/>
      <c r="LH84" s="85"/>
      <c r="LI84" s="85"/>
      <c r="LJ84" s="85"/>
      <c r="LK84" s="85"/>
      <c r="LL84" s="85"/>
      <c r="LM84" s="85"/>
      <c r="LN84" s="85"/>
      <c r="LO84" s="85"/>
      <c r="LP84" s="85"/>
      <c r="LQ84" s="85"/>
      <c r="LR84" s="85"/>
      <c r="LS84" s="85"/>
      <c r="LT84" s="85"/>
      <c r="LU84" s="85"/>
      <c r="LV84" s="85"/>
      <c r="LW84" s="85"/>
      <c r="LX84" s="85"/>
      <c r="LY84" s="85"/>
      <c r="LZ84" s="85"/>
      <c r="MA84" s="85"/>
      <c r="MB84" s="85"/>
      <c r="MC84" s="85"/>
      <c r="MD84" s="85"/>
      <c r="ME84" s="85"/>
      <c r="MF84" s="85"/>
      <c r="MG84" s="85"/>
      <c r="MH84" s="85"/>
      <c r="MI84" s="85"/>
      <c r="MJ84" s="85"/>
      <c r="MK84" s="85"/>
      <c r="ML84" s="85"/>
      <c r="MM84" s="85"/>
      <c r="MN84" s="85"/>
      <c r="MO84" s="85"/>
      <c r="MP84" s="85"/>
      <c r="MQ84" s="85"/>
      <c r="MR84" s="85"/>
      <c r="MS84" s="85"/>
      <c r="MT84" s="85"/>
      <c r="MU84" s="85"/>
      <c r="MV84" s="85"/>
      <c r="MW84" s="85"/>
      <c r="MX84" s="85"/>
      <c r="MY84" s="85"/>
      <c r="MZ84" s="85"/>
      <c r="NA84" s="85"/>
      <c r="NB84" s="85"/>
      <c r="NC84" s="85"/>
      <c r="ND84" s="85"/>
      <c r="NE84" s="85"/>
      <c r="NF84" s="85"/>
      <c r="NG84" s="85"/>
      <c r="NH84" s="85"/>
      <c r="NI84" s="85"/>
      <c r="NJ84" s="85"/>
      <c r="NK84" s="85"/>
      <c r="NL84" s="85"/>
      <c r="NM84" s="85"/>
      <c r="NN84" s="85"/>
      <c r="NO84" s="85"/>
      <c r="NP84" s="85"/>
      <c r="NQ84" s="85"/>
      <c r="NR84" s="85"/>
      <c r="NS84" s="85"/>
      <c r="NT84" s="85"/>
      <c r="NU84" s="85"/>
      <c r="NV84" s="85"/>
      <c r="NW84" s="85"/>
      <c r="NX84" s="85"/>
      <c r="NY84" s="85"/>
      <c r="NZ84" s="85"/>
      <c r="OA84" s="85"/>
      <c r="OB84" s="85"/>
      <c r="OC84" s="85"/>
      <c r="OD84" s="85"/>
      <c r="OE84" s="85"/>
      <c r="OF84" s="85"/>
      <c r="OG84" s="85"/>
      <c r="OH84" s="85"/>
      <c r="OI84" s="85"/>
      <c r="OJ84" s="85"/>
      <c r="OK84" s="85"/>
      <c r="OL84" s="85"/>
      <c r="OM84" s="85"/>
      <c r="ON84" s="85"/>
      <c r="OO84" s="85"/>
      <c r="OP84" s="85"/>
      <c r="OQ84" s="85"/>
      <c r="OR84" s="85"/>
      <c r="OS84" s="85"/>
      <c r="OT84" s="85"/>
      <c r="OU84" s="85"/>
      <c r="OV84" s="85"/>
      <c r="OW84" s="85"/>
      <c r="OX84" s="85"/>
      <c r="OY84" s="85"/>
      <c r="OZ84" s="85"/>
      <c r="PA84" s="85"/>
      <c r="PB84" s="85"/>
      <c r="PC84" s="85"/>
      <c r="PD84" s="85"/>
      <c r="PE84" s="85"/>
      <c r="PF84" s="85"/>
      <c r="PG84" s="85"/>
      <c r="PH84" s="85"/>
      <c r="PI84" s="85"/>
      <c r="PJ84" s="85"/>
      <c r="PK84" s="85"/>
      <c r="PL84" s="85"/>
      <c r="PM84" s="85"/>
      <c r="PN84" s="85"/>
      <c r="PO84" s="85"/>
      <c r="PP84" s="85"/>
      <c r="PQ84" s="85"/>
      <c r="PR84" s="85"/>
      <c r="PS84" s="85"/>
      <c r="PT84" s="85"/>
      <c r="PU84" s="85"/>
      <c r="PV84" s="85"/>
      <c r="PW84" s="85"/>
      <c r="PX84" s="85"/>
      <c r="PY84" s="85"/>
      <c r="PZ84" s="85"/>
      <c r="QA84" s="85"/>
      <c r="QB84" s="85"/>
      <c r="QC84" s="85"/>
      <c r="QD84" s="85"/>
      <c r="QE84" s="85"/>
      <c r="QF84" s="85"/>
      <c r="QG84" s="85"/>
      <c r="QH84" s="85"/>
      <c r="QI84" s="85"/>
      <c r="QJ84" s="85"/>
      <c r="QK84" s="85"/>
      <c r="QL84" s="85"/>
      <c r="QM84" s="85"/>
      <c r="QN84" s="85"/>
      <c r="QO84" s="85"/>
      <c r="QP84" s="85"/>
      <c r="QQ84" s="85"/>
      <c r="QR84" s="85"/>
      <c r="QS84" s="85"/>
      <c r="QT84" s="85"/>
      <c r="QU84" s="85"/>
      <c r="QV84" s="85"/>
      <c r="QW84" s="85"/>
      <c r="QX84" s="85"/>
      <c r="QY84" s="85"/>
      <c r="QZ84" s="85"/>
      <c r="RA84" s="85"/>
      <c r="RB84" s="85"/>
      <c r="RC84" s="85"/>
      <c r="RD84" s="85"/>
      <c r="RE84" s="85"/>
      <c r="RF84" s="85"/>
      <c r="RG84" s="85"/>
      <c r="RH84" s="85"/>
      <c r="RI84" s="85"/>
      <c r="RJ84" s="85"/>
      <c r="RK84" s="85"/>
      <c r="RL84" s="85"/>
      <c r="RM84" s="85"/>
      <c r="RN84" s="85"/>
      <c r="RO84" s="85"/>
      <c r="RP84" s="85"/>
      <c r="RQ84" s="85"/>
      <c r="RR84" s="85"/>
      <c r="RS84" s="85"/>
      <c r="RT84" s="85"/>
      <c r="RU84" s="85"/>
      <c r="RV84" s="85"/>
      <c r="RW84" s="85"/>
      <c r="RX84" s="85"/>
      <c r="RY84" s="85"/>
      <c r="RZ84" s="85"/>
      <c r="SA84" s="85"/>
      <c r="SB84" s="85"/>
      <c r="SC84" s="85"/>
      <c r="SD84" s="85"/>
      <c r="SE84" s="85"/>
      <c r="SF84" s="85"/>
      <c r="SG84" s="85"/>
      <c r="SH84" s="85"/>
      <c r="SI84" s="85"/>
      <c r="SJ84" s="85"/>
    </row>
    <row r="85" spans="2:504" x14ac:dyDescent="0.25">
      <c r="B85" s="41" t="str">
        <f>'Pay App 1'!B136</f>
        <v>31 00 00</v>
      </c>
      <c r="C85" s="42" t="str">
        <f>'Pay App 1'!C136</f>
        <v>Building &amp; Site Earthwork</v>
      </c>
      <c r="D85" s="88">
        <f t="shared" si="9"/>
        <v>0</v>
      </c>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85"/>
      <c r="FH85" s="85"/>
      <c r="FI85" s="85"/>
      <c r="FJ85" s="85"/>
      <c r="FK85" s="85"/>
      <c r="FL85" s="85"/>
      <c r="FM85" s="85"/>
      <c r="FN85" s="85"/>
      <c r="FO85" s="85"/>
      <c r="FP85" s="85"/>
      <c r="FQ85" s="85"/>
      <c r="FR85" s="85"/>
      <c r="FS85" s="85"/>
      <c r="FT85" s="85"/>
      <c r="FU85" s="85"/>
      <c r="FV85" s="85"/>
      <c r="FW85" s="85"/>
      <c r="FX85" s="85"/>
      <c r="FY85" s="85"/>
      <c r="FZ85" s="85"/>
      <c r="GA85" s="85"/>
      <c r="GB85" s="85"/>
      <c r="GC85" s="85"/>
      <c r="GD85" s="85"/>
      <c r="GE85" s="85"/>
      <c r="GF85" s="85"/>
      <c r="GG85" s="85"/>
      <c r="GH85" s="85"/>
      <c r="GI85" s="85"/>
      <c r="GJ85" s="85"/>
      <c r="GK85" s="85"/>
      <c r="GL85" s="85"/>
      <c r="GM85" s="85"/>
      <c r="GN85" s="85"/>
      <c r="GO85" s="85"/>
      <c r="GP85" s="85"/>
      <c r="GQ85" s="85"/>
      <c r="GR85" s="85"/>
      <c r="GS85" s="85"/>
      <c r="GT85" s="85"/>
      <c r="GU85" s="85"/>
      <c r="GV85" s="85"/>
      <c r="GW85" s="85"/>
      <c r="GX85" s="85"/>
      <c r="GY85" s="85"/>
      <c r="GZ85" s="85"/>
      <c r="HA85" s="85"/>
      <c r="HB85" s="85"/>
      <c r="HC85" s="85"/>
      <c r="HD85" s="85"/>
      <c r="HE85" s="85"/>
      <c r="HF85" s="85"/>
      <c r="HG85" s="85"/>
      <c r="HH85" s="85"/>
      <c r="HI85" s="85"/>
      <c r="HJ85" s="85"/>
      <c r="HK85" s="85"/>
      <c r="HL85" s="85"/>
      <c r="HM85" s="85"/>
      <c r="HN85" s="85"/>
      <c r="HO85" s="85"/>
      <c r="HP85" s="85"/>
      <c r="HQ85" s="85"/>
      <c r="HR85" s="85"/>
      <c r="HS85" s="85"/>
      <c r="HT85" s="85"/>
      <c r="HU85" s="85"/>
      <c r="HV85" s="85"/>
      <c r="HW85" s="85"/>
      <c r="HX85" s="85"/>
      <c r="HY85" s="85"/>
      <c r="HZ85" s="85"/>
      <c r="IA85" s="85"/>
      <c r="IB85" s="85"/>
      <c r="IC85" s="85"/>
      <c r="ID85" s="85"/>
      <c r="IE85" s="85"/>
      <c r="IF85" s="85"/>
      <c r="IG85" s="85"/>
      <c r="IH85" s="85"/>
      <c r="II85" s="85"/>
      <c r="IJ85" s="85"/>
      <c r="IK85" s="85"/>
      <c r="IL85" s="85"/>
      <c r="IM85" s="85"/>
      <c r="IN85" s="85"/>
      <c r="IO85" s="85"/>
      <c r="IP85" s="85"/>
      <c r="IQ85" s="85"/>
      <c r="IR85" s="85"/>
      <c r="IS85" s="85"/>
      <c r="IT85" s="85"/>
      <c r="IU85" s="85"/>
      <c r="IV85" s="85"/>
      <c r="IW85" s="85"/>
      <c r="IX85" s="85"/>
      <c r="IY85" s="85"/>
      <c r="IZ85" s="85"/>
      <c r="JA85" s="85"/>
      <c r="JB85" s="85"/>
      <c r="JC85" s="85"/>
      <c r="JD85" s="85"/>
      <c r="JE85" s="85"/>
      <c r="JF85" s="85"/>
      <c r="JG85" s="85"/>
      <c r="JH85" s="85"/>
      <c r="JI85" s="85"/>
      <c r="JJ85" s="85"/>
      <c r="JK85" s="85"/>
      <c r="JL85" s="85"/>
      <c r="JM85" s="85"/>
      <c r="JN85" s="85"/>
      <c r="JO85" s="85"/>
      <c r="JP85" s="85"/>
      <c r="JQ85" s="85"/>
      <c r="JR85" s="85"/>
      <c r="JS85" s="85"/>
      <c r="JT85" s="85"/>
      <c r="JU85" s="85"/>
      <c r="JV85" s="85"/>
      <c r="JW85" s="85"/>
      <c r="JX85" s="85"/>
      <c r="JY85" s="85"/>
      <c r="JZ85" s="85"/>
      <c r="KA85" s="85"/>
      <c r="KB85" s="85"/>
      <c r="KC85" s="85"/>
      <c r="KD85" s="85"/>
      <c r="KE85" s="85"/>
      <c r="KF85" s="85"/>
      <c r="KG85" s="85"/>
      <c r="KH85" s="85"/>
      <c r="KI85" s="85"/>
      <c r="KJ85" s="85"/>
      <c r="KK85" s="85"/>
      <c r="KL85" s="85"/>
      <c r="KM85" s="85"/>
      <c r="KN85" s="85"/>
      <c r="KO85" s="85"/>
      <c r="KP85" s="85"/>
      <c r="KQ85" s="85"/>
      <c r="KR85" s="85"/>
      <c r="KS85" s="85"/>
      <c r="KT85" s="85"/>
      <c r="KU85" s="85"/>
      <c r="KV85" s="85"/>
      <c r="KW85" s="85"/>
      <c r="KX85" s="85"/>
      <c r="KY85" s="85"/>
      <c r="KZ85" s="85"/>
      <c r="LA85" s="85"/>
      <c r="LB85" s="85"/>
      <c r="LC85" s="85"/>
      <c r="LD85" s="85"/>
      <c r="LE85" s="85"/>
      <c r="LF85" s="85"/>
      <c r="LG85" s="85"/>
      <c r="LH85" s="85"/>
      <c r="LI85" s="85"/>
      <c r="LJ85" s="85"/>
      <c r="LK85" s="85"/>
      <c r="LL85" s="85"/>
      <c r="LM85" s="85"/>
      <c r="LN85" s="85"/>
      <c r="LO85" s="85"/>
      <c r="LP85" s="85"/>
      <c r="LQ85" s="85"/>
      <c r="LR85" s="85"/>
      <c r="LS85" s="85"/>
      <c r="LT85" s="85"/>
      <c r="LU85" s="85"/>
      <c r="LV85" s="85"/>
      <c r="LW85" s="85"/>
      <c r="LX85" s="85"/>
      <c r="LY85" s="85"/>
      <c r="LZ85" s="85"/>
      <c r="MA85" s="85"/>
      <c r="MB85" s="85"/>
      <c r="MC85" s="85"/>
      <c r="MD85" s="85"/>
      <c r="ME85" s="85"/>
      <c r="MF85" s="85"/>
      <c r="MG85" s="85"/>
      <c r="MH85" s="85"/>
      <c r="MI85" s="85"/>
      <c r="MJ85" s="85"/>
      <c r="MK85" s="85"/>
      <c r="ML85" s="85"/>
      <c r="MM85" s="85"/>
      <c r="MN85" s="85"/>
      <c r="MO85" s="85"/>
      <c r="MP85" s="85"/>
      <c r="MQ85" s="85"/>
      <c r="MR85" s="85"/>
      <c r="MS85" s="85"/>
      <c r="MT85" s="85"/>
      <c r="MU85" s="85"/>
      <c r="MV85" s="85"/>
      <c r="MW85" s="85"/>
      <c r="MX85" s="85"/>
      <c r="MY85" s="85"/>
      <c r="MZ85" s="85"/>
      <c r="NA85" s="85"/>
      <c r="NB85" s="85"/>
      <c r="NC85" s="85"/>
      <c r="ND85" s="85"/>
      <c r="NE85" s="85"/>
      <c r="NF85" s="85"/>
      <c r="NG85" s="85"/>
      <c r="NH85" s="85"/>
      <c r="NI85" s="85"/>
      <c r="NJ85" s="85"/>
      <c r="NK85" s="85"/>
      <c r="NL85" s="85"/>
      <c r="NM85" s="85"/>
      <c r="NN85" s="85"/>
      <c r="NO85" s="85"/>
      <c r="NP85" s="85"/>
      <c r="NQ85" s="85"/>
      <c r="NR85" s="85"/>
      <c r="NS85" s="85"/>
      <c r="NT85" s="85"/>
      <c r="NU85" s="85"/>
      <c r="NV85" s="85"/>
      <c r="NW85" s="85"/>
      <c r="NX85" s="85"/>
      <c r="NY85" s="85"/>
      <c r="NZ85" s="85"/>
      <c r="OA85" s="85"/>
      <c r="OB85" s="85"/>
      <c r="OC85" s="85"/>
      <c r="OD85" s="85"/>
      <c r="OE85" s="85"/>
      <c r="OF85" s="85"/>
      <c r="OG85" s="85"/>
      <c r="OH85" s="85"/>
      <c r="OI85" s="85"/>
      <c r="OJ85" s="85"/>
      <c r="OK85" s="85"/>
      <c r="OL85" s="85"/>
      <c r="OM85" s="85"/>
      <c r="ON85" s="85"/>
      <c r="OO85" s="85"/>
      <c r="OP85" s="85"/>
      <c r="OQ85" s="85"/>
      <c r="OR85" s="85"/>
      <c r="OS85" s="85"/>
      <c r="OT85" s="85"/>
      <c r="OU85" s="85"/>
      <c r="OV85" s="85"/>
      <c r="OW85" s="85"/>
      <c r="OX85" s="85"/>
      <c r="OY85" s="85"/>
      <c r="OZ85" s="85"/>
      <c r="PA85" s="85"/>
      <c r="PB85" s="85"/>
      <c r="PC85" s="85"/>
      <c r="PD85" s="85"/>
      <c r="PE85" s="85"/>
      <c r="PF85" s="85"/>
      <c r="PG85" s="85"/>
      <c r="PH85" s="85"/>
      <c r="PI85" s="85"/>
      <c r="PJ85" s="85"/>
      <c r="PK85" s="85"/>
      <c r="PL85" s="85"/>
      <c r="PM85" s="85"/>
      <c r="PN85" s="85"/>
      <c r="PO85" s="85"/>
      <c r="PP85" s="85"/>
      <c r="PQ85" s="85"/>
      <c r="PR85" s="85"/>
      <c r="PS85" s="85"/>
      <c r="PT85" s="85"/>
      <c r="PU85" s="85"/>
      <c r="PV85" s="85"/>
      <c r="PW85" s="85"/>
      <c r="PX85" s="85"/>
      <c r="PY85" s="85"/>
      <c r="PZ85" s="85"/>
      <c r="QA85" s="85"/>
      <c r="QB85" s="85"/>
      <c r="QC85" s="85"/>
      <c r="QD85" s="85"/>
      <c r="QE85" s="85"/>
      <c r="QF85" s="85"/>
      <c r="QG85" s="85"/>
      <c r="QH85" s="85"/>
      <c r="QI85" s="85"/>
      <c r="QJ85" s="85"/>
      <c r="QK85" s="85"/>
      <c r="QL85" s="85"/>
      <c r="QM85" s="85"/>
      <c r="QN85" s="85"/>
      <c r="QO85" s="85"/>
      <c r="QP85" s="85"/>
      <c r="QQ85" s="85"/>
      <c r="QR85" s="85"/>
      <c r="QS85" s="85"/>
      <c r="QT85" s="85"/>
      <c r="QU85" s="85"/>
      <c r="QV85" s="85"/>
      <c r="QW85" s="85"/>
      <c r="QX85" s="85"/>
      <c r="QY85" s="85"/>
      <c r="QZ85" s="85"/>
      <c r="RA85" s="85"/>
      <c r="RB85" s="85"/>
      <c r="RC85" s="85"/>
      <c r="RD85" s="85"/>
      <c r="RE85" s="85"/>
      <c r="RF85" s="85"/>
      <c r="RG85" s="85"/>
      <c r="RH85" s="85"/>
      <c r="RI85" s="85"/>
      <c r="RJ85" s="85"/>
      <c r="RK85" s="85"/>
      <c r="RL85" s="85"/>
      <c r="RM85" s="85"/>
      <c r="RN85" s="85"/>
      <c r="RO85" s="85"/>
      <c r="RP85" s="85"/>
      <c r="RQ85" s="85"/>
      <c r="RR85" s="85"/>
      <c r="RS85" s="85"/>
      <c r="RT85" s="85"/>
      <c r="RU85" s="85"/>
      <c r="RV85" s="85"/>
      <c r="RW85" s="85"/>
      <c r="RX85" s="85"/>
      <c r="RY85" s="85"/>
      <c r="RZ85" s="85"/>
      <c r="SA85" s="85"/>
      <c r="SB85" s="85"/>
      <c r="SC85" s="85"/>
      <c r="SD85" s="85"/>
      <c r="SE85" s="85"/>
      <c r="SF85" s="85"/>
      <c r="SG85" s="85"/>
      <c r="SH85" s="85"/>
      <c r="SI85" s="85"/>
      <c r="SJ85" s="85"/>
    </row>
    <row r="86" spans="2:504" x14ac:dyDescent="0.25">
      <c r="B86" s="41" t="str">
        <f>'Pay App 1'!B137</f>
        <v>31 40 00</v>
      </c>
      <c r="C86" s="42" t="str">
        <f>'Pay App 1'!C137</f>
        <v>Shoring/Pilings/Piers/Caissons</v>
      </c>
      <c r="D86" s="88">
        <f t="shared" si="9"/>
        <v>0</v>
      </c>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c r="CM86" s="85"/>
      <c r="CN86" s="85"/>
      <c r="CO86" s="85"/>
      <c r="CP86" s="85"/>
      <c r="CQ86" s="85"/>
      <c r="CR86" s="85"/>
      <c r="CS86" s="85"/>
      <c r="CT86" s="85"/>
      <c r="CU86" s="85"/>
      <c r="CV86" s="85"/>
      <c r="CW86" s="85"/>
      <c r="CX86" s="85"/>
      <c r="CY86" s="85"/>
      <c r="CZ86" s="85"/>
      <c r="DA86" s="85"/>
      <c r="DB86" s="85"/>
      <c r="DC86" s="85"/>
      <c r="DD86" s="85"/>
      <c r="DE86" s="85"/>
      <c r="DF86" s="85"/>
      <c r="DG86" s="85"/>
      <c r="DH86" s="85"/>
      <c r="DI86" s="85"/>
      <c r="DJ86" s="85"/>
      <c r="DK86" s="85"/>
      <c r="DL86" s="85"/>
      <c r="DM86" s="85"/>
      <c r="DN86" s="85"/>
      <c r="DO86" s="85"/>
      <c r="DP86" s="85"/>
      <c r="DQ86" s="85"/>
      <c r="DR86" s="85"/>
      <c r="DS86" s="85"/>
      <c r="DT86" s="85"/>
      <c r="DU86" s="85"/>
      <c r="DV86" s="85"/>
      <c r="DW86" s="85"/>
      <c r="DX86" s="85"/>
      <c r="DY86" s="85"/>
      <c r="DZ86" s="85"/>
      <c r="EA86" s="85"/>
      <c r="EB86" s="85"/>
      <c r="EC86" s="85"/>
      <c r="ED86" s="85"/>
      <c r="EE86" s="85"/>
      <c r="EF86" s="85"/>
      <c r="EG86" s="85"/>
      <c r="EH86" s="85"/>
      <c r="EI86" s="85"/>
      <c r="EJ86" s="85"/>
      <c r="EK86" s="85"/>
      <c r="EL86" s="85"/>
      <c r="EM86" s="85"/>
      <c r="EN86" s="85"/>
      <c r="EO86" s="85"/>
      <c r="EP86" s="85"/>
      <c r="EQ86" s="85"/>
      <c r="ER86" s="85"/>
      <c r="ES86" s="85"/>
      <c r="ET86" s="85"/>
      <c r="EU86" s="85"/>
      <c r="EV86" s="85"/>
      <c r="EW86" s="85"/>
      <c r="EX86" s="85"/>
      <c r="EY86" s="85"/>
      <c r="EZ86" s="85"/>
      <c r="FA86" s="85"/>
      <c r="FB86" s="85"/>
      <c r="FC86" s="85"/>
      <c r="FD86" s="85"/>
      <c r="FE86" s="85"/>
      <c r="FF86" s="85"/>
      <c r="FG86" s="85"/>
      <c r="FH86" s="85"/>
      <c r="FI86" s="85"/>
      <c r="FJ86" s="85"/>
      <c r="FK86" s="85"/>
      <c r="FL86" s="85"/>
      <c r="FM86" s="85"/>
      <c r="FN86" s="85"/>
      <c r="FO86" s="85"/>
      <c r="FP86" s="85"/>
      <c r="FQ86" s="85"/>
      <c r="FR86" s="85"/>
      <c r="FS86" s="85"/>
      <c r="FT86" s="85"/>
      <c r="FU86" s="85"/>
      <c r="FV86" s="85"/>
      <c r="FW86" s="85"/>
      <c r="FX86" s="85"/>
      <c r="FY86" s="85"/>
      <c r="FZ86" s="85"/>
      <c r="GA86" s="85"/>
      <c r="GB86" s="85"/>
      <c r="GC86" s="85"/>
      <c r="GD86" s="85"/>
      <c r="GE86" s="85"/>
      <c r="GF86" s="85"/>
      <c r="GG86" s="85"/>
      <c r="GH86" s="85"/>
      <c r="GI86" s="85"/>
      <c r="GJ86" s="85"/>
      <c r="GK86" s="85"/>
      <c r="GL86" s="85"/>
      <c r="GM86" s="85"/>
      <c r="GN86" s="85"/>
      <c r="GO86" s="85"/>
      <c r="GP86" s="85"/>
      <c r="GQ86" s="85"/>
      <c r="GR86" s="85"/>
      <c r="GS86" s="85"/>
      <c r="GT86" s="85"/>
      <c r="GU86" s="85"/>
      <c r="GV86" s="85"/>
      <c r="GW86" s="85"/>
      <c r="GX86" s="85"/>
      <c r="GY86" s="85"/>
      <c r="GZ86" s="85"/>
      <c r="HA86" s="85"/>
      <c r="HB86" s="85"/>
      <c r="HC86" s="85"/>
      <c r="HD86" s="85"/>
      <c r="HE86" s="85"/>
      <c r="HF86" s="85"/>
      <c r="HG86" s="85"/>
      <c r="HH86" s="85"/>
      <c r="HI86" s="85"/>
      <c r="HJ86" s="85"/>
      <c r="HK86" s="85"/>
      <c r="HL86" s="85"/>
      <c r="HM86" s="85"/>
      <c r="HN86" s="85"/>
      <c r="HO86" s="85"/>
      <c r="HP86" s="85"/>
      <c r="HQ86" s="85"/>
      <c r="HR86" s="85"/>
      <c r="HS86" s="85"/>
      <c r="HT86" s="85"/>
      <c r="HU86" s="85"/>
      <c r="HV86" s="85"/>
      <c r="HW86" s="85"/>
      <c r="HX86" s="85"/>
      <c r="HY86" s="85"/>
      <c r="HZ86" s="85"/>
      <c r="IA86" s="85"/>
      <c r="IB86" s="85"/>
      <c r="IC86" s="85"/>
      <c r="ID86" s="85"/>
      <c r="IE86" s="85"/>
      <c r="IF86" s="85"/>
      <c r="IG86" s="85"/>
      <c r="IH86" s="85"/>
      <c r="II86" s="85"/>
      <c r="IJ86" s="85"/>
      <c r="IK86" s="85"/>
      <c r="IL86" s="85"/>
      <c r="IM86" s="85"/>
      <c r="IN86" s="85"/>
      <c r="IO86" s="85"/>
      <c r="IP86" s="85"/>
      <c r="IQ86" s="85"/>
      <c r="IR86" s="85"/>
      <c r="IS86" s="85"/>
      <c r="IT86" s="85"/>
      <c r="IU86" s="85"/>
      <c r="IV86" s="85"/>
      <c r="IW86" s="85"/>
      <c r="IX86" s="85"/>
      <c r="IY86" s="85"/>
      <c r="IZ86" s="85"/>
      <c r="JA86" s="85"/>
      <c r="JB86" s="85"/>
      <c r="JC86" s="85"/>
      <c r="JD86" s="85"/>
      <c r="JE86" s="85"/>
      <c r="JF86" s="85"/>
      <c r="JG86" s="85"/>
      <c r="JH86" s="85"/>
      <c r="JI86" s="85"/>
      <c r="JJ86" s="85"/>
      <c r="JK86" s="85"/>
      <c r="JL86" s="85"/>
      <c r="JM86" s="85"/>
      <c r="JN86" s="85"/>
      <c r="JO86" s="85"/>
      <c r="JP86" s="85"/>
      <c r="JQ86" s="85"/>
      <c r="JR86" s="85"/>
      <c r="JS86" s="85"/>
      <c r="JT86" s="85"/>
      <c r="JU86" s="85"/>
      <c r="JV86" s="85"/>
      <c r="JW86" s="85"/>
      <c r="JX86" s="85"/>
      <c r="JY86" s="85"/>
      <c r="JZ86" s="85"/>
      <c r="KA86" s="85"/>
      <c r="KB86" s="85"/>
      <c r="KC86" s="85"/>
      <c r="KD86" s="85"/>
      <c r="KE86" s="85"/>
      <c r="KF86" s="85"/>
      <c r="KG86" s="85"/>
      <c r="KH86" s="85"/>
      <c r="KI86" s="85"/>
      <c r="KJ86" s="85"/>
      <c r="KK86" s="85"/>
      <c r="KL86" s="85"/>
      <c r="KM86" s="85"/>
      <c r="KN86" s="85"/>
      <c r="KO86" s="85"/>
      <c r="KP86" s="85"/>
      <c r="KQ86" s="85"/>
      <c r="KR86" s="85"/>
      <c r="KS86" s="85"/>
      <c r="KT86" s="85"/>
      <c r="KU86" s="85"/>
      <c r="KV86" s="85"/>
      <c r="KW86" s="85"/>
      <c r="KX86" s="85"/>
      <c r="KY86" s="85"/>
      <c r="KZ86" s="85"/>
      <c r="LA86" s="85"/>
      <c r="LB86" s="85"/>
      <c r="LC86" s="85"/>
      <c r="LD86" s="85"/>
      <c r="LE86" s="85"/>
      <c r="LF86" s="85"/>
      <c r="LG86" s="85"/>
      <c r="LH86" s="85"/>
      <c r="LI86" s="85"/>
      <c r="LJ86" s="85"/>
      <c r="LK86" s="85"/>
      <c r="LL86" s="85"/>
      <c r="LM86" s="85"/>
      <c r="LN86" s="85"/>
      <c r="LO86" s="85"/>
      <c r="LP86" s="85"/>
      <c r="LQ86" s="85"/>
      <c r="LR86" s="85"/>
      <c r="LS86" s="85"/>
      <c r="LT86" s="85"/>
      <c r="LU86" s="85"/>
      <c r="LV86" s="85"/>
      <c r="LW86" s="85"/>
      <c r="LX86" s="85"/>
      <c r="LY86" s="85"/>
      <c r="LZ86" s="85"/>
      <c r="MA86" s="85"/>
      <c r="MB86" s="85"/>
      <c r="MC86" s="85"/>
      <c r="MD86" s="85"/>
      <c r="ME86" s="85"/>
      <c r="MF86" s="85"/>
      <c r="MG86" s="85"/>
      <c r="MH86" s="85"/>
      <c r="MI86" s="85"/>
      <c r="MJ86" s="85"/>
      <c r="MK86" s="85"/>
      <c r="ML86" s="85"/>
      <c r="MM86" s="85"/>
      <c r="MN86" s="85"/>
      <c r="MO86" s="85"/>
      <c r="MP86" s="85"/>
      <c r="MQ86" s="85"/>
      <c r="MR86" s="85"/>
      <c r="MS86" s="85"/>
      <c r="MT86" s="85"/>
      <c r="MU86" s="85"/>
      <c r="MV86" s="85"/>
      <c r="MW86" s="85"/>
      <c r="MX86" s="85"/>
      <c r="MY86" s="85"/>
      <c r="MZ86" s="85"/>
      <c r="NA86" s="85"/>
      <c r="NB86" s="85"/>
      <c r="NC86" s="85"/>
      <c r="ND86" s="85"/>
      <c r="NE86" s="85"/>
      <c r="NF86" s="85"/>
      <c r="NG86" s="85"/>
      <c r="NH86" s="85"/>
      <c r="NI86" s="85"/>
      <c r="NJ86" s="85"/>
      <c r="NK86" s="85"/>
      <c r="NL86" s="85"/>
      <c r="NM86" s="85"/>
      <c r="NN86" s="85"/>
      <c r="NO86" s="85"/>
      <c r="NP86" s="85"/>
      <c r="NQ86" s="85"/>
      <c r="NR86" s="85"/>
      <c r="NS86" s="85"/>
      <c r="NT86" s="85"/>
      <c r="NU86" s="85"/>
      <c r="NV86" s="85"/>
      <c r="NW86" s="85"/>
      <c r="NX86" s="85"/>
      <c r="NY86" s="85"/>
      <c r="NZ86" s="85"/>
      <c r="OA86" s="85"/>
      <c r="OB86" s="85"/>
      <c r="OC86" s="85"/>
      <c r="OD86" s="85"/>
      <c r="OE86" s="85"/>
      <c r="OF86" s="85"/>
      <c r="OG86" s="85"/>
      <c r="OH86" s="85"/>
      <c r="OI86" s="85"/>
      <c r="OJ86" s="85"/>
      <c r="OK86" s="85"/>
      <c r="OL86" s="85"/>
      <c r="OM86" s="85"/>
      <c r="ON86" s="85"/>
      <c r="OO86" s="85"/>
      <c r="OP86" s="85"/>
      <c r="OQ86" s="85"/>
      <c r="OR86" s="85"/>
      <c r="OS86" s="85"/>
      <c r="OT86" s="85"/>
      <c r="OU86" s="85"/>
      <c r="OV86" s="85"/>
      <c r="OW86" s="85"/>
      <c r="OX86" s="85"/>
      <c r="OY86" s="85"/>
      <c r="OZ86" s="85"/>
      <c r="PA86" s="85"/>
      <c r="PB86" s="85"/>
      <c r="PC86" s="85"/>
      <c r="PD86" s="85"/>
      <c r="PE86" s="85"/>
      <c r="PF86" s="85"/>
      <c r="PG86" s="85"/>
      <c r="PH86" s="85"/>
      <c r="PI86" s="85"/>
      <c r="PJ86" s="85"/>
      <c r="PK86" s="85"/>
      <c r="PL86" s="85"/>
      <c r="PM86" s="85"/>
      <c r="PN86" s="85"/>
      <c r="PO86" s="85"/>
      <c r="PP86" s="85"/>
      <c r="PQ86" s="85"/>
      <c r="PR86" s="85"/>
      <c r="PS86" s="85"/>
      <c r="PT86" s="85"/>
      <c r="PU86" s="85"/>
      <c r="PV86" s="85"/>
      <c r="PW86" s="85"/>
      <c r="PX86" s="85"/>
      <c r="PY86" s="85"/>
      <c r="PZ86" s="85"/>
      <c r="QA86" s="85"/>
      <c r="QB86" s="85"/>
      <c r="QC86" s="85"/>
      <c r="QD86" s="85"/>
      <c r="QE86" s="85"/>
      <c r="QF86" s="85"/>
      <c r="QG86" s="85"/>
      <c r="QH86" s="85"/>
      <c r="QI86" s="85"/>
      <c r="QJ86" s="85"/>
      <c r="QK86" s="85"/>
      <c r="QL86" s="85"/>
      <c r="QM86" s="85"/>
      <c r="QN86" s="85"/>
      <c r="QO86" s="85"/>
      <c r="QP86" s="85"/>
      <c r="QQ86" s="85"/>
      <c r="QR86" s="85"/>
      <c r="QS86" s="85"/>
      <c r="QT86" s="85"/>
      <c r="QU86" s="85"/>
      <c r="QV86" s="85"/>
      <c r="QW86" s="85"/>
      <c r="QX86" s="85"/>
      <c r="QY86" s="85"/>
      <c r="QZ86" s="85"/>
      <c r="RA86" s="85"/>
      <c r="RB86" s="85"/>
      <c r="RC86" s="85"/>
      <c r="RD86" s="85"/>
      <c r="RE86" s="85"/>
      <c r="RF86" s="85"/>
      <c r="RG86" s="85"/>
      <c r="RH86" s="85"/>
      <c r="RI86" s="85"/>
      <c r="RJ86" s="85"/>
      <c r="RK86" s="85"/>
      <c r="RL86" s="85"/>
      <c r="RM86" s="85"/>
      <c r="RN86" s="85"/>
      <c r="RO86" s="85"/>
      <c r="RP86" s="85"/>
      <c r="RQ86" s="85"/>
      <c r="RR86" s="85"/>
      <c r="RS86" s="85"/>
      <c r="RT86" s="85"/>
      <c r="RU86" s="85"/>
      <c r="RV86" s="85"/>
      <c r="RW86" s="85"/>
      <c r="RX86" s="85"/>
      <c r="RY86" s="85"/>
      <c r="RZ86" s="85"/>
      <c r="SA86" s="85"/>
      <c r="SB86" s="85"/>
      <c r="SC86" s="85"/>
      <c r="SD86" s="85"/>
      <c r="SE86" s="85"/>
      <c r="SF86" s="85"/>
      <c r="SG86" s="85"/>
      <c r="SH86" s="85"/>
      <c r="SI86" s="85"/>
      <c r="SJ86" s="85"/>
    </row>
    <row r="87" spans="2:504" x14ac:dyDescent="0.25">
      <c r="B87" s="41" t="str">
        <f>'Pay App 1'!B138</f>
        <v>31 50 00</v>
      </c>
      <c r="C87" s="42" t="str">
        <f>'Pay App 1'!C138</f>
        <v>Excavation Support &amp; Protection</v>
      </c>
      <c r="D87" s="88">
        <f t="shared" si="9"/>
        <v>0</v>
      </c>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c r="CQ87" s="85"/>
      <c r="CR87" s="85"/>
      <c r="CS87" s="85"/>
      <c r="CT87" s="85"/>
      <c r="CU87" s="85"/>
      <c r="CV87" s="85"/>
      <c r="CW87" s="85"/>
      <c r="CX87" s="85"/>
      <c r="CY87" s="85"/>
      <c r="CZ87" s="85"/>
      <c r="DA87" s="85"/>
      <c r="DB87" s="85"/>
      <c r="DC87" s="85"/>
      <c r="DD87" s="85"/>
      <c r="DE87" s="85"/>
      <c r="DF87" s="85"/>
      <c r="DG87" s="85"/>
      <c r="DH87" s="85"/>
      <c r="DI87" s="85"/>
      <c r="DJ87" s="85"/>
      <c r="DK87" s="85"/>
      <c r="DL87" s="85"/>
      <c r="DM87" s="85"/>
      <c r="DN87" s="85"/>
      <c r="DO87" s="85"/>
      <c r="DP87" s="85"/>
      <c r="DQ87" s="85"/>
      <c r="DR87" s="85"/>
      <c r="DS87" s="85"/>
      <c r="DT87" s="85"/>
      <c r="DU87" s="85"/>
      <c r="DV87" s="85"/>
      <c r="DW87" s="85"/>
      <c r="DX87" s="85"/>
      <c r="DY87" s="85"/>
      <c r="DZ87" s="85"/>
      <c r="EA87" s="85"/>
      <c r="EB87" s="85"/>
      <c r="EC87" s="85"/>
      <c r="ED87" s="85"/>
      <c r="EE87" s="85"/>
      <c r="EF87" s="85"/>
      <c r="EG87" s="85"/>
      <c r="EH87" s="85"/>
      <c r="EI87" s="85"/>
      <c r="EJ87" s="85"/>
      <c r="EK87" s="85"/>
      <c r="EL87" s="85"/>
      <c r="EM87" s="85"/>
      <c r="EN87" s="85"/>
      <c r="EO87" s="85"/>
      <c r="EP87" s="85"/>
      <c r="EQ87" s="85"/>
      <c r="ER87" s="85"/>
      <c r="ES87" s="85"/>
      <c r="ET87" s="85"/>
      <c r="EU87" s="85"/>
      <c r="EV87" s="85"/>
      <c r="EW87" s="85"/>
      <c r="EX87" s="85"/>
      <c r="EY87" s="85"/>
      <c r="EZ87" s="85"/>
      <c r="FA87" s="85"/>
      <c r="FB87" s="85"/>
      <c r="FC87" s="85"/>
      <c r="FD87" s="85"/>
      <c r="FE87" s="85"/>
      <c r="FF87" s="85"/>
      <c r="FG87" s="85"/>
      <c r="FH87" s="85"/>
      <c r="FI87" s="85"/>
      <c r="FJ87" s="85"/>
      <c r="FK87" s="85"/>
      <c r="FL87" s="85"/>
      <c r="FM87" s="85"/>
      <c r="FN87" s="85"/>
      <c r="FO87" s="85"/>
      <c r="FP87" s="85"/>
      <c r="FQ87" s="85"/>
      <c r="FR87" s="85"/>
      <c r="FS87" s="85"/>
      <c r="FT87" s="85"/>
      <c r="FU87" s="85"/>
      <c r="FV87" s="85"/>
      <c r="FW87" s="85"/>
      <c r="FX87" s="85"/>
      <c r="FY87" s="85"/>
      <c r="FZ87" s="85"/>
      <c r="GA87" s="85"/>
      <c r="GB87" s="85"/>
      <c r="GC87" s="85"/>
      <c r="GD87" s="85"/>
      <c r="GE87" s="85"/>
      <c r="GF87" s="85"/>
      <c r="GG87" s="85"/>
      <c r="GH87" s="85"/>
      <c r="GI87" s="85"/>
      <c r="GJ87" s="85"/>
      <c r="GK87" s="85"/>
      <c r="GL87" s="85"/>
      <c r="GM87" s="85"/>
      <c r="GN87" s="85"/>
      <c r="GO87" s="85"/>
      <c r="GP87" s="85"/>
      <c r="GQ87" s="85"/>
      <c r="GR87" s="85"/>
      <c r="GS87" s="85"/>
      <c r="GT87" s="85"/>
      <c r="GU87" s="85"/>
      <c r="GV87" s="85"/>
      <c r="GW87" s="85"/>
      <c r="GX87" s="85"/>
      <c r="GY87" s="85"/>
      <c r="GZ87" s="85"/>
      <c r="HA87" s="85"/>
      <c r="HB87" s="85"/>
      <c r="HC87" s="85"/>
      <c r="HD87" s="85"/>
      <c r="HE87" s="85"/>
      <c r="HF87" s="85"/>
      <c r="HG87" s="85"/>
      <c r="HH87" s="85"/>
      <c r="HI87" s="85"/>
      <c r="HJ87" s="85"/>
      <c r="HK87" s="85"/>
      <c r="HL87" s="85"/>
      <c r="HM87" s="85"/>
      <c r="HN87" s="85"/>
      <c r="HO87" s="85"/>
      <c r="HP87" s="85"/>
      <c r="HQ87" s="85"/>
      <c r="HR87" s="85"/>
      <c r="HS87" s="85"/>
      <c r="HT87" s="85"/>
      <c r="HU87" s="85"/>
      <c r="HV87" s="85"/>
      <c r="HW87" s="85"/>
      <c r="HX87" s="85"/>
      <c r="HY87" s="85"/>
      <c r="HZ87" s="85"/>
      <c r="IA87" s="85"/>
      <c r="IB87" s="85"/>
      <c r="IC87" s="85"/>
      <c r="ID87" s="85"/>
      <c r="IE87" s="85"/>
      <c r="IF87" s="85"/>
      <c r="IG87" s="85"/>
      <c r="IH87" s="85"/>
      <c r="II87" s="85"/>
      <c r="IJ87" s="85"/>
      <c r="IK87" s="85"/>
      <c r="IL87" s="85"/>
      <c r="IM87" s="85"/>
      <c r="IN87" s="85"/>
      <c r="IO87" s="85"/>
      <c r="IP87" s="85"/>
      <c r="IQ87" s="85"/>
      <c r="IR87" s="85"/>
      <c r="IS87" s="85"/>
      <c r="IT87" s="85"/>
      <c r="IU87" s="85"/>
      <c r="IV87" s="85"/>
      <c r="IW87" s="85"/>
      <c r="IX87" s="85"/>
      <c r="IY87" s="85"/>
      <c r="IZ87" s="85"/>
      <c r="JA87" s="85"/>
      <c r="JB87" s="85"/>
      <c r="JC87" s="85"/>
      <c r="JD87" s="85"/>
      <c r="JE87" s="85"/>
      <c r="JF87" s="85"/>
      <c r="JG87" s="85"/>
      <c r="JH87" s="85"/>
      <c r="JI87" s="85"/>
      <c r="JJ87" s="85"/>
      <c r="JK87" s="85"/>
      <c r="JL87" s="85"/>
      <c r="JM87" s="85"/>
      <c r="JN87" s="85"/>
      <c r="JO87" s="85"/>
      <c r="JP87" s="85"/>
      <c r="JQ87" s="85"/>
      <c r="JR87" s="85"/>
      <c r="JS87" s="85"/>
      <c r="JT87" s="85"/>
      <c r="JU87" s="85"/>
      <c r="JV87" s="85"/>
      <c r="JW87" s="85"/>
      <c r="JX87" s="85"/>
      <c r="JY87" s="85"/>
      <c r="JZ87" s="85"/>
      <c r="KA87" s="85"/>
      <c r="KB87" s="85"/>
      <c r="KC87" s="85"/>
      <c r="KD87" s="85"/>
      <c r="KE87" s="85"/>
      <c r="KF87" s="85"/>
      <c r="KG87" s="85"/>
      <c r="KH87" s="85"/>
      <c r="KI87" s="85"/>
      <c r="KJ87" s="85"/>
      <c r="KK87" s="85"/>
      <c r="KL87" s="85"/>
      <c r="KM87" s="85"/>
      <c r="KN87" s="85"/>
      <c r="KO87" s="85"/>
      <c r="KP87" s="85"/>
      <c r="KQ87" s="85"/>
      <c r="KR87" s="85"/>
      <c r="KS87" s="85"/>
      <c r="KT87" s="85"/>
      <c r="KU87" s="85"/>
      <c r="KV87" s="85"/>
      <c r="KW87" s="85"/>
      <c r="KX87" s="85"/>
      <c r="KY87" s="85"/>
      <c r="KZ87" s="85"/>
      <c r="LA87" s="85"/>
      <c r="LB87" s="85"/>
      <c r="LC87" s="85"/>
      <c r="LD87" s="85"/>
      <c r="LE87" s="85"/>
      <c r="LF87" s="85"/>
      <c r="LG87" s="85"/>
      <c r="LH87" s="85"/>
      <c r="LI87" s="85"/>
      <c r="LJ87" s="85"/>
      <c r="LK87" s="85"/>
      <c r="LL87" s="85"/>
      <c r="LM87" s="85"/>
      <c r="LN87" s="85"/>
      <c r="LO87" s="85"/>
      <c r="LP87" s="85"/>
      <c r="LQ87" s="85"/>
      <c r="LR87" s="85"/>
      <c r="LS87" s="85"/>
      <c r="LT87" s="85"/>
      <c r="LU87" s="85"/>
      <c r="LV87" s="85"/>
      <c r="LW87" s="85"/>
      <c r="LX87" s="85"/>
      <c r="LY87" s="85"/>
      <c r="LZ87" s="85"/>
      <c r="MA87" s="85"/>
      <c r="MB87" s="85"/>
      <c r="MC87" s="85"/>
      <c r="MD87" s="85"/>
      <c r="ME87" s="85"/>
      <c r="MF87" s="85"/>
      <c r="MG87" s="85"/>
      <c r="MH87" s="85"/>
      <c r="MI87" s="85"/>
      <c r="MJ87" s="85"/>
      <c r="MK87" s="85"/>
      <c r="ML87" s="85"/>
      <c r="MM87" s="85"/>
      <c r="MN87" s="85"/>
      <c r="MO87" s="85"/>
      <c r="MP87" s="85"/>
      <c r="MQ87" s="85"/>
      <c r="MR87" s="85"/>
      <c r="MS87" s="85"/>
      <c r="MT87" s="85"/>
      <c r="MU87" s="85"/>
      <c r="MV87" s="85"/>
      <c r="MW87" s="85"/>
      <c r="MX87" s="85"/>
      <c r="MY87" s="85"/>
      <c r="MZ87" s="85"/>
      <c r="NA87" s="85"/>
      <c r="NB87" s="85"/>
      <c r="NC87" s="85"/>
      <c r="ND87" s="85"/>
      <c r="NE87" s="85"/>
      <c r="NF87" s="85"/>
      <c r="NG87" s="85"/>
      <c r="NH87" s="85"/>
      <c r="NI87" s="85"/>
      <c r="NJ87" s="85"/>
      <c r="NK87" s="85"/>
      <c r="NL87" s="85"/>
      <c r="NM87" s="85"/>
      <c r="NN87" s="85"/>
      <c r="NO87" s="85"/>
      <c r="NP87" s="85"/>
      <c r="NQ87" s="85"/>
      <c r="NR87" s="85"/>
      <c r="NS87" s="85"/>
      <c r="NT87" s="85"/>
      <c r="NU87" s="85"/>
      <c r="NV87" s="85"/>
      <c r="NW87" s="85"/>
      <c r="NX87" s="85"/>
      <c r="NY87" s="85"/>
      <c r="NZ87" s="85"/>
      <c r="OA87" s="85"/>
      <c r="OB87" s="85"/>
      <c r="OC87" s="85"/>
      <c r="OD87" s="85"/>
      <c r="OE87" s="85"/>
      <c r="OF87" s="85"/>
      <c r="OG87" s="85"/>
      <c r="OH87" s="85"/>
      <c r="OI87" s="85"/>
      <c r="OJ87" s="85"/>
      <c r="OK87" s="85"/>
      <c r="OL87" s="85"/>
      <c r="OM87" s="85"/>
      <c r="ON87" s="85"/>
      <c r="OO87" s="85"/>
      <c r="OP87" s="85"/>
      <c r="OQ87" s="85"/>
      <c r="OR87" s="85"/>
      <c r="OS87" s="85"/>
      <c r="OT87" s="85"/>
      <c r="OU87" s="85"/>
      <c r="OV87" s="85"/>
      <c r="OW87" s="85"/>
      <c r="OX87" s="85"/>
      <c r="OY87" s="85"/>
      <c r="OZ87" s="85"/>
      <c r="PA87" s="85"/>
      <c r="PB87" s="85"/>
      <c r="PC87" s="85"/>
      <c r="PD87" s="85"/>
      <c r="PE87" s="85"/>
      <c r="PF87" s="85"/>
      <c r="PG87" s="85"/>
      <c r="PH87" s="85"/>
      <c r="PI87" s="85"/>
      <c r="PJ87" s="85"/>
      <c r="PK87" s="85"/>
      <c r="PL87" s="85"/>
      <c r="PM87" s="85"/>
      <c r="PN87" s="85"/>
      <c r="PO87" s="85"/>
      <c r="PP87" s="85"/>
      <c r="PQ87" s="85"/>
      <c r="PR87" s="85"/>
      <c r="PS87" s="85"/>
      <c r="PT87" s="85"/>
      <c r="PU87" s="85"/>
      <c r="PV87" s="85"/>
      <c r="PW87" s="85"/>
      <c r="PX87" s="85"/>
      <c r="PY87" s="85"/>
      <c r="PZ87" s="85"/>
      <c r="QA87" s="85"/>
      <c r="QB87" s="85"/>
      <c r="QC87" s="85"/>
      <c r="QD87" s="85"/>
      <c r="QE87" s="85"/>
      <c r="QF87" s="85"/>
      <c r="QG87" s="85"/>
      <c r="QH87" s="85"/>
      <c r="QI87" s="85"/>
      <c r="QJ87" s="85"/>
      <c r="QK87" s="85"/>
      <c r="QL87" s="85"/>
      <c r="QM87" s="85"/>
      <c r="QN87" s="85"/>
      <c r="QO87" s="85"/>
      <c r="QP87" s="85"/>
      <c r="QQ87" s="85"/>
      <c r="QR87" s="85"/>
      <c r="QS87" s="85"/>
      <c r="QT87" s="85"/>
      <c r="QU87" s="85"/>
      <c r="QV87" s="85"/>
      <c r="QW87" s="85"/>
      <c r="QX87" s="85"/>
      <c r="QY87" s="85"/>
      <c r="QZ87" s="85"/>
      <c r="RA87" s="85"/>
      <c r="RB87" s="85"/>
      <c r="RC87" s="85"/>
      <c r="RD87" s="85"/>
      <c r="RE87" s="85"/>
      <c r="RF87" s="85"/>
      <c r="RG87" s="85"/>
      <c r="RH87" s="85"/>
      <c r="RI87" s="85"/>
      <c r="RJ87" s="85"/>
      <c r="RK87" s="85"/>
      <c r="RL87" s="85"/>
      <c r="RM87" s="85"/>
      <c r="RN87" s="85"/>
      <c r="RO87" s="85"/>
      <c r="RP87" s="85"/>
      <c r="RQ87" s="85"/>
      <c r="RR87" s="85"/>
      <c r="RS87" s="85"/>
      <c r="RT87" s="85"/>
      <c r="RU87" s="85"/>
      <c r="RV87" s="85"/>
      <c r="RW87" s="85"/>
      <c r="RX87" s="85"/>
      <c r="RY87" s="85"/>
      <c r="RZ87" s="85"/>
      <c r="SA87" s="85"/>
      <c r="SB87" s="85"/>
      <c r="SC87" s="85"/>
      <c r="SD87" s="85"/>
      <c r="SE87" s="85"/>
      <c r="SF87" s="85"/>
      <c r="SG87" s="85"/>
      <c r="SH87" s="85"/>
      <c r="SI87" s="85"/>
      <c r="SJ87" s="85"/>
    </row>
    <row r="88" spans="2:504" x14ac:dyDescent="0.25">
      <c r="B88" s="43" t="str">
        <f>'Pay App 1'!B139</f>
        <v>32 12 16</v>
      </c>
      <c r="C88" s="44" t="str">
        <f>'Pay App 1'!C139</f>
        <v>Asphalt Paving</v>
      </c>
      <c r="D88" s="88">
        <f t="shared" si="9"/>
        <v>0</v>
      </c>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c r="CM88" s="85"/>
      <c r="CN88" s="85"/>
      <c r="CO88" s="85"/>
      <c r="CP88" s="85"/>
      <c r="CQ88" s="85"/>
      <c r="CR88" s="85"/>
      <c r="CS88" s="85"/>
      <c r="CT88" s="85"/>
      <c r="CU88" s="85"/>
      <c r="CV88" s="85"/>
      <c r="CW88" s="85"/>
      <c r="CX88" s="85"/>
      <c r="CY88" s="85"/>
      <c r="CZ88" s="85"/>
      <c r="DA88" s="85"/>
      <c r="DB88" s="85"/>
      <c r="DC88" s="85"/>
      <c r="DD88" s="85"/>
      <c r="DE88" s="85"/>
      <c r="DF88" s="85"/>
      <c r="DG88" s="85"/>
      <c r="DH88" s="85"/>
      <c r="DI88" s="85"/>
      <c r="DJ88" s="85"/>
      <c r="DK88" s="85"/>
      <c r="DL88" s="85"/>
      <c r="DM88" s="85"/>
      <c r="DN88" s="85"/>
      <c r="DO88" s="85"/>
      <c r="DP88" s="85"/>
      <c r="DQ88" s="85"/>
      <c r="DR88" s="85"/>
      <c r="DS88" s="85"/>
      <c r="DT88" s="85"/>
      <c r="DU88" s="85"/>
      <c r="DV88" s="85"/>
      <c r="DW88" s="85"/>
      <c r="DX88" s="85"/>
      <c r="DY88" s="85"/>
      <c r="DZ88" s="85"/>
      <c r="EA88" s="85"/>
      <c r="EB88" s="85"/>
      <c r="EC88" s="85"/>
      <c r="ED88" s="85"/>
      <c r="EE88" s="85"/>
      <c r="EF88" s="85"/>
      <c r="EG88" s="85"/>
      <c r="EH88" s="85"/>
      <c r="EI88" s="85"/>
      <c r="EJ88" s="85"/>
      <c r="EK88" s="85"/>
      <c r="EL88" s="85"/>
      <c r="EM88" s="85"/>
      <c r="EN88" s="85"/>
      <c r="EO88" s="85"/>
      <c r="EP88" s="85"/>
      <c r="EQ88" s="85"/>
      <c r="ER88" s="85"/>
      <c r="ES88" s="85"/>
      <c r="ET88" s="85"/>
      <c r="EU88" s="85"/>
      <c r="EV88" s="85"/>
      <c r="EW88" s="85"/>
      <c r="EX88" s="85"/>
      <c r="EY88" s="85"/>
      <c r="EZ88" s="85"/>
      <c r="FA88" s="85"/>
      <c r="FB88" s="85"/>
      <c r="FC88" s="85"/>
      <c r="FD88" s="85"/>
      <c r="FE88" s="85"/>
      <c r="FF88" s="85"/>
      <c r="FG88" s="85"/>
      <c r="FH88" s="85"/>
      <c r="FI88" s="85"/>
      <c r="FJ88" s="85"/>
      <c r="FK88" s="85"/>
      <c r="FL88" s="85"/>
      <c r="FM88" s="85"/>
      <c r="FN88" s="85"/>
      <c r="FO88" s="85"/>
      <c r="FP88" s="85"/>
      <c r="FQ88" s="85"/>
      <c r="FR88" s="85"/>
      <c r="FS88" s="85"/>
      <c r="FT88" s="85"/>
      <c r="FU88" s="85"/>
      <c r="FV88" s="85"/>
      <c r="FW88" s="85"/>
      <c r="FX88" s="85"/>
      <c r="FY88" s="85"/>
      <c r="FZ88" s="85"/>
      <c r="GA88" s="85"/>
      <c r="GB88" s="85"/>
      <c r="GC88" s="85"/>
      <c r="GD88" s="85"/>
      <c r="GE88" s="85"/>
      <c r="GF88" s="85"/>
      <c r="GG88" s="85"/>
      <c r="GH88" s="85"/>
      <c r="GI88" s="85"/>
      <c r="GJ88" s="85"/>
      <c r="GK88" s="85"/>
      <c r="GL88" s="85"/>
      <c r="GM88" s="85"/>
      <c r="GN88" s="85"/>
      <c r="GO88" s="85"/>
      <c r="GP88" s="85"/>
      <c r="GQ88" s="85"/>
      <c r="GR88" s="85"/>
      <c r="GS88" s="85"/>
      <c r="GT88" s="85"/>
      <c r="GU88" s="85"/>
      <c r="GV88" s="85"/>
      <c r="GW88" s="85"/>
      <c r="GX88" s="85"/>
      <c r="GY88" s="85"/>
      <c r="GZ88" s="85"/>
      <c r="HA88" s="85"/>
      <c r="HB88" s="85"/>
      <c r="HC88" s="85"/>
      <c r="HD88" s="85"/>
      <c r="HE88" s="85"/>
      <c r="HF88" s="85"/>
      <c r="HG88" s="85"/>
      <c r="HH88" s="85"/>
      <c r="HI88" s="85"/>
      <c r="HJ88" s="85"/>
      <c r="HK88" s="85"/>
      <c r="HL88" s="85"/>
      <c r="HM88" s="85"/>
      <c r="HN88" s="85"/>
      <c r="HO88" s="85"/>
      <c r="HP88" s="85"/>
      <c r="HQ88" s="85"/>
      <c r="HR88" s="85"/>
      <c r="HS88" s="85"/>
      <c r="HT88" s="85"/>
      <c r="HU88" s="85"/>
      <c r="HV88" s="85"/>
      <c r="HW88" s="85"/>
      <c r="HX88" s="85"/>
      <c r="HY88" s="85"/>
      <c r="HZ88" s="85"/>
      <c r="IA88" s="85"/>
      <c r="IB88" s="85"/>
      <c r="IC88" s="85"/>
      <c r="ID88" s="85"/>
      <c r="IE88" s="85"/>
      <c r="IF88" s="85"/>
      <c r="IG88" s="85"/>
      <c r="IH88" s="85"/>
      <c r="II88" s="85"/>
      <c r="IJ88" s="85"/>
      <c r="IK88" s="85"/>
      <c r="IL88" s="85"/>
      <c r="IM88" s="85"/>
      <c r="IN88" s="85"/>
      <c r="IO88" s="85"/>
      <c r="IP88" s="85"/>
      <c r="IQ88" s="85"/>
      <c r="IR88" s="85"/>
      <c r="IS88" s="85"/>
      <c r="IT88" s="85"/>
      <c r="IU88" s="85"/>
      <c r="IV88" s="85"/>
      <c r="IW88" s="85"/>
      <c r="IX88" s="85"/>
      <c r="IY88" s="85"/>
      <c r="IZ88" s="85"/>
      <c r="JA88" s="85"/>
      <c r="JB88" s="85"/>
      <c r="JC88" s="85"/>
      <c r="JD88" s="85"/>
      <c r="JE88" s="85"/>
      <c r="JF88" s="85"/>
      <c r="JG88" s="85"/>
      <c r="JH88" s="85"/>
      <c r="JI88" s="85"/>
      <c r="JJ88" s="85"/>
      <c r="JK88" s="85"/>
      <c r="JL88" s="85"/>
      <c r="JM88" s="85"/>
      <c r="JN88" s="85"/>
      <c r="JO88" s="85"/>
      <c r="JP88" s="85"/>
      <c r="JQ88" s="85"/>
      <c r="JR88" s="85"/>
      <c r="JS88" s="85"/>
      <c r="JT88" s="85"/>
      <c r="JU88" s="85"/>
      <c r="JV88" s="85"/>
      <c r="JW88" s="85"/>
      <c r="JX88" s="85"/>
      <c r="JY88" s="85"/>
      <c r="JZ88" s="85"/>
      <c r="KA88" s="85"/>
      <c r="KB88" s="85"/>
      <c r="KC88" s="85"/>
      <c r="KD88" s="85"/>
      <c r="KE88" s="85"/>
      <c r="KF88" s="85"/>
      <c r="KG88" s="85"/>
      <c r="KH88" s="85"/>
      <c r="KI88" s="85"/>
      <c r="KJ88" s="85"/>
      <c r="KK88" s="85"/>
      <c r="KL88" s="85"/>
      <c r="KM88" s="85"/>
      <c r="KN88" s="85"/>
      <c r="KO88" s="85"/>
      <c r="KP88" s="85"/>
      <c r="KQ88" s="85"/>
      <c r="KR88" s="85"/>
      <c r="KS88" s="85"/>
      <c r="KT88" s="85"/>
      <c r="KU88" s="85"/>
      <c r="KV88" s="85"/>
      <c r="KW88" s="85"/>
      <c r="KX88" s="85"/>
      <c r="KY88" s="85"/>
      <c r="KZ88" s="85"/>
      <c r="LA88" s="85"/>
      <c r="LB88" s="85"/>
      <c r="LC88" s="85"/>
      <c r="LD88" s="85"/>
      <c r="LE88" s="85"/>
      <c r="LF88" s="85"/>
      <c r="LG88" s="85"/>
      <c r="LH88" s="85"/>
      <c r="LI88" s="85"/>
      <c r="LJ88" s="85"/>
      <c r="LK88" s="85"/>
      <c r="LL88" s="85"/>
      <c r="LM88" s="85"/>
      <c r="LN88" s="85"/>
      <c r="LO88" s="85"/>
      <c r="LP88" s="85"/>
      <c r="LQ88" s="85"/>
      <c r="LR88" s="85"/>
      <c r="LS88" s="85"/>
      <c r="LT88" s="85"/>
      <c r="LU88" s="85"/>
      <c r="LV88" s="85"/>
      <c r="LW88" s="85"/>
      <c r="LX88" s="85"/>
      <c r="LY88" s="85"/>
      <c r="LZ88" s="85"/>
      <c r="MA88" s="85"/>
      <c r="MB88" s="85"/>
      <c r="MC88" s="85"/>
      <c r="MD88" s="85"/>
      <c r="ME88" s="85"/>
      <c r="MF88" s="85"/>
      <c r="MG88" s="85"/>
      <c r="MH88" s="85"/>
      <c r="MI88" s="85"/>
      <c r="MJ88" s="85"/>
      <c r="MK88" s="85"/>
      <c r="ML88" s="85"/>
      <c r="MM88" s="85"/>
      <c r="MN88" s="85"/>
      <c r="MO88" s="85"/>
      <c r="MP88" s="85"/>
      <c r="MQ88" s="85"/>
      <c r="MR88" s="85"/>
      <c r="MS88" s="85"/>
      <c r="MT88" s="85"/>
      <c r="MU88" s="85"/>
      <c r="MV88" s="85"/>
      <c r="MW88" s="85"/>
      <c r="MX88" s="85"/>
      <c r="MY88" s="85"/>
      <c r="MZ88" s="85"/>
      <c r="NA88" s="85"/>
      <c r="NB88" s="85"/>
      <c r="NC88" s="85"/>
      <c r="ND88" s="85"/>
      <c r="NE88" s="85"/>
      <c r="NF88" s="85"/>
      <c r="NG88" s="85"/>
      <c r="NH88" s="85"/>
      <c r="NI88" s="85"/>
      <c r="NJ88" s="85"/>
      <c r="NK88" s="85"/>
      <c r="NL88" s="85"/>
      <c r="NM88" s="85"/>
      <c r="NN88" s="85"/>
      <c r="NO88" s="85"/>
      <c r="NP88" s="85"/>
      <c r="NQ88" s="85"/>
      <c r="NR88" s="85"/>
      <c r="NS88" s="85"/>
      <c r="NT88" s="85"/>
      <c r="NU88" s="85"/>
      <c r="NV88" s="85"/>
      <c r="NW88" s="85"/>
      <c r="NX88" s="85"/>
      <c r="NY88" s="85"/>
      <c r="NZ88" s="85"/>
      <c r="OA88" s="85"/>
      <c r="OB88" s="85"/>
      <c r="OC88" s="85"/>
      <c r="OD88" s="85"/>
      <c r="OE88" s="85"/>
      <c r="OF88" s="85"/>
      <c r="OG88" s="85"/>
      <c r="OH88" s="85"/>
      <c r="OI88" s="85"/>
      <c r="OJ88" s="85"/>
      <c r="OK88" s="85"/>
      <c r="OL88" s="85"/>
      <c r="OM88" s="85"/>
      <c r="ON88" s="85"/>
      <c r="OO88" s="85"/>
      <c r="OP88" s="85"/>
      <c r="OQ88" s="85"/>
      <c r="OR88" s="85"/>
      <c r="OS88" s="85"/>
      <c r="OT88" s="85"/>
      <c r="OU88" s="85"/>
      <c r="OV88" s="85"/>
      <c r="OW88" s="85"/>
      <c r="OX88" s="85"/>
      <c r="OY88" s="85"/>
      <c r="OZ88" s="85"/>
      <c r="PA88" s="85"/>
      <c r="PB88" s="85"/>
      <c r="PC88" s="85"/>
      <c r="PD88" s="85"/>
      <c r="PE88" s="85"/>
      <c r="PF88" s="85"/>
      <c r="PG88" s="85"/>
      <c r="PH88" s="85"/>
      <c r="PI88" s="85"/>
      <c r="PJ88" s="85"/>
      <c r="PK88" s="85"/>
      <c r="PL88" s="85"/>
      <c r="PM88" s="85"/>
      <c r="PN88" s="85"/>
      <c r="PO88" s="85"/>
      <c r="PP88" s="85"/>
      <c r="PQ88" s="85"/>
      <c r="PR88" s="85"/>
      <c r="PS88" s="85"/>
      <c r="PT88" s="85"/>
      <c r="PU88" s="85"/>
      <c r="PV88" s="85"/>
      <c r="PW88" s="85"/>
      <c r="PX88" s="85"/>
      <c r="PY88" s="85"/>
      <c r="PZ88" s="85"/>
      <c r="QA88" s="85"/>
      <c r="QB88" s="85"/>
      <c r="QC88" s="85"/>
      <c r="QD88" s="85"/>
      <c r="QE88" s="85"/>
      <c r="QF88" s="85"/>
      <c r="QG88" s="85"/>
      <c r="QH88" s="85"/>
      <c r="QI88" s="85"/>
      <c r="QJ88" s="85"/>
      <c r="QK88" s="85"/>
      <c r="QL88" s="85"/>
      <c r="QM88" s="85"/>
      <c r="QN88" s="85"/>
      <c r="QO88" s="85"/>
      <c r="QP88" s="85"/>
      <c r="QQ88" s="85"/>
      <c r="QR88" s="85"/>
      <c r="QS88" s="85"/>
      <c r="QT88" s="85"/>
      <c r="QU88" s="85"/>
      <c r="QV88" s="85"/>
      <c r="QW88" s="85"/>
      <c r="QX88" s="85"/>
      <c r="QY88" s="85"/>
      <c r="QZ88" s="85"/>
      <c r="RA88" s="85"/>
      <c r="RB88" s="85"/>
      <c r="RC88" s="85"/>
      <c r="RD88" s="85"/>
      <c r="RE88" s="85"/>
      <c r="RF88" s="85"/>
      <c r="RG88" s="85"/>
      <c r="RH88" s="85"/>
      <c r="RI88" s="85"/>
      <c r="RJ88" s="85"/>
      <c r="RK88" s="85"/>
      <c r="RL88" s="85"/>
      <c r="RM88" s="85"/>
      <c r="RN88" s="85"/>
      <c r="RO88" s="85"/>
      <c r="RP88" s="85"/>
      <c r="RQ88" s="85"/>
      <c r="RR88" s="85"/>
      <c r="RS88" s="85"/>
      <c r="RT88" s="85"/>
      <c r="RU88" s="85"/>
      <c r="RV88" s="85"/>
      <c r="RW88" s="85"/>
      <c r="RX88" s="85"/>
      <c r="RY88" s="85"/>
      <c r="RZ88" s="85"/>
      <c r="SA88" s="85"/>
      <c r="SB88" s="85"/>
      <c r="SC88" s="85"/>
      <c r="SD88" s="85"/>
      <c r="SE88" s="85"/>
      <c r="SF88" s="85"/>
      <c r="SG88" s="85"/>
      <c r="SH88" s="85"/>
      <c r="SI88" s="85"/>
      <c r="SJ88" s="85"/>
    </row>
    <row r="89" spans="2:504" x14ac:dyDescent="0.25">
      <c r="B89" s="43" t="str">
        <f>'Pay App 1'!B140</f>
        <v>32 16 00</v>
      </c>
      <c r="C89" s="44" t="str">
        <f>'Pay App 1'!C140</f>
        <v>Site Concrete</v>
      </c>
      <c r="D89" s="88">
        <f t="shared" si="9"/>
        <v>0</v>
      </c>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c r="CM89" s="85"/>
      <c r="CN89" s="85"/>
      <c r="CO89" s="85"/>
      <c r="CP89" s="85"/>
      <c r="CQ89" s="85"/>
      <c r="CR89" s="85"/>
      <c r="CS89" s="85"/>
      <c r="CT89" s="85"/>
      <c r="CU89" s="85"/>
      <c r="CV89" s="85"/>
      <c r="CW89" s="85"/>
      <c r="CX89" s="85"/>
      <c r="CY89" s="85"/>
      <c r="CZ89" s="85"/>
      <c r="DA89" s="85"/>
      <c r="DB89" s="85"/>
      <c r="DC89" s="85"/>
      <c r="DD89" s="85"/>
      <c r="DE89" s="85"/>
      <c r="DF89" s="85"/>
      <c r="DG89" s="85"/>
      <c r="DH89" s="85"/>
      <c r="DI89" s="85"/>
      <c r="DJ89" s="85"/>
      <c r="DK89" s="85"/>
      <c r="DL89" s="85"/>
      <c r="DM89" s="85"/>
      <c r="DN89" s="85"/>
      <c r="DO89" s="85"/>
      <c r="DP89" s="85"/>
      <c r="DQ89" s="85"/>
      <c r="DR89" s="85"/>
      <c r="DS89" s="85"/>
      <c r="DT89" s="85"/>
      <c r="DU89" s="85"/>
      <c r="DV89" s="85"/>
      <c r="DW89" s="85"/>
      <c r="DX89" s="85"/>
      <c r="DY89" s="85"/>
      <c r="DZ89" s="85"/>
      <c r="EA89" s="85"/>
      <c r="EB89" s="85"/>
      <c r="EC89" s="85"/>
      <c r="ED89" s="85"/>
      <c r="EE89" s="85"/>
      <c r="EF89" s="85"/>
      <c r="EG89" s="85"/>
      <c r="EH89" s="85"/>
      <c r="EI89" s="85"/>
      <c r="EJ89" s="85"/>
      <c r="EK89" s="85"/>
      <c r="EL89" s="85"/>
      <c r="EM89" s="85"/>
      <c r="EN89" s="85"/>
      <c r="EO89" s="85"/>
      <c r="EP89" s="85"/>
      <c r="EQ89" s="85"/>
      <c r="ER89" s="85"/>
      <c r="ES89" s="85"/>
      <c r="ET89" s="85"/>
      <c r="EU89" s="85"/>
      <c r="EV89" s="85"/>
      <c r="EW89" s="85"/>
      <c r="EX89" s="85"/>
      <c r="EY89" s="85"/>
      <c r="EZ89" s="85"/>
      <c r="FA89" s="85"/>
      <c r="FB89" s="85"/>
      <c r="FC89" s="85"/>
      <c r="FD89" s="85"/>
      <c r="FE89" s="85"/>
      <c r="FF89" s="85"/>
      <c r="FG89" s="85"/>
      <c r="FH89" s="85"/>
      <c r="FI89" s="85"/>
      <c r="FJ89" s="85"/>
      <c r="FK89" s="85"/>
      <c r="FL89" s="85"/>
      <c r="FM89" s="85"/>
      <c r="FN89" s="85"/>
      <c r="FO89" s="85"/>
      <c r="FP89" s="85"/>
      <c r="FQ89" s="85"/>
      <c r="FR89" s="85"/>
      <c r="FS89" s="85"/>
      <c r="FT89" s="85"/>
      <c r="FU89" s="85"/>
      <c r="FV89" s="85"/>
      <c r="FW89" s="85"/>
      <c r="FX89" s="85"/>
      <c r="FY89" s="85"/>
      <c r="FZ89" s="85"/>
      <c r="GA89" s="85"/>
      <c r="GB89" s="85"/>
      <c r="GC89" s="85"/>
      <c r="GD89" s="85"/>
      <c r="GE89" s="85"/>
      <c r="GF89" s="85"/>
      <c r="GG89" s="85"/>
      <c r="GH89" s="85"/>
      <c r="GI89" s="85"/>
      <c r="GJ89" s="85"/>
      <c r="GK89" s="85"/>
      <c r="GL89" s="85"/>
      <c r="GM89" s="85"/>
      <c r="GN89" s="85"/>
      <c r="GO89" s="85"/>
      <c r="GP89" s="85"/>
      <c r="GQ89" s="85"/>
      <c r="GR89" s="85"/>
      <c r="GS89" s="85"/>
      <c r="GT89" s="85"/>
      <c r="GU89" s="85"/>
      <c r="GV89" s="85"/>
      <c r="GW89" s="85"/>
      <c r="GX89" s="85"/>
      <c r="GY89" s="85"/>
      <c r="GZ89" s="85"/>
      <c r="HA89" s="85"/>
      <c r="HB89" s="85"/>
      <c r="HC89" s="85"/>
      <c r="HD89" s="85"/>
      <c r="HE89" s="85"/>
      <c r="HF89" s="85"/>
      <c r="HG89" s="85"/>
      <c r="HH89" s="85"/>
      <c r="HI89" s="85"/>
      <c r="HJ89" s="85"/>
      <c r="HK89" s="85"/>
      <c r="HL89" s="85"/>
      <c r="HM89" s="85"/>
      <c r="HN89" s="85"/>
      <c r="HO89" s="85"/>
      <c r="HP89" s="85"/>
      <c r="HQ89" s="85"/>
      <c r="HR89" s="85"/>
      <c r="HS89" s="85"/>
      <c r="HT89" s="85"/>
      <c r="HU89" s="85"/>
      <c r="HV89" s="85"/>
      <c r="HW89" s="85"/>
      <c r="HX89" s="85"/>
      <c r="HY89" s="85"/>
      <c r="HZ89" s="85"/>
      <c r="IA89" s="85"/>
      <c r="IB89" s="85"/>
      <c r="IC89" s="85"/>
      <c r="ID89" s="85"/>
      <c r="IE89" s="85"/>
      <c r="IF89" s="85"/>
      <c r="IG89" s="85"/>
      <c r="IH89" s="85"/>
      <c r="II89" s="85"/>
      <c r="IJ89" s="85"/>
      <c r="IK89" s="85"/>
      <c r="IL89" s="85"/>
      <c r="IM89" s="85"/>
      <c r="IN89" s="85"/>
      <c r="IO89" s="85"/>
      <c r="IP89" s="85"/>
      <c r="IQ89" s="85"/>
      <c r="IR89" s="85"/>
      <c r="IS89" s="85"/>
      <c r="IT89" s="85"/>
      <c r="IU89" s="85"/>
      <c r="IV89" s="85"/>
      <c r="IW89" s="85"/>
      <c r="IX89" s="85"/>
      <c r="IY89" s="85"/>
      <c r="IZ89" s="85"/>
      <c r="JA89" s="85"/>
      <c r="JB89" s="85"/>
      <c r="JC89" s="85"/>
      <c r="JD89" s="85"/>
      <c r="JE89" s="85"/>
      <c r="JF89" s="85"/>
      <c r="JG89" s="85"/>
      <c r="JH89" s="85"/>
      <c r="JI89" s="85"/>
      <c r="JJ89" s="85"/>
      <c r="JK89" s="85"/>
      <c r="JL89" s="85"/>
      <c r="JM89" s="85"/>
      <c r="JN89" s="85"/>
      <c r="JO89" s="85"/>
      <c r="JP89" s="85"/>
      <c r="JQ89" s="85"/>
      <c r="JR89" s="85"/>
      <c r="JS89" s="85"/>
      <c r="JT89" s="85"/>
      <c r="JU89" s="85"/>
      <c r="JV89" s="85"/>
      <c r="JW89" s="85"/>
      <c r="JX89" s="85"/>
      <c r="JY89" s="85"/>
      <c r="JZ89" s="85"/>
      <c r="KA89" s="85"/>
      <c r="KB89" s="85"/>
      <c r="KC89" s="85"/>
      <c r="KD89" s="85"/>
      <c r="KE89" s="85"/>
      <c r="KF89" s="85"/>
      <c r="KG89" s="85"/>
      <c r="KH89" s="85"/>
      <c r="KI89" s="85"/>
      <c r="KJ89" s="85"/>
      <c r="KK89" s="85"/>
      <c r="KL89" s="85"/>
      <c r="KM89" s="85"/>
      <c r="KN89" s="85"/>
      <c r="KO89" s="85"/>
      <c r="KP89" s="85"/>
      <c r="KQ89" s="85"/>
      <c r="KR89" s="85"/>
      <c r="KS89" s="85"/>
      <c r="KT89" s="85"/>
      <c r="KU89" s="85"/>
      <c r="KV89" s="85"/>
      <c r="KW89" s="85"/>
      <c r="KX89" s="85"/>
      <c r="KY89" s="85"/>
      <c r="KZ89" s="85"/>
      <c r="LA89" s="85"/>
      <c r="LB89" s="85"/>
      <c r="LC89" s="85"/>
      <c r="LD89" s="85"/>
      <c r="LE89" s="85"/>
      <c r="LF89" s="85"/>
      <c r="LG89" s="85"/>
      <c r="LH89" s="85"/>
      <c r="LI89" s="85"/>
      <c r="LJ89" s="85"/>
      <c r="LK89" s="85"/>
      <c r="LL89" s="85"/>
      <c r="LM89" s="85"/>
      <c r="LN89" s="85"/>
      <c r="LO89" s="85"/>
      <c r="LP89" s="85"/>
      <c r="LQ89" s="85"/>
      <c r="LR89" s="85"/>
      <c r="LS89" s="85"/>
      <c r="LT89" s="85"/>
      <c r="LU89" s="85"/>
      <c r="LV89" s="85"/>
      <c r="LW89" s="85"/>
      <c r="LX89" s="85"/>
      <c r="LY89" s="85"/>
      <c r="LZ89" s="85"/>
      <c r="MA89" s="85"/>
      <c r="MB89" s="85"/>
      <c r="MC89" s="85"/>
      <c r="MD89" s="85"/>
      <c r="ME89" s="85"/>
      <c r="MF89" s="85"/>
      <c r="MG89" s="85"/>
      <c r="MH89" s="85"/>
      <c r="MI89" s="85"/>
      <c r="MJ89" s="85"/>
      <c r="MK89" s="85"/>
      <c r="ML89" s="85"/>
      <c r="MM89" s="85"/>
      <c r="MN89" s="85"/>
      <c r="MO89" s="85"/>
      <c r="MP89" s="85"/>
      <c r="MQ89" s="85"/>
      <c r="MR89" s="85"/>
      <c r="MS89" s="85"/>
      <c r="MT89" s="85"/>
      <c r="MU89" s="85"/>
      <c r="MV89" s="85"/>
      <c r="MW89" s="85"/>
      <c r="MX89" s="85"/>
      <c r="MY89" s="85"/>
      <c r="MZ89" s="85"/>
      <c r="NA89" s="85"/>
      <c r="NB89" s="85"/>
      <c r="NC89" s="85"/>
      <c r="ND89" s="85"/>
      <c r="NE89" s="85"/>
      <c r="NF89" s="85"/>
      <c r="NG89" s="85"/>
      <c r="NH89" s="85"/>
      <c r="NI89" s="85"/>
      <c r="NJ89" s="85"/>
      <c r="NK89" s="85"/>
      <c r="NL89" s="85"/>
      <c r="NM89" s="85"/>
      <c r="NN89" s="85"/>
      <c r="NO89" s="85"/>
      <c r="NP89" s="85"/>
      <c r="NQ89" s="85"/>
      <c r="NR89" s="85"/>
      <c r="NS89" s="85"/>
      <c r="NT89" s="85"/>
      <c r="NU89" s="85"/>
      <c r="NV89" s="85"/>
      <c r="NW89" s="85"/>
      <c r="NX89" s="85"/>
      <c r="NY89" s="85"/>
      <c r="NZ89" s="85"/>
      <c r="OA89" s="85"/>
      <c r="OB89" s="85"/>
      <c r="OC89" s="85"/>
      <c r="OD89" s="85"/>
      <c r="OE89" s="85"/>
      <c r="OF89" s="85"/>
      <c r="OG89" s="85"/>
      <c r="OH89" s="85"/>
      <c r="OI89" s="85"/>
      <c r="OJ89" s="85"/>
      <c r="OK89" s="85"/>
      <c r="OL89" s="85"/>
      <c r="OM89" s="85"/>
      <c r="ON89" s="85"/>
      <c r="OO89" s="85"/>
      <c r="OP89" s="85"/>
      <c r="OQ89" s="85"/>
      <c r="OR89" s="85"/>
      <c r="OS89" s="85"/>
      <c r="OT89" s="85"/>
      <c r="OU89" s="85"/>
      <c r="OV89" s="85"/>
      <c r="OW89" s="85"/>
      <c r="OX89" s="85"/>
      <c r="OY89" s="85"/>
      <c r="OZ89" s="85"/>
      <c r="PA89" s="85"/>
      <c r="PB89" s="85"/>
      <c r="PC89" s="85"/>
      <c r="PD89" s="85"/>
      <c r="PE89" s="85"/>
      <c r="PF89" s="85"/>
      <c r="PG89" s="85"/>
      <c r="PH89" s="85"/>
      <c r="PI89" s="85"/>
      <c r="PJ89" s="85"/>
      <c r="PK89" s="85"/>
      <c r="PL89" s="85"/>
      <c r="PM89" s="85"/>
      <c r="PN89" s="85"/>
      <c r="PO89" s="85"/>
      <c r="PP89" s="85"/>
      <c r="PQ89" s="85"/>
      <c r="PR89" s="85"/>
      <c r="PS89" s="85"/>
      <c r="PT89" s="85"/>
      <c r="PU89" s="85"/>
      <c r="PV89" s="85"/>
      <c r="PW89" s="85"/>
      <c r="PX89" s="85"/>
      <c r="PY89" s="85"/>
      <c r="PZ89" s="85"/>
      <c r="QA89" s="85"/>
      <c r="QB89" s="85"/>
      <c r="QC89" s="85"/>
      <c r="QD89" s="85"/>
      <c r="QE89" s="85"/>
      <c r="QF89" s="85"/>
      <c r="QG89" s="85"/>
      <c r="QH89" s="85"/>
      <c r="QI89" s="85"/>
      <c r="QJ89" s="85"/>
      <c r="QK89" s="85"/>
      <c r="QL89" s="85"/>
      <c r="QM89" s="85"/>
      <c r="QN89" s="85"/>
      <c r="QO89" s="85"/>
      <c r="QP89" s="85"/>
      <c r="QQ89" s="85"/>
      <c r="QR89" s="85"/>
      <c r="QS89" s="85"/>
      <c r="QT89" s="85"/>
      <c r="QU89" s="85"/>
      <c r="QV89" s="85"/>
      <c r="QW89" s="85"/>
      <c r="QX89" s="85"/>
      <c r="QY89" s="85"/>
      <c r="QZ89" s="85"/>
      <c r="RA89" s="85"/>
      <c r="RB89" s="85"/>
      <c r="RC89" s="85"/>
      <c r="RD89" s="85"/>
      <c r="RE89" s="85"/>
      <c r="RF89" s="85"/>
      <c r="RG89" s="85"/>
      <c r="RH89" s="85"/>
      <c r="RI89" s="85"/>
      <c r="RJ89" s="85"/>
      <c r="RK89" s="85"/>
      <c r="RL89" s="85"/>
      <c r="RM89" s="85"/>
      <c r="RN89" s="85"/>
      <c r="RO89" s="85"/>
      <c r="RP89" s="85"/>
      <c r="RQ89" s="85"/>
      <c r="RR89" s="85"/>
      <c r="RS89" s="85"/>
      <c r="RT89" s="85"/>
      <c r="RU89" s="85"/>
      <c r="RV89" s="85"/>
      <c r="RW89" s="85"/>
      <c r="RX89" s="85"/>
      <c r="RY89" s="85"/>
      <c r="RZ89" s="85"/>
      <c r="SA89" s="85"/>
      <c r="SB89" s="85"/>
      <c r="SC89" s="85"/>
      <c r="SD89" s="85"/>
      <c r="SE89" s="85"/>
      <c r="SF89" s="85"/>
      <c r="SG89" s="85"/>
      <c r="SH89" s="85"/>
      <c r="SI89" s="85"/>
      <c r="SJ89" s="85"/>
    </row>
    <row r="90" spans="2:504" x14ac:dyDescent="0.25">
      <c r="B90" s="43" t="str">
        <f>'Pay App 1'!B141</f>
        <v>32 30 00</v>
      </c>
      <c r="C90" s="44" t="str">
        <f>'Pay App 1'!C141</f>
        <v>Site Improvements/Fencing</v>
      </c>
      <c r="D90" s="88">
        <f t="shared" si="9"/>
        <v>0</v>
      </c>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c r="CM90" s="85"/>
      <c r="CN90" s="85"/>
      <c r="CO90" s="85"/>
      <c r="CP90" s="85"/>
      <c r="CQ90" s="85"/>
      <c r="CR90" s="85"/>
      <c r="CS90" s="85"/>
      <c r="CT90" s="85"/>
      <c r="CU90" s="85"/>
      <c r="CV90" s="85"/>
      <c r="CW90" s="85"/>
      <c r="CX90" s="85"/>
      <c r="CY90" s="85"/>
      <c r="CZ90" s="85"/>
      <c r="DA90" s="85"/>
      <c r="DB90" s="85"/>
      <c r="DC90" s="85"/>
      <c r="DD90" s="85"/>
      <c r="DE90" s="85"/>
      <c r="DF90" s="85"/>
      <c r="DG90" s="85"/>
      <c r="DH90" s="85"/>
      <c r="DI90" s="85"/>
      <c r="DJ90" s="85"/>
      <c r="DK90" s="85"/>
      <c r="DL90" s="85"/>
      <c r="DM90" s="85"/>
      <c r="DN90" s="85"/>
      <c r="DO90" s="85"/>
      <c r="DP90" s="85"/>
      <c r="DQ90" s="85"/>
      <c r="DR90" s="85"/>
      <c r="DS90" s="85"/>
      <c r="DT90" s="85"/>
      <c r="DU90" s="85"/>
      <c r="DV90" s="85"/>
      <c r="DW90" s="85"/>
      <c r="DX90" s="85"/>
      <c r="DY90" s="85"/>
      <c r="DZ90" s="85"/>
      <c r="EA90" s="85"/>
      <c r="EB90" s="85"/>
      <c r="EC90" s="85"/>
      <c r="ED90" s="85"/>
      <c r="EE90" s="85"/>
      <c r="EF90" s="85"/>
      <c r="EG90" s="85"/>
      <c r="EH90" s="85"/>
      <c r="EI90" s="85"/>
      <c r="EJ90" s="85"/>
      <c r="EK90" s="85"/>
      <c r="EL90" s="85"/>
      <c r="EM90" s="85"/>
      <c r="EN90" s="85"/>
      <c r="EO90" s="85"/>
      <c r="EP90" s="85"/>
      <c r="EQ90" s="85"/>
      <c r="ER90" s="85"/>
      <c r="ES90" s="85"/>
      <c r="ET90" s="85"/>
      <c r="EU90" s="85"/>
      <c r="EV90" s="85"/>
      <c r="EW90" s="85"/>
      <c r="EX90" s="85"/>
      <c r="EY90" s="85"/>
      <c r="EZ90" s="85"/>
      <c r="FA90" s="85"/>
      <c r="FB90" s="85"/>
      <c r="FC90" s="85"/>
      <c r="FD90" s="85"/>
      <c r="FE90" s="85"/>
      <c r="FF90" s="85"/>
      <c r="FG90" s="85"/>
      <c r="FH90" s="85"/>
      <c r="FI90" s="85"/>
      <c r="FJ90" s="85"/>
      <c r="FK90" s="85"/>
      <c r="FL90" s="85"/>
      <c r="FM90" s="85"/>
      <c r="FN90" s="85"/>
      <c r="FO90" s="85"/>
      <c r="FP90" s="85"/>
      <c r="FQ90" s="85"/>
      <c r="FR90" s="85"/>
      <c r="FS90" s="85"/>
      <c r="FT90" s="85"/>
      <c r="FU90" s="85"/>
      <c r="FV90" s="85"/>
      <c r="FW90" s="85"/>
      <c r="FX90" s="85"/>
      <c r="FY90" s="85"/>
      <c r="FZ90" s="85"/>
      <c r="GA90" s="85"/>
      <c r="GB90" s="85"/>
      <c r="GC90" s="85"/>
      <c r="GD90" s="85"/>
      <c r="GE90" s="85"/>
      <c r="GF90" s="85"/>
      <c r="GG90" s="85"/>
      <c r="GH90" s="85"/>
      <c r="GI90" s="85"/>
      <c r="GJ90" s="85"/>
      <c r="GK90" s="85"/>
      <c r="GL90" s="85"/>
      <c r="GM90" s="85"/>
      <c r="GN90" s="85"/>
      <c r="GO90" s="85"/>
      <c r="GP90" s="85"/>
      <c r="GQ90" s="85"/>
      <c r="GR90" s="85"/>
      <c r="GS90" s="85"/>
      <c r="GT90" s="85"/>
      <c r="GU90" s="85"/>
      <c r="GV90" s="85"/>
      <c r="GW90" s="85"/>
      <c r="GX90" s="85"/>
      <c r="GY90" s="85"/>
      <c r="GZ90" s="85"/>
      <c r="HA90" s="85"/>
      <c r="HB90" s="85"/>
      <c r="HC90" s="85"/>
      <c r="HD90" s="85"/>
      <c r="HE90" s="85"/>
      <c r="HF90" s="85"/>
      <c r="HG90" s="85"/>
      <c r="HH90" s="85"/>
      <c r="HI90" s="85"/>
      <c r="HJ90" s="85"/>
      <c r="HK90" s="85"/>
      <c r="HL90" s="85"/>
      <c r="HM90" s="85"/>
      <c r="HN90" s="85"/>
      <c r="HO90" s="85"/>
      <c r="HP90" s="85"/>
      <c r="HQ90" s="85"/>
      <c r="HR90" s="85"/>
      <c r="HS90" s="85"/>
      <c r="HT90" s="85"/>
      <c r="HU90" s="85"/>
      <c r="HV90" s="85"/>
      <c r="HW90" s="85"/>
      <c r="HX90" s="85"/>
      <c r="HY90" s="85"/>
      <c r="HZ90" s="85"/>
      <c r="IA90" s="85"/>
      <c r="IB90" s="85"/>
      <c r="IC90" s="85"/>
      <c r="ID90" s="85"/>
      <c r="IE90" s="85"/>
      <c r="IF90" s="85"/>
      <c r="IG90" s="85"/>
      <c r="IH90" s="85"/>
      <c r="II90" s="85"/>
      <c r="IJ90" s="85"/>
      <c r="IK90" s="85"/>
      <c r="IL90" s="85"/>
      <c r="IM90" s="85"/>
      <c r="IN90" s="85"/>
      <c r="IO90" s="85"/>
      <c r="IP90" s="85"/>
      <c r="IQ90" s="85"/>
      <c r="IR90" s="85"/>
      <c r="IS90" s="85"/>
      <c r="IT90" s="85"/>
      <c r="IU90" s="85"/>
      <c r="IV90" s="85"/>
      <c r="IW90" s="85"/>
      <c r="IX90" s="85"/>
      <c r="IY90" s="85"/>
      <c r="IZ90" s="85"/>
      <c r="JA90" s="85"/>
      <c r="JB90" s="85"/>
      <c r="JC90" s="85"/>
      <c r="JD90" s="85"/>
      <c r="JE90" s="85"/>
      <c r="JF90" s="85"/>
      <c r="JG90" s="85"/>
      <c r="JH90" s="85"/>
      <c r="JI90" s="85"/>
      <c r="JJ90" s="85"/>
      <c r="JK90" s="85"/>
      <c r="JL90" s="85"/>
      <c r="JM90" s="85"/>
      <c r="JN90" s="85"/>
      <c r="JO90" s="85"/>
      <c r="JP90" s="85"/>
      <c r="JQ90" s="85"/>
      <c r="JR90" s="85"/>
      <c r="JS90" s="85"/>
      <c r="JT90" s="85"/>
      <c r="JU90" s="85"/>
      <c r="JV90" s="85"/>
      <c r="JW90" s="85"/>
      <c r="JX90" s="85"/>
      <c r="JY90" s="85"/>
      <c r="JZ90" s="85"/>
      <c r="KA90" s="85"/>
      <c r="KB90" s="85"/>
      <c r="KC90" s="85"/>
      <c r="KD90" s="85"/>
      <c r="KE90" s="85"/>
      <c r="KF90" s="85"/>
      <c r="KG90" s="85"/>
      <c r="KH90" s="85"/>
      <c r="KI90" s="85"/>
      <c r="KJ90" s="85"/>
      <c r="KK90" s="85"/>
      <c r="KL90" s="85"/>
      <c r="KM90" s="85"/>
      <c r="KN90" s="85"/>
      <c r="KO90" s="85"/>
      <c r="KP90" s="85"/>
      <c r="KQ90" s="85"/>
      <c r="KR90" s="85"/>
      <c r="KS90" s="85"/>
      <c r="KT90" s="85"/>
      <c r="KU90" s="85"/>
      <c r="KV90" s="85"/>
      <c r="KW90" s="85"/>
      <c r="KX90" s="85"/>
      <c r="KY90" s="85"/>
      <c r="KZ90" s="85"/>
      <c r="LA90" s="85"/>
      <c r="LB90" s="85"/>
      <c r="LC90" s="85"/>
      <c r="LD90" s="85"/>
      <c r="LE90" s="85"/>
      <c r="LF90" s="85"/>
      <c r="LG90" s="85"/>
      <c r="LH90" s="85"/>
      <c r="LI90" s="85"/>
      <c r="LJ90" s="85"/>
      <c r="LK90" s="85"/>
      <c r="LL90" s="85"/>
      <c r="LM90" s="85"/>
      <c r="LN90" s="85"/>
      <c r="LO90" s="85"/>
      <c r="LP90" s="85"/>
      <c r="LQ90" s="85"/>
      <c r="LR90" s="85"/>
      <c r="LS90" s="85"/>
      <c r="LT90" s="85"/>
      <c r="LU90" s="85"/>
      <c r="LV90" s="85"/>
      <c r="LW90" s="85"/>
      <c r="LX90" s="85"/>
      <c r="LY90" s="85"/>
      <c r="LZ90" s="85"/>
      <c r="MA90" s="85"/>
      <c r="MB90" s="85"/>
      <c r="MC90" s="85"/>
      <c r="MD90" s="85"/>
      <c r="ME90" s="85"/>
      <c r="MF90" s="85"/>
      <c r="MG90" s="85"/>
      <c r="MH90" s="85"/>
      <c r="MI90" s="85"/>
      <c r="MJ90" s="85"/>
      <c r="MK90" s="85"/>
      <c r="ML90" s="85"/>
      <c r="MM90" s="85"/>
      <c r="MN90" s="85"/>
      <c r="MO90" s="85"/>
      <c r="MP90" s="85"/>
      <c r="MQ90" s="85"/>
      <c r="MR90" s="85"/>
      <c r="MS90" s="85"/>
      <c r="MT90" s="85"/>
      <c r="MU90" s="85"/>
      <c r="MV90" s="85"/>
      <c r="MW90" s="85"/>
      <c r="MX90" s="85"/>
      <c r="MY90" s="85"/>
      <c r="MZ90" s="85"/>
      <c r="NA90" s="85"/>
      <c r="NB90" s="85"/>
      <c r="NC90" s="85"/>
      <c r="ND90" s="85"/>
      <c r="NE90" s="85"/>
      <c r="NF90" s="85"/>
      <c r="NG90" s="85"/>
      <c r="NH90" s="85"/>
      <c r="NI90" s="85"/>
      <c r="NJ90" s="85"/>
      <c r="NK90" s="85"/>
      <c r="NL90" s="85"/>
      <c r="NM90" s="85"/>
      <c r="NN90" s="85"/>
      <c r="NO90" s="85"/>
      <c r="NP90" s="85"/>
      <c r="NQ90" s="85"/>
      <c r="NR90" s="85"/>
      <c r="NS90" s="85"/>
      <c r="NT90" s="85"/>
      <c r="NU90" s="85"/>
      <c r="NV90" s="85"/>
      <c r="NW90" s="85"/>
      <c r="NX90" s="85"/>
      <c r="NY90" s="85"/>
      <c r="NZ90" s="85"/>
      <c r="OA90" s="85"/>
      <c r="OB90" s="85"/>
      <c r="OC90" s="85"/>
      <c r="OD90" s="85"/>
      <c r="OE90" s="85"/>
      <c r="OF90" s="85"/>
      <c r="OG90" s="85"/>
      <c r="OH90" s="85"/>
      <c r="OI90" s="85"/>
      <c r="OJ90" s="85"/>
      <c r="OK90" s="85"/>
      <c r="OL90" s="85"/>
      <c r="OM90" s="85"/>
      <c r="ON90" s="85"/>
      <c r="OO90" s="85"/>
      <c r="OP90" s="85"/>
      <c r="OQ90" s="85"/>
      <c r="OR90" s="85"/>
      <c r="OS90" s="85"/>
      <c r="OT90" s="85"/>
      <c r="OU90" s="85"/>
      <c r="OV90" s="85"/>
      <c r="OW90" s="85"/>
      <c r="OX90" s="85"/>
      <c r="OY90" s="85"/>
      <c r="OZ90" s="85"/>
      <c r="PA90" s="85"/>
      <c r="PB90" s="85"/>
      <c r="PC90" s="85"/>
      <c r="PD90" s="85"/>
      <c r="PE90" s="85"/>
      <c r="PF90" s="85"/>
      <c r="PG90" s="85"/>
      <c r="PH90" s="85"/>
      <c r="PI90" s="85"/>
      <c r="PJ90" s="85"/>
      <c r="PK90" s="85"/>
      <c r="PL90" s="85"/>
      <c r="PM90" s="85"/>
      <c r="PN90" s="85"/>
      <c r="PO90" s="85"/>
      <c r="PP90" s="85"/>
      <c r="PQ90" s="85"/>
      <c r="PR90" s="85"/>
      <c r="PS90" s="85"/>
      <c r="PT90" s="85"/>
      <c r="PU90" s="85"/>
      <c r="PV90" s="85"/>
      <c r="PW90" s="85"/>
      <c r="PX90" s="85"/>
      <c r="PY90" s="85"/>
      <c r="PZ90" s="85"/>
      <c r="QA90" s="85"/>
      <c r="QB90" s="85"/>
      <c r="QC90" s="85"/>
      <c r="QD90" s="85"/>
      <c r="QE90" s="85"/>
      <c r="QF90" s="85"/>
      <c r="QG90" s="85"/>
      <c r="QH90" s="85"/>
      <c r="QI90" s="85"/>
      <c r="QJ90" s="85"/>
      <c r="QK90" s="85"/>
      <c r="QL90" s="85"/>
      <c r="QM90" s="85"/>
      <c r="QN90" s="85"/>
      <c r="QO90" s="85"/>
      <c r="QP90" s="85"/>
      <c r="QQ90" s="85"/>
      <c r="QR90" s="85"/>
      <c r="QS90" s="85"/>
      <c r="QT90" s="85"/>
      <c r="QU90" s="85"/>
      <c r="QV90" s="85"/>
      <c r="QW90" s="85"/>
      <c r="QX90" s="85"/>
      <c r="QY90" s="85"/>
      <c r="QZ90" s="85"/>
      <c r="RA90" s="85"/>
      <c r="RB90" s="85"/>
      <c r="RC90" s="85"/>
      <c r="RD90" s="85"/>
      <c r="RE90" s="85"/>
      <c r="RF90" s="85"/>
      <c r="RG90" s="85"/>
      <c r="RH90" s="85"/>
      <c r="RI90" s="85"/>
      <c r="RJ90" s="85"/>
      <c r="RK90" s="85"/>
      <c r="RL90" s="85"/>
      <c r="RM90" s="85"/>
      <c r="RN90" s="85"/>
      <c r="RO90" s="85"/>
      <c r="RP90" s="85"/>
      <c r="RQ90" s="85"/>
      <c r="RR90" s="85"/>
      <c r="RS90" s="85"/>
      <c r="RT90" s="85"/>
      <c r="RU90" s="85"/>
      <c r="RV90" s="85"/>
      <c r="RW90" s="85"/>
      <c r="RX90" s="85"/>
      <c r="RY90" s="85"/>
      <c r="RZ90" s="85"/>
      <c r="SA90" s="85"/>
      <c r="SB90" s="85"/>
      <c r="SC90" s="85"/>
      <c r="SD90" s="85"/>
      <c r="SE90" s="85"/>
      <c r="SF90" s="85"/>
      <c r="SG90" s="85"/>
      <c r="SH90" s="85"/>
      <c r="SI90" s="85"/>
      <c r="SJ90" s="85"/>
    </row>
    <row r="91" spans="2:504" x14ac:dyDescent="0.25">
      <c r="B91" s="43" t="str">
        <f>'Pay App 1'!B142</f>
        <v>32 90 00</v>
      </c>
      <c r="C91" s="44" t="str">
        <f>'Pay App 1'!C142</f>
        <v>Landscaping/Irrigation</v>
      </c>
      <c r="D91" s="88">
        <f t="shared" si="9"/>
        <v>0</v>
      </c>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c r="CM91" s="85"/>
      <c r="CN91" s="85"/>
      <c r="CO91" s="85"/>
      <c r="CP91" s="85"/>
      <c r="CQ91" s="85"/>
      <c r="CR91" s="85"/>
      <c r="CS91" s="85"/>
      <c r="CT91" s="85"/>
      <c r="CU91" s="85"/>
      <c r="CV91" s="85"/>
      <c r="CW91" s="85"/>
      <c r="CX91" s="85"/>
      <c r="CY91" s="85"/>
      <c r="CZ91" s="85"/>
      <c r="DA91" s="85"/>
      <c r="DB91" s="85"/>
      <c r="DC91" s="85"/>
      <c r="DD91" s="85"/>
      <c r="DE91" s="85"/>
      <c r="DF91" s="85"/>
      <c r="DG91" s="85"/>
      <c r="DH91" s="85"/>
      <c r="DI91" s="85"/>
      <c r="DJ91" s="85"/>
      <c r="DK91" s="85"/>
      <c r="DL91" s="85"/>
      <c r="DM91" s="85"/>
      <c r="DN91" s="85"/>
      <c r="DO91" s="85"/>
      <c r="DP91" s="85"/>
      <c r="DQ91" s="85"/>
      <c r="DR91" s="85"/>
      <c r="DS91" s="85"/>
      <c r="DT91" s="85"/>
      <c r="DU91" s="85"/>
      <c r="DV91" s="85"/>
      <c r="DW91" s="85"/>
      <c r="DX91" s="85"/>
      <c r="DY91" s="85"/>
      <c r="DZ91" s="85"/>
      <c r="EA91" s="85"/>
      <c r="EB91" s="85"/>
      <c r="EC91" s="85"/>
      <c r="ED91" s="85"/>
      <c r="EE91" s="85"/>
      <c r="EF91" s="85"/>
      <c r="EG91" s="85"/>
      <c r="EH91" s="85"/>
      <c r="EI91" s="85"/>
      <c r="EJ91" s="85"/>
      <c r="EK91" s="85"/>
      <c r="EL91" s="85"/>
      <c r="EM91" s="85"/>
      <c r="EN91" s="85"/>
      <c r="EO91" s="85"/>
      <c r="EP91" s="85"/>
      <c r="EQ91" s="85"/>
      <c r="ER91" s="85"/>
      <c r="ES91" s="85"/>
      <c r="ET91" s="85"/>
      <c r="EU91" s="85"/>
      <c r="EV91" s="85"/>
      <c r="EW91" s="85"/>
      <c r="EX91" s="85"/>
      <c r="EY91" s="85"/>
      <c r="EZ91" s="85"/>
      <c r="FA91" s="85"/>
      <c r="FB91" s="85"/>
      <c r="FC91" s="85"/>
      <c r="FD91" s="85"/>
      <c r="FE91" s="85"/>
      <c r="FF91" s="85"/>
      <c r="FG91" s="85"/>
      <c r="FH91" s="85"/>
      <c r="FI91" s="85"/>
      <c r="FJ91" s="85"/>
      <c r="FK91" s="85"/>
      <c r="FL91" s="85"/>
      <c r="FM91" s="85"/>
      <c r="FN91" s="85"/>
      <c r="FO91" s="85"/>
      <c r="FP91" s="85"/>
      <c r="FQ91" s="85"/>
      <c r="FR91" s="85"/>
      <c r="FS91" s="85"/>
      <c r="FT91" s="85"/>
      <c r="FU91" s="85"/>
      <c r="FV91" s="85"/>
      <c r="FW91" s="85"/>
      <c r="FX91" s="85"/>
      <c r="FY91" s="85"/>
      <c r="FZ91" s="85"/>
      <c r="GA91" s="85"/>
      <c r="GB91" s="85"/>
      <c r="GC91" s="85"/>
      <c r="GD91" s="85"/>
      <c r="GE91" s="85"/>
      <c r="GF91" s="85"/>
      <c r="GG91" s="85"/>
      <c r="GH91" s="85"/>
      <c r="GI91" s="85"/>
      <c r="GJ91" s="85"/>
      <c r="GK91" s="85"/>
      <c r="GL91" s="85"/>
      <c r="GM91" s="85"/>
      <c r="GN91" s="85"/>
      <c r="GO91" s="85"/>
      <c r="GP91" s="85"/>
      <c r="GQ91" s="85"/>
      <c r="GR91" s="85"/>
      <c r="GS91" s="85"/>
      <c r="GT91" s="85"/>
      <c r="GU91" s="85"/>
      <c r="GV91" s="85"/>
      <c r="GW91" s="85"/>
      <c r="GX91" s="85"/>
      <c r="GY91" s="85"/>
      <c r="GZ91" s="85"/>
      <c r="HA91" s="85"/>
      <c r="HB91" s="85"/>
      <c r="HC91" s="85"/>
      <c r="HD91" s="85"/>
      <c r="HE91" s="85"/>
      <c r="HF91" s="85"/>
      <c r="HG91" s="85"/>
      <c r="HH91" s="85"/>
      <c r="HI91" s="85"/>
      <c r="HJ91" s="85"/>
      <c r="HK91" s="85"/>
      <c r="HL91" s="85"/>
      <c r="HM91" s="85"/>
      <c r="HN91" s="85"/>
      <c r="HO91" s="85"/>
      <c r="HP91" s="85"/>
      <c r="HQ91" s="85"/>
      <c r="HR91" s="85"/>
      <c r="HS91" s="85"/>
      <c r="HT91" s="85"/>
      <c r="HU91" s="85"/>
      <c r="HV91" s="85"/>
      <c r="HW91" s="85"/>
      <c r="HX91" s="85"/>
      <c r="HY91" s="85"/>
      <c r="HZ91" s="85"/>
      <c r="IA91" s="85"/>
      <c r="IB91" s="85"/>
      <c r="IC91" s="85"/>
      <c r="ID91" s="85"/>
      <c r="IE91" s="85"/>
      <c r="IF91" s="85"/>
      <c r="IG91" s="85"/>
      <c r="IH91" s="85"/>
      <c r="II91" s="85"/>
      <c r="IJ91" s="85"/>
      <c r="IK91" s="85"/>
      <c r="IL91" s="85"/>
      <c r="IM91" s="85"/>
      <c r="IN91" s="85"/>
      <c r="IO91" s="85"/>
      <c r="IP91" s="85"/>
      <c r="IQ91" s="85"/>
      <c r="IR91" s="85"/>
      <c r="IS91" s="85"/>
      <c r="IT91" s="85"/>
      <c r="IU91" s="85"/>
      <c r="IV91" s="85"/>
      <c r="IW91" s="85"/>
      <c r="IX91" s="85"/>
      <c r="IY91" s="85"/>
      <c r="IZ91" s="85"/>
      <c r="JA91" s="85"/>
      <c r="JB91" s="85"/>
      <c r="JC91" s="85"/>
      <c r="JD91" s="85"/>
      <c r="JE91" s="85"/>
      <c r="JF91" s="85"/>
      <c r="JG91" s="85"/>
      <c r="JH91" s="85"/>
      <c r="JI91" s="85"/>
      <c r="JJ91" s="85"/>
      <c r="JK91" s="85"/>
      <c r="JL91" s="85"/>
      <c r="JM91" s="85"/>
      <c r="JN91" s="85"/>
      <c r="JO91" s="85"/>
      <c r="JP91" s="85"/>
      <c r="JQ91" s="85"/>
      <c r="JR91" s="85"/>
      <c r="JS91" s="85"/>
      <c r="JT91" s="85"/>
      <c r="JU91" s="85"/>
      <c r="JV91" s="85"/>
      <c r="JW91" s="85"/>
      <c r="JX91" s="85"/>
      <c r="JY91" s="85"/>
      <c r="JZ91" s="85"/>
      <c r="KA91" s="85"/>
      <c r="KB91" s="85"/>
      <c r="KC91" s="85"/>
      <c r="KD91" s="85"/>
      <c r="KE91" s="85"/>
      <c r="KF91" s="85"/>
      <c r="KG91" s="85"/>
      <c r="KH91" s="85"/>
      <c r="KI91" s="85"/>
      <c r="KJ91" s="85"/>
      <c r="KK91" s="85"/>
      <c r="KL91" s="85"/>
      <c r="KM91" s="85"/>
      <c r="KN91" s="85"/>
      <c r="KO91" s="85"/>
      <c r="KP91" s="85"/>
      <c r="KQ91" s="85"/>
      <c r="KR91" s="85"/>
      <c r="KS91" s="85"/>
      <c r="KT91" s="85"/>
      <c r="KU91" s="85"/>
      <c r="KV91" s="85"/>
      <c r="KW91" s="85"/>
      <c r="KX91" s="85"/>
      <c r="KY91" s="85"/>
      <c r="KZ91" s="85"/>
      <c r="LA91" s="85"/>
      <c r="LB91" s="85"/>
      <c r="LC91" s="85"/>
      <c r="LD91" s="85"/>
      <c r="LE91" s="85"/>
      <c r="LF91" s="85"/>
      <c r="LG91" s="85"/>
      <c r="LH91" s="85"/>
      <c r="LI91" s="85"/>
      <c r="LJ91" s="85"/>
      <c r="LK91" s="85"/>
      <c r="LL91" s="85"/>
      <c r="LM91" s="85"/>
      <c r="LN91" s="85"/>
      <c r="LO91" s="85"/>
      <c r="LP91" s="85"/>
      <c r="LQ91" s="85"/>
      <c r="LR91" s="85"/>
      <c r="LS91" s="85"/>
      <c r="LT91" s="85"/>
      <c r="LU91" s="85"/>
      <c r="LV91" s="85"/>
      <c r="LW91" s="85"/>
      <c r="LX91" s="85"/>
      <c r="LY91" s="85"/>
      <c r="LZ91" s="85"/>
      <c r="MA91" s="85"/>
      <c r="MB91" s="85"/>
      <c r="MC91" s="85"/>
      <c r="MD91" s="85"/>
      <c r="ME91" s="85"/>
      <c r="MF91" s="85"/>
      <c r="MG91" s="85"/>
      <c r="MH91" s="85"/>
      <c r="MI91" s="85"/>
      <c r="MJ91" s="85"/>
      <c r="MK91" s="85"/>
      <c r="ML91" s="85"/>
      <c r="MM91" s="85"/>
      <c r="MN91" s="85"/>
      <c r="MO91" s="85"/>
      <c r="MP91" s="85"/>
      <c r="MQ91" s="85"/>
      <c r="MR91" s="85"/>
      <c r="MS91" s="85"/>
      <c r="MT91" s="85"/>
      <c r="MU91" s="85"/>
      <c r="MV91" s="85"/>
      <c r="MW91" s="85"/>
      <c r="MX91" s="85"/>
      <c r="MY91" s="85"/>
      <c r="MZ91" s="85"/>
      <c r="NA91" s="85"/>
      <c r="NB91" s="85"/>
      <c r="NC91" s="85"/>
      <c r="ND91" s="85"/>
      <c r="NE91" s="85"/>
      <c r="NF91" s="85"/>
      <c r="NG91" s="85"/>
      <c r="NH91" s="85"/>
      <c r="NI91" s="85"/>
      <c r="NJ91" s="85"/>
      <c r="NK91" s="85"/>
      <c r="NL91" s="85"/>
      <c r="NM91" s="85"/>
      <c r="NN91" s="85"/>
      <c r="NO91" s="85"/>
      <c r="NP91" s="85"/>
      <c r="NQ91" s="85"/>
      <c r="NR91" s="85"/>
      <c r="NS91" s="85"/>
      <c r="NT91" s="85"/>
      <c r="NU91" s="85"/>
      <c r="NV91" s="85"/>
      <c r="NW91" s="85"/>
      <c r="NX91" s="85"/>
      <c r="NY91" s="85"/>
      <c r="NZ91" s="85"/>
      <c r="OA91" s="85"/>
      <c r="OB91" s="85"/>
      <c r="OC91" s="85"/>
      <c r="OD91" s="85"/>
      <c r="OE91" s="85"/>
      <c r="OF91" s="85"/>
      <c r="OG91" s="85"/>
      <c r="OH91" s="85"/>
      <c r="OI91" s="85"/>
      <c r="OJ91" s="85"/>
      <c r="OK91" s="85"/>
      <c r="OL91" s="85"/>
      <c r="OM91" s="85"/>
      <c r="ON91" s="85"/>
      <c r="OO91" s="85"/>
      <c r="OP91" s="85"/>
      <c r="OQ91" s="85"/>
      <c r="OR91" s="85"/>
      <c r="OS91" s="85"/>
      <c r="OT91" s="85"/>
      <c r="OU91" s="85"/>
      <c r="OV91" s="85"/>
      <c r="OW91" s="85"/>
      <c r="OX91" s="85"/>
      <c r="OY91" s="85"/>
      <c r="OZ91" s="85"/>
      <c r="PA91" s="85"/>
      <c r="PB91" s="85"/>
      <c r="PC91" s="85"/>
      <c r="PD91" s="85"/>
      <c r="PE91" s="85"/>
      <c r="PF91" s="85"/>
      <c r="PG91" s="85"/>
      <c r="PH91" s="85"/>
      <c r="PI91" s="85"/>
      <c r="PJ91" s="85"/>
      <c r="PK91" s="85"/>
      <c r="PL91" s="85"/>
      <c r="PM91" s="85"/>
      <c r="PN91" s="85"/>
      <c r="PO91" s="85"/>
      <c r="PP91" s="85"/>
      <c r="PQ91" s="85"/>
      <c r="PR91" s="85"/>
      <c r="PS91" s="85"/>
      <c r="PT91" s="85"/>
      <c r="PU91" s="85"/>
      <c r="PV91" s="85"/>
      <c r="PW91" s="85"/>
      <c r="PX91" s="85"/>
      <c r="PY91" s="85"/>
      <c r="PZ91" s="85"/>
      <c r="QA91" s="85"/>
      <c r="QB91" s="85"/>
      <c r="QC91" s="85"/>
      <c r="QD91" s="85"/>
      <c r="QE91" s="85"/>
      <c r="QF91" s="85"/>
      <c r="QG91" s="85"/>
      <c r="QH91" s="85"/>
      <c r="QI91" s="85"/>
      <c r="QJ91" s="85"/>
      <c r="QK91" s="85"/>
      <c r="QL91" s="85"/>
      <c r="QM91" s="85"/>
      <c r="QN91" s="85"/>
      <c r="QO91" s="85"/>
      <c r="QP91" s="85"/>
      <c r="QQ91" s="85"/>
      <c r="QR91" s="85"/>
      <c r="QS91" s="85"/>
      <c r="QT91" s="85"/>
      <c r="QU91" s="85"/>
      <c r="QV91" s="85"/>
      <c r="QW91" s="85"/>
      <c r="QX91" s="85"/>
      <c r="QY91" s="85"/>
      <c r="QZ91" s="85"/>
      <c r="RA91" s="85"/>
      <c r="RB91" s="85"/>
      <c r="RC91" s="85"/>
      <c r="RD91" s="85"/>
      <c r="RE91" s="85"/>
      <c r="RF91" s="85"/>
      <c r="RG91" s="85"/>
      <c r="RH91" s="85"/>
      <c r="RI91" s="85"/>
      <c r="RJ91" s="85"/>
      <c r="RK91" s="85"/>
      <c r="RL91" s="85"/>
      <c r="RM91" s="85"/>
      <c r="RN91" s="85"/>
      <c r="RO91" s="85"/>
      <c r="RP91" s="85"/>
      <c r="RQ91" s="85"/>
      <c r="RR91" s="85"/>
      <c r="RS91" s="85"/>
      <c r="RT91" s="85"/>
      <c r="RU91" s="85"/>
      <c r="RV91" s="85"/>
      <c r="RW91" s="85"/>
      <c r="RX91" s="85"/>
      <c r="RY91" s="85"/>
      <c r="RZ91" s="85"/>
      <c r="SA91" s="85"/>
      <c r="SB91" s="85"/>
      <c r="SC91" s="85"/>
      <c r="SD91" s="85"/>
      <c r="SE91" s="85"/>
      <c r="SF91" s="85"/>
      <c r="SG91" s="85"/>
      <c r="SH91" s="85"/>
      <c r="SI91" s="85"/>
      <c r="SJ91" s="85"/>
    </row>
    <row r="92" spans="2:504" x14ac:dyDescent="0.25">
      <c r="B92" s="45" t="str">
        <f>'Pay App 1'!B143</f>
        <v>33 00 00</v>
      </c>
      <c r="C92" s="46" t="str">
        <f>'Pay App 1'!C143</f>
        <v>Site Utilities</v>
      </c>
      <c r="D92" s="88">
        <f t="shared" si="9"/>
        <v>0</v>
      </c>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c r="CO92" s="85"/>
      <c r="CP92" s="85"/>
      <c r="CQ92" s="85"/>
      <c r="CR92" s="85"/>
      <c r="CS92" s="85"/>
      <c r="CT92" s="85"/>
      <c r="CU92" s="85"/>
      <c r="CV92" s="85"/>
      <c r="CW92" s="85"/>
      <c r="CX92" s="85"/>
      <c r="CY92" s="85"/>
      <c r="CZ92" s="85"/>
      <c r="DA92" s="85"/>
      <c r="DB92" s="85"/>
      <c r="DC92" s="85"/>
      <c r="DD92" s="85"/>
      <c r="DE92" s="85"/>
      <c r="DF92" s="85"/>
      <c r="DG92" s="85"/>
      <c r="DH92" s="85"/>
      <c r="DI92" s="85"/>
      <c r="DJ92" s="85"/>
      <c r="DK92" s="85"/>
      <c r="DL92" s="85"/>
      <c r="DM92" s="85"/>
      <c r="DN92" s="85"/>
      <c r="DO92" s="85"/>
      <c r="DP92" s="85"/>
      <c r="DQ92" s="85"/>
      <c r="DR92" s="85"/>
      <c r="DS92" s="85"/>
      <c r="DT92" s="85"/>
      <c r="DU92" s="85"/>
      <c r="DV92" s="85"/>
      <c r="DW92" s="85"/>
      <c r="DX92" s="85"/>
      <c r="DY92" s="85"/>
      <c r="DZ92" s="85"/>
      <c r="EA92" s="85"/>
      <c r="EB92" s="85"/>
      <c r="EC92" s="85"/>
      <c r="ED92" s="85"/>
      <c r="EE92" s="85"/>
      <c r="EF92" s="85"/>
      <c r="EG92" s="85"/>
      <c r="EH92" s="85"/>
      <c r="EI92" s="85"/>
      <c r="EJ92" s="85"/>
      <c r="EK92" s="85"/>
      <c r="EL92" s="85"/>
      <c r="EM92" s="85"/>
      <c r="EN92" s="85"/>
      <c r="EO92" s="85"/>
      <c r="EP92" s="85"/>
      <c r="EQ92" s="85"/>
      <c r="ER92" s="85"/>
      <c r="ES92" s="85"/>
      <c r="ET92" s="85"/>
      <c r="EU92" s="85"/>
      <c r="EV92" s="85"/>
      <c r="EW92" s="85"/>
      <c r="EX92" s="85"/>
      <c r="EY92" s="85"/>
      <c r="EZ92" s="85"/>
      <c r="FA92" s="85"/>
      <c r="FB92" s="85"/>
      <c r="FC92" s="85"/>
      <c r="FD92" s="85"/>
      <c r="FE92" s="85"/>
      <c r="FF92" s="85"/>
      <c r="FG92" s="85"/>
      <c r="FH92" s="85"/>
      <c r="FI92" s="85"/>
      <c r="FJ92" s="85"/>
      <c r="FK92" s="85"/>
      <c r="FL92" s="85"/>
      <c r="FM92" s="85"/>
      <c r="FN92" s="85"/>
      <c r="FO92" s="85"/>
      <c r="FP92" s="85"/>
      <c r="FQ92" s="85"/>
      <c r="FR92" s="85"/>
      <c r="FS92" s="85"/>
      <c r="FT92" s="85"/>
      <c r="FU92" s="85"/>
      <c r="FV92" s="85"/>
      <c r="FW92" s="85"/>
      <c r="FX92" s="85"/>
      <c r="FY92" s="85"/>
      <c r="FZ92" s="85"/>
      <c r="GA92" s="85"/>
      <c r="GB92" s="85"/>
      <c r="GC92" s="85"/>
      <c r="GD92" s="85"/>
      <c r="GE92" s="85"/>
      <c r="GF92" s="85"/>
      <c r="GG92" s="85"/>
      <c r="GH92" s="85"/>
      <c r="GI92" s="85"/>
      <c r="GJ92" s="85"/>
      <c r="GK92" s="85"/>
      <c r="GL92" s="85"/>
      <c r="GM92" s="85"/>
      <c r="GN92" s="85"/>
      <c r="GO92" s="85"/>
      <c r="GP92" s="85"/>
      <c r="GQ92" s="85"/>
      <c r="GR92" s="85"/>
      <c r="GS92" s="85"/>
      <c r="GT92" s="85"/>
      <c r="GU92" s="85"/>
      <c r="GV92" s="85"/>
      <c r="GW92" s="85"/>
      <c r="GX92" s="85"/>
      <c r="GY92" s="85"/>
      <c r="GZ92" s="85"/>
      <c r="HA92" s="85"/>
      <c r="HB92" s="85"/>
      <c r="HC92" s="85"/>
      <c r="HD92" s="85"/>
      <c r="HE92" s="85"/>
      <c r="HF92" s="85"/>
      <c r="HG92" s="85"/>
      <c r="HH92" s="85"/>
      <c r="HI92" s="85"/>
      <c r="HJ92" s="85"/>
      <c r="HK92" s="85"/>
      <c r="HL92" s="85"/>
      <c r="HM92" s="85"/>
      <c r="HN92" s="85"/>
      <c r="HO92" s="85"/>
      <c r="HP92" s="85"/>
      <c r="HQ92" s="85"/>
      <c r="HR92" s="85"/>
      <c r="HS92" s="85"/>
      <c r="HT92" s="85"/>
      <c r="HU92" s="85"/>
      <c r="HV92" s="85"/>
      <c r="HW92" s="85"/>
      <c r="HX92" s="85"/>
      <c r="HY92" s="85"/>
      <c r="HZ92" s="85"/>
      <c r="IA92" s="85"/>
      <c r="IB92" s="85"/>
      <c r="IC92" s="85"/>
      <c r="ID92" s="85"/>
      <c r="IE92" s="85"/>
      <c r="IF92" s="85"/>
      <c r="IG92" s="85"/>
      <c r="IH92" s="85"/>
      <c r="II92" s="85"/>
      <c r="IJ92" s="85"/>
      <c r="IK92" s="85"/>
      <c r="IL92" s="85"/>
      <c r="IM92" s="85"/>
      <c r="IN92" s="85"/>
      <c r="IO92" s="85"/>
      <c r="IP92" s="85"/>
      <c r="IQ92" s="85"/>
      <c r="IR92" s="85"/>
      <c r="IS92" s="85"/>
      <c r="IT92" s="85"/>
      <c r="IU92" s="85"/>
      <c r="IV92" s="85"/>
      <c r="IW92" s="85"/>
      <c r="IX92" s="85"/>
      <c r="IY92" s="85"/>
      <c r="IZ92" s="85"/>
      <c r="JA92" s="85"/>
      <c r="JB92" s="85"/>
      <c r="JC92" s="85"/>
      <c r="JD92" s="85"/>
      <c r="JE92" s="85"/>
      <c r="JF92" s="85"/>
      <c r="JG92" s="85"/>
      <c r="JH92" s="85"/>
      <c r="JI92" s="85"/>
      <c r="JJ92" s="85"/>
      <c r="JK92" s="85"/>
      <c r="JL92" s="85"/>
      <c r="JM92" s="85"/>
      <c r="JN92" s="85"/>
      <c r="JO92" s="85"/>
      <c r="JP92" s="85"/>
      <c r="JQ92" s="85"/>
      <c r="JR92" s="85"/>
      <c r="JS92" s="85"/>
      <c r="JT92" s="85"/>
      <c r="JU92" s="85"/>
      <c r="JV92" s="85"/>
      <c r="JW92" s="85"/>
      <c r="JX92" s="85"/>
      <c r="JY92" s="85"/>
      <c r="JZ92" s="85"/>
      <c r="KA92" s="85"/>
      <c r="KB92" s="85"/>
      <c r="KC92" s="85"/>
      <c r="KD92" s="85"/>
      <c r="KE92" s="85"/>
      <c r="KF92" s="85"/>
      <c r="KG92" s="85"/>
      <c r="KH92" s="85"/>
      <c r="KI92" s="85"/>
      <c r="KJ92" s="85"/>
      <c r="KK92" s="85"/>
      <c r="KL92" s="85"/>
      <c r="KM92" s="85"/>
      <c r="KN92" s="85"/>
      <c r="KO92" s="85"/>
      <c r="KP92" s="85"/>
      <c r="KQ92" s="85"/>
      <c r="KR92" s="85"/>
      <c r="KS92" s="85"/>
      <c r="KT92" s="85"/>
      <c r="KU92" s="85"/>
      <c r="KV92" s="85"/>
      <c r="KW92" s="85"/>
      <c r="KX92" s="85"/>
      <c r="KY92" s="85"/>
      <c r="KZ92" s="85"/>
      <c r="LA92" s="85"/>
      <c r="LB92" s="85"/>
      <c r="LC92" s="85"/>
      <c r="LD92" s="85"/>
      <c r="LE92" s="85"/>
      <c r="LF92" s="85"/>
      <c r="LG92" s="85"/>
      <c r="LH92" s="85"/>
      <c r="LI92" s="85"/>
      <c r="LJ92" s="85"/>
      <c r="LK92" s="85"/>
      <c r="LL92" s="85"/>
      <c r="LM92" s="85"/>
      <c r="LN92" s="85"/>
      <c r="LO92" s="85"/>
      <c r="LP92" s="85"/>
      <c r="LQ92" s="85"/>
      <c r="LR92" s="85"/>
      <c r="LS92" s="85"/>
      <c r="LT92" s="85"/>
      <c r="LU92" s="85"/>
      <c r="LV92" s="85"/>
      <c r="LW92" s="85"/>
      <c r="LX92" s="85"/>
      <c r="LY92" s="85"/>
      <c r="LZ92" s="85"/>
      <c r="MA92" s="85"/>
      <c r="MB92" s="85"/>
      <c r="MC92" s="85"/>
      <c r="MD92" s="85"/>
      <c r="ME92" s="85"/>
      <c r="MF92" s="85"/>
      <c r="MG92" s="85"/>
      <c r="MH92" s="85"/>
      <c r="MI92" s="85"/>
      <c r="MJ92" s="85"/>
      <c r="MK92" s="85"/>
      <c r="ML92" s="85"/>
      <c r="MM92" s="85"/>
      <c r="MN92" s="85"/>
      <c r="MO92" s="85"/>
      <c r="MP92" s="85"/>
      <c r="MQ92" s="85"/>
      <c r="MR92" s="85"/>
      <c r="MS92" s="85"/>
      <c r="MT92" s="85"/>
      <c r="MU92" s="85"/>
      <c r="MV92" s="85"/>
      <c r="MW92" s="85"/>
      <c r="MX92" s="85"/>
      <c r="MY92" s="85"/>
      <c r="MZ92" s="85"/>
      <c r="NA92" s="85"/>
      <c r="NB92" s="85"/>
      <c r="NC92" s="85"/>
      <c r="ND92" s="85"/>
      <c r="NE92" s="85"/>
      <c r="NF92" s="85"/>
      <c r="NG92" s="85"/>
      <c r="NH92" s="85"/>
      <c r="NI92" s="85"/>
      <c r="NJ92" s="85"/>
      <c r="NK92" s="85"/>
      <c r="NL92" s="85"/>
      <c r="NM92" s="85"/>
      <c r="NN92" s="85"/>
      <c r="NO92" s="85"/>
      <c r="NP92" s="85"/>
      <c r="NQ92" s="85"/>
      <c r="NR92" s="85"/>
      <c r="NS92" s="85"/>
      <c r="NT92" s="85"/>
      <c r="NU92" s="85"/>
      <c r="NV92" s="85"/>
      <c r="NW92" s="85"/>
      <c r="NX92" s="85"/>
      <c r="NY92" s="85"/>
      <c r="NZ92" s="85"/>
      <c r="OA92" s="85"/>
      <c r="OB92" s="85"/>
      <c r="OC92" s="85"/>
      <c r="OD92" s="85"/>
      <c r="OE92" s="85"/>
      <c r="OF92" s="85"/>
      <c r="OG92" s="85"/>
      <c r="OH92" s="85"/>
      <c r="OI92" s="85"/>
      <c r="OJ92" s="85"/>
      <c r="OK92" s="85"/>
      <c r="OL92" s="85"/>
      <c r="OM92" s="85"/>
      <c r="ON92" s="85"/>
      <c r="OO92" s="85"/>
      <c r="OP92" s="85"/>
      <c r="OQ92" s="85"/>
      <c r="OR92" s="85"/>
      <c r="OS92" s="85"/>
      <c r="OT92" s="85"/>
      <c r="OU92" s="85"/>
      <c r="OV92" s="85"/>
      <c r="OW92" s="85"/>
      <c r="OX92" s="85"/>
      <c r="OY92" s="85"/>
      <c r="OZ92" s="85"/>
      <c r="PA92" s="85"/>
      <c r="PB92" s="85"/>
      <c r="PC92" s="85"/>
      <c r="PD92" s="85"/>
      <c r="PE92" s="85"/>
      <c r="PF92" s="85"/>
      <c r="PG92" s="85"/>
      <c r="PH92" s="85"/>
      <c r="PI92" s="85"/>
      <c r="PJ92" s="85"/>
      <c r="PK92" s="85"/>
      <c r="PL92" s="85"/>
      <c r="PM92" s="85"/>
      <c r="PN92" s="85"/>
      <c r="PO92" s="85"/>
      <c r="PP92" s="85"/>
      <c r="PQ92" s="85"/>
      <c r="PR92" s="85"/>
      <c r="PS92" s="85"/>
      <c r="PT92" s="85"/>
      <c r="PU92" s="85"/>
      <c r="PV92" s="85"/>
      <c r="PW92" s="85"/>
      <c r="PX92" s="85"/>
      <c r="PY92" s="85"/>
      <c r="PZ92" s="85"/>
      <c r="QA92" s="85"/>
      <c r="QB92" s="85"/>
      <c r="QC92" s="85"/>
      <c r="QD92" s="85"/>
      <c r="QE92" s="85"/>
      <c r="QF92" s="85"/>
      <c r="QG92" s="85"/>
      <c r="QH92" s="85"/>
      <c r="QI92" s="85"/>
      <c r="QJ92" s="85"/>
      <c r="QK92" s="85"/>
      <c r="QL92" s="85"/>
      <c r="QM92" s="85"/>
      <c r="QN92" s="85"/>
      <c r="QO92" s="85"/>
      <c r="QP92" s="85"/>
      <c r="QQ92" s="85"/>
      <c r="QR92" s="85"/>
      <c r="QS92" s="85"/>
      <c r="QT92" s="85"/>
      <c r="QU92" s="85"/>
      <c r="QV92" s="85"/>
      <c r="QW92" s="85"/>
      <c r="QX92" s="85"/>
      <c r="QY92" s="85"/>
      <c r="QZ92" s="85"/>
      <c r="RA92" s="85"/>
      <c r="RB92" s="85"/>
      <c r="RC92" s="85"/>
      <c r="RD92" s="85"/>
      <c r="RE92" s="85"/>
      <c r="RF92" s="85"/>
      <c r="RG92" s="85"/>
      <c r="RH92" s="85"/>
      <c r="RI92" s="85"/>
      <c r="RJ92" s="85"/>
      <c r="RK92" s="85"/>
      <c r="RL92" s="85"/>
      <c r="RM92" s="85"/>
      <c r="RN92" s="85"/>
      <c r="RO92" s="85"/>
      <c r="RP92" s="85"/>
      <c r="RQ92" s="85"/>
      <c r="RR92" s="85"/>
      <c r="RS92" s="85"/>
      <c r="RT92" s="85"/>
      <c r="RU92" s="85"/>
      <c r="RV92" s="85"/>
      <c r="RW92" s="85"/>
      <c r="RX92" s="85"/>
      <c r="RY92" s="85"/>
      <c r="RZ92" s="85"/>
      <c r="SA92" s="85"/>
      <c r="SB92" s="85"/>
      <c r="SC92" s="85"/>
      <c r="SD92" s="85"/>
      <c r="SE92" s="85"/>
      <c r="SF92" s="85"/>
      <c r="SG92" s="85"/>
      <c r="SH92" s="85"/>
      <c r="SI92" s="85"/>
      <c r="SJ92" s="85"/>
    </row>
    <row r="93" spans="2:504" x14ac:dyDescent="0.25">
      <c r="B93" s="45" t="str">
        <f>'Pay App 1'!B144</f>
        <v>33 40 00</v>
      </c>
      <c r="C93" s="46" t="str">
        <f>'Pay App 1'!C144</f>
        <v>Underground Storm Retention Sys</v>
      </c>
      <c r="D93" s="88">
        <f t="shared" si="9"/>
        <v>0</v>
      </c>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85"/>
      <c r="FH93" s="85"/>
      <c r="FI93" s="85"/>
      <c r="FJ93" s="85"/>
      <c r="FK93" s="85"/>
      <c r="FL93" s="85"/>
      <c r="FM93" s="85"/>
      <c r="FN93" s="85"/>
      <c r="FO93" s="85"/>
      <c r="FP93" s="85"/>
      <c r="FQ93" s="85"/>
      <c r="FR93" s="85"/>
      <c r="FS93" s="85"/>
      <c r="FT93" s="85"/>
      <c r="FU93" s="85"/>
      <c r="FV93" s="85"/>
      <c r="FW93" s="85"/>
      <c r="FX93" s="85"/>
      <c r="FY93" s="85"/>
      <c r="FZ93" s="85"/>
      <c r="GA93" s="85"/>
      <c r="GB93" s="85"/>
      <c r="GC93" s="85"/>
      <c r="GD93" s="85"/>
      <c r="GE93" s="85"/>
      <c r="GF93" s="85"/>
      <c r="GG93" s="85"/>
      <c r="GH93" s="85"/>
      <c r="GI93" s="85"/>
      <c r="GJ93" s="85"/>
      <c r="GK93" s="85"/>
      <c r="GL93" s="85"/>
      <c r="GM93" s="85"/>
      <c r="GN93" s="85"/>
      <c r="GO93" s="85"/>
      <c r="GP93" s="85"/>
      <c r="GQ93" s="85"/>
      <c r="GR93" s="85"/>
      <c r="GS93" s="85"/>
      <c r="GT93" s="85"/>
      <c r="GU93" s="85"/>
      <c r="GV93" s="85"/>
      <c r="GW93" s="85"/>
      <c r="GX93" s="85"/>
      <c r="GY93" s="85"/>
      <c r="GZ93" s="85"/>
      <c r="HA93" s="85"/>
      <c r="HB93" s="85"/>
      <c r="HC93" s="85"/>
      <c r="HD93" s="85"/>
      <c r="HE93" s="85"/>
      <c r="HF93" s="85"/>
      <c r="HG93" s="85"/>
      <c r="HH93" s="85"/>
      <c r="HI93" s="85"/>
      <c r="HJ93" s="85"/>
      <c r="HK93" s="85"/>
      <c r="HL93" s="85"/>
      <c r="HM93" s="85"/>
      <c r="HN93" s="85"/>
      <c r="HO93" s="85"/>
      <c r="HP93" s="85"/>
      <c r="HQ93" s="85"/>
      <c r="HR93" s="85"/>
      <c r="HS93" s="85"/>
      <c r="HT93" s="85"/>
      <c r="HU93" s="85"/>
      <c r="HV93" s="85"/>
      <c r="HW93" s="85"/>
      <c r="HX93" s="85"/>
      <c r="HY93" s="85"/>
      <c r="HZ93" s="85"/>
      <c r="IA93" s="85"/>
      <c r="IB93" s="85"/>
      <c r="IC93" s="85"/>
      <c r="ID93" s="85"/>
      <c r="IE93" s="85"/>
      <c r="IF93" s="85"/>
      <c r="IG93" s="85"/>
      <c r="IH93" s="85"/>
      <c r="II93" s="85"/>
      <c r="IJ93" s="85"/>
      <c r="IK93" s="85"/>
      <c r="IL93" s="85"/>
      <c r="IM93" s="85"/>
      <c r="IN93" s="85"/>
      <c r="IO93" s="85"/>
      <c r="IP93" s="85"/>
      <c r="IQ93" s="85"/>
      <c r="IR93" s="85"/>
      <c r="IS93" s="85"/>
      <c r="IT93" s="85"/>
      <c r="IU93" s="85"/>
      <c r="IV93" s="85"/>
      <c r="IW93" s="85"/>
      <c r="IX93" s="85"/>
      <c r="IY93" s="85"/>
      <c r="IZ93" s="85"/>
      <c r="JA93" s="85"/>
      <c r="JB93" s="85"/>
      <c r="JC93" s="85"/>
      <c r="JD93" s="85"/>
      <c r="JE93" s="85"/>
      <c r="JF93" s="85"/>
      <c r="JG93" s="85"/>
      <c r="JH93" s="85"/>
      <c r="JI93" s="85"/>
      <c r="JJ93" s="85"/>
      <c r="JK93" s="85"/>
      <c r="JL93" s="85"/>
      <c r="JM93" s="85"/>
      <c r="JN93" s="85"/>
      <c r="JO93" s="85"/>
      <c r="JP93" s="85"/>
      <c r="JQ93" s="85"/>
      <c r="JR93" s="85"/>
      <c r="JS93" s="85"/>
      <c r="JT93" s="85"/>
      <c r="JU93" s="85"/>
      <c r="JV93" s="85"/>
      <c r="JW93" s="85"/>
      <c r="JX93" s="85"/>
      <c r="JY93" s="85"/>
      <c r="JZ93" s="85"/>
      <c r="KA93" s="85"/>
      <c r="KB93" s="85"/>
      <c r="KC93" s="85"/>
      <c r="KD93" s="85"/>
      <c r="KE93" s="85"/>
      <c r="KF93" s="85"/>
      <c r="KG93" s="85"/>
      <c r="KH93" s="85"/>
      <c r="KI93" s="85"/>
      <c r="KJ93" s="85"/>
      <c r="KK93" s="85"/>
      <c r="KL93" s="85"/>
      <c r="KM93" s="85"/>
      <c r="KN93" s="85"/>
      <c r="KO93" s="85"/>
      <c r="KP93" s="85"/>
      <c r="KQ93" s="85"/>
      <c r="KR93" s="85"/>
      <c r="KS93" s="85"/>
      <c r="KT93" s="85"/>
      <c r="KU93" s="85"/>
      <c r="KV93" s="85"/>
      <c r="KW93" s="85"/>
      <c r="KX93" s="85"/>
      <c r="KY93" s="85"/>
      <c r="KZ93" s="85"/>
      <c r="LA93" s="85"/>
      <c r="LB93" s="85"/>
      <c r="LC93" s="85"/>
      <c r="LD93" s="85"/>
      <c r="LE93" s="85"/>
      <c r="LF93" s="85"/>
      <c r="LG93" s="85"/>
      <c r="LH93" s="85"/>
      <c r="LI93" s="85"/>
      <c r="LJ93" s="85"/>
      <c r="LK93" s="85"/>
      <c r="LL93" s="85"/>
      <c r="LM93" s="85"/>
      <c r="LN93" s="85"/>
      <c r="LO93" s="85"/>
      <c r="LP93" s="85"/>
      <c r="LQ93" s="85"/>
      <c r="LR93" s="85"/>
      <c r="LS93" s="85"/>
      <c r="LT93" s="85"/>
      <c r="LU93" s="85"/>
      <c r="LV93" s="85"/>
      <c r="LW93" s="85"/>
      <c r="LX93" s="85"/>
      <c r="LY93" s="85"/>
      <c r="LZ93" s="85"/>
      <c r="MA93" s="85"/>
      <c r="MB93" s="85"/>
      <c r="MC93" s="85"/>
      <c r="MD93" s="85"/>
      <c r="ME93" s="85"/>
      <c r="MF93" s="85"/>
      <c r="MG93" s="85"/>
      <c r="MH93" s="85"/>
      <c r="MI93" s="85"/>
      <c r="MJ93" s="85"/>
      <c r="MK93" s="85"/>
      <c r="ML93" s="85"/>
      <c r="MM93" s="85"/>
      <c r="MN93" s="85"/>
      <c r="MO93" s="85"/>
      <c r="MP93" s="85"/>
      <c r="MQ93" s="85"/>
      <c r="MR93" s="85"/>
      <c r="MS93" s="85"/>
      <c r="MT93" s="85"/>
      <c r="MU93" s="85"/>
      <c r="MV93" s="85"/>
      <c r="MW93" s="85"/>
      <c r="MX93" s="85"/>
      <c r="MY93" s="85"/>
      <c r="MZ93" s="85"/>
      <c r="NA93" s="85"/>
      <c r="NB93" s="85"/>
      <c r="NC93" s="85"/>
      <c r="ND93" s="85"/>
      <c r="NE93" s="85"/>
      <c r="NF93" s="85"/>
      <c r="NG93" s="85"/>
      <c r="NH93" s="85"/>
      <c r="NI93" s="85"/>
      <c r="NJ93" s="85"/>
      <c r="NK93" s="85"/>
      <c r="NL93" s="85"/>
      <c r="NM93" s="85"/>
      <c r="NN93" s="85"/>
      <c r="NO93" s="85"/>
      <c r="NP93" s="85"/>
      <c r="NQ93" s="85"/>
      <c r="NR93" s="85"/>
      <c r="NS93" s="85"/>
      <c r="NT93" s="85"/>
      <c r="NU93" s="85"/>
      <c r="NV93" s="85"/>
      <c r="NW93" s="85"/>
      <c r="NX93" s="85"/>
      <c r="NY93" s="85"/>
      <c r="NZ93" s="85"/>
      <c r="OA93" s="85"/>
      <c r="OB93" s="85"/>
      <c r="OC93" s="85"/>
      <c r="OD93" s="85"/>
      <c r="OE93" s="85"/>
      <c r="OF93" s="85"/>
      <c r="OG93" s="85"/>
      <c r="OH93" s="85"/>
      <c r="OI93" s="85"/>
      <c r="OJ93" s="85"/>
      <c r="OK93" s="85"/>
      <c r="OL93" s="85"/>
      <c r="OM93" s="85"/>
      <c r="ON93" s="85"/>
      <c r="OO93" s="85"/>
      <c r="OP93" s="85"/>
      <c r="OQ93" s="85"/>
      <c r="OR93" s="85"/>
      <c r="OS93" s="85"/>
      <c r="OT93" s="85"/>
      <c r="OU93" s="85"/>
      <c r="OV93" s="85"/>
      <c r="OW93" s="85"/>
      <c r="OX93" s="85"/>
      <c r="OY93" s="85"/>
      <c r="OZ93" s="85"/>
      <c r="PA93" s="85"/>
      <c r="PB93" s="85"/>
      <c r="PC93" s="85"/>
      <c r="PD93" s="85"/>
      <c r="PE93" s="85"/>
      <c r="PF93" s="85"/>
      <c r="PG93" s="85"/>
      <c r="PH93" s="85"/>
      <c r="PI93" s="85"/>
      <c r="PJ93" s="85"/>
      <c r="PK93" s="85"/>
      <c r="PL93" s="85"/>
      <c r="PM93" s="85"/>
      <c r="PN93" s="85"/>
      <c r="PO93" s="85"/>
      <c r="PP93" s="85"/>
      <c r="PQ93" s="85"/>
      <c r="PR93" s="85"/>
      <c r="PS93" s="85"/>
      <c r="PT93" s="85"/>
      <c r="PU93" s="85"/>
      <c r="PV93" s="85"/>
      <c r="PW93" s="85"/>
      <c r="PX93" s="85"/>
      <c r="PY93" s="85"/>
      <c r="PZ93" s="85"/>
      <c r="QA93" s="85"/>
      <c r="QB93" s="85"/>
      <c r="QC93" s="85"/>
      <c r="QD93" s="85"/>
      <c r="QE93" s="85"/>
      <c r="QF93" s="85"/>
      <c r="QG93" s="85"/>
      <c r="QH93" s="85"/>
      <c r="QI93" s="85"/>
      <c r="QJ93" s="85"/>
      <c r="QK93" s="85"/>
      <c r="QL93" s="85"/>
      <c r="QM93" s="85"/>
      <c r="QN93" s="85"/>
      <c r="QO93" s="85"/>
      <c r="QP93" s="85"/>
      <c r="QQ93" s="85"/>
      <c r="QR93" s="85"/>
      <c r="QS93" s="85"/>
      <c r="QT93" s="85"/>
      <c r="QU93" s="85"/>
      <c r="QV93" s="85"/>
      <c r="QW93" s="85"/>
      <c r="QX93" s="85"/>
      <c r="QY93" s="85"/>
      <c r="QZ93" s="85"/>
      <c r="RA93" s="85"/>
      <c r="RB93" s="85"/>
      <c r="RC93" s="85"/>
      <c r="RD93" s="85"/>
      <c r="RE93" s="85"/>
      <c r="RF93" s="85"/>
      <c r="RG93" s="85"/>
      <c r="RH93" s="85"/>
      <c r="RI93" s="85"/>
      <c r="RJ93" s="85"/>
      <c r="RK93" s="85"/>
      <c r="RL93" s="85"/>
      <c r="RM93" s="85"/>
      <c r="RN93" s="85"/>
      <c r="RO93" s="85"/>
      <c r="RP93" s="85"/>
      <c r="RQ93" s="85"/>
      <c r="RR93" s="85"/>
      <c r="RS93" s="85"/>
      <c r="RT93" s="85"/>
      <c r="RU93" s="85"/>
      <c r="RV93" s="85"/>
      <c r="RW93" s="85"/>
      <c r="RX93" s="85"/>
      <c r="RY93" s="85"/>
      <c r="RZ93" s="85"/>
      <c r="SA93" s="85"/>
      <c r="SB93" s="85"/>
      <c r="SC93" s="85"/>
      <c r="SD93" s="85"/>
      <c r="SE93" s="85"/>
      <c r="SF93" s="85"/>
      <c r="SG93" s="85"/>
      <c r="SH93" s="85"/>
      <c r="SI93" s="85"/>
      <c r="SJ93" s="85"/>
    </row>
    <row r="94" spans="2:504" x14ac:dyDescent="0.25">
      <c r="B94" s="118" t="str">
        <f>'Pay App 1'!B145</f>
        <v>60 00 10</v>
      </c>
      <c r="C94" s="119" t="str">
        <f>'Pay App 1'!C145</f>
        <v>Other - Please Specify</v>
      </c>
      <c r="D94" s="88">
        <f t="shared" si="9"/>
        <v>0</v>
      </c>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c r="CM94" s="85"/>
      <c r="CN94" s="85"/>
      <c r="CO94" s="85"/>
      <c r="CP94" s="85"/>
      <c r="CQ94" s="85"/>
      <c r="CR94" s="85"/>
      <c r="CS94" s="85"/>
      <c r="CT94" s="85"/>
      <c r="CU94" s="85"/>
      <c r="CV94" s="85"/>
      <c r="CW94" s="85"/>
      <c r="CX94" s="85"/>
      <c r="CY94" s="85"/>
      <c r="CZ94" s="85"/>
      <c r="DA94" s="85"/>
      <c r="DB94" s="85"/>
      <c r="DC94" s="85"/>
      <c r="DD94" s="85"/>
      <c r="DE94" s="85"/>
      <c r="DF94" s="85"/>
      <c r="DG94" s="85"/>
      <c r="DH94" s="85"/>
      <c r="DI94" s="85"/>
      <c r="DJ94" s="85"/>
      <c r="DK94" s="85"/>
      <c r="DL94" s="85"/>
      <c r="DM94" s="85"/>
      <c r="DN94" s="85"/>
      <c r="DO94" s="85"/>
      <c r="DP94" s="85"/>
      <c r="DQ94" s="85"/>
      <c r="DR94" s="85"/>
      <c r="DS94" s="85"/>
      <c r="DT94" s="85"/>
      <c r="DU94" s="85"/>
      <c r="DV94" s="85"/>
      <c r="DW94" s="85"/>
      <c r="DX94" s="85"/>
      <c r="DY94" s="85"/>
      <c r="DZ94" s="85"/>
      <c r="EA94" s="85"/>
      <c r="EB94" s="85"/>
      <c r="EC94" s="85"/>
      <c r="ED94" s="85"/>
      <c r="EE94" s="85"/>
      <c r="EF94" s="85"/>
      <c r="EG94" s="85"/>
      <c r="EH94" s="85"/>
      <c r="EI94" s="85"/>
      <c r="EJ94" s="85"/>
      <c r="EK94" s="85"/>
      <c r="EL94" s="85"/>
      <c r="EM94" s="85"/>
      <c r="EN94" s="85"/>
      <c r="EO94" s="85"/>
      <c r="EP94" s="85"/>
      <c r="EQ94" s="85"/>
      <c r="ER94" s="85"/>
      <c r="ES94" s="85"/>
      <c r="ET94" s="85"/>
      <c r="EU94" s="85"/>
      <c r="EV94" s="85"/>
      <c r="EW94" s="85"/>
      <c r="EX94" s="85"/>
      <c r="EY94" s="85"/>
      <c r="EZ94" s="85"/>
      <c r="FA94" s="85"/>
      <c r="FB94" s="85"/>
      <c r="FC94" s="85"/>
      <c r="FD94" s="85"/>
      <c r="FE94" s="85"/>
      <c r="FF94" s="85"/>
      <c r="FG94" s="85"/>
      <c r="FH94" s="85"/>
      <c r="FI94" s="85"/>
      <c r="FJ94" s="85"/>
      <c r="FK94" s="85"/>
      <c r="FL94" s="85"/>
      <c r="FM94" s="85"/>
      <c r="FN94" s="85"/>
      <c r="FO94" s="85"/>
      <c r="FP94" s="85"/>
      <c r="FQ94" s="85"/>
      <c r="FR94" s="85"/>
      <c r="FS94" s="85"/>
      <c r="FT94" s="85"/>
      <c r="FU94" s="85"/>
      <c r="FV94" s="85"/>
      <c r="FW94" s="85"/>
      <c r="FX94" s="85"/>
      <c r="FY94" s="85"/>
      <c r="FZ94" s="85"/>
      <c r="GA94" s="85"/>
      <c r="GB94" s="85"/>
      <c r="GC94" s="85"/>
      <c r="GD94" s="85"/>
      <c r="GE94" s="85"/>
      <c r="GF94" s="85"/>
      <c r="GG94" s="85"/>
      <c r="GH94" s="85"/>
      <c r="GI94" s="85"/>
      <c r="GJ94" s="85"/>
      <c r="GK94" s="85"/>
      <c r="GL94" s="85"/>
      <c r="GM94" s="85"/>
      <c r="GN94" s="85"/>
      <c r="GO94" s="85"/>
      <c r="GP94" s="85"/>
      <c r="GQ94" s="85"/>
      <c r="GR94" s="85"/>
      <c r="GS94" s="85"/>
      <c r="GT94" s="85"/>
      <c r="GU94" s="85"/>
      <c r="GV94" s="85"/>
      <c r="GW94" s="85"/>
      <c r="GX94" s="85"/>
      <c r="GY94" s="85"/>
      <c r="GZ94" s="85"/>
      <c r="HA94" s="85"/>
      <c r="HB94" s="85"/>
      <c r="HC94" s="85"/>
      <c r="HD94" s="85"/>
      <c r="HE94" s="85"/>
      <c r="HF94" s="85"/>
      <c r="HG94" s="85"/>
      <c r="HH94" s="85"/>
      <c r="HI94" s="85"/>
      <c r="HJ94" s="85"/>
      <c r="HK94" s="85"/>
      <c r="HL94" s="85"/>
      <c r="HM94" s="85"/>
      <c r="HN94" s="85"/>
      <c r="HO94" s="85"/>
      <c r="HP94" s="85"/>
      <c r="HQ94" s="85"/>
      <c r="HR94" s="85"/>
      <c r="HS94" s="85"/>
      <c r="HT94" s="85"/>
      <c r="HU94" s="85"/>
      <c r="HV94" s="85"/>
      <c r="HW94" s="85"/>
      <c r="HX94" s="85"/>
      <c r="HY94" s="85"/>
      <c r="HZ94" s="85"/>
      <c r="IA94" s="85"/>
      <c r="IB94" s="85"/>
      <c r="IC94" s="85"/>
      <c r="ID94" s="85"/>
      <c r="IE94" s="85"/>
      <c r="IF94" s="85"/>
      <c r="IG94" s="85"/>
      <c r="IH94" s="85"/>
      <c r="II94" s="85"/>
      <c r="IJ94" s="85"/>
      <c r="IK94" s="85"/>
      <c r="IL94" s="85"/>
      <c r="IM94" s="85"/>
      <c r="IN94" s="85"/>
      <c r="IO94" s="85"/>
      <c r="IP94" s="85"/>
      <c r="IQ94" s="85"/>
      <c r="IR94" s="85"/>
      <c r="IS94" s="85"/>
      <c r="IT94" s="85"/>
      <c r="IU94" s="85"/>
      <c r="IV94" s="85"/>
      <c r="IW94" s="85"/>
      <c r="IX94" s="85"/>
      <c r="IY94" s="85"/>
      <c r="IZ94" s="85"/>
      <c r="JA94" s="85"/>
      <c r="JB94" s="85"/>
      <c r="JC94" s="85"/>
      <c r="JD94" s="85"/>
      <c r="JE94" s="85"/>
      <c r="JF94" s="85"/>
      <c r="JG94" s="85"/>
      <c r="JH94" s="85"/>
      <c r="JI94" s="85"/>
      <c r="JJ94" s="85"/>
      <c r="JK94" s="85"/>
      <c r="JL94" s="85"/>
      <c r="JM94" s="85"/>
      <c r="JN94" s="85"/>
      <c r="JO94" s="85"/>
      <c r="JP94" s="85"/>
      <c r="JQ94" s="85"/>
      <c r="JR94" s="85"/>
      <c r="JS94" s="85"/>
      <c r="JT94" s="85"/>
      <c r="JU94" s="85"/>
      <c r="JV94" s="85"/>
      <c r="JW94" s="85"/>
      <c r="JX94" s="85"/>
      <c r="JY94" s="85"/>
      <c r="JZ94" s="85"/>
      <c r="KA94" s="85"/>
      <c r="KB94" s="85"/>
      <c r="KC94" s="85"/>
      <c r="KD94" s="85"/>
      <c r="KE94" s="85"/>
      <c r="KF94" s="85"/>
      <c r="KG94" s="85"/>
      <c r="KH94" s="85"/>
      <c r="KI94" s="85"/>
      <c r="KJ94" s="85"/>
      <c r="KK94" s="85"/>
      <c r="KL94" s="85"/>
      <c r="KM94" s="85"/>
      <c r="KN94" s="85"/>
      <c r="KO94" s="85"/>
      <c r="KP94" s="85"/>
      <c r="KQ94" s="85"/>
      <c r="KR94" s="85"/>
      <c r="KS94" s="85"/>
      <c r="KT94" s="85"/>
      <c r="KU94" s="85"/>
      <c r="KV94" s="85"/>
      <c r="KW94" s="85"/>
      <c r="KX94" s="85"/>
      <c r="KY94" s="85"/>
      <c r="KZ94" s="85"/>
      <c r="LA94" s="85"/>
      <c r="LB94" s="85"/>
      <c r="LC94" s="85"/>
      <c r="LD94" s="85"/>
      <c r="LE94" s="85"/>
      <c r="LF94" s="85"/>
      <c r="LG94" s="85"/>
      <c r="LH94" s="85"/>
      <c r="LI94" s="85"/>
      <c r="LJ94" s="85"/>
      <c r="LK94" s="85"/>
      <c r="LL94" s="85"/>
      <c r="LM94" s="85"/>
      <c r="LN94" s="85"/>
      <c r="LO94" s="85"/>
      <c r="LP94" s="85"/>
      <c r="LQ94" s="85"/>
      <c r="LR94" s="85"/>
      <c r="LS94" s="85"/>
      <c r="LT94" s="85"/>
      <c r="LU94" s="85"/>
      <c r="LV94" s="85"/>
      <c r="LW94" s="85"/>
      <c r="LX94" s="85"/>
      <c r="LY94" s="85"/>
      <c r="LZ94" s="85"/>
      <c r="MA94" s="85"/>
      <c r="MB94" s="85"/>
      <c r="MC94" s="85"/>
      <c r="MD94" s="85"/>
      <c r="ME94" s="85"/>
      <c r="MF94" s="85"/>
      <c r="MG94" s="85"/>
      <c r="MH94" s="85"/>
      <c r="MI94" s="85"/>
      <c r="MJ94" s="85"/>
      <c r="MK94" s="85"/>
      <c r="ML94" s="85"/>
      <c r="MM94" s="85"/>
      <c r="MN94" s="85"/>
      <c r="MO94" s="85"/>
      <c r="MP94" s="85"/>
      <c r="MQ94" s="85"/>
      <c r="MR94" s="85"/>
      <c r="MS94" s="85"/>
      <c r="MT94" s="85"/>
      <c r="MU94" s="85"/>
      <c r="MV94" s="85"/>
      <c r="MW94" s="85"/>
      <c r="MX94" s="85"/>
      <c r="MY94" s="85"/>
      <c r="MZ94" s="85"/>
      <c r="NA94" s="85"/>
      <c r="NB94" s="85"/>
      <c r="NC94" s="85"/>
      <c r="ND94" s="85"/>
      <c r="NE94" s="85"/>
      <c r="NF94" s="85"/>
      <c r="NG94" s="85"/>
      <c r="NH94" s="85"/>
      <c r="NI94" s="85"/>
      <c r="NJ94" s="85"/>
      <c r="NK94" s="85"/>
      <c r="NL94" s="85"/>
      <c r="NM94" s="85"/>
      <c r="NN94" s="85"/>
      <c r="NO94" s="85"/>
      <c r="NP94" s="85"/>
      <c r="NQ94" s="85"/>
      <c r="NR94" s="85"/>
      <c r="NS94" s="85"/>
      <c r="NT94" s="85"/>
      <c r="NU94" s="85"/>
      <c r="NV94" s="85"/>
      <c r="NW94" s="85"/>
      <c r="NX94" s="85"/>
      <c r="NY94" s="85"/>
      <c r="NZ94" s="85"/>
      <c r="OA94" s="85"/>
      <c r="OB94" s="85"/>
      <c r="OC94" s="85"/>
      <c r="OD94" s="85"/>
      <c r="OE94" s="85"/>
      <c r="OF94" s="85"/>
      <c r="OG94" s="85"/>
      <c r="OH94" s="85"/>
      <c r="OI94" s="85"/>
      <c r="OJ94" s="85"/>
      <c r="OK94" s="85"/>
      <c r="OL94" s="85"/>
      <c r="OM94" s="85"/>
      <c r="ON94" s="85"/>
      <c r="OO94" s="85"/>
      <c r="OP94" s="85"/>
      <c r="OQ94" s="85"/>
      <c r="OR94" s="85"/>
      <c r="OS94" s="85"/>
      <c r="OT94" s="85"/>
      <c r="OU94" s="85"/>
      <c r="OV94" s="85"/>
      <c r="OW94" s="85"/>
      <c r="OX94" s="85"/>
      <c r="OY94" s="85"/>
      <c r="OZ94" s="85"/>
      <c r="PA94" s="85"/>
      <c r="PB94" s="85"/>
      <c r="PC94" s="85"/>
      <c r="PD94" s="85"/>
      <c r="PE94" s="85"/>
      <c r="PF94" s="85"/>
      <c r="PG94" s="85"/>
      <c r="PH94" s="85"/>
      <c r="PI94" s="85"/>
      <c r="PJ94" s="85"/>
      <c r="PK94" s="85"/>
      <c r="PL94" s="85"/>
      <c r="PM94" s="85"/>
      <c r="PN94" s="85"/>
      <c r="PO94" s="85"/>
      <c r="PP94" s="85"/>
      <c r="PQ94" s="85"/>
      <c r="PR94" s="85"/>
      <c r="PS94" s="85"/>
      <c r="PT94" s="85"/>
      <c r="PU94" s="85"/>
      <c r="PV94" s="85"/>
      <c r="PW94" s="85"/>
      <c r="PX94" s="85"/>
      <c r="PY94" s="85"/>
      <c r="PZ94" s="85"/>
      <c r="QA94" s="85"/>
      <c r="QB94" s="85"/>
      <c r="QC94" s="85"/>
      <c r="QD94" s="85"/>
      <c r="QE94" s="85"/>
      <c r="QF94" s="85"/>
      <c r="QG94" s="85"/>
      <c r="QH94" s="85"/>
      <c r="QI94" s="85"/>
      <c r="QJ94" s="85"/>
      <c r="QK94" s="85"/>
      <c r="QL94" s="85"/>
      <c r="QM94" s="85"/>
      <c r="QN94" s="85"/>
      <c r="QO94" s="85"/>
      <c r="QP94" s="85"/>
      <c r="QQ94" s="85"/>
      <c r="QR94" s="85"/>
      <c r="QS94" s="85"/>
      <c r="QT94" s="85"/>
      <c r="QU94" s="85"/>
      <c r="QV94" s="85"/>
      <c r="QW94" s="85"/>
      <c r="QX94" s="85"/>
      <c r="QY94" s="85"/>
      <c r="QZ94" s="85"/>
      <c r="RA94" s="85"/>
      <c r="RB94" s="85"/>
      <c r="RC94" s="85"/>
      <c r="RD94" s="85"/>
      <c r="RE94" s="85"/>
      <c r="RF94" s="85"/>
      <c r="RG94" s="85"/>
      <c r="RH94" s="85"/>
      <c r="RI94" s="85"/>
      <c r="RJ94" s="85"/>
      <c r="RK94" s="85"/>
      <c r="RL94" s="85"/>
      <c r="RM94" s="85"/>
      <c r="RN94" s="85"/>
      <c r="RO94" s="85"/>
      <c r="RP94" s="85"/>
      <c r="RQ94" s="85"/>
      <c r="RR94" s="85"/>
      <c r="RS94" s="85"/>
      <c r="RT94" s="85"/>
      <c r="RU94" s="85"/>
      <c r="RV94" s="85"/>
      <c r="RW94" s="85"/>
      <c r="RX94" s="85"/>
      <c r="RY94" s="85"/>
      <c r="RZ94" s="85"/>
      <c r="SA94" s="85"/>
      <c r="SB94" s="85"/>
      <c r="SC94" s="85"/>
      <c r="SD94" s="85"/>
      <c r="SE94" s="85"/>
      <c r="SF94" s="85"/>
      <c r="SG94" s="85"/>
      <c r="SH94" s="85"/>
      <c r="SI94" s="85"/>
      <c r="SJ94" s="85"/>
    </row>
    <row r="95" spans="2:504" x14ac:dyDescent="0.25">
      <c r="B95" s="118" t="str">
        <f>'Pay App 1'!B146</f>
        <v>60 00 20</v>
      </c>
      <c r="C95" s="119" t="str">
        <f>'Pay App 1'!C146</f>
        <v>Other - Please Specify</v>
      </c>
      <c r="D95" s="88">
        <f t="shared" si="9"/>
        <v>0</v>
      </c>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5"/>
      <c r="GM95" s="85"/>
      <c r="GN95" s="85"/>
      <c r="GO95" s="85"/>
      <c r="GP95" s="85"/>
      <c r="GQ95" s="85"/>
      <c r="GR95" s="85"/>
      <c r="GS95" s="85"/>
      <c r="GT95" s="85"/>
      <c r="GU95" s="85"/>
      <c r="GV95" s="85"/>
      <c r="GW95" s="85"/>
      <c r="GX95" s="85"/>
      <c r="GY95" s="85"/>
      <c r="GZ95" s="85"/>
      <c r="HA95" s="85"/>
      <c r="HB95" s="85"/>
      <c r="HC95" s="85"/>
      <c r="HD95" s="85"/>
      <c r="HE95" s="85"/>
      <c r="HF95" s="85"/>
      <c r="HG95" s="85"/>
      <c r="HH95" s="85"/>
      <c r="HI95" s="85"/>
      <c r="HJ95" s="85"/>
      <c r="HK95" s="85"/>
      <c r="HL95" s="85"/>
      <c r="HM95" s="85"/>
      <c r="HN95" s="85"/>
      <c r="HO95" s="85"/>
      <c r="HP95" s="85"/>
      <c r="HQ95" s="85"/>
      <c r="HR95" s="85"/>
      <c r="HS95" s="85"/>
      <c r="HT95" s="85"/>
      <c r="HU95" s="85"/>
      <c r="HV95" s="85"/>
      <c r="HW95" s="85"/>
      <c r="HX95" s="85"/>
      <c r="HY95" s="85"/>
      <c r="HZ95" s="85"/>
      <c r="IA95" s="85"/>
      <c r="IB95" s="85"/>
      <c r="IC95" s="85"/>
      <c r="ID95" s="85"/>
      <c r="IE95" s="85"/>
      <c r="IF95" s="85"/>
      <c r="IG95" s="85"/>
      <c r="IH95" s="85"/>
      <c r="II95" s="85"/>
      <c r="IJ95" s="85"/>
      <c r="IK95" s="85"/>
      <c r="IL95" s="85"/>
      <c r="IM95" s="85"/>
      <c r="IN95" s="85"/>
      <c r="IO95" s="85"/>
      <c r="IP95" s="85"/>
      <c r="IQ95" s="85"/>
      <c r="IR95" s="85"/>
      <c r="IS95" s="85"/>
      <c r="IT95" s="85"/>
      <c r="IU95" s="85"/>
      <c r="IV95" s="85"/>
      <c r="IW95" s="85"/>
      <c r="IX95" s="85"/>
      <c r="IY95" s="85"/>
      <c r="IZ95" s="85"/>
      <c r="JA95" s="85"/>
      <c r="JB95" s="85"/>
      <c r="JC95" s="85"/>
      <c r="JD95" s="85"/>
      <c r="JE95" s="85"/>
      <c r="JF95" s="85"/>
      <c r="JG95" s="85"/>
      <c r="JH95" s="85"/>
      <c r="JI95" s="85"/>
      <c r="JJ95" s="85"/>
      <c r="JK95" s="85"/>
      <c r="JL95" s="85"/>
      <c r="JM95" s="85"/>
      <c r="JN95" s="85"/>
      <c r="JO95" s="85"/>
      <c r="JP95" s="85"/>
      <c r="JQ95" s="85"/>
      <c r="JR95" s="85"/>
      <c r="JS95" s="85"/>
      <c r="JT95" s="85"/>
      <c r="JU95" s="85"/>
      <c r="JV95" s="85"/>
      <c r="JW95" s="85"/>
      <c r="JX95" s="85"/>
      <c r="JY95" s="85"/>
      <c r="JZ95" s="85"/>
      <c r="KA95" s="85"/>
      <c r="KB95" s="85"/>
      <c r="KC95" s="85"/>
      <c r="KD95" s="85"/>
      <c r="KE95" s="85"/>
      <c r="KF95" s="85"/>
      <c r="KG95" s="85"/>
      <c r="KH95" s="85"/>
      <c r="KI95" s="85"/>
      <c r="KJ95" s="85"/>
      <c r="KK95" s="85"/>
      <c r="KL95" s="85"/>
      <c r="KM95" s="85"/>
      <c r="KN95" s="85"/>
      <c r="KO95" s="85"/>
      <c r="KP95" s="85"/>
      <c r="KQ95" s="85"/>
      <c r="KR95" s="85"/>
      <c r="KS95" s="85"/>
      <c r="KT95" s="85"/>
      <c r="KU95" s="85"/>
      <c r="KV95" s="85"/>
      <c r="KW95" s="85"/>
      <c r="KX95" s="85"/>
      <c r="KY95" s="85"/>
      <c r="KZ95" s="85"/>
      <c r="LA95" s="85"/>
      <c r="LB95" s="85"/>
      <c r="LC95" s="85"/>
      <c r="LD95" s="85"/>
      <c r="LE95" s="85"/>
      <c r="LF95" s="85"/>
      <c r="LG95" s="85"/>
      <c r="LH95" s="85"/>
      <c r="LI95" s="85"/>
      <c r="LJ95" s="85"/>
      <c r="LK95" s="85"/>
      <c r="LL95" s="85"/>
      <c r="LM95" s="85"/>
      <c r="LN95" s="85"/>
      <c r="LO95" s="85"/>
      <c r="LP95" s="85"/>
      <c r="LQ95" s="85"/>
      <c r="LR95" s="85"/>
      <c r="LS95" s="85"/>
      <c r="LT95" s="85"/>
      <c r="LU95" s="85"/>
      <c r="LV95" s="85"/>
      <c r="LW95" s="85"/>
      <c r="LX95" s="85"/>
      <c r="LY95" s="85"/>
      <c r="LZ95" s="85"/>
      <c r="MA95" s="85"/>
      <c r="MB95" s="85"/>
      <c r="MC95" s="85"/>
      <c r="MD95" s="85"/>
      <c r="ME95" s="85"/>
      <c r="MF95" s="85"/>
      <c r="MG95" s="85"/>
      <c r="MH95" s="85"/>
      <c r="MI95" s="85"/>
      <c r="MJ95" s="85"/>
      <c r="MK95" s="85"/>
      <c r="ML95" s="85"/>
      <c r="MM95" s="85"/>
      <c r="MN95" s="85"/>
      <c r="MO95" s="85"/>
      <c r="MP95" s="85"/>
      <c r="MQ95" s="85"/>
      <c r="MR95" s="85"/>
      <c r="MS95" s="85"/>
      <c r="MT95" s="85"/>
      <c r="MU95" s="85"/>
      <c r="MV95" s="85"/>
      <c r="MW95" s="85"/>
      <c r="MX95" s="85"/>
      <c r="MY95" s="85"/>
      <c r="MZ95" s="85"/>
      <c r="NA95" s="85"/>
      <c r="NB95" s="85"/>
      <c r="NC95" s="85"/>
      <c r="ND95" s="85"/>
      <c r="NE95" s="85"/>
      <c r="NF95" s="85"/>
      <c r="NG95" s="85"/>
      <c r="NH95" s="85"/>
      <c r="NI95" s="85"/>
      <c r="NJ95" s="85"/>
      <c r="NK95" s="85"/>
      <c r="NL95" s="85"/>
      <c r="NM95" s="85"/>
      <c r="NN95" s="85"/>
      <c r="NO95" s="85"/>
      <c r="NP95" s="85"/>
      <c r="NQ95" s="85"/>
      <c r="NR95" s="85"/>
      <c r="NS95" s="85"/>
      <c r="NT95" s="85"/>
      <c r="NU95" s="85"/>
      <c r="NV95" s="85"/>
      <c r="NW95" s="85"/>
      <c r="NX95" s="85"/>
      <c r="NY95" s="85"/>
      <c r="NZ95" s="85"/>
      <c r="OA95" s="85"/>
      <c r="OB95" s="85"/>
      <c r="OC95" s="85"/>
      <c r="OD95" s="85"/>
      <c r="OE95" s="85"/>
      <c r="OF95" s="85"/>
      <c r="OG95" s="85"/>
      <c r="OH95" s="85"/>
      <c r="OI95" s="85"/>
      <c r="OJ95" s="85"/>
      <c r="OK95" s="85"/>
      <c r="OL95" s="85"/>
      <c r="OM95" s="85"/>
      <c r="ON95" s="85"/>
      <c r="OO95" s="85"/>
      <c r="OP95" s="85"/>
      <c r="OQ95" s="85"/>
      <c r="OR95" s="85"/>
      <c r="OS95" s="85"/>
      <c r="OT95" s="85"/>
      <c r="OU95" s="85"/>
      <c r="OV95" s="85"/>
      <c r="OW95" s="85"/>
      <c r="OX95" s="85"/>
      <c r="OY95" s="85"/>
      <c r="OZ95" s="85"/>
      <c r="PA95" s="85"/>
      <c r="PB95" s="85"/>
      <c r="PC95" s="85"/>
      <c r="PD95" s="85"/>
      <c r="PE95" s="85"/>
      <c r="PF95" s="85"/>
      <c r="PG95" s="85"/>
      <c r="PH95" s="85"/>
      <c r="PI95" s="85"/>
      <c r="PJ95" s="85"/>
      <c r="PK95" s="85"/>
      <c r="PL95" s="85"/>
      <c r="PM95" s="85"/>
      <c r="PN95" s="85"/>
      <c r="PO95" s="85"/>
      <c r="PP95" s="85"/>
      <c r="PQ95" s="85"/>
      <c r="PR95" s="85"/>
      <c r="PS95" s="85"/>
      <c r="PT95" s="85"/>
      <c r="PU95" s="85"/>
      <c r="PV95" s="85"/>
      <c r="PW95" s="85"/>
      <c r="PX95" s="85"/>
      <c r="PY95" s="85"/>
      <c r="PZ95" s="85"/>
      <c r="QA95" s="85"/>
      <c r="QB95" s="85"/>
      <c r="QC95" s="85"/>
      <c r="QD95" s="85"/>
      <c r="QE95" s="85"/>
      <c r="QF95" s="85"/>
      <c r="QG95" s="85"/>
      <c r="QH95" s="85"/>
      <c r="QI95" s="85"/>
      <c r="QJ95" s="85"/>
      <c r="QK95" s="85"/>
      <c r="QL95" s="85"/>
      <c r="QM95" s="85"/>
      <c r="QN95" s="85"/>
      <c r="QO95" s="85"/>
      <c r="QP95" s="85"/>
      <c r="QQ95" s="85"/>
      <c r="QR95" s="85"/>
      <c r="QS95" s="85"/>
      <c r="QT95" s="85"/>
      <c r="QU95" s="85"/>
      <c r="QV95" s="85"/>
      <c r="QW95" s="85"/>
      <c r="QX95" s="85"/>
      <c r="QY95" s="85"/>
      <c r="QZ95" s="85"/>
      <c r="RA95" s="85"/>
      <c r="RB95" s="85"/>
      <c r="RC95" s="85"/>
      <c r="RD95" s="85"/>
      <c r="RE95" s="85"/>
      <c r="RF95" s="85"/>
      <c r="RG95" s="85"/>
      <c r="RH95" s="85"/>
      <c r="RI95" s="85"/>
      <c r="RJ95" s="85"/>
      <c r="RK95" s="85"/>
      <c r="RL95" s="85"/>
      <c r="RM95" s="85"/>
      <c r="RN95" s="85"/>
      <c r="RO95" s="85"/>
      <c r="RP95" s="85"/>
      <c r="RQ95" s="85"/>
      <c r="RR95" s="85"/>
      <c r="RS95" s="85"/>
      <c r="RT95" s="85"/>
      <c r="RU95" s="85"/>
      <c r="RV95" s="85"/>
      <c r="RW95" s="85"/>
      <c r="RX95" s="85"/>
      <c r="RY95" s="85"/>
      <c r="RZ95" s="85"/>
      <c r="SA95" s="85"/>
      <c r="SB95" s="85"/>
      <c r="SC95" s="85"/>
      <c r="SD95" s="85"/>
      <c r="SE95" s="85"/>
      <c r="SF95" s="85"/>
      <c r="SG95" s="85"/>
      <c r="SH95" s="85"/>
      <c r="SI95" s="85"/>
      <c r="SJ95" s="85"/>
    </row>
    <row r="96" spans="2:504" x14ac:dyDescent="0.25">
      <c r="B96" s="118" t="str">
        <f>'Pay App 1'!B147</f>
        <v>60 00 30</v>
      </c>
      <c r="C96" s="119" t="str">
        <f>'Pay App 1'!C147</f>
        <v>Other - Please Specify</v>
      </c>
      <c r="D96" s="88">
        <f t="shared" si="9"/>
        <v>0</v>
      </c>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c r="EA96" s="85"/>
      <c r="EB96" s="85"/>
      <c r="EC96" s="85"/>
      <c r="ED96" s="85"/>
      <c r="EE96" s="85"/>
      <c r="EF96" s="85"/>
      <c r="EG96" s="85"/>
      <c r="EH96" s="85"/>
      <c r="EI96" s="85"/>
      <c r="EJ96" s="85"/>
      <c r="EK96" s="85"/>
      <c r="EL96" s="85"/>
      <c r="EM96" s="85"/>
      <c r="EN96" s="85"/>
      <c r="EO96" s="85"/>
      <c r="EP96" s="85"/>
      <c r="EQ96" s="85"/>
      <c r="ER96" s="85"/>
      <c r="ES96" s="85"/>
      <c r="ET96" s="85"/>
      <c r="EU96" s="85"/>
      <c r="EV96" s="85"/>
      <c r="EW96" s="85"/>
      <c r="EX96" s="85"/>
      <c r="EY96" s="85"/>
      <c r="EZ96" s="85"/>
      <c r="FA96" s="85"/>
      <c r="FB96" s="85"/>
      <c r="FC96" s="85"/>
      <c r="FD96" s="85"/>
      <c r="FE96" s="85"/>
      <c r="FF96" s="85"/>
      <c r="FG96" s="85"/>
      <c r="FH96" s="85"/>
      <c r="FI96" s="85"/>
      <c r="FJ96" s="85"/>
      <c r="FK96" s="85"/>
      <c r="FL96" s="85"/>
      <c r="FM96" s="85"/>
      <c r="FN96" s="85"/>
      <c r="FO96" s="85"/>
      <c r="FP96" s="85"/>
      <c r="FQ96" s="85"/>
      <c r="FR96" s="85"/>
      <c r="FS96" s="85"/>
      <c r="FT96" s="85"/>
      <c r="FU96" s="85"/>
      <c r="FV96" s="85"/>
      <c r="FW96" s="85"/>
      <c r="FX96" s="85"/>
      <c r="FY96" s="85"/>
      <c r="FZ96" s="85"/>
      <c r="GA96" s="85"/>
      <c r="GB96" s="85"/>
      <c r="GC96" s="85"/>
      <c r="GD96" s="85"/>
      <c r="GE96" s="85"/>
      <c r="GF96" s="85"/>
      <c r="GG96" s="85"/>
      <c r="GH96" s="85"/>
      <c r="GI96" s="85"/>
      <c r="GJ96" s="85"/>
      <c r="GK96" s="85"/>
      <c r="GL96" s="85"/>
      <c r="GM96" s="85"/>
      <c r="GN96" s="85"/>
      <c r="GO96" s="85"/>
      <c r="GP96" s="85"/>
      <c r="GQ96" s="85"/>
      <c r="GR96" s="85"/>
      <c r="GS96" s="85"/>
      <c r="GT96" s="85"/>
      <c r="GU96" s="85"/>
      <c r="GV96" s="85"/>
      <c r="GW96" s="85"/>
      <c r="GX96" s="85"/>
      <c r="GY96" s="85"/>
      <c r="GZ96" s="85"/>
      <c r="HA96" s="85"/>
      <c r="HB96" s="85"/>
      <c r="HC96" s="85"/>
      <c r="HD96" s="85"/>
      <c r="HE96" s="85"/>
      <c r="HF96" s="85"/>
      <c r="HG96" s="85"/>
      <c r="HH96" s="85"/>
      <c r="HI96" s="85"/>
      <c r="HJ96" s="85"/>
      <c r="HK96" s="85"/>
      <c r="HL96" s="85"/>
      <c r="HM96" s="85"/>
      <c r="HN96" s="85"/>
      <c r="HO96" s="85"/>
      <c r="HP96" s="85"/>
      <c r="HQ96" s="85"/>
      <c r="HR96" s="85"/>
      <c r="HS96" s="85"/>
      <c r="HT96" s="85"/>
      <c r="HU96" s="85"/>
      <c r="HV96" s="85"/>
      <c r="HW96" s="85"/>
      <c r="HX96" s="85"/>
      <c r="HY96" s="85"/>
      <c r="HZ96" s="85"/>
      <c r="IA96" s="85"/>
      <c r="IB96" s="85"/>
      <c r="IC96" s="85"/>
      <c r="ID96" s="85"/>
      <c r="IE96" s="85"/>
      <c r="IF96" s="85"/>
      <c r="IG96" s="85"/>
      <c r="IH96" s="85"/>
      <c r="II96" s="85"/>
      <c r="IJ96" s="85"/>
      <c r="IK96" s="85"/>
      <c r="IL96" s="85"/>
      <c r="IM96" s="85"/>
      <c r="IN96" s="85"/>
      <c r="IO96" s="85"/>
      <c r="IP96" s="85"/>
      <c r="IQ96" s="85"/>
      <c r="IR96" s="85"/>
      <c r="IS96" s="85"/>
      <c r="IT96" s="85"/>
      <c r="IU96" s="85"/>
      <c r="IV96" s="85"/>
      <c r="IW96" s="85"/>
      <c r="IX96" s="85"/>
      <c r="IY96" s="85"/>
      <c r="IZ96" s="85"/>
      <c r="JA96" s="85"/>
      <c r="JB96" s="85"/>
      <c r="JC96" s="85"/>
      <c r="JD96" s="85"/>
      <c r="JE96" s="85"/>
      <c r="JF96" s="85"/>
      <c r="JG96" s="85"/>
      <c r="JH96" s="85"/>
      <c r="JI96" s="85"/>
      <c r="JJ96" s="85"/>
      <c r="JK96" s="85"/>
      <c r="JL96" s="85"/>
      <c r="JM96" s="85"/>
      <c r="JN96" s="85"/>
      <c r="JO96" s="85"/>
      <c r="JP96" s="85"/>
      <c r="JQ96" s="85"/>
      <c r="JR96" s="85"/>
      <c r="JS96" s="85"/>
      <c r="JT96" s="85"/>
      <c r="JU96" s="85"/>
      <c r="JV96" s="85"/>
      <c r="JW96" s="85"/>
      <c r="JX96" s="85"/>
      <c r="JY96" s="85"/>
      <c r="JZ96" s="85"/>
      <c r="KA96" s="85"/>
      <c r="KB96" s="85"/>
      <c r="KC96" s="85"/>
      <c r="KD96" s="85"/>
      <c r="KE96" s="85"/>
      <c r="KF96" s="85"/>
      <c r="KG96" s="85"/>
      <c r="KH96" s="85"/>
      <c r="KI96" s="85"/>
      <c r="KJ96" s="85"/>
      <c r="KK96" s="85"/>
      <c r="KL96" s="85"/>
      <c r="KM96" s="85"/>
      <c r="KN96" s="85"/>
      <c r="KO96" s="85"/>
      <c r="KP96" s="85"/>
      <c r="KQ96" s="85"/>
      <c r="KR96" s="85"/>
      <c r="KS96" s="85"/>
      <c r="KT96" s="85"/>
      <c r="KU96" s="85"/>
      <c r="KV96" s="85"/>
      <c r="KW96" s="85"/>
      <c r="KX96" s="85"/>
      <c r="KY96" s="85"/>
      <c r="KZ96" s="85"/>
      <c r="LA96" s="85"/>
      <c r="LB96" s="85"/>
      <c r="LC96" s="85"/>
      <c r="LD96" s="85"/>
      <c r="LE96" s="85"/>
      <c r="LF96" s="85"/>
      <c r="LG96" s="85"/>
      <c r="LH96" s="85"/>
      <c r="LI96" s="85"/>
      <c r="LJ96" s="85"/>
      <c r="LK96" s="85"/>
      <c r="LL96" s="85"/>
      <c r="LM96" s="85"/>
      <c r="LN96" s="85"/>
      <c r="LO96" s="85"/>
      <c r="LP96" s="85"/>
      <c r="LQ96" s="85"/>
      <c r="LR96" s="85"/>
      <c r="LS96" s="85"/>
      <c r="LT96" s="85"/>
      <c r="LU96" s="85"/>
      <c r="LV96" s="85"/>
      <c r="LW96" s="85"/>
      <c r="LX96" s="85"/>
      <c r="LY96" s="85"/>
      <c r="LZ96" s="85"/>
      <c r="MA96" s="85"/>
      <c r="MB96" s="85"/>
      <c r="MC96" s="85"/>
      <c r="MD96" s="85"/>
      <c r="ME96" s="85"/>
      <c r="MF96" s="85"/>
      <c r="MG96" s="85"/>
      <c r="MH96" s="85"/>
      <c r="MI96" s="85"/>
      <c r="MJ96" s="85"/>
      <c r="MK96" s="85"/>
      <c r="ML96" s="85"/>
      <c r="MM96" s="85"/>
      <c r="MN96" s="85"/>
      <c r="MO96" s="85"/>
      <c r="MP96" s="85"/>
      <c r="MQ96" s="85"/>
      <c r="MR96" s="85"/>
      <c r="MS96" s="85"/>
      <c r="MT96" s="85"/>
      <c r="MU96" s="85"/>
      <c r="MV96" s="85"/>
      <c r="MW96" s="85"/>
      <c r="MX96" s="85"/>
      <c r="MY96" s="85"/>
      <c r="MZ96" s="85"/>
      <c r="NA96" s="85"/>
      <c r="NB96" s="85"/>
      <c r="NC96" s="85"/>
      <c r="ND96" s="85"/>
      <c r="NE96" s="85"/>
      <c r="NF96" s="85"/>
      <c r="NG96" s="85"/>
      <c r="NH96" s="85"/>
      <c r="NI96" s="85"/>
      <c r="NJ96" s="85"/>
      <c r="NK96" s="85"/>
      <c r="NL96" s="85"/>
      <c r="NM96" s="85"/>
      <c r="NN96" s="85"/>
      <c r="NO96" s="85"/>
      <c r="NP96" s="85"/>
      <c r="NQ96" s="85"/>
      <c r="NR96" s="85"/>
      <c r="NS96" s="85"/>
      <c r="NT96" s="85"/>
      <c r="NU96" s="85"/>
      <c r="NV96" s="85"/>
      <c r="NW96" s="85"/>
      <c r="NX96" s="85"/>
      <c r="NY96" s="85"/>
      <c r="NZ96" s="85"/>
      <c r="OA96" s="85"/>
      <c r="OB96" s="85"/>
      <c r="OC96" s="85"/>
      <c r="OD96" s="85"/>
      <c r="OE96" s="85"/>
      <c r="OF96" s="85"/>
      <c r="OG96" s="85"/>
      <c r="OH96" s="85"/>
      <c r="OI96" s="85"/>
      <c r="OJ96" s="85"/>
      <c r="OK96" s="85"/>
      <c r="OL96" s="85"/>
      <c r="OM96" s="85"/>
      <c r="ON96" s="85"/>
      <c r="OO96" s="85"/>
      <c r="OP96" s="85"/>
      <c r="OQ96" s="85"/>
      <c r="OR96" s="85"/>
      <c r="OS96" s="85"/>
      <c r="OT96" s="85"/>
      <c r="OU96" s="85"/>
      <c r="OV96" s="85"/>
      <c r="OW96" s="85"/>
      <c r="OX96" s="85"/>
      <c r="OY96" s="85"/>
      <c r="OZ96" s="85"/>
      <c r="PA96" s="85"/>
      <c r="PB96" s="85"/>
      <c r="PC96" s="85"/>
      <c r="PD96" s="85"/>
      <c r="PE96" s="85"/>
      <c r="PF96" s="85"/>
      <c r="PG96" s="85"/>
      <c r="PH96" s="85"/>
      <c r="PI96" s="85"/>
      <c r="PJ96" s="85"/>
      <c r="PK96" s="85"/>
      <c r="PL96" s="85"/>
      <c r="PM96" s="85"/>
      <c r="PN96" s="85"/>
      <c r="PO96" s="85"/>
      <c r="PP96" s="85"/>
      <c r="PQ96" s="85"/>
      <c r="PR96" s="85"/>
      <c r="PS96" s="85"/>
      <c r="PT96" s="85"/>
      <c r="PU96" s="85"/>
      <c r="PV96" s="85"/>
      <c r="PW96" s="85"/>
      <c r="PX96" s="85"/>
      <c r="PY96" s="85"/>
      <c r="PZ96" s="85"/>
      <c r="QA96" s="85"/>
      <c r="QB96" s="85"/>
      <c r="QC96" s="85"/>
      <c r="QD96" s="85"/>
      <c r="QE96" s="85"/>
      <c r="QF96" s="85"/>
      <c r="QG96" s="85"/>
      <c r="QH96" s="85"/>
      <c r="QI96" s="85"/>
      <c r="QJ96" s="85"/>
      <c r="QK96" s="85"/>
      <c r="QL96" s="85"/>
      <c r="QM96" s="85"/>
      <c r="QN96" s="85"/>
      <c r="QO96" s="85"/>
      <c r="QP96" s="85"/>
      <c r="QQ96" s="85"/>
      <c r="QR96" s="85"/>
      <c r="QS96" s="85"/>
      <c r="QT96" s="85"/>
      <c r="QU96" s="85"/>
      <c r="QV96" s="85"/>
      <c r="QW96" s="85"/>
      <c r="QX96" s="85"/>
      <c r="QY96" s="85"/>
      <c r="QZ96" s="85"/>
      <c r="RA96" s="85"/>
      <c r="RB96" s="85"/>
      <c r="RC96" s="85"/>
      <c r="RD96" s="85"/>
      <c r="RE96" s="85"/>
      <c r="RF96" s="85"/>
      <c r="RG96" s="85"/>
      <c r="RH96" s="85"/>
      <c r="RI96" s="85"/>
      <c r="RJ96" s="85"/>
      <c r="RK96" s="85"/>
      <c r="RL96" s="85"/>
      <c r="RM96" s="85"/>
      <c r="RN96" s="85"/>
      <c r="RO96" s="85"/>
      <c r="RP96" s="85"/>
      <c r="RQ96" s="85"/>
      <c r="RR96" s="85"/>
      <c r="RS96" s="85"/>
      <c r="RT96" s="85"/>
      <c r="RU96" s="85"/>
      <c r="RV96" s="85"/>
      <c r="RW96" s="85"/>
      <c r="RX96" s="85"/>
      <c r="RY96" s="85"/>
      <c r="RZ96" s="85"/>
      <c r="SA96" s="85"/>
      <c r="SB96" s="85"/>
      <c r="SC96" s="85"/>
      <c r="SD96" s="85"/>
      <c r="SE96" s="85"/>
      <c r="SF96" s="85"/>
      <c r="SG96" s="85"/>
      <c r="SH96" s="85"/>
      <c r="SI96" s="85"/>
      <c r="SJ96" s="85"/>
    </row>
    <row r="97" spans="2:504" x14ac:dyDescent="0.25">
      <c r="B97" s="118" t="str">
        <f>'Pay App 1'!B148</f>
        <v>60 00 40</v>
      </c>
      <c r="C97" s="119" t="str">
        <f>'Pay App 1'!C148</f>
        <v>Other - Please Specify</v>
      </c>
      <c r="D97" s="88">
        <f t="shared" si="9"/>
        <v>0</v>
      </c>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c r="EA97" s="85"/>
      <c r="EB97" s="85"/>
      <c r="EC97" s="85"/>
      <c r="ED97" s="85"/>
      <c r="EE97" s="85"/>
      <c r="EF97" s="85"/>
      <c r="EG97" s="85"/>
      <c r="EH97" s="85"/>
      <c r="EI97" s="85"/>
      <c r="EJ97" s="85"/>
      <c r="EK97" s="85"/>
      <c r="EL97" s="85"/>
      <c r="EM97" s="85"/>
      <c r="EN97" s="85"/>
      <c r="EO97" s="85"/>
      <c r="EP97" s="85"/>
      <c r="EQ97" s="85"/>
      <c r="ER97" s="85"/>
      <c r="ES97" s="85"/>
      <c r="ET97" s="85"/>
      <c r="EU97" s="85"/>
      <c r="EV97" s="85"/>
      <c r="EW97" s="85"/>
      <c r="EX97" s="85"/>
      <c r="EY97" s="85"/>
      <c r="EZ97" s="85"/>
      <c r="FA97" s="85"/>
      <c r="FB97" s="85"/>
      <c r="FC97" s="85"/>
      <c r="FD97" s="85"/>
      <c r="FE97" s="85"/>
      <c r="FF97" s="85"/>
      <c r="FG97" s="85"/>
      <c r="FH97" s="85"/>
      <c r="FI97" s="85"/>
      <c r="FJ97" s="85"/>
      <c r="FK97" s="85"/>
      <c r="FL97" s="85"/>
      <c r="FM97" s="85"/>
      <c r="FN97" s="85"/>
      <c r="FO97" s="85"/>
      <c r="FP97" s="85"/>
      <c r="FQ97" s="85"/>
      <c r="FR97" s="85"/>
      <c r="FS97" s="85"/>
      <c r="FT97" s="85"/>
      <c r="FU97" s="85"/>
      <c r="FV97" s="85"/>
      <c r="FW97" s="85"/>
      <c r="FX97" s="85"/>
      <c r="FY97" s="85"/>
      <c r="FZ97" s="85"/>
      <c r="GA97" s="85"/>
      <c r="GB97" s="85"/>
      <c r="GC97" s="85"/>
      <c r="GD97" s="85"/>
      <c r="GE97" s="85"/>
      <c r="GF97" s="85"/>
      <c r="GG97" s="85"/>
      <c r="GH97" s="85"/>
      <c r="GI97" s="85"/>
      <c r="GJ97" s="85"/>
      <c r="GK97" s="85"/>
      <c r="GL97" s="85"/>
      <c r="GM97" s="85"/>
      <c r="GN97" s="85"/>
      <c r="GO97" s="85"/>
      <c r="GP97" s="85"/>
      <c r="GQ97" s="85"/>
      <c r="GR97" s="85"/>
      <c r="GS97" s="85"/>
      <c r="GT97" s="85"/>
      <c r="GU97" s="85"/>
      <c r="GV97" s="85"/>
      <c r="GW97" s="85"/>
      <c r="GX97" s="85"/>
      <c r="GY97" s="85"/>
      <c r="GZ97" s="85"/>
      <c r="HA97" s="85"/>
      <c r="HB97" s="85"/>
      <c r="HC97" s="85"/>
      <c r="HD97" s="85"/>
      <c r="HE97" s="85"/>
      <c r="HF97" s="85"/>
      <c r="HG97" s="85"/>
      <c r="HH97" s="85"/>
      <c r="HI97" s="85"/>
      <c r="HJ97" s="85"/>
      <c r="HK97" s="85"/>
      <c r="HL97" s="85"/>
      <c r="HM97" s="85"/>
      <c r="HN97" s="85"/>
      <c r="HO97" s="85"/>
      <c r="HP97" s="85"/>
      <c r="HQ97" s="85"/>
      <c r="HR97" s="85"/>
      <c r="HS97" s="85"/>
      <c r="HT97" s="85"/>
      <c r="HU97" s="85"/>
      <c r="HV97" s="85"/>
      <c r="HW97" s="85"/>
      <c r="HX97" s="85"/>
      <c r="HY97" s="85"/>
      <c r="HZ97" s="85"/>
      <c r="IA97" s="85"/>
      <c r="IB97" s="85"/>
      <c r="IC97" s="85"/>
      <c r="ID97" s="85"/>
      <c r="IE97" s="85"/>
      <c r="IF97" s="85"/>
      <c r="IG97" s="85"/>
      <c r="IH97" s="85"/>
      <c r="II97" s="85"/>
      <c r="IJ97" s="85"/>
      <c r="IK97" s="85"/>
      <c r="IL97" s="85"/>
      <c r="IM97" s="85"/>
      <c r="IN97" s="85"/>
      <c r="IO97" s="85"/>
      <c r="IP97" s="85"/>
      <c r="IQ97" s="85"/>
      <c r="IR97" s="85"/>
      <c r="IS97" s="85"/>
      <c r="IT97" s="85"/>
      <c r="IU97" s="85"/>
      <c r="IV97" s="85"/>
      <c r="IW97" s="85"/>
      <c r="IX97" s="85"/>
      <c r="IY97" s="85"/>
      <c r="IZ97" s="85"/>
      <c r="JA97" s="85"/>
      <c r="JB97" s="85"/>
      <c r="JC97" s="85"/>
      <c r="JD97" s="85"/>
      <c r="JE97" s="85"/>
      <c r="JF97" s="85"/>
      <c r="JG97" s="85"/>
      <c r="JH97" s="85"/>
      <c r="JI97" s="85"/>
      <c r="JJ97" s="85"/>
      <c r="JK97" s="85"/>
      <c r="JL97" s="85"/>
      <c r="JM97" s="85"/>
      <c r="JN97" s="85"/>
      <c r="JO97" s="85"/>
      <c r="JP97" s="85"/>
      <c r="JQ97" s="85"/>
      <c r="JR97" s="85"/>
      <c r="JS97" s="85"/>
      <c r="JT97" s="85"/>
      <c r="JU97" s="85"/>
      <c r="JV97" s="85"/>
      <c r="JW97" s="85"/>
      <c r="JX97" s="85"/>
      <c r="JY97" s="85"/>
      <c r="JZ97" s="85"/>
      <c r="KA97" s="85"/>
      <c r="KB97" s="85"/>
      <c r="KC97" s="85"/>
      <c r="KD97" s="85"/>
      <c r="KE97" s="85"/>
      <c r="KF97" s="85"/>
      <c r="KG97" s="85"/>
      <c r="KH97" s="85"/>
      <c r="KI97" s="85"/>
      <c r="KJ97" s="85"/>
      <c r="KK97" s="85"/>
      <c r="KL97" s="85"/>
      <c r="KM97" s="85"/>
      <c r="KN97" s="85"/>
      <c r="KO97" s="85"/>
      <c r="KP97" s="85"/>
      <c r="KQ97" s="85"/>
      <c r="KR97" s="85"/>
      <c r="KS97" s="85"/>
      <c r="KT97" s="85"/>
      <c r="KU97" s="85"/>
      <c r="KV97" s="85"/>
      <c r="KW97" s="85"/>
      <c r="KX97" s="85"/>
      <c r="KY97" s="85"/>
      <c r="KZ97" s="85"/>
      <c r="LA97" s="85"/>
      <c r="LB97" s="85"/>
      <c r="LC97" s="85"/>
      <c r="LD97" s="85"/>
      <c r="LE97" s="85"/>
      <c r="LF97" s="85"/>
      <c r="LG97" s="85"/>
      <c r="LH97" s="85"/>
      <c r="LI97" s="85"/>
      <c r="LJ97" s="85"/>
      <c r="LK97" s="85"/>
      <c r="LL97" s="85"/>
      <c r="LM97" s="85"/>
      <c r="LN97" s="85"/>
      <c r="LO97" s="85"/>
      <c r="LP97" s="85"/>
      <c r="LQ97" s="85"/>
      <c r="LR97" s="85"/>
      <c r="LS97" s="85"/>
      <c r="LT97" s="85"/>
      <c r="LU97" s="85"/>
      <c r="LV97" s="85"/>
      <c r="LW97" s="85"/>
      <c r="LX97" s="85"/>
      <c r="LY97" s="85"/>
      <c r="LZ97" s="85"/>
      <c r="MA97" s="85"/>
      <c r="MB97" s="85"/>
      <c r="MC97" s="85"/>
      <c r="MD97" s="85"/>
      <c r="ME97" s="85"/>
      <c r="MF97" s="85"/>
      <c r="MG97" s="85"/>
      <c r="MH97" s="85"/>
      <c r="MI97" s="85"/>
      <c r="MJ97" s="85"/>
      <c r="MK97" s="85"/>
      <c r="ML97" s="85"/>
      <c r="MM97" s="85"/>
      <c r="MN97" s="85"/>
      <c r="MO97" s="85"/>
      <c r="MP97" s="85"/>
      <c r="MQ97" s="85"/>
      <c r="MR97" s="85"/>
      <c r="MS97" s="85"/>
      <c r="MT97" s="85"/>
      <c r="MU97" s="85"/>
      <c r="MV97" s="85"/>
      <c r="MW97" s="85"/>
      <c r="MX97" s="85"/>
      <c r="MY97" s="85"/>
      <c r="MZ97" s="85"/>
      <c r="NA97" s="85"/>
      <c r="NB97" s="85"/>
      <c r="NC97" s="85"/>
      <c r="ND97" s="85"/>
      <c r="NE97" s="85"/>
      <c r="NF97" s="85"/>
      <c r="NG97" s="85"/>
      <c r="NH97" s="85"/>
      <c r="NI97" s="85"/>
      <c r="NJ97" s="85"/>
      <c r="NK97" s="85"/>
      <c r="NL97" s="85"/>
      <c r="NM97" s="85"/>
      <c r="NN97" s="85"/>
      <c r="NO97" s="85"/>
      <c r="NP97" s="85"/>
      <c r="NQ97" s="85"/>
      <c r="NR97" s="85"/>
      <c r="NS97" s="85"/>
      <c r="NT97" s="85"/>
      <c r="NU97" s="85"/>
      <c r="NV97" s="85"/>
      <c r="NW97" s="85"/>
      <c r="NX97" s="85"/>
      <c r="NY97" s="85"/>
      <c r="NZ97" s="85"/>
      <c r="OA97" s="85"/>
      <c r="OB97" s="85"/>
      <c r="OC97" s="85"/>
      <c r="OD97" s="85"/>
      <c r="OE97" s="85"/>
      <c r="OF97" s="85"/>
      <c r="OG97" s="85"/>
      <c r="OH97" s="85"/>
      <c r="OI97" s="85"/>
      <c r="OJ97" s="85"/>
      <c r="OK97" s="85"/>
      <c r="OL97" s="85"/>
      <c r="OM97" s="85"/>
      <c r="ON97" s="85"/>
      <c r="OO97" s="85"/>
      <c r="OP97" s="85"/>
      <c r="OQ97" s="85"/>
      <c r="OR97" s="85"/>
      <c r="OS97" s="85"/>
      <c r="OT97" s="85"/>
      <c r="OU97" s="85"/>
      <c r="OV97" s="85"/>
      <c r="OW97" s="85"/>
      <c r="OX97" s="85"/>
      <c r="OY97" s="85"/>
      <c r="OZ97" s="85"/>
      <c r="PA97" s="85"/>
      <c r="PB97" s="85"/>
      <c r="PC97" s="85"/>
      <c r="PD97" s="85"/>
      <c r="PE97" s="85"/>
      <c r="PF97" s="85"/>
      <c r="PG97" s="85"/>
      <c r="PH97" s="85"/>
      <c r="PI97" s="85"/>
      <c r="PJ97" s="85"/>
      <c r="PK97" s="85"/>
      <c r="PL97" s="85"/>
      <c r="PM97" s="85"/>
      <c r="PN97" s="85"/>
      <c r="PO97" s="85"/>
      <c r="PP97" s="85"/>
      <c r="PQ97" s="85"/>
      <c r="PR97" s="85"/>
      <c r="PS97" s="85"/>
      <c r="PT97" s="85"/>
      <c r="PU97" s="85"/>
      <c r="PV97" s="85"/>
      <c r="PW97" s="85"/>
      <c r="PX97" s="85"/>
      <c r="PY97" s="85"/>
      <c r="PZ97" s="85"/>
      <c r="QA97" s="85"/>
      <c r="QB97" s="85"/>
      <c r="QC97" s="85"/>
      <c r="QD97" s="85"/>
      <c r="QE97" s="85"/>
      <c r="QF97" s="85"/>
      <c r="QG97" s="85"/>
      <c r="QH97" s="85"/>
      <c r="QI97" s="85"/>
      <c r="QJ97" s="85"/>
      <c r="QK97" s="85"/>
      <c r="QL97" s="85"/>
      <c r="QM97" s="85"/>
      <c r="QN97" s="85"/>
      <c r="QO97" s="85"/>
      <c r="QP97" s="85"/>
      <c r="QQ97" s="85"/>
      <c r="QR97" s="85"/>
      <c r="QS97" s="85"/>
      <c r="QT97" s="85"/>
      <c r="QU97" s="85"/>
      <c r="QV97" s="85"/>
      <c r="QW97" s="85"/>
      <c r="QX97" s="85"/>
      <c r="QY97" s="85"/>
      <c r="QZ97" s="85"/>
      <c r="RA97" s="85"/>
      <c r="RB97" s="85"/>
      <c r="RC97" s="85"/>
      <c r="RD97" s="85"/>
      <c r="RE97" s="85"/>
      <c r="RF97" s="85"/>
      <c r="RG97" s="85"/>
      <c r="RH97" s="85"/>
      <c r="RI97" s="85"/>
      <c r="RJ97" s="85"/>
      <c r="RK97" s="85"/>
      <c r="RL97" s="85"/>
      <c r="RM97" s="85"/>
      <c r="RN97" s="85"/>
      <c r="RO97" s="85"/>
      <c r="RP97" s="85"/>
      <c r="RQ97" s="85"/>
      <c r="RR97" s="85"/>
      <c r="RS97" s="85"/>
      <c r="RT97" s="85"/>
      <c r="RU97" s="85"/>
      <c r="RV97" s="85"/>
      <c r="RW97" s="85"/>
      <c r="RX97" s="85"/>
      <c r="RY97" s="85"/>
      <c r="RZ97" s="85"/>
      <c r="SA97" s="85"/>
      <c r="SB97" s="85"/>
      <c r="SC97" s="85"/>
      <c r="SD97" s="85"/>
      <c r="SE97" s="85"/>
      <c r="SF97" s="85"/>
      <c r="SG97" s="85"/>
      <c r="SH97" s="85"/>
      <c r="SI97" s="85"/>
      <c r="SJ97" s="85"/>
    </row>
    <row r="98" spans="2:504" ht="15.75" thickBot="1" x14ac:dyDescent="0.3">
      <c r="B98" s="116"/>
      <c r="C98" s="117" t="s">
        <v>108</v>
      </c>
      <c r="D98" s="91">
        <f>SUM(E98:SJ98)</f>
        <v>0</v>
      </c>
      <c r="E98" s="91">
        <f t="shared" ref="E98:BP98" si="10">SUM(E11:E97)</f>
        <v>0</v>
      </c>
      <c r="F98" s="91">
        <f t="shared" si="10"/>
        <v>0</v>
      </c>
      <c r="G98" s="91">
        <f t="shared" si="10"/>
        <v>0</v>
      </c>
      <c r="H98" s="91">
        <f t="shared" si="10"/>
        <v>0</v>
      </c>
      <c r="I98" s="91">
        <f t="shared" si="10"/>
        <v>0</v>
      </c>
      <c r="J98" s="91">
        <f t="shared" si="10"/>
        <v>0</v>
      </c>
      <c r="K98" s="91">
        <f t="shared" si="10"/>
        <v>0</v>
      </c>
      <c r="L98" s="91">
        <f t="shared" si="10"/>
        <v>0</v>
      </c>
      <c r="M98" s="91">
        <f t="shared" si="10"/>
        <v>0</v>
      </c>
      <c r="N98" s="91">
        <f t="shared" si="10"/>
        <v>0</v>
      </c>
      <c r="O98" s="91">
        <f t="shared" si="10"/>
        <v>0</v>
      </c>
      <c r="P98" s="91">
        <f t="shared" si="10"/>
        <v>0</v>
      </c>
      <c r="Q98" s="91">
        <f t="shared" si="10"/>
        <v>0</v>
      </c>
      <c r="R98" s="91">
        <f t="shared" si="10"/>
        <v>0</v>
      </c>
      <c r="S98" s="91">
        <f t="shared" si="10"/>
        <v>0</v>
      </c>
      <c r="T98" s="91">
        <f t="shared" si="10"/>
        <v>0</v>
      </c>
      <c r="U98" s="91">
        <f t="shared" si="10"/>
        <v>0</v>
      </c>
      <c r="V98" s="91">
        <f t="shared" si="10"/>
        <v>0</v>
      </c>
      <c r="W98" s="91">
        <f t="shared" si="10"/>
        <v>0</v>
      </c>
      <c r="X98" s="91">
        <f t="shared" si="10"/>
        <v>0</v>
      </c>
      <c r="Y98" s="91">
        <f t="shared" si="10"/>
        <v>0</v>
      </c>
      <c r="Z98" s="91">
        <f t="shared" si="10"/>
        <v>0</v>
      </c>
      <c r="AA98" s="91">
        <f t="shared" si="10"/>
        <v>0</v>
      </c>
      <c r="AB98" s="91">
        <f t="shared" si="10"/>
        <v>0</v>
      </c>
      <c r="AC98" s="91">
        <f t="shared" si="10"/>
        <v>0</v>
      </c>
      <c r="AD98" s="91">
        <f t="shared" si="10"/>
        <v>0</v>
      </c>
      <c r="AE98" s="91">
        <f t="shared" si="10"/>
        <v>0</v>
      </c>
      <c r="AF98" s="91">
        <f t="shared" si="10"/>
        <v>0</v>
      </c>
      <c r="AG98" s="91">
        <f t="shared" si="10"/>
        <v>0</v>
      </c>
      <c r="AH98" s="91">
        <f t="shared" si="10"/>
        <v>0</v>
      </c>
      <c r="AI98" s="91">
        <f t="shared" si="10"/>
        <v>0</v>
      </c>
      <c r="AJ98" s="91">
        <f t="shared" si="10"/>
        <v>0</v>
      </c>
      <c r="AK98" s="91">
        <f t="shared" si="10"/>
        <v>0</v>
      </c>
      <c r="AL98" s="91">
        <f t="shared" si="10"/>
        <v>0</v>
      </c>
      <c r="AM98" s="91">
        <f t="shared" si="10"/>
        <v>0</v>
      </c>
      <c r="AN98" s="91">
        <f t="shared" si="10"/>
        <v>0</v>
      </c>
      <c r="AO98" s="91">
        <f t="shared" si="10"/>
        <v>0</v>
      </c>
      <c r="AP98" s="91">
        <f t="shared" si="10"/>
        <v>0</v>
      </c>
      <c r="AQ98" s="91">
        <f t="shared" si="10"/>
        <v>0</v>
      </c>
      <c r="AR98" s="91">
        <f t="shared" si="10"/>
        <v>0</v>
      </c>
      <c r="AS98" s="91">
        <f t="shared" si="10"/>
        <v>0</v>
      </c>
      <c r="AT98" s="91">
        <f t="shared" si="10"/>
        <v>0</v>
      </c>
      <c r="AU98" s="91">
        <f t="shared" si="10"/>
        <v>0</v>
      </c>
      <c r="AV98" s="91">
        <f t="shared" si="10"/>
        <v>0</v>
      </c>
      <c r="AW98" s="91">
        <f t="shared" si="10"/>
        <v>0</v>
      </c>
      <c r="AX98" s="91">
        <f t="shared" si="10"/>
        <v>0</v>
      </c>
      <c r="AY98" s="91">
        <f t="shared" si="10"/>
        <v>0</v>
      </c>
      <c r="AZ98" s="91">
        <f t="shared" si="10"/>
        <v>0</v>
      </c>
      <c r="BA98" s="91">
        <f t="shared" si="10"/>
        <v>0</v>
      </c>
      <c r="BB98" s="91">
        <f t="shared" si="10"/>
        <v>0</v>
      </c>
      <c r="BC98" s="91">
        <f t="shared" si="10"/>
        <v>0</v>
      </c>
      <c r="BD98" s="91">
        <f t="shared" si="10"/>
        <v>0</v>
      </c>
      <c r="BE98" s="91">
        <f t="shared" si="10"/>
        <v>0</v>
      </c>
      <c r="BF98" s="91">
        <f t="shared" si="10"/>
        <v>0</v>
      </c>
      <c r="BG98" s="91">
        <f t="shared" si="10"/>
        <v>0</v>
      </c>
      <c r="BH98" s="91">
        <f t="shared" si="10"/>
        <v>0</v>
      </c>
      <c r="BI98" s="91">
        <f t="shared" si="10"/>
        <v>0</v>
      </c>
      <c r="BJ98" s="91">
        <f t="shared" si="10"/>
        <v>0</v>
      </c>
      <c r="BK98" s="91">
        <f t="shared" si="10"/>
        <v>0</v>
      </c>
      <c r="BL98" s="91">
        <f t="shared" si="10"/>
        <v>0</v>
      </c>
      <c r="BM98" s="91">
        <f t="shared" si="10"/>
        <v>0</v>
      </c>
      <c r="BN98" s="91">
        <f t="shared" si="10"/>
        <v>0</v>
      </c>
      <c r="BO98" s="91">
        <f t="shared" si="10"/>
        <v>0</v>
      </c>
      <c r="BP98" s="91">
        <f t="shared" si="10"/>
        <v>0</v>
      </c>
      <c r="BQ98" s="91">
        <f t="shared" ref="BQ98:EB98" si="11">SUM(BQ11:BQ97)</f>
        <v>0</v>
      </c>
      <c r="BR98" s="91">
        <f t="shared" si="11"/>
        <v>0</v>
      </c>
      <c r="BS98" s="91">
        <f t="shared" si="11"/>
        <v>0</v>
      </c>
      <c r="BT98" s="91">
        <f t="shared" si="11"/>
        <v>0</v>
      </c>
      <c r="BU98" s="91">
        <f t="shared" si="11"/>
        <v>0</v>
      </c>
      <c r="BV98" s="91">
        <f t="shared" si="11"/>
        <v>0</v>
      </c>
      <c r="BW98" s="91">
        <f t="shared" si="11"/>
        <v>0</v>
      </c>
      <c r="BX98" s="91">
        <f t="shared" si="11"/>
        <v>0</v>
      </c>
      <c r="BY98" s="91">
        <f t="shared" si="11"/>
        <v>0</v>
      </c>
      <c r="BZ98" s="91">
        <f t="shared" si="11"/>
        <v>0</v>
      </c>
      <c r="CA98" s="91">
        <f t="shared" si="11"/>
        <v>0</v>
      </c>
      <c r="CB98" s="91">
        <f t="shared" si="11"/>
        <v>0</v>
      </c>
      <c r="CC98" s="91">
        <f t="shared" si="11"/>
        <v>0</v>
      </c>
      <c r="CD98" s="91">
        <f t="shared" si="11"/>
        <v>0</v>
      </c>
      <c r="CE98" s="91">
        <f t="shared" si="11"/>
        <v>0</v>
      </c>
      <c r="CF98" s="91">
        <f t="shared" si="11"/>
        <v>0</v>
      </c>
      <c r="CG98" s="91">
        <f t="shared" si="11"/>
        <v>0</v>
      </c>
      <c r="CH98" s="91">
        <f t="shared" si="11"/>
        <v>0</v>
      </c>
      <c r="CI98" s="91">
        <f t="shared" si="11"/>
        <v>0</v>
      </c>
      <c r="CJ98" s="91">
        <f t="shared" si="11"/>
        <v>0</v>
      </c>
      <c r="CK98" s="91">
        <f t="shared" si="11"/>
        <v>0</v>
      </c>
      <c r="CL98" s="91">
        <f t="shared" si="11"/>
        <v>0</v>
      </c>
      <c r="CM98" s="91">
        <f t="shared" si="11"/>
        <v>0</v>
      </c>
      <c r="CN98" s="91">
        <f t="shared" si="11"/>
        <v>0</v>
      </c>
      <c r="CO98" s="91">
        <f t="shared" si="11"/>
        <v>0</v>
      </c>
      <c r="CP98" s="91">
        <f t="shared" si="11"/>
        <v>0</v>
      </c>
      <c r="CQ98" s="91">
        <f t="shared" si="11"/>
        <v>0</v>
      </c>
      <c r="CR98" s="91">
        <f t="shared" si="11"/>
        <v>0</v>
      </c>
      <c r="CS98" s="91">
        <f t="shared" si="11"/>
        <v>0</v>
      </c>
      <c r="CT98" s="91">
        <f t="shared" si="11"/>
        <v>0</v>
      </c>
      <c r="CU98" s="91">
        <f t="shared" si="11"/>
        <v>0</v>
      </c>
      <c r="CV98" s="91">
        <f t="shared" si="11"/>
        <v>0</v>
      </c>
      <c r="CW98" s="91">
        <f t="shared" si="11"/>
        <v>0</v>
      </c>
      <c r="CX98" s="91">
        <f t="shared" si="11"/>
        <v>0</v>
      </c>
      <c r="CY98" s="91">
        <f t="shared" si="11"/>
        <v>0</v>
      </c>
      <c r="CZ98" s="91">
        <f t="shared" si="11"/>
        <v>0</v>
      </c>
      <c r="DA98" s="91">
        <f t="shared" si="11"/>
        <v>0</v>
      </c>
      <c r="DB98" s="91">
        <f t="shared" si="11"/>
        <v>0</v>
      </c>
      <c r="DC98" s="91">
        <f t="shared" si="11"/>
        <v>0</v>
      </c>
      <c r="DD98" s="91">
        <f t="shared" si="11"/>
        <v>0</v>
      </c>
      <c r="DE98" s="91">
        <f t="shared" si="11"/>
        <v>0</v>
      </c>
      <c r="DF98" s="91">
        <f t="shared" si="11"/>
        <v>0</v>
      </c>
      <c r="DG98" s="91">
        <f t="shared" si="11"/>
        <v>0</v>
      </c>
      <c r="DH98" s="91">
        <f t="shared" si="11"/>
        <v>0</v>
      </c>
      <c r="DI98" s="91">
        <f t="shared" si="11"/>
        <v>0</v>
      </c>
      <c r="DJ98" s="91">
        <f t="shared" si="11"/>
        <v>0</v>
      </c>
      <c r="DK98" s="91">
        <f t="shared" si="11"/>
        <v>0</v>
      </c>
      <c r="DL98" s="91">
        <f t="shared" si="11"/>
        <v>0</v>
      </c>
      <c r="DM98" s="91">
        <f t="shared" si="11"/>
        <v>0</v>
      </c>
      <c r="DN98" s="91">
        <f t="shared" si="11"/>
        <v>0</v>
      </c>
      <c r="DO98" s="91">
        <f t="shared" si="11"/>
        <v>0</v>
      </c>
      <c r="DP98" s="91">
        <f t="shared" si="11"/>
        <v>0</v>
      </c>
      <c r="DQ98" s="91">
        <f t="shared" si="11"/>
        <v>0</v>
      </c>
      <c r="DR98" s="91">
        <f t="shared" si="11"/>
        <v>0</v>
      </c>
      <c r="DS98" s="91">
        <f t="shared" si="11"/>
        <v>0</v>
      </c>
      <c r="DT98" s="91">
        <f t="shared" si="11"/>
        <v>0</v>
      </c>
      <c r="DU98" s="91">
        <f t="shared" si="11"/>
        <v>0</v>
      </c>
      <c r="DV98" s="91">
        <f t="shared" si="11"/>
        <v>0</v>
      </c>
      <c r="DW98" s="91">
        <f t="shared" si="11"/>
        <v>0</v>
      </c>
      <c r="DX98" s="91">
        <f t="shared" si="11"/>
        <v>0</v>
      </c>
      <c r="DY98" s="91">
        <f t="shared" si="11"/>
        <v>0</v>
      </c>
      <c r="DZ98" s="91">
        <f t="shared" si="11"/>
        <v>0</v>
      </c>
      <c r="EA98" s="91">
        <f t="shared" si="11"/>
        <v>0</v>
      </c>
      <c r="EB98" s="91">
        <f t="shared" si="11"/>
        <v>0</v>
      </c>
      <c r="EC98" s="91">
        <f t="shared" ref="EC98:GN98" si="12">SUM(EC11:EC97)</f>
        <v>0</v>
      </c>
      <c r="ED98" s="91">
        <f t="shared" si="12"/>
        <v>0</v>
      </c>
      <c r="EE98" s="91">
        <f t="shared" si="12"/>
        <v>0</v>
      </c>
      <c r="EF98" s="91">
        <f t="shared" si="12"/>
        <v>0</v>
      </c>
      <c r="EG98" s="91">
        <f t="shared" si="12"/>
        <v>0</v>
      </c>
      <c r="EH98" s="91">
        <f t="shared" si="12"/>
        <v>0</v>
      </c>
      <c r="EI98" s="91">
        <f t="shared" si="12"/>
        <v>0</v>
      </c>
      <c r="EJ98" s="91">
        <f t="shared" si="12"/>
        <v>0</v>
      </c>
      <c r="EK98" s="91">
        <f t="shared" si="12"/>
        <v>0</v>
      </c>
      <c r="EL98" s="91">
        <f t="shared" si="12"/>
        <v>0</v>
      </c>
      <c r="EM98" s="91">
        <f t="shared" si="12"/>
        <v>0</v>
      </c>
      <c r="EN98" s="91">
        <f t="shared" si="12"/>
        <v>0</v>
      </c>
      <c r="EO98" s="91">
        <f t="shared" si="12"/>
        <v>0</v>
      </c>
      <c r="EP98" s="91">
        <f t="shared" si="12"/>
        <v>0</v>
      </c>
      <c r="EQ98" s="91">
        <f t="shared" si="12"/>
        <v>0</v>
      </c>
      <c r="ER98" s="91">
        <f t="shared" si="12"/>
        <v>0</v>
      </c>
      <c r="ES98" s="91">
        <f t="shared" si="12"/>
        <v>0</v>
      </c>
      <c r="ET98" s="91">
        <f t="shared" si="12"/>
        <v>0</v>
      </c>
      <c r="EU98" s="91">
        <f t="shared" si="12"/>
        <v>0</v>
      </c>
      <c r="EV98" s="91">
        <f t="shared" si="12"/>
        <v>0</v>
      </c>
      <c r="EW98" s="91">
        <f t="shared" si="12"/>
        <v>0</v>
      </c>
      <c r="EX98" s="91">
        <f t="shared" si="12"/>
        <v>0</v>
      </c>
      <c r="EY98" s="91">
        <f t="shared" si="12"/>
        <v>0</v>
      </c>
      <c r="EZ98" s="91">
        <f t="shared" si="12"/>
        <v>0</v>
      </c>
      <c r="FA98" s="91">
        <f t="shared" si="12"/>
        <v>0</v>
      </c>
      <c r="FB98" s="91">
        <f t="shared" si="12"/>
        <v>0</v>
      </c>
      <c r="FC98" s="91">
        <f t="shared" si="12"/>
        <v>0</v>
      </c>
      <c r="FD98" s="91">
        <f t="shared" si="12"/>
        <v>0</v>
      </c>
      <c r="FE98" s="91">
        <f t="shared" si="12"/>
        <v>0</v>
      </c>
      <c r="FF98" s="91">
        <f t="shared" si="12"/>
        <v>0</v>
      </c>
      <c r="FG98" s="91">
        <f t="shared" si="12"/>
        <v>0</v>
      </c>
      <c r="FH98" s="91">
        <f t="shared" si="12"/>
        <v>0</v>
      </c>
      <c r="FI98" s="91">
        <f t="shared" si="12"/>
        <v>0</v>
      </c>
      <c r="FJ98" s="91">
        <f t="shared" si="12"/>
        <v>0</v>
      </c>
      <c r="FK98" s="91">
        <f t="shared" si="12"/>
        <v>0</v>
      </c>
      <c r="FL98" s="91">
        <f t="shared" si="12"/>
        <v>0</v>
      </c>
      <c r="FM98" s="91">
        <f t="shared" si="12"/>
        <v>0</v>
      </c>
      <c r="FN98" s="91">
        <f t="shared" si="12"/>
        <v>0</v>
      </c>
      <c r="FO98" s="91">
        <f t="shared" si="12"/>
        <v>0</v>
      </c>
      <c r="FP98" s="91">
        <f t="shared" si="12"/>
        <v>0</v>
      </c>
      <c r="FQ98" s="91">
        <f t="shared" si="12"/>
        <v>0</v>
      </c>
      <c r="FR98" s="91">
        <f t="shared" si="12"/>
        <v>0</v>
      </c>
      <c r="FS98" s="91">
        <f t="shared" si="12"/>
        <v>0</v>
      </c>
      <c r="FT98" s="91">
        <f t="shared" si="12"/>
        <v>0</v>
      </c>
      <c r="FU98" s="91">
        <f t="shared" si="12"/>
        <v>0</v>
      </c>
      <c r="FV98" s="91">
        <f t="shared" si="12"/>
        <v>0</v>
      </c>
      <c r="FW98" s="91">
        <f t="shared" si="12"/>
        <v>0</v>
      </c>
      <c r="FX98" s="91">
        <f t="shared" si="12"/>
        <v>0</v>
      </c>
      <c r="FY98" s="91">
        <f t="shared" si="12"/>
        <v>0</v>
      </c>
      <c r="FZ98" s="91">
        <f t="shared" si="12"/>
        <v>0</v>
      </c>
      <c r="GA98" s="91">
        <f t="shared" si="12"/>
        <v>0</v>
      </c>
      <c r="GB98" s="91">
        <f t="shared" si="12"/>
        <v>0</v>
      </c>
      <c r="GC98" s="91">
        <f t="shared" si="12"/>
        <v>0</v>
      </c>
      <c r="GD98" s="91">
        <f t="shared" si="12"/>
        <v>0</v>
      </c>
      <c r="GE98" s="91">
        <f t="shared" si="12"/>
        <v>0</v>
      </c>
      <c r="GF98" s="91">
        <f t="shared" si="12"/>
        <v>0</v>
      </c>
      <c r="GG98" s="91">
        <f t="shared" si="12"/>
        <v>0</v>
      </c>
      <c r="GH98" s="91">
        <f t="shared" si="12"/>
        <v>0</v>
      </c>
      <c r="GI98" s="91">
        <f t="shared" si="12"/>
        <v>0</v>
      </c>
      <c r="GJ98" s="91">
        <f t="shared" si="12"/>
        <v>0</v>
      </c>
      <c r="GK98" s="91">
        <f t="shared" si="12"/>
        <v>0</v>
      </c>
      <c r="GL98" s="91">
        <f t="shared" si="12"/>
        <v>0</v>
      </c>
      <c r="GM98" s="91">
        <f t="shared" si="12"/>
        <v>0</v>
      </c>
      <c r="GN98" s="91">
        <f t="shared" si="12"/>
        <v>0</v>
      </c>
      <c r="GO98" s="91">
        <f t="shared" ref="GO98:IZ98" si="13">SUM(GO11:GO97)</f>
        <v>0</v>
      </c>
      <c r="GP98" s="91">
        <f t="shared" si="13"/>
        <v>0</v>
      </c>
      <c r="GQ98" s="91">
        <f t="shared" si="13"/>
        <v>0</v>
      </c>
      <c r="GR98" s="91">
        <f t="shared" si="13"/>
        <v>0</v>
      </c>
      <c r="GS98" s="91">
        <f t="shared" si="13"/>
        <v>0</v>
      </c>
      <c r="GT98" s="91">
        <f t="shared" si="13"/>
        <v>0</v>
      </c>
      <c r="GU98" s="91">
        <f t="shared" si="13"/>
        <v>0</v>
      </c>
      <c r="GV98" s="91">
        <f t="shared" si="13"/>
        <v>0</v>
      </c>
      <c r="GW98" s="91">
        <f t="shared" si="13"/>
        <v>0</v>
      </c>
      <c r="GX98" s="91">
        <f t="shared" si="13"/>
        <v>0</v>
      </c>
      <c r="GY98" s="91">
        <f t="shared" si="13"/>
        <v>0</v>
      </c>
      <c r="GZ98" s="91">
        <f t="shared" si="13"/>
        <v>0</v>
      </c>
      <c r="HA98" s="91">
        <f t="shared" si="13"/>
        <v>0</v>
      </c>
      <c r="HB98" s="91">
        <f t="shared" si="13"/>
        <v>0</v>
      </c>
      <c r="HC98" s="91">
        <f t="shared" si="13"/>
        <v>0</v>
      </c>
      <c r="HD98" s="91">
        <f t="shared" si="13"/>
        <v>0</v>
      </c>
      <c r="HE98" s="91">
        <f t="shared" si="13"/>
        <v>0</v>
      </c>
      <c r="HF98" s="91">
        <f t="shared" si="13"/>
        <v>0</v>
      </c>
      <c r="HG98" s="91">
        <f t="shared" si="13"/>
        <v>0</v>
      </c>
      <c r="HH98" s="91">
        <f t="shared" si="13"/>
        <v>0</v>
      </c>
      <c r="HI98" s="91">
        <f t="shared" si="13"/>
        <v>0</v>
      </c>
      <c r="HJ98" s="91">
        <f t="shared" si="13"/>
        <v>0</v>
      </c>
      <c r="HK98" s="91">
        <f t="shared" si="13"/>
        <v>0</v>
      </c>
      <c r="HL98" s="91">
        <f t="shared" si="13"/>
        <v>0</v>
      </c>
      <c r="HM98" s="91">
        <f t="shared" si="13"/>
        <v>0</v>
      </c>
      <c r="HN98" s="91">
        <f t="shared" si="13"/>
        <v>0</v>
      </c>
      <c r="HO98" s="91">
        <f t="shared" si="13"/>
        <v>0</v>
      </c>
      <c r="HP98" s="91">
        <f t="shared" si="13"/>
        <v>0</v>
      </c>
      <c r="HQ98" s="91">
        <f t="shared" si="13"/>
        <v>0</v>
      </c>
      <c r="HR98" s="91">
        <f t="shared" si="13"/>
        <v>0</v>
      </c>
      <c r="HS98" s="91">
        <f t="shared" si="13"/>
        <v>0</v>
      </c>
      <c r="HT98" s="91">
        <f t="shared" si="13"/>
        <v>0</v>
      </c>
      <c r="HU98" s="91">
        <f t="shared" si="13"/>
        <v>0</v>
      </c>
      <c r="HV98" s="91">
        <f t="shared" si="13"/>
        <v>0</v>
      </c>
      <c r="HW98" s="91">
        <f t="shared" si="13"/>
        <v>0</v>
      </c>
      <c r="HX98" s="91">
        <f t="shared" si="13"/>
        <v>0</v>
      </c>
      <c r="HY98" s="91">
        <f t="shared" si="13"/>
        <v>0</v>
      </c>
      <c r="HZ98" s="91">
        <f t="shared" si="13"/>
        <v>0</v>
      </c>
      <c r="IA98" s="91">
        <f t="shared" si="13"/>
        <v>0</v>
      </c>
      <c r="IB98" s="91">
        <f t="shared" si="13"/>
        <v>0</v>
      </c>
      <c r="IC98" s="91">
        <f t="shared" si="13"/>
        <v>0</v>
      </c>
      <c r="ID98" s="91">
        <f t="shared" si="13"/>
        <v>0</v>
      </c>
      <c r="IE98" s="91">
        <f t="shared" si="13"/>
        <v>0</v>
      </c>
      <c r="IF98" s="91">
        <f t="shared" si="13"/>
        <v>0</v>
      </c>
      <c r="IG98" s="91">
        <f t="shared" si="13"/>
        <v>0</v>
      </c>
      <c r="IH98" s="91">
        <f t="shared" si="13"/>
        <v>0</v>
      </c>
      <c r="II98" s="91">
        <f t="shared" si="13"/>
        <v>0</v>
      </c>
      <c r="IJ98" s="91">
        <f t="shared" si="13"/>
        <v>0</v>
      </c>
      <c r="IK98" s="91">
        <f t="shared" si="13"/>
        <v>0</v>
      </c>
      <c r="IL98" s="91">
        <f t="shared" si="13"/>
        <v>0</v>
      </c>
      <c r="IM98" s="91">
        <f t="shared" si="13"/>
        <v>0</v>
      </c>
      <c r="IN98" s="91">
        <f t="shared" si="13"/>
        <v>0</v>
      </c>
      <c r="IO98" s="91">
        <f t="shared" si="13"/>
        <v>0</v>
      </c>
      <c r="IP98" s="91">
        <f t="shared" si="13"/>
        <v>0</v>
      </c>
      <c r="IQ98" s="91">
        <f t="shared" si="13"/>
        <v>0</v>
      </c>
      <c r="IR98" s="91">
        <f t="shared" si="13"/>
        <v>0</v>
      </c>
      <c r="IS98" s="91">
        <f t="shared" si="13"/>
        <v>0</v>
      </c>
      <c r="IT98" s="91">
        <f t="shared" si="13"/>
        <v>0</v>
      </c>
      <c r="IU98" s="91">
        <f t="shared" si="13"/>
        <v>0</v>
      </c>
      <c r="IV98" s="91">
        <f t="shared" si="13"/>
        <v>0</v>
      </c>
      <c r="IW98" s="91">
        <f t="shared" si="13"/>
        <v>0</v>
      </c>
      <c r="IX98" s="91">
        <f t="shared" si="13"/>
        <v>0</v>
      </c>
      <c r="IY98" s="91">
        <f t="shared" si="13"/>
        <v>0</v>
      </c>
      <c r="IZ98" s="91">
        <f t="shared" si="13"/>
        <v>0</v>
      </c>
      <c r="JA98" s="91">
        <f t="shared" ref="JA98:LL98" si="14">SUM(JA11:JA97)</f>
        <v>0</v>
      </c>
      <c r="JB98" s="91">
        <f t="shared" si="14"/>
        <v>0</v>
      </c>
      <c r="JC98" s="91">
        <f t="shared" si="14"/>
        <v>0</v>
      </c>
      <c r="JD98" s="91">
        <f t="shared" si="14"/>
        <v>0</v>
      </c>
      <c r="JE98" s="91">
        <f t="shared" si="14"/>
        <v>0</v>
      </c>
      <c r="JF98" s="91">
        <f t="shared" si="14"/>
        <v>0</v>
      </c>
      <c r="JG98" s="91">
        <f t="shared" si="14"/>
        <v>0</v>
      </c>
      <c r="JH98" s="91">
        <f t="shared" si="14"/>
        <v>0</v>
      </c>
      <c r="JI98" s="91">
        <f t="shared" si="14"/>
        <v>0</v>
      </c>
      <c r="JJ98" s="91">
        <f t="shared" si="14"/>
        <v>0</v>
      </c>
      <c r="JK98" s="91">
        <f t="shared" si="14"/>
        <v>0</v>
      </c>
      <c r="JL98" s="91">
        <f t="shared" si="14"/>
        <v>0</v>
      </c>
      <c r="JM98" s="91">
        <f t="shared" si="14"/>
        <v>0</v>
      </c>
      <c r="JN98" s="91">
        <f t="shared" si="14"/>
        <v>0</v>
      </c>
      <c r="JO98" s="91">
        <f t="shared" si="14"/>
        <v>0</v>
      </c>
      <c r="JP98" s="91">
        <f t="shared" si="14"/>
        <v>0</v>
      </c>
      <c r="JQ98" s="91">
        <f t="shared" si="14"/>
        <v>0</v>
      </c>
      <c r="JR98" s="91">
        <f t="shared" si="14"/>
        <v>0</v>
      </c>
      <c r="JS98" s="91">
        <f t="shared" si="14"/>
        <v>0</v>
      </c>
      <c r="JT98" s="91">
        <f t="shared" si="14"/>
        <v>0</v>
      </c>
      <c r="JU98" s="91">
        <f t="shared" si="14"/>
        <v>0</v>
      </c>
      <c r="JV98" s="91">
        <f t="shared" si="14"/>
        <v>0</v>
      </c>
      <c r="JW98" s="91">
        <f t="shared" si="14"/>
        <v>0</v>
      </c>
      <c r="JX98" s="91">
        <f t="shared" si="14"/>
        <v>0</v>
      </c>
      <c r="JY98" s="91">
        <f t="shared" si="14"/>
        <v>0</v>
      </c>
      <c r="JZ98" s="91">
        <f t="shared" si="14"/>
        <v>0</v>
      </c>
      <c r="KA98" s="91">
        <f t="shared" si="14"/>
        <v>0</v>
      </c>
      <c r="KB98" s="91">
        <f t="shared" si="14"/>
        <v>0</v>
      </c>
      <c r="KC98" s="91">
        <f t="shared" si="14"/>
        <v>0</v>
      </c>
      <c r="KD98" s="91">
        <f t="shared" si="14"/>
        <v>0</v>
      </c>
      <c r="KE98" s="91">
        <f t="shared" si="14"/>
        <v>0</v>
      </c>
      <c r="KF98" s="91">
        <f t="shared" si="14"/>
        <v>0</v>
      </c>
      <c r="KG98" s="91">
        <f t="shared" si="14"/>
        <v>0</v>
      </c>
      <c r="KH98" s="91">
        <f t="shared" si="14"/>
        <v>0</v>
      </c>
      <c r="KI98" s="91">
        <f t="shared" si="14"/>
        <v>0</v>
      </c>
      <c r="KJ98" s="91">
        <f t="shared" si="14"/>
        <v>0</v>
      </c>
      <c r="KK98" s="91">
        <f t="shared" si="14"/>
        <v>0</v>
      </c>
      <c r="KL98" s="91">
        <f t="shared" si="14"/>
        <v>0</v>
      </c>
      <c r="KM98" s="91">
        <f t="shared" si="14"/>
        <v>0</v>
      </c>
      <c r="KN98" s="91">
        <f t="shared" si="14"/>
        <v>0</v>
      </c>
      <c r="KO98" s="91">
        <f t="shared" si="14"/>
        <v>0</v>
      </c>
      <c r="KP98" s="91">
        <f t="shared" si="14"/>
        <v>0</v>
      </c>
      <c r="KQ98" s="91">
        <f t="shared" si="14"/>
        <v>0</v>
      </c>
      <c r="KR98" s="91">
        <f t="shared" si="14"/>
        <v>0</v>
      </c>
      <c r="KS98" s="91">
        <f t="shared" si="14"/>
        <v>0</v>
      </c>
      <c r="KT98" s="91">
        <f t="shared" si="14"/>
        <v>0</v>
      </c>
      <c r="KU98" s="91">
        <f t="shared" si="14"/>
        <v>0</v>
      </c>
      <c r="KV98" s="91">
        <f t="shared" si="14"/>
        <v>0</v>
      </c>
      <c r="KW98" s="91">
        <f t="shared" si="14"/>
        <v>0</v>
      </c>
      <c r="KX98" s="91">
        <f t="shared" si="14"/>
        <v>0</v>
      </c>
      <c r="KY98" s="91">
        <f t="shared" si="14"/>
        <v>0</v>
      </c>
      <c r="KZ98" s="91">
        <f t="shared" si="14"/>
        <v>0</v>
      </c>
      <c r="LA98" s="91">
        <f t="shared" si="14"/>
        <v>0</v>
      </c>
      <c r="LB98" s="91">
        <f t="shared" si="14"/>
        <v>0</v>
      </c>
      <c r="LC98" s="91">
        <f t="shared" si="14"/>
        <v>0</v>
      </c>
      <c r="LD98" s="91">
        <f t="shared" si="14"/>
        <v>0</v>
      </c>
      <c r="LE98" s="91">
        <f t="shared" si="14"/>
        <v>0</v>
      </c>
      <c r="LF98" s="91">
        <f t="shared" si="14"/>
        <v>0</v>
      </c>
      <c r="LG98" s="91">
        <f t="shared" si="14"/>
        <v>0</v>
      </c>
      <c r="LH98" s="91">
        <f t="shared" si="14"/>
        <v>0</v>
      </c>
      <c r="LI98" s="91">
        <f t="shared" si="14"/>
        <v>0</v>
      </c>
      <c r="LJ98" s="91">
        <f t="shared" si="14"/>
        <v>0</v>
      </c>
      <c r="LK98" s="91">
        <f t="shared" si="14"/>
        <v>0</v>
      </c>
      <c r="LL98" s="91">
        <f t="shared" si="14"/>
        <v>0</v>
      </c>
      <c r="LM98" s="91">
        <f t="shared" ref="LM98:NX98" si="15">SUM(LM11:LM97)</f>
        <v>0</v>
      </c>
      <c r="LN98" s="91">
        <f t="shared" si="15"/>
        <v>0</v>
      </c>
      <c r="LO98" s="91">
        <f t="shared" si="15"/>
        <v>0</v>
      </c>
      <c r="LP98" s="91">
        <f t="shared" si="15"/>
        <v>0</v>
      </c>
      <c r="LQ98" s="91">
        <f t="shared" si="15"/>
        <v>0</v>
      </c>
      <c r="LR98" s="91">
        <f t="shared" si="15"/>
        <v>0</v>
      </c>
      <c r="LS98" s="91">
        <f t="shared" si="15"/>
        <v>0</v>
      </c>
      <c r="LT98" s="91">
        <f t="shared" si="15"/>
        <v>0</v>
      </c>
      <c r="LU98" s="91">
        <f t="shared" si="15"/>
        <v>0</v>
      </c>
      <c r="LV98" s="91">
        <f t="shared" si="15"/>
        <v>0</v>
      </c>
      <c r="LW98" s="91">
        <f t="shared" si="15"/>
        <v>0</v>
      </c>
      <c r="LX98" s="91">
        <f t="shared" si="15"/>
        <v>0</v>
      </c>
      <c r="LY98" s="91">
        <f t="shared" si="15"/>
        <v>0</v>
      </c>
      <c r="LZ98" s="91">
        <f t="shared" si="15"/>
        <v>0</v>
      </c>
      <c r="MA98" s="91">
        <f t="shared" si="15"/>
        <v>0</v>
      </c>
      <c r="MB98" s="91">
        <f t="shared" si="15"/>
        <v>0</v>
      </c>
      <c r="MC98" s="91">
        <f t="shared" si="15"/>
        <v>0</v>
      </c>
      <c r="MD98" s="91">
        <f t="shared" si="15"/>
        <v>0</v>
      </c>
      <c r="ME98" s="91">
        <f t="shared" si="15"/>
        <v>0</v>
      </c>
      <c r="MF98" s="91">
        <f t="shared" si="15"/>
        <v>0</v>
      </c>
      <c r="MG98" s="91">
        <f t="shared" si="15"/>
        <v>0</v>
      </c>
      <c r="MH98" s="91">
        <f t="shared" si="15"/>
        <v>0</v>
      </c>
      <c r="MI98" s="91">
        <f t="shared" si="15"/>
        <v>0</v>
      </c>
      <c r="MJ98" s="91">
        <f t="shared" si="15"/>
        <v>0</v>
      </c>
      <c r="MK98" s="91">
        <f t="shared" si="15"/>
        <v>0</v>
      </c>
      <c r="ML98" s="91">
        <f t="shared" si="15"/>
        <v>0</v>
      </c>
      <c r="MM98" s="91">
        <f t="shared" si="15"/>
        <v>0</v>
      </c>
      <c r="MN98" s="91">
        <f t="shared" si="15"/>
        <v>0</v>
      </c>
      <c r="MO98" s="91">
        <f t="shared" si="15"/>
        <v>0</v>
      </c>
      <c r="MP98" s="91">
        <f t="shared" si="15"/>
        <v>0</v>
      </c>
      <c r="MQ98" s="91">
        <f t="shared" si="15"/>
        <v>0</v>
      </c>
      <c r="MR98" s="91">
        <f t="shared" si="15"/>
        <v>0</v>
      </c>
      <c r="MS98" s="91">
        <f t="shared" si="15"/>
        <v>0</v>
      </c>
      <c r="MT98" s="91">
        <f t="shared" si="15"/>
        <v>0</v>
      </c>
      <c r="MU98" s="91">
        <f t="shared" si="15"/>
        <v>0</v>
      </c>
      <c r="MV98" s="91">
        <f t="shared" si="15"/>
        <v>0</v>
      </c>
      <c r="MW98" s="91">
        <f t="shared" si="15"/>
        <v>0</v>
      </c>
      <c r="MX98" s="91">
        <f t="shared" si="15"/>
        <v>0</v>
      </c>
      <c r="MY98" s="91">
        <f t="shared" si="15"/>
        <v>0</v>
      </c>
      <c r="MZ98" s="91">
        <f t="shared" si="15"/>
        <v>0</v>
      </c>
      <c r="NA98" s="91">
        <f t="shared" si="15"/>
        <v>0</v>
      </c>
      <c r="NB98" s="91">
        <f t="shared" si="15"/>
        <v>0</v>
      </c>
      <c r="NC98" s="91">
        <f t="shared" si="15"/>
        <v>0</v>
      </c>
      <c r="ND98" s="91">
        <f t="shared" si="15"/>
        <v>0</v>
      </c>
      <c r="NE98" s="91">
        <f t="shared" si="15"/>
        <v>0</v>
      </c>
      <c r="NF98" s="91">
        <f t="shared" si="15"/>
        <v>0</v>
      </c>
      <c r="NG98" s="91">
        <f t="shared" si="15"/>
        <v>0</v>
      </c>
      <c r="NH98" s="91">
        <f t="shared" si="15"/>
        <v>0</v>
      </c>
      <c r="NI98" s="91">
        <f t="shared" si="15"/>
        <v>0</v>
      </c>
      <c r="NJ98" s="91">
        <f t="shared" si="15"/>
        <v>0</v>
      </c>
      <c r="NK98" s="91">
        <f t="shared" si="15"/>
        <v>0</v>
      </c>
      <c r="NL98" s="91">
        <f t="shared" si="15"/>
        <v>0</v>
      </c>
      <c r="NM98" s="91">
        <f t="shared" si="15"/>
        <v>0</v>
      </c>
      <c r="NN98" s="91">
        <f t="shared" si="15"/>
        <v>0</v>
      </c>
      <c r="NO98" s="91">
        <f t="shared" si="15"/>
        <v>0</v>
      </c>
      <c r="NP98" s="91">
        <f t="shared" si="15"/>
        <v>0</v>
      </c>
      <c r="NQ98" s="91">
        <f t="shared" si="15"/>
        <v>0</v>
      </c>
      <c r="NR98" s="91">
        <f t="shared" si="15"/>
        <v>0</v>
      </c>
      <c r="NS98" s="91">
        <f t="shared" si="15"/>
        <v>0</v>
      </c>
      <c r="NT98" s="91">
        <f t="shared" si="15"/>
        <v>0</v>
      </c>
      <c r="NU98" s="91">
        <f t="shared" si="15"/>
        <v>0</v>
      </c>
      <c r="NV98" s="91">
        <f t="shared" si="15"/>
        <v>0</v>
      </c>
      <c r="NW98" s="91">
        <f t="shared" si="15"/>
        <v>0</v>
      </c>
      <c r="NX98" s="91">
        <f t="shared" si="15"/>
        <v>0</v>
      </c>
      <c r="NY98" s="91">
        <f t="shared" ref="NY98:QJ98" si="16">SUM(NY11:NY97)</f>
        <v>0</v>
      </c>
      <c r="NZ98" s="91">
        <f t="shared" si="16"/>
        <v>0</v>
      </c>
      <c r="OA98" s="91">
        <f t="shared" si="16"/>
        <v>0</v>
      </c>
      <c r="OB98" s="91">
        <f t="shared" si="16"/>
        <v>0</v>
      </c>
      <c r="OC98" s="91">
        <f t="shared" si="16"/>
        <v>0</v>
      </c>
      <c r="OD98" s="91">
        <f t="shared" si="16"/>
        <v>0</v>
      </c>
      <c r="OE98" s="91">
        <f t="shared" si="16"/>
        <v>0</v>
      </c>
      <c r="OF98" s="91">
        <f t="shared" si="16"/>
        <v>0</v>
      </c>
      <c r="OG98" s="91">
        <f t="shared" si="16"/>
        <v>0</v>
      </c>
      <c r="OH98" s="91">
        <f t="shared" si="16"/>
        <v>0</v>
      </c>
      <c r="OI98" s="91">
        <f t="shared" si="16"/>
        <v>0</v>
      </c>
      <c r="OJ98" s="91">
        <f t="shared" si="16"/>
        <v>0</v>
      </c>
      <c r="OK98" s="91">
        <f t="shared" si="16"/>
        <v>0</v>
      </c>
      <c r="OL98" s="91">
        <f t="shared" si="16"/>
        <v>0</v>
      </c>
      <c r="OM98" s="91">
        <f t="shared" si="16"/>
        <v>0</v>
      </c>
      <c r="ON98" s="91">
        <f t="shared" si="16"/>
        <v>0</v>
      </c>
      <c r="OO98" s="91">
        <f t="shared" si="16"/>
        <v>0</v>
      </c>
      <c r="OP98" s="91">
        <f t="shared" si="16"/>
        <v>0</v>
      </c>
      <c r="OQ98" s="91">
        <f t="shared" si="16"/>
        <v>0</v>
      </c>
      <c r="OR98" s="91">
        <f t="shared" si="16"/>
        <v>0</v>
      </c>
      <c r="OS98" s="91">
        <f t="shared" si="16"/>
        <v>0</v>
      </c>
      <c r="OT98" s="91">
        <f t="shared" si="16"/>
        <v>0</v>
      </c>
      <c r="OU98" s="91">
        <f t="shared" si="16"/>
        <v>0</v>
      </c>
      <c r="OV98" s="91">
        <f t="shared" si="16"/>
        <v>0</v>
      </c>
      <c r="OW98" s="91">
        <f t="shared" si="16"/>
        <v>0</v>
      </c>
      <c r="OX98" s="91">
        <f t="shared" si="16"/>
        <v>0</v>
      </c>
      <c r="OY98" s="91">
        <f t="shared" si="16"/>
        <v>0</v>
      </c>
      <c r="OZ98" s="91">
        <f t="shared" si="16"/>
        <v>0</v>
      </c>
      <c r="PA98" s="91">
        <f t="shared" si="16"/>
        <v>0</v>
      </c>
      <c r="PB98" s="91">
        <f t="shared" si="16"/>
        <v>0</v>
      </c>
      <c r="PC98" s="91">
        <f t="shared" si="16"/>
        <v>0</v>
      </c>
      <c r="PD98" s="91">
        <f t="shared" si="16"/>
        <v>0</v>
      </c>
      <c r="PE98" s="91">
        <f t="shared" si="16"/>
        <v>0</v>
      </c>
      <c r="PF98" s="91">
        <f t="shared" si="16"/>
        <v>0</v>
      </c>
      <c r="PG98" s="91">
        <f t="shared" si="16"/>
        <v>0</v>
      </c>
      <c r="PH98" s="91">
        <f t="shared" si="16"/>
        <v>0</v>
      </c>
      <c r="PI98" s="91">
        <f t="shared" si="16"/>
        <v>0</v>
      </c>
      <c r="PJ98" s="91">
        <f t="shared" si="16"/>
        <v>0</v>
      </c>
      <c r="PK98" s="91">
        <f t="shared" si="16"/>
        <v>0</v>
      </c>
      <c r="PL98" s="91">
        <f t="shared" si="16"/>
        <v>0</v>
      </c>
      <c r="PM98" s="91">
        <f t="shared" si="16"/>
        <v>0</v>
      </c>
      <c r="PN98" s="91">
        <f t="shared" si="16"/>
        <v>0</v>
      </c>
      <c r="PO98" s="91">
        <f t="shared" si="16"/>
        <v>0</v>
      </c>
      <c r="PP98" s="91">
        <f t="shared" si="16"/>
        <v>0</v>
      </c>
      <c r="PQ98" s="91">
        <f t="shared" si="16"/>
        <v>0</v>
      </c>
      <c r="PR98" s="91">
        <f t="shared" si="16"/>
        <v>0</v>
      </c>
      <c r="PS98" s="91">
        <f t="shared" si="16"/>
        <v>0</v>
      </c>
      <c r="PT98" s="91">
        <f t="shared" si="16"/>
        <v>0</v>
      </c>
      <c r="PU98" s="91">
        <f t="shared" si="16"/>
        <v>0</v>
      </c>
      <c r="PV98" s="91">
        <f t="shared" si="16"/>
        <v>0</v>
      </c>
      <c r="PW98" s="91">
        <f t="shared" si="16"/>
        <v>0</v>
      </c>
      <c r="PX98" s="91">
        <f t="shared" si="16"/>
        <v>0</v>
      </c>
      <c r="PY98" s="91">
        <f t="shared" si="16"/>
        <v>0</v>
      </c>
      <c r="PZ98" s="91">
        <f t="shared" si="16"/>
        <v>0</v>
      </c>
      <c r="QA98" s="91">
        <f t="shared" si="16"/>
        <v>0</v>
      </c>
      <c r="QB98" s="91">
        <f t="shared" si="16"/>
        <v>0</v>
      </c>
      <c r="QC98" s="91">
        <f t="shared" si="16"/>
        <v>0</v>
      </c>
      <c r="QD98" s="91">
        <f t="shared" si="16"/>
        <v>0</v>
      </c>
      <c r="QE98" s="91">
        <f t="shared" si="16"/>
        <v>0</v>
      </c>
      <c r="QF98" s="91">
        <f t="shared" si="16"/>
        <v>0</v>
      </c>
      <c r="QG98" s="91">
        <f t="shared" si="16"/>
        <v>0</v>
      </c>
      <c r="QH98" s="91">
        <f t="shared" si="16"/>
        <v>0</v>
      </c>
      <c r="QI98" s="91">
        <f t="shared" si="16"/>
        <v>0</v>
      </c>
      <c r="QJ98" s="91">
        <f t="shared" si="16"/>
        <v>0</v>
      </c>
      <c r="QK98" s="91">
        <f t="shared" ref="QK98:SJ98" si="17">SUM(QK11:QK97)</f>
        <v>0</v>
      </c>
      <c r="QL98" s="91">
        <f t="shared" si="17"/>
        <v>0</v>
      </c>
      <c r="QM98" s="91">
        <f t="shared" si="17"/>
        <v>0</v>
      </c>
      <c r="QN98" s="91">
        <f t="shared" si="17"/>
        <v>0</v>
      </c>
      <c r="QO98" s="91">
        <f t="shared" si="17"/>
        <v>0</v>
      </c>
      <c r="QP98" s="91">
        <f t="shared" si="17"/>
        <v>0</v>
      </c>
      <c r="QQ98" s="91">
        <f t="shared" si="17"/>
        <v>0</v>
      </c>
      <c r="QR98" s="91">
        <f t="shared" si="17"/>
        <v>0</v>
      </c>
      <c r="QS98" s="91">
        <f t="shared" si="17"/>
        <v>0</v>
      </c>
      <c r="QT98" s="91">
        <f t="shared" si="17"/>
        <v>0</v>
      </c>
      <c r="QU98" s="91">
        <f t="shared" si="17"/>
        <v>0</v>
      </c>
      <c r="QV98" s="91">
        <f t="shared" si="17"/>
        <v>0</v>
      </c>
      <c r="QW98" s="91">
        <f t="shared" si="17"/>
        <v>0</v>
      </c>
      <c r="QX98" s="91">
        <f t="shared" si="17"/>
        <v>0</v>
      </c>
      <c r="QY98" s="91">
        <f t="shared" si="17"/>
        <v>0</v>
      </c>
      <c r="QZ98" s="91">
        <f t="shared" si="17"/>
        <v>0</v>
      </c>
      <c r="RA98" s="91">
        <f t="shared" si="17"/>
        <v>0</v>
      </c>
      <c r="RB98" s="91">
        <f t="shared" si="17"/>
        <v>0</v>
      </c>
      <c r="RC98" s="91">
        <f t="shared" si="17"/>
        <v>0</v>
      </c>
      <c r="RD98" s="91">
        <f t="shared" si="17"/>
        <v>0</v>
      </c>
      <c r="RE98" s="91">
        <f t="shared" si="17"/>
        <v>0</v>
      </c>
      <c r="RF98" s="91">
        <f t="shared" si="17"/>
        <v>0</v>
      </c>
      <c r="RG98" s="91">
        <f t="shared" si="17"/>
        <v>0</v>
      </c>
      <c r="RH98" s="91">
        <f t="shared" si="17"/>
        <v>0</v>
      </c>
      <c r="RI98" s="91">
        <f t="shared" si="17"/>
        <v>0</v>
      </c>
      <c r="RJ98" s="91">
        <f t="shared" si="17"/>
        <v>0</v>
      </c>
      <c r="RK98" s="91">
        <f t="shared" si="17"/>
        <v>0</v>
      </c>
      <c r="RL98" s="91">
        <f t="shared" si="17"/>
        <v>0</v>
      </c>
      <c r="RM98" s="91">
        <f t="shared" si="17"/>
        <v>0</v>
      </c>
      <c r="RN98" s="91">
        <f t="shared" si="17"/>
        <v>0</v>
      </c>
      <c r="RO98" s="91">
        <f t="shared" si="17"/>
        <v>0</v>
      </c>
      <c r="RP98" s="91">
        <f t="shared" si="17"/>
        <v>0</v>
      </c>
      <c r="RQ98" s="91">
        <f t="shared" si="17"/>
        <v>0</v>
      </c>
      <c r="RR98" s="91">
        <f t="shared" si="17"/>
        <v>0</v>
      </c>
      <c r="RS98" s="91">
        <f t="shared" si="17"/>
        <v>0</v>
      </c>
      <c r="RT98" s="91">
        <f t="shared" si="17"/>
        <v>0</v>
      </c>
      <c r="RU98" s="91">
        <f t="shared" si="17"/>
        <v>0</v>
      </c>
      <c r="RV98" s="91">
        <f t="shared" si="17"/>
        <v>0</v>
      </c>
      <c r="RW98" s="91">
        <f t="shared" si="17"/>
        <v>0</v>
      </c>
      <c r="RX98" s="91">
        <f t="shared" si="17"/>
        <v>0</v>
      </c>
      <c r="RY98" s="91">
        <f t="shared" si="17"/>
        <v>0</v>
      </c>
      <c r="RZ98" s="91">
        <f t="shared" si="17"/>
        <v>0</v>
      </c>
      <c r="SA98" s="91">
        <f t="shared" si="17"/>
        <v>0</v>
      </c>
      <c r="SB98" s="91">
        <f t="shared" si="17"/>
        <v>0</v>
      </c>
      <c r="SC98" s="91">
        <f t="shared" si="17"/>
        <v>0</v>
      </c>
      <c r="SD98" s="91">
        <f t="shared" si="17"/>
        <v>0</v>
      </c>
      <c r="SE98" s="91">
        <f t="shared" si="17"/>
        <v>0</v>
      </c>
      <c r="SF98" s="91">
        <f t="shared" si="17"/>
        <v>0</v>
      </c>
      <c r="SG98" s="91">
        <f t="shared" si="17"/>
        <v>0</v>
      </c>
      <c r="SH98" s="91">
        <f t="shared" si="17"/>
        <v>0</v>
      </c>
      <c r="SI98" s="91">
        <f t="shared" si="17"/>
        <v>0</v>
      </c>
      <c r="SJ98" s="91">
        <f t="shared" si="17"/>
        <v>0</v>
      </c>
    </row>
    <row r="99" spans="2:504" ht="15.75" thickTop="1" x14ac:dyDescent="0.25"/>
    <row r="100" spans="2:504" x14ac:dyDescent="0.25">
      <c r="B100" s="110" t="s">
        <v>964</v>
      </c>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c r="BM100" s="88"/>
      <c r="BN100" s="88"/>
      <c r="BO100" s="88"/>
      <c r="BP100" s="88"/>
      <c r="BQ100" s="88"/>
      <c r="BR100" s="88"/>
      <c r="BS100" s="88"/>
      <c r="BT100" s="88"/>
      <c r="BU100" s="88"/>
      <c r="BV100" s="88"/>
      <c r="BW100" s="88"/>
      <c r="BX100" s="88"/>
      <c r="BY100" s="88"/>
      <c r="BZ100" s="88"/>
      <c r="CA100" s="88"/>
      <c r="CB100" s="88"/>
      <c r="CC100" s="88"/>
      <c r="CD100" s="88"/>
      <c r="CE100" s="88"/>
      <c r="CF100" s="88"/>
      <c r="CG100" s="88"/>
      <c r="CH100" s="88"/>
      <c r="CI100" s="88"/>
      <c r="CJ100" s="88"/>
      <c r="CK100" s="88"/>
      <c r="CL100" s="88"/>
      <c r="CM100" s="88"/>
      <c r="CN100" s="88"/>
      <c r="CO100" s="88"/>
      <c r="CP100" s="88"/>
      <c r="CQ100" s="88"/>
      <c r="CR100" s="88"/>
      <c r="CS100" s="88"/>
      <c r="CT100" s="88"/>
      <c r="CU100" s="88"/>
      <c r="CV100" s="88"/>
      <c r="CW100" s="88"/>
      <c r="CX100" s="88"/>
      <c r="CY100" s="88"/>
      <c r="CZ100" s="88"/>
      <c r="DA100" s="88"/>
      <c r="DB100" s="88"/>
      <c r="DC100" s="88"/>
      <c r="DD100" s="88"/>
      <c r="DE100" s="88"/>
      <c r="DF100" s="88"/>
      <c r="DG100" s="88"/>
      <c r="DH100" s="88"/>
      <c r="DI100" s="88"/>
      <c r="DJ100" s="88"/>
      <c r="DK100" s="88"/>
      <c r="DL100" s="88"/>
      <c r="DM100" s="88"/>
      <c r="DN100" s="88"/>
      <c r="DO100" s="88"/>
      <c r="DP100" s="88"/>
      <c r="DQ100" s="88"/>
      <c r="DR100" s="88"/>
      <c r="DS100" s="88"/>
      <c r="DT100" s="88"/>
      <c r="DU100" s="88"/>
      <c r="DV100" s="88"/>
      <c r="DW100" s="88"/>
      <c r="DX100" s="88"/>
      <c r="DY100" s="88"/>
      <c r="DZ100" s="88"/>
      <c r="EA100" s="88"/>
      <c r="EB100" s="88"/>
      <c r="EC100" s="88"/>
      <c r="ED100" s="88"/>
      <c r="EE100" s="88"/>
      <c r="EF100" s="88"/>
      <c r="EG100" s="88"/>
      <c r="EH100" s="88"/>
      <c r="EI100" s="88"/>
      <c r="EJ100" s="88"/>
      <c r="EK100" s="88"/>
      <c r="EL100" s="88"/>
      <c r="EM100" s="88"/>
      <c r="EN100" s="88"/>
      <c r="EO100" s="88"/>
      <c r="EP100" s="88"/>
      <c r="EQ100" s="88"/>
      <c r="ER100" s="88"/>
      <c r="ES100" s="88"/>
      <c r="ET100" s="88"/>
      <c r="EU100" s="88"/>
      <c r="EV100" s="88"/>
      <c r="EW100" s="88"/>
      <c r="EX100" s="88"/>
      <c r="EY100" s="88"/>
      <c r="EZ100" s="88"/>
      <c r="FA100" s="88"/>
      <c r="FB100" s="88"/>
      <c r="FC100" s="88"/>
      <c r="FD100" s="88"/>
      <c r="FE100" s="88"/>
      <c r="FF100" s="88"/>
      <c r="FG100" s="88"/>
      <c r="FH100" s="88"/>
      <c r="FI100" s="88"/>
      <c r="FJ100" s="88"/>
      <c r="FK100" s="88"/>
      <c r="FL100" s="88"/>
      <c r="FM100" s="88"/>
      <c r="FN100" s="88"/>
      <c r="FO100" s="88"/>
      <c r="FP100" s="88"/>
      <c r="FQ100" s="88"/>
      <c r="FR100" s="88"/>
      <c r="FS100" s="88"/>
      <c r="FT100" s="88"/>
      <c r="FU100" s="88"/>
      <c r="FV100" s="88"/>
      <c r="FW100" s="88"/>
      <c r="FX100" s="88"/>
      <c r="FY100" s="88"/>
      <c r="FZ100" s="88"/>
      <c r="GA100" s="88"/>
      <c r="GB100" s="88"/>
      <c r="GC100" s="88"/>
      <c r="GD100" s="88"/>
      <c r="GE100" s="88"/>
      <c r="GF100" s="88"/>
      <c r="GG100" s="88"/>
      <c r="GH100" s="88"/>
      <c r="GI100" s="88"/>
      <c r="GJ100" s="88"/>
      <c r="GK100" s="88"/>
      <c r="GL100" s="88"/>
      <c r="GM100" s="88"/>
      <c r="GN100" s="88"/>
      <c r="GO100" s="88"/>
      <c r="GP100" s="88"/>
      <c r="GQ100" s="88"/>
      <c r="GR100" s="88"/>
      <c r="GS100" s="88"/>
      <c r="GT100" s="88"/>
      <c r="GU100" s="88"/>
      <c r="GV100" s="88"/>
      <c r="GW100" s="88"/>
      <c r="GX100" s="88"/>
      <c r="GY100" s="88"/>
      <c r="GZ100" s="88"/>
      <c r="HA100" s="88"/>
      <c r="HB100" s="88"/>
      <c r="HC100" s="88"/>
      <c r="HD100" s="88"/>
      <c r="HE100" s="88"/>
      <c r="HF100" s="88"/>
      <c r="HG100" s="88"/>
      <c r="HH100" s="88"/>
      <c r="HI100" s="88"/>
      <c r="HJ100" s="88"/>
      <c r="HK100" s="88"/>
      <c r="HL100" s="88"/>
      <c r="HM100" s="88"/>
      <c r="HN100" s="88"/>
      <c r="HO100" s="88"/>
      <c r="HP100" s="88"/>
      <c r="HQ100" s="88"/>
      <c r="HR100" s="88"/>
      <c r="HS100" s="88"/>
      <c r="HT100" s="88"/>
      <c r="HU100" s="88"/>
      <c r="HV100" s="88"/>
      <c r="HW100" s="88"/>
      <c r="HX100" s="88"/>
      <c r="HY100" s="88"/>
      <c r="HZ100" s="88"/>
      <c r="IA100" s="88"/>
      <c r="IB100" s="88"/>
      <c r="IC100" s="88"/>
      <c r="ID100" s="88"/>
      <c r="IE100" s="88"/>
      <c r="IF100" s="88"/>
      <c r="IG100" s="88"/>
      <c r="IH100" s="88"/>
      <c r="II100" s="88"/>
      <c r="IJ100" s="88"/>
      <c r="IK100" s="88"/>
      <c r="IL100" s="88"/>
      <c r="IM100" s="88"/>
      <c r="IN100" s="88"/>
      <c r="IO100" s="88"/>
      <c r="IP100" s="88"/>
      <c r="IQ100" s="88"/>
      <c r="IR100" s="88"/>
      <c r="IS100" s="88"/>
      <c r="IT100" s="88"/>
      <c r="IU100" s="88"/>
      <c r="IV100" s="88"/>
      <c r="IW100" s="88"/>
      <c r="IX100" s="88"/>
      <c r="IY100" s="88"/>
      <c r="IZ100" s="88"/>
      <c r="JA100" s="88"/>
      <c r="JB100" s="88"/>
      <c r="JC100" s="88"/>
      <c r="JD100" s="88"/>
      <c r="JE100" s="88"/>
      <c r="JF100" s="88"/>
      <c r="JG100" s="88"/>
      <c r="JH100" s="88"/>
      <c r="JI100" s="88"/>
      <c r="JJ100" s="88"/>
      <c r="JK100" s="88"/>
      <c r="JL100" s="88"/>
      <c r="JM100" s="88"/>
      <c r="JN100" s="88"/>
      <c r="JO100" s="88"/>
      <c r="JP100" s="88"/>
      <c r="JQ100" s="88"/>
      <c r="JR100" s="88"/>
      <c r="JS100" s="88"/>
      <c r="JT100" s="88"/>
      <c r="JU100" s="88"/>
      <c r="JV100" s="88"/>
      <c r="JW100" s="88"/>
      <c r="JX100" s="88"/>
      <c r="JY100" s="88"/>
      <c r="JZ100" s="88"/>
      <c r="KA100" s="88"/>
      <c r="KB100" s="88"/>
      <c r="KC100" s="88"/>
      <c r="KD100" s="88"/>
      <c r="KE100" s="88"/>
      <c r="KF100" s="88"/>
      <c r="KG100" s="88"/>
      <c r="KH100" s="88"/>
      <c r="KI100" s="88"/>
      <c r="KJ100" s="88"/>
      <c r="KK100" s="88"/>
      <c r="KL100" s="88"/>
      <c r="KM100" s="88"/>
      <c r="KN100" s="88"/>
      <c r="KO100" s="88"/>
      <c r="KP100" s="88"/>
      <c r="KQ100" s="88"/>
      <c r="KR100" s="88"/>
      <c r="KS100" s="88"/>
      <c r="KT100" s="88"/>
      <c r="KU100" s="88"/>
      <c r="KV100" s="88"/>
      <c r="KW100" s="88"/>
      <c r="KX100" s="88"/>
      <c r="KY100" s="88"/>
      <c r="KZ100" s="88"/>
      <c r="LA100" s="88"/>
      <c r="LB100" s="88"/>
      <c r="LC100" s="88"/>
      <c r="LD100" s="88"/>
      <c r="LE100" s="88"/>
      <c r="LF100" s="88"/>
      <c r="LG100" s="88"/>
      <c r="LH100" s="88"/>
      <c r="LI100" s="88"/>
      <c r="LJ100" s="88"/>
      <c r="LK100" s="88"/>
      <c r="LL100" s="88"/>
      <c r="LM100" s="88"/>
      <c r="LN100" s="88"/>
      <c r="LO100" s="88"/>
      <c r="LP100" s="88"/>
      <c r="LQ100" s="88"/>
      <c r="LR100" s="88"/>
      <c r="LS100" s="88"/>
      <c r="LT100" s="88"/>
      <c r="LU100" s="88"/>
      <c r="LV100" s="88"/>
      <c r="LW100" s="88"/>
      <c r="LX100" s="88"/>
      <c r="LY100" s="88"/>
      <c r="LZ100" s="88"/>
      <c r="MA100" s="88"/>
      <c r="MB100" s="88"/>
      <c r="MC100" s="88"/>
      <c r="MD100" s="88"/>
      <c r="ME100" s="88"/>
      <c r="MF100" s="88"/>
      <c r="MG100" s="88"/>
      <c r="MH100" s="88"/>
      <c r="MI100" s="88"/>
      <c r="MJ100" s="88"/>
      <c r="MK100" s="88"/>
      <c r="ML100" s="88"/>
      <c r="MM100" s="88"/>
      <c r="MN100" s="88"/>
      <c r="MO100" s="88"/>
      <c r="MP100" s="88"/>
      <c r="MQ100" s="88"/>
      <c r="MR100" s="88"/>
      <c r="MS100" s="88"/>
      <c r="MT100" s="88"/>
      <c r="MU100" s="88"/>
      <c r="MV100" s="88"/>
      <c r="MW100" s="88"/>
      <c r="MX100" s="88"/>
      <c r="MY100" s="88"/>
      <c r="MZ100" s="88"/>
      <c r="NA100" s="88"/>
      <c r="NB100" s="88"/>
      <c r="NC100" s="88"/>
      <c r="ND100" s="88"/>
      <c r="NE100" s="88"/>
      <c r="NF100" s="88"/>
      <c r="NG100" s="88"/>
      <c r="NH100" s="88"/>
      <c r="NI100" s="88"/>
      <c r="NJ100" s="88"/>
      <c r="NK100" s="88"/>
      <c r="NL100" s="88"/>
      <c r="NM100" s="88"/>
      <c r="NN100" s="88"/>
      <c r="NO100" s="88"/>
      <c r="NP100" s="88"/>
      <c r="NQ100" s="88"/>
      <c r="NR100" s="88"/>
      <c r="NS100" s="88"/>
      <c r="NT100" s="88"/>
      <c r="NU100" s="88"/>
      <c r="NV100" s="88"/>
      <c r="NW100" s="88"/>
      <c r="NX100" s="88"/>
      <c r="NY100" s="88"/>
      <c r="NZ100" s="88"/>
      <c r="OA100" s="88"/>
      <c r="OB100" s="88"/>
      <c r="OC100" s="88"/>
      <c r="OD100" s="88"/>
      <c r="OE100" s="88"/>
      <c r="OF100" s="88"/>
      <c r="OG100" s="88"/>
      <c r="OH100" s="88"/>
      <c r="OI100" s="88"/>
      <c r="OJ100" s="88"/>
      <c r="OK100" s="88"/>
      <c r="OL100" s="88"/>
      <c r="OM100" s="88"/>
      <c r="ON100" s="88"/>
      <c r="OO100" s="88"/>
      <c r="OP100" s="88"/>
      <c r="OQ100" s="88"/>
      <c r="OR100" s="88"/>
      <c r="OS100" s="88"/>
      <c r="OT100" s="88"/>
      <c r="OU100" s="88"/>
      <c r="OV100" s="88"/>
      <c r="OW100" s="88"/>
      <c r="OX100" s="88"/>
      <c r="OY100" s="88"/>
      <c r="OZ100" s="88"/>
      <c r="PA100" s="88"/>
      <c r="PB100" s="88"/>
      <c r="PC100" s="88"/>
      <c r="PD100" s="88"/>
      <c r="PE100" s="88"/>
      <c r="PF100" s="88"/>
      <c r="PG100" s="88"/>
      <c r="PH100" s="88"/>
      <c r="PI100" s="88"/>
      <c r="PJ100" s="88"/>
      <c r="PK100" s="88"/>
      <c r="PL100" s="88"/>
      <c r="PM100" s="88"/>
      <c r="PN100" s="88"/>
      <c r="PO100" s="88"/>
      <c r="PP100" s="88"/>
      <c r="PQ100" s="88"/>
      <c r="PR100" s="88"/>
      <c r="PS100" s="88"/>
      <c r="PT100" s="88"/>
      <c r="PU100" s="88"/>
      <c r="PV100" s="88"/>
      <c r="PW100" s="88"/>
      <c r="PX100" s="88"/>
      <c r="PY100" s="88"/>
      <c r="PZ100" s="88"/>
      <c r="QA100" s="88"/>
      <c r="QB100" s="88"/>
      <c r="QC100" s="88"/>
      <c r="QD100" s="88"/>
      <c r="QE100" s="88"/>
      <c r="QF100" s="88"/>
      <c r="QG100" s="88"/>
      <c r="QH100" s="88"/>
      <c r="QI100" s="88"/>
      <c r="QJ100" s="88"/>
      <c r="QK100" s="88"/>
      <c r="QL100" s="88"/>
      <c r="QM100" s="88"/>
      <c r="QN100" s="88"/>
      <c r="QO100" s="88"/>
      <c r="QP100" s="88"/>
      <c r="QQ100" s="88"/>
      <c r="QR100" s="88"/>
      <c r="QS100" s="88"/>
      <c r="QT100" s="88"/>
      <c r="QU100" s="88"/>
      <c r="QV100" s="88"/>
      <c r="QW100" s="88"/>
      <c r="QX100" s="88"/>
      <c r="QY100" s="88"/>
      <c r="QZ100" s="88"/>
      <c r="RA100" s="88"/>
      <c r="RB100" s="88"/>
      <c r="RC100" s="88"/>
      <c r="RD100" s="88"/>
      <c r="RE100" s="88"/>
      <c r="RF100" s="88"/>
      <c r="RG100" s="88"/>
      <c r="RH100" s="88"/>
      <c r="RI100" s="88"/>
      <c r="RJ100" s="88"/>
      <c r="RK100" s="88"/>
      <c r="RL100" s="88"/>
      <c r="RM100" s="88"/>
      <c r="RN100" s="88"/>
      <c r="RO100" s="88"/>
      <c r="RP100" s="88"/>
      <c r="RQ100" s="88"/>
      <c r="RR100" s="88"/>
      <c r="RS100" s="88"/>
      <c r="RT100" s="88"/>
      <c r="RU100" s="88"/>
      <c r="RV100" s="88"/>
      <c r="RW100" s="88"/>
      <c r="RX100" s="88"/>
      <c r="RY100" s="88"/>
      <c r="RZ100" s="88"/>
      <c r="SA100" s="88"/>
      <c r="SB100" s="88"/>
      <c r="SC100" s="88"/>
      <c r="SD100" s="88"/>
      <c r="SE100" s="88"/>
      <c r="SF100" s="88"/>
      <c r="SG100" s="88"/>
      <c r="SH100" s="88"/>
      <c r="SI100" s="88"/>
      <c r="SJ100" s="88"/>
    </row>
    <row r="101" spans="2:504" s="101" customFormat="1" x14ac:dyDescent="0.25">
      <c r="B101" s="123" t="s">
        <v>963</v>
      </c>
      <c r="C101" s="124"/>
      <c r="D101" s="125" t="s">
        <v>965</v>
      </c>
      <c r="E101" s="299" t="s">
        <v>919</v>
      </c>
      <c r="F101" s="299" t="s">
        <v>919</v>
      </c>
      <c r="G101" s="299" t="s">
        <v>919</v>
      </c>
      <c r="H101" s="299" t="s">
        <v>919</v>
      </c>
      <c r="I101" s="299" t="s">
        <v>919</v>
      </c>
      <c r="J101" s="299" t="s">
        <v>919</v>
      </c>
      <c r="K101" s="299" t="s">
        <v>919</v>
      </c>
      <c r="L101" s="299" t="s">
        <v>919</v>
      </c>
      <c r="M101" s="299" t="s">
        <v>919</v>
      </c>
      <c r="N101" s="299" t="s">
        <v>919</v>
      </c>
      <c r="O101" s="299" t="s">
        <v>919</v>
      </c>
      <c r="P101" s="299" t="s">
        <v>919</v>
      </c>
      <c r="Q101" s="299" t="s">
        <v>919</v>
      </c>
      <c r="R101" s="299" t="s">
        <v>919</v>
      </c>
      <c r="S101" s="299" t="s">
        <v>919</v>
      </c>
      <c r="T101" s="299" t="s">
        <v>919</v>
      </c>
      <c r="U101" s="299" t="s">
        <v>919</v>
      </c>
      <c r="V101" s="299" t="s">
        <v>919</v>
      </c>
      <c r="W101" s="299" t="s">
        <v>919</v>
      </c>
      <c r="X101" s="299" t="s">
        <v>919</v>
      </c>
      <c r="Y101" s="299" t="s">
        <v>919</v>
      </c>
      <c r="Z101" s="299" t="s">
        <v>919</v>
      </c>
      <c r="AA101" s="299" t="s">
        <v>919</v>
      </c>
      <c r="AB101" s="299" t="s">
        <v>919</v>
      </c>
      <c r="AC101" s="299" t="s">
        <v>919</v>
      </c>
      <c r="AD101" s="299" t="s">
        <v>919</v>
      </c>
      <c r="AE101" s="299" t="s">
        <v>919</v>
      </c>
      <c r="AF101" s="299" t="s">
        <v>919</v>
      </c>
      <c r="AG101" s="299" t="s">
        <v>919</v>
      </c>
      <c r="AH101" s="299" t="s">
        <v>919</v>
      </c>
      <c r="AI101" s="299" t="s">
        <v>919</v>
      </c>
      <c r="AJ101" s="299" t="s">
        <v>919</v>
      </c>
      <c r="AK101" s="299" t="s">
        <v>919</v>
      </c>
      <c r="AL101" s="299" t="s">
        <v>919</v>
      </c>
      <c r="AM101" s="299" t="s">
        <v>919</v>
      </c>
      <c r="AN101" s="299" t="s">
        <v>919</v>
      </c>
      <c r="AO101" s="299" t="s">
        <v>919</v>
      </c>
      <c r="AP101" s="299" t="s">
        <v>919</v>
      </c>
      <c r="AQ101" s="299" t="s">
        <v>919</v>
      </c>
      <c r="AR101" s="299" t="s">
        <v>919</v>
      </c>
      <c r="AS101" s="299" t="s">
        <v>919</v>
      </c>
      <c r="AT101" s="299" t="s">
        <v>919</v>
      </c>
      <c r="AU101" s="299" t="s">
        <v>919</v>
      </c>
      <c r="AV101" s="299" t="s">
        <v>919</v>
      </c>
      <c r="AW101" s="299" t="s">
        <v>919</v>
      </c>
      <c r="AX101" s="299" t="s">
        <v>919</v>
      </c>
      <c r="AY101" s="299" t="s">
        <v>919</v>
      </c>
      <c r="AZ101" s="299" t="s">
        <v>919</v>
      </c>
      <c r="BA101" s="299" t="s">
        <v>919</v>
      </c>
      <c r="BB101" s="299" t="s">
        <v>919</v>
      </c>
      <c r="BC101" s="299" t="s">
        <v>919</v>
      </c>
      <c r="BD101" s="299" t="s">
        <v>919</v>
      </c>
      <c r="BE101" s="299" t="s">
        <v>919</v>
      </c>
      <c r="BF101" s="299" t="s">
        <v>919</v>
      </c>
      <c r="BG101" s="299" t="s">
        <v>919</v>
      </c>
      <c r="BH101" s="299" t="s">
        <v>919</v>
      </c>
      <c r="BI101" s="299" t="s">
        <v>919</v>
      </c>
      <c r="BJ101" s="299" t="s">
        <v>919</v>
      </c>
      <c r="BK101" s="299" t="s">
        <v>919</v>
      </c>
      <c r="BL101" s="299" t="s">
        <v>919</v>
      </c>
      <c r="BM101" s="299" t="s">
        <v>919</v>
      </c>
      <c r="BN101" s="299" t="s">
        <v>919</v>
      </c>
      <c r="BO101" s="299" t="s">
        <v>919</v>
      </c>
      <c r="BP101" s="299" t="s">
        <v>919</v>
      </c>
      <c r="BQ101" s="299" t="s">
        <v>919</v>
      </c>
      <c r="BR101" s="299" t="s">
        <v>919</v>
      </c>
      <c r="BS101" s="299" t="s">
        <v>919</v>
      </c>
      <c r="BT101" s="299" t="s">
        <v>919</v>
      </c>
      <c r="BU101" s="299" t="s">
        <v>919</v>
      </c>
      <c r="BV101" s="299" t="s">
        <v>919</v>
      </c>
      <c r="BW101" s="299" t="s">
        <v>919</v>
      </c>
      <c r="BX101" s="299" t="s">
        <v>919</v>
      </c>
      <c r="BY101" s="299" t="s">
        <v>919</v>
      </c>
      <c r="BZ101" s="299" t="s">
        <v>919</v>
      </c>
      <c r="CA101" s="299" t="s">
        <v>919</v>
      </c>
      <c r="CB101" s="299" t="s">
        <v>919</v>
      </c>
      <c r="CC101" s="299" t="s">
        <v>919</v>
      </c>
      <c r="CD101" s="299" t="s">
        <v>919</v>
      </c>
      <c r="CE101" s="299" t="s">
        <v>919</v>
      </c>
      <c r="CF101" s="299" t="s">
        <v>919</v>
      </c>
      <c r="CG101" s="299" t="s">
        <v>919</v>
      </c>
      <c r="CH101" s="299" t="s">
        <v>919</v>
      </c>
      <c r="CI101" s="299" t="s">
        <v>919</v>
      </c>
      <c r="CJ101" s="299" t="s">
        <v>919</v>
      </c>
      <c r="CK101" s="299" t="s">
        <v>919</v>
      </c>
      <c r="CL101" s="299" t="s">
        <v>919</v>
      </c>
      <c r="CM101" s="299" t="s">
        <v>919</v>
      </c>
      <c r="CN101" s="299" t="s">
        <v>919</v>
      </c>
      <c r="CO101" s="299" t="s">
        <v>919</v>
      </c>
      <c r="CP101" s="299" t="s">
        <v>919</v>
      </c>
      <c r="CQ101" s="299" t="s">
        <v>919</v>
      </c>
      <c r="CR101" s="299" t="s">
        <v>919</v>
      </c>
      <c r="CS101" s="299" t="s">
        <v>919</v>
      </c>
      <c r="CT101" s="299" t="s">
        <v>919</v>
      </c>
      <c r="CU101" s="299" t="s">
        <v>919</v>
      </c>
      <c r="CV101" s="299" t="s">
        <v>919</v>
      </c>
      <c r="CW101" s="299" t="s">
        <v>919</v>
      </c>
      <c r="CX101" s="299" t="s">
        <v>919</v>
      </c>
      <c r="CY101" s="299" t="s">
        <v>919</v>
      </c>
      <c r="CZ101" s="299" t="s">
        <v>919</v>
      </c>
      <c r="DA101" s="299" t="s">
        <v>919</v>
      </c>
      <c r="DB101" s="299" t="s">
        <v>919</v>
      </c>
      <c r="DC101" s="299" t="s">
        <v>919</v>
      </c>
      <c r="DD101" s="299" t="s">
        <v>919</v>
      </c>
      <c r="DE101" s="299" t="s">
        <v>919</v>
      </c>
      <c r="DF101" s="299" t="s">
        <v>919</v>
      </c>
      <c r="DG101" s="299" t="s">
        <v>919</v>
      </c>
      <c r="DH101" s="299" t="s">
        <v>919</v>
      </c>
      <c r="DI101" s="299" t="s">
        <v>919</v>
      </c>
      <c r="DJ101" s="299" t="s">
        <v>919</v>
      </c>
      <c r="DK101" s="299" t="s">
        <v>919</v>
      </c>
      <c r="DL101" s="299" t="s">
        <v>919</v>
      </c>
      <c r="DM101" s="299" t="s">
        <v>919</v>
      </c>
      <c r="DN101" s="299" t="s">
        <v>919</v>
      </c>
      <c r="DO101" s="299" t="s">
        <v>919</v>
      </c>
      <c r="DP101" s="299" t="s">
        <v>919</v>
      </c>
      <c r="DQ101" s="299" t="s">
        <v>919</v>
      </c>
      <c r="DR101" s="299" t="s">
        <v>919</v>
      </c>
      <c r="DS101" s="299" t="s">
        <v>919</v>
      </c>
      <c r="DT101" s="299" t="s">
        <v>919</v>
      </c>
      <c r="DU101" s="299" t="s">
        <v>919</v>
      </c>
      <c r="DV101" s="299" t="s">
        <v>919</v>
      </c>
      <c r="DW101" s="299" t="s">
        <v>919</v>
      </c>
      <c r="DX101" s="299" t="s">
        <v>919</v>
      </c>
      <c r="DY101" s="299" t="s">
        <v>919</v>
      </c>
      <c r="DZ101" s="299" t="s">
        <v>919</v>
      </c>
      <c r="EA101" s="299" t="s">
        <v>919</v>
      </c>
      <c r="EB101" s="299" t="s">
        <v>919</v>
      </c>
      <c r="EC101" s="299" t="s">
        <v>919</v>
      </c>
      <c r="ED101" s="299" t="s">
        <v>919</v>
      </c>
      <c r="EE101" s="299" t="s">
        <v>919</v>
      </c>
      <c r="EF101" s="299" t="s">
        <v>919</v>
      </c>
      <c r="EG101" s="299" t="s">
        <v>919</v>
      </c>
      <c r="EH101" s="299" t="s">
        <v>919</v>
      </c>
      <c r="EI101" s="299" t="s">
        <v>919</v>
      </c>
      <c r="EJ101" s="299" t="s">
        <v>919</v>
      </c>
      <c r="EK101" s="299" t="s">
        <v>919</v>
      </c>
      <c r="EL101" s="299" t="s">
        <v>919</v>
      </c>
      <c r="EM101" s="299" t="s">
        <v>919</v>
      </c>
      <c r="EN101" s="299" t="s">
        <v>919</v>
      </c>
      <c r="EO101" s="299" t="s">
        <v>919</v>
      </c>
      <c r="EP101" s="299" t="s">
        <v>919</v>
      </c>
      <c r="EQ101" s="299" t="s">
        <v>919</v>
      </c>
      <c r="ER101" s="299" t="s">
        <v>919</v>
      </c>
      <c r="ES101" s="299" t="s">
        <v>919</v>
      </c>
      <c r="ET101" s="299" t="s">
        <v>919</v>
      </c>
      <c r="EU101" s="299" t="s">
        <v>919</v>
      </c>
      <c r="EV101" s="299" t="s">
        <v>919</v>
      </c>
      <c r="EW101" s="299" t="s">
        <v>919</v>
      </c>
      <c r="EX101" s="299" t="s">
        <v>919</v>
      </c>
      <c r="EY101" s="299" t="s">
        <v>919</v>
      </c>
      <c r="EZ101" s="299" t="s">
        <v>919</v>
      </c>
      <c r="FA101" s="299" t="s">
        <v>919</v>
      </c>
      <c r="FB101" s="299" t="s">
        <v>919</v>
      </c>
      <c r="FC101" s="299" t="s">
        <v>919</v>
      </c>
      <c r="FD101" s="299" t="s">
        <v>919</v>
      </c>
      <c r="FE101" s="299" t="s">
        <v>919</v>
      </c>
      <c r="FF101" s="299" t="s">
        <v>919</v>
      </c>
      <c r="FG101" s="299" t="s">
        <v>919</v>
      </c>
      <c r="FH101" s="299" t="s">
        <v>919</v>
      </c>
      <c r="FI101" s="299" t="s">
        <v>919</v>
      </c>
      <c r="FJ101" s="299" t="s">
        <v>919</v>
      </c>
      <c r="FK101" s="299" t="s">
        <v>919</v>
      </c>
      <c r="FL101" s="299" t="s">
        <v>919</v>
      </c>
      <c r="FM101" s="299" t="s">
        <v>919</v>
      </c>
      <c r="FN101" s="299" t="s">
        <v>919</v>
      </c>
      <c r="FO101" s="299" t="s">
        <v>919</v>
      </c>
      <c r="FP101" s="299" t="s">
        <v>919</v>
      </c>
      <c r="FQ101" s="299" t="s">
        <v>919</v>
      </c>
      <c r="FR101" s="299" t="s">
        <v>919</v>
      </c>
      <c r="FS101" s="299" t="s">
        <v>919</v>
      </c>
      <c r="FT101" s="299" t="s">
        <v>919</v>
      </c>
      <c r="FU101" s="299" t="s">
        <v>919</v>
      </c>
      <c r="FV101" s="299" t="s">
        <v>919</v>
      </c>
      <c r="FW101" s="299" t="s">
        <v>919</v>
      </c>
      <c r="FX101" s="299" t="s">
        <v>919</v>
      </c>
      <c r="FY101" s="299" t="s">
        <v>919</v>
      </c>
      <c r="FZ101" s="299" t="s">
        <v>919</v>
      </c>
      <c r="GA101" s="299" t="s">
        <v>919</v>
      </c>
      <c r="GB101" s="299" t="s">
        <v>919</v>
      </c>
      <c r="GC101" s="299" t="s">
        <v>919</v>
      </c>
      <c r="GD101" s="299" t="s">
        <v>919</v>
      </c>
      <c r="GE101" s="299" t="s">
        <v>919</v>
      </c>
      <c r="GF101" s="299" t="s">
        <v>919</v>
      </c>
      <c r="GG101" s="299" t="s">
        <v>919</v>
      </c>
      <c r="GH101" s="299" t="s">
        <v>919</v>
      </c>
      <c r="GI101" s="299" t="s">
        <v>919</v>
      </c>
      <c r="GJ101" s="299" t="s">
        <v>919</v>
      </c>
      <c r="GK101" s="299" t="s">
        <v>919</v>
      </c>
      <c r="GL101" s="299" t="s">
        <v>919</v>
      </c>
      <c r="GM101" s="299" t="s">
        <v>919</v>
      </c>
      <c r="GN101" s="299" t="s">
        <v>919</v>
      </c>
      <c r="GO101" s="299" t="s">
        <v>919</v>
      </c>
      <c r="GP101" s="299" t="s">
        <v>919</v>
      </c>
      <c r="GQ101" s="299" t="s">
        <v>919</v>
      </c>
      <c r="GR101" s="299" t="s">
        <v>919</v>
      </c>
      <c r="GS101" s="299" t="s">
        <v>919</v>
      </c>
      <c r="GT101" s="299" t="s">
        <v>919</v>
      </c>
      <c r="GU101" s="299" t="s">
        <v>919</v>
      </c>
      <c r="GV101" s="299" t="s">
        <v>919</v>
      </c>
      <c r="GW101" s="299" t="s">
        <v>919</v>
      </c>
      <c r="GX101" s="299" t="s">
        <v>919</v>
      </c>
      <c r="GY101" s="299" t="s">
        <v>919</v>
      </c>
      <c r="GZ101" s="299" t="s">
        <v>919</v>
      </c>
      <c r="HA101" s="299" t="s">
        <v>919</v>
      </c>
      <c r="HB101" s="299" t="s">
        <v>919</v>
      </c>
      <c r="HC101" s="299" t="s">
        <v>919</v>
      </c>
      <c r="HD101" s="299" t="s">
        <v>919</v>
      </c>
      <c r="HE101" s="299" t="s">
        <v>919</v>
      </c>
      <c r="HF101" s="299" t="s">
        <v>919</v>
      </c>
      <c r="HG101" s="299" t="s">
        <v>919</v>
      </c>
      <c r="HH101" s="299" t="s">
        <v>919</v>
      </c>
      <c r="HI101" s="299" t="s">
        <v>919</v>
      </c>
      <c r="HJ101" s="299" t="s">
        <v>919</v>
      </c>
      <c r="HK101" s="299" t="s">
        <v>919</v>
      </c>
      <c r="HL101" s="299" t="s">
        <v>919</v>
      </c>
      <c r="HM101" s="299" t="s">
        <v>919</v>
      </c>
      <c r="HN101" s="299" t="s">
        <v>919</v>
      </c>
      <c r="HO101" s="299" t="s">
        <v>919</v>
      </c>
      <c r="HP101" s="299" t="s">
        <v>919</v>
      </c>
      <c r="HQ101" s="299" t="s">
        <v>919</v>
      </c>
      <c r="HR101" s="299" t="s">
        <v>919</v>
      </c>
      <c r="HS101" s="299" t="s">
        <v>919</v>
      </c>
      <c r="HT101" s="299" t="s">
        <v>919</v>
      </c>
      <c r="HU101" s="299" t="s">
        <v>919</v>
      </c>
      <c r="HV101" s="299" t="s">
        <v>919</v>
      </c>
      <c r="HW101" s="299" t="s">
        <v>919</v>
      </c>
      <c r="HX101" s="299" t="s">
        <v>919</v>
      </c>
      <c r="HY101" s="299" t="s">
        <v>919</v>
      </c>
      <c r="HZ101" s="299" t="s">
        <v>919</v>
      </c>
      <c r="IA101" s="299" t="s">
        <v>919</v>
      </c>
      <c r="IB101" s="299" t="s">
        <v>919</v>
      </c>
      <c r="IC101" s="299" t="s">
        <v>919</v>
      </c>
      <c r="ID101" s="299" t="s">
        <v>919</v>
      </c>
      <c r="IE101" s="299" t="s">
        <v>919</v>
      </c>
      <c r="IF101" s="299" t="s">
        <v>919</v>
      </c>
      <c r="IG101" s="299" t="s">
        <v>919</v>
      </c>
      <c r="IH101" s="299" t="s">
        <v>919</v>
      </c>
      <c r="II101" s="299" t="s">
        <v>919</v>
      </c>
      <c r="IJ101" s="299" t="s">
        <v>919</v>
      </c>
      <c r="IK101" s="299" t="s">
        <v>919</v>
      </c>
      <c r="IL101" s="299" t="s">
        <v>919</v>
      </c>
      <c r="IM101" s="299" t="s">
        <v>919</v>
      </c>
      <c r="IN101" s="299" t="s">
        <v>919</v>
      </c>
      <c r="IO101" s="299" t="s">
        <v>919</v>
      </c>
      <c r="IP101" s="299" t="s">
        <v>919</v>
      </c>
      <c r="IQ101" s="299" t="s">
        <v>919</v>
      </c>
      <c r="IR101" s="299" t="s">
        <v>919</v>
      </c>
      <c r="IS101" s="299" t="s">
        <v>919</v>
      </c>
      <c r="IT101" s="299" t="s">
        <v>919</v>
      </c>
      <c r="IU101" s="299" t="s">
        <v>919</v>
      </c>
      <c r="IV101" s="299" t="s">
        <v>919</v>
      </c>
      <c r="IW101" s="299" t="s">
        <v>919</v>
      </c>
      <c r="IX101" s="299" t="s">
        <v>919</v>
      </c>
      <c r="IY101" s="299" t="s">
        <v>919</v>
      </c>
      <c r="IZ101" s="299" t="s">
        <v>919</v>
      </c>
      <c r="JA101" s="299" t="s">
        <v>919</v>
      </c>
      <c r="JB101" s="299" t="s">
        <v>919</v>
      </c>
      <c r="JC101" s="299" t="s">
        <v>919</v>
      </c>
      <c r="JD101" s="299" t="s">
        <v>919</v>
      </c>
      <c r="JE101" s="299" t="s">
        <v>919</v>
      </c>
      <c r="JF101" s="299" t="s">
        <v>919</v>
      </c>
      <c r="JG101" s="299" t="s">
        <v>919</v>
      </c>
      <c r="JH101" s="299" t="s">
        <v>919</v>
      </c>
      <c r="JI101" s="299" t="s">
        <v>919</v>
      </c>
      <c r="JJ101" s="299" t="s">
        <v>919</v>
      </c>
      <c r="JK101" s="299" t="s">
        <v>919</v>
      </c>
      <c r="JL101" s="299" t="s">
        <v>919</v>
      </c>
      <c r="JM101" s="299" t="s">
        <v>919</v>
      </c>
      <c r="JN101" s="299" t="s">
        <v>919</v>
      </c>
      <c r="JO101" s="299" t="s">
        <v>919</v>
      </c>
      <c r="JP101" s="299" t="s">
        <v>919</v>
      </c>
      <c r="JQ101" s="299" t="s">
        <v>919</v>
      </c>
      <c r="JR101" s="299" t="s">
        <v>919</v>
      </c>
      <c r="JS101" s="299" t="s">
        <v>919</v>
      </c>
      <c r="JT101" s="299" t="s">
        <v>919</v>
      </c>
      <c r="JU101" s="299" t="s">
        <v>919</v>
      </c>
      <c r="JV101" s="299" t="s">
        <v>919</v>
      </c>
      <c r="JW101" s="299" t="s">
        <v>919</v>
      </c>
      <c r="JX101" s="299" t="s">
        <v>919</v>
      </c>
      <c r="JY101" s="299" t="s">
        <v>919</v>
      </c>
      <c r="JZ101" s="299" t="s">
        <v>919</v>
      </c>
      <c r="KA101" s="299" t="s">
        <v>919</v>
      </c>
      <c r="KB101" s="299" t="s">
        <v>919</v>
      </c>
      <c r="KC101" s="299" t="s">
        <v>919</v>
      </c>
      <c r="KD101" s="299" t="s">
        <v>919</v>
      </c>
      <c r="KE101" s="299" t="s">
        <v>919</v>
      </c>
      <c r="KF101" s="299" t="s">
        <v>919</v>
      </c>
      <c r="KG101" s="299" t="s">
        <v>919</v>
      </c>
      <c r="KH101" s="299" t="s">
        <v>919</v>
      </c>
      <c r="KI101" s="299" t="s">
        <v>919</v>
      </c>
      <c r="KJ101" s="299" t="s">
        <v>919</v>
      </c>
      <c r="KK101" s="299" t="s">
        <v>919</v>
      </c>
      <c r="KL101" s="299" t="s">
        <v>919</v>
      </c>
      <c r="KM101" s="299" t="s">
        <v>919</v>
      </c>
      <c r="KN101" s="299" t="s">
        <v>919</v>
      </c>
      <c r="KO101" s="299" t="s">
        <v>919</v>
      </c>
      <c r="KP101" s="299" t="s">
        <v>919</v>
      </c>
      <c r="KQ101" s="299" t="s">
        <v>919</v>
      </c>
      <c r="KR101" s="299" t="s">
        <v>919</v>
      </c>
      <c r="KS101" s="299" t="s">
        <v>919</v>
      </c>
      <c r="KT101" s="299" t="s">
        <v>919</v>
      </c>
      <c r="KU101" s="299" t="s">
        <v>919</v>
      </c>
      <c r="KV101" s="299" t="s">
        <v>919</v>
      </c>
      <c r="KW101" s="299" t="s">
        <v>919</v>
      </c>
      <c r="KX101" s="299" t="s">
        <v>919</v>
      </c>
      <c r="KY101" s="299" t="s">
        <v>919</v>
      </c>
      <c r="KZ101" s="299" t="s">
        <v>919</v>
      </c>
      <c r="LA101" s="299" t="s">
        <v>919</v>
      </c>
      <c r="LB101" s="299" t="s">
        <v>919</v>
      </c>
      <c r="LC101" s="299" t="s">
        <v>919</v>
      </c>
      <c r="LD101" s="299" t="s">
        <v>919</v>
      </c>
      <c r="LE101" s="299" t="s">
        <v>919</v>
      </c>
      <c r="LF101" s="299" t="s">
        <v>919</v>
      </c>
      <c r="LG101" s="299" t="s">
        <v>919</v>
      </c>
      <c r="LH101" s="299" t="s">
        <v>919</v>
      </c>
      <c r="LI101" s="299" t="s">
        <v>919</v>
      </c>
      <c r="LJ101" s="299" t="s">
        <v>919</v>
      </c>
      <c r="LK101" s="299" t="s">
        <v>919</v>
      </c>
      <c r="LL101" s="299" t="s">
        <v>919</v>
      </c>
      <c r="LM101" s="299" t="s">
        <v>919</v>
      </c>
      <c r="LN101" s="299" t="s">
        <v>919</v>
      </c>
      <c r="LO101" s="299" t="s">
        <v>919</v>
      </c>
      <c r="LP101" s="299" t="s">
        <v>919</v>
      </c>
      <c r="LQ101" s="299" t="s">
        <v>919</v>
      </c>
      <c r="LR101" s="299" t="s">
        <v>919</v>
      </c>
      <c r="LS101" s="299" t="s">
        <v>919</v>
      </c>
      <c r="LT101" s="299" t="s">
        <v>919</v>
      </c>
      <c r="LU101" s="299" t="s">
        <v>919</v>
      </c>
      <c r="LV101" s="299" t="s">
        <v>919</v>
      </c>
      <c r="LW101" s="299" t="s">
        <v>919</v>
      </c>
      <c r="LX101" s="299" t="s">
        <v>919</v>
      </c>
      <c r="LY101" s="299" t="s">
        <v>919</v>
      </c>
      <c r="LZ101" s="299" t="s">
        <v>919</v>
      </c>
      <c r="MA101" s="299" t="s">
        <v>919</v>
      </c>
      <c r="MB101" s="299" t="s">
        <v>919</v>
      </c>
      <c r="MC101" s="299" t="s">
        <v>919</v>
      </c>
      <c r="MD101" s="299" t="s">
        <v>919</v>
      </c>
      <c r="ME101" s="299" t="s">
        <v>919</v>
      </c>
      <c r="MF101" s="299" t="s">
        <v>919</v>
      </c>
      <c r="MG101" s="299" t="s">
        <v>919</v>
      </c>
      <c r="MH101" s="299" t="s">
        <v>919</v>
      </c>
      <c r="MI101" s="299" t="s">
        <v>919</v>
      </c>
      <c r="MJ101" s="299" t="s">
        <v>919</v>
      </c>
      <c r="MK101" s="299" t="s">
        <v>919</v>
      </c>
      <c r="ML101" s="299" t="s">
        <v>919</v>
      </c>
      <c r="MM101" s="299" t="s">
        <v>919</v>
      </c>
      <c r="MN101" s="299" t="s">
        <v>919</v>
      </c>
      <c r="MO101" s="299" t="s">
        <v>919</v>
      </c>
      <c r="MP101" s="299" t="s">
        <v>919</v>
      </c>
      <c r="MQ101" s="299" t="s">
        <v>919</v>
      </c>
      <c r="MR101" s="299" t="s">
        <v>919</v>
      </c>
      <c r="MS101" s="299" t="s">
        <v>919</v>
      </c>
      <c r="MT101" s="299" t="s">
        <v>919</v>
      </c>
      <c r="MU101" s="299" t="s">
        <v>919</v>
      </c>
      <c r="MV101" s="299" t="s">
        <v>919</v>
      </c>
      <c r="MW101" s="299" t="s">
        <v>919</v>
      </c>
      <c r="MX101" s="299" t="s">
        <v>919</v>
      </c>
      <c r="MY101" s="299" t="s">
        <v>919</v>
      </c>
      <c r="MZ101" s="299" t="s">
        <v>919</v>
      </c>
      <c r="NA101" s="299" t="s">
        <v>919</v>
      </c>
      <c r="NB101" s="299" t="s">
        <v>919</v>
      </c>
      <c r="NC101" s="299" t="s">
        <v>919</v>
      </c>
      <c r="ND101" s="299" t="s">
        <v>919</v>
      </c>
      <c r="NE101" s="299" t="s">
        <v>919</v>
      </c>
      <c r="NF101" s="299" t="s">
        <v>919</v>
      </c>
      <c r="NG101" s="299" t="s">
        <v>919</v>
      </c>
      <c r="NH101" s="299" t="s">
        <v>919</v>
      </c>
      <c r="NI101" s="299" t="s">
        <v>919</v>
      </c>
      <c r="NJ101" s="299" t="s">
        <v>919</v>
      </c>
      <c r="NK101" s="299" t="s">
        <v>919</v>
      </c>
      <c r="NL101" s="299" t="s">
        <v>919</v>
      </c>
      <c r="NM101" s="299" t="s">
        <v>919</v>
      </c>
      <c r="NN101" s="299" t="s">
        <v>919</v>
      </c>
      <c r="NO101" s="299" t="s">
        <v>919</v>
      </c>
      <c r="NP101" s="299" t="s">
        <v>919</v>
      </c>
      <c r="NQ101" s="299" t="s">
        <v>919</v>
      </c>
      <c r="NR101" s="299" t="s">
        <v>919</v>
      </c>
      <c r="NS101" s="299" t="s">
        <v>919</v>
      </c>
      <c r="NT101" s="299" t="s">
        <v>919</v>
      </c>
      <c r="NU101" s="299" t="s">
        <v>919</v>
      </c>
      <c r="NV101" s="299" t="s">
        <v>919</v>
      </c>
      <c r="NW101" s="299" t="s">
        <v>919</v>
      </c>
      <c r="NX101" s="299" t="s">
        <v>919</v>
      </c>
      <c r="NY101" s="299" t="s">
        <v>919</v>
      </c>
      <c r="NZ101" s="299" t="s">
        <v>919</v>
      </c>
      <c r="OA101" s="299" t="s">
        <v>919</v>
      </c>
      <c r="OB101" s="299" t="s">
        <v>919</v>
      </c>
      <c r="OC101" s="299" t="s">
        <v>919</v>
      </c>
      <c r="OD101" s="299" t="s">
        <v>919</v>
      </c>
      <c r="OE101" s="299" t="s">
        <v>919</v>
      </c>
      <c r="OF101" s="299" t="s">
        <v>919</v>
      </c>
      <c r="OG101" s="299" t="s">
        <v>919</v>
      </c>
      <c r="OH101" s="299" t="s">
        <v>919</v>
      </c>
      <c r="OI101" s="299" t="s">
        <v>919</v>
      </c>
      <c r="OJ101" s="299" t="s">
        <v>919</v>
      </c>
      <c r="OK101" s="299" t="s">
        <v>919</v>
      </c>
      <c r="OL101" s="299" t="s">
        <v>919</v>
      </c>
      <c r="OM101" s="299" t="s">
        <v>919</v>
      </c>
      <c r="ON101" s="299" t="s">
        <v>919</v>
      </c>
      <c r="OO101" s="299" t="s">
        <v>919</v>
      </c>
      <c r="OP101" s="299" t="s">
        <v>919</v>
      </c>
      <c r="OQ101" s="299" t="s">
        <v>919</v>
      </c>
      <c r="OR101" s="299" t="s">
        <v>919</v>
      </c>
      <c r="OS101" s="299" t="s">
        <v>919</v>
      </c>
      <c r="OT101" s="299" t="s">
        <v>919</v>
      </c>
      <c r="OU101" s="299" t="s">
        <v>919</v>
      </c>
      <c r="OV101" s="299" t="s">
        <v>919</v>
      </c>
      <c r="OW101" s="299" t="s">
        <v>919</v>
      </c>
      <c r="OX101" s="299" t="s">
        <v>919</v>
      </c>
      <c r="OY101" s="299" t="s">
        <v>919</v>
      </c>
      <c r="OZ101" s="299" t="s">
        <v>919</v>
      </c>
      <c r="PA101" s="299" t="s">
        <v>919</v>
      </c>
      <c r="PB101" s="299" t="s">
        <v>919</v>
      </c>
      <c r="PC101" s="299" t="s">
        <v>919</v>
      </c>
      <c r="PD101" s="299" t="s">
        <v>919</v>
      </c>
      <c r="PE101" s="299" t="s">
        <v>919</v>
      </c>
      <c r="PF101" s="299" t="s">
        <v>919</v>
      </c>
      <c r="PG101" s="299" t="s">
        <v>919</v>
      </c>
      <c r="PH101" s="299" t="s">
        <v>919</v>
      </c>
      <c r="PI101" s="299" t="s">
        <v>919</v>
      </c>
      <c r="PJ101" s="299" t="s">
        <v>919</v>
      </c>
      <c r="PK101" s="299" t="s">
        <v>919</v>
      </c>
      <c r="PL101" s="299" t="s">
        <v>919</v>
      </c>
      <c r="PM101" s="299" t="s">
        <v>919</v>
      </c>
      <c r="PN101" s="299" t="s">
        <v>919</v>
      </c>
      <c r="PO101" s="299" t="s">
        <v>919</v>
      </c>
      <c r="PP101" s="299" t="s">
        <v>919</v>
      </c>
      <c r="PQ101" s="299" t="s">
        <v>919</v>
      </c>
      <c r="PR101" s="299" t="s">
        <v>919</v>
      </c>
      <c r="PS101" s="299" t="s">
        <v>919</v>
      </c>
      <c r="PT101" s="299" t="s">
        <v>919</v>
      </c>
      <c r="PU101" s="299" t="s">
        <v>919</v>
      </c>
      <c r="PV101" s="299" t="s">
        <v>919</v>
      </c>
      <c r="PW101" s="299" t="s">
        <v>919</v>
      </c>
      <c r="PX101" s="299" t="s">
        <v>919</v>
      </c>
      <c r="PY101" s="299" t="s">
        <v>919</v>
      </c>
      <c r="PZ101" s="299" t="s">
        <v>919</v>
      </c>
      <c r="QA101" s="299" t="s">
        <v>919</v>
      </c>
      <c r="QB101" s="299" t="s">
        <v>919</v>
      </c>
      <c r="QC101" s="299" t="s">
        <v>919</v>
      </c>
      <c r="QD101" s="299" t="s">
        <v>919</v>
      </c>
      <c r="QE101" s="299" t="s">
        <v>919</v>
      </c>
      <c r="QF101" s="299" t="s">
        <v>919</v>
      </c>
      <c r="QG101" s="299" t="s">
        <v>919</v>
      </c>
      <c r="QH101" s="299" t="s">
        <v>919</v>
      </c>
      <c r="QI101" s="299" t="s">
        <v>919</v>
      </c>
      <c r="QJ101" s="299" t="s">
        <v>919</v>
      </c>
      <c r="QK101" s="299" t="s">
        <v>919</v>
      </c>
      <c r="QL101" s="299" t="s">
        <v>919</v>
      </c>
      <c r="QM101" s="299" t="s">
        <v>919</v>
      </c>
      <c r="QN101" s="299" t="s">
        <v>919</v>
      </c>
      <c r="QO101" s="299" t="s">
        <v>919</v>
      </c>
      <c r="QP101" s="299" t="s">
        <v>919</v>
      </c>
      <c r="QQ101" s="299" t="s">
        <v>919</v>
      </c>
      <c r="QR101" s="299" t="s">
        <v>919</v>
      </c>
      <c r="QS101" s="299" t="s">
        <v>919</v>
      </c>
      <c r="QT101" s="299" t="s">
        <v>919</v>
      </c>
      <c r="QU101" s="299" t="s">
        <v>919</v>
      </c>
      <c r="QV101" s="299" t="s">
        <v>919</v>
      </c>
      <c r="QW101" s="299" t="s">
        <v>919</v>
      </c>
      <c r="QX101" s="299" t="s">
        <v>919</v>
      </c>
      <c r="QY101" s="299" t="s">
        <v>919</v>
      </c>
      <c r="QZ101" s="299" t="s">
        <v>919</v>
      </c>
      <c r="RA101" s="299" t="s">
        <v>919</v>
      </c>
      <c r="RB101" s="299" t="s">
        <v>919</v>
      </c>
      <c r="RC101" s="299" t="s">
        <v>919</v>
      </c>
      <c r="RD101" s="299" t="s">
        <v>919</v>
      </c>
      <c r="RE101" s="299" t="s">
        <v>919</v>
      </c>
      <c r="RF101" s="299" t="s">
        <v>919</v>
      </c>
      <c r="RG101" s="299" t="s">
        <v>919</v>
      </c>
      <c r="RH101" s="299" t="s">
        <v>919</v>
      </c>
      <c r="RI101" s="299" t="s">
        <v>919</v>
      </c>
      <c r="RJ101" s="299" t="s">
        <v>919</v>
      </c>
      <c r="RK101" s="299" t="s">
        <v>919</v>
      </c>
      <c r="RL101" s="299" t="s">
        <v>919</v>
      </c>
      <c r="RM101" s="299" t="s">
        <v>919</v>
      </c>
      <c r="RN101" s="299" t="s">
        <v>919</v>
      </c>
      <c r="RO101" s="299" t="s">
        <v>919</v>
      </c>
      <c r="RP101" s="299" t="s">
        <v>919</v>
      </c>
      <c r="RQ101" s="299" t="s">
        <v>919</v>
      </c>
      <c r="RR101" s="299" t="s">
        <v>919</v>
      </c>
      <c r="RS101" s="299" t="s">
        <v>919</v>
      </c>
      <c r="RT101" s="299" t="s">
        <v>919</v>
      </c>
      <c r="RU101" s="299" t="s">
        <v>919</v>
      </c>
      <c r="RV101" s="299" t="s">
        <v>919</v>
      </c>
      <c r="RW101" s="299" t="s">
        <v>919</v>
      </c>
      <c r="RX101" s="299" t="s">
        <v>919</v>
      </c>
      <c r="RY101" s="299" t="s">
        <v>919</v>
      </c>
      <c r="RZ101" s="299" t="s">
        <v>919</v>
      </c>
      <c r="SA101" s="299" t="s">
        <v>919</v>
      </c>
      <c r="SB101" s="299" t="s">
        <v>919</v>
      </c>
      <c r="SC101" s="299" t="s">
        <v>919</v>
      </c>
      <c r="SD101" s="299" t="s">
        <v>919</v>
      </c>
      <c r="SE101" s="299" t="s">
        <v>919</v>
      </c>
      <c r="SF101" s="299" t="s">
        <v>919</v>
      </c>
      <c r="SG101" s="299" t="s">
        <v>919</v>
      </c>
      <c r="SH101" s="299" t="s">
        <v>919</v>
      </c>
      <c r="SI101" s="299" t="s">
        <v>919</v>
      </c>
      <c r="SJ101" s="299" t="s">
        <v>919</v>
      </c>
    </row>
    <row r="102" spans="2:504" s="101" customFormat="1" ht="30" customHeight="1" x14ac:dyDescent="0.25">
      <c r="B102" s="300" t="str" cm="1">
        <f t="array" ref="B102">IFERROR(_xlfn.TEXTJOIN(", ",TRUE,IF(($E$8:$SJ$8="")*($E$6:$SJ$6="Approved"),$E$10:$SJ$10,"")),"Excel 2019 or newer required for this function")</f>
        <v/>
      </c>
      <c r="C102" s="301"/>
      <c r="D102" s="122">
        <f>SUMIFS($E$9:$SJ$9,$E$6:$SJ$6,"Approved",$E$8:$SJ$8,"")</f>
        <v>0</v>
      </c>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299"/>
      <c r="AP102" s="299"/>
      <c r="AQ102" s="299"/>
      <c r="AR102" s="299"/>
      <c r="AS102" s="299"/>
      <c r="AT102" s="299"/>
      <c r="AU102" s="299"/>
      <c r="AV102" s="299"/>
      <c r="AW102" s="299"/>
      <c r="AX102" s="299"/>
      <c r="AY102" s="299"/>
      <c r="AZ102" s="299"/>
      <c r="BA102" s="299"/>
      <c r="BB102" s="299"/>
      <c r="BC102" s="299"/>
      <c r="BD102" s="299"/>
      <c r="BE102" s="299"/>
      <c r="BF102" s="299"/>
      <c r="BG102" s="299"/>
      <c r="BH102" s="299"/>
      <c r="BI102" s="299"/>
      <c r="BJ102" s="299"/>
      <c r="BK102" s="299"/>
      <c r="BL102" s="299"/>
      <c r="BM102" s="299"/>
      <c r="BN102" s="299"/>
      <c r="BO102" s="299"/>
      <c r="BP102" s="299"/>
      <c r="BQ102" s="299"/>
      <c r="BR102" s="299"/>
      <c r="BS102" s="299"/>
      <c r="BT102" s="299"/>
      <c r="BU102" s="299"/>
      <c r="BV102" s="299"/>
      <c r="BW102" s="299"/>
      <c r="BX102" s="299"/>
      <c r="BY102" s="299"/>
      <c r="BZ102" s="299"/>
      <c r="CA102" s="299"/>
      <c r="CB102" s="299"/>
      <c r="CC102" s="299"/>
      <c r="CD102" s="299"/>
      <c r="CE102" s="299"/>
      <c r="CF102" s="299"/>
      <c r="CG102" s="299"/>
      <c r="CH102" s="299"/>
      <c r="CI102" s="299"/>
      <c r="CJ102" s="299"/>
      <c r="CK102" s="299"/>
      <c r="CL102" s="299"/>
      <c r="CM102" s="299"/>
      <c r="CN102" s="299"/>
      <c r="CO102" s="299"/>
      <c r="CP102" s="299"/>
      <c r="CQ102" s="299"/>
      <c r="CR102" s="299"/>
      <c r="CS102" s="299"/>
      <c r="CT102" s="299"/>
      <c r="CU102" s="299"/>
      <c r="CV102" s="299"/>
      <c r="CW102" s="299"/>
      <c r="CX102" s="299"/>
      <c r="CY102" s="299"/>
      <c r="CZ102" s="299"/>
      <c r="DA102" s="299"/>
      <c r="DB102" s="299"/>
      <c r="DC102" s="299"/>
      <c r="DD102" s="299"/>
      <c r="DE102" s="299"/>
      <c r="DF102" s="299"/>
      <c r="DG102" s="299"/>
      <c r="DH102" s="299"/>
      <c r="DI102" s="299"/>
      <c r="DJ102" s="299"/>
      <c r="DK102" s="299"/>
      <c r="DL102" s="299"/>
      <c r="DM102" s="299"/>
      <c r="DN102" s="299"/>
      <c r="DO102" s="299"/>
      <c r="DP102" s="299"/>
      <c r="DQ102" s="299"/>
      <c r="DR102" s="299"/>
      <c r="DS102" s="299"/>
      <c r="DT102" s="299"/>
      <c r="DU102" s="299"/>
      <c r="DV102" s="299"/>
      <c r="DW102" s="299"/>
      <c r="DX102" s="299"/>
      <c r="DY102" s="299"/>
      <c r="DZ102" s="299"/>
      <c r="EA102" s="299"/>
      <c r="EB102" s="299"/>
      <c r="EC102" s="299"/>
      <c r="ED102" s="299"/>
      <c r="EE102" s="299"/>
      <c r="EF102" s="299"/>
      <c r="EG102" s="299"/>
      <c r="EH102" s="299"/>
      <c r="EI102" s="299"/>
      <c r="EJ102" s="299"/>
      <c r="EK102" s="299"/>
      <c r="EL102" s="299"/>
      <c r="EM102" s="299"/>
      <c r="EN102" s="299"/>
      <c r="EO102" s="299"/>
      <c r="EP102" s="299"/>
      <c r="EQ102" s="299"/>
      <c r="ER102" s="299"/>
      <c r="ES102" s="299"/>
      <c r="ET102" s="299"/>
      <c r="EU102" s="299"/>
      <c r="EV102" s="299"/>
      <c r="EW102" s="299"/>
      <c r="EX102" s="299"/>
      <c r="EY102" s="299"/>
      <c r="EZ102" s="299"/>
      <c r="FA102" s="299"/>
      <c r="FB102" s="299"/>
      <c r="FC102" s="299"/>
      <c r="FD102" s="299"/>
      <c r="FE102" s="299"/>
      <c r="FF102" s="299"/>
      <c r="FG102" s="299"/>
      <c r="FH102" s="299"/>
      <c r="FI102" s="299"/>
      <c r="FJ102" s="299"/>
      <c r="FK102" s="299"/>
      <c r="FL102" s="299"/>
      <c r="FM102" s="299"/>
      <c r="FN102" s="299"/>
      <c r="FO102" s="299"/>
      <c r="FP102" s="299"/>
      <c r="FQ102" s="299"/>
      <c r="FR102" s="299"/>
      <c r="FS102" s="299"/>
      <c r="FT102" s="299"/>
      <c r="FU102" s="299"/>
      <c r="FV102" s="299"/>
      <c r="FW102" s="299"/>
      <c r="FX102" s="299"/>
      <c r="FY102" s="299"/>
      <c r="FZ102" s="299"/>
      <c r="GA102" s="299"/>
      <c r="GB102" s="299"/>
      <c r="GC102" s="299"/>
      <c r="GD102" s="299"/>
      <c r="GE102" s="299"/>
      <c r="GF102" s="299"/>
      <c r="GG102" s="299"/>
      <c r="GH102" s="299"/>
      <c r="GI102" s="299"/>
      <c r="GJ102" s="299"/>
      <c r="GK102" s="299"/>
      <c r="GL102" s="299"/>
      <c r="GM102" s="299"/>
      <c r="GN102" s="299"/>
      <c r="GO102" s="299"/>
      <c r="GP102" s="299"/>
      <c r="GQ102" s="299"/>
      <c r="GR102" s="299"/>
      <c r="GS102" s="299"/>
      <c r="GT102" s="299"/>
      <c r="GU102" s="299"/>
      <c r="GV102" s="299"/>
      <c r="GW102" s="299"/>
      <c r="GX102" s="299"/>
      <c r="GY102" s="299"/>
      <c r="GZ102" s="299"/>
      <c r="HA102" s="299"/>
      <c r="HB102" s="299"/>
      <c r="HC102" s="299"/>
      <c r="HD102" s="299"/>
      <c r="HE102" s="299"/>
      <c r="HF102" s="299"/>
      <c r="HG102" s="299"/>
      <c r="HH102" s="299"/>
      <c r="HI102" s="299"/>
      <c r="HJ102" s="299"/>
      <c r="HK102" s="299"/>
      <c r="HL102" s="299"/>
      <c r="HM102" s="299"/>
      <c r="HN102" s="299"/>
      <c r="HO102" s="299"/>
      <c r="HP102" s="299"/>
      <c r="HQ102" s="299"/>
      <c r="HR102" s="299"/>
      <c r="HS102" s="299"/>
      <c r="HT102" s="299"/>
      <c r="HU102" s="299"/>
      <c r="HV102" s="299"/>
      <c r="HW102" s="299"/>
      <c r="HX102" s="299"/>
      <c r="HY102" s="299"/>
      <c r="HZ102" s="299"/>
      <c r="IA102" s="299"/>
      <c r="IB102" s="299"/>
      <c r="IC102" s="299"/>
      <c r="ID102" s="299"/>
      <c r="IE102" s="299"/>
      <c r="IF102" s="299"/>
      <c r="IG102" s="299"/>
      <c r="IH102" s="299"/>
      <c r="II102" s="299"/>
      <c r="IJ102" s="299"/>
      <c r="IK102" s="299"/>
      <c r="IL102" s="299"/>
      <c r="IM102" s="299"/>
      <c r="IN102" s="299"/>
      <c r="IO102" s="299"/>
      <c r="IP102" s="299"/>
      <c r="IQ102" s="299"/>
      <c r="IR102" s="299"/>
      <c r="IS102" s="299"/>
      <c r="IT102" s="299"/>
      <c r="IU102" s="299"/>
      <c r="IV102" s="299"/>
      <c r="IW102" s="299"/>
      <c r="IX102" s="299"/>
      <c r="IY102" s="299"/>
      <c r="IZ102" s="299"/>
      <c r="JA102" s="299"/>
      <c r="JB102" s="299"/>
      <c r="JC102" s="299"/>
      <c r="JD102" s="299"/>
      <c r="JE102" s="299"/>
      <c r="JF102" s="299"/>
      <c r="JG102" s="299"/>
      <c r="JH102" s="299"/>
      <c r="JI102" s="299"/>
      <c r="JJ102" s="299"/>
      <c r="JK102" s="299"/>
      <c r="JL102" s="299"/>
      <c r="JM102" s="299"/>
      <c r="JN102" s="299"/>
      <c r="JO102" s="299"/>
      <c r="JP102" s="299"/>
      <c r="JQ102" s="299"/>
      <c r="JR102" s="299"/>
      <c r="JS102" s="299"/>
      <c r="JT102" s="299"/>
      <c r="JU102" s="299"/>
      <c r="JV102" s="299"/>
      <c r="JW102" s="299"/>
      <c r="JX102" s="299"/>
      <c r="JY102" s="299"/>
      <c r="JZ102" s="299"/>
      <c r="KA102" s="299"/>
      <c r="KB102" s="299"/>
      <c r="KC102" s="299"/>
      <c r="KD102" s="299"/>
      <c r="KE102" s="299"/>
      <c r="KF102" s="299"/>
      <c r="KG102" s="299"/>
      <c r="KH102" s="299"/>
      <c r="KI102" s="299"/>
      <c r="KJ102" s="299"/>
      <c r="KK102" s="299"/>
      <c r="KL102" s="299"/>
      <c r="KM102" s="299"/>
      <c r="KN102" s="299"/>
      <c r="KO102" s="299"/>
      <c r="KP102" s="299"/>
      <c r="KQ102" s="299"/>
      <c r="KR102" s="299"/>
      <c r="KS102" s="299"/>
      <c r="KT102" s="299"/>
      <c r="KU102" s="299"/>
      <c r="KV102" s="299"/>
      <c r="KW102" s="299"/>
      <c r="KX102" s="299"/>
      <c r="KY102" s="299"/>
      <c r="KZ102" s="299"/>
      <c r="LA102" s="299"/>
      <c r="LB102" s="299"/>
      <c r="LC102" s="299"/>
      <c r="LD102" s="299"/>
      <c r="LE102" s="299"/>
      <c r="LF102" s="299"/>
      <c r="LG102" s="299"/>
      <c r="LH102" s="299"/>
      <c r="LI102" s="299"/>
      <c r="LJ102" s="299"/>
      <c r="LK102" s="299"/>
      <c r="LL102" s="299"/>
      <c r="LM102" s="299"/>
      <c r="LN102" s="299"/>
      <c r="LO102" s="299"/>
      <c r="LP102" s="299"/>
      <c r="LQ102" s="299"/>
      <c r="LR102" s="299"/>
      <c r="LS102" s="299"/>
      <c r="LT102" s="299"/>
      <c r="LU102" s="299"/>
      <c r="LV102" s="299"/>
      <c r="LW102" s="299"/>
      <c r="LX102" s="299"/>
      <c r="LY102" s="299"/>
      <c r="LZ102" s="299"/>
      <c r="MA102" s="299"/>
      <c r="MB102" s="299"/>
      <c r="MC102" s="299"/>
      <c r="MD102" s="299"/>
      <c r="ME102" s="299"/>
      <c r="MF102" s="299"/>
      <c r="MG102" s="299"/>
      <c r="MH102" s="299"/>
      <c r="MI102" s="299"/>
      <c r="MJ102" s="299"/>
      <c r="MK102" s="299"/>
      <c r="ML102" s="299"/>
      <c r="MM102" s="299"/>
      <c r="MN102" s="299"/>
      <c r="MO102" s="299"/>
      <c r="MP102" s="299"/>
      <c r="MQ102" s="299"/>
      <c r="MR102" s="299"/>
      <c r="MS102" s="299"/>
      <c r="MT102" s="299"/>
      <c r="MU102" s="299"/>
      <c r="MV102" s="299"/>
      <c r="MW102" s="299"/>
      <c r="MX102" s="299"/>
      <c r="MY102" s="299"/>
      <c r="MZ102" s="299"/>
      <c r="NA102" s="299"/>
      <c r="NB102" s="299"/>
      <c r="NC102" s="299"/>
      <c r="ND102" s="299"/>
      <c r="NE102" s="299"/>
      <c r="NF102" s="299"/>
      <c r="NG102" s="299"/>
      <c r="NH102" s="299"/>
      <c r="NI102" s="299"/>
      <c r="NJ102" s="299"/>
      <c r="NK102" s="299"/>
      <c r="NL102" s="299"/>
      <c r="NM102" s="299"/>
      <c r="NN102" s="299"/>
      <c r="NO102" s="299"/>
      <c r="NP102" s="299"/>
      <c r="NQ102" s="299"/>
      <c r="NR102" s="299"/>
      <c r="NS102" s="299"/>
      <c r="NT102" s="299"/>
      <c r="NU102" s="299"/>
      <c r="NV102" s="299"/>
      <c r="NW102" s="299"/>
      <c r="NX102" s="299"/>
      <c r="NY102" s="299"/>
      <c r="NZ102" s="299"/>
      <c r="OA102" s="299"/>
      <c r="OB102" s="299"/>
      <c r="OC102" s="299"/>
      <c r="OD102" s="299"/>
      <c r="OE102" s="299"/>
      <c r="OF102" s="299"/>
      <c r="OG102" s="299"/>
      <c r="OH102" s="299"/>
      <c r="OI102" s="299"/>
      <c r="OJ102" s="299"/>
      <c r="OK102" s="299"/>
      <c r="OL102" s="299"/>
      <c r="OM102" s="299"/>
      <c r="ON102" s="299"/>
      <c r="OO102" s="299"/>
      <c r="OP102" s="299"/>
      <c r="OQ102" s="299"/>
      <c r="OR102" s="299"/>
      <c r="OS102" s="299"/>
      <c r="OT102" s="299"/>
      <c r="OU102" s="299"/>
      <c r="OV102" s="299"/>
      <c r="OW102" s="299"/>
      <c r="OX102" s="299"/>
      <c r="OY102" s="299"/>
      <c r="OZ102" s="299"/>
      <c r="PA102" s="299"/>
      <c r="PB102" s="299"/>
      <c r="PC102" s="299"/>
      <c r="PD102" s="299"/>
      <c r="PE102" s="299"/>
      <c r="PF102" s="299"/>
      <c r="PG102" s="299"/>
      <c r="PH102" s="299"/>
      <c r="PI102" s="299"/>
      <c r="PJ102" s="299"/>
      <c r="PK102" s="299"/>
      <c r="PL102" s="299"/>
      <c r="PM102" s="299"/>
      <c r="PN102" s="299"/>
      <c r="PO102" s="299"/>
      <c r="PP102" s="299"/>
      <c r="PQ102" s="299"/>
      <c r="PR102" s="299"/>
      <c r="PS102" s="299"/>
      <c r="PT102" s="299"/>
      <c r="PU102" s="299"/>
      <c r="PV102" s="299"/>
      <c r="PW102" s="299"/>
      <c r="PX102" s="299"/>
      <c r="PY102" s="299"/>
      <c r="PZ102" s="299"/>
      <c r="QA102" s="299"/>
      <c r="QB102" s="299"/>
      <c r="QC102" s="299"/>
      <c r="QD102" s="299"/>
      <c r="QE102" s="299"/>
      <c r="QF102" s="299"/>
      <c r="QG102" s="299"/>
      <c r="QH102" s="299"/>
      <c r="QI102" s="299"/>
      <c r="QJ102" s="299"/>
      <c r="QK102" s="299"/>
      <c r="QL102" s="299"/>
      <c r="QM102" s="299"/>
      <c r="QN102" s="299"/>
      <c r="QO102" s="299"/>
      <c r="QP102" s="299"/>
      <c r="QQ102" s="299"/>
      <c r="QR102" s="299"/>
      <c r="QS102" s="299"/>
      <c r="QT102" s="299"/>
      <c r="QU102" s="299"/>
      <c r="QV102" s="299"/>
      <c r="QW102" s="299"/>
      <c r="QX102" s="299"/>
      <c r="QY102" s="299"/>
      <c r="QZ102" s="299"/>
      <c r="RA102" s="299"/>
      <c r="RB102" s="299"/>
      <c r="RC102" s="299"/>
      <c r="RD102" s="299"/>
      <c r="RE102" s="299"/>
      <c r="RF102" s="299"/>
      <c r="RG102" s="299"/>
      <c r="RH102" s="299"/>
      <c r="RI102" s="299"/>
      <c r="RJ102" s="299"/>
      <c r="RK102" s="299"/>
      <c r="RL102" s="299"/>
      <c r="RM102" s="299"/>
      <c r="RN102" s="299"/>
      <c r="RO102" s="299"/>
      <c r="RP102" s="299"/>
      <c r="RQ102" s="299"/>
      <c r="RR102" s="299"/>
      <c r="RS102" s="299"/>
      <c r="RT102" s="299"/>
      <c r="RU102" s="299"/>
      <c r="RV102" s="299"/>
      <c r="RW102" s="299"/>
      <c r="RX102" s="299"/>
      <c r="RY102" s="299"/>
      <c r="RZ102" s="299"/>
      <c r="SA102" s="299"/>
      <c r="SB102" s="299"/>
      <c r="SC102" s="299"/>
      <c r="SD102" s="299"/>
      <c r="SE102" s="299"/>
      <c r="SF102" s="299"/>
      <c r="SG102" s="299"/>
      <c r="SH102" s="299"/>
      <c r="SI102" s="299"/>
      <c r="SJ102" s="299"/>
    </row>
    <row r="103" spans="2:504" s="101" customFormat="1" x14ac:dyDescent="0.25">
      <c r="B103" s="108"/>
      <c r="C103" s="109"/>
      <c r="D103" s="109"/>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299"/>
      <c r="AE103" s="299"/>
      <c r="AF103" s="299"/>
      <c r="AG103" s="299"/>
      <c r="AH103" s="299"/>
      <c r="AI103" s="299"/>
      <c r="AJ103" s="299"/>
      <c r="AK103" s="299"/>
      <c r="AL103" s="299"/>
      <c r="AM103" s="299"/>
      <c r="AN103" s="299"/>
      <c r="AO103" s="299"/>
      <c r="AP103" s="299"/>
      <c r="AQ103" s="299"/>
      <c r="AR103" s="299"/>
      <c r="AS103" s="299"/>
      <c r="AT103" s="299"/>
      <c r="AU103" s="299"/>
      <c r="AV103" s="299"/>
      <c r="AW103" s="299"/>
      <c r="AX103" s="299"/>
      <c r="AY103" s="299"/>
      <c r="AZ103" s="299"/>
      <c r="BA103" s="299"/>
      <c r="BB103" s="299"/>
      <c r="BC103" s="299"/>
      <c r="BD103" s="299"/>
      <c r="BE103" s="299"/>
      <c r="BF103" s="299"/>
      <c r="BG103" s="299"/>
      <c r="BH103" s="299"/>
      <c r="BI103" s="299"/>
      <c r="BJ103" s="299"/>
      <c r="BK103" s="299"/>
      <c r="BL103" s="299"/>
      <c r="BM103" s="299"/>
      <c r="BN103" s="299"/>
      <c r="BO103" s="299"/>
      <c r="BP103" s="299"/>
      <c r="BQ103" s="299"/>
      <c r="BR103" s="299"/>
      <c r="BS103" s="299"/>
      <c r="BT103" s="299"/>
      <c r="BU103" s="299"/>
      <c r="BV103" s="299"/>
      <c r="BW103" s="299"/>
      <c r="BX103" s="299"/>
      <c r="BY103" s="299"/>
      <c r="BZ103" s="299"/>
      <c r="CA103" s="299"/>
      <c r="CB103" s="299"/>
      <c r="CC103" s="299"/>
      <c r="CD103" s="299"/>
      <c r="CE103" s="299"/>
      <c r="CF103" s="299"/>
      <c r="CG103" s="299"/>
      <c r="CH103" s="299"/>
      <c r="CI103" s="299"/>
      <c r="CJ103" s="299"/>
      <c r="CK103" s="299"/>
      <c r="CL103" s="299"/>
      <c r="CM103" s="299"/>
      <c r="CN103" s="299"/>
      <c r="CO103" s="299"/>
      <c r="CP103" s="299"/>
      <c r="CQ103" s="299"/>
      <c r="CR103" s="299"/>
      <c r="CS103" s="299"/>
      <c r="CT103" s="299"/>
      <c r="CU103" s="299"/>
      <c r="CV103" s="299"/>
      <c r="CW103" s="299"/>
      <c r="CX103" s="299"/>
      <c r="CY103" s="299"/>
      <c r="CZ103" s="299"/>
      <c r="DA103" s="299"/>
      <c r="DB103" s="299"/>
      <c r="DC103" s="299"/>
      <c r="DD103" s="299"/>
      <c r="DE103" s="299"/>
      <c r="DF103" s="299"/>
      <c r="DG103" s="299"/>
      <c r="DH103" s="299"/>
      <c r="DI103" s="299"/>
      <c r="DJ103" s="299"/>
      <c r="DK103" s="299"/>
      <c r="DL103" s="299"/>
      <c r="DM103" s="299"/>
      <c r="DN103" s="299"/>
      <c r="DO103" s="299"/>
      <c r="DP103" s="299"/>
      <c r="DQ103" s="299"/>
      <c r="DR103" s="299"/>
      <c r="DS103" s="299"/>
      <c r="DT103" s="299"/>
      <c r="DU103" s="299"/>
      <c r="DV103" s="299"/>
      <c r="DW103" s="299"/>
      <c r="DX103" s="299"/>
      <c r="DY103" s="299"/>
      <c r="DZ103" s="299"/>
      <c r="EA103" s="299"/>
      <c r="EB103" s="299"/>
      <c r="EC103" s="299"/>
      <c r="ED103" s="299"/>
      <c r="EE103" s="299"/>
      <c r="EF103" s="299"/>
      <c r="EG103" s="299"/>
      <c r="EH103" s="299"/>
      <c r="EI103" s="299"/>
      <c r="EJ103" s="299"/>
      <c r="EK103" s="299"/>
      <c r="EL103" s="299"/>
      <c r="EM103" s="299"/>
      <c r="EN103" s="299"/>
      <c r="EO103" s="299"/>
      <c r="EP103" s="299"/>
      <c r="EQ103" s="299"/>
      <c r="ER103" s="299"/>
      <c r="ES103" s="299"/>
      <c r="ET103" s="299"/>
      <c r="EU103" s="299"/>
      <c r="EV103" s="299"/>
      <c r="EW103" s="299"/>
      <c r="EX103" s="299"/>
      <c r="EY103" s="299"/>
      <c r="EZ103" s="299"/>
      <c r="FA103" s="299"/>
      <c r="FB103" s="299"/>
      <c r="FC103" s="299"/>
      <c r="FD103" s="299"/>
      <c r="FE103" s="299"/>
      <c r="FF103" s="299"/>
      <c r="FG103" s="299"/>
      <c r="FH103" s="299"/>
      <c r="FI103" s="299"/>
      <c r="FJ103" s="299"/>
      <c r="FK103" s="299"/>
      <c r="FL103" s="299"/>
      <c r="FM103" s="299"/>
      <c r="FN103" s="299"/>
      <c r="FO103" s="299"/>
      <c r="FP103" s="299"/>
      <c r="FQ103" s="299"/>
      <c r="FR103" s="299"/>
      <c r="FS103" s="299"/>
      <c r="FT103" s="299"/>
      <c r="FU103" s="299"/>
      <c r="FV103" s="299"/>
      <c r="FW103" s="299"/>
      <c r="FX103" s="299"/>
      <c r="FY103" s="299"/>
      <c r="FZ103" s="299"/>
      <c r="GA103" s="299"/>
      <c r="GB103" s="299"/>
      <c r="GC103" s="299"/>
      <c r="GD103" s="299"/>
      <c r="GE103" s="299"/>
      <c r="GF103" s="299"/>
      <c r="GG103" s="299"/>
      <c r="GH103" s="299"/>
      <c r="GI103" s="299"/>
      <c r="GJ103" s="299"/>
      <c r="GK103" s="299"/>
      <c r="GL103" s="299"/>
      <c r="GM103" s="299"/>
      <c r="GN103" s="299"/>
      <c r="GO103" s="299"/>
      <c r="GP103" s="299"/>
      <c r="GQ103" s="299"/>
      <c r="GR103" s="299"/>
      <c r="GS103" s="299"/>
      <c r="GT103" s="299"/>
      <c r="GU103" s="299"/>
      <c r="GV103" s="299"/>
      <c r="GW103" s="299"/>
      <c r="GX103" s="299"/>
      <c r="GY103" s="299"/>
      <c r="GZ103" s="299"/>
      <c r="HA103" s="299"/>
      <c r="HB103" s="299"/>
      <c r="HC103" s="299"/>
      <c r="HD103" s="299"/>
      <c r="HE103" s="299"/>
      <c r="HF103" s="299"/>
      <c r="HG103" s="299"/>
      <c r="HH103" s="299"/>
      <c r="HI103" s="299"/>
      <c r="HJ103" s="299"/>
      <c r="HK103" s="299"/>
      <c r="HL103" s="299"/>
      <c r="HM103" s="299"/>
      <c r="HN103" s="299"/>
      <c r="HO103" s="299"/>
      <c r="HP103" s="299"/>
      <c r="HQ103" s="299"/>
      <c r="HR103" s="299"/>
      <c r="HS103" s="299"/>
      <c r="HT103" s="299"/>
      <c r="HU103" s="299"/>
      <c r="HV103" s="299"/>
      <c r="HW103" s="299"/>
      <c r="HX103" s="299"/>
      <c r="HY103" s="299"/>
      <c r="HZ103" s="299"/>
      <c r="IA103" s="299"/>
      <c r="IB103" s="299"/>
      <c r="IC103" s="299"/>
      <c r="ID103" s="299"/>
      <c r="IE103" s="299"/>
      <c r="IF103" s="299"/>
      <c r="IG103" s="299"/>
      <c r="IH103" s="299"/>
      <c r="II103" s="299"/>
      <c r="IJ103" s="299"/>
      <c r="IK103" s="299"/>
      <c r="IL103" s="299"/>
      <c r="IM103" s="299"/>
      <c r="IN103" s="299"/>
      <c r="IO103" s="299"/>
      <c r="IP103" s="299"/>
      <c r="IQ103" s="299"/>
      <c r="IR103" s="299"/>
      <c r="IS103" s="299"/>
      <c r="IT103" s="299"/>
      <c r="IU103" s="299"/>
      <c r="IV103" s="299"/>
      <c r="IW103" s="299"/>
      <c r="IX103" s="299"/>
      <c r="IY103" s="299"/>
      <c r="IZ103" s="299"/>
      <c r="JA103" s="299"/>
      <c r="JB103" s="299"/>
      <c r="JC103" s="299"/>
      <c r="JD103" s="299"/>
      <c r="JE103" s="299"/>
      <c r="JF103" s="299"/>
      <c r="JG103" s="299"/>
      <c r="JH103" s="299"/>
      <c r="JI103" s="299"/>
      <c r="JJ103" s="299"/>
      <c r="JK103" s="299"/>
      <c r="JL103" s="299"/>
      <c r="JM103" s="299"/>
      <c r="JN103" s="299"/>
      <c r="JO103" s="299"/>
      <c r="JP103" s="299"/>
      <c r="JQ103" s="299"/>
      <c r="JR103" s="299"/>
      <c r="JS103" s="299"/>
      <c r="JT103" s="299"/>
      <c r="JU103" s="299"/>
      <c r="JV103" s="299"/>
      <c r="JW103" s="299"/>
      <c r="JX103" s="299"/>
      <c r="JY103" s="299"/>
      <c r="JZ103" s="299"/>
      <c r="KA103" s="299"/>
      <c r="KB103" s="299"/>
      <c r="KC103" s="299"/>
      <c r="KD103" s="299"/>
      <c r="KE103" s="299"/>
      <c r="KF103" s="299"/>
      <c r="KG103" s="299"/>
      <c r="KH103" s="299"/>
      <c r="KI103" s="299"/>
      <c r="KJ103" s="299"/>
      <c r="KK103" s="299"/>
      <c r="KL103" s="299"/>
      <c r="KM103" s="299"/>
      <c r="KN103" s="299"/>
      <c r="KO103" s="299"/>
      <c r="KP103" s="299"/>
      <c r="KQ103" s="299"/>
      <c r="KR103" s="299"/>
      <c r="KS103" s="299"/>
      <c r="KT103" s="299"/>
      <c r="KU103" s="299"/>
      <c r="KV103" s="299"/>
      <c r="KW103" s="299"/>
      <c r="KX103" s="299"/>
      <c r="KY103" s="299"/>
      <c r="KZ103" s="299"/>
      <c r="LA103" s="299"/>
      <c r="LB103" s="299"/>
      <c r="LC103" s="299"/>
      <c r="LD103" s="299"/>
      <c r="LE103" s="299"/>
      <c r="LF103" s="299"/>
      <c r="LG103" s="299"/>
      <c r="LH103" s="299"/>
      <c r="LI103" s="299"/>
      <c r="LJ103" s="299"/>
      <c r="LK103" s="299"/>
      <c r="LL103" s="299"/>
      <c r="LM103" s="299"/>
      <c r="LN103" s="299"/>
      <c r="LO103" s="299"/>
      <c r="LP103" s="299"/>
      <c r="LQ103" s="299"/>
      <c r="LR103" s="299"/>
      <c r="LS103" s="299"/>
      <c r="LT103" s="299"/>
      <c r="LU103" s="299"/>
      <c r="LV103" s="299"/>
      <c r="LW103" s="299"/>
      <c r="LX103" s="299"/>
      <c r="LY103" s="299"/>
      <c r="LZ103" s="299"/>
      <c r="MA103" s="299"/>
      <c r="MB103" s="299"/>
      <c r="MC103" s="299"/>
      <c r="MD103" s="299"/>
      <c r="ME103" s="299"/>
      <c r="MF103" s="299"/>
      <c r="MG103" s="299"/>
      <c r="MH103" s="299"/>
      <c r="MI103" s="299"/>
      <c r="MJ103" s="299"/>
      <c r="MK103" s="299"/>
      <c r="ML103" s="299"/>
      <c r="MM103" s="299"/>
      <c r="MN103" s="299"/>
      <c r="MO103" s="299"/>
      <c r="MP103" s="299"/>
      <c r="MQ103" s="299"/>
      <c r="MR103" s="299"/>
      <c r="MS103" s="299"/>
      <c r="MT103" s="299"/>
      <c r="MU103" s="299"/>
      <c r="MV103" s="299"/>
      <c r="MW103" s="299"/>
      <c r="MX103" s="299"/>
      <c r="MY103" s="299"/>
      <c r="MZ103" s="299"/>
      <c r="NA103" s="299"/>
      <c r="NB103" s="299"/>
      <c r="NC103" s="299"/>
      <c r="ND103" s="299"/>
      <c r="NE103" s="299"/>
      <c r="NF103" s="299"/>
      <c r="NG103" s="299"/>
      <c r="NH103" s="299"/>
      <c r="NI103" s="299"/>
      <c r="NJ103" s="299"/>
      <c r="NK103" s="299"/>
      <c r="NL103" s="299"/>
      <c r="NM103" s="299"/>
      <c r="NN103" s="299"/>
      <c r="NO103" s="299"/>
      <c r="NP103" s="299"/>
      <c r="NQ103" s="299"/>
      <c r="NR103" s="299"/>
      <c r="NS103" s="299"/>
      <c r="NT103" s="299"/>
      <c r="NU103" s="299"/>
      <c r="NV103" s="299"/>
      <c r="NW103" s="299"/>
      <c r="NX103" s="299"/>
      <c r="NY103" s="299"/>
      <c r="NZ103" s="299"/>
      <c r="OA103" s="299"/>
      <c r="OB103" s="299"/>
      <c r="OC103" s="299"/>
      <c r="OD103" s="299"/>
      <c r="OE103" s="299"/>
      <c r="OF103" s="299"/>
      <c r="OG103" s="299"/>
      <c r="OH103" s="299"/>
      <c r="OI103" s="299"/>
      <c r="OJ103" s="299"/>
      <c r="OK103" s="299"/>
      <c r="OL103" s="299"/>
      <c r="OM103" s="299"/>
      <c r="ON103" s="299"/>
      <c r="OO103" s="299"/>
      <c r="OP103" s="299"/>
      <c r="OQ103" s="299"/>
      <c r="OR103" s="299"/>
      <c r="OS103" s="299"/>
      <c r="OT103" s="299"/>
      <c r="OU103" s="299"/>
      <c r="OV103" s="299"/>
      <c r="OW103" s="299"/>
      <c r="OX103" s="299"/>
      <c r="OY103" s="299"/>
      <c r="OZ103" s="299"/>
      <c r="PA103" s="299"/>
      <c r="PB103" s="299"/>
      <c r="PC103" s="299"/>
      <c r="PD103" s="299"/>
      <c r="PE103" s="299"/>
      <c r="PF103" s="299"/>
      <c r="PG103" s="299"/>
      <c r="PH103" s="299"/>
      <c r="PI103" s="299"/>
      <c r="PJ103" s="299"/>
      <c r="PK103" s="299"/>
      <c r="PL103" s="299"/>
      <c r="PM103" s="299"/>
      <c r="PN103" s="299"/>
      <c r="PO103" s="299"/>
      <c r="PP103" s="299"/>
      <c r="PQ103" s="299"/>
      <c r="PR103" s="299"/>
      <c r="PS103" s="299"/>
      <c r="PT103" s="299"/>
      <c r="PU103" s="299"/>
      <c r="PV103" s="299"/>
      <c r="PW103" s="299"/>
      <c r="PX103" s="299"/>
      <c r="PY103" s="299"/>
      <c r="PZ103" s="299"/>
      <c r="QA103" s="299"/>
      <c r="QB103" s="299"/>
      <c r="QC103" s="299"/>
      <c r="QD103" s="299"/>
      <c r="QE103" s="299"/>
      <c r="QF103" s="299"/>
      <c r="QG103" s="299"/>
      <c r="QH103" s="299"/>
      <c r="QI103" s="299"/>
      <c r="QJ103" s="299"/>
      <c r="QK103" s="299"/>
      <c r="QL103" s="299"/>
      <c r="QM103" s="299"/>
      <c r="QN103" s="299"/>
      <c r="QO103" s="299"/>
      <c r="QP103" s="299"/>
      <c r="QQ103" s="299"/>
      <c r="QR103" s="299"/>
      <c r="QS103" s="299"/>
      <c r="QT103" s="299"/>
      <c r="QU103" s="299"/>
      <c r="QV103" s="299"/>
      <c r="QW103" s="299"/>
      <c r="QX103" s="299"/>
      <c r="QY103" s="299"/>
      <c r="QZ103" s="299"/>
      <c r="RA103" s="299"/>
      <c r="RB103" s="299"/>
      <c r="RC103" s="299"/>
      <c r="RD103" s="299"/>
      <c r="RE103" s="299"/>
      <c r="RF103" s="299"/>
      <c r="RG103" s="299"/>
      <c r="RH103" s="299"/>
      <c r="RI103" s="299"/>
      <c r="RJ103" s="299"/>
      <c r="RK103" s="299"/>
      <c r="RL103" s="299"/>
      <c r="RM103" s="299"/>
      <c r="RN103" s="299"/>
      <c r="RO103" s="299"/>
      <c r="RP103" s="299"/>
      <c r="RQ103" s="299"/>
      <c r="RR103" s="299"/>
      <c r="RS103" s="299"/>
      <c r="RT103" s="299"/>
      <c r="RU103" s="299"/>
      <c r="RV103" s="299"/>
      <c r="RW103" s="299"/>
      <c r="RX103" s="299"/>
      <c r="RY103" s="299"/>
      <c r="RZ103" s="299"/>
      <c r="SA103" s="299"/>
      <c r="SB103" s="299"/>
      <c r="SC103" s="299"/>
      <c r="SD103" s="299"/>
      <c r="SE103" s="299"/>
      <c r="SF103" s="299"/>
      <c r="SG103" s="299"/>
      <c r="SH103" s="299"/>
      <c r="SI103" s="299"/>
      <c r="SJ103" s="299"/>
    </row>
    <row r="104" spans="2:504" s="101" customFormat="1" x14ac:dyDescent="0.25">
      <c r="B104" s="110" t="s">
        <v>864</v>
      </c>
      <c r="C104"/>
      <c r="D104" s="87"/>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299"/>
      <c r="BD104" s="299"/>
      <c r="BE104" s="299"/>
      <c r="BF104" s="299"/>
      <c r="BG104" s="299"/>
      <c r="BH104" s="299"/>
      <c r="BI104" s="299"/>
      <c r="BJ104" s="299"/>
      <c r="BK104" s="299"/>
      <c r="BL104" s="299"/>
      <c r="BM104" s="299"/>
      <c r="BN104" s="299"/>
      <c r="BO104" s="299"/>
      <c r="BP104" s="299"/>
      <c r="BQ104" s="299"/>
      <c r="BR104" s="299"/>
      <c r="BS104" s="299"/>
      <c r="BT104" s="299"/>
      <c r="BU104" s="299"/>
      <c r="BV104" s="299"/>
      <c r="BW104" s="299"/>
      <c r="BX104" s="299"/>
      <c r="BY104" s="299"/>
      <c r="BZ104" s="299"/>
      <c r="CA104" s="299"/>
      <c r="CB104" s="299"/>
      <c r="CC104" s="299"/>
      <c r="CD104" s="299"/>
      <c r="CE104" s="299"/>
      <c r="CF104" s="299"/>
      <c r="CG104" s="299"/>
      <c r="CH104" s="299"/>
      <c r="CI104" s="299"/>
      <c r="CJ104" s="299"/>
      <c r="CK104" s="299"/>
      <c r="CL104" s="299"/>
      <c r="CM104" s="299"/>
      <c r="CN104" s="299"/>
      <c r="CO104" s="299"/>
      <c r="CP104" s="299"/>
      <c r="CQ104" s="299"/>
      <c r="CR104" s="299"/>
      <c r="CS104" s="299"/>
      <c r="CT104" s="299"/>
      <c r="CU104" s="299"/>
      <c r="CV104" s="299"/>
      <c r="CW104" s="299"/>
      <c r="CX104" s="299"/>
      <c r="CY104" s="299"/>
      <c r="CZ104" s="299"/>
      <c r="DA104" s="299"/>
      <c r="DB104" s="299"/>
      <c r="DC104" s="299"/>
      <c r="DD104" s="299"/>
      <c r="DE104" s="299"/>
      <c r="DF104" s="299"/>
      <c r="DG104" s="299"/>
      <c r="DH104" s="299"/>
      <c r="DI104" s="299"/>
      <c r="DJ104" s="299"/>
      <c r="DK104" s="299"/>
      <c r="DL104" s="299"/>
      <c r="DM104" s="299"/>
      <c r="DN104" s="299"/>
      <c r="DO104" s="299"/>
      <c r="DP104" s="299"/>
      <c r="DQ104" s="299"/>
      <c r="DR104" s="299"/>
      <c r="DS104" s="299"/>
      <c r="DT104" s="299"/>
      <c r="DU104" s="299"/>
      <c r="DV104" s="299"/>
      <c r="DW104" s="299"/>
      <c r="DX104" s="299"/>
      <c r="DY104" s="299"/>
      <c r="DZ104" s="299"/>
      <c r="EA104" s="299"/>
      <c r="EB104" s="299"/>
      <c r="EC104" s="299"/>
      <c r="ED104" s="299"/>
      <c r="EE104" s="299"/>
      <c r="EF104" s="299"/>
      <c r="EG104" s="299"/>
      <c r="EH104" s="299"/>
      <c r="EI104" s="299"/>
      <c r="EJ104" s="299"/>
      <c r="EK104" s="299"/>
      <c r="EL104" s="299"/>
      <c r="EM104" s="299"/>
      <c r="EN104" s="299"/>
      <c r="EO104" s="299"/>
      <c r="EP104" s="299"/>
      <c r="EQ104" s="299"/>
      <c r="ER104" s="299"/>
      <c r="ES104" s="299"/>
      <c r="ET104" s="299"/>
      <c r="EU104" s="299"/>
      <c r="EV104" s="299"/>
      <c r="EW104" s="299"/>
      <c r="EX104" s="299"/>
      <c r="EY104" s="299"/>
      <c r="EZ104" s="299"/>
      <c r="FA104" s="299"/>
      <c r="FB104" s="299"/>
      <c r="FC104" s="299"/>
      <c r="FD104" s="299"/>
      <c r="FE104" s="299"/>
      <c r="FF104" s="299"/>
      <c r="FG104" s="299"/>
      <c r="FH104" s="299"/>
      <c r="FI104" s="299"/>
      <c r="FJ104" s="299"/>
      <c r="FK104" s="299"/>
      <c r="FL104" s="299"/>
      <c r="FM104" s="299"/>
      <c r="FN104" s="299"/>
      <c r="FO104" s="299"/>
      <c r="FP104" s="299"/>
      <c r="FQ104" s="299"/>
      <c r="FR104" s="299"/>
      <c r="FS104" s="299"/>
      <c r="FT104" s="299"/>
      <c r="FU104" s="299"/>
      <c r="FV104" s="299"/>
      <c r="FW104" s="299"/>
      <c r="FX104" s="299"/>
      <c r="FY104" s="299"/>
      <c r="FZ104" s="299"/>
      <c r="GA104" s="299"/>
      <c r="GB104" s="299"/>
      <c r="GC104" s="299"/>
      <c r="GD104" s="299"/>
      <c r="GE104" s="299"/>
      <c r="GF104" s="299"/>
      <c r="GG104" s="299"/>
      <c r="GH104" s="299"/>
      <c r="GI104" s="299"/>
      <c r="GJ104" s="299"/>
      <c r="GK104" s="299"/>
      <c r="GL104" s="299"/>
      <c r="GM104" s="299"/>
      <c r="GN104" s="299"/>
      <c r="GO104" s="299"/>
      <c r="GP104" s="299"/>
      <c r="GQ104" s="299"/>
      <c r="GR104" s="299"/>
      <c r="GS104" s="299"/>
      <c r="GT104" s="299"/>
      <c r="GU104" s="299"/>
      <c r="GV104" s="299"/>
      <c r="GW104" s="299"/>
      <c r="GX104" s="299"/>
      <c r="GY104" s="299"/>
      <c r="GZ104" s="299"/>
      <c r="HA104" s="299"/>
      <c r="HB104" s="299"/>
      <c r="HC104" s="299"/>
      <c r="HD104" s="299"/>
      <c r="HE104" s="299"/>
      <c r="HF104" s="299"/>
      <c r="HG104" s="299"/>
      <c r="HH104" s="299"/>
      <c r="HI104" s="299"/>
      <c r="HJ104" s="299"/>
      <c r="HK104" s="299"/>
      <c r="HL104" s="299"/>
      <c r="HM104" s="299"/>
      <c r="HN104" s="299"/>
      <c r="HO104" s="299"/>
      <c r="HP104" s="299"/>
      <c r="HQ104" s="299"/>
      <c r="HR104" s="299"/>
      <c r="HS104" s="299"/>
      <c r="HT104" s="299"/>
      <c r="HU104" s="299"/>
      <c r="HV104" s="299"/>
      <c r="HW104" s="299"/>
      <c r="HX104" s="299"/>
      <c r="HY104" s="299"/>
      <c r="HZ104" s="299"/>
      <c r="IA104" s="299"/>
      <c r="IB104" s="299"/>
      <c r="IC104" s="299"/>
      <c r="ID104" s="299"/>
      <c r="IE104" s="299"/>
      <c r="IF104" s="299"/>
      <c r="IG104" s="299"/>
      <c r="IH104" s="299"/>
      <c r="II104" s="299"/>
      <c r="IJ104" s="299"/>
      <c r="IK104" s="299"/>
      <c r="IL104" s="299"/>
      <c r="IM104" s="299"/>
      <c r="IN104" s="299"/>
      <c r="IO104" s="299"/>
      <c r="IP104" s="299"/>
      <c r="IQ104" s="299"/>
      <c r="IR104" s="299"/>
      <c r="IS104" s="299"/>
      <c r="IT104" s="299"/>
      <c r="IU104" s="299"/>
      <c r="IV104" s="299"/>
      <c r="IW104" s="299"/>
      <c r="IX104" s="299"/>
      <c r="IY104" s="299"/>
      <c r="IZ104" s="299"/>
      <c r="JA104" s="299"/>
      <c r="JB104" s="299"/>
      <c r="JC104" s="299"/>
      <c r="JD104" s="299"/>
      <c r="JE104" s="299"/>
      <c r="JF104" s="299"/>
      <c r="JG104" s="299"/>
      <c r="JH104" s="299"/>
      <c r="JI104" s="299"/>
      <c r="JJ104" s="299"/>
      <c r="JK104" s="299"/>
      <c r="JL104" s="299"/>
      <c r="JM104" s="299"/>
      <c r="JN104" s="299"/>
      <c r="JO104" s="299"/>
      <c r="JP104" s="299"/>
      <c r="JQ104" s="299"/>
      <c r="JR104" s="299"/>
      <c r="JS104" s="299"/>
      <c r="JT104" s="299"/>
      <c r="JU104" s="299"/>
      <c r="JV104" s="299"/>
      <c r="JW104" s="299"/>
      <c r="JX104" s="299"/>
      <c r="JY104" s="299"/>
      <c r="JZ104" s="299"/>
      <c r="KA104" s="299"/>
      <c r="KB104" s="299"/>
      <c r="KC104" s="299"/>
      <c r="KD104" s="299"/>
      <c r="KE104" s="299"/>
      <c r="KF104" s="299"/>
      <c r="KG104" s="299"/>
      <c r="KH104" s="299"/>
      <c r="KI104" s="299"/>
      <c r="KJ104" s="299"/>
      <c r="KK104" s="299"/>
      <c r="KL104" s="299"/>
      <c r="KM104" s="299"/>
      <c r="KN104" s="299"/>
      <c r="KO104" s="299"/>
      <c r="KP104" s="299"/>
      <c r="KQ104" s="299"/>
      <c r="KR104" s="299"/>
      <c r="KS104" s="299"/>
      <c r="KT104" s="299"/>
      <c r="KU104" s="299"/>
      <c r="KV104" s="299"/>
      <c r="KW104" s="299"/>
      <c r="KX104" s="299"/>
      <c r="KY104" s="299"/>
      <c r="KZ104" s="299"/>
      <c r="LA104" s="299"/>
      <c r="LB104" s="299"/>
      <c r="LC104" s="299"/>
      <c r="LD104" s="299"/>
      <c r="LE104" s="299"/>
      <c r="LF104" s="299"/>
      <c r="LG104" s="299"/>
      <c r="LH104" s="299"/>
      <c r="LI104" s="299"/>
      <c r="LJ104" s="299"/>
      <c r="LK104" s="299"/>
      <c r="LL104" s="299"/>
      <c r="LM104" s="299"/>
      <c r="LN104" s="299"/>
      <c r="LO104" s="299"/>
      <c r="LP104" s="299"/>
      <c r="LQ104" s="299"/>
      <c r="LR104" s="299"/>
      <c r="LS104" s="299"/>
      <c r="LT104" s="299"/>
      <c r="LU104" s="299"/>
      <c r="LV104" s="299"/>
      <c r="LW104" s="299"/>
      <c r="LX104" s="299"/>
      <c r="LY104" s="299"/>
      <c r="LZ104" s="299"/>
      <c r="MA104" s="299"/>
      <c r="MB104" s="299"/>
      <c r="MC104" s="299"/>
      <c r="MD104" s="299"/>
      <c r="ME104" s="299"/>
      <c r="MF104" s="299"/>
      <c r="MG104" s="299"/>
      <c r="MH104" s="299"/>
      <c r="MI104" s="299"/>
      <c r="MJ104" s="299"/>
      <c r="MK104" s="299"/>
      <c r="ML104" s="299"/>
      <c r="MM104" s="299"/>
      <c r="MN104" s="299"/>
      <c r="MO104" s="299"/>
      <c r="MP104" s="299"/>
      <c r="MQ104" s="299"/>
      <c r="MR104" s="299"/>
      <c r="MS104" s="299"/>
      <c r="MT104" s="299"/>
      <c r="MU104" s="299"/>
      <c r="MV104" s="299"/>
      <c r="MW104" s="299"/>
      <c r="MX104" s="299"/>
      <c r="MY104" s="299"/>
      <c r="MZ104" s="299"/>
      <c r="NA104" s="299"/>
      <c r="NB104" s="299"/>
      <c r="NC104" s="299"/>
      <c r="ND104" s="299"/>
      <c r="NE104" s="299"/>
      <c r="NF104" s="299"/>
      <c r="NG104" s="299"/>
      <c r="NH104" s="299"/>
      <c r="NI104" s="299"/>
      <c r="NJ104" s="299"/>
      <c r="NK104" s="299"/>
      <c r="NL104" s="299"/>
      <c r="NM104" s="299"/>
      <c r="NN104" s="299"/>
      <c r="NO104" s="299"/>
      <c r="NP104" s="299"/>
      <c r="NQ104" s="299"/>
      <c r="NR104" s="299"/>
      <c r="NS104" s="299"/>
      <c r="NT104" s="299"/>
      <c r="NU104" s="299"/>
      <c r="NV104" s="299"/>
      <c r="NW104" s="299"/>
      <c r="NX104" s="299"/>
      <c r="NY104" s="299"/>
      <c r="NZ104" s="299"/>
      <c r="OA104" s="299"/>
      <c r="OB104" s="299"/>
      <c r="OC104" s="299"/>
      <c r="OD104" s="299"/>
      <c r="OE104" s="299"/>
      <c r="OF104" s="299"/>
      <c r="OG104" s="299"/>
      <c r="OH104" s="299"/>
      <c r="OI104" s="299"/>
      <c r="OJ104" s="299"/>
      <c r="OK104" s="299"/>
      <c r="OL104" s="299"/>
      <c r="OM104" s="299"/>
      <c r="ON104" s="299"/>
      <c r="OO104" s="299"/>
      <c r="OP104" s="299"/>
      <c r="OQ104" s="299"/>
      <c r="OR104" s="299"/>
      <c r="OS104" s="299"/>
      <c r="OT104" s="299"/>
      <c r="OU104" s="299"/>
      <c r="OV104" s="299"/>
      <c r="OW104" s="299"/>
      <c r="OX104" s="299"/>
      <c r="OY104" s="299"/>
      <c r="OZ104" s="299"/>
      <c r="PA104" s="299"/>
      <c r="PB104" s="299"/>
      <c r="PC104" s="299"/>
      <c r="PD104" s="299"/>
      <c r="PE104" s="299"/>
      <c r="PF104" s="299"/>
      <c r="PG104" s="299"/>
      <c r="PH104" s="299"/>
      <c r="PI104" s="299"/>
      <c r="PJ104" s="299"/>
      <c r="PK104" s="299"/>
      <c r="PL104" s="299"/>
      <c r="PM104" s="299"/>
      <c r="PN104" s="299"/>
      <c r="PO104" s="299"/>
      <c r="PP104" s="299"/>
      <c r="PQ104" s="299"/>
      <c r="PR104" s="299"/>
      <c r="PS104" s="299"/>
      <c r="PT104" s="299"/>
      <c r="PU104" s="299"/>
      <c r="PV104" s="299"/>
      <c r="PW104" s="299"/>
      <c r="PX104" s="299"/>
      <c r="PY104" s="299"/>
      <c r="PZ104" s="299"/>
      <c r="QA104" s="299"/>
      <c r="QB104" s="299"/>
      <c r="QC104" s="299"/>
      <c r="QD104" s="299"/>
      <c r="QE104" s="299"/>
      <c r="QF104" s="299"/>
      <c r="QG104" s="299"/>
      <c r="QH104" s="299"/>
      <c r="QI104" s="299"/>
      <c r="QJ104" s="299"/>
      <c r="QK104" s="299"/>
      <c r="QL104" s="299"/>
      <c r="QM104" s="299"/>
      <c r="QN104" s="299"/>
      <c r="QO104" s="299"/>
      <c r="QP104" s="299"/>
      <c r="QQ104" s="299"/>
      <c r="QR104" s="299"/>
      <c r="QS104" s="299"/>
      <c r="QT104" s="299"/>
      <c r="QU104" s="299"/>
      <c r="QV104" s="299"/>
      <c r="QW104" s="299"/>
      <c r="QX104" s="299"/>
      <c r="QY104" s="299"/>
      <c r="QZ104" s="299"/>
      <c r="RA104" s="299"/>
      <c r="RB104" s="299"/>
      <c r="RC104" s="299"/>
      <c r="RD104" s="299"/>
      <c r="RE104" s="299"/>
      <c r="RF104" s="299"/>
      <c r="RG104" s="299"/>
      <c r="RH104" s="299"/>
      <c r="RI104" s="299"/>
      <c r="RJ104" s="299"/>
      <c r="RK104" s="299"/>
      <c r="RL104" s="299"/>
      <c r="RM104" s="299"/>
      <c r="RN104" s="299"/>
      <c r="RO104" s="299"/>
      <c r="RP104" s="299"/>
      <c r="RQ104" s="299"/>
      <c r="RR104" s="299"/>
      <c r="RS104" s="299"/>
      <c r="RT104" s="299"/>
      <c r="RU104" s="299"/>
      <c r="RV104" s="299"/>
      <c r="RW104" s="299"/>
      <c r="RX104" s="299"/>
      <c r="RY104" s="299"/>
      <c r="RZ104" s="299"/>
      <c r="SA104" s="299"/>
      <c r="SB104" s="299"/>
      <c r="SC104" s="299"/>
      <c r="SD104" s="299"/>
      <c r="SE104" s="299"/>
      <c r="SF104" s="299"/>
      <c r="SG104" s="299"/>
      <c r="SH104" s="299"/>
      <c r="SI104" s="299"/>
      <c r="SJ104" s="299"/>
    </row>
    <row r="105" spans="2:504" s="101" customFormat="1" x14ac:dyDescent="0.25">
      <c r="B105" s="123" t="s">
        <v>462</v>
      </c>
      <c r="C105" s="124" t="s">
        <v>458</v>
      </c>
      <c r="D105" s="125" t="s">
        <v>454</v>
      </c>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299"/>
      <c r="BD105" s="299"/>
      <c r="BE105" s="299"/>
      <c r="BF105" s="299"/>
      <c r="BG105" s="299"/>
      <c r="BH105" s="299"/>
      <c r="BI105" s="299"/>
      <c r="BJ105" s="299"/>
      <c r="BK105" s="299"/>
      <c r="BL105" s="299"/>
      <c r="BM105" s="299"/>
      <c r="BN105" s="299"/>
      <c r="BO105" s="299"/>
      <c r="BP105" s="299"/>
      <c r="BQ105" s="299"/>
      <c r="BR105" s="299"/>
      <c r="BS105" s="299"/>
      <c r="BT105" s="299"/>
      <c r="BU105" s="299"/>
      <c r="BV105" s="299"/>
      <c r="BW105" s="299"/>
      <c r="BX105" s="299"/>
      <c r="BY105" s="299"/>
      <c r="BZ105" s="299"/>
      <c r="CA105" s="299"/>
      <c r="CB105" s="299"/>
      <c r="CC105" s="299"/>
      <c r="CD105" s="299"/>
      <c r="CE105" s="299"/>
      <c r="CF105" s="299"/>
      <c r="CG105" s="299"/>
      <c r="CH105" s="299"/>
      <c r="CI105" s="299"/>
      <c r="CJ105" s="299"/>
      <c r="CK105" s="299"/>
      <c r="CL105" s="299"/>
      <c r="CM105" s="299"/>
      <c r="CN105" s="299"/>
      <c r="CO105" s="299"/>
      <c r="CP105" s="299"/>
      <c r="CQ105" s="299"/>
      <c r="CR105" s="299"/>
      <c r="CS105" s="299"/>
      <c r="CT105" s="299"/>
      <c r="CU105" s="299"/>
      <c r="CV105" s="299"/>
      <c r="CW105" s="299"/>
      <c r="CX105" s="299"/>
      <c r="CY105" s="299"/>
      <c r="CZ105" s="299"/>
      <c r="DA105" s="299"/>
      <c r="DB105" s="299"/>
      <c r="DC105" s="299"/>
      <c r="DD105" s="299"/>
      <c r="DE105" s="299"/>
      <c r="DF105" s="299"/>
      <c r="DG105" s="299"/>
      <c r="DH105" s="299"/>
      <c r="DI105" s="299"/>
      <c r="DJ105" s="299"/>
      <c r="DK105" s="299"/>
      <c r="DL105" s="299"/>
      <c r="DM105" s="299"/>
      <c r="DN105" s="299"/>
      <c r="DO105" s="299"/>
      <c r="DP105" s="299"/>
      <c r="DQ105" s="299"/>
      <c r="DR105" s="299"/>
      <c r="DS105" s="299"/>
      <c r="DT105" s="299"/>
      <c r="DU105" s="299"/>
      <c r="DV105" s="299"/>
      <c r="DW105" s="299"/>
      <c r="DX105" s="299"/>
      <c r="DY105" s="299"/>
      <c r="DZ105" s="299"/>
      <c r="EA105" s="299"/>
      <c r="EB105" s="299"/>
      <c r="EC105" s="299"/>
      <c r="ED105" s="299"/>
      <c r="EE105" s="299"/>
      <c r="EF105" s="299"/>
      <c r="EG105" s="299"/>
      <c r="EH105" s="299"/>
      <c r="EI105" s="299"/>
      <c r="EJ105" s="299"/>
      <c r="EK105" s="299"/>
      <c r="EL105" s="299"/>
      <c r="EM105" s="299"/>
      <c r="EN105" s="299"/>
      <c r="EO105" s="299"/>
      <c r="EP105" s="299"/>
      <c r="EQ105" s="299"/>
      <c r="ER105" s="299"/>
      <c r="ES105" s="299"/>
      <c r="ET105" s="299"/>
      <c r="EU105" s="299"/>
      <c r="EV105" s="299"/>
      <c r="EW105" s="299"/>
      <c r="EX105" s="299"/>
      <c r="EY105" s="299"/>
      <c r="EZ105" s="299"/>
      <c r="FA105" s="299"/>
      <c r="FB105" s="299"/>
      <c r="FC105" s="299"/>
      <c r="FD105" s="299"/>
      <c r="FE105" s="299"/>
      <c r="FF105" s="299"/>
      <c r="FG105" s="299"/>
      <c r="FH105" s="299"/>
      <c r="FI105" s="299"/>
      <c r="FJ105" s="299"/>
      <c r="FK105" s="299"/>
      <c r="FL105" s="299"/>
      <c r="FM105" s="299"/>
      <c r="FN105" s="299"/>
      <c r="FO105" s="299"/>
      <c r="FP105" s="299"/>
      <c r="FQ105" s="299"/>
      <c r="FR105" s="299"/>
      <c r="FS105" s="299"/>
      <c r="FT105" s="299"/>
      <c r="FU105" s="299"/>
      <c r="FV105" s="299"/>
      <c r="FW105" s="299"/>
      <c r="FX105" s="299"/>
      <c r="FY105" s="299"/>
      <c r="FZ105" s="299"/>
      <c r="GA105" s="299"/>
      <c r="GB105" s="299"/>
      <c r="GC105" s="299"/>
      <c r="GD105" s="299"/>
      <c r="GE105" s="299"/>
      <c r="GF105" s="299"/>
      <c r="GG105" s="299"/>
      <c r="GH105" s="299"/>
      <c r="GI105" s="299"/>
      <c r="GJ105" s="299"/>
      <c r="GK105" s="299"/>
      <c r="GL105" s="299"/>
      <c r="GM105" s="299"/>
      <c r="GN105" s="299"/>
      <c r="GO105" s="299"/>
      <c r="GP105" s="299"/>
      <c r="GQ105" s="299"/>
      <c r="GR105" s="299"/>
      <c r="GS105" s="299"/>
      <c r="GT105" s="299"/>
      <c r="GU105" s="299"/>
      <c r="GV105" s="299"/>
      <c r="GW105" s="299"/>
      <c r="GX105" s="299"/>
      <c r="GY105" s="299"/>
      <c r="GZ105" s="299"/>
      <c r="HA105" s="299"/>
      <c r="HB105" s="299"/>
      <c r="HC105" s="299"/>
      <c r="HD105" s="299"/>
      <c r="HE105" s="299"/>
      <c r="HF105" s="299"/>
      <c r="HG105" s="299"/>
      <c r="HH105" s="299"/>
      <c r="HI105" s="299"/>
      <c r="HJ105" s="299"/>
      <c r="HK105" s="299"/>
      <c r="HL105" s="299"/>
      <c r="HM105" s="299"/>
      <c r="HN105" s="299"/>
      <c r="HO105" s="299"/>
      <c r="HP105" s="299"/>
      <c r="HQ105" s="299"/>
      <c r="HR105" s="299"/>
      <c r="HS105" s="299"/>
      <c r="HT105" s="299"/>
      <c r="HU105" s="299"/>
      <c r="HV105" s="299"/>
      <c r="HW105" s="299"/>
      <c r="HX105" s="299"/>
      <c r="HY105" s="299"/>
      <c r="HZ105" s="299"/>
      <c r="IA105" s="299"/>
      <c r="IB105" s="299"/>
      <c r="IC105" s="299"/>
      <c r="ID105" s="299"/>
      <c r="IE105" s="299"/>
      <c r="IF105" s="299"/>
      <c r="IG105" s="299"/>
      <c r="IH105" s="299"/>
      <c r="II105" s="299"/>
      <c r="IJ105" s="299"/>
      <c r="IK105" s="299"/>
      <c r="IL105" s="299"/>
      <c r="IM105" s="299"/>
      <c r="IN105" s="299"/>
      <c r="IO105" s="299"/>
      <c r="IP105" s="299"/>
      <c r="IQ105" s="299"/>
      <c r="IR105" s="299"/>
      <c r="IS105" s="299"/>
      <c r="IT105" s="299"/>
      <c r="IU105" s="299"/>
      <c r="IV105" s="299"/>
      <c r="IW105" s="299"/>
      <c r="IX105" s="299"/>
      <c r="IY105" s="299"/>
      <c r="IZ105" s="299"/>
      <c r="JA105" s="299"/>
      <c r="JB105" s="299"/>
      <c r="JC105" s="299"/>
      <c r="JD105" s="299"/>
      <c r="JE105" s="299"/>
      <c r="JF105" s="299"/>
      <c r="JG105" s="299"/>
      <c r="JH105" s="299"/>
      <c r="JI105" s="299"/>
      <c r="JJ105" s="299"/>
      <c r="JK105" s="299"/>
      <c r="JL105" s="299"/>
      <c r="JM105" s="299"/>
      <c r="JN105" s="299"/>
      <c r="JO105" s="299"/>
      <c r="JP105" s="299"/>
      <c r="JQ105" s="299"/>
      <c r="JR105" s="299"/>
      <c r="JS105" s="299"/>
      <c r="JT105" s="299"/>
      <c r="JU105" s="299"/>
      <c r="JV105" s="299"/>
      <c r="JW105" s="299"/>
      <c r="JX105" s="299"/>
      <c r="JY105" s="299"/>
      <c r="JZ105" s="299"/>
      <c r="KA105" s="299"/>
      <c r="KB105" s="299"/>
      <c r="KC105" s="299"/>
      <c r="KD105" s="299"/>
      <c r="KE105" s="299"/>
      <c r="KF105" s="299"/>
      <c r="KG105" s="299"/>
      <c r="KH105" s="299"/>
      <c r="KI105" s="299"/>
      <c r="KJ105" s="299"/>
      <c r="KK105" s="299"/>
      <c r="KL105" s="299"/>
      <c r="KM105" s="299"/>
      <c r="KN105" s="299"/>
      <c r="KO105" s="299"/>
      <c r="KP105" s="299"/>
      <c r="KQ105" s="299"/>
      <c r="KR105" s="299"/>
      <c r="KS105" s="299"/>
      <c r="KT105" s="299"/>
      <c r="KU105" s="299"/>
      <c r="KV105" s="299"/>
      <c r="KW105" s="299"/>
      <c r="KX105" s="299"/>
      <c r="KY105" s="299"/>
      <c r="KZ105" s="299"/>
      <c r="LA105" s="299"/>
      <c r="LB105" s="299"/>
      <c r="LC105" s="299"/>
      <c r="LD105" s="299"/>
      <c r="LE105" s="299"/>
      <c r="LF105" s="299"/>
      <c r="LG105" s="299"/>
      <c r="LH105" s="299"/>
      <c r="LI105" s="299"/>
      <c r="LJ105" s="299"/>
      <c r="LK105" s="299"/>
      <c r="LL105" s="299"/>
      <c r="LM105" s="299"/>
      <c r="LN105" s="299"/>
      <c r="LO105" s="299"/>
      <c r="LP105" s="299"/>
      <c r="LQ105" s="299"/>
      <c r="LR105" s="299"/>
      <c r="LS105" s="299"/>
      <c r="LT105" s="299"/>
      <c r="LU105" s="299"/>
      <c r="LV105" s="299"/>
      <c r="LW105" s="299"/>
      <c r="LX105" s="299"/>
      <c r="LY105" s="299"/>
      <c r="LZ105" s="299"/>
      <c r="MA105" s="299"/>
      <c r="MB105" s="299"/>
      <c r="MC105" s="299"/>
      <c r="MD105" s="299"/>
      <c r="ME105" s="299"/>
      <c r="MF105" s="299"/>
      <c r="MG105" s="299"/>
      <c r="MH105" s="299"/>
      <c r="MI105" s="299"/>
      <c r="MJ105" s="299"/>
      <c r="MK105" s="299"/>
      <c r="ML105" s="299"/>
      <c r="MM105" s="299"/>
      <c r="MN105" s="299"/>
      <c r="MO105" s="299"/>
      <c r="MP105" s="299"/>
      <c r="MQ105" s="299"/>
      <c r="MR105" s="299"/>
      <c r="MS105" s="299"/>
      <c r="MT105" s="299"/>
      <c r="MU105" s="299"/>
      <c r="MV105" s="299"/>
      <c r="MW105" s="299"/>
      <c r="MX105" s="299"/>
      <c r="MY105" s="299"/>
      <c r="MZ105" s="299"/>
      <c r="NA105" s="299"/>
      <c r="NB105" s="299"/>
      <c r="NC105" s="299"/>
      <c r="ND105" s="299"/>
      <c r="NE105" s="299"/>
      <c r="NF105" s="299"/>
      <c r="NG105" s="299"/>
      <c r="NH105" s="299"/>
      <c r="NI105" s="299"/>
      <c r="NJ105" s="299"/>
      <c r="NK105" s="299"/>
      <c r="NL105" s="299"/>
      <c r="NM105" s="299"/>
      <c r="NN105" s="299"/>
      <c r="NO105" s="299"/>
      <c r="NP105" s="299"/>
      <c r="NQ105" s="299"/>
      <c r="NR105" s="299"/>
      <c r="NS105" s="299"/>
      <c r="NT105" s="299"/>
      <c r="NU105" s="299"/>
      <c r="NV105" s="299"/>
      <c r="NW105" s="299"/>
      <c r="NX105" s="299"/>
      <c r="NY105" s="299"/>
      <c r="NZ105" s="299"/>
      <c r="OA105" s="299"/>
      <c r="OB105" s="299"/>
      <c r="OC105" s="299"/>
      <c r="OD105" s="299"/>
      <c r="OE105" s="299"/>
      <c r="OF105" s="299"/>
      <c r="OG105" s="299"/>
      <c r="OH105" s="299"/>
      <c r="OI105" s="299"/>
      <c r="OJ105" s="299"/>
      <c r="OK105" s="299"/>
      <c r="OL105" s="299"/>
      <c r="OM105" s="299"/>
      <c r="ON105" s="299"/>
      <c r="OO105" s="299"/>
      <c r="OP105" s="299"/>
      <c r="OQ105" s="299"/>
      <c r="OR105" s="299"/>
      <c r="OS105" s="299"/>
      <c r="OT105" s="299"/>
      <c r="OU105" s="299"/>
      <c r="OV105" s="299"/>
      <c r="OW105" s="299"/>
      <c r="OX105" s="299"/>
      <c r="OY105" s="299"/>
      <c r="OZ105" s="299"/>
      <c r="PA105" s="299"/>
      <c r="PB105" s="299"/>
      <c r="PC105" s="299"/>
      <c r="PD105" s="299"/>
      <c r="PE105" s="299"/>
      <c r="PF105" s="299"/>
      <c r="PG105" s="299"/>
      <c r="PH105" s="299"/>
      <c r="PI105" s="299"/>
      <c r="PJ105" s="299"/>
      <c r="PK105" s="299"/>
      <c r="PL105" s="299"/>
      <c r="PM105" s="299"/>
      <c r="PN105" s="299"/>
      <c r="PO105" s="299"/>
      <c r="PP105" s="299"/>
      <c r="PQ105" s="299"/>
      <c r="PR105" s="299"/>
      <c r="PS105" s="299"/>
      <c r="PT105" s="299"/>
      <c r="PU105" s="299"/>
      <c r="PV105" s="299"/>
      <c r="PW105" s="299"/>
      <c r="PX105" s="299"/>
      <c r="PY105" s="299"/>
      <c r="PZ105" s="299"/>
      <c r="QA105" s="299"/>
      <c r="QB105" s="299"/>
      <c r="QC105" s="299"/>
      <c r="QD105" s="299"/>
      <c r="QE105" s="299"/>
      <c r="QF105" s="299"/>
      <c r="QG105" s="299"/>
      <c r="QH105" s="299"/>
      <c r="QI105" s="299"/>
      <c r="QJ105" s="299"/>
      <c r="QK105" s="299"/>
      <c r="QL105" s="299"/>
      <c r="QM105" s="299"/>
      <c r="QN105" s="299"/>
      <c r="QO105" s="299"/>
      <c r="QP105" s="299"/>
      <c r="QQ105" s="299"/>
      <c r="QR105" s="299"/>
      <c r="QS105" s="299"/>
      <c r="QT105" s="299"/>
      <c r="QU105" s="299"/>
      <c r="QV105" s="299"/>
      <c r="QW105" s="299"/>
      <c r="QX105" s="299"/>
      <c r="QY105" s="299"/>
      <c r="QZ105" s="299"/>
      <c r="RA105" s="299"/>
      <c r="RB105" s="299"/>
      <c r="RC105" s="299"/>
      <c r="RD105" s="299"/>
      <c r="RE105" s="299"/>
      <c r="RF105" s="299"/>
      <c r="RG105" s="299"/>
      <c r="RH105" s="299"/>
      <c r="RI105" s="299"/>
      <c r="RJ105" s="299"/>
      <c r="RK105" s="299"/>
      <c r="RL105" s="299"/>
      <c r="RM105" s="299"/>
      <c r="RN105" s="299"/>
      <c r="RO105" s="299"/>
      <c r="RP105" s="299"/>
      <c r="RQ105" s="299"/>
      <c r="RR105" s="299"/>
      <c r="RS105" s="299"/>
      <c r="RT105" s="299"/>
      <c r="RU105" s="299"/>
      <c r="RV105" s="299"/>
      <c r="RW105" s="299"/>
      <c r="RX105" s="299"/>
      <c r="RY105" s="299"/>
      <c r="RZ105" s="299"/>
      <c r="SA105" s="299"/>
      <c r="SB105" s="299"/>
      <c r="SC105" s="299"/>
      <c r="SD105" s="299"/>
      <c r="SE105" s="299"/>
      <c r="SF105" s="299"/>
      <c r="SG105" s="299"/>
      <c r="SH105" s="299"/>
      <c r="SI105" s="299"/>
      <c r="SJ105" s="299"/>
    </row>
    <row r="106" spans="2:504" s="101" customFormat="1" ht="30" customHeight="1" x14ac:dyDescent="0.25">
      <c r="B106" s="120"/>
      <c r="C106" s="121" t="str" cm="1">
        <f t="array" ref="C106">IF(B106="","",IFERROR(_xlfn.TEXTJOIN(", ",TRUE,IF(($E$8:$SJ$8=B106)*($E$6:$SJ$6="Approved"),$E$10:$SJ$10,"")),"Excel 2019 or newer required for this function"))</f>
        <v/>
      </c>
      <c r="D106" s="122">
        <f>SUMIFS($E$9:$SJ$9,$E$6:$SJ$6,"Approved",$E$8:$SJ$8,B106)</f>
        <v>0</v>
      </c>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299"/>
      <c r="BD106" s="299"/>
      <c r="BE106" s="299"/>
      <c r="BF106" s="299"/>
      <c r="BG106" s="299"/>
      <c r="BH106" s="299"/>
      <c r="BI106" s="299"/>
      <c r="BJ106" s="299"/>
      <c r="BK106" s="299"/>
      <c r="BL106" s="299"/>
      <c r="BM106" s="299"/>
      <c r="BN106" s="299"/>
      <c r="BO106" s="299"/>
      <c r="BP106" s="299"/>
      <c r="BQ106" s="299"/>
      <c r="BR106" s="299"/>
      <c r="BS106" s="299"/>
      <c r="BT106" s="299"/>
      <c r="BU106" s="299"/>
      <c r="BV106" s="299"/>
      <c r="BW106" s="299"/>
      <c r="BX106" s="299"/>
      <c r="BY106" s="299"/>
      <c r="BZ106" s="299"/>
      <c r="CA106" s="299"/>
      <c r="CB106" s="299"/>
      <c r="CC106" s="299"/>
      <c r="CD106" s="299"/>
      <c r="CE106" s="299"/>
      <c r="CF106" s="299"/>
      <c r="CG106" s="299"/>
      <c r="CH106" s="299"/>
      <c r="CI106" s="299"/>
      <c r="CJ106" s="299"/>
      <c r="CK106" s="299"/>
      <c r="CL106" s="299"/>
      <c r="CM106" s="299"/>
      <c r="CN106" s="299"/>
      <c r="CO106" s="299"/>
      <c r="CP106" s="299"/>
      <c r="CQ106" s="299"/>
      <c r="CR106" s="299"/>
      <c r="CS106" s="299"/>
      <c r="CT106" s="299"/>
      <c r="CU106" s="299"/>
      <c r="CV106" s="299"/>
      <c r="CW106" s="299"/>
      <c r="CX106" s="299"/>
      <c r="CY106" s="299"/>
      <c r="CZ106" s="299"/>
      <c r="DA106" s="299"/>
      <c r="DB106" s="299"/>
      <c r="DC106" s="299"/>
      <c r="DD106" s="299"/>
      <c r="DE106" s="299"/>
      <c r="DF106" s="299"/>
      <c r="DG106" s="299"/>
      <c r="DH106" s="299"/>
      <c r="DI106" s="299"/>
      <c r="DJ106" s="299"/>
      <c r="DK106" s="299"/>
      <c r="DL106" s="299"/>
      <c r="DM106" s="299"/>
      <c r="DN106" s="299"/>
      <c r="DO106" s="299"/>
      <c r="DP106" s="299"/>
      <c r="DQ106" s="299"/>
      <c r="DR106" s="299"/>
      <c r="DS106" s="299"/>
      <c r="DT106" s="299"/>
      <c r="DU106" s="299"/>
      <c r="DV106" s="299"/>
      <c r="DW106" s="299"/>
      <c r="DX106" s="299"/>
      <c r="DY106" s="299"/>
      <c r="DZ106" s="299"/>
      <c r="EA106" s="299"/>
      <c r="EB106" s="299"/>
      <c r="EC106" s="299"/>
      <c r="ED106" s="299"/>
      <c r="EE106" s="299"/>
      <c r="EF106" s="299"/>
      <c r="EG106" s="299"/>
      <c r="EH106" s="299"/>
      <c r="EI106" s="299"/>
      <c r="EJ106" s="299"/>
      <c r="EK106" s="299"/>
      <c r="EL106" s="299"/>
      <c r="EM106" s="299"/>
      <c r="EN106" s="299"/>
      <c r="EO106" s="299"/>
      <c r="EP106" s="299"/>
      <c r="EQ106" s="299"/>
      <c r="ER106" s="299"/>
      <c r="ES106" s="299"/>
      <c r="ET106" s="299"/>
      <c r="EU106" s="299"/>
      <c r="EV106" s="299"/>
      <c r="EW106" s="299"/>
      <c r="EX106" s="299"/>
      <c r="EY106" s="299"/>
      <c r="EZ106" s="299"/>
      <c r="FA106" s="299"/>
      <c r="FB106" s="299"/>
      <c r="FC106" s="299"/>
      <c r="FD106" s="299"/>
      <c r="FE106" s="299"/>
      <c r="FF106" s="299"/>
      <c r="FG106" s="299"/>
      <c r="FH106" s="299"/>
      <c r="FI106" s="299"/>
      <c r="FJ106" s="299"/>
      <c r="FK106" s="299"/>
      <c r="FL106" s="299"/>
      <c r="FM106" s="299"/>
      <c r="FN106" s="299"/>
      <c r="FO106" s="299"/>
      <c r="FP106" s="299"/>
      <c r="FQ106" s="299"/>
      <c r="FR106" s="299"/>
      <c r="FS106" s="299"/>
      <c r="FT106" s="299"/>
      <c r="FU106" s="299"/>
      <c r="FV106" s="299"/>
      <c r="FW106" s="299"/>
      <c r="FX106" s="299"/>
      <c r="FY106" s="299"/>
      <c r="FZ106" s="299"/>
      <c r="GA106" s="299"/>
      <c r="GB106" s="299"/>
      <c r="GC106" s="299"/>
      <c r="GD106" s="299"/>
      <c r="GE106" s="299"/>
      <c r="GF106" s="299"/>
      <c r="GG106" s="299"/>
      <c r="GH106" s="299"/>
      <c r="GI106" s="299"/>
      <c r="GJ106" s="299"/>
      <c r="GK106" s="299"/>
      <c r="GL106" s="299"/>
      <c r="GM106" s="299"/>
      <c r="GN106" s="299"/>
      <c r="GO106" s="299"/>
      <c r="GP106" s="299"/>
      <c r="GQ106" s="299"/>
      <c r="GR106" s="299"/>
      <c r="GS106" s="299"/>
      <c r="GT106" s="299"/>
      <c r="GU106" s="299"/>
      <c r="GV106" s="299"/>
      <c r="GW106" s="299"/>
      <c r="GX106" s="299"/>
      <c r="GY106" s="299"/>
      <c r="GZ106" s="299"/>
      <c r="HA106" s="299"/>
      <c r="HB106" s="299"/>
      <c r="HC106" s="299"/>
      <c r="HD106" s="299"/>
      <c r="HE106" s="299"/>
      <c r="HF106" s="299"/>
      <c r="HG106" s="299"/>
      <c r="HH106" s="299"/>
      <c r="HI106" s="299"/>
      <c r="HJ106" s="299"/>
      <c r="HK106" s="299"/>
      <c r="HL106" s="299"/>
      <c r="HM106" s="299"/>
      <c r="HN106" s="299"/>
      <c r="HO106" s="299"/>
      <c r="HP106" s="299"/>
      <c r="HQ106" s="299"/>
      <c r="HR106" s="299"/>
      <c r="HS106" s="299"/>
      <c r="HT106" s="299"/>
      <c r="HU106" s="299"/>
      <c r="HV106" s="299"/>
      <c r="HW106" s="299"/>
      <c r="HX106" s="299"/>
      <c r="HY106" s="299"/>
      <c r="HZ106" s="299"/>
      <c r="IA106" s="299"/>
      <c r="IB106" s="299"/>
      <c r="IC106" s="299"/>
      <c r="ID106" s="299"/>
      <c r="IE106" s="299"/>
      <c r="IF106" s="299"/>
      <c r="IG106" s="299"/>
      <c r="IH106" s="299"/>
      <c r="II106" s="299"/>
      <c r="IJ106" s="299"/>
      <c r="IK106" s="299"/>
      <c r="IL106" s="299"/>
      <c r="IM106" s="299"/>
      <c r="IN106" s="299"/>
      <c r="IO106" s="299"/>
      <c r="IP106" s="299"/>
      <c r="IQ106" s="299"/>
      <c r="IR106" s="299"/>
      <c r="IS106" s="299"/>
      <c r="IT106" s="299"/>
      <c r="IU106" s="299"/>
      <c r="IV106" s="299"/>
      <c r="IW106" s="299"/>
      <c r="IX106" s="299"/>
      <c r="IY106" s="299"/>
      <c r="IZ106" s="299"/>
      <c r="JA106" s="299"/>
      <c r="JB106" s="299"/>
      <c r="JC106" s="299"/>
      <c r="JD106" s="299"/>
      <c r="JE106" s="299"/>
      <c r="JF106" s="299"/>
      <c r="JG106" s="299"/>
      <c r="JH106" s="299"/>
      <c r="JI106" s="299"/>
      <c r="JJ106" s="299"/>
      <c r="JK106" s="299"/>
      <c r="JL106" s="299"/>
      <c r="JM106" s="299"/>
      <c r="JN106" s="299"/>
      <c r="JO106" s="299"/>
      <c r="JP106" s="299"/>
      <c r="JQ106" s="299"/>
      <c r="JR106" s="299"/>
      <c r="JS106" s="299"/>
      <c r="JT106" s="299"/>
      <c r="JU106" s="299"/>
      <c r="JV106" s="299"/>
      <c r="JW106" s="299"/>
      <c r="JX106" s="299"/>
      <c r="JY106" s="299"/>
      <c r="JZ106" s="299"/>
      <c r="KA106" s="299"/>
      <c r="KB106" s="299"/>
      <c r="KC106" s="299"/>
      <c r="KD106" s="299"/>
      <c r="KE106" s="299"/>
      <c r="KF106" s="299"/>
      <c r="KG106" s="299"/>
      <c r="KH106" s="299"/>
      <c r="KI106" s="299"/>
      <c r="KJ106" s="299"/>
      <c r="KK106" s="299"/>
      <c r="KL106" s="299"/>
      <c r="KM106" s="299"/>
      <c r="KN106" s="299"/>
      <c r="KO106" s="299"/>
      <c r="KP106" s="299"/>
      <c r="KQ106" s="299"/>
      <c r="KR106" s="299"/>
      <c r="KS106" s="299"/>
      <c r="KT106" s="299"/>
      <c r="KU106" s="299"/>
      <c r="KV106" s="299"/>
      <c r="KW106" s="299"/>
      <c r="KX106" s="299"/>
      <c r="KY106" s="299"/>
      <c r="KZ106" s="299"/>
      <c r="LA106" s="299"/>
      <c r="LB106" s="299"/>
      <c r="LC106" s="299"/>
      <c r="LD106" s="299"/>
      <c r="LE106" s="299"/>
      <c r="LF106" s="299"/>
      <c r="LG106" s="299"/>
      <c r="LH106" s="299"/>
      <c r="LI106" s="299"/>
      <c r="LJ106" s="299"/>
      <c r="LK106" s="299"/>
      <c r="LL106" s="299"/>
      <c r="LM106" s="299"/>
      <c r="LN106" s="299"/>
      <c r="LO106" s="299"/>
      <c r="LP106" s="299"/>
      <c r="LQ106" s="299"/>
      <c r="LR106" s="299"/>
      <c r="LS106" s="299"/>
      <c r="LT106" s="299"/>
      <c r="LU106" s="299"/>
      <c r="LV106" s="299"/>
      <c r="LW106" s="299"/>
      <c r="LX106" s="299"/>
      <c r="LY106" s="299"/>
      <c r="LZ106" s="299"/>
      <c r="MA106" s="299"/>
      <c r="MB106" s="299"/>
      <c r="MC106" s="299"/>
      <c r="MD106" s="299"/>
      <c r="ME106" s="299"/>
      <c r="MF106" s="299"/>
      <c r="MG106" s="299"/>
      <c r="MH106" s="299"/>
      <c r="MI106" s="299"/>
      <c r="MJ106" s="299"/>
      <c r="MK106" s="299"/>
      <c r="ML106" s="299"/>
      <c r="MM106" s="299"/>
      <c r="MN106" s="299"/>
      <c r="MO106" s="299"/>
      <c r="MP106" s="299"/>
      <c r="MQ106" s="299"/>
      <c r="MR106" s="299"/>
      <c r="MS106" s="299"/>
      <c r="MT106" s="299"/>
      <c r="MU106" s="299"/>
      <c r="MV106" s="299"/>
      <c r="MW106" s="299"/>
      <c r="MX106" s="299"/>
      <c r="MY106" s="299"/>
      <c r="MZ106" s="299"/>
      <c r="NA106" s="299"/>
      <c r="NB106" s="299"/>
      <c r="NC106" s="299"/>
      <c r="ND106" s="299"/>
      <c r="NE106" s="299"/>
      <c r="NF106" s="299"/>
      <c r="NG106" s="299"/>
      <c r="NH106" s="299"/>
      <c r="NI106" s="299"/>
      <c r="NJ106" s="299"/>
      <c r="NK106" s="299"/>
      <c r="NL106" s="299"/>
      <c r="NM106" s="299"/>
      <c r="NN106" s="299"/>
      <c r="NO106" s="299"/>
      <c r="NP106" s="299"/>
      <c r="NQ106" s="299"/>
      <c r="NR106" s="299"/>
      <c r="NS106" s="299"/>
      <c r="NT106" s="299"/>
      <c r="NU106" s="299"/>
      <c r="NV106" s="299"/>
      <c r="NW106" s="299"/>
      <c r="NX106" s="299"/>
      <c r="NY106" s="299"/>
      <c r="NZ106" s="299"/>
      <c r="OA106" s="299"/>
      <c r="OB106" s="299"/>
      <c r="OC106" s="299"/>
      <c r="OD106" s="299"/>
      <c r="OE106" s="299"/>
      <c r="OF106" s="299"/>
      <c r="OG106" s="299"/>
      <c r="OH106" s="299"/>
      <c r="OI106" s="299"/>
      <c r="OJ106" s="299"/>
      <c r="OK106" s="299"/>
      <c r="OL106" s="299"/>
      <c r="OM106" s="299"/>
      <c r="ON106" s="299"/>
      <c r="OO106" s="299"/>
      <c r="OP106" s="299"/>
      <c r="OQ106" s="299"/>
      <c r="OR106" s="299"/>
      <c r="OS106" s="299"/>
      <c r="OT106" s="299"/>
      <c r="OU106" s="299"/>
      <c r="OV106" s="299"/>
      <c r="OW106" s="299"/>
      <c r="OX106" s="299"/>
      <c r="OY106" s="299"/>
      <c r="OZ106" s="299"/>
      <c r="PA106" s="299"/>
      <c r="PB106" s="299"/>
      <c r="PC106" s="299"/>
      <c r="PD106" s="299"/>
      <c r="PE106" s="299"/>
      <c r="PF106" s="299"/>
      <c r="PG106" s="299"/>
      <c r="PH106" s="299"/>
      <c r="PI106" s="299"/>
      <c r="PJ106" s="299"/>
      <c r="PK106" s="299"/>
      <c r="PL106" s="299"/>
      <c r="PM106" s="299"/>
      <c r="PN106" s="299"/>
      <c r="PO106" s="299"/>
      <c r="PP106" s="299"/>
      <c r="PQ106" s="299"/>
      <c r="PR106" s="299"/>
      <c r="PS106" s="299"/>
      <c r="PT106" s="299"/>
      <c r="PU106" s="299"/>
      <c r="PV106" s="299"/>
      <c r="PW106" s="299"/>
      <c r="PX106" s="299"/>
      <c r="PY106" s="299"/>
      <c r="PZ106" s="299"/>
      <c r="QA106" s="299"/>
      <c r="QB106" s="299"/>
      <c r="QC106" s="299"/>
      <c r="QD106" s="299"/>
      <c r="QE106" s="299"/>
      <c r="QF106" s="299"/>
      <c r="QG106" s="299"/>
      <c r="QH106" s="299"/>
      <c r="QI106" s="299"/>
      <c r="QJ106" s="299"/>
      <c r="QK106" s="299"/>
      <c r="QL106" s="299"/>
      <c r="QM106" s="299"/>
      <c r="QN106" s="299"/>
      <c r="QO106" s="299"/>
      <c r="QP106" s="299"/>
      <c r="QQ106" s="299"/>
      <c r="QR106" s="299"/>
      <c r="QS106" s="299"/>
      <c r="QT106" s="299"/>
      <c r="QU106" s="299"/>
      <c r="QV106" s="299"/>
      <c r="QW106" s="299"/>
      <c r="QX106" s="299"/>
      <c r="QY106" s="299"/>
      <c r="QZ106" s="299"/>
      <c r="RA106" s="299"/>
      <c r="RB106" s="299"/>
      <c r="RC106" s="299"/>
      <c r="RD106" s="299"/>
      <c r="RE106" s="299"/>
      <c r="RF106" s="299"/>
      <c r="RG106" s="299"/>
      <c r="RH106" s="299"/>
      <c r="RI106" s="299"/>
      <c r="RJ106" s="299"/>
      <c r="RK106" s="299"/>
      <c r="RL106" s="299"/>
      <c r="RM106" s="299"/>
      <c r="RN106" s="299"/>
      <c r="RO106" s="299"/>
      <c r="RP106" s="299"/>
      <c r="RQ106" s="299"/>
      <c r="RR106" s="299"/>
      <c r="RS106" s="299"/>
      <c r="RT106" s="299"/>
      <c r="RU106" s="299"/>
      <c r="RV106" s="299"/>
      <c r="RW106" s="299"/>
      <c r="RX106" s="299"/>
      <c r="RY106" s="299"/>
      <c r="RZ106" s="299"/>
      <c r="SA106" s="299"/>
      <c r="SB106" s="299"/>
      <c r="SC106" s="299"/>
      <c r="SD106" s="299"/>
      <c r="SE106" s="299"/>
      <c r="SF106" s="299"/>
      <c r="SG106" s="299"/>
      <c r="SH106" s="299"/>
      <c r="SI106" s="299"/>
      <c r="SJ106" s="299"/>
    </row>
    <row r="107" spans="2:504" s="101" customFormat="1" x14ac:dyDescent="0.25">
      <c r="B107" s="108"/>
      <c r="C107" s="109"/>
      <c r="D107" s="109"/>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c r="AL107" s="299"/>
      <c r="AM107" s="299"/>
      <c r="AN107" s="299"/>
      <c r="AO107" s="299"/>
      <c r="AP107" s="299"/>
      <c r="AQ107" s="299"/>
      <c r="AR107" s="299"/>
      <c r="AS107" s="299"/>
      <c r="AT107" s="299"/>
      <c r="AU107" s="299"/>
      <c r="AV107" s="299"/>
      <c r="AW107" s="299"/>
      <c r="AX107" s="299"/>
      <c r="AY107" s="299"/>
      <c r="AZ107" s="299"/>
      <c r="BA107" s="299"/>
      <c r="BB107" s="299"/>
      <c r="BC107" s="299"/>
      <c r="BD107" s="299"/>
      <c r="BE107" s="299"/>
      <c r="BF107" s="299"/>
      <c r="BG107" s="299"/>
      <c r="BH107" s="299"/>
      <c r="BI107" s="299"/>
      <c r="BJ107" s="299"/>
      <c r="BK107" s="299"/>
      <c r="BL107" s="299"/>
      <c r="BM107" s="299"/>
      <c r="BN107" s="299"/>
      <c r="BO107" s="299"/>
      <c r="BP107" s="299"/>
      <c r="BQ107" s="299"/>
      <c r="BR107" s="299"/>
      <c r="BS107" s="299"/>
      <c r="BT107" s="299"/>
      <c r="BU107" s="299"/>
      <c r="BV107" s="299"/>
      <c r="BW107" s="299"/>
      <c r="BX107" s="299"/>
      <c r="BY107" s="299"/>
      <c r="BZ107" s="299"/>
      <c r="CA107" s="299"/>
      <c r="CB107" s="299"/>
      <c r="CC107" s="299"/>
      <c r="CD107" s="299"/>
      <c r="CE107" s="299"/>
      <c r="CF107" s="299"/>
      <c r="CG107" s="299"/>
      <c r="CH107" s="299"/>
      <c r="CI107" s="299"/>
      <c r="CJ107" s="299"/>
      <c r="CK107" s="299"/>
      <c r="CL107" s="299"/>
      <c r="CM107" s="299"/>
      <c r="CN107" s="299"/>
      <c r="CO107" s="299"/>
      <c r="CP107" s="299"/>
      <c r="CQ107" s="299"/>
      <c r="CR107" s="299"/>
      <c r="CS107" s="299"/>
      <c r="CT107" s="299"/>
      <c r="CU107" s="299"/>
      <c r="CV107" s="299"/>
      <c r="CW107" s="299"/>
      <c r="CX107" s="299"/>
      <c r="CY107" s="299"/>
      <c r="CZ107" s="299"/>
      <c r="DA107" s="299"/>
      <c r="DB107" s="299"/>
      <c r="DC107" s="299"/>
      <c r="DD107" s="299"/>
      <c r="DE107" s="299"/>
      <c r="DF107" s="299"/>
      <c r="DG107" s="299"/>
      <c r="DH107" s="299"/>
      <c r="DI107" s="299"/>
      <c r="DJ107" s="299"/>
      <c r="DK107" s="299"/>
      <c r="DL107" s="299"/>
      <c r="DM107" s="299"/>
      <c r="DN107" s="299"/>
      <c r="DO107" s="299"/>
      <c r="DP107" s="299"/>
      <c r="DQ107" s="299"/>
      <c r="DR107" s="299"/>
      <c r="DS107" s="299"/>
      <c r="DT107" s="299"/>
      <c r="DU107" s="299"/>
      <c r="DV107" s="299"/>
      <c r="DW107" s="299"/>
      <c r="DX107" s="299"/>
      <c r="DY107" s="299"/>
      <c r="DZ107" s="299"/>
      <c r="EA107" s="299"/>
      <c r="EB107" s="299"/>
      <c r="EC107" s="299"/>
      <c r="ED107" s="299"/>
      <c r="EE107" s="299"/>
      <c r="EF107" s="299"/>
      <c r="EG107" s="299"/>
      <c r="EH107" s="299"/>
      <c r="EI107" s="299"/>
      <c r="EJ107" s="299"/>
      <c r="EK107" s="299"/>
      <c r="EL107" s="299"/>
      <c r="EM107" s="299"/>
      <c r="EN107" s="299"/>
      <c r="EO107" s="299"/>
      <c r="EP107" s="299"/>
      <c r="EQ107" s="299"/>
      <c r="ER107" s="299"/>
      <c r="ES107" s="299"/>
      <c r="ET107" s="299"/>
      <c r="EU107" s="299"/>
      <c r="EV107" s="299"/>
      <c r="EW107" s="299"/>
      <c r="EX107" s="299"/>
      <c r="EY107" s="299"/>
      <c r="EZ107" s="299"/>
      <c r="FA107" s="299"/>
      <c r="FB107" s="299"/>
      <c r="FC107" s="299"/>
      <c r="FD107" s="299"/>
      <c r="FE107" s="299"/>
      <c r="FF107" s="299"/>
      <c r="FG107" s="299"/>
      <c r="FH107" s="299"/>
      <c r="FI107" s="299"/>
      <c r="FJ107" s="299"/>
      <c r="FK107" s="299"/>
      <c r="FL107" s="299"/>
      <c r="FM107" s="299"/>
      <c r="FN107" s="299"/>
      <c r="FO107" s="299"/>
      <c r="FP107" s="299"/>
      <c r="FQ107" s="299"/>
      <c r="FR107" s="299"/>
      <c r="FS107" s="299"/>
      <c r="FT107" s="299"/>
      <c r="FU107" s="299"/>
      <c r="FV107" s="299"/>
      <c r="FW107" s="299"/>
      <c r="FX107" s="299"/>
      <c r="FY107" s="299"/>
      <c r="FZ107" s="299"/>
      <c r="GA107" s="299"/>
      <c r="GB107" s="299"/>
      <c r="GC107" s="299"/>
      <c r="GD107" s="299"/>
      <c r="GE107" s="299"/>
      <c r="GF107" s="299"/>
      <c r="GG107" s="299"/>
      <c r="GH107" s="299"/>
      <c r="GI107" s="299"/>
      <c r="GJ107" s="299"/>
      <c r="GK107" s="299"/>
      <c r="GL107" s="299"/>
      <c r="GM107" s="299"/>
      <c r="GN107" s="299"/>
      <c r="GO107" s="299"/>
      <c r="GP107" s="299"/>
      <c r="GQ107" s="299"/>
      <c r="GR107" s="299"/>
      <c r="GS107" s="299"/>
      <c r="GT107" s="299"/>
      <c r="GU107" s="299"/>
      <c r="GV107" s="299"/>
      <c r="GW107" s="299"/>
      <c r="GX107" s="299"/>
      <c r="GY107" s="299"/>
      <c r="GZ107" s="299"/>
      <c r="HA107" s="299"/>
      <c r="HB107" s="299"/>
      <c r="HC107" s="299"/>
      <c r="HD107" s="299"/>
      <c r="HE107" s="299"/>
      <c r="HF107" s="299"/>
      <c r="HG107" s="299"/>
      <c r="HH107" s="299"/>
      <c r="HI107" s="299"/>
      <c r="HJ107" s="299"/>
      <c r="HK107" s="299"/>
      <c r="HL107" s="299"/>
      <c r="HM107" s="299"/>
      <c r="HN107" s="299"/>
      <c r="HO107" s="299"/>
      <c r="HP107" s="299"/>
      <c r="HQ107" s="299"/>
      <c r="HR107" s="299"/>
      <c r="HS107" s="299"/>
      <c r="HT107" s="299"/>
      <c r="HU107" s="299"/>
      <c r="HV107" s="299"/>
      <c r="HW107" s="299"/>
      <c r="HX107" s="299"/>
      <c r="HY107" s="299"/>
      <c r="HZ107" s="299"/>
      <c r="IA107" s="299"/>
      <c r="IB107" s="299"/>
      <c r="IC107" s="299"/>
      <c r="ID107" s="299"/>
      <c r="IE107" s="299"/>
      <c r="IF107" s="299"/>
      <c r="IG107" s="299"/>
      <c r="IH107" s="299"/>
      <c r="II107" s="299"/>
      <c r="IJ107" s="299"/>
      <c r="IK107" s="299"/>
      <c r="IL107" s="299"/>
      <c r="IM107" s="299"/>
      <c r="IN107" s="299"/>
      <c r="IO107" s="299"/>
      <c r="IP107" s="299"/>
      <c r="IQ107" s="299"/>
      <c r="IR107" s="299"/>
      <c r="IS107" s="299"/>
      <c r="IT107" s="299"/>
      <c r="IU107" s="299"/>
      <c r="IV107" s="299"/>
      <c r="IW107" s="299"/>
      <c r="IX107" s="299"/>
      <c r="IY107" s="299"/>
      <c r="IZ107" s="299"/>
      <c r="JA107" s="299"/>
      <c r="JB107" s="299"/>
      <c r="JC107" s="299"/>
      <c r="JD107" s="299"/>
      <c r="JE107" s="299"/>
      <c r="JF107" s="299"/>
      <c r="JG107" s="299"/>
      <c r="JH107" s="299"/>
      <c r="JI107" s="299"/>
      <c r="JJ107" s="299"/>
      <c r="JK107" s="299"/>
      <c r="JL107" s="299"/>
      <c r="JM107" s="299"/>
      <c r="JN107" s="299"/>
      <c r="JO107" s="299"/>
      <c r="JP107" s="299"/>
      <c r="JQ107" s="299"/>
      <c r="JR107" s="299"/>
      <c r="JS107" s="299"/>
      <c r="JT107" s="299"/>
      <c r="JU107" s="299"/>
      <c r="JV107" s="299"/>
      <c r="JW107" s="299"/>
      <c r="JX107" s="299"/>
      <c r="JY107" s="299"/>
      <c r="JZ107" s="299"/>
      <c r="KA107" s="299"/>
      <c r="KB107" s="299"/>
      <c r="KC107" s="299"/>
      <c r="KD107" s="299"/>
      <c r="KE107" s="299"/>
      <c r="KF107" s="299"/>
      <c r="KG107" s="299"/>
      <c r="KH107" s="299"/>
      <c r="KI107" s="299"/>
      <c r="KJ107" s="299"/>
      <c r="KK107" s="299"/>
      <c r="KL107" s="299"/>
      <c r="KM107" s="299"/>
      <c r="KN107" s="299"/>
      <c r="KO107" s="299"/>
      <c r="KP107" s="299"/>
      <c r="KQ107" s="299"/>
      <c r="KR107" s="299"/>
      <c r="KS107" s="299"/>
      <c r="KT107" s="299"/>
      <c r="KU107" s="299"/>
      <c r="KV107" s="299"/>
      <c r="KW107" s="299"/>
      <c r="KX107" s="299"/>
      <c r="KY107" s="299"/>
      <c r="KZ107" s="299"/>
      <c r="LA107" s="299"/>
      <c r="LB107" s="299"/>
      <c r="LC107" s="299"/>
      <c r="LD107" s="299"/>
      <c r="LE107" s="299"/>
      <c r="LF107" s="299"/>
      <c r="LG107" s="299"/>
      <c r="LH107" s="299"/>
      <c r="LI107" s="299"/>
      <c r="LJ107" s="299"/>
      <c r="LK107" s="299"/>
      <c r="LL107" s="299"/>
      <c r="LM107" s="299"/>
      <c r="LN107" s="299"/>
      <c r="LO107" s="299"/>
      <c r="LP107" s="299"/>
      <c r="LQ107" s="299"/>
      <c r="LR107" s="299"/>
      <c r="LS107" s="299"/>
      <c r="LT107" s="299"/>
      <c r="LU107" s="299"/>
      <c r="LV107" s="299"/>
      <c r="LW107" s="299"/>
      <c r="LX107" s="299"/>
      <c r="LY107" s="299"/>
      <c r="LZ107" s="299"/>
      <c r="MA107" s="299"/>
      <c r="MB107" s="299"/>
      <c r="MC107" s="299"/>
      <c r="MD107" s="299"/>
      <c r="ME107" s="299"/>
      <c r="MF107" s="299"/>
      <c r="MG107" s="299"/>
      <c r="MH107" s="299"/>
      <c r="MI107" s="299"/>
      <c r="MJ107" s="299"/>
      <c r="MK107" s="299"/>
      <c r="ML107" s="299"/>
      <c r="MM107" s="299"/>
      <c r="MN107" s="299"/>
      <c r="MO107" s="299"/>
      <c r="MP107" s="299"/>
      <c r="MQ107" s="299"/>
      <c r="MR107" s="299"/>
      <c r="MS107" s="299"/>
      <c r="MT107" s="299"/>
      <c r="MU107" s="299"/>
      <c r="MV107" s="299"/>
      <c r="MW107" s="299"/>
      <c r="MX107" s="299"/>
      <c r="MY107" s="299"/>
      <c r="MZ107" s="299"/>
      <c r="NA107" s="299"/>
      <c r="NB107" s="299"/>
      <c r="NC107" s="299"/>
      <c r="ND107" s="299"/>
      <c r="NE107" s="299"/>
      <c r="NF107" s="299"/>
      <c r="NG107" s="299"/>
      <c r="NH107" s="299"/>
      <c r="NI107" s="299"/>
      <c r="NJ107" s="299"/>
      <c r="NK107" s="299"/>
      <c r="NL107" s="299"/>
      <c r="NM107" s="299"/>
      <c r="NN107" s="299"/>
      <c r="NO107" s="299"/>
      <c r="NP107" s="299"/>
      <c r="NQ107" s="299"/>
      <c r="NR107" s="299"/>
      <c r="NS107" s="299"/>
      <c r="NT107" s="299"/>
      <c r="NU107" s="299"/>
      <c r="NV107" s="299"/>
      <c r="NW107" s="299"/>
      <c r="NX107" s="299"/>
      <c r="NY107" s="299"/>
      <c r="NZ107" s="299"/>
      <c r="OA107" s="299"/>
      <c r="OB107" s="299"/>
      <c r="OC107" s="299"/>
      <c r="OD107" s="299"/>
      <c r="OE107" s="299"/>
      <c r="OF107" s="299"/>
      <c r="OG107" s="299"/>
      <c r="OH107" s="299"/>
      <c r="OI107" s="299"/>
      <c r="OJ107" s="299"/>
      <c r="OK107" s="299"/>
      <c r="OL107" s="299"/>
      <c r="OM107" s="299"/>
      <c r="ON107" s="299"/>
      <c r="OO107" s="299"/>
      <c r="OP107" s="299"/>
      <c r="OQ107" s="299"/>
      <c r="OR107" s="299"/>
      <c r="OS107" s="299"/>
      <c r="OT107" s="299"/>
      <c r="OU107" s="299"/>
      <c r="OV107" s="299"/>
      <c r="OW107" s="299"/>
      <c r="OX107" s="299"/>
      <c r="OY107" s="299"/>
      <c r="OZ107" s="299"/>
      <c r="PA107" s="299"/>
      <c r="PB107" s="299"/>
      <c r="PC107" s="299"/>
      <c r="PD107" s="299"/>
      <c r="PE107" s="299"/>
      <c r="PF107" s="299"/>
      <c r="PG107" s="299"/>
      <c r="PH107" s="299"/>
      <c r="PI107" s="299"/>
      <c r="PJ107" s="299"/>
      <c r="PK107" s="299"/>
      <c r="PL107" s="299"/>
      <c r="PM107" s="299"/>
      <c r="PN107" s="299"/>
      <c r="PO107" s="299"/>
      <c r="PP107" s="299"/>
      <c r="PQ107" s="299"/>
      <c r="PR107" s="299"/>
      <c r="PS107" s="299"/>
      <c r="PT107" s="299"/>
      <c r="PU107" s="299"/>
      <c r="PV107" s="299"/>
      <c r="PW107" s="299"/>
      <c r="PX107" s="299"/>
      <c r="PY107" s="299"/>
      <c r="PZ107" s="299"/>
      <c r="QA107" s="299"/>
      <c r="QB107" s="299"/>
      <c r="QC107" s="299"/>
      <c r="QD107" s="299"/>
      <c r="QE107" s="299"/>
      <c r="QF107" s="299"/>
      <c r="QG107" s="299"/>
      <c r="QH107" s="299"/>
      <c r="QI107" s="299"/>
      <c r="QJ107" s="299"/>
      <c r="QK107" s="299"/>
      <c r="QL107" s="299"/>
      <c r="QM107" s="299"/>
      <c r="QN107" s="299"/>
      <c r="QO107" s="299"/>
      <c r="QP107" s="299"/>
      <c r="QQ107" s="299"/>
      <c r="QR107" s="299"/>
      <c r="QS107" s="299"/>
      <c r="QT107" s="299"/>
      <c r="QU107" s="299"/>
      <c r="QV107" s="299"/>
      <c r="QW107" s="299"/>
      <c r="QX107" s="299"/>
      <c r="QY107" s="299"/>
      <c r="QZ107" s="299"/>
      <c r="RA107" s="299"/>
      <c r="RB107" s="299"/>
      <c r="RC107" s="299"/>
      <c r="RD107" s="299"/>
      <c r="RE107" s="299"/>
      <c r="RF107" s="299"/>
      <c r="RG107" s="299"/>
      <c r="RH107" s="299"/>
      <c r="RI107" s="299"/>
      <c r="RJ107" s="299"/>
      <c r="RK107" s="299"/>
      <c r="RL107" s="299"/>
      <c r="RM107" s="299"/>
      <c r="RN107" s="299"/>
      <c r="RO107" s="299"/>
      <c r="RP107" s="299"/>
      <c r="RQ107" s="299"/>
      <c r="RR107" s="299"/>
      <c r="RS107" s="299"/>
      <c r="RT107" s="299"/>
      <c r="RU107" s="299"/>
      <c r="RV107" s="299"/>
      <c r="RW107" s="299"/>
      <c r="RX107" s="299"/>
      <c r="RY107" s="299"/>
      <c r="RZ107" s="299"/>
      <c r="SA107" s="299"/>
      <c r="SB107" s="299"/>
      <c r="SC107" s="299"/>
      <c r="SD107" s="299"/>
      <c r="SE107" s="299"/>
      <c r="SF107" s="299"/>
      <c r="SG107" s="299"/>
      <c r="SH107" s="299"/>
      <c r="SI107" s="299"/>
      <c r="SJ107" s="299"/>
    </row>
    <row r="108" spans="2:504" s="101" customFormat="1" x14ac:dyDescent="0.25">
      <c r="B108" s="110" t="s">
        <v>460</v>
      </c>
      <c r="C108" s="109"/>
      <c r="D108" s="109"/>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299"/>
      <c r="BD108" s="299"/>
      <c r="BE108" s="299"/>
      <c r="BF108" s="299"/>
      <c r="BG108" s="299"/>
      <c r="BH108" s="299"/>
      <c r="BI108" s="299"/>
      <c r="BJ108" s="299"/>
      <c r="BK108" s="299"/>
      <c r="BL108" s="299"/>
      <c r="BM108" s="299"/>
      <c r="BN108" s="299"/>
      <c r="BO108" s="299"/>
      <c r="BP108" s="299"/>
      <c r="BQ108" s="299"/>
      <c r="BR108" s="299"/>
      <c r="BS108" s="299"/>
      <c r="BT108" s="299"/>
      <c r="BU108" s="299"/>
      <c r="BV108" s="299"/>
      <c r="BW108" s="299"/>
      <c r="BX108" s="299"/>
      <c r="BY108" s="299"/>
      <c r="BZ108" s="299"/>
      <c r="CA108" s="299"/>
      <c r="CB108" s="299"/>
      <c r="CC108" s="299"/>
      <c r="CD108" s="299"/>
      <c r="CE108" s="299"/>
      <c r="CF108" s="299"/>
      <c r="CG108" s="299"/>
      <c r="CH108" s="299"/>
      <c r="CI108" s="299"/>
      <c r="CJ108" s="299"/>
      <c r="CK108" s="299"/>
      <c r="CL108" s="299"/>
      <c r="CM108" s="299"/>
      <c r="CN108" s="299"/>
      <c r="CO108" s="299"/>
      <c r="CP108" s="299"/>
      <c r="CQ108" s="299"/>
      <c r="CR108" s="299"/>
      <c r="CS108" s="299"/>
      <c r="CT108" s="299"/>
      <c r="CU108" s="299"/>
      <c r="CV108" s="299"/>
      <c r="CW108" s="299"/>
      <c r="CX108" s="299"/>
      <c r="CY108" s="299"/>
      <c r="CZ108" s="299"/>
      <c r="DA108" s="299"/>
      <c r="DB108" s="299"/>
      <c r="DC108" s="299"/>
      <c r="DD108" s="299"/>
      <c r="DE108" s="299"/>
      <c r="DF108" s="299"/>
      <c r="DG108" s="299"/>
      <c r="DH108" s="299"/>
      <c r="DI108" s="299"/>
      <c r="DJ108" s="299"/>
      <c r="DK108" s="299"/>
      <c r="DL108" s="299"/>
      <c r="DM108" s="299"/>
      <c r="DN108" s="299"/>
      <c r="DO108" s="299"/>
      <c r="DP108" s="299"/>
      <c r="DQ108" s="299"/>
      <c r="DR108" s="299"/>
      <c r="DS108" s="299"/>
      <c r="DT108" s="299"/>
      <c r="DU108" s="299"/>
      <c r="DV108" s="299"/>
      <c r="DW108" s="299"/>
      <c r="DX108" s="299"/>
      <c r="DY108" s="299"/>
      <c r="DZ108" s="299"/>
      <c r="EA108" s="299"/>
      <c r="EB108" s="299"/>
      <c r="EC108" s="299"/>
      <c r="ED108" s="299"/>
      <c r="EE108" s="299"/>
      <c r="EF108" s="299"/>
      <c r="EG108" s="299"/>
      <c r="EH108" s="299"/>
      <c r="EI108" s="299"/>
      <c r="EJ108" s="299"/>
      <c r="EK108" s="299"/>
      <c r="EL108" s="299"/>
      <c r="EM108" s="299"/>
      <c r="EN108" s="299"/>
      <c r="EO108" s="299"/>
      <c r="EP108" s="299"/>
      <c r="EQ108" s="299"/>
      <c r="ER108" s="299"/>
      <c r="ES108" s="299"/>
      <c r="ET108" s="299"/>
      <c r="EU108" s="299"/>
      <c r="EV108" s="299"/>
      <c r="EW108" s="299"/>
      <c r="EX108" s="299"/>
      <c r="EY108" s="299"/>
      <c r="EZ108" s="299"/>
      <c r="FA108" s="299"/>
      <c r="FB108" s="299"/>
      <c r="FC108" s="299"/>
      <c r="FD108" s="299"/>
      <c r="FE108" s="299"/>
      <c r="FF108" s="299"/>
      <c r="FG108" s="299"/>
      <c r="FH108" s="299"/>
      <c r="FI108" s="299"/>
      <c r="FJ108" s="299"/>
      <c r="FK108" s="299"/>
      <c r="FL108" s="299"/>
      <c r="FM108" s="299"/>
      <c r="FN108" s="299"/>
      <c r="FO108" s="299"/>
      <c r="FP108" s="299"/>
      <c r="FQ108" s="299"/>
      <c r="FR108" s="299"/>
      <c r="FS108" s="299"/>
      <c r="FT108" s="299"/>
      <c r="FU108" s="299"/>
      <c r="FV108" s="299"/>
      <c r="FW108" s="299"/>
      <c r="FX108" s="299"/>
      <c r="FY108" s="299"/>
      <c r="FZ108" s="299"/>
      <c r="GA108" s="299"/>
      <c r="GB108" s="299"/>
      <c r="GC108" s="299"/>
      <c r="GD108" s="299"/>
      <c r="GE108" s="299"/>
      <c r="GF108" s="299"/>
      <c r="GG108" s="299"/>
      <c r="GH108" s="299"/>
      <c r="GI108" s="299"/>
      <c r="GJ108" s="299"/>
      <c r="GK108" s="299"/>
      <c r="GL108" s="299"/>
      <c r="GM108" s="299"/>
      <c r="GN108" s="299"/>
      <c r="GO108" s="299"/>
      <c r="GP108" s="299"/>
      <c r="GQ108" s="299"/>
      <c r="GR108" s="299"/>
      <c r="GS108" s="299"/>
      <c r="GT108" s="299"/>
      <c r="GU108" s="299"/>
      <c r="GV108" s="299"/>
      <c r="GW108" s="299"/>
      <c r="GX108" s="299"/>
      <c r="GY108" s="299"/>
      <c r="GZ108" s="299"/>
      <c r="HA108" s="299"/>
      <c r="HB108" s="299"/>
      <c r="HC108" s="299"/>
      <c r="HD108" s="299"/>
      <c r="HE108" s="299"/>
      <c r="HF108" s="299"/>
      <c r="HG108" s="299"/>
      <c r="HH108" s="299"/>
      <c r="HI108" s="299"/>
      <c r="HJ108" s="299"/>
      <c r="HK108" s="299"/>
      <c r="HL108" s="299"/>
      <c r="HM108" s="299"/>
      <c r="HN108" s="299"/>
      <c r="HO108" s="299"/>
      <c r="HP108" s="299"/>
      <c r="HQ108" s="299"/>
      <c r="HR108" s="299"/>
      <c r="HS108" s="299"/>
      <c r="HT108" s="299"/>
      <c r="HU108" s="299"/>
      <c r="HV108" s="299"/>
      <c r="HW108" s="299"/>
      <c r="HX108" s="299"/>
      <c r="HY108" s="299"/>
      <c r="HZ108" s="299"/>
      <c r="IA108" s="299"/>
      <c r="IB108" s="299"/>
      <c r="IC108" s="299"/>
      <c r="ID108" s="299"/>
      <c r="IE108" s="299"/>
      <c r="IF108" s="299"/>
      <c r="IG108" s="299"/>
      <c r="IH108" s="299"/>
      <c r="II108" s="299"/>
      <c r="IJ108" s="299"/>
      <c r="IK108" s="299"/>
      <c r="IL108" s="299"/>
      <c r="IM108" s="299"/>
      <c r="IN108" s="299"/>
      <c r="IO108" s="299"/>
      <c r="IP108" s="299"/>
      <c r="IQ108" s="299"/>
      <c r="IR108" s="299"/>
      <c r="IS108" s="299"/>
      <c r="IT108" s="299"/>
      <c r="IU108" s="299"/>
      <c r="IV108" s="299"/>
      <c r="IW108" s="299"/>
      <c r="IX108" s="299"/>
      <c r="IY108" s="299"/>
      <c r="IZ108" s="299"/>
      <c r="JA108" s="299"/>
      <c r="JB108" s="299"/>
      <c r="JC108" s="299"/>
      <c r="JD108" s="299"/>
      <c r="JE108" s="299"/>
      <c r="JF108" s="299"/>
      <c r="JG108" s="299"/>
      <c r="JH108" s="299"/>
      <c r="JI108" s="299"/>
      <c r="JJ108" s="299"/>
      <c r="JK108" s="299"/>
      <c r="JL108" s="299"/>
      <c r="JM108" s="299"/>
      <c r="JN108" s="299"/>
      <c r="JO108" s="299"/>
      <c r="JP108" s="299"/>
      <c r="JQ108" s="299"/>
      <c r="JR108" s="299"/>
      <c r="JS108" s="299"/>
      <c r="JT108" s="299"/>
      <c r="JU108" s="299"/>
      <c r="JV108" s="299"/>
      <c r="JW108" s="299"/>
      <c r="JX108" s="299"/>
      <c r="JY108" s="299"/>
      <c r="JZ108" s="299"/>
      <c r="KA108" s="299"/>
      <c r="KB108" s="299"/>
      <c r="KC108" s="299"/>
      <c r="KD108" s="299"/>
      <c r="KE108" s="299"/>
      <c r="KF108" s="299"/>
      <c r="KG108" s="299"/>
      <c r="KH108" s="299"/>
      <c r="KI108" s="299"/>
      <c r="KJ108" s="299"/>
      <c r="KK108" s="299"/>
      <c r="KL108" s="299"/>
      <c r="KM108" s="299"/>
      <c r="KN108" s="299"/>
      <c r="KO108" s="299"/>
      <c r="KP108" s="299"/>
      <c r="KQ108" s="299"/>
      <c r="KR108" s="299"/>
      <c r="KS108" s="299"/>
      <c r="KT108" s="299"/>
      <c r="KU108" s="299"/>
      <c r="KV108" s="299"/>
      <c r="KW108" s="299"/>
      <c r="KX108" s="299"/>
      <c r="KY108" s="299"/>
      <c r="KZ108" s="299"/>
      <c r="LA108" s="299"/>
      <c r="LB108" s="299"/>
      <c r="LC108" s="299"/>
      <c r="LD108" s="299"/>
      <c r="LE108" s="299"/>
      <c r="LF108" s="299"/>
      <c r="LG108" s="299"/>
      <c r="LH108" s="299"/>
      <c r="LI108" s="299"/>
      <c r="LJ108" s="299"/>
      <c r="LK108" s="299"/>
      <c r="LL108" s="299"/>
      <c r="LM108" s="299"/>
      <c r="LN108" s="299"/>
      <c r="LO108" s="299"/>
      <c r="LP108" s="299"/>
      <c r="LQ108" s="299"/>
      <c r="LR108" s="299"/>
      <c r="LS108" s="299"/>
      <c r="LT108" s="299"/>
      <c r="LU108" s="299"/>
      <c r="LV108" s="299"/>
      <c r="LW108" s="299"/>
      <c r="LX108" s="299"/>
      <c r="LY108" s="299"/>
      <c r="LZ108" s="299"/>
      <c r="MA108" s="299"/>
      <c r="MB108" s="299"/>
      <c r="MC108" s="299"/>
      <c r="MD108" s="299"/>
      <c r="ME108" s="299"/>
      <c r="MF108" s="299"/>
      <c r="MG108" s="299"/>
      <c r="MH108" s="299"/>
      <c r="MI108" s="299"/>
      <c r="MJ108" s="299"/>
      <c r="MK108" s="299"/>
      <c r="ML108" s="299"/>
      <c r="MM108" s="299"/>
      <c r="MN108" s="299"/>
      <c r="MO108" s="299"/>
      <c r="MP108" s="299"/>
      <c r="MQ108" s="299"/>
      <c r="MR108" s="299"/>
      <c r="MS108" s="299"/>
      <c r="MT108" s="299"/>
      <c r="MU108" s="299"/>
      <c r="MV108" s="299"/>
      <c r="MW108" s="299"/>
      <c r="MX108" s="299"/>
      <c r="MY108" s="299"/>
      <c r="MZ108" s="299"/>
      <c r="NA108" s="299"/>
      <c r="NB108" s="299"/>
      <c r="NC108" s="299"/>
      <c r="ND108" s="299"/>
      <c r="NE108" s="299"/>
      <c r="NF108" s="299"/>
      <c r="NG108" s="299"/>
      <c r="NH108" s="299"/>
      <c r="NI108" s="299"/>
      <c r="NJ108" s="299"/>
      <c r="NK108" s="299"/>
      <c r="NL108" s="299"/>
      <c r="NM108" s="299"/>
      <c r="NN108" s="299"/>
      <c r="NO108" s="299"/>
      <c r="NP108" s="299"/>
      <c r="NQ108" s="299"/>
      <c r="NR108" s="299"/>
      <c r="NS108" s="299"/>
      <c r="NT108" s="299"/>
      <c r="NU108" s="299"/>
      <c r="NV108" s="299"/>
      <c r="NW108" s="299"/>
      <c r="NX108" s="299"/>
      <c r="NY108" s="299"/>
      <c r="NZ108" s="299"/>
      <c r="OA108" s="299"/>
      <c r="OB108" s="299"/>
      <c r="OC108" s="299"/>
      <c r="OD108" s="299"/>
      <c r="OE108" s="299"/>
      <c r="OF108" s="299"/>
      <c r="OG108" s="299"/>
      <c r="OH108" s="299"/>
      <c r="OI108" s="299"/>
      <c r="OJ108" s="299"/>
      <c r="OK108" s="299"/>
      <c r="OL108" s="299"/>
      <c r="OM108" s="299"/>
      <c r="ON108" s="299"/>
      <c r="OO108" s="299"/>
      <c r="OP108" s="299"/>
      <c r="OQ108" s="299"/>
      <c r="OR108" s="299"/>
      <c r="OS108" s="299"/>
      <c r="OT108" s="299"/>
      <c r="OU108" s="299"/>
      <c r="OV108" s="299"/>
      <c r="OW108" s="299"/>
      <c r="OX108" s="299"/>
      <c r="OY108" s="299"/>
      <c r="OZ108" s="299"/>
      <c r="PA108" s="299"/>
      <c r="PB108" s="299"/>
      <c r="PC108" s="299"/>
      <c r="PD108" s="299"/>
      <c r="PE108" s="299"/>
      <c r="PF108" s="299"/>
      <c r="PG108" s="299"/>
      <c r="PH108" s="299"/>
      <c r="PI108" s="299"/>
      <c r="PJ108" s="299"/>
      <c r="PK108" s="299"/>
      <c r="PL108" s="299"/>
      <c r="PM108" s="299"/>
      <c r="PN108" s="299"/>
      <c r="PO108" s="299"/>
      <c r="PP108" s="299"/>
      <c r="PQ108" s="299"/>
      <c r="PR108" s="299"/>
      <c r="PS108" s="299"/>
      <c r="PT108" s="299"/>
      <c r="PU108" s="299"/>
      <c r="PV108" s="299"/>
      <c r="PW108" s="299"/>
      <c r="PX108" s="299"/>
      <c r="PY108" s="299"/>
      <c r="PZ108" s="299"/>
      <c r="QA108" s="299"/>
      <c r="QB108" s="299"/>
      <c r="QC108" s="299"/>
      <c r="QD108" s="299"/>
      <c r="QE108" s="299"/>
      <c r="QF108" s="299"/>
      <c r="QG108" s="299"/>
      <c r="QH108" s="299"/>
      <c r="QI108" s="299"/>
      <c r="QJ108" s="299"/>
      <c r="QK108" s="299"/>
      <c r="QL108" s="299"/>
      <c r="QM108" s="299"/>
      <c r="QN108" s="299"/>
      <c r="QO108" s="299"/>
      <c r="QP108" s="299"/>
      <c r="QQ108" s="299"/>
      <c r="QR108" s="299"/>
      <c r="QS108" s="299"/>
      <c r="QT108" s="299"/>
      <c r="QU108" s="299"/>
      <c r="QV108" s="299"/>
      <c r="QW108" s="299"/>
      <c r="QX108" s="299"/>
      <c r="QY108" s="299"/>
      <c r="QZ108" s="299"/>
      <c r="RA108" s="299"/>
      <c r="RB108" s="299"/>
      <c r="RC108" s="299"/>
      <c r="RD108" s="299"/>
      <c r="RE108" s="299"/>
      <c r="RF108" s="299"/>
      <c r="RG108" s="299"/>
      <c r="RH108" s="299"/>
      <c r="RI108" s="299"/>
      <c r="RJ108" s="299"/>
      <c r="RK108" s="299"/>
      <c r="RL108" s="299"/>
      <c r="RM108" s="299"/>
      <c r="RN108" s="299"/>
      <c r="RO108" s="299"/>
      <c r="RP108" s="299"/>
      <c r="RQ108" s="299"/>
      <c r="RR108" s="299"/>
      <c r="RS108" s="299"/>
      <c r="RT108" s="299"/>
      <c r="RU108" s="299"/>
      <c r="RV108" s="299"/>
      <c r="RW108" s="299"/>
      <c r="RX108" s="299"/>
      <c r="RY108" s="299"/>
      <c r="RZ108" s="299"/>
      <c r="SA108" s="299"/>
      <c r="SB108" s="299"/>
      <c r="SC108" s="299"/>
      <c r="SD108" s="299"/>
      <c r="SE108" s="299"/>
      <c r="SF108" s="299"/>
      <c r="SG108" s="299"/>
      <c r="SH108" s="299"/>
      <c r="SI108" s="299"/>
      <c r="SJ108" s="299"/>
    </row>
    <row r="109" spans="2:504" s="101" customFormat="1" x14ac:dyDescent="0.25">
      <c r="B109" s="123" t="s">
        <v>279</v>
      </c>
      <c r="C109" s="124" t="s">
        <v>461</v>
      </c>
      <c r="D109" s="125" t="s">
        <v>457</v>
      </c>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299"/>
      <c r="AE109" s="299"/>
      <c r="AF109" s="299"/>
      <c r="AG109" s="299"/>
      <c r="AH109" s="299"/>
      <c r="AI109" s="299"/>
      <c r="AJ109" s="299"/>
      <c r="AK109" s="299"/>
      <c r="AL109" s="299"/>
      <c r="AM109" s="299"/>
      <c r="AN109" s="299"/>
      <c r="AO109" s="299"/>
      <c r="AP109" s="299"/>
      <c r="AQ109" s="299"/>
      <c r="AR109" s="299"/>
      <c r="AS109" s="299"/>
      <c r="AT109" s="299"/>
      <c r="AU109" s="299"/>
      <c r="AV109" s="299"/>
      <c r="AW109" s="299"/>
      <c r="AX109" s="299"/>
      <c r="AY109" s="299"/>
      <c r="AZ109" s="299"/>
      <c r="BA109" s="299"/>
      <c r="BB109" s="299"/>
      <c r="BC109" s="299"/>
      <c r="BD109" s="299"/>
      <c r="BE109" s="299"/>
      <c r="BF109" s="299"/>
      <c r="BG109" s="299"/>
      <c r="BH109" s="299"/>
      <c r="BI109" s="299"/>
      <c r="BJ109" s="299"/>
      <c r="BK109" s="299"/>
      <c r="BL109" s="299"/>
      <c r="BM109" s="299"/>
      <c r="BN109" s="299"/>
      <c r="BO109" s="299"/>
      <c r="BP109" s="299"/>
      <c r="BQ109" s="299"/>
      <c r="BR109" s="299"/>
      <c r="BS109" s="299"/>
      <c r="BT109" s="299"/>
      <c r="BU109" s="299"/>
      <c r="BV109" s="299"/>
      <c r="BW109" s="299"/>
      <c r="BX109" s="299"/>
      <c r="BY109" s="299"/>
      <c r="BZ109" s="299"/>
      <c r="CA109" s="299"/>
      <c r="CB109" s="299"/>
      <c r="CC109" s="299"/>
      <c r="CD109" s="299"/>
      <c r="CE109" s="299"/>
      <c r="CF109" s="299"/>
      <c r="CG109" s="299"/>
      <c r="CH109" s="299"/>
      <c r="CI109" s="299"/>
      <c r="CJ109" s="299"/>
      <c r="CK109" s="299"/>
      <c r="CL109" s="299"/>
      <c r="CM109" s="299"/>
      <c r="CN109" s="299"/>
      <c r="CO109" s="299"/>
      <c r="CP109" s="299"/>
      <c r="CQ109" s="299"/>
      <c r="CR109" s="299"/>
      <c r="CS109" s="299"/>
      <c r="CT109" s="299"/>
      <c r="CU109" s="299"/>
      <c r="CV109" s="299"/>
      <c r="CW109" s="299"/>
      <c r="CX109" s="299"/>
      <c r="CY109" s="299"/>
      <c r="CZ109" s="299"/>
      <c r="DA109" s="299"/>
      <c r="DB109" s="299"/>
      <c r="DC109" s="299"/>
      <c r="DD109" s="299"/>
      <c r="DE109" s="299"/>
      <c r="DF109" s="299"/>
      <c r="DG109" s="299"/>
      <c r="DH109" s="299"/>
      <c r="DI109" s="299"/>
      <c r="DJ109" s="299"/>
      <c r="DK109" s="299"/>
      <c r="DL109" s="299"/>
      <c r="DM109" s="299"/>
      <c r="DN109" s="299"/>
      <c r="DO109" s="299"/>
      <c r="DP109" s="299"/>
      <c r="DQ109" s="299"/>
      <c r="DR109" s="299"/>
      <c r="DS109" s="299"/>
      <c r="DT109" s="299"/>
      <c r="DU109" s="299"/>
      <c r="DV109" s="299"/>
      <c r="DW109" s="299"/>
      <c r="DX109" s="299"/>
      <c r="DY109" s="299"/>
      <c r="DZ109" s="299"/>
      <c r="EA109" s="299"/>
      <c r="EB109" s="299"/>
      <c r="EC109" s="299"/>
      <c r="ED109" s="299"/>
      <c r="EE109" s="299"/>
      <c r="EF109" s="299"/>
      <c r="EG109" s="299"/>
      <c r="EH109" s="299"/>
      <c r="EI109" s="299"/>
      <c r="EJ109" s="299"/>
      <c r="EK109" s="299"/>
      <c r="EL109" s="299"/>
      <c r="EM109" s="299"/>
      <c r="EN109" s="299"/>
      <c r="EO109" s="299"/>
      <c r="EP109" s="299"/>
      <c r="EQ109" s="299"/>
      <c r="ER109" s="299"/>
      <c r="ES109" s="299"/>
      <c r="ET109" s="299"/>
      <c r="EU109" s="299"/>
      <c r="EV109" s="299"/>
      <c r="EW109" s="299"/>
      <c r="EX109" s="299"/>
      <c r="EY109" s="299"/>
      <c r="EZ109" s="299"/>
      <c r="FA109" s="299"/>
      <c r="FB109" s="299"/>
      <c r="FC109" s="299"/>
      <c r="FD109" s="299"/>
      <c r="FE109" s="299"/>
      <c r="FF109" s="299"/>
      <c r="FG109" s="299"/>
      <c r="FH109" s="299"/>
      <c r="FI109" s="299"/>
      <c r="FJ109" s="299"/>
      <c r="FK109" s="299"/>
      <c r="FL109" s="299"/>
      <c r="FM109" s="299"/>
      <c r="FN109" s="299"/>
      <c r="FO109" s="299"/>
      <c r="FP109" s="299"/>
      <c r="FQ109" s="299"/>
      <c r="FR109" s="299"/>
      <c r="FS109" s="299"/>
      <c r="FT109" s="299"/>
      <c r="FU109" s="299"/>
      <c r="FV109" s="299"/>
      <c r="FW109" s="299"/>
      <c r="FX109" s="299"/>
      <c r="FY109" s="299"/>
      <c r="FZ109" s="299"/>
      <c r="GA109" s="299"/>
      <c r="GB109" s="299"/>
      <c r="GC109" s="299"/>
      <c r="GD109" s="299"/>
      <c r="GE109" s="299"/>
      <c r="GF109" s="299"/>
      <c r="GG109" s="299"/>
      <c r="GH109" s="299"/>
      <c r="GI109" s="299"/>
      <c r="GJ109" s="299"/>
      <c r="GK109" s="299"/>
      <c r="GL109" s="299"/>
      <c r="GM109" s="299"/>
      <c r="GN109" s="299"/>
      <c r="GO109" s="299"/>
      <c r="GP109" s="299"/>
      <c r="GQ109" s="299"/>
      <c r="GR109" s="299"/>
      <c r="GS109" s="299"/>
      <c r="GT109" s="299"/>
      <c r="GU109" s="299"/>
      <c r="GV109" s="299"/>
      <c r="GW109" s="299"/>
      <c r="GX109" s="299"/>
      <c r="GY109" s="299"/>
      <c r="GZ109" s="299"/>
      <c r="HA109" s="299"/>
      <c r="HB109" s="299"/>
      <c r="HC109" s="299"/>
      <c r="HD109" s="299"/>
      <c r="HE109" s="299"/>
      <c r="HF109" s="299"/>
      <c r="HG109" s="299"/>
      <c r="HH109" s="299"/>
      <c r="HI109" s="299"/>
      <c r="HJ109" s="299"/>
      <c r="HK109" s="299"/>
      <c r="HL109" s="299"/>
      <c r="HM109" s="299"/>
      <c r="HN109" s="299"/>
      <c r="HO109" s="299"/>
      <c r="HP109" s="299"/>
      <c r="HQ109" s="299"/>
      <c r="HR109" s="299"/>
      <c r="HS109" s="299"/>
      <c r="HT109" s="299"/>
      <c r="HU109" s="299"/>
      <c r="HV109" s="299"/>
      <c r="HW109" s="299"/>
      <c r="HX109" s="299"/>
      <c r="HY109" s="299"/>
      <c r="HZ109" s="299"/>
      <c r="IA109" s="299"/>
      <c r="IB109" s="299"/>
      <c r="IC109" s="299"/>
      <c r="ID109" s="299"/>
      <c r="IE109" s="299"/>
      <c r="IF109" s="299"/>
      <c r="IG109" s="299"/>
      <c r="IH109" s="299"/>
      <c r="II109" s="299"/>
      <c r="IJ109" s="299"/>
      <c r="IK109" s="299"/>
      <c r="IL109" s="299"/>
      <c r="IM109" s="299"/>
      <c r="IN109" s="299"/>
      <c r="IO109" s="299"/>
      <c r="IP109" s="299"/>
      <c r="IQ109" s="299"/>
      <c r="IR109" s="299"/>
      <c r="IS109" s="299"/>
      <c r="IT109" s="299"/>
      <c r="IU109" s="299"/>
      <c r="IV109" s="299"/>
      <c r="IW109" s="299"/>
      <c r="IX109" s="299"/>
      <c r="IY109" s="299"/>
      <c r="IZ109" s="299"/>
      <c r="JA109" s="299"/>
      <c r="JB109" s="299"/>
      <c r="JC109" s="299"/>
      <c r="JD109" s="299"/>
      <c r="JE109" s="299"/>
      <c r="JF109" s="299"/>
      <c r="JG109" s="299"/>
      <c r="JH109" s="299"/>
      <c r="JI109" s="299"/>
      <c r="JJ109" s="299"/>
      <c r="JK109" s="299"/>
      <c r="JL109" s="299"/>
      <c r="JM109" s="299"/>
      <c r="JN109" s="299"/>
      <c r="JO109" s="299"/>
      <c r="JP109" s="299"/>
      <c r="JQ109" s="299"/>
      <c r="JR109" s="299"/>
      <c r="JS109" s="299"/>
      <c r="JT109" s="299"/>
      <c r="JU109" s="299"/>
      <c r="JV109" s="299"/>
      <c r="JW109" s="299"/>
      <c r="JX109" s="299"/>
      <c r="JY109" s="299"/>
      <c r="JZ109" s="299"/>
      <c r="KA109" s="299"/>
      <c r="KB109" s="299"/>
      <c r="KC109" s="299"/>
      <c r="KD109" s="299"/>
      <c r="KE109" s="299"/>
      <c r="KF109" s="299"/>
      <c r="KG109" s="299"/>
      <c r="KH109" s="299"/>
      <c r="KI109" s="299"/>
      <c r="KJ109" s="299"/>
      <c r="KK109" s="299"/>
      <c r="KL109" s="299"/>
      <c r="KM109" s="299"/>
      <c r="KN109" s="299"/>
      <c r="KO109" s="299"/>
      <c r="KP109" s="299"/>
      <c r="KQ109" s="299"/>
      <c r="KR109" s="299"/>
      <c r="KS109" s="299"/>
      <c r="KT109" s="299"/>
      <c r="KU109" s="299"/>
      <c r="KV109" s="299"/>
      <c r="KW109" s="299"/>
      <c r="KX109" s="299"/>
      <c r="KY109" s="299"/>
      <c r="KZ109" s="299"/>
      <c r="LA109" s="299"/>
      <c r="LB109" s="299"/>
      <c r="LC109" s="299"/>
      <c r="LD109" s="299"/>
      <c r="LE109" s="299"/>
      <c r="LF109" s="299"/>
      <c r="LG109" s="299"/>
      <c r="LH109" s="299"/>
      <c r="LI109" s="299"/>
      <c r="LJ109" s="299"/>
      <c r="LK109" s="299"/>
      <c r="LL109" s="299"/>
      <c r="LM109" s="299"/>
      <c r="LN109" s="299"/>
      <c r="LO109" s="299"/>
      <c r="LP109" s="299"/>
      <c r="LQ109" s="299"/>
      <c r="LR109" s="299"/>
      <c r="LS109" s="299"/>
      <c r="LT109" s="299"/>
      <c r="LU109" s="299"/>
      <c r="LV109" s="299"/>
      <c r="LW109" s="299"/>
      <c r="LX109" s="299"/>
      <c r="LY109" s="299"/>
      <c r="LZ109" s="299"/>
      <c r="MA109" s="299"/>
      <c r="MB109" s="299"/>
      <c r="MC109" s="299"/>
      <c r="MD109" s="299"/>
      <c r="ME109" s="299"/>
      <c r="MF109" s="299"/>
      <c r="MG109" s="299"/>
      <c r="MH109" s="299"/>
      <c r="MI109" s="299"/>
      <c r="MJ109" s="299"/>
      <c r="MK109" s="299"/>
      <c r="ML109" s="299"/>
      <c r="MM109" s="299"/>
      <c r="MN109" s="299"/>
      <c r="MO109" s="299"/>
      <c r="MP109" s="299"/>
      <c r="MQ109" s="299"/>
      <c r="MR109" s="299"/>
      <c r="MS109" s="299"/>
      <c r="MT109" s="299"/>
      <c r="MU109" s="299"/>
      <c r="MV109" s="299"/>
      <c r="MW109" s="299"/>
      <c r="MX109" s="299"/>
      <c r="MY109" s="299"/>
      <c r="MZ109" s="299"/>
      <c r="NA109" s="299"/>
      <c r="NB109" s="299"/>
      <c r="NC109" s="299"/>
      <c r="ND109" s="299"/>
      <c r="NE109" s="299"/>
      <c r="NF109" s="299"/>
      <c r="NG109" s="299"/>
      <c r="NH109" s="299"/>
      <c r="NI109" s="299"/>
      <c r="NJ109" s="299"/>
      <c r="NK109" s="299"/>
      <c r="NL109" s="299"/>
      <c r="NM109" s="299"/>
      <c r="NN109" s="299"/>
      <c r="NO109" s="299"/>
      <c r="NP109" s="299"/>
      <c r="NQ109" s="299"/>
      <c r="NR109" s="299"/>
      <c r="NS109" s="299"/>
      <c r="NT109" s="299"/>
      <c r="NU109" s="299"/>
      <c r="NV109" s="299"/>
      <c r="NW109" s="299"/>
      <c r="NX109" s="299"/>
      <c r="NY109" s="299"/>
      <c r="NZ109" s="299"/>
      <c r="OA109" s="299"/>
      <c r="OB109" s="299"/>
      <c r="OC109" s="299"/>
      <c r="OD109" s="299"/>
      <c r="OE109" s="299"/>
      <c r="OF109" s="299"/>
      <c r="OG109" s="299"/>
      <c r="OH109" s="299"/>
      <c r="OI109" s="299"/>
      <c r="OJ109" s="299"/>
      <c r="OK109" s="299"/>
      <c r="OL109" s="299"/>
      <c r="OM109" s="299"/>
      <c r="ON109" s="299"/>
      <c r="OO109" s="299"/>
      <c r="OP109" s="299"/>
      <c r="OQ109" s="299"/>
      <c r="OR109" s="299"/>
      <c r="OS109" s="299"/>
      <c r="OT109" s="299"/>
      <c r="OU109" s="299"/>
      <c r="OV109" s="299"/>
      <c r="OW109" s="299"/>
      <c r="OX109" s="299"/>
      <c r="OY109" s="299"/>
      <c r="OZ109" s="299"/>
      <c r="PA109" s="299"/>
      <c r="PB109" s="299"/>
      <c r="PC109" s="299"/>
      <c r="PD109" s="299"/>
      <c r="PE109" s="299"/>
      <c r="PF109" s="299"/>
      <c r="PG109" s="299"/>
      <c r="PH109" s="299"/>
      <c r="PI109" s="299"/>
      <c r="PJ109" s="299"/>
      <c r="PK109" s="299"/>
      <c r="PL109" s="299"/>
      <c r="PM109" s="299"/>
      <c r="PN109" s="299"/>
      <c r="PO109" s="299"/>
      <c r="PP109" s="299"/>
      <c r="PQ109" s="299"/>
      <c r="PR109" s="299"/>
      <c r="PS109" s="299"/>
      <c r="PT109" s="299"/>
      <c r="PU109" s="299"/>
      <c r="PV109" s="299"/>
      <c r="PW109" s="299"/>
      <c r="PX109" s="299"/>
      <c r="PY109" s="299"/>
      <c r="PZ109" s="299"/>
      <c r="QA109" s="299"/>
      <c r="QB109" s="299"/>
      <c r="QC109" s="299"/>
      <c r="QD109" s="299"/>
      <c r="QE109" s="299"/>
      <c r="QF109" s="299"/>
      <c r="QG109" s="299"/>
      <c r="QH109" s="299"/>
      <c r="QI109" s="299"/>
      <c r="QJ109" s="299"/>
      <c r="QK109" s="299"/>
      <c r="QL109" s="299"/>
      <c r="QM109" s="299"/>
      <c r="QN109" s="299"/>
      <c r="QO109" s="299"/>
      <c r="QP109" s="299"/>
      <c r="QQ109" s="299"/>
      <c r="QR109" s="299"/>
      <c r="QS109" s="299"/>
      <c r="QT109" s="299"/>
      <c r="QU109" s="299"/>
      <c r="QV109" s="299"/>
      <c r="QW109" s="299"/>
      <c r="QX109" s="299"/>
      <c r="QY109" s="299"/>
      <c r="QZ109" s="299"/>
      <c r="RA109" s="299"/>
      <c r="RB109" s="299"/>
      <c r="RC109" s="299"/>
      <c r="RD109" s="299"/>
      <c r="RE109" s="299"/>
      <c r="RF109" s="299"/>
      <c r="RG109" s="299"/>
      <c r="RH109" s="299"/>
      <c r="RI109" s="299"/>
      <c r="RJ109" s="299"/>
      <c r="RK109" s="299"/>
      <c r="RL109" s="299"/>
      <c r="RM109" s="299"/>
      <c r="RN109" s="299"/>
      <c r="RO109" s="299"/>
      <c r="RP109" s="299"/>
      <c r="RQ109" s="299"/>
      <c r="RR109" s="299"/>
      <c r="RS109" s="299"/>
      <c r="RT109" s="299"/>
      <c r="RU109" s="299"/>
      <c r="RV109" s="299"/>
      <c r="RW109" s="299"/>
      <c r="RX109" s="299"/>
      <c r="RY109" s="299"/>
      <c r="RZ109" s="299"/>
      <c r="SA109" s="299"/>
      <c r="SB109" s="299"/>
      <c r="SC109" s="299"/>
      <c r="SD109" s="299"/>
      <c r="SE109" s="299"/>
      <c r="SF109" s="299"/>
      <c r="SG109" s="299"/>
      <c r="SH109" s="299"/>
      <c r="SI109" s="299"/>
      <c r="SJ109" s="299"/>
    </row>
    <row r="110" spans="2:504" s="101" customFormat="1" ht="30" customHeight="1" x14ac:dyDescent="0.25">
      <c r="B110" s="112" t="str">
        <f>'Graph Data'!L65</f>
        <v>New</v>
      </c>
      <c r="C110" s="102" t="str" cm="1">
        <f t="array" ref="C110">IFERROR(_xlfn.TEXTJOIN(", ",TRUE,IF($E$6:$SJ$6=B110,$E$10:$SJ$10,"")),"Excel 2019 or newer required for this function")</f>
        <v/>
      </c>
      <c r="D110" s="100">
        <f>SUMIFS($E$9:$SJ$9,$E$6:$SJ$6,B110,$E$6:$SJ$6,B110)</f>
        <v>0</v>
      </c>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299"/>
      <c r="BD110" s="299"/>
      <c r="BE110" s="299"/>
      <c r="BF110" s="299"/>
      <c r="BG110" s="299"/>
      <c r="BH110" s="299"/>
      <c r="BI110" s="299"/>
      <c r="BJ110" s="299"/>
      <c r="BK110" s="299"/>
      <c r="BL110" s="299"/>
      <c r="BM110" s="299"/>
      <c r="BN110" s="299"/>
      <c r="BO110" s="299"/>
      <c r="BP110" s="299"/>
      <c r="BQ110" s="299"/>
      <c r="BR110" s="299"/>
      <c r="BS110" s="299"/>
      <c r="BT110" s="299"/>
      <c r="BU110" s="299"/>
      <c r="BV110" s="299"/>
      <c r="BW110" s="299"/>
      <c r="BX110" s="299"/>
      <c r="BY110" s="299"/>
      <c r="BZ110" s="299"/>
      <c r="CA110" s="299"/>
      <c r="CB110" s="299"/>
      <c r="CC110" s="299"/>
      <c r="CD110" s="299"/>
      <c r="CE110" s="299"/>
      <c r="CF110" s="299"/>
      <c r="CG110" s="299"/>
      <c r="CH110" s="299"/>
      <c r="CI110" s="299"/>
      <c r="CJ110" s="299"/>
      <c r="CK110" s="299"/>
      <c r="CL110" s="299"/>
      <c r="CM110" s="299"/>
      <c r="CN110" s="299"/>
      <c r="CO110" s="299"/>
      <c r="CP110" s="299"/>
      <c r="CQ110" s="299"/>
      <c r="CR110" s="299"/>
      <c r="CS110" s="299"/>
      <c r="CT110" s="299"/>
      <c r="CU110" s="299"/>
      <c r="CV110" s="299"/>
      <c r="CW110" s="299"/>
      <c r="CX110" s="299"/>
      <c r="CY110" s="299"/>
      <c r="CZ110" s="299"/>
      <c r="DA110" s="299"/>
      <c r="DB110" s="299"/>
      <c r="DC110" s="299"/>
      <c r="DD110" s="299"/>
      <c r="DE110" s="299"/>
      <c r="DF110" s="299"/>
      <c r="DG110" s="299"/>
      <c r="DH110" s="299"/>
      <c r="DI110" s="299"/>
      <c r="DJ110" s="299"/>
      <c r="DK110" s="299"/>
      <c r="DL110" s="299"/>
      <c r="DM110" s="299"/>
      <c r="DN110" s="299"/>
      <c r="DO110" s="299"/>
      <c r="DP110" s="299"/>
      <c r="DQ110" s="299"/>
      <c r="DR110" s="299"/>
      <c r="DS110" s="299"/>
      <c r="DT110" s="299"/>
      <c r="DU110" s="299"/>
      <c r="DV110" s="299"/>
      <c r="DW110" s="299"/>
      <c r="DX110" s="299"/>
      <c r="DY110" s="299"/>
      <c r="DZ110" s="299"/>
      <c r="EA110" s="299"/>
      <c r="EB110" s="299"/>
      <c r="EC110" s="299"/>
      <c r="ED110" s="299"/>
      <c r="EE110" s="299"/>
      <c r="EF110" s="299"/>
      <c r="EG110" s="299"/>
      <c r="EH110" s="299"/>
      <c r="EI110" s="299"/>
      <c r="EJ110" s="299"/>
      <c r="EK110" s="299"/>
      <c r="EL110" s="299"/>
      <c r="EM110" s="299"/>
      <c r="EN110" s="299"/>
      <c r="EO110" s="299"/>
      <c r="EP110" s="299"/>
      <c r="EQ110" s="299"/>
      <c r="ER110" s="299"/>
      <c r="ES110" s="299"/>
      <c r="ET110" s="299"/>
      <c r="EU110" s="299"/>
      <c r="EV110" s="299"/>
      <c r="EW110" s="299"/>
      <c r="EX110" s="299"/>
      <c r="EY110" s="299"/>
      <c r="EZ110" s="299"/>
      <c r="FA110" s="299"/>
      <c r="FB110" s="299"/>
      <c r="FC110" s="299"/>
      <c r="FD110" s="299"/>
      <c r="FE110" s="299"/>
      <c r="FF110" s="299"/>
      <c r="FG110" s="299"/>
      <c r="FH110" s="299"/>
      <c r="FI110" s="299"/>
      <c r="FJ110" s="299"/>
      <c r="FK110" s="299"/>
      <c r="FL110" s="299"/>
      <c r="FM110" s="299"/>
      <c r="FN110" s="299"/>
      <c r="FO110" s="299"/>
      <c r="FP110" s="299"/>
      <c r="FQ110" s="299"/>
      <c r="FR110" s="299"/>
      <c r="FS110" s="299"/>
      <c r="FT110" s="299"/>
      <c r="FU110" s="299"/>
      <c r="FV110" s="299"/>
      <c r="FW110" s="299"/>
      <c r="FX110" s="299"/>
      <c r="FY110" s="299"/>
      <c r="FZ110" s="299"/>
      <c r="GA110" s="299"/>
      <c r="GB110" s="299"/>
      <c r="GC110" s="299"/>
      <c r="GD110" s="299"/>
      <c r="GE110" s="299"/>
      <c r="GF110" s="299"/>
      <c r="GG110" s="299"/>
      <c r="GH110" s="299"/>
      <c r="GI110" s="299"/>
      <c r="GJ110" s="299"/>
      <c r="GK110" s="299"/>
      <c r="GL110" s="299"/>
      <c r="GM110" s="299"/>
      <c r="GN110" s="299"/>
      <c r="GO110" s="299"/>
      <c r="GP110" s="299"/>
      <c r="GQ110" s="299"/>
      <c r="GR110" s="299"/>
      <c r="GS110" s="299"/>
      <c r="GT110" s="299"/>
      <c r="GU110" s="299"/>
      <c r="GV110" s="299"/>
      <c r="GW110" s="299"/>
      <c r="GX110" s="299"/>
      <c r="GY110" s="299"/>
      <c r="GZ110" s="299"/>
      <c r="HA110" s="299"/>
      <c r="HB110" s="299"/>
      <c r="HC110" s="299"/>
      <c r="HD110" s="299"/>
      <c r="HE110" s="299"/>
      <c r="HF110" s="299"/>
      <c r="HG110" s="299"/>
      <c r="HH110" s="299"/>
      <c r="HI110" s="299"/>
      <c r="HJ110" s="299"/>
      <c r="HK110" s="299"/>
      <c r="HL110" s="299"/>
      <c r="HM110" s="299"/>
      <c r="HN110" s="299"/>
      <c r="HO110" s="299"/>
      <c r="HP110" s="299"/>
      <c r="HQ110" s="299"/>
      <c r="HR110" s="299"/>
      <c r="HS110" s="299"/>
      <c r="HT110" s="299"/>
      <c r="HU110" s="299"/>
      <c r="HV110" s="299"/>
      <c r="HW110" s="299"/>
      <c r="HX110" s="299"/>
      <c r="HY110" s="299"/>
      <c r="HZ110" s="299"/>
      <c r="IA110" s="299"/>
      <c r="IB110" s="299"/>
      <c r="IC110" s="299"/>
      <c r="ID110" s="299"/>
      <c r="IE110" s="299"/>
      <c r="IF110" s="299"/>
      <c r="IG110" s="299"/>
      <c r="IH110" s="299"/>
      <c r="II110" s="299"/>
      <c r="IJ110" s="299"/>
      <c r="IK110" s="299"/>
      <c r="IL110" s="299"/>
      <c r="IM110" s="299"/>
      <c r="IN110" s="299"/>
      <c r="IO110" s="299"/>
      <c r="IP110" s="299"/>
      <c r="IQ110" s="299"/>
      <c r="IR110" s="299"/>
      <c r="IS110" s="299"/>
      <c r="IT110" s="299"/>
      <c r="IU110" s="299"/>
      <c r="IV110" s="299"/>
      <c r="IW110" s="299"/>
      <c r="IX110" s="299"/>
      <c r="IY110" s="299"/>
      <c r="IZ110" s="299"/>
      <c r="JA110" s="299"/>
      <c r="JB110" s="299"/>
      <c r="JC110" s="299"/>
      <c r="JD110" s="299"/>
      <c r="JE110" s="299"/>
      <c r="JF110" s="299"/>
      <c r="JG110" s="299"/>
      <c r="JH110" s="299"/>
      <c r="JI110" s="299"/>
      <c r="JJ110" s="299"/>
      <c r="JK110" s="299"/>
      <c r="JL110" s="299"/>
      <c r="JM110" s="299"/>
      <c r="JN110" s="299"/>
      <c r="JO110" s="299"/>
      <c r="JP110" s="299"/>
      <c r="JQ110" s="299"/>
      <c r="JR110" s="299"/>
      <c r="JS110" s="299"/>
      <c r="JT110" s="299"/>
      <c r="JU110" s="299"/>
      <c r="JV110" s="299"/>
      <c r="JW110" s="299"/>
      <c r="JX110" s="299"/>
      <c r="JY110" s="299"/>
      <c r="JZ110" s="299"/>
      <c r="KA110" s="299"/>
      <c r="KB110" s="299"/>
      <c r="KC110" s="299"/>
      <c r="KD110" s="299"/>
      <c r="KE110" s="299"/>
      <c r="KF110" s="299"/>
      <c r="KG110" s="299"/>
      <c r="KH110" s="299"/>
      <c r="KI110" s="299"/>
      <c r="KJ110" s="299"/>
      <c r="KK110" s="299"/>
      <c r="KL110" s="299"/>
      <c r="KM110" s="299"/>
      <c r="KN110" s="299"/>
      <c r="KO110" s="299"/>
      <c r="KP110" s="299"/>
      <c r="KQ110" s="299"/>
      <c r="KR110" s="299"/>
      <c r="KS110" s="299"/>
      <c r="KT110" s="299"/>
      <c r="KU110" s="299"/>
      <c r="KV110" s="299"/>
      <c r="KW110" s="299"/>
      <c r="KX110" s="299"/>
      <c r="KY110" s="299"/>
      <c r="KZ110" s="299"/>
      <c r="LA110" s="299"/>
      <c r="LB110" s="299"/>
      <c r="LC110" s="299"/>
      <c r="LD110" s="299"/>
      <c r="LE110" s="299"/>
      <c r="LF110" s="299"/>
      <c r="LG110" s="299"/>
      <c r="LH110" s="299"/>
      <c r="LI110" s="299"/>
      <c r="LJ110" s="299"/>
      <c r="LK110" s="299"/>
      <c r="LL110" s="299"/>
      <c r="LM110" s="299"/>
      <c r="LN110" s="299"/>
      <c r="LO110" s="299"/>
      <c r="LP110" s="299"/>
      <c r="LQ110" s="299"/>
      <c r="LR110" s="299"/>
      <c r="LS110" s="299"/>
      <c r="LT110" s="299"/>
      <c r="LU110" s="299"/>
      <c r="LV110" s="299"/>
      <c r="LW110" s="299"/>
      <c r="LX110" s="299"/>
      <c r="LY110" s="299"/>
      <c r="LZ110" s="299"/>
      <c r="MA110" s="299"/>
      <c r="MB110" s="299"/>
      <c r="MC110" s="299"/>
      <c r="MD110" s="299"/>
      <c r="ME110" s="299"/>
      <c r="MF110" s="299"/>
      <c r="MG110" s="299"/>
      <c r="MH110" s="299"/>
      <c r="MI110" s="299"/>
      <c r="MJ110" s="299"/>
      <c r="MK110" s="299"/>
      <c r="ML110" s="299"/>
      <c r="MM110" s="299"/>
      <c r="MN110" s="299"/>
      <c r="MO110" s="299"/>
      <c r="MP110" s="299"/>
      <c r="MQ110" s="299"/>
      <c r="MR110" s="299"/>
      <c r="MS110" s="299"/>
      <c r="MT110" s="299"/>
      <c r="MU110" s="299"/>
      <c r="MV110" s="299"/>
      <c r="MW110" s="299"/>
      <c r="MX110" s="299"/>
      <c r="MY110" s="299"/>
      <c r="MZ110" s="299"/>
      <c r="NA110" s="299"/>
      <c r="NB110" s="299"/>
      <c r="NC110" s="299"/>
      <c r="ND110" s="299"/>
      <c r="NE110" s="299"/>
      <c r="NF110" s="299"/>
      <c r="NG110" s="299"/>
      <c r="NH110" s="299"/>
      <c r="NI110" s="299"/>
      <c r="NJ110" s="299"/>
      <c r="NK110" s="299"/>
      <c r="NL110" s="299"/>
      <c r="NM110" s="299"/>
      <c r="NN110" s="299"/>
      <c r="NO110" s="299"/>
      <c r="NP110" s="299"/>
      <c r="NQ110" s="299"/>
      <c r="NR110" s="299"/>
      <c r="NS110" s="299"/>
      <c r="NT110" s="299"/>
      <c r="NU110" s="299"/>
      <c r="NV110" s="299"/>
      <c r="NW110" s="299"/>
      <c r="NX110" s="299"/>
      <c r="NY110" s="299"/>
      <c r="NZ110" s="299"/>
      <c r="OA110" s="299"/>
      <c r="OB110" s="299"/>
      <c r="OC110" s="299"/>
      <c r="OD110" s="299"/>
      <c r="OE110" s="299"/>
      <c r="OF110" s="299"/>
      <c r="OG110" s="299"/>
      <c r="OH110" s="299"/>
      <c r="OI110" s="299"/>
      <c r="OJ110" s="299"/>
      <c r="OK110" s="299"/>
      <c r="OL110" s="299"/>
      <c r="OM110" s="299"/>
      <c r="ON110" s="299"/>
      <c r="OO110" s="299"/>
      <c r="OP110" s="299"/>
      <c r="OQ110" s="299"/>
      <c r="OR110" s="299"/>
      <c r="OS110" s="299"/>
      <c r="OT110" s="299"/>
      <c r="OU110" s="299"/>
      <c r="OV110" s="299"/>
      <c r="OW110" s="299"/>
      <c r="OX110" s="299"/>
      <c r="OY110" s="299"/>
      <c r="OZ110" s="299"/>
      <c r="PA110" s="299"/>
      <c r="PB110" s="299"/>
      <c r="PC110" s="299"/>
      <c r="PD110" s="299"/>
      <c r="PE110" s="299"/>
      <c r="PF110" s="299"/>
      <c r="PG110" s="299"/>
      <c r="PH110" s="299"/>
      <c r="PI110" s="299"/>
      <c r="PJ110" s="299"/>
      <c r="PK110" s="299"/>
      <c r="PL110" s="299"/>
      <c r="PM110" s="299"/>
      <c r="PN110" s="299"/>
      <c r="PO110" s="299"/>
      <c r="PP110" s="299"/>
      <c r="PQ110" s="299"/>
      <c r="PR110" s="299"/>
      <c r="PS110" s="299"/>
      <c r="PT110" s="299"/>
      <c r="PU110" s="299"/>
      <c r="PV110" s="299"/>
      <c r="PW110" s="299"/>
      <c r="PX110" s="299"/>
      <c r="PY110" s="299"/>
      <c r="PZ110" s="299"/>
      <c r="QA110" s="299"/>
      <c r="QB110" s="299"/>
      <c r="QC110" s="299"/>
      <c r="QD110" s="299"/>
      <c r="QE110" s="299"/>
      <c r="QF110" s="299"/>
      <c r="QG110" s="299"/>
      <c r="QH110" s="299"/>
      <c r="QI110" s="299"/>
      <c r="QJ110" s="299"/>
      <c r="QK110" s="299"/>
      <c r="QL110" s="299"/>
      <c r="QM110" s="299"/>
      <c r="QN110" s="299"/>
      <c r="QO110" s="299"/>
      <c r="QP110" s="299"/>
      <c r="QQ110" s="299"/>
      <c r="QR110" s="299"/>
      <c r="QS110" s="299"/>
      <c r="QT110" s="299"/>
      <c r="QU110" s="299"/>
      <c r="QV110" s="299"/>
      <c r="QW110" s="299"/>
      <c r="QX110" s="299"/>
      <c r="QY110" s="299"/>
      <c r="QZ110" s="299"/>
      <c r="RA110" s="299"/>
      <c r="RB110" s="299"/>
      <c r="RC110" s="299"/>
      <c r="RD110" s="299"/>
      <c r="RE110" s="299"/>
      <c r="RF110" s="299"/>
      <c r="RG110" s="299"/>
      <c r="RH110" s="299"/>
      <c r="RI110" s="299"/>
      <c r="RJ110" s="299"/>
      <c r="RK110" s="299"/>
      <c r="RL110" s="299"/>
      <c r="RM110" s="299"/>
      <c r="RN110" s="299"/>
      <c r="RO110" s="299"/>
      <c r="RP110" s="299"/>
      <c r="RQ110" s="299"/>
      <c r="RR110" s="299"/>
      <c r="RS110" s="299"/>
      <c r="RT110" s="299"/>
      <c r="RU110" s="299"/>
      <c r="RV110" s="299"/>
      <c r="RW110" s="299"/>
      <c r="RX110" s="299"/>
      <c r="RY110" s="299"/>
      <c r="RZ110" s="299"/>
      <c r="SA110" s="299"/>
      <c r="SB110" s="299"/>
      <c r="SC110" s="299"/>
      <c r="SD110" s="299"/>
      <c r="SE110" s="299"/>
      <c r="SF110" s="299"/>
      <c r="SG110" s="299"/>
      <c r="SH110" s="299"/>
      <c r="SI110" s="299"/>
      <c r="SJ110" s="299"/>
    </row>
    <row r="111" spans="2:504" s="101" customFormat="1" ht="30" customHeight="1" x14ac:dyDescent="0.25">
      <c r="B111" s="103" t="str">
        <f>'Graph Data'!L66</f>
        <v>Pending Approval</v>
      </c>
      <c r="C111" s="102" t="str" cm="1">
        <f t="array" ref="C111">IFERROR(_xlfn.TEXTJOIN(", ",TRUE,IF($E$6:$SJ$6=B111,$E$10:$SJ$10,"")),"Excel 2019 or newer required for this function")</f>
        <v/>
      </c>
      <c r="D111" s="100">
        <f>SUMIFS($E$9:$SJ$9,$E$6:$SJ$6,B111,$E$6:$SJ$6,B111)</f>
        <v>0</v>
      </c>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299"/>
      <c r="BD111" s="299"/>
      <c r="BE111" s="299"/>
      <c r="BF111" s="299"/>
      <c r="BG111" s="299"/>
      <c r="BH111" s="299"/>
      <c r="BI111" s="299"/>
      <c r="BJ111" s="299"/>
      <c r="BK111" s="299"/>
      <c r="BL111" s="299"/>
      <c r="BM111" s="299"/>
      <c r="BN111" s="299"/>
      <c r="BO111" s="299"/>
      <c r="BP111" s="299"/>
      <c r="BQ111" s="299"/>
      <c r="BR111" s="299"/>
      <c r="BS111" s="299"/>
      <c r="BT111" s="299"/>
      <c r="BU111" s="299"/>
      <c r="BV111" s="299"/>
      <c r="BW111" s="299"/>
      <c r="BX111" s="299"/>
      <c r="BY111" s="299"/>
      <c r="BZ111" s="299"/>
      <c r="CA111" s="299"/>
      <c r="CB111" s="299"/>
      <c r="CC111" s="299"/>
      <c r="CD111" s="299"/>
      <c r="CE111" s="299"/>
      <c r="CF111" s="299"/>
      <c r="CG111" s="299"/>
      <c r="CH111" s="299"/>
      <c r="CI111" s="299"/>
      <c r="CJ111" s="299"/>
      <c r="CK111" s="299"/>
      <c r="CL111" s="299"/>
      <c r="CM111" s="299"/>
      <c r="CN111" s="299"/>
      <c r="CO111" s="299"/>
      <c r="CP111" s="299"/>
      <c r="CQ111" s="299"/>
      <c r="CR111" s="299"/>
      <c r="CS111" s="299"/>
      <c r="CT111" s="299"/>
      <c r="CU111" s="299"/>
      <c r="CV111" s="299"/>
      <c r="CW111" s="299"/>
      <c r="CX111" s="299"/>
      <c r="CY111" s="299"/>
      <c r="CZ111" s="299"/>
      <c r="DA111" s="299"/>
      <c r="DB111" s="299"/>
      <c r="DC111" s="299"/>
      <c r="DD111" s="299"/>
      <c r="DE111" s="299"/>
      <c r="DF111" s="299"/>
      <c r="DG111" s="299"/>
      <c r="DH111" s="299"/>
      <c r="DI111" s="299"/>
      <c r="DJ111" s="299"/>
      <c r="DK111" s="299"/>
      <c r="DL111" s="299"/>
      <c r="DM111" s="299"/>
      <c r="DN111" s="299"/>
      <c r="DO111" s="299"/>
      <c r="DP111" s="299"/>
      <c r="DQ111" s="299"/>
      <c r="DR111" s="299"/>
      <c r="DS111" s="299"/>
      <c r="DT111" s="299"/>
      <c r="DU111" s="299"/>
      <c r="DV111" s="299"/>
      <c r="DW111" s="299"/>
      <c r="DX111" s="299"/>
      <c r="DY111" s="299"/>
      <c r="DZ111" s="299"/>
      <c r="EA111" s="299"/>
      <c r="EB111" s="299"/>
      <c r="EC111" s="299"/>
      <c r="ED111" s="299"/>
      <c r="EE111" s="299"/>
      <c r="EF111" s="299"/>
      <c r="EG111" s="299"/>
      <c r="EH111" s="299"/>
      <c r="EI111" s="299"/>
      <c r="EJ111" s="299"/>
      <c r="EK111" s="299"/>
      <c r="EL111" s="299"/>
      <c r="EM111" s="299"/>
      <c r="EN111" s="299"/>
      <c r="EO111" s="299"/>
      <c r="EP111" s="299"/>
      <c r="EQ111" s="299"/>
      <c r="ER111" s="299"/>
      <c r="ES111" s="299"/>
      <c r="ET111" s="299"/>
      <c r="EU111" s="299"/>
      <c r="EV111" s="299"/>
      <c r="EW111" s="299"/>
      <c r="EX111" s="299"/>
      <c r="EY111" s="299"/>
      <c r="EZ111" s="299"/>
      <c r="FA111" s="299"/>
      <c r="FB111" s="299"/>
      <c r="FC111" s="299"/>
      <c r="FD111" s="299"/>
      <c r="FE111" s="299"/>
      <c r="FF111" s="299"/>
      <c r="FG111" s="299"/>
      <c r="FH111" s="299"/>
      <c r="FI111" s="299"/>
      <c r="FJ111" s="299"/>
      <c r="FK111" s="299"/>
      <c r="FL111" s="299"/>
      <c r="FM111" s="299"/>
      <c r="FN111" s="299"/>
      <c r="FO111" s="299"/>
      <c r="FP111" s="299"/>
      <c r="FQ111" s="299"/>
      <c r="FR111" s="299"/>
      <c r="FS111" s="299"/>
      <c r="FT111" s="299"/>
      <c r="FU111" s="299"/>
      <c r="FV111" s="299"/>
      <c r="FW111" s="299"/>
      <c r="FX111" s="299"/>
      <c r="FY111" s="299"/>
      <c r="FZ111" s="299"/>
      <c r="GA111" s="299"/>
      <c r="GB111" s="299"/>
      <c r="GC111" s="299"/>
      <c r="GD111" s="299"/>
      <c r="GE111" s="299"/>
      <c r="GF111" s="299"/>
      <c r="GG111" s="299"/>
      <c r="GH111" s="299"/>
      <c r="GI111" s="299"/>
      <c r="GJ111" s="299"/>
      <c r="GK111" s="299"/>
      <c r="GL111" s="299"/>
      <c r="GM111" s="299"/>
      <c r="GN111" s="299"/>
      <c r="GO111" s="299"/>
      <c r="GP111" s="299"/>
      <c r="GQ111" s="299"/>
      <c r="GR111" s="299"/>
      <c r="GS111" s="299"/>
      <c r="GT111" s="299"/>
      <c r="GU111" s="299"/>
      <c r="GV111" s="299"/>
      <c r="GW111" s="299"/>
      <c r="GX111" s="299"/>
      <c r="GY111" s="299"/>
      <c r="GZ111" s="299"/>
      <c r="HA111" s="299"/>
      <c r="HB111" s="299"/>
      <c r="HC111" s="299"/>
      <c r="HD111" s="299"/>
      <c r="HE111" s="299"/>
      <c r="HF111" s="299"/>
      <c r="HG111" s="299"/>
      <c r="HH111" s="299"/>
      <c r="HI111" s="299"/>
      <c r="HJ111" s="299"/>
      <c r="HK111" s="299"/>
      <c r="HL111" s="299"/>
      <c r="HM111" s="299"/>
      <c r="HN111" s="299"/>
      <c r="HO111" s="299"/>
      <c r="HP111" s="299"/>
      <c r="HQ111" s="299"/>
      <c r="HR111" s="299"/>
      <c r="HS111" s="299"/>
      <c r="HT111" s="299"/>
      <c r="HU111" s="299"/>
      <c r="HV111" s="299"/>
      <c r="HW111" s="299"/>
      <c r="HX111" s="299"/>
      <c r="HY111" s="299"/>
      <c r="HZ111" s="299"/>
      <c r="IA111" s="299"/>
      <c r="IB111" s="299"/>
      <c r="IC111" s="299"/>
      <c r="ID111" s="299"/>
      <c r="IE111" s="299"/>
      <c r="IF111" s="299"/>
      <c r="IG111" s="299"/>
      <c r="IH111" s="299"/>
      <c r="II111" s="299"/>
      <c r="IJ111" s="299"/>
      <c r="IK111" s="299"/>
      <c r="IL111" s="299"/>
      <c r="IM111" s="299"/>
      <c r="IN111" s="299"/>
      <c r="IO111" s="299"/>
      <c r="IP111" s="299"/>
      <c r="IQ111" s="299"/>
      <c r="IR111" s="299"/>
      <c r="IS111" s="299"/>
      <c r="IT111" s="299"/>
      <c r="IU111" s="299"/>
      <c r="IV111" s="299"/>
      <c r="IW111" s="299"/>
      <c r="IX111" s="299"/>
      <c r="IY111" s="299"/>
      <c r="IZ111" s="299"/>
      <c r="JA111" s="299"/>
      <c r="JB111" s="299"/>
      <c r="JC111" s="299"/>
      <c r="JD111" s="299"/>
      <c r="JE111" s="299"/>
      <c r="JF111" s="299"/>
      <c r="JG111" s="299"/>
      <c r="JH111" s="299"/>
      <c r="JI111" s="299"/>
      <c r="JJ111" s="299"/>
      <c r="JK111" s="299"/>
      <c r="JL111" s="299"/>
      <c r="JM111" s="299"/>
      <c r="JN111" s="299"/>
      <c r="JO111" s="299"/>
      <c r="JP111" s="299"/>
      <c r="JQ111" s="299"/>
      <c r="JR111" s="299"/>
      <c r="JS111" s="299"/>
      <c r="JT111" s="299"/>
      <c r="JU111" s="299"/>
      <c r="JV111" s="299"/>
      <c r="JW111" s="299"/>
      <c r="JX111" s="299"/>
      <c r="JY111" s="299"/>
      <c r="JZ111" s="299"/>
      <c r="KA111" s="299"/>
      <c r="KB111" s="299"/>
      <c r="KC111" s="299"/>
      <c r="KD111" s="299"/>
      <c r="KE111" s="299"/>
      <c r="KF111" s="299"/>
      <c r="KG111" s="299"/>
      <c r="KH111" s="299"/>
      <c r="KI111" s="299"/>
      <c r="KJ111" s="299"/>
      <c r="KK111" s="299"/>
      <c r="KL111" s="299"/>
      <c r="KM111" s="299"/>
      <c r="KN111" s="299"/>
      <c r="KO111" s="299"/>
      <c r="KP111" s="299"/>
      <c r="KQ111" s="299"/>
      <c r="KR111" s="299"/>
      <c r="KS111" s="299"/>
      <c r="KT111" s="299"/>
      <c r="KU111" s="299"/>
      <c r="KV111" s="299"/>
      <c r="KW111" s="299"/>
      <c r="KX111" s="299"/>
      <c r="KY111" s="299"/>
      <c r="KZ111" s="299"/>
      <c r="LA111" s="299"/>
      <c r="LB111" s="299"/>
      <c r="LC111" s="299"/>
      <c r="LD111" s="299"/>
      <c r="LE111" s="299"/>
      <c r="LF111" s="299"/>
      <c r="LG111" s="299"/>
      <c r="LH111" s="299"/>
      <c r="LI111" s="299"/>
      <c r="LJ111" s="299"/>
      <c r="LK111" s="299"/>
      <c r="LL111" s="299"/>
      <c r="LM111" s="299"/>
      <c r="LN111" s="299"/>
      <c r="LO111" s="299"/>
      <c r="LP111" s="299"/>
      <c r="LQ111" s="299"/>
      <c r="LR111" s="299"/>
      <c r="LS111" s="299"/>
      <c r="LT111" s="299"/>
      <c r="LU111" s="299"/>
      <c r="LV111" s="299"/>
      <c r="LW111" s="299"/>
      <c r="LX111" s="299"/>
      <c r="LY111" s="299"/>
      <c r="LZ111" s="299"/>
      <c r="MA111" s="299"/>
      <c r="MB111" s="299"/>
      <c r="MC111" s="299"/>
      <c r="MD111" s="299"/>
      <c r="ME111" s="299"/>
      <c r="MF111" s="299"/>
      <c r="MG111" s="299"/>
      <c r="MH111" s="299"/>
      <c r="MI111" s="299"/>
      <c r="MJ111" s="299"/>
      <c r="MK111" s="299"/>
      <c r="ML111" s="299"/>
      <c r="MM111" s="299"/>
      <c r="MN111" s="299"/>
      <c r="MO111" s="299"/>
      <c r="MP111" s="299"/>
      <c r="MQ111" s="299"/>
      <c r="MR111" s="299"/>
      <c r="MS111" s="299"/>
      <c r="MT111" s="299"/>
      <c r="MU111" s="299"/>
      <c r="MV111" s="299"/>
      <c r="MW111" s="299"/>
      <c r="MX111" s="299"/>
      <c r="MY111" s="299"/>
      <c r="MZ111" s="299"/>
      <c r="NA111" s="299"/>
      <c r="NB111" s="299"/>
      <c r="NC111" s="299"/>
      <c r="ND111" s="299"/>
      <c r="NE111" s="299"/>
      <c r="NF111" s="299"/>
      <c r="NG111" s="299"/>
      <c r="NH111" s="299"/>
      <c r="NI111" s="299"/>
      <c r="NJ111" s="299"/>
      <c r="NK111" s="299"/>
      <c r="NL111" s="299"/>
      <c r="NM111" s="299"/>
      <c r="NN111" s="299"/>
      <c r="NO111" s="299"/>
      <c r="NP111" s="299"/>
      <c r="NQ111" s="299"/>
      <c r="NR111" s="299"/>
      <c r="NS111" s="299"/>
      <c r="NT111" s="299"/>
      <c r="NU111" s="299"/>
      <c r="NV111" s="299"/>
      <c r="NW111" s="299"/>
      <c r="NX111" s="299"/>
      <c r="NY111" s="299"/>
      <c r="NZ111" s="299"/>
      <c r="OA111" s="299"/>
      <c r="OB111" s="299"/>
      <c r="OC111" s="299"/>
      <c r="OD111" s="299"/>
      <c r="OE111" s="299"/>
      <c r="OF111" s="299"/>
      <c r="OG111" s="299"/>
      <c r="OH111" s="299"/>
      <c r="OI111" s="299"/>
      <c r="OJ111" s="299"/>
      <c r="OK111" s="299"/>
      <c r="OL111" s="299"/>
      <c r="OM111" s="299"/>
      <c r="ON111" s="299"/>
      <c r="OO111" s="299"/>
      <c r="OP111" s="299"/>
      <c r="OQ111" s="299"/>
      <c r="OR111" s="299"/>
      <c r="OS111" s="299"/>
      <c r="OT111" s="299"/>
      <c r="OU111" s="299"/>
      <c r="OV111" s="299"/>
      <c r="OW111" s="299"/>
      <c r="OX111" s="299"/>
      <c r="OY111" s="299"/>
      <c r="OZ111" s="299"/>
      <c r="PA111" s="299"/>
      <c r="PB111" s="299"/>
      <c r="PC111" s="299"/>
      <c r="PD111" s="299"/>
      <c r="PE111" s="299"/>
      <c r="PF111" s="299"/>
      <c r="PG111" s="299"/>
      <c r="PH111" s="299"/>
      <c r="PI111" s="299"/>
      <c r="PJ111" s="299"/>
      <c r="PK111" s="299"/>
      <c r="PL111" s="299"/>
      <c r="PM111" s="299"/>
      <c r="PN111" s="299"/>
      <c r="PO111" s="299"/>
      <c r="PP111" s="299"/>
      <c r="PQ111" s="299"/>
      <c r="PR111" s="299"/>
      <c r="PS111" s="299"/>
      <c r="PT111" s="299"/>
      <c r="PU111" s="299"/>
      <c r="PV111" s="299"/>
      <c r="PW111" s="299"/>
      <c r="PX111" s="299"/>
      <c r="PY111" s="299"/>
      <c r="PZ111" s="299"/>
      <c r="QA111" s="299"/>
      <c r="QB111" s="299"/>
      <c r="QC111" s="299"/>
      <c r="QD111" s="299"/>
      <c r="QE111" s="299"/>
      <c r="QF111" s="299"/>
      <c r="QG111" s="299"/>
      <c r="QH111" s="299"/>
      <c r="QI111" s="299"/>
      <c r="QJ111" s="299"/>
      <c r="QK111" s="299"/>
      <c r="QL111" s="299"/>
      <c r="QM111" s="299"/>
      <c r="QN111" s="299"/>
      <c r="QO111" s="299"/>
      <c r="QP111" s="299"/>
      <c r="QQ111" s="299"/>
      <c r="QR111" s="299"/>
      <c r="QS111" s="299"/>
      <c r="QT111" s="299"/>
      <c r="QU111" s="299"/>
      <c r="QV111" s="299"/>
      <c r="QW111" s="299"/>
      <c r="QX111" s="299"/>
      <c r="QY111" s="299"/>
      <c r="QZ111" s="299"/>
      <c r="RA111" s="299"/>
      <c r="RB111" s="299"/>
      <c r="RC111" s="299"/>
      <c r="RD111" s="299"/>
      <c r="RE111" s="299"/>
      <c r="RF111" s="299"/>
      <c r="RG111" s="299"/>
      <c r="RH111" s="299"/>
      <c r="RI111" s="299"/>
      <c r="RJ111" s="299"/>
      <c r="RK111" s="299"/>
      <c r="RL111" s="299"/>
      <c r="RM111" s="299"/>
      <c r="RN111" s="299"/>
      <c r="RO111" s="299"/>
      <c r="RP111" s="299"/>
      <c r="RQ111" s="299"/>
      <c r="RR111" s="299"/>
      <c r="RS111" s="299"/>
      <c r="RT111" s="299"/>
      <c r="RU111" s="299"/>
      <c r="RV111" s="299"/>
      <c r="RW111" s="299"/>
      <c r="RX111" s="299"/>
      <c r="RY111" s="299"/>
      <c r="RZ111" s="299"/>
      <c r="SA111" s="299"/>
      <c r="SB111" s="299"/>
      <c r="SC111" s="299"/>
      <c r="SD111" s="299"/>
      <c r="SE111" s="299"/>
      <c r="SF111" s="299"/>
      <c r="SG111" s="299"/>
      <c r="SH111" s="299"/>
      <c r="SI111" s="299"/>
      <c r="SJ111" s="299"/>
    </row>
    <row r="112" spans="2:504" s="101" customFormat="1" ht="30" customHeight="1" x14ac:dyDescent="0.25">
      <c r="B112" s="103" t="str">
        <f>'Graph Data'!L67</f>
        <v>Approved</v>
      </c>
      <c r="C112" s="102" t="str" cm="1">
        <f t="array" ref="C112">IFERROR(_xlfn.TEXTJOIN(", ",TRUE,IF($E$6:$SJ$6=B112,$E$10:$SJ$10,"")),"Excel 2019 or newer required for this function")</f>
        <v/>
      </c>
      <c r="D112" s="100">
        <f>SUMIFS($E$9:$SJ$9,$E$6:$SJ$6,B112,$E$6:$SJ$6,B112)</f>
        <v>0</v>
      </c>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c r="AL112" s="299"/>
      <c r="AM112" s="299"/>
      <c r="AN112" s="299"/>
      <c r="AO112" s="299"/>
      <c r="AP112" s="299"/>
      <c r="AQ112" s="299"/>
      <c r="AR112" s="299"/>
      <c r="AS112" s="299"/>
      <c r="AT112" s="299"/>
      <c r="AU112" s="299"/>
      <c r="AV112" s="299"/>
      <c r="AW112" s="299"/>
      <c r="AX112" s="299"/>
      <c r="AY112" s="299"/>
      <c r="AZ112" s="299"/>
      <c r="BA112" s="299"/>
      <c r="BB112" s="299"/>
      <c r="BC112" s="299"/>
      <c r="BD112" s="299"/>
      <c r="BE112" s="299"/>
      <c r="BF112" s="299"/>
      <c r="BG112" s="299"/>
      <c r="BH112" s="299"/>
      <c r="BI112" s="299"/>
      <c r="BJ112" s="299"/>
      <c r="BK112" s="299"/>
      <c r="BL112" s="299"/>
      <c r="BM112" s="299"/>
      <c r="BN112" s="299"/>
      <c r="BO112" s="299"/>
      <c r="BP112" s="299"/>
      <c r="BQ112" s="299"/>
      <c r="BR112" s="299"/>
      <c r="BS112" s="299"/>
      <c r="BT112" s="299"/>
      <c r="BU112" s="299"/>
      <c r="BV112" s="299"/>
      <c r="BW112" s="299"/>
      <c r="BX112" s="299"/>
      <c r="BY112" s="299"/>
      <c r="BZ112" s="299"/>
      <c r="CA112" s="299"/>
      <c r="CB112" s="299"/>
      <c r="CC112" s="299"/>
      <c r="CD112" s="299"/>
      <c r="CE112" s="299"/>
      <c r="CF112" s="299"/>
      <c r="CG112" s="299"/>
      <c r="CH112" s="299"/>
      <c r="CI112" s="299"/>
      <c r="CJ112" s="299"/>
      <c r="CK112" s="299"/>
      <c r="CL112" s="299"/>
      <c r="CM112" s="299"/>
      <c r="CN112" s="299"/>
      <c r="CO112" s="299"/>
      <c r="CP112" s="299"/>
      <c r="CQ112" s="299"/>
      <c r="CR112" s="299"/>
      <c r="CS112" s="299"/>
      <c r="CT112" s="299"/>
      <c r="CU112" s="299"/>
      <c r="CV112" s="299"/>
      <c r="CW112" s="299"/>
      <c r="CX112" s="299"/>
      <c r="CY112" s="299"/>
      <c r="CZ112" s="299"/>
      <c r="DA112" s="299"/>
      <c r="DB112" s="299"/>
      <c r="DC112" s="299"/>
      <c r="DD112" s="299"/>
      <c r="DE112" s="299"/>
      <c r="DF112" s="299"/>
      <c r="DG112" s="299"/>
      <c r="DH112" s="299"/>
      <c r="DI112" s="299"/>
      <c r="DJ112" s="299"/>
      <c r="DK112" s="299"/>
      <c r="DL112" s="299"/>
      <c r="DM112" s="299"/>
      <c r="DN112" s="299"/>
      <c r="DO112" s="299"/>
      <c r="DP112" s="299"/>
      <c r="DQ112" s="299"/>
      <c r="DR112" s="299"/>
      <c r="DS112" s="299"/>
      <c r="DT112" s="299"/>
      <c r="DU112" s="299"/>
      <c r="DV112" s="299"/>
      <c r="DW112" s="299"/>
      <c r="DX112" s="299"/>
      <c r="DY112" s="299"/>
      <c r="DZ112" s="299"/>
      <c r="EA112" s="299"/>
      <c r="EB112" s="299"/>
      <c r="EC112" s="299"/>
      <c r="ED112" s="299"/>
      <c r="EE112" s="299"/>
      <c r="EF112" s="299"/>
      <c r="EG112" s="299"/>
      <c r="EH112" s="299"/>
      <c r="EI112" s="299"/>
      <c r="EJ112" s="299"/>
      <c r="EK112" s="299"/>
      <c r="EL112" s="299"/>
      <c r="EM112" s="299"/>
      <c r="EN112" s="299"/>
      <c r="EO112" s="299"/>
      <c r="EP112" s="299"/>
      <c r="EQ112" s="299"/>
      <c r="ER112" s="299"/>
      <c r="ES112" s="299"/>
      <c r="ET112" s="299"/>
      <c r="EU112" s="299"/>
      <c r="EV112" s="299"/>
      <c r="EW112" s="299"/>
      <c r="EX112" s="299"/>
      <c r="EY112" s="299"/>
      <c r="EZ112" s="299"/>
      <c r="FA112" s="299"/>
      <c r="FB112" s="299"/>
      <c r="FC112" s="299"/>
      <c r="FD112" s="299"/>
      <c r="FE112" s="299"/>
      <c r="FF112" s="299"/>
      <c r="FG112" s="299"/>
      <c r="FH112" s="299"/>
      <c r="FI112" s="299"/>
      <c r="FJ112" s="299"/>
      <c r="FK112" s="299"/>
      <c r="FL112" s="299"/>
      <c r="FM112" s="299"/>
      <c r="FN112" s="299"/>
      <c r="FO112" s="299"/>
      <c r="FP112" s="299"/>
      <c r="FQ112" s="299"/>
      <c r="FR112" s="299"/>
      <c r="FS112" s="299"/>
      <c r="FT112" s="299"/>
      <c r="FU112" s="299"/>
      <c r="FV112" s="299"/>
      <c r="FW112" s="299"/>
      <c r="FX112" s="299"/>
      <c r="FY112" s="299"/>
      <c r="FZ112" s="299"/>
      <c r="GA112" s="299"/>
      <c r="GB112" s="299"/>
      <c r="GC112" s="299"/>
      <c r="GD112" s="299"/>
      <c r="GE112" s="299"/>
      <c r="GF112" s="299"/>
      <c r="GG112" s="299"/>
      <c r="GH112" s="299"/>
      <c r="GI112" s="299"/>
      <c r="GJ112" s="299"/>
      <c r="GK112" s="299"/>
      <c r="GL112" s="299"/>
      <c r="GM112" s="299"/>
      <c r="GN112" s="299"/>
      <c r="GO112" s="299"/>
      <c r="GP112" s="299"/>
      <c r="GQ112" s="299"/>
      <c r="GR112" s="299"/>
      <c r="GS112" s="299"/>
      <c r="GT112" s="299"/>
      <c r="GU112" s="299"/>
      <c r="GV112" s="299"/>
      <c r="GW112" s="299"/>
      <c r="GX112" s="299"/>
      <c r="GY112" s="299"/>
      <c r="GZ112" s="299"/>
      <c r="HA112" s="299"/>
      <c r="HB112" s="299"/>
      <c r="HC112" s="299"/>
      <c r="HD112" s="299"/>
      <c r="HE112" s="299"/>
      <c r="HF112" s="299"/>
      <c r="HG112" s="299"/>
      <c r="HH112" s="299"/>
      <c r="HI112" s="299"/>
      <c r="HJ112" s="299"/>
      <c r="HK112" s="299"/>
      <c r="HL112" s="299"/>
      <c r="HM112" s="299"/>
      <c r="HN112" s="299"/>
      <c r="HO112" s="299"/>
      <c r="HP112" s="299"/>
      <c r="HQ112" s="299"/>
      <c r="HR112" s="299"/>
      <c r="HS112" s="299"/>
      <c r="HT112" s="299"/>
      <c r="HU112" s="299"/>
      <c r="HV112" s="299"/>
      <c r="HW112" s="299"/>
      <c r="HX112" s="299"/>
      <c r="HY112" s="299"/>
      <c r="HZ112" s="299"/>
      <c r="IA112" s="299"/>
      <c r="IB112" s="299"/>
      <c r="IC112" s="299"/>
      <c r="ID112" s="299"/>
      <c r="IE112" s="299"/>
      <c r="IF112" s="299"/>
      <c r="IG112" s="299"/>
      <c r="IH112" s="299"/>
      <c r="II112" s="299"/>
      <c r="IJ112" s="299"/>
      <c r="IK112" s="299"/>
      <c r="IL112" s="299"/>
      <c r="IM112" s="299"/>
      <c r="IN112" s="299"/>
      <c r="IO112" s="299"/>
      <c r="IP112" s="299"/>
      <c r="IQ112" s="299"/>
      <c r="IR112" s="299"/>
      <c r="IS112" s="299"/>
      <c r="IT112" s="299"/>
      <c r="IU112" s="299"/>
      <c r="IV112" s="299"/>
      <c r="IW112" s="299"/>
      <c r="IX112" s="299"/>
      <c r="IY112" s="299"/>
      <c r="IZ112" s="299"/>
      <c r="JA112" s="299"/>
      <c r="JB112" s="299"/>
      <c r="JC112" s="299"/>
      <c r="JD112" s="299"/>
      <c r="JE112" s="299"/>
      <c r="JF112" s="299"/>
      <c r="JG112" s="299"/>
      <c r="JH112" s="299"/>
      <c r="JI112" s="299"/>
      <c r="JJ112" s="299"/>
      <c r="JK112" s="299"/>
      <c r="JL112" s="299"/>
      <c r="JM112" s="299"/>
      <c r="JN112" s="299"/>
      <c r="JO112" s="299"/>
      <c r="JP112" s="299"/>
      <c r="JQ112" s="299"/>
      <c r="JR112" s="299"/>
      <c r="JS112" s="299"/>
      <c r="JT112" s="299"/>
      <c r="JU112" s="299"/>
      <c r="JV112" s="299"/>
      <c r="JW112" s="299"/>
      <c r="JX112" s="299"/>
      <c r="JY112" s="299"/>
      <c r="JZ112" s="299"/>
      <c r="KA112" s="299"/>
      <c r="KB112" s="299"/>
      <c r="KC112" s="299"/>
      <c r="KD112" s="299"/>
      <c r="KE112" s="299"/>
      <c r="KF112" s="299"/>
      <c r="KG112" s="299"/>
      <c r="KH112" s="299"/>
      <c r="KI112" s="299"/>
      <c r="KJ112" s="299"/>
      <c r="KK112" s="299"/>
      <c r="KL112" s="299"/>
      <c r="KM112" s="299"/>
      <c r="KN112" s="299"/>
      <c r="KO112" s="299"/>
      <c r="KP112" s="299"/>
      <c r="KQ112" s="299"/>
      <c r="KR112" s="299"/>
      <c r="KS112" s="299"/>
      <c r="KT112" s="299"/>
      <c r="KU112" s="299"/>
      <c r="KV112" s="299"/>
      <c r="KW112" s="299"/>
      <c r="KX112" s="299"/>
      <c r="KY112" s="299"/>
      <c r="KZ112" s="299"/>
      <c r="LA112" s="299"/>
      <c r="LB112" s="299"/>
      <c r="LC112" s="299"/>
      <c r="LD112" s="299"/>
      <c r="LE112" s="299"/>
      <c r="LF112" s="299"/>
      <c r="LG112" s="299"/>
      <c r="LH112" s="299"/>
      <c r="LI112" s="299"/>
      <c r="LJ112" s="299"/>
      <c r="LK112" s="299"/>
      <c r="LL112" s="299"/>
      <c r="LM112" s="299"/>
      <c r="LN112" s="299"/>
      <c r="LO112" s="299"/>
      <c r="LP112" s="299"/>
      <c r="LQ112" s="299"/>
      <c r="LR112" s="299"/>
      <c r="LS112" s="299"/>
      <c r="LT112" s="299"/>
      <c r="LU112" s="299"/>
      <c r="LV112" s="299"/>
      <c r="LW112" s="299"/>
      <c r="LX112" s="299"/>
      <c r="LY112" s="299"/>
      <c r="LZ112" s="299"/>
      <c r="MA112" s="299"/>
      <c r="MB112" s="299"/>
      <c r="MC112" s="299"/>
      <c r="MD112" s="299"/>
      <c r="ME112" s="299"/>
      <c r="MF112" s="299"/>
      <c r="MG112" s="299"/>
      <c r="MH112" s="299"/>
      <c r="MI112" s="299"/>
      <c r="MJ112" s="299"/>
      <c r="MK112" s="299"/>
      <c r="ML112" s="299"/>
      <c r="MM112" s="299"/>
      <c r="MN112" s="299"/>
      <c r="MO112" s="299"/>
      <c r="MP112" s="299"/>
      <c r="MQ112" s="299"/>
      <c r="MR112" s="299"/>
      <c r="MS112" s="299"/>
      <c r="MT112" s="299"/>
      <c r="MU112" s="299"/>
      <c r="MV112" s="299"/>
      <c r="MW112" s="299"/>
      <c r="MX112" s="299"/>
      <c r="MY112" s="299"/>
      <c r="MZ112" s="299"/>
      <c r="NA112" s="299"/>
      <c r="NB112" s="299"/>
      <c r="NC112" s="299"/>
      <c r="ND112" s="299"/>
      <c r="NE112" s="299"/>
      <c r="NF112" s="299"/>
      <c r="NG112" s="299"/>
      <c r="NH112" s="299"/>
      <c r="NI112" s="299"/>
      <c r="NJ112" s="299"/>
      <c r="NK112" s="299"/>
      <c r="NL112" s="299"/>
      <c r="NM112" s="299"/>
      <c r="NN112" s="299"/>
      <c r="NO112" s="299"/>
      <c r="NP112" s="299"/>
      <c r="NQ112" s="299"/>
      <c r="NR112" s="299"/>
      <c r="NS112" s="299"/>
      <c r="NT112" s="299"/>
      <c r="NU112" s="299"/>
      <c r="NV112" s="299"/>
      <c r="NW112" s="299"/>
      <c r="NX112" s="299"/>
      <c r="NY112" s="299"/>
      <c r="NZ112" s="299"/>
      <c r="OA112" s="299"/>
      <c r="OB112" s="299"/>
      <c r="OC112" s="299"/>
      <c r="OD112" s="299"/>
      <c r="OE112" s="299"/>
      <c r="OF112" s="299"/>
      <c r="OG112" s="299"/>
      <c r="OH112" s="299"/>
      <c r="OI112" s="299"/>
      <c r="OJ112" s="299"/>
      <c r="OK112" s="299"/>
      <c r="OL112" s="299"/>
      <c r="OM112" s="299"/>
      <c r="ON112" s="299"/>
      <c r="OO112" s="299"/>
      <c r="OP112" s="299"/>
      <c r="OQ112" s="299"/>
      <c r="OR112" s="299"/>
      <c r="OS112" s="299"/>
      <c r="OT112" s="299"/>
      <c r="OU112" s="299"/>
      <c r="OV112" s="299"/>
      <c r="OW112" s="299"/>
      <c r="OX112" s="299"/>
      <c r="OY112" s="299"/>
      <c r="OZ112" s="299"/>
      <c r="PA112" s="299"/>
      <c r="PB112" s="299"/>
      <c r="PC112" s="299"/>
      <c r="PD112" s="299"/>
      <c r="PE112" s="299"/>
      <c r="PF112" s="299"/>
      <c r="PG112" s="299"/>
      <c r="PH112" s="299"/>
      <c r="PI112" s="299"/>
      <c r="PJ112" s="299"/>
      <c r="PK112" s="299"/>
      <c r="PL112" s="299"/>
      <c r="PM112" s="299"/>
      <c r="PN112" s="299"/>
      <c r="PO112" s="299"/>
      <c r="PP112" s="299"/>
      <c r="PQ112" s="299"/>
      <c r="PR112" s="299"/>
      <c r="PS112" s="299"/>
      <c r="PT112" s="299"/>
      <c r="PU112" s="299"/>
      <c r="PV112" s="299"/>
      <c r="PW112" s="299"/>
      <c r="PX112" s="299"/>
      <c r="PY112" s="299"/>
      <c r="PZ112" s="299"/>
      <c r="QA112" s="299"/>
      <c r="QB112" s="299"/>
      <c r="QC112" s="299"/>
      <c r="QD112" s="299"/>
      <c r="QE112" s="299"/>
      <c r="QF112" s="299"/>
      <c r="QG112" s="299"/>
      <c r="QH112" s="299"/>
      <c r="QI112" s="299"/>
      <c r="QJ112" s="299"/>
      <c r="QK112" s="299"/>
      <c r="QL112" s="299"/>
      <c r="QM112" s="299"/>
      <c r="QN112" s="299"/>
      <c r="QO112" s="299"/>
      <c r="QP112" s="299"/>
      <c r="QQ112" s="299"/>
      <c r="QR112" s="299"/>
      <c r="QS112" s="299"/>
      <c r="QT112" s="299"/>
      <c r="QU112" s="299"/>
      <c r="QV112" s="299"/>
      <c r="QW112" s="299"/>
      <c r="QX112" s="299"/>
      <c r="QY112" s="299"/>
      <c r="QZ112" s="299"/>
      <c r="RA112" s="299"/>
      <c r="RB112" s="299"/>
      <c r="RC112" s="299"/>
      <c r="RD112" s="299"/>
      <c r="RE112" s="299"/>
      <c r="RF112" s="299"/>
      <c r="RG112" s="299"/>
      <c r="RH112" s="299"/>
      <c r="RI112" s="299"/>
      <c r="RJ112" s="299"/>
      <c r="RK112" s="299"/>
      <c r="RL112" s="299"/>
      <c r="RM112" s="299"/>
      <c r="RN112" s="299"/>
      <c r="RO112" s="299"/>
      <c r="RP112" s="299"/>
      <c r="RQ112" s="299"/>
      <c r="RR112" s="299"/>
      <c r="RS112" s="299"/>
      <c r="RT112" s="299"/>
      <c r="RU112" s="299"/>
      <c r="RV112" s="299"/>
      <c r="RW112" s="299"/>
      <c r="RX112" s="299"/>
      <c r="RY112" s="299"/>
      <c r="RZ112" s="299"/>
      <c r="SA112" s="299"/>
      <c r="SB112" s="299"/>
      <c r="SC112" s="299"/>
      <c r="SD112" s="299"/>
      <c r="SE112" s="299"/>
      <c r="SF112" s="299"/>
      <c r="SG112" s="299"/>
      <c r="SH112" s="299"/>
      <c r="SI112" s="299"/>
      <c r="SJ112" s="299"/>
    </row>
    <row r="113" spans="2:504" s="101" customFormat="1" ht="30" customHeight="1" x14ac:dyDescent="0.25">
      <c r="B113" s="103" t="str">
        <f>'Graph Data'!L68</f>
        <v>Rejected</v>
      </c>
      <c r="C113" s="102" t="str" cm="1">
        <f t="array" ref="C113">IFERROR(_xlfn.TEXTJOIN(", ",TRUE,IF($E$6:$SJ$6=B113,$E$10:$SJ$10,"")),"Excel 2019 or newer required for this function")</f>
        <v/>
      </c>
      <c r="D113" s="100">
        <f>SUMIFS($E$9:$SJ$9,$E$6:$SJ$6,B113,$E$6:$SJ$6,B113)</f>
        <v>0</v>
      </c>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c r="AM113" s="299"/>
      <c r="AN113" s="299"/>
      <c r="AO113" s="299"/>
      <c r="AP113" s="299"/>
      <c r="AQ113" s="299"/>
      <c r="AR113" s="299"/>
      <c r="AS113" s="299"/>
      <c r="AT113" s="299"/>
      <c r="AU113" s="299"/>
      <c r="AV113" s="299"/>
      <c r="AW113" s="299"/>
      <c r="AX113" s="299"/>
      <c r="AY113" s="299"/>
      <c r="AZ113" s="299"/>
      <c r="BA113" s="299"/>
      <c r="BB113" s="299"/>
      <c r="BC113" s="299"/>
      <c r="BD113" s="299"/>
      <c r="BE113" s="299"/>
      <c r="BF113" s="299"/>
      <c r="BG113" s="299"/>
      <c r="BH113" s="299"/>
      <c r="BI113" s="299"/>
      <c r="BJ113" s="299"/>
      <c r="BK113" s="299"/>
      <c r="BL113" s="299"/>
      <c r="BM113" s="299"/>
      <c r="BN113" s="299"/>
      <c r="BO113" s="299"/>
      <c r="BP113" s="299"/>
      <c r="BQ113" s="299"/>
      <c r="BR113" s="299"/>
      <c r="BS113" s="299"/>
      <c r="BT113" s="299"/>
      <c r="BU113" s="299"/>
      <c r="BV113" s="299"/>
      <c r="BW113" s="299"/>
      <c r="BX113" s="299"/>
      <c r="BY113" s="299"/>
      <c r="BZ113" s="299"/>
      <c r="CA113" s="299"/>
      <c r="CB113" s="299"/>
      <c r="CC113" s="299"/>
      <c r="CD113" s="299"/>
      <c r="CE113" s="299"/>
      <c r="CF113" s="299"/>
      <c r="CG113" s="299"/>
      <c r="CH113" s="299"/>
      <c r="CI113" s="299"/>
      <c r="CJ113" s="299"/>
      <c r="CK113" s="299"/>
      <c r="CL113" s="299"/>
      <c r="CM113" s="299"/>
      <c r="CN113" s="299"/>
      <c r="CO113" s="299"/>
      <c r="CP113" s="299"/>
      <c r="CQ113" s="299"/>
      <c r="CR113" s="299"/>
      <c r="CS113" s="299"/>
      <c r="CT113" s="299"/>
      <c r="CU113" s="299"/>
      <c r="CV113" s="299"/>
      <c r="CW113" s="299"/>
      <c r="CX113" s="299"/>
      <c r="CY113" s="299"/>
      <c r="CZ113" s="299"/>
      <c r="DA113" s="299"/>
      <c r="DB113" s="299"/>
      <c r="DC113" s="299"/>
      <c r="DD113" s="299"/>
      <c r="DE113" s="299"/>
      <c r="DF113" s="299"/>
      <c r="DG113" s="299"/>
      <c r="DH113" s="299"/>
      <c r="DI113" s="299"/>
      <c r="DJ113" s="299"/>
      <c r="DK113" s="299"/>
      <c r="DL113" s="299"/>
      <c r="DM113" s="299"/>
      <c r="DN113" s="299"/>
      <c r="DO113" s="299"/>
      <c r="DP113" s="299"/>
      <c r="DQ113" s="299"/>
      <c r="DR113" s="299"/>
      <c r="DS113" s="299"/>
      <c r="DT113" s="299"/>
      <c r="DU113" s="299"/>
      <c r="DV113" s="299"/>
      <c r="DW113" s="299"/>
      <c r="DX113" s="299"/>
      <c r="DY113" s="299"/>
      <c r="DZ113" s="299"/>
      <c r="EA113" s="299"/>
      <c r="EB113" s="299"/>
      <c r="EC113" s="299"/>
      <c r="ED113" s="299"/>
      <c r="EE113" s="299"/>
      <c r="EF113" s="299"/>
      <c r="EG113" s="299"/>
      <c r="EH113" s="299"/>
      <c r="EI113" s="299"/>
      <c r="EJ113" s="299"/>
      <c r="EK113" s="299"/>
      <c r="EL113" s="299"/>
      <c r="EM113" s="299"/>
      <c r="EN113" s="299"/>
      <c r="EO113" s="299"/>
      <c r="EP113" s="299"/>
      <c r="EQ113" s="299"/>
      <c r="ER113" s="299"/>
      <c r="ES113" s="299"/>
      <c r="ET113" s="299"/>
      <c r="EU113" s="299"/>
      <c r="EV113" s="299"/>
      <c r="EW113" s="299"/>
      <c r="EX113" s="299"/>
      <c r="EY113" s="299"/>
      <c r="EZ113" s="299"/>
      <c r="FA113" s="299"/>
      <c r="FB113" s="299"/>
      <c r="FC113" s="299"/>
      <c r="FD113" s="299"/>
      <c r="FE113" s="299"/>
      <c r="FF113" s="299"/>
      <c r="FG113" s="299"/>
      <c r="FH113" s="299"/>
      <c r="FI113" s="299"/>
      <c r="FJ113" s="299"/>
      <c r="FK113" s="299"/>
      <c r="FL113" s="299"/>
      <c r="FM113" s="299"/>
      <c r="FN113" s="299"/>
      <c r="FO113" s="299"/>
      <c r="FP113" s="299"/>
      <c r="FQ113" s="299"/>
      <c r="FR113" s="299"/>
      <c r="FS113" s="299"/>
      <c r="FT113" s="299"/>
      <c r="FU113" s="299"/>
      <c r="FV113" s="299"/>
      <c r="FW113" s="299"/>
      <c r="FX113" s="299"/>
      <c r="FY113" s="299"/>
      <c r="FZ113" s="299"/>
      <c r="GA113" s="299"/>
      <c r="GB113" s="299"/>
      <c r="GC113" s="299"/>
      <c r="GD113" s="299"/>
      <c r="GE113" s="299"/>
      <c r="GF113" s="299"/>
      <c r="GG113" s="299"/>
      <c r="GH113" s="299"/>
      <c r="GI113" s="299"/>
      <c r="GJ113" s="299"/>
      <c r="GK113" s="299"/>
      <c r="GL113" s="299"/>
      <c r="GM113" s="299"/>
      <c r="GN113" s="299"/>
      <c r="GO113" s="299"/>
      <c r="GP113" s="299"/>
      <c r="GQ113" s="299"/>
      <c r="GR113" s="299"/>
      <c r="GS113" s="299"/>
      <c r="GT113" s="299"/>
      <c r="GU113" s="299"/>
      <c r="GV113" s="299"/>
      <c r="GW113" s="299"/>
      <c r="GX113" s="299"/>
      <c r="GY113" s="299"/>
      <c r="GZ113" s="299"/>
      <c r="HA113" s="299"/>
      <c r="HB113" s="299"/>
      <c r="HC113" s="299"/>
      <c r="HD113" s="299"/>
      <c r="HE113" s="299"/>
      <c r="HF113" s="299"/>
      <c r="HG113" s="299"/>
      <c r="HH113" s="299"/>
      <c r="HI113" s="299"/>
      <c r="HJ113" s="299"/>
      <c r="HK113" s="299"/>
      <c r="HL113" s="299"/>
      <c r="HM113" s="299"/>
      <c r="HN113" s="299"/>
      <c r="HO113" s="299"/>
      <c r="HP113" s="299"/>
      <c r="HQ113" s="299"/>
      <c r="HR113" s="299"/>
      <c r="HS113" s="299"/>
      <c r="HT113" s="299"/>
      <c r="HU113" s="299"/>
      <c r="HV113" s="299"/>
      <c r="HW113" s="299"/>
      <c r="HX113" s="299"/>
      <c r="HY113" s="299"/>
      <c r="HZ113" s="299"/>
      <c r="IA113" s="299"/>
      <c r="IB113" s="299"/>
      <c r="IC113" s="299"/>
      <c r="ID113" s="299"/>
      <c r="IE113" s="299"/>
      <c r="IF113" s="299"/>
      <c r="IG113" s="299"/>
      <c r="IH113" s="299"/>
      <c r="II113" s="299"/>
      <c r="IJ113" s="299"/>
      <c r="IK113" s="299"/>
      <c r="IL113" s="299"/>
      <c r="IM113" s="299"/>
      <c r="IN113" s="299"/>
      <c r="IO113" s="299"/>
      <c r="IP113" s="299"/>
      <c r="IQ113" s="299"/>
      <c r="IR113" s="299"/>
      <c r="IS113" s="299"/>
      <c r="IT113" s="299"/>
      <c r="IU113" s="299"/>
      <c r="IV113" s="299"/>
      <c r="IW113" s="299"/>
      <c r="IX113" s="299"/>
      <c r="IY113" s="299"/>
      <c r="IZ113" s="299"/>
      <c r="JA113" s="299"/>
      <c r="JB113" s="299"/>
      <c r="JC113" s="299"/>
      <c r="JD113" s="299"/>
      <c r="JE113" s="299"/>
      <c r="JF113" s="299"/>
      <c r="JG113" s="299"/>
      <c r="JH113" s="299"/>
      <c r="JI113" s="299"/>
      <c r="JJ113" s="299"/>
      <c r="JK113" s="299"/>
      <c r="JL113" s="299"/>
      <c r="JM113" s="299"/>
      <c r="JN113" s="299"/>
      <c r="JO113" s="299"/>
      <c r="JP113" s="299"/>
      <c r="JQ113" s="299"/>
      <c r="JR113" s="299"/>
      <c r="JS113" s="299"/>
      <c r="JT113" s="299"/>
      <c r="JU113" s="299"/>
      <c r="JV113" s="299"/>
      <c r="JW113" s="299"/>
      <c r="JX113" s="299"/>
      <c r="JY113" s="299"/>
      <c r="JZ113" s="299"/>
      <c r="KA113" s="299"/>
      <c r="KB113" s="299"/>
      <c r="KC113" s="299"/>
      <c r="KD113" s="299"/>
      <c r="KE113" s="299"/>
      <c r="KF113" s="299"/>
      <c r="KG113" s="299"/>
      <c r="KH113" s="299"/>
      <c r="KI113" s="299"/>
      <c r="KJ113" s="299"/>
      <c r="KK113" s="299"/>
      <c r="KL113" s="299"/>
      <c r="KM113" s="299"/>
      <c r="KN113" s="299"/>
      <c r="KO113" s="299"/>
      <c r="KP113" s="299"/>
      <c r="KQ113" s="299"/>
      <c r="KR113" s="299"/>
      <c r="KS113" s="299"/>
      <c r="KT113" s="299"/>
      <c r="KU113" s="299"/>
      <c r="KV113" s="299"/>
      <c r="KW113" s="299"/>
      <c r="KX113" s="299"/>
      <c r="KY113" s="299"/>
      <c r="KZ113" s="299"/>
      <c r="LA113" s="299"/>
      <c r="LB113" s="299"/>
      <c r="LC113" s="299"/>
      <c r="LD113" s="299"/>
      <c r="LE113" s="299"/>
      <c r="LF113" s="299"/>
      <c r="LG113" s="299"/>
      <c r="LH113" s="299"/>
      <c r="LI113" s="299"/>
      <c r="LJ113" s="299"/>
      <c r="LK113" s="299"/>
      <c r="LL113" s="299"/>
      <c r="LM113" s="299"/>
      <c r="LN113" s="299"/>
      <c r="LO113" s="299"/>
      <c r="LP113" s="299"/>
      <c r="LQ113" s="299"/>
      <c r="LR113" s="299"/>
      <c r="LS113" s="299"/>
      <c r="LT113" s="299"/>
      <c r="LU113" s="299"/>
      <c r="LV113" s="299"/>
      <c r="LW113" s="299"/>
      <c r="LX113" s="299"/>
      <c r="LY113" s="299"/>
      <c r="LZ113" s="299"/>
      <c r="MA113" s="299"/>
      <c r="MB113" s="299"/>
      <c r="MC113" s="299"/>
      <c r="MD113" s="299"/>
      <c r="ME113" s="299"/>
      <c r="MF113" s="299"/>
      <c r="MG113" s="299"/>
      <c r="MH113" s="299"/>
      <c r="MI113" s="299"/>
      <c r="MJ113" s="299"/>
      <c r="MK113" s="299"/>
      <c r="ML113" s="299"/>
      <c r="MM113" s="299"/>
      <c r="MN113" s="299"/>
      <c r="MO113" s="299"/>
      <c r="MP113" s="299"/>
      <c r="MQ113" s="299"/>
      <c r="MR113" s="299"/>
      <c r="MS113" s="299"/>
      <c r="MT113" s="299"/>
      <c r="MU113" s="299"/>
      <c r="MV113" s="299"/>
      <c r="MW113" s="299"/>
      <c r="MX113" s="299"/>
      <c r="MY113" s="299"/>
      <c r="MZ113" s="299"/>
      <c r="NA113" s="299"/>
      <c r="NB113" s="299"/>
      <c r="NC113" s="299"/>
      <c r="ND113" s="299"/>
      <c r="NE113" s="299"/>
      <c r="NF113" s="299"/>
      <c r="NG113" s="299"/>
      <c r="NH113" s="299"/>
      <c r="NI113" s="299"/>
      <c r="NJ113" s="299"/>
      <c r="NK113" s="299"/>
      <c r="NL113" s="299"/>
      <c r="NM113" s="299"/>
      <c r="NN113" s="299"/>
      <c r="NO113" s="299"/>
      <c r="NP113" s="299"/>
      <c r="NQ113" s="299"/>
      <c r="NR113" s="299"/>
      <c r="NS113" s="299"/>
      <c r="NT113" s="299"/>
      <c r="NU113" s="299"/>
      <c r="NV113" s="299"/>
      <c r="NW113" s="299"/>
      <c r="NX113" s="299"/>
      <c r="NY113" s="299"/>
      <c r="NZ113" s="299"/>
      <c r="OA113" s="299"/>
      <c r="OB113" s="299"/>
      <c r="OC113" s="299"/>
      <c r="OD113" s="299"/>
      <c r="OE113" s="299"/>
      <c r="OF113" s="299"/>
      <c r="OG113" s="299"/>
      <c r="OH113" s="299"/>
      <c r="OI113" s="299"/>
      <c r="OJ113" s="299"/>
      <c r="OK113" s="299"/>
      <c r="OL113" s="299"/>
      <c r="OM113" s="299"/>
      <c r="ON113" s="299"/>
      <c r="OO113" s="299"/>
      <c r="OP113" s="299"/>
      <c r="OQ113" s="299"/>
      <c r="OR113" s="299"/>
      <c r="OS113" s="299"/>
      <c r="OT113" s="299"/>
      <c r="OU113" s="299"/>
      <c r="OV113" s="299"/>
      <c r="OW113" s="299"/>
      <c r="OX113" s="299"/>
      <c r="OY113" s="299"/>
      <c r="OZ113" s="299"/>
      <c r="PA113" s="299"/>
      <c r="PB113" s="299"/>
      <c r="PC113" s="299"/>
      <c r="PD113" s="299"/>
      <c r="PE113" s="299"/>
      <c r="PF113" s="299"/>
      <c r="PG113" s="299"/>
      <c r="PH113" s="299"/>
      <c r="PI113" s="299"/>
      <c r="PJ113" s="299"/>
      <c r="PK113" s="299"/>
      <c r="PL113" s="299"/>
      <c r="PM113" s="299"/>
      <c r="PN113" s="299"/>
      <c r="PO113" s="299"/>
      <c r="PP113" s="299"/>
      <c r="PQ113" s="299"/>
      <c r="PR113" s="299"/>
      <c r="PS113" s="299"/>
      <c r="PT113" s="299"/>
      <c r="PU113" s="299"/>
      <c r="PV113" s="299"/>
      <c r="PW113" s="299"/>
      <c r="PX113" s="299"/>
      <c r="PY113" s="299"/>
      <c r="PZ113" s="299"/>
      <c r="QA113" s="299"/>
      <c r="QB113" s="299"/>
      <c r="QC113" s="299"/>
      <c r="QD113" s="299"/>
      <c r="QE113" s="299"/>
      <c r="QF113" s="299"/>
      <c r="QG113" s="299"/>
      <c r="QH113" s="299"/>
      <c r="QI113" s="299"/>
      <c r="QJ113" s="299"/>
      <c r="QK113" s="299"/>
      <c r="QL113" s="299"/>
      <c r="QM113" s="299"/>
      <c r="QN113" s="299"/>
      <c r="QO113" s="299"/>
      <c r="QP113" s="299"/>
      <c r="QQ113" s="299"/>
      <c r="QR113" s="299"/>
      <c r="QS113" s="299"/>
      <c r="QT113" s="299"/>
      <c r="QU113" s="299"/>
      <c r="QV113" s="299"/>
      <c r="QW113" s="299"/>
      <c r="QX113" s="299"/>
      <c r="QY113" s="299"/>
      <c r="QZ113" s="299"/>
      <c r="RA113" s="299"/>
      <c r="RB113" s="299"/>
      <c r="RC113" s="299"/>
      <c r="RD113" s="299"/>
      <c r="RE113" s="299"/>
      <c r="RF113" s="299"/>
      <c r="RG113" s="299"/>
      <c r="RH113" s="299"/>
      <c r="RI113" s="299"/>
      <c r="RJ113" s="299"/>
      <c r="RK113" s="299"/>
      <c r="RL113" s="299"/>
      <c r="RM113" s="299"/>
      <c r="RN113" s="299"/>
      <c r="RO113" s="299"/>
      <c r="RP113" s="299"/>
      <c r="RQ113" s="299"/>
      <c r="RR113" s="299"/>
      <c r="RS113" s="299"/>
      <c r="RT113" s="299"/>
      <c r="RU113" s="299"/>
      <c r="RV113" s="299"/>
      <c r="RW113" s="299"/>
      <c r="RX113" s="299"/>
      <c r="RY113" s="299"/>
      <c r="RZ113" s="299"/>
      <c r="SA113" s="299"/>
      <c r="SB113" s="299"/>
      <c r="SC113" s="299"/>
      <c r="SD113" s="299"/>
      <c r="SE113" s="299"/>
      <c r="SF113" s="299"/>
      <c r="SG113" s="299"/>
      <c r="SH113" s="299"/>
      <c r="SI113" s="299"/>
      <c r="SJ113" s="299"/>
    </row>
    <row r="114" spans="2:504" s="101" customFormat="1" ht="15.75" thickBot="1" x14ac:dyDescent="0.3">
      <c r="B114" s="104" t="s">
        <v>108</v>
      </c>
      <c r="C114" s="106"/>
      <c r="D114" s="106">
        <f>SUM(D110:D113)</f>
        <v>0</v>
      </c>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c r="AL114" s="299"/>
      <c r="AM114" s="299"/>
      <c r="AN114" s="299"/>
      <c r="AO114" s="299"/>
      <c r="AP114" s="299"/>
      <c r="AQ114" s="299"/>
      <c r="AR114" s="299"/>
      <c r="AS114" s="299"/>
      <c r="AT114" s="299"/>
      <c r="AU114" s="299"/>
      <c r="AV114" s="299"/>
      <c r="AW114" s="299"/>
      <c r="AX114" s="299"/>
      <c r="AY114" s="299"/>
      <c r="AZ114" s="299"/>
      <c r="BA114" s="299"/>
      <c r="BB114" s="299"/>
      <c r="BC114" s="299"/>
      <c r="BD114" s="299"/>
      <c r="BE114" s="299"/>
      <c r="BF114" s="299"/>
      <c r="BG114" s="299"/>
      <c r="BH114" s="299"/>
      <c r="BI114" s="299"/>
      <c r="BJ114" s="299"/>
      <c r="BK114" s="299"/>
      <c r="BL114" s="299"/>
      <c r="BM114" s="299"/>
      <c r="BN114" s="299"/>
      <c r="BO114" s="299"/>
      <c r="BP114" s="299"/>
      <c r="BQ114" s="299"/>
      <c r="BR114" s="299"/>
      <c r="BS114" s="299"/>
      <c r="BT114" s="299"/>
      <c r="BU114" s="299"/>
      <c r="BV114" s="299"/>
      <c r="BW114" s="299"/>
      <c r="BX114" s="299"/>
      <c r="BY114" s="299"/>
      <c r="BZ114" s="299"/>
      <c r="CA114" s="299"/>
      <c r="CB114" s="299"/>
      <c r="CC114" s="299"/>
      <c r="CD114" s="299"/>
      <c r="CE114" s="299"/>
      <c r="CF114" s="299"/>
      <c r="CG114" s="299"/>
      <c r="CH114" s="299"/>
      <c r="CI114" s="299"/>
      <c r="CJ114" s="299"/>
      <c r="CK114" s="299"/>
      <c r="CL114" s="299"/>
      <c r="CM114" s="299"/>
      <c r="CN114" s="299"/>
      <c r="CO114" s="299"/>
      <c r="CP114" s="299"/>
      <c r="CQ114" s="299"/>
      <c r="CR114" s="299"/>
      <c r="CS114" s="299"/>
      <c r="CT114" s="299"/>
      <c r="CU114" s="299"/>
      <c r="CV114" s="299"/>
      <c r="CW114" s="299"/>
      <c r="CX114" s="299"/>
      <c r="CY114" s="299"/>
      <c r="CZ114" s="299"/>
      <c r="DA114" s="299"/>
      <c r="DB114" s="299"/>
      <c r="DC114" s="299"/>
      <c r="DD114" s="299"/>
      <c r="DE114" s="299"/>
      <c r="DF114" s="299"/>
      <c r="DG114" s="299"/>
      <c r="DH114" s="299"/>
      <c r="DI114" s="299"/>
      <c r="DJ114" s="299"/>
      <c r="DK114" s="299"/>
      <c r="DL114" s="299"/>
      <c r="DM114" s="299"/>
      <c r="DN114" s="299"/>
      <c r="DO114" s="299"/>
      <c r="DP114" s="299"/>
      <c r="DQ114" s="299"/>
      <c r="DR114" s="299"/>
      <c r="DS114" s="299"/>
      <c r="DT114" s="299"/>
      <c r="DU114" s="299"/>
      <c r="DV114" s="299"/>
      <c r="DW114" s="299"/>
      <c r="DX114" s="299"/>
      <c r="DY114" s="299"/>
      <c r="DZ114" s="299"/>
      <c r="EA114" s="299"/>
      <c r="EB114" s="299"/>
      <c r="EC114" s="299"/>
      <c r="ED114" s="299"/>
      <c r="EE114" s="299"/>
      <c r="EF114" s="299"/>
      <c r="EG114" s="299"/>
      <c r="EH114" s="299"/>
      <c r="EI114" s="299"/>
      <c r="EJ114" s="299"/>
      <c r="EK114" s="299"/>
      <c r="EL114" s="299"/>
      <c r="EM114" s="299"/>
      <c r="EN114" s="299"/>
      <c r="EO114" s="299"/>
      <c r="EP114" s="299"/>
      <c r="EQ114" s="299"/>
      <c r="ER114" s="299"/>
      <c r="ES114" s="299"/>
      <c r="ET114" s="299"/>
      <c r="EU114" s="299"/>
      <c r="EV114" s="299"/>
      <c r="EW114" s="299"/>
      <c r="EX114" s="299"/>
      <c r="EY114" s="299"/>
      <c r="EZ114" s="299"/>
      <c r="FA114" s="299"/>
      <c r="FB114" s="299"/>
      <c r="FC114" s="299"/>
      <c r="FD114" s="299"/>
      <c r="FE114" s="299"/>
      <c r="FF114" s="299"/>
      <c r="FG114" s="299"/>
      <c r="FH114" s="299"/>
      <c r="FI114" s="299"/>
      <c r="FJ114" s="299"/>
      <c r="FK114" s="299"/>
      <c r="FL114" s="299"/>
      <c r="FM114" s="299"/>
      <c r="FN114" s="299"/>
      <c r="FO114" s="299"/>
      <c r="FP114" s="299"/>
      <c r="FQ114" s="299"/>
      <c r="FR114" s="299"/>
      <c r="FS114" s="299"/>
      <c r="FT114" s="299"/>
      <c r="FU114" s="299"/>
      <c r="FV114" s="299"/>
      <c r="FW114" s="299"/>
      <c r="FX114" s="299"/>
      <c r="FY114" s="299"/>
      <c r="FZ114" s="299"/>
      <c r="GA114" s="299"/>
      <c r="GB114" s="299"/>
      <c r="GC114" s="299"/>
      <c r="GD114" s="299"/>
      <c r="GE114" s="299"/>
      <c r="GF114" s="299"/>
      <c r="GG114" s="299"/>
      <c r="GH114" s="299"/>
      <c r="GI114" s="299"/>
      <c r="GJ114" s="299"/>
      <c r="GK114" s="299"/>
      <c r="GL114" s="299"/>
      <c r="GM114" s="299"/>
      <c r="GN114" s="299"/>
      <c r="GO114" s="299"/>
      <c r="GP114" s="299"/>
      <c r="GQ114" s="299"/>
      <c r="GR114" s="299"/>
      <c r="GS114" s="299"/>
      <c r="GT114" s="299"/>
      <c r="GU114" s="299"/>
      <c r="GV114" s="299"/>
      <c r="GW114" s="299"/>
      <c r="GX114" s="299"/>
      <c r="GY114" s="299"/>
      <c r="GZ114" s="299"/>
      <c r="HA114" s="299"/>
      <c r="HB114" s="299"/>
      <c r="HC114" s="299"/>
      <c r="HD114" s="299"/>
      <c r="HE114" s="299"/>
      <c r="HF114" s="299"/>
      <c r="HG114" s="299"/>
      <c r="HH114" s="299"/>
      <c r="HI114" s="299"/>
      <c r="HJ114" s="299"/>
      <c r="HK114" s="299"/>
      <c r="HL114" s="299"/>
      <c r="HM114" s="299"/>
      <c r="HN114" s="299"/>
      <c r="HO114" s="299"/>
      <c r="HP114" s="299"/>
      <c r="HQ114" s="299"/>
      <c r="HR114" s="299"/>
      <c r="HS114" s="299"/>
      <c r="HT114" s="299"/>
      <c r="HU114" s="299"/>
      <c r="HV114" s="299"/>
      <c r="HW114" s="299"/>
      <c r="HX114" s="299"/>
      <c r="HY114" s="299"/>
      <c r="HZ114" s="299"/>
      <c r="IA114" s="299"/>
      <c r="IB114" s="299"/>
      <c r="IC114" s="299"/>
      <c r="ID114" s="299"/>
      <c r="IE114" s="299"/>
      <c r="IF114" s="299"/>
      <c r="IG114" s="299"/>
      <c r="IH114" s="299"/>
      <c r="II114" s="299"/>
      <c r="IJ114" s="299"/>
      <c r="IK114" s="299"/>
      <c r="IL114" s="299"/>
      <c r="IM114" s="299"/>
      <c r="IN114" s="299"/>
      <c r="IO114" s="299"/>
      <c r="IP114" s="299"/>
      <c r="IQ114" s="299"/>
      <c r="IR114" s="299"/>
      <c r="IS114" s="299"/>
      <c r="IT114" s="299"/>
      <c r="IU114" s="299"/>
      <c r="IV114" s="299"/>
      <c r="IW114" s="299"/>
      <c r="IX114" s="299"/>
      <c r="IY114" s="299"/>
      <c r="IZ114" s="299"/>
      <c r="JA114" s="299"/>
      <c r="JB114" s="299"/>
      <c r="JC114" s="299"/>
      <c r="JD114" s="299"/>
      <c r="JE114" s="299"/>
      <c r="JF114" s="299"/>
      <c r="JG114" s="299"/>
      <c r="JH114" s="299"/>
      <c r="JI114" s="299"/>
      <c r="JJ114" s="299"/>
      <c r="JK114" s="299"/>
      <c r="JL114" s="299"/>
      <c r="JM114" s="299"/>
      <c r="JN114" s="299"/>
      <c r="JO114" s="299"/>
      <c r="JP114" s="299"/>
      <c r="JQ114" s="299"/>
      <c r="JR114" s="299"/>
      <c r="JS114" s="299"/>
      <c r="JT114" s="299"/>
      <c r="JU114" s="299"/>
      <c r="JV114" s="299"/>
      <c r="JW114" s="299"/>
      <c r="JX114" s="299"/>
      <c r="JY114" s="299"/>
      <c r="JZ114" s="299"/>
      <c r="KA114" s="299"/>
      <c r="KB114" s="299"/>
      <c r="KC114" s="299"/>
      <c r="KD114" s="299"/>
      <c r="KE114" s="299"/>
      <c r="KF114" s="299"/>
      <c r="KG114" s="299"/>
      <c r="KH114" s="299"/>
      <c r="KI114" s="299"/>
      <c r="KJ114" s="299"/>
      <c r="KK114" s="299"/>
      <c r="KL114" s="299"/>
      <c r="KM114" s="299"/>
      <c r="KN114" s="299"/>
      <c r="KO114" s="299"/>
      <c r="KP114" s="299"/>
      <c r="KQ114" s="299"/>
      <c r="KR114" s="299"/>
      <c r="KS114" s="299"/>
      <c r="KT114" s="299"/>
      <c r="KU114" s="299"/>
      <c r="KV114" s="299"/>
      <c r="KW114" s="299"/>
      <c r="KX114" s="299"/>
      <c r="KY114" s="299"/>
      <c r="KZ114" s="299"/>
      <c r="LA114" s="299"/>
      <c r="LB114" s="299"/>
      <c r="LC114" s="299"/>
      <c r="LD114" s="299"/>
      <c r="LE114" s="299"/>
      <c r="LF114" s="299"/>
      <c r="LG114" s="299"/>
      <c r="LH114" s="299"/>
      <c r="LI114" s="299"/>
      <c r="LJ114" s="299"/>
      <c r="LK114" s="299"/>
      <c r="LL114" s="299"/>
      <c r="LM114" s="299"/>
      <c r="LN114" s="299"/>
      <c r="LO114" s="299"/>
      <c r="LP114" s="299"/>
      <c r="LQ114" s="299"/>
      <c r="LR114" s="299"/>
      <c r="LS114" s="299"/>
      <c r="LT114" s="299"/>
      <c r="LU114" s="299"/>
      <c r="LV114" s="299"/>
      <c r="LW114" s="299"/>
      <c r="LX114" s="299"/>
      <c r="LY114" s="299"/>
      <c r="LZ114" s="299"/>
      <c r="MA114" s="299"/>
      <c r="MB114" s="299"/>
      <c r="MC114" s="299"/>
      <c r="MD114" s="299"/>
      <c r="ME114" s="299"/>
      <c r="MF114" s="299"/>
      <c r="MG114" s="299"/>
      <c r="MH114" s="299"/>
      <c r="MI114" s="299"/>
      <c r="MJ114" s="299"/>
      <c r="MK114" s="299"/>
      <c r="ML114" s="299"/>
      <c r="MM114" s="299"/>
      <c r="MN114" s="299"/>
      <c r="MO114" s="299"/>
      <c r="MP114" s="299"/>
      <c r="MQ114" s="299"/>
      <c r="MR114" s="299"/>
      <c r="MS114" s="299"/>
      <c r="MT114" s="299"/>
      <c r="MU114" s="299"/>
      <c r="MV114" s="299"/>
      <c r="MW114" s="299"/>
      <c r="MX114" s="299"/>
      <c r="MY114" s="299"/>
      <c r="MZ114" s="299"/>
      <c r="NA114" s="299"/>
      <c r="NB114" s="299"/>
      <c r="NC114" s="299"/>
      <c r="ND114" s="299"/>
      <c r="NE114" s="299"/>
      <c r="NF114" s="299"/>
      <c r="NG114" s="299"/>
      <c r="NH114" s="299"/>
      <c r="NI114" s="299"/>
      <c r="NJ114" s="299"/>
      <c r="NK114" s="299"/>
      <c r="NL114" s="299"/>
      <c r="NM114" s="299"/>
      <c r="NN114" s="299"/>
      <c r="NO114" s="299"/>
      <c r="NP114" s="299"/>
      <c r="NQ114" s="299"/>
      <c r="NR114" s="299"/>
      <c r="NS114" s="299"/>
      <c r="NT114" s="299"/>
      <c r="NU114" s="299"/>
      <c r="NV114" s="299"/>
      <c r="NW114" s="299"/>
      <c r="NX114" s="299"/>
      <c r="NY114" s="299"/>
      <c r="NZ114" s="299"/>
      <c r="OA114" s="299"/>
      <c r="OB114" s="299"/>
      <c r="OC114" s="299"/>
      <c r="OD114" s="299"/>
      <c r="OE114" s="299"/>
      <c r="OF114" s="299"/>
      <c r="OG114" s="299"/>
      <c r="OH114" s="299"/>
      <c r="OI114" s="299"/>
      <c r="OJ114" s="299"/>
      <c r="OK114" s="299"/>
      <c r="OL114" s="299"/>
      <c r="OM114" s="299"/>
      <c r="ON114" s="299"/>
      <c r="OO114" s="299"/>
      <c r="OP114" s="299"/>
      <c r="OQ114" s="299"/>
      <c r="OR114" s="299"/>
      <c r="OS114" s="299"/>
      <c r="OT114" s="299"/>
      <c r="OU114" s="299"/>
      <c r="OV114" s="299"/>
      <c r="OW114" s="299"/>
      <c r="OX114" s="299"/>
      <c r="OY114" s="299"/>
      <c r="OZ114" s="299"/>
      <c r="PA114" s="299"/>
      <c r="PB114" s="299"/>
      <c r="PC114" s="299"/>
      <c r="PD114" s="299"/>
      <c r="PE114" s="299"/>
      <c r="PF114" s="299"/>
      <c r="PG114" s="299"/>
      <c r="PH114" s="299"/>
      <c r="PI114" s="299"/>
      <c r="PJ114" s="299"/>
      <c r="PK114" s="299"/>
      <c r="PL114" s="299"/>
      <c r="PM114" s="299"/>
      <c r="PN114" s="299"/>
      <c r="PO114" s="299"/>
      <c r="PP114" s="299"/>
      <c r="PQ114" s="299"/>
      <c r="PR114" s="299"/>
      <c r="PS114" s="299"/>
      <c r="PT114" s="299"/>
      <c r="PU114" s="299"/>
      <c r="PV114" s="299"/>
      <c r="PW114" s="299"/>
      <c r="PX114" s="299"/>
      <c r="PY114" s="299"/>
      <c r="PZ114" s="299"/>
      <c r="QA114" s="299"/>
      <c r="QB114" s="299"/>
      <c r="QC114" s="299"/>
      <c r="QD114" s="299"/>
      <c r="QE114" s="299"/>
      <c r="QF114" s="299"/>
      <c r="QG114" s="299"/>
      <c r="QH114" s="299"/>
      <c r="QI114" s="299"/>
      <c r="QJ114" s="299"/>
      <c r="QK114" s="299"/>
      <c r="QL114" s="299"/>
      <c r="QM114" s="299"/>
      <c r="QN114" s="299"/>
      <c r="QO114" s="299"/>
      <c r="QP114" s="299"/>
      <c r="QQ114" s="299"/>
      <c r="QR114" s="299"/>
      <c r="QS114" s="299"/>
      <c r="QT114" s="299"/>
      <c r="QU114" s="299"/>
      <c r="QV114" s="299"/>
      <c r="QW114" s="299"/>
      <c r="QX114" s="299"/>
      <c r="QY114" s="299"/>
      <c r="QZ114" s="299"/>
      <c r="RA114" s="299"/>
      <c r="RB114" s="299"/>
      <c r="RC114" s="299"/>
      <c r="RD114" s="299"/>
      <c r="RE114" s="299"/>
      <c r="RF114" s="299"/>
      <c r="RG114" s="299"/>
      <c r="RH114" s="299"/>
      <c r="RI114" s="299"/>
      <c r="RJ114" s="299"/>
      <c r="RK114" s="299"/>
      <c r="RL114" s="299"/>
      <c r="RM114" s="299"/>
      <c r="RN114" s="299"/>
      <c r="RO114" s="299"/>
      <c r="RP114" s="299"/>
      <c r="RQ114" s="299"/>
      <c r="RR114" s="299"/>
      <c r="RS114" s="299"/>
      <c r="RT114" s="299"/>
      <c r="RU114" s="299"/>
      <c r="RV114" s="299"/>
      <c r="RW114" s="299"/>
      <c r="RX114" s="299"/>
      <c r="RY114" s="299"/>
      <c r="RZ114" s="299"/>
      <c r="SA114" s="299"/>
      <c r="SB114" s="299"/>
      <c r="SC114" s="299"/>
      <c r="SD114" s="299"/>
      <c r="SE114" s="299"/>
      <c r="SF114" s="299"/>
      <c r="SG114" s="299"/>
      <c r="SH114" s="299"/>
      <c r="SI114" s="299"/>
      <c r="SJ114" s="299"/>
    </row>
    <row r="115" spans="2:504" s="101" customFormat="1" ht="15.75" thickTop="1" x14ac:dyDescent="0.25">
      <c r="B115" s="108"/>
      <c r="C115" s="109"/>
      <c r="D115" s="10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299"/>
      <c r="AN115" s="299"/>
      <c r="AO115" s="299"/>
      <c r="AP115" s="299"/>
      <c r="AQ115" s="299"/>
      <c r="AR115" s="299"/>
      <c r="AS115" s="299"/>
      <c r="AT115" s="299"/>
      <c r="AU115" s="299"/>
      <c r="AV115" s="299"/>
      <c r="AW115" s="299"/>
      <c r="AX115" s="299"/>
      <c r="AY115" s="299"/>
      <c r="AZ115" s="299"/>
      <c r="BA115" s="299"/>
      <c r="BB115" s="299"/>
      <c r="BC115" s="299"/>
      <c r="BD115" s="299"/>
      <c r="BE115" s="299"/>
      <c r="BF115" s="299"/>
      <c r="BG115" s="299"/>
      <c r="BH115" s="299"/>
      <c r="BI115" s="299"/>
      <c r="BJ115" s="299"/>
      <c r="BK115" s="299"/>
      <c r="BL115" s="299"/>
      <c r="BM115" s="299"/>
      <c r="BN115" s="299"/>
      <c r="BO115" s="299"/>
      <c r="BP115" s="299"/>
      <c r="BQ115" s="299"/>
      <c r="BR115" s="299"/>
      <c r="BS115" s="299"/>
      <c r="BT115" s="299"/>
      <c r="BU115" s="299"/>
      <c r="BV115" s="299"/>
      <c r="BW115" s="299"/>
      <c r="BX115" s="299"/>
      <c r="BY115" s="299"/>
      <c r="BZ115" s="299"/>
      <c r="CA115" s="299"/>
      <c r="CB115" s="299"/>
      <c r="CC115" s="299"/>
      <c r="CD115" s="299"/>
      <c r="CE115" s="299"/>
      <c r="CF115" s="299"/>
      <c r="CG115" s="299"/>
      <c r="CH115" s="299"/>
      <c r="CI115" s="299"/>
      <c r="CJ115" s="299"/>
      <c r="CK115" s="299"/>
      <c r="CL115" s="299"/>
      <c r="CM115" s="299"/>
      <c r="CN115" s="299"/>
      <c r="CO115" s="299"/>
      <c r="CP115" s="299"/>
      <c r="CQ115" s="299"/>
      <c r="CR115" s="299"/>
      <c r="CS115" s="299"/>
      <c r="CT115" s="299"/>
      <c r="CU115" s="299"/>
      <c r="CV115" s="299"/>
      <c r="CW115" s="299"/>
      <c r="CX115" s="299"/>
      <c r="CY115" s="299"/>
      <c r="CZ115" s="299"/>
      <c r="DA115" s="299"/>
      <c r="DB115" s="299"/>
      <c r="DC115" s="299"/>
      <c r="DD115" s="299"/>
      <c r="DE115" s="299"/>
      <c r="DF115" s="299"/>
      <c r="DG115" s="299"/>
      <c r="DH115" s="299"/>
      <c r="DI115" s="299"/>
      <c r="DJ115" s="299"/>
      <c r="DK115" s="299"/>
      <c r="DL115" s="299"/>
      <c r="DM115" s="299"/>
      <c r="DN115" s="299"/>
      <c r="DO115" s="299"/>
      <c r="DP115" s="299"/>
      <c r="DQ115" s="299"/>
      <c r="DR115" s="299"/>
      <c r="DS115" s="299"/>
      <c r="DT115" s="299"/>
      <c r="DU115" s="299"/>
      <c r="DV115" s="299"/>
      <c r="DW115" s="299"/>
      <c r="DX115" s="299"/>
      <c r="DY115" s="299"/>
      <c r="DZ115" s="299"/>
      <c r="EA115" s="299"/>
      <c r="EB115" s="299"/>
      <c r="EC115" s="299"/>
      <c r="ED115" s="299"/>
      <c r="EE115" s="299"/>
      <c r="EF115" s="299"/>
      <c r="EG115" s="299"/>
      <c r="EH115" s="299"/>
      <c r="EI115" s="299"/>
      <c r="EJ115" s="299"/>
      <c r="EK115" s="299"/>
      <c r="EL115" s="299"/>
      <c r="EM115" s="299"/>
      <c r="EN115" s="299"/>
      <c r="EO115" s="299"/>
      <c r="EP115" s="299"/>
      <c r="EQ115" s="299"/>
      <c r="ER115" s="299"/>
      <c r="ES115" s="299"/>
      <c r="ET115" s="299"/>
      <c r="EU115" s="299"/>
      <c r="EV115" s="299"/>
      <c r="EW115" s="299"/>
      <c r="EX115" s="299"/>
      <c r="EY115" s="299"/>
      <c r="EZ115" s="299"/>
      <c r="FA115" s="299"/>
      <c r="FB115" s="299"/>
      <c r="FC115" s="299"/>
      <c r="FD115" s="299"/>
      <c r="FE115" s="299"/>
      <c r="FF115" s="299"/>
      <c r="FG115" s="299"/>
      <c r="FH115" s="299"/>
      <c r="FI115" s="299"/>
      <c r="FJ115" s="299"/>
      <c r="FK115" s="299"/>
      <c r="FL115" s="299"/>
      <c r="FM115" s="299"/>
      <c r="FN115" s="299"/>
      <c r="FO115" s="299"/>
      <c r="FP115" s="299"/>
      <c r="FQ115" s="299"/>
      <c r="FR115" s="299"/>
      <c r="FS115" s="299"/>
      <c r="FT115" s="299"/>
      <c r="FU115" s="299"/>
      <c r="FV115" s="299"/>
      <c r="FW115" s="299"/>
      <c r="FX115" s="299"/>
      <c r="FY115" s="299"/>
      <c r="FZ115" s="299"/>
      <c r="GA115" s="299"/>
      <c r="GB115" s="299"/>
      <c r="GC115" s="299"/>
      <c r="GD115" s="299"/>
      <c r="GE115" s="299"/>
      <c r="GF115" s="299"/>
      <c r="GG115" s="299"/>
      <c r="GH115" s="299"/>
      <c r="GI115" s="299"/>
      <c r="GJ115" s="299"/>
      <c r="GK115" s="299"/>
      <c r="GL115" s="299"/>
      <c r="GM115" s="299"/>
      <c r="GN115" s="299"/>
      <c r="GO115" s="299"/>
      <c r="GP115" s="299"/>
      <c r="GQ115" s="299"/>
      <c r="GR115" s="299"/>
      <c r="GS115" s="299"/>
      <c r="GT115" s="299"/>
      <c r="GU115" s="299"/>
      <c r="GV115" s="299"/>
      <c r="GW115" s="299"/>
      <c r="GX115" s="299"/>
      <c r="GY115" s="299"/>
      <c r="GZ115" s="299"/>
      <c r="HA115" s="299"/>
      <c r="HB115" s="299"/>
      <c r="HC115" s="299"/>
      <c r="HD115" s="299"/>
      <c r="HE115" s="299"/>
      <c r="HF115" s="299"/>
      <c r="HG115" s="299"/>
      <c r="HH115" s="299"/>
      <c r="HI115" s="299"/>
      <c r="HJ115" s="299"/>
      <c r="HK115" s="299"/>
      <c r="HL115" s="299"/>
      <c r="HM115" s="299"/>
      <c r="HN115" s="299"/>
      <c r="HO115" s="299"/>
      <c r="HP115" s="299"/>
      <c r="HQ115" s="299"/>
      <c r="HR115" s="299"/>
      <c r="HS115" s="299"/>
      <c r="HT115" s="299"/>
      <c r="HU115" s="299"/>
      <c r="HV115" s="299"/>
      <c r="HW115" s="299"/>
      <c r="HX115" s="299"/>
      <c r="HY115" s="299"/>
      <c r="HZ115" s="299"/>
      <c r="IA115" s="299"/>
      <c r="IB115" s="299"/>
      <c r="IC115" s="299"/>
      <c r="ID115" s="299"/>
      <c r="IE115" s="299"/>
      <c r="IF115" s="299"/>
      <c r="IG115" s="299"/>
      <c r="IH115" s="299"/>
      <c r="II115" s="299"/>
      <c r="IJ115" s="299"/>
      <c r="IK115" s="299"/>
      <c r="IL115" s="299"/>
      <c r="IM115" s="299"/>
      <c r="IN115" s="299"/>
      <c r="IO115" s="299"/>
      <c r="IP115" s="299"/>
      <c r="IQ115" s="299"/>
      <c r="IR115" s="299"/>
      <c r="IS115" s="299"/>
      <c r="IT115" s="299"/>
      <c r="IU115" s="299"/>
      <c r="IV115" s="299"/>
      <c r="IW115" s="299"/>
      <c r="IX115" s="299"/>
      <c r="IY115" s="299"/>
      <c r="IZ115" s="299"/>
      <c r="JA115" s="299"/>
      <c r="JB115" s="299"/>
      <c r="JC115" s="299"/>
      <c r="JD115" s="299"/>
      <c r="JE115" s="299"/>
      <c r="JF115" s="299"/>
      <c r="JG115" s="299"/>
      <c r="JH115" s="299"/>
      <c r="JI115" s="299"/>
      <c r="JJ115" s="299"/>
      <c r="JK115" s="299"/>
      <c r="JL115" s="299"/>
      <c r="JM115" s="299"/>
      <c r="JN115" s="299"/>
      <c r="JO115" s="299"/>
      <c r="JP115" s="299"/>
      <c r="JQ115" s="299"/>
      <c r="JR115" s="299"/>
      <c r="JS115" s="299"/>
      <c r="JT115" s="299"/>
      <c r="JU115" s="299"/>
      <c r="JV115" s="299"/>
      <c r="JW115" s="299"/>
      <c r="JX115" s="299"/>
      <c r="JY115" s="299"/>
      <c r="JZ115" s="299"/>
      <c r="KA115" s="299"/>
      <c r="KB115" s="299"/>
      <c r="KC115" s="299"/>
      <c r="KD115" s="299"/>
      <c r="KE115" s="299"/>
      <c r="KF115" s="299"/>
      <c r="KG115" s="299"/>
      <c r="KH115" s="299"/>
      <c r="KI115" s="299"/>
      <c r="KJ115" s="299"/>
      <c r="KK115" s="299"/>
      <c r="KL115" s="299"/>
      <c r="KM115" s="299"/>
      <c r="KN115" s="299"/>
      <c r="KO115" s="299"/>
      <c r="KP115" s="299"/>
      <c r="KQ115" s="299"/>
      <c r="KR115" s="299"/>
      <c r="KS115" s="299"/>
      <c r="KT115" s="299"/>
      <c r="KU115" s="299"/>
      <c r="KV115" s="299"/>
      <c r="KW115" s="299"/>
      <c r="KX115" s="299"/>
      <c r="KY115" s="299"/>
      <c r="KZ115" s="299"/>
      <c r="LA115" s="299"/>
      <c r="LB115" s="299"/>
      <c r="LC115" s="299"/>
      <c r="LD115" s="299"/>
      <c r="LE115" s="299"/>
      <c r="LF115" s="299"/>
      <c r="LG115" s="299"/>
      <c r="LH115" s="299"/>
      <c r="LI115" s="299"/>
      <c r="LJ115" s="299"/>
      <c r="LK115" s="299"/>
      <c r="LL115" s="299"/>
      <c r="LM115" s="299"/>
      <c r="LN115" s="299"/>
      <c r="LO115" s="299"/>
      <c r="LP115" s="299"/>
      <c r="LQ115" s="299"/>
      <c r="LR115" s="299"/>
      <c r="LS115" s="299"/>
      <c r="LT115" s="299"/>
      <c r="LU115" s="299"/>
      <c r="LV115" s="299"/>
      <c r="LW115" s="299"/>
      <c r="LX115" s="299"/>
      <c r="LY115" s="299"/>
      <c r="LZ115" s="299"/>
      <c r="MA115" s="299"/>
      <c r="MB115" s="299"/>
      <c r="MC115" s="299"/>
      <c r="MD115" s="299"/>
      <c r="ME115" s="299"/>
      <c r="MF115" s="299"/>
      <c r="MG115" s="299"/>
      <c r="MH115" s="299"/>
      <c r="MI115" s="299"/>
      <c r="MJ115" s="299"/>
      <c r="MK115" s="299"/>
      <c r="ML115" s="299"/>
      <c r="MM115" s="299"/>
      <c r="MN115" s="299"/>
      <c r="MO115" s="299"/>
      <c r="MP115" s="299"/>
      <c r="MQ115" s="299"/>
      <c r="MR115" s="299"/>
      <c r="MS115" s="299"/>
      <c r="MT115" s="299"/>
      <c r="MU115" s="299"/>
      <c r="MV115" s="299"/>
      <c r="MW115" s="299"/>
      <c r="MX115" s="299"/>
      <c r="MY115" s="299"/>
      <c r="MZ115" s="299"/>
      <c r="NA115" s="299"/>
      <c r="NB115" s="299"/>
      <c r="NC115" s="299"/>
      <c r="ND115" s="299"/>
      <c r="NE115" s="299"/>
      <c r="NF115" s="299"/>
      <c r="NG115" s="299"/>
      <c r="NH115" s="299"/>
      <c r="NI115" s="299"/>
      <c r="NJ115" s="299"/>
      <c r="NK115" s="299"/>
      <c r="NL115" s="299"/>
      <c r="NM115" s="299"/>
      <c r="NN115" s="299"/>
      <c r="NO115" s="299"/>
      <c r="NP115" s="299"/>
      <c r="NQ115" s="299"/>
      <c r="NR115" s="299"/>
      <c r="NS115" s="299"/>
      <c r="NT115" s="299"/>
      <c r="NU115" s="299"/>
      <c r="NV115" s="299"/>
      <c r="NW115" s="299"/>
      <c r="NX115" s="299"/>
      <c r="NY115" s="299"/>
      <c r="NZ115" s="299"/>
      <c r="OA115" s="299"/>
      <c r="OB115" s="299"/>
      <c r="OC115" s="299"/>
      <c r="OD115" s="299"/>
      <c r="OE115" s="299"/>
      <c r="OF115" s="299"/>
      <c r="OG115" s="299"/>
      <c r="OH115" s="299"/>
      <c r="OI115" s="299"/>
      <c r="OJ115" s="299"/>
      <c r="OK115" s="299"/>
      <c r="OL115" s="299"/>
      <c r="OM115" s="299"/>
      <c r="ON115" s="299"/>
      <c r="OO115" s="299"/>
      <c r="OP115" s="299"/>
      <c r="OQ115" s="299"/>
      <c r="OR115" s="299"/>
      <c r="OS115" s="299"/>
      <c r="OT115" s="299"/>
      <c r="OU115" s="299"/>
      <c r="OV115" s="299"/>
      <c r="OW115" s="299"/>
      <c r="OX115" s="299"/>
      <c r="OY115" s="299"/>
      <c r="OZ115" s="299"/>
      <c r="PA115" s="299"/>
      <c r="PB115" s="299"/>
      <c r="PC115" s="299"/>
      <c r="PD115" s="299"/>
      <c r="PE115" s="299"/>
      <c r="PF115" s="299"/>
      <c r="PG115" s="299"/>
      <c r="PH115" s="299"/>
      <c r="PI115" s="299"/>
      <c r="PJ115" s="299"/>
      <c r="PK115" s="299"/>
      <c r="PL115" s="299"/>
      <c r="PM115" s="299"/>
      <c r="PN115" s="299"/>
      <c r="PO115" s="299"/>
      <c r="PP115" s="299"/>
      <c r="PQ115" s="299"/>
      <c r="PR115" s="299"/>
      <c r="PS115" s="299"/>
      <c r="PT115" s="299"/>
      <c r="PU115" s="299"/>
      <c r="PV115" s="299"/>
      <c r="PW115" s="299"/>
      <c r="PX115" s="299"/>
      <c r="PY115" s="299"/>
      <c r="PZ115" s="299"/>
      <c r="QA115" s="299"/>
      <c r="QB115" s="299"/>
      <c r="QC115" s="299"/>
      <c r="QD115" s="299"/>
      <c r="QE115" s="299"/>
      <c r="QF115" s="299"/>
      <c r="QG115" s="299"/>
      <c r="QH115" s="299"/>
      <c r="QI115" s="299"/>
      <c r="QJ115" s="299"/>
      <c r="QK115" s="299"/>
      <c r="QL115" s="299"/>
      <c r="QM115" s="299"/>
      <c r="QN115" s="299"/>
      <c r="QO115" s="299"/>
      <c r="QP115" s="299"/>
      <c r="QQ115" s="299"/>
      <c r="QR115" s="299"/>
      <c r="QS115" s="299"/>
      <c r="QT115" s="299"/>
      <c r="QU115" s="299"/>
      <c r="QV115" s="299"/>
      <c r="QW115" s="299"/>
      <c r="QX115" s="299"/>
      <c r="QY115" s="299"/>
      <c r="QZ115" s="299"/>
      <c r="RA115" s="299"/>
      <c r="RB115" s="299"/>
      <c r="RC115" s="299"/>
      <c r="RD115" s="299"/>
      <c r="RE115" s="299"/>
      <c r="RF115" s="299"/>
      <c r="RG115" s="299"/>
      <c r="RH115" s="299"/>
      <c r="RI115" s="299"/>
      <c r="RJ115" s="299"/>
      <c r="RK115" s="299"/>
      <c r="RL115" s="299"/>
      <c r="RM115" s="299"/>
      <c r="RN115" s="299"/>
      <c r="RO115" s="299"/>
      <c r="RP115" s="299"/>
      <c r="RQ115" s="299"/>
      <c r="RR115" s="299"/>
      <c r="RS115" s="299"/>
      <c r="RT115" s="299"/>
      <c r="RU115" s="299"/>
      <c r="RV115" s="299"/>
      <c r="RW115" s="299"/>
      <c r="RX115" s="299"/>
      <c r="RY115" s="299"/>
      <c r="RZ115" s="299"/>
      <c r="SA115" s="299"/>
      <c r="SB115" s="299"/>
      <c r="SC115" s="299"/>
      <c r="SD115" s="299"/>
      <c r="SE115" s="299"/>
      <c r="SF115" s="299"/>
      <c r="SG115" s="299"/>
      <c r="SH115" s="299"/>
      <c r="SI115" s="299"/>
      <c r="SJ115" s="299"/>
    </row>
    <row r="116" spans="2:504" s="101" customFormat="1" x14ac:dyDescent="0.25">
      <c r="B116" s="108"/>
      <c r="C116" s="109"/>
      <c r="D116" s="109"/>
      <c r="E116" s="299"/>
      <c r="F116" s="299"/>
      <c r="G116" s="299"/>
      <c r="H116" s="299"/>
      <c r="I116" s="299"/>
      <c r="J116" s="299"/>
      <c r="K116" s="299"/>
      <c r="L116" s="299"/>
      <c r="M116" s="299"/>
      <c r="N116" s="299"/>
      <c r="O116" s="299"/>
      <c r="P116" s="299"/>
      <c r="Q116" s="299"/>
      <c r="R116" s="299"/>
      <c r="S116" s="299"/>
      <c r="T116" s="299"/>
      <c r="U116" s="299"/>
      <c r="V116" s="299"/>
      <c r="W116" s="299"/>
      <c r="X116" s="299"/>
      <c r="Y116" s="299"/>
      <c r="Z116" s="299"/>
      <c r="AA116" s="299"/>
      <c r="AB116" s="299"/>
      <c r="AC116" s="299"/>
      <c r="AD116" s="299"/>
      <c r="AE116" s="299"/>
      <c r="AF116" s="299"/>
      <c r="AG116" s="299"/>
      <c r="AH116" s="299"/>
      <c r="AI116" s="299"/>
      <c r="AJ116" s="299"/>
      <c r="AK116" s="299"/>
      <c r="AL116" s="299"/>
      <c r="AM116" s="299"/>
      <c r="AN116" s="299"/>
      <c r="AO116" s="299"/>
      <c r="AP116" s="299"/>
      <c r="AQ116" s="299"/>
      <c r="AR116" s="299"/>
      <c r="AS116" s="299"/>
      <c r="AT116" s="299"/>
      <c r="AU116" s="299"/>
      <c r="AV116" s="299"/>
      <c r="AW116" s="299"/>
      <c r="AX116" s="299"/>
      <c r="AY116" s="299"/>
      <c r="AZ116" s="299"/>
      <c r="BA116" s="299"/>
      <c r="BB116" s="299"/>
      <c r="BC116" s="299"/>
      <c r="BD116" s="299"/>
      <c r="BE116" s="299"/>
      <c r="BF116" s="299"/>
      <c r="BG116" s="299"/>
      <c r="BH116" s="299"/>
      <c r="BI116" s="299"/>
      <c r="BJ116" s="299"/>
      <c r="BK116" s="299"/>
      <c r="BL116" s="299"/>
      <c r="BM116" s="299"/>
      <c r="BN116" s="299"/>
      <c r="BO116" s="299"/>
      <c r="BP116" s="299"/>
      <c r="BQ116" s="299"/>
      <c r="BR116" s="299"/>
      <c r="BS116" s="299"/>
      <c r="BT116" s="299"/>
      <c r="BU116" s="299"/>
      <c r="BV116" s="299"/>
      <c r="BW116" s="299"/>
      <c r="BX116" s="299"/>
      <c r="BY116" s="299"/>
      <c r="BZ116" s="299"/>
      <c r="CA116" s="299"/>
      <c r="CB116" s="299"/>
      <c r="CC116" s="299"/>
      <c r="CD116" s="299"/>
      <c r="CE116" s="299"/>
      <c r="CF116" s="299"/>
      <c r="CG116" s="299"/>
      <c r="CH116" s="299"/>
      <c r="CI116" s="299"/>
      <c r="CJ116" s="299"/>
      <c r="CK116" s="299"/>
      <c r="CL116" s="299"/>
      <c r="CM116" s="299"/>
      <c r="CN116" s="299"/>
      <c r="CO116" s="299"/>
      <c r="CP116" s="299"/>
      <c r="CQ116" s="299"/>
      <c r="CR116" s="299"/>
      <c r="CS116" s="299"/>
      <c r="CT116" s="299"/>
      <c r="CU116" s="299"/>
      <c r="CV116" s="299"/>
      <c r="CW116" s="299"/>
      <c r="CX116" s="299"/>
      <c r="CY116" s="299"/>
      <c r="CZ116" s="299"/>
      <c r="DA116" s="299"/>
      <c r="DB116" s="299"/>
      <c r="DC116" s="299"/>
      <c r="DD116" s="299"/>
      <c r="DE116" s="299"/>
      <c r="DF116" s="299"/>
      <c r="DG116" s="299"/>
      <c r="DH116" s="299"/>
      <c r="DI116" s="299"/>
      <c r="DJ116" s="299"/>
      <c r="DK116" s="299"/>
      <c r="DL116" s="299"/>
      <c r="DM116" s="299"/>
      <c r="DN116" s="299"/>
      <c r="DO116" s="299"/>
      <c r="DP116" s="299"/>
      <c r="DQ116" s="299"/>
      <c r="DR116" s="299"/>
      <c r="DS116" s="299"/>
      <c r="DT116" s="299"/>
      <c r="DU116" s="299"/>
      <c r="DV116" s="299"/>
      <c r="DW116" s="299"/>
      <c r="DX116" s="299"/>
      <c r="DY116" s="299"/>
      <c r="DZ116" s="299"/>
      <c r="EA116" s="299"/>
      <c r="EB116" s="299"/>
      <c r="EC116" s="299"/>
      <c r="ED116" s="299"/>
      <c r="EE116" s="299"/>
      <c r="EF116" s="299"/>
      <c r="EG116" s="299"/>
      <c r="EH116" s="299"/>
      <c r="EI116" s="299"/>
      <c r="EJ116" s="299"/>
      <c r="EK116" s="299"/>
      <c r="EL116" s="299"/>
      <c r="EM116" s="299"/>
      <c r="EN116" s="299"/>
      <c r="EO116" s="299"/>
      <c r="EP116" s="299"/>
      <c r="EQ116" s="299"/>
      <c r="ER116" s="299"/>
      <c r="ES116" s="299"/>
      <c r="ET116" s="299"/>
      <c r="EU116" s="299"/>
      <c r="EV116" s="299"/>
      <c r="EW116" s="299"/>
      <c r="EX116" s="299"/>
      <c r="EY116" s="299"/>
      <c r="EZ116" s="299"/>
      <c r="FA116" s="299"/>
      <c r="FB116" s="299"/>
      <c r="FC116" s="299"/>
      <c r="FD116" s="299"/>
      <c r="FE116" s="299"/>
      <c r="FF116" s="299"/>
      <c r="FG116" s="299"/>
      <c r="FH116" s="299"/>
      <c r="FI116" s="299"/>
      <c r="FJ116" s="299"/>
      <c r="FK116" s="299"/>
      <c r="FL116" s="299"/>
      <c r="FM116" s="299"/>
      <c r="FN116" s="299"/>
      <c r="FO116" s="299"/>
      <c r="FP116" s="299"/>
      <c r="FQ116" s="299"/>
      <c r="FR116" s="299"/>
      <c r="FS116" s="299"/>
      <c r="FT116" s="299"/>
      <c r="FU116" s="299"/>
      <c r="FV116" s="299"/>
      <c r="FW116" s="299"/>
      <c r="FX116" s="299"/>
      <c r="FY116" s="299"/>
      <c r="FZ116" s="299"/>
      <c r="GA116" s="299"/>
      <c r="GB116" s="299"/>
      <c r="GC116" s="299"/>
      <c r="GD116" s="299"/>
      <c r="GE116" s="299"/>
      <c r="GF116" s="299"/>
      <c r="GG116" s="299"/>
      <c r="GH116" s="299"/>
      <c r="GI116" s="299"/>
      <c r="GJ116" s="299"/>
      <c r="GK116" s="299"/>
      <c r="GL116" s="299"/>
      <c r="GM116" s="299"/>
      <c r="GN116" s="299"/>
      <c r="GO116" s="299"/>
      <c r="GP116" s="299"/>
      <c r="GQ116" s="299"/>
      <c r="GR116" s="299"/>
      <c r="GS116" s="299"/>
      <c r="GT116" s="299"/>
      <c r="GU116" s="299"/>
      <c r="GV116" s="299"/>
      <c r="GW116" s="299"/>
      <c r="GX116" s="299"/>
      <c r="GY116" s="299"/>
      <c r="GZ116" s="299"/>
      <c r="HA116" s="299"/>
      <c r="HB116" s="299"/>
      <c r="HC116" s="299"/>
      <c r="HD116" s="299"/>
      <c r="HE116" s="299"/>
      <c r="HF116" s="299"/>
      <c r="HG116" s="299"/>
      <c r="HH116" s="299"/>
      <c r="HI116" s="299"/>
      <c r="HJ116" s="299"/>
      <c r="HK116" s="299"/>
      <c r="HL116" s="299"/>
      <c r="HM116" s="299"/>
      <c r="HN116" s="299"/>
      <c r="HO116" s="299"/>
      <c r="HP116" s="299"/>
      <c r="HQ116" s="299"/>
      <c r="HR116" s="299"/>
      <c r="HS116" s="299"/>
      <c r="HT116" s="299"/>
      <c r="HU116" s="299"/>
      <c r="HV116" s="299"/>
      <c r="HW116" s="299"/>
      <c r="HX116" s="299"/>
      <c r="HY116" s="299"/>
      <c r="HZ116" s="299"/>
      <c r="IA116" s="299"/>
      <c r="IB116" s="299"/>
      <c r="IC116" s="299"/>
      <c r="ID116" s="299"/>
      <c r="IE116" s="299"/>
      <c r="IF116" s="299"/>
      <c r="IG116" s="299"/>
      <c r="IH116" s="299"/>
      <c r="II116" s="299"/>
      <c r="IJ116" s="299"/>
      <c r="IK116" s="299"/>
      <c r="IL116" s="299"/>
      <c r="IM116" s="299"/>
      <c r="IN116" s="299"/>
      <c r="IO116" s="299"/>
      <c r="IP116" s="299"/>
      <c r="IQ116" s="299"/>
      <c r="IR116" s="299"/>
      <c r="IS116" s="299"/>
      <c r="IT116" s="299"/>
      <c r="IU116" s="299"/>
      <c r="IV116" s="299"/>
      <c r="IW116" s="299"/>
      <c r="IX116" s="299"/>
      <c r="IY116" s="299"/>
      <c r="IZ116" s="299"/>
      <c r="JA116" s="299"/>
      <c r="JB116" s="299"/>
      <c r="JC116" s="299"/>
      <c r="JD116" s="299"/>
      <c r="JE116" s="299"/>
      <c r="JF116" s="299"/>
      <c r="JG116" s="299"/>
      <c r="JH116" s="299"/>
      <c r="JI116" s="299"/>
      <c r="JJ116" s="299"/>
      <c r="JK116" s="299"/>
      <c r="JL116" s="299"/>
      <c r="JM116" s="299"/>
      <c r="JN116" s="299"/>
      <c r="JO116" s="299"/>
      <c r="JP116" s="299"/>
      <c r="JQ116" s="299"/>
      <c r="JR116" s="299"/>
      <c r="JS116" s="299"/>
      <c r="JT116" s="299"/>
      <c r="JU116" s="299"/>
      <c r="JV116" s="299"/>
      <c r="JW116" s="299"/>
      <c r="JX116" s="299"/>
      <c r="JY116" s="299"/>
      <c r="JZ116" s="299"/>
      <c r="KA116" s="299"/>
      <c r="KB116" s="299"/>
      <c r="KC116" s="299"/>
      <c r="KD116" s="299"/>
      <c r="KE116" s="299"/>
      <c r="KF116" s="299"/>
      <c r="KG116" s="299"/>
      <c r="KH116" s="299"/>
      <c r="KI116" s="299"/>
      <c r="KJ116" s="299"/>
      <c r="KK116" s="299"/>
      <c r="KL116" s="299"/>
      <c r="KM116" s="299"/>
      <c r="KN116" s="299"/>
      <c r="KO116" s="299"/>
      <c r="KP116" s="299"/>
      <c r="KQ116" s="299"/>
      <c r="KR116" s="299"/>
      <c r="KS116" s="299"/>
      <c r="KT116" s="299"/>
      <c r="KU116" s="299"/>
      <c r="KV116" s="299"/>
      <c r="KW116" s="299"/>
      <c r="KX116" s="299"/>
      <c r="KY116" s="299"/>
      <c r="KZ116" s="299"/>
      <c r="LA116" s="299"/>
      <c r="LB116" s="299"/>
      <c r="LC116" s="299"/>
      <c r="LD116" s="299"/>
      <c r="LE116" s="299"/>
      <c r="LF116" s="299"/>
      <c r="LG116" s="299"/>
      <c r="LH116" s="299"/>
      <c r="LI116" s="299"/>
      <c r="LJ116" s="299"/>
      <c r="LK116" s="299"/>
      <c r="LL116" s="299"/>
      <c r="LM116" s="299"/>
      <c r="LN116" s="299"/>
      <c r="LO116" s="299"/>
      <c r="LP116" s="299"/>
      <c r="LQ116" s="299"/>
      <c r="LR116" s="299"/>
      <c r="LS116" s="299"/>
      <c r="LT116" s="299"/>
      <c r="LU116" s="299"/>
      <c r="LV116" s="299"/>
      <c r="LW116" s="299"/>
      <c r="LX116" s="299"/>
      <c r="LY116" s="299"/>
      <c r="LZ116" s="299"/>
      <c r="MA116" s="299"/>
      <c r="MB116" s="299"/>
      <c r="MC116" s="299"/>
      <c r="MD116" s="299"/>
      <c r="ME116" s="299"/>
      <c r="MF116" s="299"/>
      <c r="MG116" s="299"/>
      <c r="MH116" s="299"/>
      <c r="MI116" s="299"/>
      <c r="MJ116" s="299"/>
      <c r="MK116" s="299"/>
      <c r="ML116" s="299"/>
      <c r="MM116" s="299"/>
      <c r="MN116" s="299"/>
      <c r="MO116" s="299"/>
      <c r="MP116" s="299"/>
      <c r="MQ116" s="299"/>
      <c r="MR116" s="299"/>
      <c r="MS116" s="299"/>
      <c r="MT116" s="299"/>
      <c r="MU116" s="299"/>
      <c r="MV116" s="299"/>
      <c r="MW116" s="299"/>
      <c r="MX116" s="299"/>
      <c r="MY116" s="299"/>
      <c r="MZ116" s="299"/>
      <c r="NA116" s="299"/>
      <c r="NB116" s="299"/>
      <c r="NC116" s="299"/>
      <c r="ND116" s="299"/>
      <c r="NE116" s="299"/>
      <c r="NF116" s="299"/>
      <c r="NG116" s="299"/>
      <c r="NH116" s="299"/>
      <c r="NI116" s="299"/>
      <c r="NJ116" s="299"/>
      <c r="NK116" s="299"/>
      <c r="NL116" s="299"/>
      <c r="NM116" s="299"/>
      <c r="NN116" s="299"/>
      <c r="NO116" s="299"/>
      <c r="NP116" s="299"/>
      <c r="NQ116" s="299"/>
      <c r="NR116" s="299"/>
      <c r="NS116" s="299"/>
      <c r="NT116" s="299"/>
      <c r="NU116" s="299"/>
      <c r="NV116" s="299"/>
      <c r="NW116" s="299"/>
      <c r="NX116" s="299"/>
      <c r="NY116" s="299"/>
      <c r="NZ116" s="299"/>
      <c r="OA116" s="299"/>
      <c r="OB116" s="299"/>
      <c r="OC116" s="299"/>
      <c r="OD116" s="299"/>
      <c r="OE116" s="299"/>
      <c r="OF116" s="299"/>
      <c r="OG116" s="299"/>
      <c r="OH116" s="299"/>
      <c r="OI116" s="299"/>
      <c r="OJ116" s="299"/>
      <c r="OK116" s="299"/>
      <c r="OL116" s="299"/>
      <c r="OM116" s="299"/>
      <c r="ON116" s="299"/>
      <c r="OO116" s="299"/>
      <c r="OP116" s="299"/>
      <c r="OQ116" s="299"/>
      <c r="OR116" s="299"/>
      <c r="OS116" s="299"/>
      <c r="OT116" s="299"/>
      <c r="OU116" s="299"/>
      <c r="OV116" s="299"/>
      <c r="OW116" s="299"/>
      <c r="OX116" s="299"/>
      <c r="OY116" s="299"/>
      <c r="OZ116" s="299"/>
      <c r="PA116" s="299"/>
      <c r="PB116" s="299"/>
      <c r="PC116" s="299"/>
      <c r="PD116" s="299"/>
      <c r="PE116" s="299"/>
      <c r="PF116" s="299"/>
      <c r="PG116" s="299"/>
      <c r="PH116" s="299"/>
      <c r="PI116" s="299"/>
      <c r="PJ116" s="299"/>
      <c r="PK116" s="299"/>
      <c r="PL116" s="299"/>
      <c r="PM116" s="299"/>
      <c r="PN116" s="299"/>
      <c r="PO116" s="299"/>
      <c r="PP116" s="299"/>
      <c r="PQ116" s="299"/>
      <c r="PR116" s="299"/>
      <c r="PS116" s="299"/>
      <c r="PT116" s="299"/>
      <c r="PU116" s="299"/>
      <c r="PV116" s="299"/>
      <c r="PW116" s="299"/>
      <c r="PX116" s="299"/>
      <c r="PY116" s="299"/>
      <c r="PZ116" s="299"/>
      <c r="QA116" s="299"/>
      <c r="QB116" s="299"/>
      <c r="QC116" s="299"/>
      <c r="QD116" s="299"/>
      <c r="QE116" s="299"/>
      <c r="QF116" s="299"/>
      <c r="QG116" s="299"/>
      <c r="QH116" s="299"/>
      <c r="QI116" s="299"/>
      <c r="QJ116" s="299"/>
      <c r="QK116" s="299"/>
      <c r="QL116" s="299"/>
      <c r="QM116" s="299"/>
      <c r="QN116" s="299"/>
      <c r="QO116" s="299"/>
      <c r="QP116" s="299"/>
      <c r="QQ116" s="299"/>
      <c r="QR116" s="299"/>
      <c r="QS116" s="299"/>
      <c r="QT116" s="299"/>
      <c r="QU116" s="299"/>
      <c r="QV116" s="299"/>
      <c r="QW116" s="299"/>
      <c r="QX116" s="299"/>
      <c r="QY116" s="299"/>
      <c r="QZ116" s="299"/>
      <c r="RA116" s="299"/>
      <c r="RB116" s="299"/>
      <c r="RC116" s="299"/>
      <c r="RD116" s="299"/>
      <c r="RE116" s="299"/>
      <c r="RF116" s="299"/>
      <c r="RG116" s="299"/>
      <c r="RH116" s="299"/>
      <c r="RI116" s="299"/>
      <c r="RJ116" s="299"/>
      <c r="RK116" s="299"/>
      <c r="RL116" s="299"/>
      <c r="RM116" s="299"/>
      <c r="RN116" s="299"/>
      <c r="RO116" s="299"/>
      <c r="RP116" s="299"/>
      <c r="RQ116" s="299"/>
      <c r="RR116" s="299"/>
      <c r="RS116" s="299"/>
      <c r="RT116" s="299"/>
      <c r="RU116" s="299"/>
      <c r="RV116" s="299"/>
      <c r="RW116" s="299"/>
      <c r="RX116" s="299"/>
      <c r="RY116" s="299"/>
      <c r="RZ116" s="299"/>
      <c r="SA116" s="299"/>
      <c r="SB116" s="299"/>
      <c r="SC116" s="299"/>
      <c r="SD116" s="299"/>
      <c r="SE116" s="299"/>
      <c r="SF116" s="299"/>
      <c r="SG116" s="299"/>
      <c r="SH116" s="299"/>
      <c r="SI116" s="299"/>
      <c r="SJ116" s="299"/>
    </row>
    <row r="117" spans="2:504" x14ac:dyDescent="0.25">
      <c r="B117" s="110" t="s">
        <v>863</v>
      </c>
      <c r="C117" s="109"/>
      <c r="D117" s="10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299"/>
      <c r="AE117" s="299"/>
      <c r="AF117" s="299"/>
      <c r="AG117" s="299"/>
      <c r="AH117" s="299"/>
      <c r="AI117" s="299"/>
      <c r="AJ117" s="299"/>
      <c r="AK117" s="299"/>
      <c r="AL117" s="299"/>
      <c r="AM117" s="299"/>
      <c r="AN117" s="299"/>
      <c r="AO117" s="299"/>
      <c r="AP117" s="299"/>
      <c r="AQ117" s="299"/>
      <c r="AR117" s="299"/>
      <c r="AS117" s="299"/>
      <c r="AT117" s="299"/>
      <c r="AU117" s="299"/>
      <c r="AV117" s="299"/>
      <c r="AW117" s="299"/>
      <c r="AX117" s="299"/>
      <c r="AY117" s="299"/>
      <c r="AZ117" s="299"/>
      <c r="BA117" s="299"/>
      <c r="BB117" s="299"/>
      <c r="BC117" s="299"/>
      <c r="BD117" s="299"/>
      <c r="BE117" s="299"/>
      <c r="BF117" s="299"/>
      <c r="BG117" s="299"/>
      <c r="BH117" s="299"/>
      <c r="BI117" s="299"/>
      <c r="BJ117" s="299"/>
      <c r="BK117" s="299"/>
      <c r="BL117" s="299"/>
      <c r="BM117" s="299"/>
      <c r="BN117" s="299"/>
      <c r="BO117" s="299"/>
      <c r="BP117" s="299"/>
      <c r="BQ117" s="299"/>
      <c r="BR117" s="299"/>
      <c r="BS117" s="299"/>
      <c r="BT117" s="299"/>
      <c r="BU117" s="299"/>
      <c r="BV117" s="299"/>
      <c r="BW117" s="299"/>
      <c r="BX117" s="299"/>
      <c r="BY117" s="299"/>
      <c r="BZ117" s="299"/>
      <c r="CA117" s="299"/>
      <c r="CB117" s="299"/>
      <c r="CC117" s="299"/>
      <c r="CD117" s="299"/>
      <c r="CE117" s="299"/>
      <c r="CF117" s="299"/>
      <c r="CG117" s="299"/>
      <c r="CH117" s="299"/>
      <c r="CI117" s="299"/>
      <c r="CJ117" s="299"/>
      <c r="CK117" s="299"/>
      <c r="CL117" s="299"/>
      <c r="CM117" s="299"/>
      <c r="CN117" s="299"/>
      <c r="CO117" s="299"/>
      <c r="CP117" s="299"/>
      <c r="CQ117" s="299"/>
      <c r="CR117" s="299"/>
      <c r="CS117" s="299"/>
      <c r="CT117" s="299"/>
      <c r="CU117" s="299"/>
      <c r="CV117" s="299"/>
      <c r="CW117" s="299"/>
      <c r="CX117" s="299"/>
      <c r="CY117" s="299"/>
      <c r="CZ117" s="299"/>
      <c r="DA117" s="299"/>
      <c r="DB117" s="299"/>
      <c r="DC117" s="299"/>
      <c r="DD117" s="299"/>
      <c r="DE117" s="299"/>
      <c r="DF117" s="299"/>
      <c r="DG117" s="299"/>
      <c r="DH117" s="299"/>
      <c r="DI117" s="299"/>
      <c r="DJ117" s="299"/>
      <c r="DK117" s="299"/>
      <c r="DL117" s="299"/>
      <c r="DM117" s="299"/>
      <c r="DN117" s="299"/>
      <c r="DO117" s="299"/>
      <c r="DP117" s="299"/>
      <c r="DQ117" s="299"/>
      <c r="DR117" s="299"/>
      <c r="DS117" s="299"/>
      <c r="DT117" s="299"/>
      <c r="DU117" s="299"/>
      <c r="DV117" s="299"/>
      <c r="DW117" s="299"/>
      <c r="DX117" s="299"/>
      <c r="DY117" s="299"/>
      <c r="DZ117" s="299"/>
      <c r="EA117" s="299"/>
      <c r="EB117" s="299"/>
      <c r="EC117" s="299"/>
      <c r="ED117" s="299"/>
      <c r="EE117" s="299"/>
      <c r="EF117" s="299"/>
      <c r="EG117" s="299"/>
      <c r="EH117" s="299"/>
      <c r="EI117" s="299"/>
      <c r="EJ117" s="299"/>
      <c r="EK117" s="299"/>
      <c r="EL117" s="299"/>
      <c r="EM117" s="299"/>
      <c r="EN117" s="299"/>
      <c r="EO117" s="299"/>
      <c r="EP117" s="299"/>
      <c r="EQ117" s="299"/>
      <c r="ER117" s="299"/>
      <c r="ES117" s="299"/>
      <c r="ET117" s="299"/>
      <c r="EU117" s="299"/>
      <c r="EV117" s="299"/>
      <c r="EW117" s="299"/>
      <c r="EX117" s="299"/>
      <c r="EY117" s="299"/>
      <c r="EZ117" s="299"/>
      <c r="FA117" s="299"/>
      <c r="FB117" s="299"/>
      <c r="FC117" s="299"/>
      <c r="FD117" s="299"/>
      <c r="FE117" s="299"/>
      <c r="FF117" s="299"/>
      <c r="FG117" s="299"/>
      <c r="FH117" s="299"/>
      <c r="FI117" s="299"/>
      <c r="FJ117" s="299"/>
      <c r="FK117" s="299"/>
      <c r="FL117" s="299"/>
      <c r="FM117" s="299"/>
      <c r="FN117" s="299"/>
      <c r="FO117" s="299"/>
      <c r="FP117" s="299"/>
      <c r="FQ117" s="299"/>
      <c r="FR117" s="299"/>
      <c r="FS117" s="299"/>
      <c r="FT117" s="299"/>
      <c r="FU117" s="299"/>
      <c r="FV117" s="299"/>
      <c r="FW117" s="299"/>
      <c r="FX117" s="299"/>
      <c r="FY117" s="299"/>
      <c r="FZ117" s="299"/>
      <c r="GA117" s="299"/>
      <c r="GB117" s="299"/>
      <c r="GC117" s="299"/>
      <c r="GD117" s="299"/>
      <c r="GE117" s="299"/>
      <c r="GF117" s="299"/>
      <c r="GG117" s="299"/>
      <c r="GH117" s="299"/>
      <c r="GI117" s="299"/>
      <c r="GJ117" s="299"/>
      <c r="GK117" s="299"/>
      <c r="GL117" s="299"/>
      <c r="GM117" s="299"/>
      <c r="GN117" s="299"/>
      <c r="GO117" s="299"/>
      <c r="GP117" s="299"/>
      <c r="GQ117" s="299"/>
      <c r="GR117" s="299"/>
      <c r="GS117" s="299"/>
      <c r="GT117" s="299"/>
      <c r="GU117" s="299"/>
      <c r="GV117" s="299"/>
      <c r="GW117" s="299"/>
      <c r="GX117" s="299"/>
      <c r="GY117" s="299"/>
      <c r="GZ117" s="299"/>
      <c r="HA117" s="299"/>
      <c r="HB117" s="299"/>
      <c r="HC117" s="299"/>
      <c r="HD117" s="299"/>
      <c r="HE117" s="299"/>
      <c r="HF117" s="299"/>
      <c r="HG117" s="299"/>
      <c r="HH117" s="299"/>
      <c r="HI117" s="299"/>
      <c r="HJ117" s="299"/>
      <c r="HK117" s="299"/>
      <c r="HL117" s="299"/>
      <c r="HM117" s="299"/>
      <c r="HN117" s="299"/>
      <c r="HO117" s="299"/>
      <c r="HP117" s="299"/>
      <c r="HQ117" s="299"/>
      <c r="HR117" s="299"/>
      <c r="HS117" s="299"/>
      <c r="HT117" s="299"/>
      <c r="HU117" s="299"/>
      <c r="HV117" s="299"/>
      <c r="HW117" s="299"/>
      <c r="HX117" s="299"/>
      <c r="HY117" s="299"/>
      <c r="HZ117" s="299"/>
      <c r="IA117" s="299"/>
      <c r="IB117" s="299"/>
      <c r="IC117" s="299"/>
      <c r="ID117" s="299"/>
      <c r="IE117" s="299"/>
      <c r="IF117" s="299"/>
      <c r="IG117" s="299"/>
      <c r="IH117" s="299"/>
      <c r="II117" s="299"/>
      <c r="IJ117" s="299"/>
      <c r="IK117" s="299"/>
      <c r="IL117" s="299"/>
      <c r="IM117" s="299"/>
      <c r="IN117" s="299"/>
      <c r="IO117" s="299"/>
      <c r="IP117" s="299"/>
      <c r="IQ117" s="299"/>
      <c r="IR117" s="299"/>
      <c r="IS117" s="299"/>
      <c r="IT117" s="299"/>
      <c r="IU117" s="299"/>
      <c r="IV117" s="299"/>
      <c r="IW117" s="299"/>
      <c r="IX117" s="299"/>
      <c r="IY117" s="299"/>
      <c r="IZ117" s="299"/>
      <c r="JA117" s="299"/>
      <c r="JB117" s="299"/>
      <c r="JC117" s="299"/>
      <c r="JD117" s="299"/>
      <c r="JE117" s="299"/>
      <c r="JF117" s="299"/>
      <c r="JG117" s="299"/>
      <c r="JH117" s="299"/>
      <c r="JI117" s="299"/>
      <c r="JJ117" s="299"/>
      <c r="JK117" s="299"/>
      <c r="JL117" s="299"/>
      <c r="JM117" s="299"/>
      <c r="JN117" s="299"/>
      <c r="JO117" s="299"/>
      <c r="JP117" s="299"/>
      <c r="JQ117" s="299"/>
      <c r="JR117" s="299"/>
      <c r="JS117" s="299"/>
      <c r="JT117" s="299"/>
      <c r="JU117" s="299"/>
      <c r="JV117" s="299"/>
      <c r="JW117" s="299"/>
      <c r="JX117" s="299"/>
      <c r="JY117" s="299"/>
      <c r="JZ117" s="299"/>
      <c r="KA117" s="299"/>
      <c r="KB117" s="299"/>
      <c r="KC117" s="299"/>
      <c r="KD117" s="299"/>
      <c r="KE117" s="299"/>
      <c r="KF117" s="299"/>
      <c r="KG117" s="299"/>
      <c r="KH117" s="299"/>
      <c r="KI117" s="299"/>
      <c r="KJ117" s="299"/>
      <c r="KK117" s="299"/>
      <c r="KL117" s="299"/>
      <c r="KM117" s="299"/>
      <c r="KN117" s="299"/>
      <c r="KO117" s="299"/>
      <c r="KP117" s="299"/>
      <c r="KQ117" s="299"/>
      <c r="KR117" s="299"/>
      <c r="KS117" s="299"/>
      <c r="KT117" s="299"/>
      <c r="KU117" s="299"/>
      <c r="KV117" s="299"/>
      <c r="KW117" s="299"/>
      <c r="KX117" s="299"/>
      <c r="KY117" s="299"/>
      <c r="KZ117" s="299"/>
      <c r="LA117" s="299"/>
      <c r="LB117" s="299"/>
      <c r="LC117" s="299"/>
      <c r="LD117" s="299"/>
      <c r="LE117" s="299"/>
      <c r="LF117" s="299"/>
      <c r="LG117" s="299"/>
      <c r="LH117" s="299"/>
      <c r="LI117" s="299"/>
      <c r="LJ117" s="299"/>
      <c r="LK117" s="299"/>
      <c r="LL117" s="299"/>
      <c r="LM117" s="299"/>
      <c r="LN117" s="299"/>
      <c r="LO117" s="299"/>
      <c r="LP117" s="299"/>
      <c r="LQ117" s="299"/>
      <c r="LR117" s="299"/>
      <c r="LS117" s="299"/>
      <c r="LT117" s="299"/>
      <c r="LU117" s="299"/>
      <c r="LV117" s="299"/>
      <c r="LW117" s="299"/>
      <c r="LX117" s="299"/>
      <c r="LY117" s="299"/>
      <c r="LZ117" s="299"/>
      <c r="MA117" s="299"/>
      <c r="MB117" s="299"/>
      <c r="MC117" s="299"/>
      <c r="MD117" s="299"/>
      <c r="ME117" s="299"/>
      <c r="MF117" s="299"/>
      <c r="MG117" s="299"/>
      <c r="MH117" s="299"/>
      <c r="MI117" s="299"/>
      <c r="MJ117" s="299"/>
      <c r="MK117" s="299"/>
      <c r="ML117" s="299"/>
      <c r="MM117" s="299"/>
      <c r="MN117" s="299"/>
      <c r="MO117" s="299"/>
      <c r="MP117" s="299"/>
      <c r="MQ117" s="299"/>
      <c r="MR117" s="299"/>
      <c r="MS117" s="299"/>
      <c r="MT117" s="299"/>
      <c r="MU117" s="299"/>
      <c r="MV117" s="299"/>
      <c r="MW117" s="299"/>
      <c r="MX117" s="299"/>
      <c r="MY117" s="299"/>
      <c r="MZ117" s="299"/>
      <c r="NA117" s="299"/>
      <c r="NB117" s="299"/>
      <c r="NC117" s="299"/>
      <c r="ND117" s="299"/>
      <c r="NE117" s="299"/>
      <c r="NF117" s="299"/>
      <c r="NG117" s="299"/>
      <c r="NH117" s="299"/>
      <c r="NI117" s="299"/>
      <c r="NJ117" s="299"/>
      <c r="NK117" s="299"/>
      <c r="NL117" s="299"/>
      <c r="NM117" s="299"/>
      <c r="NN117" s="299"/>
      <c r="NO117" s="299"/>
      <c r="NP117" s="299"/>
      <c r="NQ117" s="299"/>
      <c r="NR117" s="299"/>
      <c r="NS117" s="299"/>
      <c r="NT117" s="299"/>
      <c r="NU117" s="299"/>
      <c r="NV117" s="299"/>
      <c r="NW117" s="299"/>
      <c r="NX117" s="299"/>
      <c r="NY117" s="299"/>
      <c r="NZ117" s="299"/>
      <c r="OA117" s="299"/>
      <c r="OB117" s="299"/>
      <c r="OC117" s="299"/>
      <c r="OD117" s="299"/>
      <c r="OE117" s="299"/>
      <c r="OF117" s="299"/>
      <c r="OG117" s="299"/>
      <c r="OH117" s="299"/>
      <c r="OI117" s="299"/>
      <c r="OJ117" s="299"/>
      <c r="OK117" s="299"/>
      <c r="OL117" s="299"/>
      <c r="OM117" s="299"/>
      <c r="ON117" s="299"/>
      <c r="OO117" s="299"/>
      <c r="OP117" s="299"/>
      <c r="OQ117" s="299"/>
      <c r="OR117" s="299"/>
      <c r="OS117" s="299"/>
      <c r="OT117" s="299"/>
      <c r="OU117" s="299"/>
      <c r="OV117" s="299"/>
      <c r="OW117" s="299"/>
      <c r="OX117" s="299"/>
      <c r="OY117" s="299"/>
      <c r="OZ117" s="299"/>
      <c r="PA117" s="299"/>
      <c r="PB117" s="299"/>
      <c r="PC117" s="299"/>
      <c r="PD117" s="299"/>
      <c r="PE117" s="299"/>
      <c r="PF117" s="299"/>
      <c r="PG117" s="299"/>
      <c r="PH117" s="299"/>
      <c r="PI117" s="299"/>
      <c r="PJ117" s="299"/>
      <c r="PK117" s="299"/>
      <c r="PL117" s="299"/>
      <c r="PM117" s="299"/>
      <c r="PN117" s="299"/>
      <c r="PO117" s="299"/>
      <c r="PP117" s="299"/>
      <c r="PQ117" s="299"/>
      <c r="PR117" s="299"/>
      <c r="PS117" s="299"/>
      <c r="PT117" s="299"/>
      <c r="PU117" s="299"/>
      <c r="PV117" s="299"/>
      <c r="PW117" s="299"/>
      <c r="PX117" s="299"/>
      <c r="PY117" s="299"/>
      <c r="PZ117" s="299"/>
      <c r="QA117" s="299"/>
      <c r="QB117" s="299"/>
      <c r="QC117" s="299"/>
      <c r="QD117" s="299"/>
      <c r="QE117" s="299"/>
      <c r="QF117" s="299"/>
      <c r="QG117" s="299"/>
      <c r="QH117" s="299"/>
      <c r="QI117" s="299"/>
      <c r="QJ117" s="299"/>
      <c r="QK117" s="299"/>
      <c r="QL117" s="299"/>
      <c r="QM117" s="299"/>
      <c r="QN117" s="299"/>
      <c r="QO117" s="299"/>
      <c r="QP117" s="299"/>
      <c r="QQ117" s="299"/>
      <c r="QR117" s="299"/>
      <c r="QS117" s="299"/>
      <c r="QT117" s="299"/>
      <c r="QU117" s="299"/>
      <c r="QV117" s="299"/>
      <c r="QW117" s="299"/>
      <c r="QX117" s="299"/>
      <c r="QY117" s="299"/>
      <c r="QZ117" s="299"/>
      <c r="RA117" s="299"/>
      <c r="RB117" s="299"/>
      <c r="RC117" s="299"/>
      <c r="RD117" s="299"/>
      <c r="RE117" s="299"/>
      <c r="RF117" s="299"/>
      <c r="RG117" s="299"/>
      <c r="RH117" s="299"/>
      <c r="RI117" s="299"/>
      <c r="RJ117" s="299"/>
      <c r="RK117" s="299"/>
      <c r="RL117" s="299"/>
      <c r="RM117" s="299"/>
      <c r="RN117" s="299"/>
      <c r="RO117" s="299"/>
      <c r="RP117" s="299"/>
      <c r="RQ117" s="299"/>
      <c r="RR117" s="299"/>
      <c r="RS117" s="299"/>
      <c r="RT117" s="299"/>
      <c r="RU117" s="299"/>
      <c r="RV117" s="299"/>
      <c r="RW117" s="299"/>
      <c r="RX117" s="299"/>
      <c r="RY117" s="299"/>
      <c r="RZ117" s="299"/>
      <c r="SA117" s="299"/>
      <c r="SB117" s="299"/>
      <c r="SC117" s="299"/>
      <c r="SD117" s="299"/>
      <c r="SE117" s="299"/>
      <c r="SF117" s="299"/>
      <c r="SG117" s="299"/>
      <c r="SH117" s="299"/>
      <c r="SI117" s="299"/>
      <c r="SJ117" s="299"/>
    </row>
    <row r="118" spans="2:504" x14ac:dyDescent="0.25">
      <c r="B118" s="123" t="s">
        <v>456</v>
      </c>
      <c r="C118" s="124" t="s">
        <v>461</v>
      </c>
      <c r="D118" s="125" t="s">
        <v>457</v>
      </c>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99"/>
      <c r="AE118" s="299"/>
      <c r="AF118" s="299"/>
      <c r="AG118" s="299"/>
      <c r="AH118" s="299"/>
      <c r="AI118" s="299"/>
      <c r="AJ118" s="299"/>
      <c r="AK118" s="299"/>
      <c r="AL118" s="299"/>
      <c r="AM118" s="299"/>
      <c r="AN118" s="299"/>
      <c r="AO118" s="299"/>
      <c r="AP118" s="299"/>
      <c r="AQ118" s="299"/>
      <c r="AR118" s="299"/>
      <c r="AS118" s="299"/>
      <c r="AT118" s="299"/>
      <c r="AU118" s="299"/>
      <c r="AV118" s="299"/>
      <c r="AW118" s="299"/>
      <c r="AX118" s="299"/>
      <c r="AY118" s="299"/>
      <c r="AZ118" s="299"/>
      <c r="BA118" s="299"/>
      <c r="BB118" s="299"/>
      <c r="BC118" s="299"/>
      <c r="BD118" s="299"/>
      <c r="BE118" s="299"/>
      <c r="BF118" s="299"/>
      <c r="BG118" s="299"/>
      <c r="BH118" s="299"/>
      <c r="BI118" s="299"/>
      <c r="BJ118" s="299"/>
      <c r="BK118" s="299"/>
      <c r="BL118" s="299"/>
      <c r="BM118" s="299"/>
      <c r="BN118" s="299"/>
      <c r="BO118" s="299"/>
      <c r="BP118" s="299"/>
      <c r="BQ118" s="299"/>
      <c r="BR118" s="299"/>
      <c r="BS118" s="299"/>
      <c r="BT118" s="299"/>
      <c r="BU118" s="299"/>
      <c r="BV118" s="299"/>
      <c r="BW118" s="299"/>
      <c r="BX118" s="299"/>
      <c r="BY118" s="299"/>
      <c r="BZ118" s="299"/>
      <c r="CA118" s="299"/>
      <c r="CB118" s="299"/>
      <c r="CC118" s="299"/>
      <c r="CD118" s="299"/>
      <c r="CE118" s="299"/>
      <c r="CF118" s="299"/>
      <c r="CG118" s="299"/>
      <c r="CH118" s="299"/>
      <c r="CI118" s="299"/>
      <c r="CJ118" s="299"/>
      <c r="CK118" s="299"/>
      <c r="CL118" s="299"/>
      <c r="CM118" s="299"/>
      <c r="CN118" s="299"/>
      <c r="CO118" s="299"/>
      <c r="CP118" s="299"/>
      <c r="CQ118" s="299"/>
      <c r="CR118" s="299"/>
      <c r="CS118" s="299"/>
      <c r="CT118" s="299"/>
      <c r="CU118" s="299"/>
      <c r="CV118" s="299"/>
      <c r="CW118" s="299"/>
      <c r="CX118" s="299"/>
      <c r="CY118" s="299"/>
      <c r="CZ118" s="299"/>
      <c r="DA118" s="299"/>
      <c r="DB118" s="299"/>
      <c r="DC118" s="299"/>
      <c r="DD118" s="299"/>
      <c r="DE118" s="299"/>
      <c r="DF118" s="299"/>
      <c r="DG118" s="299"/>
      <c r="DH118" s="299"/>
      <c r="DI118" s="299"/>
      <c r="DJ118" s="299"/>
      <c r="DK118" s="299"/>
      <c r="DL118" s="299"/>
      <c r="DM118" s="299"/>
      <c r="DN118" s="299"/>
      <c r="DO118" s="299"/>
      <c r="DP118" s="299"/>
      <c r="DQ118" s="299"/>
      <c r="DR118" s="299"/>
      <c r="DS118" s="299"/>
      <c r="DT118" s="299"/>
      <c r="DU118" s="299"/>
      <c r="DV118" s="299"/>
      <c r="DW118" s="299"/>
      <c r="DX118" s="299"/>
      <c r="DY118" s="299"/>
      <c r="DZ118" s="299"/>
      <c r="EA118" s="299"/>
      <c r="EB118" s="299"/>
      <c r="EC118" s="299"/>
      <c r="ED118" s="299"/>
      <c r="EE118" s="299"/>
      <c r="EF118" s="299"/>
      <c r="EG118" s="299"/>
      <c r="EH118" s="299"/>
      <c r="EI118" s="299"/>
      <c r="EJ118" s="299"/>
      <c r="EK118" s="299"/>
      <c r="EL118" s="299"/>
      <c r="EM118" s="299"/>
      <c r="EN118" s="299"/>
      <c r="EO118" s="299"/>
      <c r="EP118" s="299"/>
      <c r="EQ118" s="299"/>
      <c r="ER118" s="299"/>
      <c r="ES118" s="299"/>
      <c r="ET118" s="299"/>
      <c r="EU118" s="299"/>
      <c r="EV118" s="299"/>
      <c r="EW118" s="299"/>
      <c r="EX118" s="299"/>
      <c r="EY118" s="299"/>
      <c r="EZ118" s="299"/>
      <c r="FA118" s="299"/>
      <c r="FB118" s="299"/>
      <c r="FC118" s="299"/>
      <c r="FD118" s="299"/>
      <c r="FE118" s="299"/>
      <c r="FF118" s="299"/>
      <c r="FG118" s="299"/>
      <c r="FH118" s="299"/>
      <c r="FI118" s="299"/>
      <c r="FJ118" s="299"/>
      <c r="FK118" s="299"/>
      <c r="FL118" s="299"/>
      <c r="FM118" s="299"/>
      <c r="FN118" s="299"/>
      <c r="FO118" s="299"/>
      <c r="FP118" s="299"/>
      <c r="FQ118" s="299"/>
      <c r="FR118" s="299"/>
      <c r="FS118" s="299"/>
      <c r="FT118" s="299"/>
      <c r="FU118" s="299"/>
      <c r="FV118" s="299"/>
      <c r="FW118" s="299"/>
      <c r="FX118" s="299"/>
      <c r="FY118" s="299"/>
      <c r="FZ118" s="299"/>
      <c r="GA118" s="299"/>
      <c r="GB118" s="299"/>
      <c r="GC118" s="299"/>
      <c r="GD118" s="299"/>
      <c r="GE118" s="299"/>
      <c r="GF118" s="299"/>
      <c r="GG118" s="299"/>
      <c r="GH118" s="299"/>
      <c r="GI118" s="299"/>
      <c r="GJ118" s="299"/>
      <c r="GK118" s="299"/>
      <c r="GL118" s="299"/>
      <c r="GM118" s="299"/>
      <c r="GN118" s="299"/>
      <c r="GO118" s="299"/>
      <c r="GP118" s="299"/>
      <c r="GQ118" s="299"/>
      <c r="GR118" s="299"/>
      <c r="GS118" s="299"/>
      <c r="GT118" s="299"/>
      <c r="GU118" s="299"/>
      <c r="GV118" s="299"/>
      <c r="GW118" s="299"/>
      <c r="GX118" s="299"/>
      <c r="GY118" s="299"/>
      <c r="GZ118" s="299"/>
      <c r="HA118" s="299"/>
      <c r="HB118" s="299"/>
      <c r="HC118" s="299"/>
      <c r="HD118" s="299"/>
      <c r="HE118" s="299"/>
      <c r="HF118" s="299"/>
      <c r="HG118" s="299"/>
      <c r="HH118" s="299"/>
      <c r="HI118" s="299"/>
      <c r="HJ118" s="299"/>
      <c r="HK118" s="299"/>
      <c r="HL118" s="299"/>
      <c r="HM118" s="299"/>
      <c r="HN118" s="299"/>
      <c r="HO118" s="299"/>
      <c r="HP118" s="299"/>
      <c r="HQ118" s="299"/>
      <c r="HR118" s="299"/>
      <c r="HS118" s="299"/>
      <c r="HT118" s="299"/>
      <c r="HU118" s="299"/>
      <c r="HV118" s="299"/>
      <c r="HW118" s="299"/>
      <c r="HX118" s="299"/>
      <c r="HY118" s="299"/>
      <c r="HZ118" s="299"/>
      <c r="IA118" s="299"/>
      <c r="IB118" s="299"/>
      <c r="IC118" s="299"/>
      <c r="ID118" s="299"/>
      <c r="IE118" s="299"/>
      <c r="IF118" s="299"/>
      <c r="IG118" s="299"/>
      <c r="IH118" s="299"/>
      <c r="II118" s="299"/>
      <c r="IJ118" s="299"/>
      <c r="IK118" s="299"/>
      <c r="IL118" s="299"/>
      <c r="IM118" s="299"/>
      <c r="IN118" s="299"/>
      <c r="IO118" s="299"/>
      <c r="IP118" s="299"/>
      <c r="IQ118" s="299"/>
      <c r="IR118" s="299"/>
      <c r="IS118" s="299"/>
      <c r="IT118" s="299"/>
      <c r="IU118" s="299"/>
      <c r="IV118" s="299"/>
      <c r="IW118" s="299"/>
      <c r="IX118" s="299"/>
      <c r="IY118" s="299"/>
      <c r="IZ118" s="299"/>
      <c r="JA118" s="299"/>
      <c r="JB118" s="299"/>
      <c r="JC118" s="299"/>
      <c r="JD118" s="299"/>
      <c r="JE118" s="299"/>
      <c r="JF118" s="299"/>
      <c r="JG118" s="299"/>
      <c r="JH118" s="299"/>
      <c r="JI118" s="299"/>
      <c r="JJ118" s="299"/>
      <c r="JK118" s="299"/>
      <c r="JL118" s="299"/>
      <c r="JM118" s="299"/>
      <c r="JN118" s="299"/>
      <c r="JO118" s="299"/>
      <c r="JP118" s="299"/>
      <c r="JQ118" s="299"/>
      <c r="JR118" s="299"/>
      <c r="JS118" s="299"/>
      <c r="JT118" s="299"/>
      <c r="JU118" s="299"/>
      <c r="JV118" s="299"/>
      <c r="JW118" s="299"/>
      <c r="JX118" s="299"/>
      <c r="JY118" s="299"/>
      <c r="JZ118" s="299"/>
      <c r="KA118" s="299"/>
      <c r="KB118" s="299"/>
      <c r="KC118" s="299"/>
      <c r="KD118" s="299"/>
      <c r="KE118" s="299"/>
      <c r="KF118" s="299"/>
      <c r="KG118" s="299"/>
      <c r="KH118" s="299"/>
      <c r="KI118" s="299"/>
      <c r="KJ118" s="299"/>
      <c r="KK118" s="299"/>
      <c r="KL118" s="299"/>
      <c r="KM118" s="299"/>
      <c r="KN118" s="299"/>
      <c r="KO118" s="299"/>
      <c r="KP118" s="299"/>
      <c r="KQ118" s="299"/>
      <c r="KR118" s="299"/>
      <c r="KS118" s="299"/>
      <c r="KT118" s="299"/>
      <c r="KU118" s="299"/>
      <c r="KV118" s="299"/>
      <c r="KW118" s="299"/>
      <c r="KX118" s="299"/>
      <c r="KY118" s="299"/>
      <c r="KZ118" s="299"/>
      <c r="LA118" s="299"/>
      <c r="LB118" s="299"/>
      <c r="LC118" s="299"/>
      <c r="LD118" s="299"/>
      <c r="LE118" s="299"/>
      <c r="LF118" s="299"/>
      <c r="LG118" s="299"/>
      <c r="LH118" s="299"/>
      <c r="LI118" s="299"/>
      <c r="LJ118" s="299"/>
      <c r="LK118" s="299"/>
      <c r="LL118" s="299"/>
      <c r="LM118" s="299"/>
      <c r="LN118" s="299"/>
      <c r="LO118" s="299"/>
      <c r="LP118" s="299"/>
      <c r="LQ118" s="299"/>
      <c r="LR118" s="299"/>
      <c r="LS118" s="299"/>
      <c r="LT118" s="299"/>
      <c r="LU118" s="299"/>
      <c r="LV118" s="299"/>
      <c r="LW118" s="299"/>
      <c r="LX118" s="299"/>
      <c r="LY118" s="299"/>
      <c r="LZ118" s="299"/>
      <c r="MA118" s="299"/>
      <c r="MB118" s="299"/>
      <c r="MC118" s="299"/>
      <c r="MD118" s="299"/>
      <c r="ME118" s="299"/>
      <c r="MF118" s="299"/>
      <c r="MG118" s="299"/>
      <c r="MH118" s="299"/>
      <c r="MI118" s="299"/>
      <c r="MJ118" s="299"/>
      <c r="MK118" s="299"/>
      <c r="ML118" s="299"/>
      <c r="MM118" s="299"/>
      <c r="MN118" s="299"/>
      <c r="MO118" s="299"/>
      <c r="MP118" s="299"/>
      <c r="MQ118" s="299"/>
      <c r="MR118" s="299"/>
      <c r="MS118" s="299"/>
      <c r="MT118" s="299"/>
      <c r="MU118" s="299"/>
      <c r="MV118" s="299"/>
      <c r="MW118" s="299"/>
      <c r="MX118" s="299"/>
      <c r="MY118" s="299"/>
      <c r="MZ118" s="299"/>
      <c r="NA118" s="299"/>
      <c r="NB118" s="299"/>
      <c r="NC118" s="299"/>
      <c r="ND118" s="299"/>
      <c r="NE118" s="299"/>
      <c r="NF118" s="299"/>
      <c r="NG118" s="299"/>
      <c r="NH118" s="299"/>
      <c r="NI118" s="299"/>
      <c r="NJ118" s="299"/>
      <c r="NK118" s="299"/>
      <c r="NL118" s="299"/>
      <c r="NM118" s="299"/>
      <c r="NN118" s="299"/>
      <c r="NO118" s="299"/>
      <c r="NP118" s="299"/>
      <c r="NQ118" s="299"/>
      <c r="NR118" s="299"/>
      <c r="NS118" s="299"/>
      <c r="NT118" s="299"/>
      <c r="NU118" s="299"/>
      <c r="NV118" s="299"/>
      <c r="NW118" s="299"/>
      <c r="NX118" s="299"/>
      <c r="NY118" s="299"/>
      <c r="NZ118" s="299"/>
      <c r="OA118" s="299"/>
      <c r="OB118" s="299"/>
      <c r="OC118" s="299"/>
      <c r="OD118" s="299"/>
      <c r="OE118" s="299"/>
      <c r="OF118" s="299"/>
      <c r="OG118" s="299"/>
      <c r="OH118" s="299"/>
      <c r="OI118" s="299"/>
      <c r="OJ118" s="299"/>
      <c r="OK118" s="299"/>
      <c r="OL118" s="299"/>
      <c r="OM118" s="299"/>
      <c r="ON118" s="299"/>
      <c r="OO118" s="299"/>
      <c r="OP118" s="299"/>
      <c r="OQ118" s="299"/>
      <c r="OR118" s="299"/>
      <c r="OS118" s="299"/>
      <c r="OT118" s="299"/>
      <c r="OU118" s="299"/>
      <c r="OV118" s="299"/>
      <c r="OW118" s="299"/>
      <c r="OX118" s="299"/>
      <c r="OY118" s="299"/>
      <c r="OZ118" s="299"/>
      <c r="PA118" s="299"/>
      <c r="PB118" s="299"/>
      <c r="PC118" s="299"/>
      <c r="PD118" s="299"/>
      <c r="PE118" s="299"/>
      <c r="PF118" s="299"/>
      <c r="PG118" s="299"/>
      <c r="PH118" s="299"/>
      <c r="PI118" s="299"/>
      <c r="PJ118" s="299"/>
      <c r="PK118" s="299"/>
      <c r="PL118" s="299"/>
      <c r="PM118" s="299"/>
      <c r="PN118" s="299"/>
      <c r="PO118" s="299"/>
      <c r="PP118" s="299"/>
      <c r="PQ118" s="299"/>
      <c r="PR118" s="299"/>
      <c r="PS118" s="299"/>
      <c r="PT118" s="299"/>
      <c r="PU118" s="299"/>
      <c r="PV118" s="299"/>
      <c r="PW118" s="299"/>
      <c r="PX118" s="299"/>
      <c r="PY118" s="299"/>
      <c r="PZ118" s="299"/>
      <c r="QA118" s="299"/>
      <c r="QB118" s="299"/>
      <c r="QC118" s="299"/>
      <c r="QD118" s="299"/>
      <c r="QE118" s="299"/>
      <c r="QF118" s="299"/>
      <c r="QG118" s="299"/>
      <c r="QH118" s="299"/>
      <c r="QI118" s="299"/>
      <c r="QJ118" s="299"/>
      <c r="QK118" s="299"/>
      <c r="QL118" s="299"/>
      <c r="QM118" s="299"/>
      <c r="QN118" s="299"/>
      <c r="QO118" s="299"/>
      <c r="QP118" s="299"/>
      <c r="QQ118" s="299"/>
      <c r="QR118" s="299"/>
      <c r="QS118" s="299"/>
      <c r="QT118" s="299"/>
      <c r="QU118" s="299"/>
      <c r="QV118" s="299"/>
      <c r="QW118" s="299"/>
      <c r="QX118" s="299"/>
      <c r="QY118" s="299"/>
      <c r="QZ118" s="299"/>
      <c r="RA118" s="299"/>
      <c r="RB118" s="299"/>
      <c r="RC118" s="299"/>
      <c r="RD118" s="299"/>
      <c r="RE118" s="299"/>
      <c r="RF118" s="299"/>
      <c r="RG118" s="299"/>
      <c r="RH118" s="299"/>
      <c r="RI118" s="299"/>
      <c r="RJ118" s="299"/>
      <c r="RK118" s="299"/>
      <c r="RL118" s="299"/>
      <c r="RM118" s="299"/>
      <c r="RN118" s="299"/>
      <c r="RO118" s="299"/>
      <c r="RP118" s="299"/>
      <c r="RQ118" s="299"/>
      <c r="RR118" s="299"/>
      <c r="RS118" s="299"/>
      <c r="RT118" s="299"/>
      <c r="RU118" s="299"/>
      <c r="RV118" s="299"/>
      <c r="RW118" s="299"/>
      <c r="RX118" s="299"/>
      <c r="RY118" s="299"/>
      <c r="RZ118" s="299"/>
      <c r="SA118" s="299"/>
      <c r="SB118" s="299"/>
      <c r="SC118" s="299"/>
      <c r="SD118" s="299"/>
      <c r="SE118" s="299"/>
      <c r="SF118" s="299"/>
      <c r="SG118" s="299"/>
      <c r="SH118" s="299"/>
      <c r="SI118" s="299"/>
      <c r="SJ118" s="299"/>
    </row>
    <row r="119" spans="2:504" ht="30" customHeight="1" x14ac:dyDescent="0.25">
      <c r="B119" s="113" t="str">
        <f>'Graph Data'!L81</f>
        <v>AE ERROR-AGENCY</v>
      </c>
      <c r="C119" s="112" t="str" cm="1">
        <f t="array" ref="C119">IFERROR(_xlfn.TEXTJOIN(", ",TRUE,IF($E$4:$SJ$4=B119,$E$10:$SJ$10,"")),"Excel 2019 or newer required for this function")</f>
        <v/>
      </c>
      <c r="D119" s="114">
        <f t="shared" ref="D119:D139" si="18">SUMIFS($E$9:$SJ$9,$E$4:$SJ$4,B119)</f>
        <v>0</v>
      </c>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99"/>
      <c r="AE119" s="299"/>
      <c r="AF119" s="299"/>
      <c r="AG119" s="299"/>
      <c r="AH119" s="299"/>
      <c r="AI119" s="299"/>
      <c r="AJ119" s="299"/>
      <c r="AK119" s="299"/>
      <c r="AL119" s="299"/>
      <c r="AM119" s="299"/>
      <c r="AN119" s="299"/>
      <c r="AO119" s="299"/>
      <c r="AP119" s="299"/>
      <c r="AQ119" s="299"/>
      <c r="AR119" s="299"/>
      <c r="AS119" s="299"/>
      <c r="AT119" s="299"/>
      <c r="AU119" s="299"/>
      <c r="AV119" s="299"/>
      <c r="AW119" s="299"/>
      <c r="AX119" s="299"/>
      <c r="AY119" s="299"/>
      <c r="AZ119" s="299"/>
      <c r="BA119" s="299"/>
      <c r="BB119" s="299"/>
      <c r="BC119" s="299"/>
      <c r="BD119" s="299"/>
      <c r="BE119" s="299"/>
      <c r="BF119" s="299"/>
      <c r="BG119" s="299"/>
      <c r="BH119" s="299"/>
      <c r="BI119" s="299"/>
      <c r="BJ119" s="299"/>
      <c r="BK119" s="299"/>
      <c r="BL119" s="299"/>
      <c r="BM119" s="299"/>
      <c r="BN119" s="299"/>
      <c r="BO119" s="299"/>
      <c r="BP119" s="299"/>
      <c r="BQ119" s="299"/>
      <c r="BR119" s="299"/>
      <c r="BS119" s="299"/>
      <c r="BT119" s="299"/>
      <c r="BU119" s="299"/>
      <c r="BV119" s="299"/>
      <c r="BW119" s="299"/>
      <c r="BX119" s="299"/>
      <c r="BY119" s="299"/>
      <c r="BZ119" s="299"/>
      <c r="CA119" s="299"/>
      <c r="CB119" s="299"/>
      <c r="CC119" s="299"/>
      <c r="CD119" s="299"/>
      <c r="CE119" s="299"/>
      <c r="CF119" s="299"/>
      <c r="CG119" s="299"/>
      <c r="CH119" s="299"/>
      <c r="CI119" s="299"/>
      <c r="CJ119" s="299"/>
      <c r="CK119" s="299"/>
      <c r="CL119" s="299"/>
      <c r="CM119" s="299"/>
      <c r="CN119" s="299"/>
      <c r="CO119" s="299"/>
      <c r="CP119" s="299"/>
      <c r="CQ119" s="299"/>
      <c r="CR119" s="299"/>
      <c r="CS119" s="299"/>
      <c r="CT119" s="299"/>
      <c r="CU119" s="299"/>
      <c r="CV119" s="299"/>
      <c r="CW119" s="299"/>
      <c r="CX119" s="299"/>
      <c r="CY119" s="299"/>
      <c r="CZ119" s="299"/>
      <c r="DA119" s="299"/>
      <c r="DB119" s="299"/>
      <c r="DC119" s="299"/>
      <c r="DD119" s="299"/>
      <c r="DE119" s="299"/>
      <c r="DF119" s="299"/>
      <c r="DG119" s="299"/>
      <c r="DH119" s="299"/>
      <c r="DI119" s="299"/>
      <c r="DJ119" s="299"/>
      <c r="DK119" s="299"/>
      <c r="DL119" s="299"/>
      <c r="DM119" s="299"/>
      <c r="DN119" s="299"/>
      <c r="DO119" s="299"/>
      <c r="DP119" s="299"/>
      <c r="DQ119" s="299"/>
      <c r="DR119" s="299"/>
      <c r="DS119" s="299"/>
      <c r="DT119" s="299"/>
      <c r="DU119" s="299"/>
      <c r="DV119" s="299"/>
      <c r="DW119" s="299"/>
      <c r="DX119" s="299"/>
      <c r="DY119" s="299"/>
      <c r="DZ119" s="299"/>
      <c r="EA119" s="299"/>
      <c r="EB119" s="299"/>
      <c r="EC119" s="299"/>
      <c r="ED119" s="299"/>
      <c r="EE119" s="299"/>
      <c r="EF119" s="299"/>
      <c r="EG119" s="299"/>
      <c r="EH119" s="299"/>
      <c r="EI119" s="299"/>
      <c r="EJ119" s="299"/>
      <c r="EK119" s="299"/>
      <c r="EL119" s="299"/>
      <c r="EM119" s="299"/>
      <c r="EN119" s="299"/>
      <c r="EO119" s="299"/>
      <c r="EP119" s="299"/>
      <c r="EQ119" s="299"/>
      <c r="ER119" s="299"/>
      <c r="ES119" s="299"/>
      <c r="ET119" s="299"/>
      <c r="EU119" s="299"/>
      <c r="EV119" s="299"/>
      <c r="EW119" s="299"/>
      <c r="EX119" s="299"/>
      <c r="EY119" s="299"/>
      <c r="EZ119" s="299"/>
      <c r="FA119" s="299"/>
      <c r="FB119" s="299"/>
      <c r="FC119" s="299"/>
      <c r="FD119" s="299"/>
      <c r="FE119" s="299"/>
      <c r="FF119" s="299"/>
      <c r="FG119" s="299"/>
      <c r="FH119" s="299"/>
      <c r="FI119" s="299"/>
      <c r="FJ119" s="299"/>
      <c r="FK119" s="299"/>
      <c r="FL119" s="299"/>
      <c r="FM119" s="299"/>
      <c r="FN119" s="299"/>
      <c r="FO119" s="299"/>
      <c r="FP119" s="299"/>
      <c r="FQ119" s="299"/>
      <c r="FR119" s="299"/>
      <c r="FS119" s="299"/>
      <c r="FT119" s="299"/>
      <c r="FU119" s="299"/>
      <c r="FV119" s="299"/>
      <c r="FW119" s="299"/>
      <c r="FX119" s="299"/>
      <c r="FY119" s="299"/>
      <c r="FZ119" s="299"/>
      <c r="GA119" s="299"/>
      <c r="GB119" s="299"/>
      <c r="GC119" s="299"/>
      <c r="GD119" s="299"/>
      <c r="GE119" s="299"/>
      <c r="GF119" s="299"/>
      <c r="GG119" s="299"/>
      <c r="GH119" s="299"/>
      <c r="GI119" s="299"/>
      <c r="GJ119" s="299"/>
      <c r="GK119" s="299"/>
      <c r="GL119" s="299"/>
      <c r="GM119" s="299"/>
      <c r="GN119" s="299"/>
      <c r="GO119" s="299"/>
      <c r="GP119" s="299"/>
      <c r="GQ119" s="299"/>
      <c r="GR119" s="299"/>
      <c r="GS119" s="299"/>
      <c r="GT119" s="299"/>
      <c r="GU119" s="299"/>
      <c r="GV119" s="299"/>
      <c r="GW119" s="299"/>
      <c r="GX119" s="299"/>
      <c r="GY119" s="299"/>
      <c r="GZ119" s="299"/>
      <c r="HA119" s="299"/>
      <c r="HB119" s="299"/>
      <c r="HC119" s="299"/>
      <c r="HD119" s="299"/>
      <c r="HE119" s="299"/>
      <c r="HF119" s="299"/>
      <c r="HG119" s="299"/>
      <c r="HH119" s="299"/>
      <c r="HI119" s="299"/>
      <c r="HJ119" s="299"/>
      <c r="HK119" s="299"/>
      <c r="HL119" s="299"/>
      <c r="HM119" s="299"/>
      <c r="HN119" s="299"/>
      <c r="HO119" s="299"/>
      <c r="HP119" s="299"/>
      <c r="HQ119" s="299"/>
      <c r="HR119" s="299"/>
      <c r="HS119" s="299"/>
      <c r="HT119" s="299"/>
      <c r="HU119" s="299"/>
      <c r="HV119" s="299"/>
      <c r="HW119" s="299"/>
      <c r="HX119" s="299"/>
      <c r="HY119" s="299"/>
      <c r="HZ119" s="299"/>
      <c r="IA119" s="299"/>
      <c r="IB119" s="299"/>
      <c r="IC119" s="299"/>
      <c r="ID119" s="299"/>
      <c r="IE119" s="299"/>
      <c r="IF119" s="299"/>
      <c r="IG119" s="299"/>
      <c r="IH119" s="299"/>
      <c r="II119" s="299"/>
      <c r="IJ119" s="299"/>
      <c r="IK119" s="299"/>
      <c r="IL119" s="299"/>
      <c r="IM119" s="299"/>
      <c r="IN119" s="299"/>
      <c r="IO119" s="299"/>
      <c r="IP119" s="299"/>
      <c r="IQ119" s="299"/>
      <c r="IR119" s="299"/>
      <c r="IS119" s="299"/>
      <c r="IT119" s="299"/>
      <c r="IU119" s="299"/>
      <c r="IV119" s="299"/>
      <c r="IW119" s="299"/>
      <c r="IX119" s="299"/>
      <c r="IY119" s="299"/>
      <c r="IZ119" s="299"/>
      <c r="JA119" s="299"/>
      <c r="JB119" s="299"/>
      <c r="JC119" s="299"/>
      <c r="JD119" s="299"/>
      <c r="JE119" s="299"/>
      <c r="JF119" s="299"/>
      <c r="JG119" s="299"/>
      <c r="JH119" s="299"/>
      <c r="JI119" s="299"/>
      <c r="JJ119" s="299"/>
      <c r="JK119" s="299"/>
      <c r="JL119" s="299"/>
      <c r="JM119" s="299"/>
      <c r="JN119" s="299"/>
      <c r="JO119" s="299"/>
      <c r="JP119" s="299"/>
      <c r="JQ119" s="299"/>
      <c r="JR119" s="299"/>
      <c r="JS119" s="299"/>
      <c r="JT119" s="299"/>
      <c r="JU119" s="299"/>
      <c r="JV119" s="299"/>
      <c r="JW119" s="299"/>
      <c r="JX119" s="299"/>
      <c r="JY119" s="299"/>
      <c r="JZ119" s="299"/>
      <c r="KA119" s="299"/>
      <c r="KB119" s="299"/>
      <c r="KC119" s="299"/>
      <c r="KD119" s="299"/>
      <c r="KE119" s="299"/>
      <c r="KF119" s="299"/>
      <c r="KG119" s="299"/>
      <c r="KH119" s="299"/>
      <c r="KI119" s="299"/>
      <c r="KJ119" s="299"/>
      <c r="KK119" s="299"/>
      <c r="KL119" s="299"/>
      <c r="KM119" s="299"/>
      <c r="KN119" s="299"/>
      <c r="KO119" s="299"/>
      <c r="KP119" s="299"/>
      <c r="KQ119" s="299"/>
      <c r="KR119" s="299"/>
      <c r="KS119" s="299"/>
      <c r="KT119" s="299"/>
      <c r="KU119" s="299"/>
      <c r="KV119" s="299"/>
      <c r="KW119" s="299"/>
      <c r="KX119" s="299"/>
      <c r="KY119" s="299"/>
      <c r="KZ119" s="299"/>
      <c r="LA119" s="299"/>
      <c r="LB119" s="299"/>
      <c r="LC119" s="299"/>
      <c r="LD119" s="299"/>
      <c r="LE119" s="299"/>
      <c r="LF119" s="299"/>
      <c r="LG119" s="299"/>
      <c r="LH119" s="299"/>
      <c r="LI119" s="299"/>
      <c r="LJ119" s="299"/>
      <c r="LK119" s="299"/>
      <c r="LL119" s="299"/>
      <c r="LM119" s="299"/>
      <c r="LN119" s="299"/>
      <c r="LO119" s="299"/>
      <c r="LP119" s="299"/>
      <c r="LQ119" s="299"/>
      <c r="LR119" s="299"/>
      <c r="LS119" s="299"/>
      <c r="LT119" s="299"/>
      <c r="LU119" s="299"/>
      <c r="LV119" s="299"/>
      <c r="LW119" s="299"/>
      <c r="LX119" s="299"/>
      <c r="LY119" s="299"/>
      <c r="LZ119" s="299"/>
      <c r="MA119" s="299"/>
      <c r="MB119" s="299"/>
      <c r="MC119" s="299"/>
      <c r="MD119" s="299"/>
      <c r="ME119" s="299"/>
      <c r="MF119" s="299"/>
      <c r="MG119" s="299"/>
      <c r="MH119" s="299"/>
      <c r="MI119" s="299"/>
      <c r="MJ119" s="299"/>
      <c r="MK119" s="299"/>
      <c r="ML119" s="299"/>
      <c r="MM119" s="299"/>
      <c r="MN119" s="299"/>
      <c r="MO119" s="299"/>
      <c r="MP119" s="299"/>
      <c r="MQ119" s="299"/>
      <c r="MR119" s="299"/>
      <c r="MS119" s="299"/>
      <c r="MT119" s="299"/>
      <c r="MU119" s="299"/>
      <c r="MV119" s="299"/>
      <c r="MW119" s="299"/>
      <c r="MX119" s="299"/>
      <c r="MY119" s="299"/>
      <c r="MZ119" s="299"/>
      <c r="NA119" s="299"/>
      <c r="NB119" s="299"/>
      <c r="NC119" s="299"/>
      <c r="ND119" s="299"/>
      <c r="NE119" s="299"/>
      <c r="NF119" s="299"/>
      <c r="NG119" s="299"/>
      <c r="NH119" s="299"/>
      <c r="NI119" s="299"/>
      <c r="NJ119" s="299"/>
      <c r="NK119" s="299"/>
      <c r="NL119" s="299"/>
      <c r="NM119" s="299"/>
      <c r="NN119" s="299"/>
      <c r="NO119" s="299"/>
      <c r="NP119" s="299"/>
      <c r="NQ119" s="299"/>
      <c r="NR119" s="299"/>
      <c r="NS119" s="299"/>
      <c r="NT119" s="299"/>
      <c r="NU119" s="299"/>
      <c r="NV119" s="299"/>
      <c r="NW119" s="299"/>
      <c r="NX119" s="299"/>
      <c r="NY119" s="299"/>
      <c r="NZ119" s="299"/>
      <c r="OA119" s="299"/>
      <c r="OB119" s="299"/>
      <c r="OC119" s="299"/>
      <c r="OD119" s="299"/>
      <c r="OE119" s="299"/>
      <c r="OF119" s="299"/>
      <c r="OG119" s="299"/>
      <c r="OH119" s="299"/>
      <c r="OI119" s="299"/>
      <c r="OJ119" s="299"/>
      <c r="OK119" s="299"/>
      <c r="OL119" s="299"/>
      <c r="OM119" s="299"/>
      <c r="ON119" s="299"/>
      <c r="OO119" s="299"/>
      <c r="OP119" s="299"/>
      <c r="OQ119" s="299"/>
      <c r="OR119" s="299"/>
      <c r="OS119" s="299"/>
      <c r="OT119" s="299"/>
      <c r="OU119" s="299"/>
      <c r="OV119" s="299"/>
      <c r="OW119" s="299"/>
      <c r="OX119" s="299"/>
      <c r="OY119" s="299"/>
      <c r="OZ119" s="299"/>
      <c r="PA119" s="299"/>
      <c r="PB119" s="299"/>
      <c r="PC119" s="299"/>
      <c r="PD119" s="299"/>
      <c r="PE119" s="299"/>
      <c r="PF119" s="299"/>
      <c r="PG119" s="299"/>
      <c r="PH119" s="299"/>
      <c r="PI119" s="299"/>
      <c r="PJ119" s="299"/>
      <c r="PK119" s="299"/>
      <c r="PL119" s="299"/>
      <c r="PM119" s="299"/>
      <c r="PN119" s="299"/>
      <c r="PO119" s="299"/>
      <c r="PP119" s="299"/>
      <c r="PQ119" s="299"/>
      <c r="PR119" s="299"/>
      <c r="PS119" s="299"/>
      <c r="PT119" s="299"/>
      <c r="PU119" s="299"/>
      <c r="PV119" s="299"/>
      <c r="PW119" s="299"/>
      <c r="PX119" s="299"/>
      <c r="PY119" s="299"/>
      <c r="PZ119" s="299"/>
      <c r="QA119" s="299"/>
      <c r="QB119" s="299"/>
      <c r="QC119" s="299"/>
      <c r="QD119" s="299"/>
      <c r="QE119" s="299"/>
      <c r="QF119" s="299"/>
      <c r="QG119" s="299"/>
      <c r="QH119" s="299"/>
      <c r="QI119" s="299"/>
      <c r="QJ119" s="299"/>
      <c r="QK119" s="299"/>
      <c r="QL119" s="299"/>
      <c r="QM119" s="299"/>
      <c r="QN119" s="299"/>
      <c r="QO119" s="299"/>
      <c r="QP119" s="299"/>
      <c r="QQ119" s="299"/>
      <c r="QR119" s="299"/>
      <c r="QS119" s="299"/>
      <c r="QT119" s="299"/>
      <c r="QU119" s="299"/>
      <c r="QV119" s="299"/>
      <c r="QW119" s="299"/>
      <c r="QX119" s="299"/>
      <c r="QY119" s="299"/>
      <c r="QZ119" s="299"/>
      <c r="RA119" s="299"/>
      <c r="RB119" s="299"/>
      <c r="RC119" s="299"/>
      <c r="RD119" s="299"/>
      <c r="RE119" s="299"/>
      <c r="RF119" s="299"/>
      <c r="RG119" s="299"/>
      <c r="RH119" s="299"/>
      <c r="RI119" s="299"/>
      <c r="RJ119" s="299"/>
      <c r="RK119" s="299"/>
      <c r="RL119" s="299"/>
      <c r="RM119" s="299"/>
      <c r="RN119" s="299"/>
      <c r="RO119" s="299"/>
      <c r="RP119" s="299"/>
      <c r="RQ119" s="299"/>
      <c r="RR119" s="299"/>
      <c r="RS119" s="299"/>
      <c r="RT119" s="299"/>
      <c r="RU119" s="299"/>
      <c r="RV119" s="299"/>
      <c r="RW119" s="299"/>
      <c r="RX119" s="299"/>
      <c r="RY119" s="299"/>
      <c r="RZ119" s="299"/>
      <c r="SA119" s="299"/>
      <c r="SB119" s="299"/>
      <c r="SC119" s="299"/>
      <c r="SD119" s="299"/>
      <c r="SE119" s="299"/>
      <c r="SF119" s="299"/>
      <c r="SG119" s="299"/>
      <c r="SH119" s="299"/>
      <c r="SI119" s="299"/>
      <c r="SJ119" s="299"/>
    </row>
    <row r="120" spans="2:504" ht="30" customHeight="1" x14ac:dyDescent="0.25">
      <c r="B120" s="113" t="str">
        <f>'Graph Data'!L82</f>
        <v>AE ERROR-OTHER</v>
      </c>
      <c r="C120" s="112" t="str" cm="1">
        <f t="array" ref="C120">IFERROR(_xlfn.TEXTJOIN(", ",TRUE,IF($E$4:$SJ$4=B120,$E$10:$SJ$10,"")),"Excel 2019 or newer required for this function")</f>
        <v/>
      </c>
      <c r="D120" s="105">
        <f t="shared" si="18"/>
        <v>0</v>
      </c>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99"/>
      <c r="AE120" s="299"/>
      <c r="AF120" s="299"/>
      <c r="AG120" s="299"/>
      <c r="AH120" s="299"/>
      <c r="AI120" s="299"/>
      <c r="AJ120" s="299"/>
      <c r="AK120" s="299"/>
      <c r="AL120" s="299"/>
      <c r="AM120" s="299"/>
      <c r="AN120" s="299"/>
      <c r="AO120" s="299"/>
      <c r="AP120" s="299"/>
      <c r="AQ120" s="299"/>
      <c r="AR120" s="299"/>
      <c r="AS120" s="299"/>
      <c r="AT120" s="299"/>
      <c r="AU120" s="299"/>
      <c r="AV120" s="299"/>
      <c r="AW120" s="299"/>
      <c r="AX120" s="299"/>
      <c r="AY120" s="299"/>
      <c r="AZ120" s="299"/>
      <c r="BA120" s="299"/>
      <c r="BB120" s="299"/>
      <c r="BC120" s="299"/>
      <c r="BD120" s="299"/>
      <c r="BE120" s="299"/>
      <c r="BF120" s="299"/>
      <c r="BG120" s="299"/>
      <c r="BH120" s="299"/>
      <c r="BI120" s="299"/>
      <c r="BJ120" s="299"/>
      <c r="BK120" s="299"/>
      <c r="BL120" s="299"/>
      <c r="BM120" s="299"/>
      <c r="BN120" s="299"/>
      <c r="BO120" s="299"/>
      <c r="BP120" s="299"/>
      <c r="BQ120" s="299"/>
      <c r="BR120" s="299"/>
      <c r="BS120" s="299"/>
      <c r="BT120" s="299"/>
      <c r="BU120" s="299"/>
      <c r="BV120" s="299"/>
      <c r="BW120" s="299"/>
      <c r="BX120" s="299"/>
      <c r="BY120" s="299"/>
      <c r="BZ120" s="299"/>
      <c r="CA120" s="299"/>
      <c r="CB120" s="299"/>
      <c r="CC120" s="299"/>
      <c r="CD120" s="299"/>
      <c r="CE120" s="299"/>
      <c r="CF120" s="299"/>
      <c r="CG120" s="299"/>
      <c r="CH120" s="299"/>
      <c r="CI120" s="299"/>
      <c r="CJ120" s="299"/>
      <c r="CK120" s="299"/>
      <c r="CL120" s="299"/>
      <c r="CM120" s="299"/>
      <c r="CN120" s="299"/>
      <c r="CO120" s="299"/>
      <c r="CP120" s="299"/>
      <c r="CQ120" s="299"/>
      <c r="CR120" s="299"/>
      <c r="CS120" s="299"/>
      <c r="CT120" s="299"/>
      <c r="CU120" s="299"/>
      <c r="CV120" s="299"/>
      <c r="CW120" s="299"/>
      <c r="CX120" s="299"/>
      <c r="CY120" s="299"/>
      <c r="CZ120" s="299"/>
      <c r="DA120" s="299"/>
      <c r="DB120" s="299"/>
      <c r="DC120" s="299"/>
      <c r="DD120" s="299"/>
      <c r="DE120" s="299"/>
      <c r="DF120" s="299"/>
      <c r="DG120" s="299"/>
      <c r="DH120" s="299"/>
      <c r="DI120" s="299"/>
      <c r="DJ120" s="299"/>
      <c r="DK120" s="299"/>
      <c r="DL120" s="299"/>
      <c r="DM120" s="299"/>
      <c r="DN120" s="299"/>
      <c r="DO120" s="299"/>
      <c r="DP120" s="299"/>
      <c r="DQ120" s="299"/>
      <c r="DR120" s="299"/>
      <c r="DS120" s="299"/>
      <c r="DT120" s="299"/>
      <c r="DU120" s="299"/>
      <c r="DV120" s="299"/>
      <c r="DW120" s="299"/>
      <c r="DX120" s="299"/>
      <c r="DY120" s="299"/>
      <c r="DZ120" s="299"/>
      <c r="EA120" s="299"/>
      <c r="EB120" s="299"/>
      <c r="EC120" s="299"/>
      <c r="ED120" s="299"/>
      <c r="EE120" s="299"/>
      <c r="EF120" s="299"/>
      <c r="EG120" s="299"/>
      <c r="EH120" s="299"/>
      <c r="EI120" s="299"/>
      <c r="EJ120" s="299"/>
      <c r="EK120" s="299"/>
      <c r="EL120" s="299"/>
      <c r="EM120" s="299"/>
      <c r="EN120" s="299"/>
      <c r="EO120" s="299"/>
      <c r="EP120" s="299"/>
      <c r="EQ120" s="299"/>
      <c r="ER120" s="299"/>
      <c r="ES120" s="299"/>
      <c r="ET120" s="299"/>
      <c r="EU120" s="299"/>
      <c r="EV120" s="299"/>
      <c r="EW120" s="299"/>
      <c r="EX120" s="299"/>
      <c r="EY120" s="299"/>
      <c r="EZ120" s="299"/>
      <c r="FA120" s="299"/>
      <c r="FB120" s="299"/>
      <c r="FC120" s="299"/>
      <c r="FD120" s="299"/>
      <c r="FE120" s="299"/>
      <c r="FF120" s="299"/>
      <c r="FG120" s="299"/>
      <c r="FH120" s="299"/>
      <c r="FI120" s="299"/>
      <c r="FJ120" s="299"/>
      <c r="FK120" s="299"/>
      <c r="FL120" s="299"/>
      <c r="FM120" s="299"/>
      <c r="FN120" s="299"/>
      <c r="FO120" s="299"/>
      <c r="FP120" s="299"/>
      <c r="FQ120" s="299"/>
      <c r="FR120" s="299"/>
      <c r="FS120" s="299"/>
      <c r="FT120" s="299"/>
      <c r="FU120" s="299"/>
      <c r="FV120" s="299"/>
      <c r="FW120" s="299"/>
      <c r="FX120" s="299"/>
      <c r="FY120" s="299"/>
      <c r="FZ120" s="299"/>
      <c r="GA120" s="299"/>
      <c r="GB120" s="299"/>
      <c r="GC120" s="299"/>
      <c r="GD120" s="299"/>
      <c r="GE120" s="299"/>
      <c r="GF120" s="299"/>
      <c r="GG120" s="299"/>
      <c r="GH120" s="299"/>
      <c r="GI120" s="299"/>
      <c r="GJ120" s="299"/>
      <c r="GK120" s="299"/>
      <c r="GL120" s="299"/>
      <c r="GM120" s="299"/>
      <c r="GN120" s="299"/>
      <c r="GO120" s="299"/>
      <c r="GP120" s="299"/>
      <c r="GQ120" s="299"/>
      <c r="GR120" s="299"/>
      <c r="GS120" s="299"/>
      <c r="GT120" s="299"/>
      <c r="GU120" s="299"/>
      <c r="GV120" s="299"/>
      <c r="GW120" s="299"/>
      <c r="GX120" s="299"/>
      <c r="GY120" s="299"/>
      <c r="GZ120" s="299"/>
      <c r="HA120" s="299"/>
      <c r="HB120" s="299"/>
      <c r="HC120" s="299"/>
      <c r="HD120" s="299"/>
      <c r="HE120" s="299"/>
      <c r="HF120" s="299"/>
      <c r="HG120" s="299"/>
      <c r="HH120" s="299"/>
      <c r="HI120" s="299"/>
      <c r="HJ120" s="299"/>
      <c r="HK120" s="299"/>
      <c r="HL120" s="299"/>
      <c r="HM120" s="299"/>
      <c r="HN120" s="299"/>
      <c r="HO120" s="299"/>
      <c r="HP120" s="299"/>
      <c r="HQ120" s="299"/>
      <c r="HR120" s="299"/>
      <c r="HS120" s="299"/>
      <c r="HT120" s="299"/>
      <c r="HU120" s="299"/>
      <c r="HV120" s="299"/>
      <c r="HW120" s="299"/>
      <c r="HX120" s="299"/>
      <c r="HY120" s="299"/>
      <c r="HZ120" s="299"/>
      <c r="IA120" s="299"/>
      <c r="IB120" s="299"/>
      <c r="IC120" s="299"/>
      <c r="ID120" s="299"/>
      <c r="IE120" s="299"/>
      <c r="IF120" s="299"/>
      <c r="IG120" s="299"/>
      <c r="IH120" s="299"/>
      <c r="II120" s="299"/>
      <c r="IJ120" s="299"/>
      <c r="IK120" s="299"/>
      <c r="IL120" s="299"/>
      <c r="IM120" s="299"/>
      <c r="IN120" s="299"/>
      <c r="IO120" s="299"/>
      <c r="IP120" s="299"/>
      <c r="IQ120" s="299"/>
      <c r="IR120" s="299"/>
      <c r="IS120" s="299"/>
      <c r="IT120" s="299"/>
      <c r="IU120" s="299"/>
      <c r="IV120" s="299"/>
      <c r="IW120" s="299"/>
      <c r="IX120" s="299"/>
      <c r="IY120" s="299"/>
      <c r="IZ120" s="299"/>
      <c r="JA120" s="299"/>
      <c r="JB120" s="299"/>
      <c r="JC120" s="299"/>
      <c r="JD120" s="299"/>
      <c r="JE120" s="299"/>
      <c r="JF120" s="299"/>
      <c r="JG120" s="299"/>
      <c r="JH120" s="299"/>
      <c r="JI120" s="299"/>
      <c r="JJ120" s="299"/>
      <c r="JK120" s="299"/>
      <c r="JL120" s="299"/>
      <c r="JM120" s="299"/>
      <c r="JN120" s="299"/>
      <c r="JO120" s="299"/>
      <c r="JP120" s="299"/>
      <c r="JQ120" s="299"/>
      <c r="JR120" s="299"/>
      <c r="JS120" s="299"/>
      <c r="JT120" s="299"/>
      <c r="JU120" s="299"/>
      <c r="JV120" s="299"/>
      <c r="JW120" s="299"/>
      <c r="JX120" s="299"/>
      <c r="JY120" s="299"/>
      <c r="JZ120" s="299"/>
      <c r="KA120" s="299"/>
      <c r="KB120" s="299"/>
      <c r="KC120" s="299"/>
      <c r="KD120" s="299"/>
      <c r="KE120" s="299"/>
      <c r="KF120" s="299"/>
      <c r="KG120" s="299"/>
      <c r="KH120" s="299"/>
      <c r="KI120" s="299"/>
      <c r="KJ120" s="299"/>
      <c r="KK120" s="299"/>
      <c r="KL120" s="299"/>
      <c r="KM120" s="299"/>
      <c r="KN120" s="299"/>
      <c r="KO120" s="299"/>
      <c r="KP120" s="299"/>
      <c r="KQ120" s="299"/>
      <c r="KR120" s="299"/>
      <c r="KS120" s="299"/>
      <c r="KT120" s="299"/>
      <c r="KU120" s="299"/>
      <c r="KV120" s="299"/>
      <c r="KW120" s="299"/>
      <c r="KX120" s="299"/>
      <c r="KY120" s="299"/>
      <c r="KZ120" s="299"/>
      <c r="LA120" s="299"/>
      <c r="LB120" s="299"/>
      <c r="LC120" s="299"/>
      <c r="LD120" s="299"/>
      <c r="LE120" s="299"/>
      <c r="LF120" s="299"/>
      <c r="LG120" s="299"/>
      <c r="LH120" s="299"/>
      <c r="LI120" s="299"/>
      <c r="LJ120" s="299"/>
      <c r="LK120" s="299"/>
      <c r="LL120" s="299"/>
      <c r="LM120" s="299"/>
      <c r="LN120" s="299"/>
      <c r="LO120" s="299"/>
      <c r="LP120" s="299"/>
      <c r="LQ120" s="299"/>
      <c r="LR120" s="299"/>
      <c r="LS120" s="299"/>
      <c r="LT120" s="299"/>
      <c r="LU120" s="299"/>
      <c r="LV120" s="299"/>
      <c r="LW120" s="299"/>
      <c r="LX120" s="299"/>
      <c r="LY120" s="299"/>
      <c r="LZ120" s="299"/>
      <c r="MA120" s="299"/>
      <c r="MB120" s="299"/>
      <c r="MC120" s="299"/>
      <c r="MD120" s="299"/>
      <c r="ME120" s="299"/>
      <c r="MF120" s="299"/>
      <c r="MG120" s="299"/>
      <c r="MH120" s="299"/>
      <c r="MI120" s="299"/>
      <c r="MJ120" s="299"/>
      <c r="MK120" s="299"/>
      <c r="ML120" s="299"/>
      <c r="MM120" s="299"/>
      <c r="MN120" s="299"/>
      <c r="MO120" s="299"/>
      <c r="MP120" s="299"/>
      <c r="MQ120" s="299"/>
      <c r="MR120" s="299"/>
      <c r="MS120" s="299"/>
      <c r="MT120" s="299"/>
      <c r="MU120" s="299"/>
      <c r="MV120" s="299"/>
      <c r="MW120" s="299"/>
      <c r="MX120" s="299"/>
      <c r="MY120" s="299"/>
      <c r="MZ120" s="299"/>
      <c r="NA120" s="299"/>
      <c r="NB120" s="299"/>
      <c r="NC120" s="299"/>
      <c r="ND120" s="299"/>
      <c r="NE120" s="299"/>
      <c r="NF120" s="299"/>
      <c r="NG120" s="299"/>
      <c r="NH120" s="299"/>
      <c r="NI120" s="299"/>
      <c r="NJ120" s="299"/>
      <c r="NK120" s="299"/>
      <c r="NL120" s="299"/>
      <c r="NM120" s="299"/>
      <c r="NN120" s="299"/>
      <c r="NO120" s="299"/>
      <c r="NP120" s="299"/>
      <c r="NQ120" s="299"/>
      <c r="NR120" s="299"/>
      <c r="NS120" s="299"/>
      <c r="NT120" s="299"/>
      <c r="NU120" s="299"/>
      <c r="NV120" s="299"/>
      <c r="NW120" s="299"/>
      <c r="NX120" s="299"/>
      <c r="NY120" s="299"/>
      <c r="NZ120" s="299"/>
      <c r="OA120" s="299"/>
      <c r="OB120" s="299"/>
      <c r="OC120" s="299"/>
      <c r="OD120" s="299"/>
      <c r="OE120" s="299"/>
      <c r="OF120" s="299"/>
      <c r="OG120" s="299"/>
      <c r="OH120" s="299"/>
      <c r="OI120" s="299"/>
      <c r="OJ120" s="299"/>
      <c r="OK120" s="299"/>
      <c r="OL120" s="299"/>
      <c r="OM120" s="299"/>
      <c r="ON120" s="299"/>
      <c r="OO120" s="299"/>
      <c r="OP120" s="299"/>
      <c r="OQ120" s="299"/>
      <c r="OR120" s="299"/>
      <c r="OS120" s="299"/>
      <c r="OT120" s="299"/>
      <c r="OU120" s="299"/>
      <c r="OV120" s="299"/>
      <c r="OW120" s="299"/>
      <c r="OX120" s="299"/>
      <c r="OY120" s="299"/>
      <c r="OZ120" s="299"/>
      <c r="PA120" s="299"/>
      <c r="PB120" s="299"/>
      <c r="PC120" s="299"/>
      <c r="PD120" s="299"/>
      <c r="PE120" s="299"/>
      <c r="PF120" s="299"/>
      <c r="PG120" s="299"/>
      <c r="PH120" s="299"/>
      <c r="PI120" s="299"/>
      <c r="PJ120" s="299"/>
      <c r="PK120" s="299"/>
      <c r="PL120" s="299"/>
      <c r="PM120" s="299"/>
      <c r="PN120" s="299"/>
      <c r="PO120" s="299"/>
      <c r="PP120" s="299"/>
      <c r="PQ120" s="299"/>
      <c r="PR120" s="299"/>
      <c r="PS120" s="299"/>
      <c r="PT120" s="299"/>
      <c r="PU120" s="299"/>
      <c r="PV120" s="299"/>
      <c r="PW120" s="299"/>
      <c r="PX120" s="299"/>
      <c r="PY120" s="299"/>
      <c r="PZ120" s="299"/>
      <c r="QA120" s="299"/>
      <c r="QB120" s="299"/>
      <c r="QC120" s="299"/>
      <c r="QD120" s="299"/>
      <c r="QE120" s="299"/>
      <c r="QF120" s="299"/>
      <c r="QG120" s="299"/>
      <c r="QH120" s="299"/>
      <c r="QI120" s="299"/>
      <c r="QJ120" s="299"/>
      <c r="QK120" s="299"/>
      <c r="QL120" s="299"/>
      <c r="QM120" s="299"/>
      <c r="QN120" s="299"/>
      <c r="QO120" s="299"/>
      <c r="QP120" s="299"/>
      <c r="QQ120" s="299"/>
      <c r="QR120" s="299"/>
      <c r="QS120" s="299"/>
      <c r="QT120" s="299"/>
      <c r="QU120" s="299"/>
      <c r="QV120" s="299"/>
      <c r="QW120" s="299"/>
      <c r="QX120" s="299"/>
      <c r="QY120" s="299"/>
      <c r="QZ120" s="299"/>
      <c r="RA120" s="299"/>
      <c r="RB120" s="299"/>
      <c r="RC120" s="299"/>
      <c r="RD120" s="299"/>
      <c r="RE120" s="299"/>
      <c r="RF120" s="299"/>
      <c r="RG120" s="299"/>
      <c r="RH120" s="299"/>
      <c r="RI120" s="299"/>
      <c r="RJ120" s="299"/>
      <c r="RK120" s="299"/>
      <c r="RL120" s="299"/>
      <c r="RM120" s="299"/>
      <c r="RN120" s="299"/>
      <c r="RO120" s="299"/>
      <c r="RP120" s="299"/>
      <c r="RQ120" s="299"/>
      <c r="RR120" s="299"/>
      <c r="RS120" s="299"/>
      <c r="RT120" s="299"/>
      <c r="RU120" s="299"/>
      <c r="RV120" s="299"/>
      <c r="RW120" s="299"/>
      <c r="RX120" s="299"/>
      <c r="RY120" s="299"/>
      <c r="RZ120" s="299"/>
      <c r="SA120" s="299"/>
      <c r="SB120" s="299"/>
      <c r="SC120" s="299"/>
      <c r="SD120" s="299"/>
      <c r="SE120" s="299"/>
      <c r="SF120" s="299"/>
      <c r="SG120" s="299"/>
      <c r="SH120" s="299"/>
      <c r="SI120" s="299"/>
      <c r="SJ120" s="299"/>
    </row>
    <row r="121" spans="2:504" ht="30" customHeight="1" x14ac:dyDescent="0.25">
      <c r="B121" s="113" t="str">
        <f>'Graph Data'!L83</f>
        <v>AE ERROR-PROJEC</v>
      </c>
      <c r="C121" s="112" t="str" cm="1">
        <f t="array" ref="C121">IFERROR(_xlfn.TEXTJOIN(", ",TRUE,IF($E$4:$SJ$4=B121,$E$10:$SJ$10,"")),"Excel 2019 or newer required for this function")</f>
        <v/>
      </c>
      <c r="D121" s="105">
        <f t="shared" si="18"/>
        <v>0</v>
      </c>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99"/>
      <c r="AE121" s="299"/>
      <c r="AF121" s="299"/>
      <c r="AG121" s="299"/>
      <c r="AH121" s="299"/>
      <c r="AI121" s="299"/>
      <c r="AJ121" s="299"/>
      <c r="AK121" s="299"/>
      <c r="AL121" s="299"/>
      <c r="AM121" s="299"/>
      <c r="AN121" s="299"/>
      <c r="AO121" s="299"/>
      <c r="AP121" s="299"/>
      <c r="AQ121" s="299"/>
      <c r="AR121" s="299"/>
      <c r="AS121" s="299"/>
      <c r="AT121" s="299"/>
      <c r="AU121" s="299"/>
      <c r="AV121" s="299"/>
      <c r="AW121" s="299"/>
      <c r="AX121" s="299"/>
      <c r="AY121" s="299"/>
      <c r="AZ121" s="299"/>
      <c r="BA121" s="299"/>
      <c r="BB121" s="299"/>
      <c r="BC121" s="299"/>
      <c r="BD121" s="299"/>
      <c r="BE121" s="299"/>
      <c r="BF121" s="299"/>
      <c r="BG121" s="299"/>
      <c r="BH121" s="299"/>
      <c r="BI121" s="299"/>
      <c r="BJ121" s="299"/>
      <c r="BK121" s="299"/>
      <c r="BL121" s="299"/>
      <c r="BM121" s="299"/>
      <c r="BN121" s="299"/>
      <c r="BO121" s="299"/>
      <c r="BP121" s="299"/>
      <c r="BQ121" s="299"/>
      <c r="BR121" s="299"/>
      <c r="BS121" s="299"/>
      <c r="BT121" s="299"/>
      <c r="BU121" s="299"/>
      <c r="BV121" s="299"/>
      <c r="BW121" s="299"/>
      <c r="BX121" s="299"/>
      <c r="BY121" s="299"/>
      <c r="BZ121" s="299"/>
      <c r="CA121" s="299"/>
      <c r="CB121" s="299"/>
      <c r="CC121" s="299"/>
      <c r="CD121" s="299"/>
      <c r="CE121" s="299"/>
      <c r="CF121" s="299"/>
      <c r="CG121" s="299"/>
      <c r="CH121" s="299"/>
      <c r="CI121" s="299"/>
      <c r="CJ121" s="299"/>
      <c r="CK121" s="299"/>
      <c r="CL121" s="299"/>
      <c r="CM121" s="299"/>
      <c r="CN121" s="299"/>
      <c r="CO121" s="299"/>
      <c r="CP121" s="299"/>
      <c r="CQ121" s="299"/>
      <c r="CR121" s="299"/>
      <c r="CS121" s="299"/>
      <c r="CT121" s="299"/>
      <c r="CU121" s="299"/>
      <c r="CV121" s="299"/>
      <c r="CW121" s="299"/>
      <c r="CX121" s="299"/>
      <c r="CY121" s="299"/>
      <c r="CZ121" s="299"/>
      <c r="DA121" s="299"/>
      <c r="DB121" s="299"/>
      <c r="DC121" s="299"/>
      <c r="DD121" s="299"/>
      <c r="DE121" s="299"/>
      <c r="DF121" s="299"/>
      <c r="DG121" s="299"/>
      <c r="DH121" s="299"/>
      <c r="DI121" s="299"/>
      <c r="DJ121" s="299"/>
      <c r="DK121" s="299"/>
      <c r="DL121" s="299"/>
      <c r="DM121" s="299"/>
      <c r="DN121" s="299"/>
      <c r="DO121" s="299"/>
      <c r="DP121" s="299"/>
      <c r="DQ121" s="299"/>
      <c r="DR121" s="299"/>
      <c r="DS121" s="299"/>
      <c r="DT121" s="299"/>
      <c r="DU121" s="299"/>
      <c r="DV121" s="299"/>
      <c r="DW121" s="299"/>
      <c r="DX121" s="299"/>
      <c r="DY121" s="299"/>
      <c r="DZ121" s="299"/>
      <c r="EA121" s="299"/>
      <c r="EB121" s="299"/>
      <c r="EC121" s="299"/>
      <c r="ED121" s="299"/>
      <c r="EE121" s="299"/>
      <c r="EF121" s="299"/>
      <c r="EG121" s="299"/>
      <c r="EH121" s="299"/>
      <c r="EI121" s="299"/>
      <c r="EJ121" s="299"/>
      <c r="EK121" s="299"/>
      <c r="EL121" s="299"/>
      <c r="EM121" s="299"/>
      <c r="EN121" s="299"/>
      <c r="EO121" s="299"/>
      <c r="EP121" s="299"/>
      <c r="EQ121" s="299"/>
      <c r="ER121" s="299"/>
      <c r="ES121" s="299"/>
      <c r="ET121" s="299"/>
      <c r="EU121" s="299"/>
      <c r="EV121" s="299"/>
      <c r="EW121" s="299"/>
      <c r="EX121" s="299"/>
      <c r="EY121" s="299"/>
      <c r="EZ121" s="299"/>
      <c r="FA121" s="299"/>
      <c r="FB121" s="299"/>
      <c r="FC121" s="299"/>
      <c r="FD121" s="299"/>
      <c r="FE121" s="299"/>
      <c r="FF121" s="299"/>
      <c r="FG121" s="299"/>
      <c r="FH121" s="299"/>
      <c r="FI121" s="299"/>
      <c r="FJ121" s="299"/>
      <c r="FK121" s="299"/>
      <c r="FL121" s="299"/>
      <c r="FM121" s="299"/>
      <c r="FN121" s="299"/>
      <c r="FO121" s="299"/>
      <c r="FP121" s="299"/>
      <c r="FQ121" s="299"/>
      <c r="FR121" s="299"/>
      <c r="FS121" s="299"/>
      <c r="FT121" s="299"/>
      <c r="FU121" s="299"/>
      <c r="FV121" s="299"/>
      <c r="FW121" s="299"/>
      <c r="FX121" s="299"/>
      <c r="FY121" s="299"/>
      <c r="FZ121" s="299"/>
      <c r="GA121" s="299"/>
      <c r="GB121" s="299"/>
      <c r="GC121" s="299"/>
      <c r="GD121" s="299"/>
      <c r="GE121" s="299"/>
      <c r="GF121" s="299"/>
      <c r="GG121" s="299"/>
      <c r="GH121" s="299"/>
      <c r="GI121" s="299"/>
      <c r="GJ121" s="299"/>
      <c r="GK121" s="299"/>
      <c r="GL121" s="299"/>
      <c r="GM121" s="299"/>
      <c r="GN121" s="299"/>
      <c r="GO121" s="299"/>
      <c r="GP121" s="299"/>
      <c r="GQ121" s="299"/>
      <c r="GR121" s="299"/>
      <c r="GS121" s="299"/>
      <c r="GT121" s="299"/>
      <c r="GU121" s="299"/>
      <c r="GV121" s="299"/>
      <c r="GW121" s="299"/>
      <c r="GX121" s="299"/>
      <c r="GY121" s="299"/>
      <c r="GZ121" s="299"/>
      <c r="HA121" s="299"/>
      <c r="HB121" s="299"/>
      <c r="HC121" s="299"/>
      <c r="HD121" s="299"/>
      <c r="HE121" s="299"/>
      <c r="HF121" s="299"/>
      <c r="HG121" s="299"/>
      <c r="HH121" s="299"/>
      <c r="HI121" s="299"/>
      <c r="HJ121" s="299"/>
      <c r="HK121" s="299"/>
      <c r="HL121" s="299"/>
      <c r="HM121" s="299"/>
      <c r="HN121" s="299"/>
      <c r="HO121" s="299"/>
      <c r="HP121" s="299"/>
      <c r="HQ121" s="299"/>
      <c r="HR121" s="299"/>
      <c r="HS121" s="299"/>
      <c r="HT121" s="299"/>
      <c r="HU121" s="299"/>
      <c r="HV121" s="299"/>
      <c r="HW121" s="299"/>
      <c r="HX121" s="299"/>
      <c r="HY121" s="299"/>
      <c r="HZ121" s="299"/>
      <c r="IA121" s="299"/>
      <c r="IB121" s="299"/>
      <c r="IC121" s="299"/>
      <c r="ID121" s="299"/>
      <c r="IE121" s="299"/>
      <c r="IF121" s="299"/>
      <c r="IG121" s="299"/>
      <c r="IH121" s="299"/>
      <c r="II121" s="299"/>
      <c r="IJ121" s="299"/>
      <c r="IK121" s="299"/>
      <c r="IL121" s="299"/>
      <c r="IM121" s="299"/>
      <c r="IN121" s="299"/>
      <c r="IO121" s="299"/>
      <c r="IP121" s="299"/>
      <c r="IQ121" s="299"/>
      <c r="IR121" s="299"/>
      <c r="IS121" s="299"/>
      <c r="IT121" s="299"/>
      <c r="IU121" s="299"/>
      <c r="IV121" s="299"/>
      <c r="IW121" s="299"/>
      <c r="IX121" s="299"/>
      <c r="IY121" s="299"/>
      <c r="IZ121" s="299"/>
      <c r="JA121" s="299"/>
      <c r="JB121" s="299"/>
      <c r="JC121" s="299"/>
      <c r="JD121" s="299"/>
      <c r="JE121" s="299"/>
      <c r="JF121" s="299"/>
      <c r="JG121" s="299"/>
      <c r="JH121" s="299"/>
      <c r="JI121" s="299"/>
      <c r="JJ121" s="299"/>
      <c r="JK121" s="299"/>
      <c r="JL121" s="299"/>
      <c r="JM121" s="299"/>
      <c r="JN121" s="299"/>
      <c r="JO121" s="299"/>
      <c r="JP121" s="299"/>
      <c r="JQ121" s="299"/>
      <c r="JR121" s="299"/>
      <c r="JS121" s="299"/>
      <c r="JT121" s="299"/>
      <c r="JU121" s="299"/>
      <c r="JV121" s="299"/>
      <c r="JW121" s="299"/>
      <c r="JX121" s="299"/>
      <c r="JY121" s="299"/>
      <c r="JZ121" s="299"/>
      <c r="KA121" s="299"/>
      <c r="KB121" s="299"/>
      <c r="KC121" s="299"/>
      <c r="KD121" s="299"/>
      <c r="KE121" s="299"/>
      <c r="KF121" s="299"/>
      <c r="KG121" s="299"/>
      <c r="KH121" s="299"/>
      <c r="KI121" s="299"/>
      <c r="KJ121" s="299"/>
      <c r="KK121" s="299"/>
      <c r="KL121" s="299"/>
      <c r="KM121" s="299"/>
      <c r="KN121" s="299"/>
      <c r="KO121" s="299"/>
      <c r="KP121" s="299"/>
      <c r="KQ121" s="299"/>
      <c r="KR121" s="299"/>
      <c r="KS121" s="299"/>
      <c r="KT121" s="299"/>
      <c r="KU121" s="299"/>
      <c r="KV121" s="299"/>
      <c r="KW121" s="299"/>
      <c r="KX121" s="299"/>
      <c r="KY121" s="299"/>
      <c r="KZ121" s="299"/>
      <c r="LA121" s="299"/>
      <c r="LB121" s="299"/>
      <c r="LC121" s="299"/>
      <c r="LD121" s="299"/>
      <c r="LE121" s="299"/>
      <c r="LF121" s="299"/>
      <c r="LG121" s="299"/>
      <c r="LH121" s="299"/>
      <c r="LI121" s="299"/>
      <c r="LJ121" s="299"/>
      <c r="LK121" s="299"/>
      <c r="LL121" s="299"/>
      <c r="LM121" s="299"/>
      <c r="LN121" s="299"/>
      <c r="LO121" s="299"/>
      <c r="LP121" s="299"/>
      <c r="LQ121" s="299"/>
      <c r="LR121" s="299"/>
      <c r="LS121" s="299"/>
      <c r="LT121" s="299"/>
      <c r="LU121" s="299"/>
      <c r="LV121" s="299"/>
      <c r="LW121" s="299"/>
      <c r="LX121" s="299"/>
      <c r="LY121" s="299"/>
      <c r="LZ121" s="299"/>
      <c r="MA121" s="299"/>
      <c r="MB121" s="299"/>
      <c r="MC121" s="299"/>
      <c r="MD121" s="299"/>
      <c r="ME121" s="299"/>
      <c r="MF121" s="299"/>
      <c r="MG121" s="299"/>
      <c r="MH121" s="299"/>
      <c r="MI121" s="299"/>
      <c r="MJ121" s="299"/>
      <c r="MK121" s="299"/>
      <c r="ML121" s="299"/>
      <c r="MM121" s="299"/>
      <c r="MN121" s="299"/>
      <c r="MO121" s="299"/>
      <c r="MP121" s="299"/>
      <c r="MQ121" s="299"/>
      <c r="MR121" s="299"/>
      <c r="MS121" s="299"/>
      <c r="MT121" s="299"/>
      <c r="MU121" s="299"/>
      <c r="MV121" s="299"/>
      <c r="MW121" s="299"/>
      <c r="MX121" s="299"/>
      <c r="MY121" s="299"/>
      <c r="MZ121" s="299"/>
      <c r="NA121" s="299"/>
      <c r="NB121" s="299"/>
      <c r="NC121" s="299"/>
      <c r="ND121" s="299"/>
      <c r="NE121" s="299"/>
      <c r="NF121" s="299"/>
      <c r="NG121" s="299"/>
      <c r="NH121" s="299"/>
      <c r="NI121" s="299"/>
      <c r="NJ121" s="299"/>
      <c r="NK121" s="299"/>
      <c r="NL121" s="299"/>
      <c r="NM121" s="299"/>
      <c r="NN121" s="299"/>
      <c r="NO121" s="299"/>
      <c r="NP121" s="299"/>
      <c r="NQ121" s="299"/>
      <c r="NR121" s="299"/>
      <c r="NS121" s="299"/>
      <c r="NT121" s="299"/>
      <c r="NU121" s="299"/>
      <c r="NV121" s="299"/>
      <c r="NW121" s="299"/>
      <c r="NX121" s="299"/>
      <c r="NY121" s="299"/>
      <c r="NZ121" s="299"/>
      <c r="OA121" s="299"/>
      <c r="OB121" s="299"/>
      <c r="OC121" s="299"/>
      <c r="OD121" s="299"/>
      <c r="OE121" s="299"/>
      <c r="OF121" s="299"/>
      <c r="OG121" s="299"/>
      <c r="OH121" s="299"/>
      <c r="OI121" s="299"/>
      <c r="OJ121" s="299"/>
      <c r="OK121" s="299"/>
      <c r="OL121" s="299"/>
      <c r="OM121" s="299"/>
      <c r="ON121" s="299"/>
      <c r="OO121" s="299"/>
      <c r="OP121" s="299"/>
      <c r="OQ121" s="299"/>
      <c r="OR121" s="299"/>
      <c r="OS121" s="299"/>
      <c r="OT121" s="299"/>
      <c r="OU121" s="299"/>
      <c r="OV121" s="299"/>
      <c r="OW121" s="299"/>
      <c r="OX121" s="299"/>
      <c r="OY121" s="299"/>
      <c r="OZ121" s="299"/>
      <c r="PA121" s="299"/>
      <c r="PB121" s="299"/>
      <c r="PC121" s="299"/>
      <c r="PD121" s="299"/>
      <c r="PE121" s="299"/>
      <c r="PF121" s="299"/>
      <c r="PG121" s="299"/>
      <c r="PH121" s="299"/>
      <c r="PI121" s="299"/>
      <c r="PJ121" s="299"/>
      <c r="PK121" s="299"/>
      <c r="PL121" s="299"/>
      <c r="PM121" s="299"/>
      <c r="PN121" s="299"/>
      <c r="PO121" s="299"/>
      <c r="PP121" s="299"/>
      <c r="PQ121" s="299"/>
      <c r="PR121" s="299"/>
      <c r="PS121" s="299"/>
      <c r="PT121" s="299"/>
      <c r="PU121" s="299"/>
      <c r="PV121" s="299"/>
      <c r="PW121" s="299"/>
      <c r="PX121" s="299"/>
      <c r="PY121" s="299"/>
      <c r="PZ121" s="299"/>
      <c r="QA121" s="299"/>
      <c r="QB121" s="299"/>
      <c r="QC121" s="299"/>
      <c r="QD121" s="299"/>
      <c r="QE121" s="299"/>
      <c r="QF121" s="299"/>
      <c r="QG121" s="299"/>
      <c r="QH121" s="299"/>
      <c r="QI121" s="299"/>
      <c r="QJ121" s="299"/>
      <c r="QK121" s="299"/>
      <c r="QL121" s="299"/>
      <c r="QM121" s="299"/>
      <c r="QN121" s="299"/>
      <c r="QO121" s="299"/>
      <c r="QP121" s="299"/>
      <c r="QQ121" s="299"/>
      <c r="QR121" s="299"/>
      <c r="QS121" s="299"/>
      <c r="QT121" s="299"/>
      <c r="QU121" s="299"/>
      <c r="QV121" s="299"/>
      <c r="QW121" s="299"/>
      <c r="QX121" s="299"/>
      <c r="QY121" s="299"/>
      <c r="QZ121" s="299"/>
      <c r="RA121" s="299"/>
      <c r="RB121" s="299"/>
      <c r="RC121" s="299"/>
      <c r="RD121" s="299"/>
      <c r="RE121" s="299"/>
      <c r="RF121" s="299"/>
      <c r="RG121" s="299"/>
      <c r="RH121" s="299"/>
      <c r="RI121" s="299"/>
      <c r="RJ121" s="299"/>
      <c r="RK121" s="299"/>
      <c r="RL121" s="299"/>
      <c r="RM121" s="299"/>
      <c r="RN121" s="299"/>
      <c r="RO121" s="299"/>
      <c r="RP121" s="299"/>
      <c r="RQ121" s="299"/>
      <c r="RR121" s="299"/>
      <c r="RS121" s="299"/>
      <c r="RT121" s="299"/>
      <c r="RU121" s="299"/>
      <c r="RV121" s="299"/>
      <c r="RW121" s="299"/>
      <c r="RX121" s="299"/>
      <c r="RY121" s="299"/>
      <c r="RZ121" s="299"/>
      <c r="SA121" s="299"/>
      <c r="SB121" s="299"/>
      <c r="SC121" s="299"/>
      <c r="SD121" s="299"/>
      <c r="SE121" s="299"/>
      <c r="SF121" s="299"/>
      <c r="SG121" s="299"/>
      <c r="SH121" s="299"/>
      <c r="SI121" s="299"/>
      <c r="SJ121" s="299"/>
    </row>
    <row r="122" spans="2:504" ht="30" customHeight="1" x14ac:dyDescent="0.25">
      <c r="B122" s="113" t="str">
        <f>'Graph Data'!L84</f>
        <v>AE ERROR-STATE</v>
      </c>
      <c r="C122" s="112" t="str" cm="1">
        <f t="array" ref="C122">IFERROR(_xlfn.TEXTJOIN(", ",TRUE,IF($E$4:$SJ$4=B122,$E$10:$SJ$10,"")),"Excel 2019 or newer required for this function")</f>
        <v/>
      </c>
      <c r="D122" s="105">
        <f t="shared" si="18"/>
        <v>0</v>
      </c>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299"/>
      <c r="AJ122" s="299"/>
      <c r="AK122" s="299"/>
      <c r="AL122" s="299"/>
      <c r="AM122" s="299"/>
      <c r="AN122" s="299"/>
      <c r="AO122" s="299"/>
      <c r="AP122" s="299"/>
      <c r="AQ122" s="299"/>
      <c r="AR122" s="299"/>
      <c r="AS122" s="299"/>
      <c r="AT122" s="299"/>
      <c r="AU122" s="299"/>
      <c r="AV122" s="299"/>
      <c r="AW122" s="299"/>
      <c r="AX122" s="299"/>
      <c r="AY122" s="299"/>
      <c r="AZ122" s="299"/>
      <c r="BA122" s="299"/>
      <c r="BB122" s="299"/>
      <c r="BC122" s="299"/>
      <c r="BD122" s="299"/>
      <c r="BE122" s="299"/>
      <c r="BF122" s="299"/>
      <c r="BG122" s="299"/>
      <c r="BH122" s="299"/>
      <c r="BI122" s="299"/>
      <c r="BJ122" s="299"/>
      <c r="BK122" s="299"/>
      <c r="BL122" s="299"/>
      <c r="BM122" s="299"/>
      <c r="BN122" s="299"/>
      <c r="BO122" s="299"/>
      <c r="BP122" s="299"/>
      <c r="BQ122" s="299"/>
      <c r="BR122" s="299"/>
      <c r="BS122" s="299"/>
      <c r="BT122" s="299"/>
      <c r="BU122" s="299"/>
      <c r="BV122" s="299"/>
      <c r="BW122" s="299"/>
      <c r="BX122" s="299"/>
      <c r="BY122" s="299"/>
      <c r="BZ122" s="299"/>
      <c r="CA122" s="299"/>
      <c r="CB122" s="299"/>
      <c r="CC122" s="299"/>
      <c r="CD122" s="299"/>
      <c r="CE122" s="299"/>
      <c r="CF122" s="299"/>
      <c r="CG122" s="299"/>
      <c r="CH122" s="299"/>
      <c r="CI122" s="299"/>
      <c r="CJ122" s="299"/>
      <c r="CK122" s="299"/>
      <c r="CL122" s="299"/>
      <c r="CM122" s="299"/>
      <c r="CN122" s="299"/>
      <c r="CO122" s="299"/>
      <c r="CP122" s="299"/>
      <c r="CQ122" s="299"/>
      <c r="CR122" s="299"/>
      <c r="CS122" s="299"/>
      <c r="CT122" s="299"/>
      <c r="CU122" s="299"/>
      <c r="CV122" s="299"/>
      <c r="CW122" s="299"/>
      <c r="CX122" s="299"/>
      <c r="CY122" s="299"/>
      <c r="CZ122" s="299"/>
      <c r="DA122" s="299"/>
      <c r="DB122" s="299"/>
      <c r="DC122" s="299"/>
      <c r="DD122" s="299"/>
      <c r="DE122" s="299"/>
      <c r="DF122" s="299"/>
      <c r="DG122" s="299"/>
      <c r="DH122" s="299"/>
      <c r="DI122" s="299"/>
      <c r="DJ122" s="299"/>
      <c r="DK122" s="299"/>
      <c r="DL122" s="299"/>
      <c r="DM122" s="299"/>
      <c r="DN122" s="299"/>
      <c r="DO122" s="299"/>
      <c r="DP122" s="299"/>
      <c r="DQ122" s="299"/>
      <c r="DR122" s="299"/>
      <c r="DS122" s="299"/>
      <c r="DT122" s="299"/>
      <c r="DU122" s="299"/>
      <c r="DV122" s="299"/>
      <c r="DW122" s="299"/>
      <c r="DX122" s="299"/>
      <c r="DY122" s="299"/>
      <c r="DZ122" s="299"/>
      <c r="EA122" s="299"/>
      <c r="EB122" s="299"/>
      <c r="EC122" s="299"/>
      <c r="ED122" s="299"/>
      <c r="EE122" s="299"/>
      <c r="EF122" s="299"/>
      <c r="EG122" s="299"/>
      <c r="EH122" s="299"/>
      <c r="EI122" s="299"/>
      <c r="EJ122" s="299"/>
      <c r="EK122" s="299"/>
      <c r="EL122" s="299"/>
      <c r="EM122" s="299"/>
      <c r="EN122" s="299"/>
      <c r="EO122" s="299"/>
      <c r="EP122" s="299"/>
      <c r="EQ122" s="299"/>
      <c r="ER122" s="299"/>
      <c r="ES122" s="299"/>
      <c r="ET122" s="299"/>
      <c r="EU122" s="299"/>
      <c r="EV122" s="299"/>
      <c r="EW122" s="299"/>
      <c r="EX122" s="299"/>
      <c r="EY122" s="299"/>
      <c r="EZ122" s="299"/>
      <c r="FA122" s="299"/>
      <c r="FB122" s="299"/>
      <c r="FC122" s="299"/>
      <c r="FD122" s="299"/>
      <c r="FE122" s="299"/>
      <c r="FF122" s="299"/>
      <c r="FG122" s="299"/>
      <c r="FH122" s="299"/>
      <c r="FI122" s="299"/>
      <c r="FJ122" s="299"/>
      <c r="FK122" s="299"/>
      <c r="FL122" s="299"/>
      <c r="FM122" s="299"/>
      <c r="FN122" s="299"/>
      <c r="FO122" s="299"/>
      <c r="FP122" s="299"/>
      <c r="FQ122" s="299"/>
      <c r="FR122" s="299"/>
      <c r="FS122" s="299"/>
      <c r="FT122" s="299"/>
      <c r="FU122" s="299"/>
      <c r="FV122" s="299"/>
      <c r="FW122" s="299"/>
      <c r="FX122" s="299"/>
      <c r="FY122" s="299"/>
      <c r="FZ122" s="299"/>
      <c r="GA122" s="299"/>
      <c r="GB122" s="299"/>
      <c r="GC122" s="299"/>
      <c r="GD122" s="299"/>
      <c r="GE122" s="299"/>
      <c r="GF122" s="299"/>
      <c r="GG122" s="299"/>
      <c r="GH122" s="299"/>
      <c r="GI122" s="299"/>
      <c r="GJ122" s="299"/>
      <c r="GK122" s="299"/>
      <c r="GL122" s="299"/>
      <c r="GM122" s="299"/>
      <c r="GN122" s="299"/>
      <c r="GO122" s="299"/>
      <c r="GP122" s="299"/>
      <c r="GQ122" s="299"/>
      <c r="GR122" s="299"/>
      <c r="GS122" s="299"/>
      <c r="GT122" s="299"/>
      <c r="GU122" s="299"/>
      <c r="GV122" s="299"/>
      <c r="GW122" s="299"/>
      <c r="GX122" s="299"/>
      <c r="GY122" s="299"/>
      <c r="GZ122" s="299"/>
      <c r="HA122" s="299"/>
      <c r="HB122" s="299"/>
      <c r="HC122" s="299"/>
      <c r="HD122" s="299"/>
      <c r="HE122" s="299"/>
      <c r="HF122" s="299"/>
      <c r="HG122" s="299"/>
      <c r="HH122" s="299"/>
      <c r="HI122" s="299"/>
      <c r="HJ122" s="299"/>
      <c r="HK122" s="299"/>
      <c r="HL122" s="299"/>
      <c r="HM122" s="299"/>
      <c r="HN122" s="299"/>
      <c r="HO122" s="299"/>
      <c r="HP122" s="299"/>
      <c r="HQ122" s="299"/>
      <c r="HR122" s="299"/>
      <c r="HS122" s="299"/>
      <c r="HT122" s="299"/>
      <c r="HU122" s="299"/>
      <c r="HV122" s="299"/>
      <c r="HW122" s="299"/>
      <c r="HX122" s="299"/>
      <c r="HY122" s="299"/>
      <c r="HZ122" s="299"/>
      <c r="IA122" s="299"/>
      <c r="IB122" s="299"/>
      <c r="IC122" s="299"/>
      <c r="ID122" s="299"/>
      <c r="IE122" s="299"/>
      <c r="IF122" s="299"/>
      <c r="IG122" s="299"/>
      <c r="IH122" s="299"/>
      <c r="II122" s="299"/>
      <c r="IJ122" s="299"/>
      <c r="IK122" s="299"/>
      <c r="IL122" s="299"/>
      <c r="IM122" s="299"/>
      <c r="IN122" s="299"/>
      <c r="IO122" s="299"/>
      <c r="IP122" s="299"/>
      <c r="IQ122" s="299"/>
      <c r="IR122" s="299"/>
      <c r="IS122" s="299"/>
      <c r="IT122" s="299"/>
      <c r="IU122" s="299"/>
      <c r="IV122" s="299"/>
      <c r="IW122" s="299"/>
      <c r="IX122" s="299"/>
      <c r="IY122" s="299"/>
      <c r="IZ122" s="299"/>
      <c r="JA122" s="299"/>
      <c r="JB122" s="299"/>
      <c r="JC122" s="299"/>
      <c r="JD122" s="299"/>
      <c r="JE122" s="299"/>
      <c r="JF122" s="299"/>
      <c r="JG122" s="299"/>
      <c r="JH122" s="299"/>
      <c r="JI122" s="299"/>
      <c r="JJ122" s="299"/>
      <c r="JK122" s="299"/>
      <c r="JL122" s="299"/>
      <c r="JM122" s="299"/>
      <c r="JN122" s="299"/>
      <c r="JO122" s="299"/>
      <c r="JP122" s="299"/>
      <c r="JQ122" s="299"/>
      <c r="JR122" s="299"/>
      <c r="JS122" s="299"/>
      <c r="JT122" s="299"/>
      <c r="JU122" s="299"/>
      <c r="JV122" s="299"/>
      <c r="JW122" s="299"/>
      <c r="JX122" s="299"/>
      <c r="JY122" s="299"/>
      <c r="JZ122" s="299"/>
      <c r="KA122" s="299"/>
      <c r="KB122" s="299"/>
      <c r="KC122" s="299"/>
      <c r="KD122" s="299"/>
      <c r="KE122" s="299"/>
      <c r="KF122" s="299"/>
      <c r="KG122" s="299"/>
      <c r="KH122" s="299"/>
      <c r="KI122" s="299"/>
      <c r="KJ122" s="299"/>
      <c r="KK122" s="299"/>
      <c r="KL122" s="299"/>
      <c r="KM122" s="299"/>
      <c r="KN122" s="299"/>
      <c r="KO122" s="299"/>
      <c r="KP122" s="299"/>
      <c r="KQ122" s="299"/>
      <c r="KR122" s="299"/>
      <c r="KS122" s="299"/>
      <c r="KT122" s="299"/>
      <c r="KU122" s="299"/>
      <c r="KV122" s="299"/>
      <c r="KW122" s="299"/>
      <c r="KX122" s="299"/>
      <c r="KY122" s="299"/>
      <c r="KZ122" s="299"/>
      <c r="LA122" s="299"/>
      <c r="LB122" s="299"/>
      <c r="LC122" s="299"/>
      <c r="LD122" s="299"/>
      <c r="LE122" s="299"/>
      <c r="LF122" s="299"/>
      <c r="LG122" s="299"/>
      <c r="LH122" s="299"/>
      <c r="LI122" s="299"/>
      <c r="LJ122" s="299"/>
      <c r="LK122" s="299"/>
      <c r="LL122" s="299"/>
      <c r="LM122" s="299"/>
      <c r="LN122" s="299"/>
      <c r="LO122" s="299"/>
      <c r="LP122" s="299"/>
      <c r="LQ122" s="299"/>
      <c r="LR122" s="299"/>
      <c r="LS122" s="299"/>
      <c r="LT122" s="299"/>
      <c r="LU122" s="299"/>
      <c r="LV122" s="299"/>
      <c r="LW122" s="299"/>
      <c r="LX122" s="299"/>
      <c r="LY122" s="299"/>
      <c r="LZ122" s="299"/>
      <c r="MA122" s="299"/>
      <c r="MB122" s="299"/>
      <c r="MC122" s="299"/>
      <c r="MD122" s="299"/>
      <c r="ME122" s="299"/>
      <c r="MF122" s="299"/>
      <c r="MG122" s="299"/>
      <c r="MH122" s="299"/>
      <c r="MI122" s="299"/>
      <c r="MJ122" s="299"/>
      <c r="MK122" s="299"/>
      <c r="ML122" s="299"/>
      <c r="MM122" s="299"/>
      <c r="MN122" s="299"/>
      <c r="MO122" s="299"/>
      <c r="MP122" s="299"/>
      <c r="MQ122" s="299"/>
      <c r="MR122" s="299"/>
      <c r="MS122" s="299"/>
      <c r="MT122" s="299"/>
      <c r="MU122" s="299"/>
      <c r="MV122" s="299"/>
      <c r="MW122" s="299"/>
      <c r="MX122" s="299"/>
      <c r="MY122" s="299"/>
      <c r="MZ122" s="299"/>
      <c r="NA122" s="299"/>
      <c r="NB122" s="299"/>
      <c r="NC122" s="299"/>
      <c r="ND122" s="299"/>
      <c r="NE122" s="299"/>
      <c r="NF122" s="299"/>
      <c r="NG122" s="299"/>
      <c r="NH122" s="299"/>
      <c r="NI122" s="299"/>
      <c r="NJ122" s="299"/>
      <c r="NK122" s="299"/>
      <c r="NL122" s="299"/>
      <c r="NM122" s="299"/>
      <c r="NN122" s="299"/>
      <c r="NO122" s="299"/>
      <c r="NP122" s="299"/>
      <c r="NQ122" s="299"/>
      <c r="NR122" s="299"/>
      <c r="NS122" s="299"/>
      <c r="NT122" s="299"/>
      <c r="NU122" s="299"/>
      <c r="NV122" s="299"/>
      <c r="NW122" s="299"/>
      <c r="NX122" s="299"/>
      <c r="NY122" s="299"/>
      <c r="NZ122" s="299"/>
      <c r="OA122" s="299"/>
      <c r="OB122" s="299"/>
      <c r="OC122" s="299"/>
      <c r="OD122" s="299"/>
      <c r="OE122" s="299"/>
      <c r="OF122" s="299"/>
      <c r="OG122" s="299"/>
      <c r="OH122" s="299"/>
      <c r="OI122" s="299"/>
      <c r="OJ122" s="299"/>
      <c r="OK122" s="299"/>
      <c r="OL122" s="299"/>
      <c r="OM122" s="299"/>
      <c r="ON122" s="299"/>
      <c r="OO122" s="299"/>
      <c r="OP122" s="299"/>
      <c r="OQ122" s="299"/>
      <c r="OR122" s="299"/>
      <c r="OS122" s="299"/>
      <c r="OT122" s="299"/>
      <c r="OU122" s="299"/>
      <c r="OV122" s="299"/>
      <c r="OW122" s="299"/>
      <c r="OX122" s="299"/>
      <c r="OY122" s="299"/>
      <c r="OZ122" s="299"/>
      <c r="PA122" s="299"/>
      <c r="PB122" s="299"/>
      <c r="PC122" s="299"/>
      <c r="PD122" s="299"/>
      <c r="PE122" s="299"/>
      <c r="PF122" s="299"/>
      <c r="PG122" s="299"/>
      <c r="PH122" s="299"/>
      <c r="PI122" s="299"/>
      <c r="PJ122" s="299"/>
      <c r="PK122" s="299"/>
      <c r="PL122" s="299"/>
      <c r="PM122" s="299"/>
      <c r="PN122" s="299"/>
      <c r="PO122" s="299"/>
      <c r="PP122" s="299"/>
      <c r="PQ122" s="299"/>
      <c r="PR122" s="299"/>
      <c r="PS122" s="299"/>
      <c r="PT122" s="299"/>
      <c r="PU122" s="299"/>
      <c r="PV122" s="299"/>
      <c r="PW122" s="299"/>
      <c r="PX122" s="299"/>
      <c r="PY122" s="299"/>
      <c r="PZ122" s="299"/>
      <c r="QA122" s="299"/>
      <c r="QB122" s="299"/>
      <c r="QC122" s="299"/>
      <c r="QD122" s="299"/>
      <c r="QE122" s="299"/>
      <c r="QF122" s="299"/>
      <c r="QG122" s="299"/>
      <c r="QH122" s="299"/>
      <c r="QI122" s="299"/>
      <c r="QJ122" s="299"/>
      <c r="QK122" s="299"/>
      <c r="QL122" s="299"/>
      <c r="QM122" s="299"/>
      <c r="QN122" s="299"/>
      <c r="QO122" s="299"/>
      <c r="QP122" s="299"/>
      <c r="QQ122" s="299"/>
      <c r="QR122" s="299"/>
      <c r="QS122" s="299"/>
      <c r="QT122" s="299"/>
      <c r="QU122" s="299"/>
      <c r="QV122" s="299"/>
      <c r="QW122" s="299"/>
      <c r="QX122" s="299"/>
      <c r="QY122" s="299"/>
      <c r="QZ122" s="299"/>
      <c r="RA122" s="299"/>
      <c r="RB122" s="299"/>
      <c r="RC122" s="299"/>
      <c r="RD122" s="299"/>
      <c r="RE122" s="299"/>
      <c r="RF122" s="299"/>
      <c r="RG122" s="299"/>
      <c r="RH122" s="299"/>
      <c r="RI122" s="299"/>
      <c r="RJ122" s="299"/>
      <c r="RK122" s="299"/>
      <c r="RL122" s="299"/>
      <c r="RM122" s="299"/>
      <c r="RN122" s="299"/>
      <c r="RO122" s="299"/>
      <c r="RP122" s="299"/>
      <c r="RQ122" s="299"/>
      <c r="RR122" s="299"/>
      <c r="RS122" s="299"/>
      <c r="RT122" s="299"/>
      <c r="RU122" s="299"/>
      <c r="RV122" s="299"/>
      <c r="RW122" s="299"/>
      <c r="RX122" s="299"/>
      <c r="RY122" s="299"/>
      <c r="RZ122" s="299"/>
      <c r="SA122" s="299"/>
      <c r="SB122" s="299"/>
      <c r="SC122" s="299"/>
      <c r="SD122" s="299"/>
      <c r="SE122" s="299"/>
      <c r="SF122" s="299"/>
      <c r="SG122" s="299"/>
      <c r="SH122" s="299"/>
      <c r="SI122" s="299"/>
      <c r="SJ122" s="299"/>
    </row>
    <row r="123" spans="2:504" ht="30" customHeight="1" x14ac:dyDescent="0.25">
      <c r="B123" s="113" t="str">
        <f>'Graph Data'!L85</f>
        <v>AE OMISS-AGENCY</v>
      </c>
      <c r="C123" s="112" t="str" cm="1">
        <f t="array" ref="C123">IFERROR(_xlfn.TEXTJOIN(", ",TRUE,IF($E$4:$SJ$4=B123,$E$10:$SJ$10,"")),"Excel 2019 or newer required for this function")</f>
        <v/>
      </c>
      <c r="D123" s="105">
        <f t="shared" si="18"/>
        <v>0</v>
      </c>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299"/>
      <c r="AF123" s="299"/>
      <c r="AG123" s="299"/>
      <c r="AH123" s="299"/>
      <c r="AI123" s="299"/>
      <c r="AJ123" s="299"/>
      <c r="AK123" s="299"/>
      <c r="AL123" s="299"/>
      <c r="AM123" s="299"/>
      <c r="AN123" s="299"/>
      <c r="AO123" s="299"/>
      <c r="AP123" s="299"/>
      <c r="AQ123" s="299"/>
      <c r="AR123" s="299"/>
      <c r="AS123" s="299"/>
      <c r="AT123" s="299"/>
      <c r="AU123" s="299"/>
      <c r="AV123" s="299"/>
      <c r="AW123" s="299"/>
      <c r="AX123" s="299"/>
      <c r="AY123" s="299"/>
      <c r="AZ123" s="299"/>
      <c r="BA123" s="299"/>
      <c r="BB123" s="299"/>
      <c r="BC123" s="299"/>
      <c r="BD123" s="299"/>
      <c r="BE123" s="299"/>
      <c r="BF123" s="299"/>
      <c r="BG123" s="299"/>
      <c r="BH123" s="299"/>
      <c r="BI123" s="299"/>
      <c r="BJ123" s="299"/>
      <c r="BK123" s="299"/>
      <c r="BL123" s="299"/>
      <c r="BM123" s="299"/>
      <c r="BN123" s="299"/>
      <c r="BO123" s="299"/>
      <c r="BP123" s="299"/>
      <c r="BQ123" s="299"/>
      <c r="BR123" s="299"/>
      <c r="BS123" s="299"/>
      <c r="BT123" s="299"/>
      <c r="BU123" s="299"/>
      <c r="BV123" s="299"/>
      <c r="BW123" s="299"/>
      <c r="BX123" s="299"/>
      <c r="BY123" s="299"/>
      <c r="BZ123" s="299"/>
      <c r="CA123" s="299"/>
      <c r="CB123" s="299"/>
      <c r="CC123" s="299"/>
      <c r="CD123" s="299"/>
      <c r="CE123" s="299"/>
      <c r="CF123" s="299"/>
      <c r="CG123" s="299"/>
      <c r="CH123" s="299"/>
      <c r="CI123" s="299"/>
      <c r="CJ123" s="299"/>
      <c r="CK123" s="299"/>
      <c r="CL123" s="299"/>
      <c r="CM123" s="299"/>
      <c r="CN123" s="299"/>
      <c r="CO123" s="299"/>
      <c r="CP123" s="299"/>
      <c r="CQ123" s="299"/>
      <c r="CR123" s="299"/>
      <c r="CS123" s="299"/>
      <c r="CT123" s="299"/>
      <c r="CU123" s="299"/>
      <c r="CV123" s="299"/>
      <c r="CW123" s="299"/>
      <c r="CX123" s="299"/>
      <c r="CY123" s="299"/>
      <c r="CZ123" s="299"/>
      <c r="DA123" s="299"/>
      <c r="DB123" s="299"/>
      <c r="DC123" s="299"/>
      <c r="DD123" s="299"/>
      <c r="DE123" s="299"/>
      <c r="DF123" s="299"/>
      <c r="DG123" s="299"/>
      <c r="DH123" s="299"/>
      <c r="DI123" s="299"/>
      <c r="DJ123" s="299"/>
      <c r="DK123" s="299"/>
      <c r="DL123" s="299"/>
      <c r="DM123" s="299"/>
      <c r="DN123" s="299"/>
      <c r="DO123" s="299"/>
      <c r="DP123" s="299"/>
      <c r="DQ123" s="299"/>
      <c r="DR123" s="299"/>
      <c r="DS123" s="299"/>
      <c r="DT123" s="299"/>
      <c r="DU123" s="299"/>
      <c r="DV123" s="299"/>
      <c r="DW123" s="299"/>
      <c r="DX123" s="299"/>
      <c r="DY123" s="299"/>
      <c r="DZ123" s="299"/>
      <c r="EA123" s="299"/>
      <c r="EB123" s="299"/>
      <c r="EC123" s="299"/>
      <c r="ED123" s="299"/>
      <c r="EE123" s="299"/>
      <c r="EF123" s="299"/>
      <c r="EG123" s="299"/>
      <c r="EH123" s="299"/>
      <c r="EI123" s="299"/>
      <c r="EJ123" s="299"/>
      <c r="EK123" s="299"/>
      <c r="EL123" s="299"/>
      <c r="EM123" s="299"/>
      <c r="EN123" s="299"/>
      <c r="EO123" s="299"/>
      <c r="EP123" s="299"/>
      <c r="EQ123" s="299"/>
      <c r="ER123" s="299"/>
      <c r="ES123" s="299"/>
      <c r="ET123" s="299"/>
      <c r="EU123" s="299"/>
      <c r="EV123" s="299"/>
      <c r="EW123" s="299"/>
      <c r="EX123" s="299"/>
      <c r="EY123" s="299"/>
      <c r="EZ123" s="299"/>
      <c r="FA123" s="299"/>
      <c r="FB123" s="299"/>
      <c r="FC123" s="299"/>
      <c r="FD123" s="299"/>
      <c r="FE123" s="299"/>
      <c r="FF123" s="299"/>
      <c r="FG123" s="299"/>
      <c r="FH123" s="299"/>
      <c r="FI123" s="299"/>
      <c r="FJ123" s="299"/>
      <c r="FK123" s="299"/>
      <c r="FL123" s="299"/>
      <c r="FM123" s="299"/>
      <c r="FN123" s="299"/>
      <c r="FO123" s="299"/>
      <c r="FP123" s="299"/>
      <c r="FQ123" s="299"/>
      <c r="FR123" s="299"/>
      <c r="FS123" s="299"/>
      <c r="FT123" s="299"/>
      <c r="FU123" s="299"/>
      <c r="FV123" s="299"/>
      <c r="FW123" s="299"/>
      <c r="FX123" s="299"/>
      <c r="FY123" s="299"/>
      <c r="FZ123" s="299"/>
      <c r="GA123" s="299"/>
      <c r="GB123" s="299"/>
      <c r="GC123" s="299"/>
      <c r="GD123" s="299"/>
      <c r="GE123" s="299"/>
      <c r="GF123" s="299"/>
      <c r="GG123" s="299"/>
      <c r="GH123" s="299"/>
      <c r="GI123" s="299"/>
      <c r="GJ123" s="299"/>
      <c r="GK123" s="299"/>
      <c r="GL123" s="299"/>
      <c r="GM123" s="299"/>
      <c r="GN123" s="299"/>
      <c r="GO123" s="299"/>
      <c r="GP123" s="299"/>
      <c r="GQ123" s="299"/>
      <c r="GR123" s="299"/>
      <c r="GS123" s="299"/>
      <c r="GT123" s="299"/>
      <c r="GU123" s="299"/>
      <c r="GV123" s="299"/>
      <c r="GW123" s="299"/>
      <c r="GX123" s="299"/>
      <c r="GY123" s="299"/>
      <c r="GZ123" s="299"/>
      <c r="HA123" s="299"/>
      <c r="HB123" s="299"/>
      <c r="HC123" s="299"/>
      <c r="HD123" s="299"/>
      <c r="HE123" s="299"/>
      <c r="HF123" s="299"/>
      <c r="HG123" s="299"/>
      <c r="HH123" s="299"/>
      <c r="HI123" s="299"/>
      <c r="HJ123" s="299"/>
      <c r="HK123" s="299"/>
      <c r="HL123" s="299"/>
      <c r="HM123" s="299"/>
      <c r="HN123" s="299"/>
      <c r="HO123" s="299"/>
      <c r="HP123" s="299"/>
      <c r="HQ123" s="299"/>
      <c r="HR123" s="299"/>
      <c r="HS123" s="299"/>
      <c r="HT123" s="299"/>
      <c r="HU123" s="299"/>
      <c r="HV123" s="299"/>
      <c r="HW123" s="299"/>
      <c r="HX123" s="299"/>
      <c r="HY123" s="299"/>
      <c r="HZ123" s="299"/>
      <c r="IA123" s="299"/>
      <c r="IB123" s="299"/>
      <c r="IC123" s="299"/>
      <c r="ID123" s="299"/>
      <c r="IE123" s="299"/>
      <c r="IF123" s="299"/>
      <c r="IG123" s="299"/>
      <c r="IH123" s="299"/>
      <c r="II123" s="299"/>
      <c r="IJ123" s="299"/>
      <c r="IK123" s="299"/>
      <c r="IL123" s="299"/>
      <c r="IM123" s="299"/>
      <c r="IN123" s="299"/>
      <c r="IO123" s="299"/>
      <c r="IP123" s="299"/>
      <c r="IQ123" s="299"/>
      <c r="IR123" s="299"/>
      <c r="IS123" s="299"/>
      <c r="IT123" s="299"/>
      <c r="IU123" s="299"/>
      <c r="IV123" s="299"/>
      <c r="IW123" s="299"/>
      <c r="IX123" s="299"/>
      <c r="IY123" s="299"/>
      <c r="IZ123" s="299"/>
      <c r="JA123" s="299"/>
      <c r="JB123" s="299"/>
      <c r="JC123" s="299"/>
      <c r="JD123" s="299"/>
      <c r="JE123" s="299"/>
      <c r="JF123" s="299"/>
      <c r="JG123" s="299"/>
      <c r="JH123" s="299"/>
      <c r="JI123" s="299"/>
      <c r="JJ123" s="299"/>
      <c r="JK123" s="299"/>
      <c r="JL123" s="299"/>
      <c r="JM123" s="299"/>
      <c r="JN123" s="299"/>
      <c r="JO123" s="299"/>
      <c r="JP123" s="299"/>
      <c r="JQ123" s="299"/>
      <c r="JR123" s="299"/>
      <c r="JS123" s="299"/>
      <c r="JT123" s="299"/>
      <c r="JU123" s="299"/>
      <c r="JV123" s="299"/>
      <c r="JW123" s="299"/>
      <c r="JX123" s="299"/>
      <c r="JY123" s="299"/>
      <c r="JZ123" s="299"/>
      <c r="KA123" s="299"/>
      <c r="KB123" s="299"/>
      <c r="KC123" s="299"/>
      <c r="KD123" s="299"/>
      <c r="KE123" s="299"/>
      <c r="KF123" s="299"/>
      <c r="KG123" s="299"/>
      <c r="KH123" s="299"/>
      <c r="KI123" s="299"/>
      <c r="KJ123" s="299"/>
      <c r="KK123" s="299"/>
      <c r="KL123" s="299"/>
      <c r="KM123" s="299"/>
      <c r="KN123" s="299"/>
      <c r="KO123" s="299"/>
      <c r="KP123" s="299"/>
      <c r="KQ123" s="299"/>
      <c r="KR123" s="299"/>
      <c r="KS123" s="299"/>
      <c r="KT123" s="299"/>
      <c r="KU123" s="299"/>
      <c r="KV123" s="299"/>
      <c r="KW123" s="299"/>
      <c r="KX123" s="299"/>
      <c r="KY123" s="299"/>
      <c r="KZ123" s="299"/>
      <c r="LA123" s="299"/>
      <c r="LB123" s="299"/>
      <c r="LC123" s="299"/>
      <c r="LD123" s="299"/>
      <c r="LE123" s="299"/>
      <c r="LF123" s="299"/>
      <c r="LG123" s="299"/>
      <c r="LH123" s="299"/>
      <c r="LI123" s="299"/>
      <c r="LJ123" s="299"/>
      <c r="LK123" s="299"/>
      <c r="LL123" s="299"/>
      <c r="LM123" s="299"/>
      <c r="LN123" s="299"/>
      <c r="LO123" s="299"/>
      <c r="LP123" s="299"/>
      <c r="LQ123" s="299"/>
      <c r="LR123" s="299"/>
      <c r="LS123" s="299"/>
      <c r="LT123" s="299"/>
      <c r="LU123" s="299"/>
      <c r="LV123" s="299"/>
      <c r="LW123" s="299"/>
      <c r="LX123" s="299"/>
      <c r="LY123" s="299"/>
      <c r="LZ123" s="299"/>
      <c r="MA123" s="299"/>
      <c r="MB123" s="299"/>
      <c r="MC123" s="299"/>
      <c r="MD123" s="299"/>
      <c r="ME123" s="299"/>
      <c r="MF123" s="299"/>
      <c r="MG123" s="299"/>
      <c r="MH123" s="299"/>
      <c r="MI123" s="299"/>
      <c r="MJ123" s="299"/>
      <c r="MK123" s="299"/>
      <c r="ML123" s="299"/>
      <c r="MM123" s="299"/>
      <c r="MN123" s="299"/>
      <c r="MO123" s="299"/>
      <c r="MP123" s="299"/>
      <c r="MQ123" s="299"/>
      <c r="MR123" s="299"/>
      <c r="MS123" s="299"/>
      <c r="MT123" s="299"/>
      <c r="MU123" s="299"/>
      <c r="MV123" s="299"/>
      <c r="MW123" s="299"/>
      <c r="MX123" s="299"/>
      <c r="MY123" s="299"/>
      <c r="MZ123" s="299"/>
      <c r="NA123" s="299"/>
      <c r="NB123" s="299"/>
      <c r="NC123" s="299"/>
      <c r="ND123" s="299"/>
      <c r="NE123" s="299"/>
      <c r="NF123" s="299"/>
      <c r="NG123" s="299"/>
      <c r="NH123" s="299"/>
      <c r="NI123" s="299"/>
      <c r="NJ123" s="299"/>
      <c r="NK123" s="299"/>
      <c r="NL123" s="299"/>
      <c r="NM123" s="299"/>
      <c r="NN123" s="299"/>
      <c r="NO123" s="299"/>
      <c r="NP123" s="299"/>
      <c r="NQ123" s="299"/>
      <c r="NR123" s="299"/>
      <c r="NS123" s="299"/>
      <c r="NT123" s="299"/>
      <c r="NU123" s="299"/>
      <c r="NV123" s="299"/>
      <c r="NW123" s="299"/>
      <c r="NX123" s="299"/>
      <c r="NY123" s="299"/>
      <c r="NZ123" s="299"/>
      <c r="OA123" s="299"/>
      <c r="OB123" s="299"/>
      <c r="OC123" s="299"/>
      <c r="OD123" s="299"/>
      <c r="OE123" s="299"/>
      <c r="OF123" s="299"/>
      <c r="OG123" s="299"/>
      <c r="OH123" s="299"/>
      <c r="OI123" s="299"/>
      <c r="OJ123" s="299"/>
      <c r="OK123" s="299"/>
      <c r="OL123" s="299"/>
      <c r="OM123" s="299"/>
      <c r="ON123" s="299"/>
      <c r="OO123" s="299"/>
      <c r="OP123" s="299"/>
      <c r="OQ123" s="299"/>
      <c r="OR123" s="299"/>
      <c r="OS123" s="299"/>
      <c r="OT123" s="299"/>
      <c r="OU123" s="299"/>
      <c r="OV123" s="299"/>
      <c r="OW123" s="299"/>
      <c r="OX123" s="299"/>
      <c r="OY123" s="299"/>
      <c r="OZ123" s="299"/>
      <c r="PA123" s="299"/>
      <c r="PB123" s="299"/>
      <c r="PC123" s="299"/>
      <c r="PD123" s="299"/>
      <c r="PE123" s="299"/>
      <c r="PF123" s="299"/>
      <c r="PG123" s="299"/>
      <c r="PH123" s="299"/>
      <c r="PI123" s="299"/>
      <c r="PJ123" s="299"/>
      <c r="PK123" s="299"/>
      <c r="PL123" s="299"/>
      <c r="PM123" s="299"/>
      <c r="PN123" s="299"/>
      <c r="PO123" s="299"/>
      <c r="PP123" s="299"/>
      <c r="PQ123" s="299"/>
      <c r="PR123" s="299"/>
      <c r="PS123" s="299"/>
      <c r="PT123" s="299"/>
      <c r="PU123" s="299"/>
      <c r="PV123" s="299"/>
      <c r="PW123" s="299"/>
      <c r="PX123" s="299"/>
      <c r="PY123" s="299"/>
      <c r="PZ123" s="299"/>
      <c r="QA123" s="299"/>
      <c r="QB123" s="299"/>
      <c r="QC123" s="299"/>
      <c r="QD123" s="299"/>
      <c r="QE123" s="299"/>
      <c r="QF123" s="299"/>
      <c r="QG123" s="299"/>
      <c r="QH123" s="299"/>
      <c r="QI123" s="299"/>
      <c r="QJ123" s="299"/>
      <c r="QK123" s="299"/>
      <c r="QL123" s="299"/>
      <c r="QM123" s="299"/>
      <c r="QN123" s="299"/>
      <c r="QO123" s="299"/>
      <c r="QP123" s="299"/>
      <c r="QQ123" s="299"/>
      <c r="QR123" s="299"/>
      <c r="QS123" s="299"/>
      <c r="QT123" s="299"/>
      <c r="QU123" s="299"/>
      <c r="QV123" s="299"/>
      <c r="QW123" s="299"/>
      <c r="QX123" s="299"/>
      <c r="QY123" s="299"/>
      <c r="QZ123" s="299"/>
      <c r="RA123" s="299"/>
      <c r="RB123" s="299"/>
      <c r="RC123" s="299"/>
      <c r="RD123" s="299"/>
      <c r="RE123" s="299"/>
      <c r="RF123" s="299"/>
      <c r="RG123" s="299"/>
      <c r="RH123" s="299"/>
      <c r="RI123" s="299"/>
      <c r="RJ123" s="299"/>
      <c r="RK123" s="299"/>
      <c r="RL123" s="299"/>
      <c r="RM123" s="299"/>
      <c r="RN123" s="299"/>
      <c r="RO123" s="299"/>
      <c r="RP123" s="299"/>
      <c r="RQ123" s="299"/>
      <c r="RR123" s="299"/>
      <c r="RS123" s="299"/>
      <c r="RT123" s="299"/>
      <c r="RU123" s="299"/>
      <c r="RV123" s="299"/>
      <c r="RW123" s="299"/>
      <c r="RX123" s="299"/>
      <c r="RY123" s="299"/>
      <c r="RZ123" s="299"/>
      <c r="SA123" s="299"/>
      <c r="SB123" s="299"/>
      <c r="SC123" s="299"/>
      <c r="SD123" s="299"/>
      <c r="SE123" s="299"/>
      <c r="SF123" s="299"/>
      <c r="SG123" s="299"/>
      <c r="SH123" s="299"/>
      <c r="SI123" s="299"/>
      <c r="SJ123" s="299"/>
    </row>
    <row r="124" spans="2:504" ht="30" customHeight="1" x14ac:dyDescent="0.25">
      <c r="B124" s="113" t="str">
        <f>'Graph Data'!L86</f>
        <v>AE OMISS-OTHER</v>
      </c>
      <c r="C124" s="112" t="str" cm="1">
        <f t="array" ref="C124">IFERROR(_xlfn.TEXTJOIN(", ",TRUE,IF($E$4:$SJ$4=B124,$E$10:$SJ$10,"")),"Excel 2019 or newer required for this function")</f>
        <v/>
      </c>
      <c r="D124" s="105">
        <f t="shared" si="18"/>
        <v>0</v>
      </c>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c r="AF124" s="299"/>
      <c r="AG124" s="299"/>
      <c r="AH124" s="299"/>
      <c r="AI124" s="299"/>
      <c r="AJ124" s="299"/>
      <c r="AK124" s="299"/>
      <c r="AL124" s="299"/>
      <c r="AM124" s="299"/>
      <c r="AN124" s="299"/>
      <c r="AO124" s="299"/>
      <c r="AP124" s="299"/>
      <c r="AQ124" s="299"/>
      <c r="AR124" s="299"/>
      <c r="AS124" s="299"/>
      <c r="AT124" s="299"/>
      <c r="AU124" s="299"/>
      <c r="AV124" s="299"/>
      <c r="AW124" s="299"/>
      <c r="AX124" s="299"/>
      <c r="AY124" s="299"/>
      <c r="AZ124" s="299"/>
      <c r="BA124" s="299"/>
      <c r="BB124" s="299"/>
      <c r="BC124" s="299"/>
      <c r="BD124" s="299"/>
      <c r="BE124" s="299"/>
      <c r="BF124" s="299"/>
      <c r="BG124" s="299"/>
      <c r="BH124" s="299"/>
      <c r="BI124" s="299"/>
      <c r="BJ124" s="299"/>
      <c r="BK124" s="299"/>
      <c r="BL124" s="299"/>
      <c r="BM124" s="299"/>
      <c r="BN124" s="299"/>
      <c r="BO124" s="299"/>
      <c r="BP124" s="299"/>
      <c r="BQ124" s="299"/>
      <c r="BR124" s="299"/>
      <c r="BS124" s="299"/>
      <c r="BT124" s="299"/>
      <c r="BU124" s="299"/>
      <c r="BV124" s="299"/>
      <c r="BW124" s="299"/>
      <c r="BX124" s="299"/>
      <c r="BY124" s="299"/>
      <c r="BZ124" s="299"/>
      <c r="CA124" s="299"/>
      <c r="CB124" s="299"/>
      <c r="CC124" s="299"/>
      <c r="CD124" s="299"/>
      <c r="CE124" s="299"/>
      <c r="CF124" s="299"/>
      <c r="CG124" s="299"/>
      <c r="CH124" s="299"/>
      <c r="CI124" s="299"/>
      <c r="CJ124" s="299"/>
      <c r="CK124" s="299"/>
      <c r="CL124" s="299"/>
      <c r="CM124" s="299"/>
      <c r="CN124" s="299"/>
      <c r="CO124" s="299"/>
      <c r="CP124" s="299"/>
      <c r="CQ124" s="299"/>
      <c r="CR124" s="299"/>
      <c r="CS124" s="299"/>
      <c r="CT124" s="299"/>
      <c r="CU124" s="299"/>
      <c r="CV124" s="299"/>
      <c r="CW124" s="299"/>
      <c r="CX124" s="299"/>
      <c r="CY124" s="299"/>
      <c r="CZ124" s="299"/>
      <c r="DA124" s="299"/>
      <c r="DB124" s="299"/>
      <c r="DC124" s="299"/>
      <c r="DD124" s="299"/>
      <c r="DE124" s="299"/>
      <c r="DF124" s="299"/>
      <c r="DG124" s="299"/>
      <c r="DH124" s="299"/>
      <c r="DI124" s="299"/>
      <c r="DJ124" s="299"/>
      <c r="DK124" s="299"/>
      <c r="DL124" s="299"/>
      <c r="DM124" s="299"/>
      <c r="DN124" s="299"/>
      <c r="DO124" s="299"/>
      <c r="DP124" s="299"/>
      <c r="DQ124" s="299"/>
      <c r="DR124" s="299"/>
      <c r="DS124" s="299"/>
      <c r="DT124" s="299"/>
      <c r="DU124" s="299"/>
      <c r="DV124" s="299"/>
      <c r="DW124" s="299"/>
      <c r="DX124" s="299"/>
      <c r="DY124" s="299"/>
      <c r="DZ124" s="299"/>
      <c r="EA124" s="299"/>
      <c r="EB124" s="299"/>
      <c r="EC124" s="299"/>
      <c r="ED124" s="299"/>
      <c r="EE124" s="299"/>
      <c r="EF124" s="299"/>
      <c r="EG124" s="299"/>
      <c r="EH124" s="299"/>
      <c r="EI124" s="299"/>
      <c r="EJ124" s="299"/>
      <c r="EK124" s="299"/>
      <c r="EL124" s="299"/>
      <c r="EM124" s="299"/>
      <c r="EN124" s="299"/>
      <c r="EO124" s="299"/>
      <c r="EP124" s="299"/>
      <c r="EQ124" s="299"/>
      <c r="ER124" s="299"/>
      <c r="ES124" s="299"/>
      <c r="ET124" s="299"/>
      <c r="EU124" s="299"/>
      <c r="EV124" s="299"/>
      <c r="EW124" s="299"/>
      <c r="EX124" s="299"/>
      <c r="EY124" s="299"/>
      <c r="EZ124" s="299"/>
      <c r="FA124" s="299"/>
      <c r="FB124" s="299"/>
      <c r="FC124" s="299"/>
      <c r="FD124" s="299"/>
      <c r="FE124" s="299"/>
      <c r="FF124" s="299"/>
      <c r="FG124" s="299"/>
      <c r="FH124" s="299"/>
      <c r="FI124" s="299"/>
      <c r="FJ124" s="299"/>
      <c r="FK124" s="299"/>
      <c r="FL124" s="299"/>
      <c r="FM124" s="299"/>
      <c r="FN124" s="299"/>
      <c r="FO124" s="299"/>
      <c r="FP124" s="299"/>
      <c r="FQ124" s="299"/>
      <c r="FR124" s="299"/>
      <c r="FS124" s="299"/>
      <c r="FT124" s="299"/>
      <c r="FU124" s="299"/>
      <c r="FV124" s="299"/>
      <c r="FW124" s="299"/>
      <c r="FX124" s="299"/>
      <c r="FY124" s="299"/>
      <c r="FZ124" s="299"/>
      <c r="GA124" s="299"/>
      <c r="GB124" s="299"/>
      <c r="GC124" s="299"/>
      <c r="GD124" s="299"/>
      <c r="GE124" s="299"/>
      <c r="GF124" s="299"/>
      <c r="GG124" s="299"/>
      <c r="GH124" s="299"/>
      <c r="GI124" s="299"/>
      <c r="GJ124" s="299"/>
      <c r="GK124" s="299"/>
      <c r="GL124" s="299"/>
      <c r="GM124" s="299"/>
      <c r="GN124" s="299"/>
      <c r="GO124" s="299"/>
      <c r="GP124" s="299"/>
      <c r="GQ124" s="299"/>
      <c r="GR124" s="299"/>
      <c r="GS124" s="299"/>
      <c r="GT124" s="299"/>
      <c r="GU124" s="299"/>
      <c r="GV124" s="299"/>
      <c r="GW124" s="299"/>
      <c r="GX124" s="299"/>
      <c r="GY124" s="299"/>
      <c r="GZ124" s="299"/>
      <c r="HA124" s="299"/>
      <c r="HB124" s="299"/>
      <c r="HC124" s="299"/>
      <c r="HD124" s="299"/>
      <c r="HE124" s="299"/>
      <c r="HF124" s="299"/>
      <c r="HG124" s="299"/>
      <c r="HH124" s="299"/>
      <c r="HI124" s="299"/>
      <c r="HJ124" s="299"/>
      <c r="HK124" s="299"/>
      <c r="HL124" s="299"/>
      <c r="HM124" s="299"/>
      <c r="HN124" s="299"/>
      <c r="HO124" s="299"/>
      <c r="HP124" s="299"/>
      <c r="HQ124" s="299"/>
      <c r="HR124" s="299"/>
      <c r="HS124" s="299"/>
      <c r="HT124" s="299"/>
      <c r="HU124" s="299"/>
      <c r="HV124" s="299"/>
      <c r="HW124" s="299"/>
      <c r="HX124" s="299"/>
      <c r="HY124" s="299"/>
      <c r="HZ124" s="299"/>
      <c r="IA124" s="299"/>
      <c r="IB124" s="299"/>
      <c r="IC124" s="299"/>
      <c r="ID124" s="299"/>
      <c r="IE124" s="299"/>
      <c r="IF124" s="299"/>
      <c r="IG124" s="299"/>
      <c r="IH124" s="299"/>
      <c r="II124" s="299"/>
      <c r="IJ124" s="299"/>
      <c r="IK124" s="299"/>
      <c r="IL124" s="299"/>
      <c r="IM124" s="299"/>
      <c r="IN124" s="299"/>
      <c r="IO124" s="299"/>
      <c r="IP124" s="299"/>
      <c r="IQ124" s="299"/>
      <c r="IR124" s="299"/>
      <c r="IS124" s="299"/>
      <c r="IT124" s="299"/>
      <c r="IU124" s="299"/>
      <c r="IV124" s="299"/>
      <c r="IW124" s="299"/>
      <c r="IX124" s="299"/>
      <c r="IY124" s="299"/>
      <c r="IZ124" s="299"/>
      <c r="JA124" s="299"/>
      <c r="JB124" s="299"/>
      <c r="JC124" s="299"/>
      <c r="JD124" s="299"/>
      <c r="JE124" s="299"/>
      <c r="JF124" s="299"/>
      <c r="JG124" s="299"/>
      <c r="JH124" s="299"/>
      <c r="JI124" s="299"/>
      <c r="JJ124" s="299"/>
      <c r="JK124" s="299"/>
      <c r="JL124" s="299"/>
      <c r="JM124" s="299"/>
      <c r="JN124" s="299"/>
      <c r="JO124" s="299"/>
      <c r="JP124" s="299"/>
      <c r="JQ124" s="299"/>
      <c r="JR124" s="299"/>
      <c r="JS124" s="299"/>
      <c r="JT124" s="299"/>
      <c r="JU124" s="299"/>
      <c r="JV124" s="299"/>
      <c r="JW124" s="299"/>
      <c r="JX124" s="299"/>
      <c r="JY124" s="299"/>
      <c r="JZ124" s="299"/>
      <c r="KA124" s="299"/>
      <c r="KB124" s="299"/>
      <c r="KC124" s="299"/>
      <c r="KD124" s="299"/>
      <c r="KE124" s="299"/>
      <c r="KF124" s="299"/>
      <c r="KG124" s="299"/>
      <c r="KH124" s="299"/>
      <c r="KI124" s="299"/>
      <c r="KJ124" s="299"/>
      <c r="KK124" s="299"/>
      <c r="KL124" s="299"/>
      <c r="KM124" s="299"/>
      <c r="KN124" s="299"/>
      <c r="KO124" s="299"/>
      <c r="KP124" s="299"/>
      <c r="KQ124" s="299"/>
      <c r="KR124" s="299"/>
      <c r="KS124" s="299"/>
      <c r="KT124" s="299"/>
      <c r="KU124" s="299"/>
      <c r="KV124" s="299"/>
      <c r="KW124" s="299"/>
      <c r="KX124" s="299"/>
      <c r="KY124" s="299"/>
      <c r="KZ124" s="299"/>
      <c r="LA124" s="299"/>
      <c r="LB124" s="299"/>
      <c r="LC124" s="299"/>
      <c r="LD124" s="299"/>
      <c r="LE124" s="299"/>
      <c r="LF124" s="299"/>
      <c r="LG124" s="299"/>
      <c r="LH124" s="299"/>
      <c r="LI124" s="299"/>
      <c r="LJ124" s="299"/>
      <c r="LK124" s="299"/>
      <c r="LL124" s="299"/>
      <c r="LM124" s="299"/>
      <c r="LN124" s="299"/>
      <c r="LO124" s="299"/>
      <c r="LP124" s="299"/>
      <c r="LQ124" s="299"/>
      <c r="LR124" s="299"/>
      <c r="LS124" s="299"/>
      <c r="LT124" s="299"/>
      <c r="LU124" s="299"/>
      <c r="LV124" s="299"/>
      <c r="LW124" s="299"/>
      <c r="LX124" s="299"/>
      <c r="LY124" s="299"/>
      <c r="LZ124" s="299"/>
      <c r="MA124" s="299"/>
      <c r="MB124" s="299"/>
      <c r="MC124" s="299"/>
      <c r="MD124" s="299"/>
      <c r="ME124" s="299"/>
      <c r="MF124" s="299"/>
      <c r="MG124" s="299"/>
      <c r="MH124" s="299"/>
      <c r="MI124" s="299"/>
      <c r="MJ124" s="299"/>
      <c r="MK124" s="299"/>
      <c r="ML124" s="299"/>
      <c r="MM124" s="299"/>
      <c r="MN124" s="299"/>
      <c r="MO124" s="299"/>
      <c r="MP124" s="299"/>
      <c r="MQ124" s="299"/>
      <c r="MR124" s="299"/>
      <c r="MS124" s="299"/>
      <c r="MT124" s="299"/>
      <c r="MU124" s="299"/>
      <c r="MV124" s="299"/>
      <c r="MW124" s="299"/>
      <c r="MX124" s="299"/>
      <c r="MY124" s="299"/>
      <c r="MZ124" s="299"/>
      <c r="NA124" s="299"/>
      <c r="NB124" s="299"/>
      <c r="NC124" s="299"/>
      <c r="ND124" s="299"/>
      <c r="NE124" s="299"/>
      <c r="NF124" s="299"/>
      <c r="NG124" s="299"/>
      <c r="NH124" s="299"/>
      <c r="NI124" s="299"/>
      <c r="NJ124" s="299"/>
      <c r="NK124" s="299"/>
      <c r="NL124" s="299"/>
      <c r="NM124" s="299"/>
      <c r="NN124" s="299"/>
      <c r="NO124" s="299"/>
      <c r="NP124" s="299"/>
      <c r="NQ124" s="299"/>
      <c r="NR124" s="299"/>
      <c r="NS124" s="299"/>
      <c r="NT124" s="299"/>
      <c r="NU124" s="299"/>
      <c r="NV124" s="299"/>
      <c r="NW124" s="299"/>
      <c r="NX124" s="299"/>
      <c r="NY124" s="299"/>
      <c r="NZ124" s="299"/>
      <c r="OA124" s="299"/>
      <c r="OB124" s="299"/>
      <c r="OC124" s="299"/>
      <c r="OD124" s="299"/>
      <c r="OE124" s="299"/>
      <c r="OF124" s="299"/>
      <c r="OG124" s="299"/>
      <c r="OH124" s="299"/>
      <c r="OI124" s="299"/>
      <c r="OJ124" s="299"/>
      <c r="OK124" s="299"/>
      <c r="OL124" s="299"/>
      <c r="OM124" s="299"/>
      <c r="ON124" s="299"/>
      <c r="OO124" s="299"/>
      <c r="OP124" s="299"/>
      <c r="OQ124" s="299"/>
      <c r="OR124" s="299"/>
      <c r="OS124" s="299"/>
      <c r="OT124" s="299"/>
      <c r="OU124" s="299"/>
      <c r="OV124" s="299"/>
      <c r="OW124" s="299"/>
      <c r="OX124" s="299"/>
      <c r="OY124" s="299"/>
      <c r="OZ124" s="299"/>
      <c r="PA124" s="299"/>
      <c r="PB124" s="299"/>
      <c r="PC124" s="299"/>
      <c r="PD124" s="299"/>
      <c r="PE124" s="299"/>
      <c r="PF124" s="299"/>
      <c r="PG124" s="299"/>
      <c r="PH124" s="299"/>
      <c r="PI124" s="299"/>
      <c r="PJ124" s="299"/>
      <c r="PK124" s="299"/>
      <c r="PL124" s="299"/>
      <c r="PM124" s="299"/>
      <c r="PN124" s="299"/>
      <c r="PO124" s="299"/>
      <c r="PP124" s="299"/>
      <c r="PQ124" s="299"/>
      <c r="PR124" s="299"/>
      <c r="PS124" s="299"/>
      <c r="PT124" s="299"/>
      <c r="PU124" s="299"/>
      <c r="PV124" s="299"/>
      <c r="PW124" s="299"/>
      <c r="PX124" s="299"/>
      <c r="PY124" s="299"/>
      <c r="PZ124" s="299"/>
      <c r="QA124" s="299"/>
      <c r="QB124" s="299"/>
      <c r="QC124" s="299"/>
      <c r="QD124" s="299"/>
      <c r="QE124" s="299"/>
      <c r="QF124" s="299"/>
      <c r="QG124" s="299"/>
      <c r="QH124" s="299"/>
      <c r="QI124" s="299"/>
      <c r="QJ124" s="299"/>
      <c r="QK124" s="299"/>
      <c r="QL124" s="299"/>
      <c r="QM124" s="299"/>
      <c r="QN124" s="299"/>
      <c r="QO124" s="299"/>
      <c r="QP124" s="299"/>
      <c r="QQ124" s="299"/>
      <c r="QR124" s="299"/>
      <c r="QS124" s="299"/>
      <c r="QT124" s="299"/>
      <c r="QU124" s="299"/>
      <c r="QV124" s="299"/>
      <c r="QW124" s="299"/>
      <c r="QX124" s="299"/>
      <c r="QY124" s="299"/>
      <c r="QZ124" s="299"/>
      <c r="RA124" s="299"/>
      <c r="RB124" s="299"/>
      <c r="RC124" s="299"/>
      <c r="RD124" s="299"/>
      <c r="RE124" s="299"/>
      <c r="RF124" s="299"/>
      <c r="RG124" s="299"/>
      <c r="RH124" s="299"/>
      <c r="RI124" s="299"/>
      <c r="RJ124" s="299"/>
      <c r="RK124" s="299"/>
      <c r="RL124" s="299"/>
      <c r="RM124" s="299"/>
      <c r="RN124" s="299"/>
      <c r="RO124" s="299"/>
      <c r="RP124" s="299"/>
      <c r="RQ124" s="299"/>
      <c r="RR124" s="299"/>
      <c r="RS124" s="299"/>
      <c r="RT124" s="299"/>
      <c r="RU124" s="299"/>
      <c r="RV124" s="299"/>
      <c r="RW124" s="299"/>
      <c r="RX124" s="299"/>
      <c r="RY124" s="299"/>
      <c r="RZ124" s="299"/>
      <c r="SA124" s="299"/>
      <c r="SB124" s="299"/>
      <c r="SC124" s="299"/>
      <c r="SD124" s="299"/>
      <c r="SE124" s="299"/>
      <c r="SF124" s="299"/>
      <c r="SG124" s="299"/>
      <c r="SH124" s="299"/>
      <c r="SI124" s="299"/>
      <c r="SJ124" s="299"/>
    </row>
    <row r="125" spans="2:504" ht="30" customHeight="1" x14ac:dyDescent="0.25">
      <c r="B125" s="113" t="str">
        <f>'Graph Data'!L87</f>
        <v>AE OMISS-PROJEC</v>
      </c>
      <c r="C125" s="112" t="str" cm="1">
        <f t="array" ref="C125">IFERROR(_xlfn.TEXTJOIN(", ",TRUE,IF($E$4:$SJ$4=B125,$E$10:$SJ$10,"")),"Excel 2019 or newer required for this function")</f>
        <v/>
      </c>
      <c r="D125" s="105">
        <f t="shared" si="18"/>
        <v>0</v>
      </c>
      <c r="E125" s="299"/>
      <c r="F125" s="299"/>
      <c r="G125" s="299"/>
      <c r="H125" s="299"/>
      <c r="I125" s="299"/>
      <c r="J125" s="299"/>
      <c r="K125" s="299"/>
      <c r="L125" s="299"/>
      <c r="M125" s="299"/>
      <c r="N125" s="299"/>
      <c r="O125" s="299"/>
      <c r="P125" s="299"/>
      <c r="Q125" s="299"/>
      <c r="R125" s="299"/>
      <c r="S125" s="299"/>
      <c r="T125" s="299"/>
      <c r="U125" s="299"/>
      <c r="V125" s="299"/>
      <c r="W125" s="299"/>
      <c r="X125" s="299"/>
      <c r="Y125" s="299"/>
      <c r="Z125" s="299"/>
      <c r="AA125" s="299"/>
      <c r="AB125" s="299"/>
      <c r="AC125" s="299"/>
      <c r="AD125" s="299"/>
      <c r="AE125" s="299"/>
      <c r="AF125" s="299"/>
      <c r="AG125" s="299"/>
      <c r="AH125" s="299"/>
      <c r="AI125" s="299"/>
      <c r="AJ125" s="299"/>
      <c r="AK125" s="299"/>
      <c r="AL125" s="299"/>
      <c r="AM125" s="299"/>
      <c r="AN125" s="299"/>
      <c r="AO125" s="299"/>
      <c r="AP125" s="299"/>
      <c r="AQ125" s="299"/>
      <c r="AR125" s="299"/>
      <c r="AS125" s="299"/>
      <c r="AT125" s="299"/>
      <c r="AU125" s="299"/>
      <c r="AV125" s="299"/>
      <c r="AW125" s="299"/>
      <c r="AX125" s="299"/>
      <c r="AY125" s="299"/>
      <c r="AZ125" s="299"/>
      <c r="BA125" s="299"/>
      <c r="BB125" s="299"/>
      <c r="BC125" s="299"/>
      <c r="BD125" s="299"/>
      <c r="BE125" s="299"/>
      <c r="BF125" s="299"/>
      <c r="BG125" s="299"/>
      <c r="BH125" s="299"/>
      <c r="BI125" s="299"/>
      <c r="BJ125" s="299"/>
      <c r="BK125" s="299"/>
      <c r="BL125" s="299"/>
      <c r="BM125" s="299"/>
      <c r="BN125" s="299"/>
      <c r="BO125" s="299"/>
      <c r="BP125" s="299"/>
      <c r="BQ125" s="299"/>
      <c r="BR125" s="299"/>
      <c r="BS125" s="299"/>
      <c r="BT125" s="299"/>
      <c r="BU125" s="299"/>
      <c r="BV125" s="299"/>
      <c r="BW125" s="299"/>
      <c r="BX125" s="299"/>
      <c r="BY125" s="299"/>
      <c r="BZ125" s="299"/>
      <c r="CA125" s="299"/>
      <c r="CB125" s="299"/>
      <c r="CC125" s="299"/>
      <c r="CD125" s="299"/>
      <c r="CE125" s="299"/>
      <c r="CF125" s="299"/>
      <c r="CG125" s="299"/>
      <c r="CH125" s="299"/>
      <c r="CI125" s="299"/>
      <c r="CJ125" s="299"/>
      <c r="CK125" s="299"/>
      <c r="CL125" s="299"/>
      <c r="CM125" s="299"/>
      <c r="CN125" s="299"/>
      <c r="CO125" s="299"/>
      <c r="CP125" s="299"/>
      <c r="CQ125" s="299"/>
      <c r="CR125" s="299"/>
      <c r="CS125" s="299"/>
      <c r="CT125" s="299"/>
      <c r="CU125" s="299"/>
      <c r="CV125" s="299"/>
      <c r="CW125" s="299"/>
      <c r="CX125" s="299"/>
      <c r="CY125" s="299"/>
      <c r="CZ125" s="299"/>
      <c r="DA125" s="299"/>
      <c r="DB125" s="299"/>
      <c r="DC125" s="299"/>
      <c r="DD125" s="299"/>
      <c r="DE125" s="299"/>
      <c r="DF125" s="299"/>
      <c r="DG125" s="299"/>
      <c r="DH125" s="299"/>
      <c r="DI125" s="299"/>
      <c r="DJ125" s="299"/>
      <c r="DK125" s="299"/>
      <c r="DL125" s="299"/>
      <c r="DM125" s="299"/>
      <c r="DN125" s="299"/>
      <c r="DO125" s="299"/>
      <c r="DP125" s="299"/>
      <c r="DQ125" s="299"/>
      <c r="DR125" s="299"/>
      <c r="DS125" s="299"/>
      <c r="DT125" s="299"/>
      <c r="DU125" s="299"/>
      <c r="DV125" s="299"/>
      <c r="DW125" s="299"/>
      <c r="DX125" s="299"/>
      <c r="DY125" s="299"/>
      <c r="DZ125" s="299"/>
      <c r="EA125" s="299"/>
      <c r="EB125" s="299"/>
      <c r="EC125" s="299"/>
      <c r="ED125" s="299"/>
      <c r="EE125" s="299"/>
      <c r="EF125" s="299"/>
      <c r="EG125" s="299"/>
      <c r="EH125" s="299"/>
      <c r="EI125" s="299"/>
      <c r="EJ125" s="299"/>
      <c r="EK125" s="299"/>
      <c r="EL125" s="299"/>
      <c r="EM125" s="299"/>
      <c r="EN125" s="299"/>
      <c r="EO125" s="299"/>
      <c r="EP125" s="299"/>
      <c r="EQ125" s="299"/>
      <c r="ER125" s="299"/>
      <c r="ES125" s="299"/>
      <c r="ET125" s="299"/>
      <c r="EU125" s="299"/>
      <c r="EV125" s="299"/>
      <c r="EW125" s="299"/>
      <c r="EX125" s="299"/>
      <c r="EY125" s="299"/>
      <c r="EZ125" s="299"/>
      <c r="FA125" s="299"/>
      <c r="FB125" s="299"/>
      <c r="FC125" s="299"/>
      <c r="FD125" s="299"/>
      <c r="FE125" s="299"/>
      <c r="FF125" s="299"/>
      <c r="FG125" s="299"/>
      <c r="FH125" s="299"/>
      <c r="FI125" s="299"/>
      <c r="FJ125" s="299"/>
      <c r="FK125" s="299"/>
      <c r="FL125" s="299"/>
      <c r="FM125" s="299"/>
      <c r="FN125" s="299"/>
      <c r="FO125" s="299"/>
      <c r="FP125" s="299"/>
      <c r="FQ125" s="299"/>
      <c r="FR125" s="299"/>
      <c r="FS125" s="299"/>
      <c r="FT125" s="299"/>
      <c r="FU125" s="299"/>
      <c r="FV125" s="299"/>
      <c r="FW125" s="299"/>
      <c r="FX125" s="299"/>
      <c r="FY125" s="299"/>
      <c r="FZ125" s="299"/>
      <c r="GA125" s="299"/>
      <c r="GB125" s="299"/>
      <c r="GC125" s="299"/>
      <c r="GD125" s="299"/>
      <c r="GE125" s="299"/>
      <c r="GF125" s="299"/>
      <c r="GG125" s="299"/>
      <c r="GH125" s="299"/>
      <c r="GI125" s="299"/>
      <c r="GJ125" s="299"/>
      <c r="GK125" s="299"/>
      <c r="GL125" s="299"/>
      <c r="GM125" s="299"/>
      <c r="GN125" s="299"/>
      <c r="GO125" s="299"/>
      <c r="GP125" s="299"/>
      <c r="GQ125" s="299"/>
      <c r="GR125" s="299"/>
      <c r="GS125" s="299"/>
      <c r="GT125" s="299"/>
      <c r="GU125" s="299"/>
      <c r="GV125" s="299"/>
      <c r="GW125" s="299"/>
      <c r="GX125" s="299"/>
      <c r="GY125" s="299"/>
      <c r="GZ125" s="299"/>
      <c r="HA125" s="299"/>
      <c r="HB125" s="299"/>
      <c r="HC125" s="299"/>
      <c r="HD125" s="299"/>
      <c r="HE125" s="299"/>
      <c r="HF125" s="299"/>
      <c r="HG125" s="299"/>
      <c r="HH125" s="299"/>
      <c r="HI125" s="299"/>
      <c r="HJ125" s="299"/>
      <c r="HK125" s="299"/>
      <c r="HL125" s="299"/>
      <c r="HM125" s="299"/>
      <c r="HN125" s="299"/>
      <c r="HO125" s="299"/>
      <c r="HP125" s="299"/>
      <c r="HQ125" s="299"/>
      <c r="HR125" s="299"/>
      <c r="HS125" s="299"/>
      <c r="HT125" s="299"/>
      <c r="HU125" s="299"/>
      <c r="HV125" s="299"/>
      <c r="HW125" s="299"/>
      <c r="HX125" s="299"/>
      <c r="HY125" s="299"/>
      <c r="HZ125" s="299"/>
      <c r="IA125" s="299"/>
      <c r="IB125" s="299"/>
      <c r="IC125" s="299"/>
      <c r="ID125" s="299"/>
      <c r="IE125" s="299"/>
      <c r="IF125" s="299"/>
      <c r="IG125" s="299"/>
      <c r="IH125" s="299"/>
      <c r="II125" s="299"/>
      <c r="IJ125" s="299"/>
      <c r="IK125" s="299"/>
      <c r="IL125" s="299"/>
      <c r="IM125" s="299"/>
      <c r="IN125" s="299"/>
      <c r="IO125" s="299"/>
      <c r="IP125" s="299"/>
      <c r="IQ125" s="299"/>
      <c r="IR125" s="299"/>
      <c r="IS125" s="299"/>
      <c r="IT125" s="299"/>
      <c r="IU125" s="299"/>
      <c r="IV125" s="299"/>
      <c r="IW125" s="299"/>
      <c r="IX125" s="299"/>
      <c r="IY125" s="299"/>
      <c r="IZ125" s="299"/>
      <c r="JA125" s="299"/>
      <c r="JB125" s="299"/>
      <c r="JC125" s="299"/>
      <c r="JD125" s="299"/>
      <c r="JE125" s="299"/>
      <c r="JF125" s="299"/>
      <c r="JG125" s="299"/>
      <c r="JH125" s="299"/>
      <c r="JI125" s="299"/>
      <c r="JJ125" s="299"/>
      <c r="JK125" s="299"/>
      <c r="JL125" s="299"/>
      <c r="JM125" s="299"/>
      <c r="JN125" s="299"/>
      <c r="JO125" s="299"/>
      <c r="JP125" s="299"/>
      <c r="JQ125" s="299"/>
      <c r="JR125" s="299"/>
      <c r="JS125" s="299"/>
      <c r="JT125" s="299"/>
      <c r="JU125" s="299"/>
      <c r="JV125" s="299"/>
      <c r="JW125" s="299"/>
      <c r="JX125" s="299"/>
      <c r="JY125" s="299"/>
      <c r="JZ125" s="299"/>
      <c r="KA125" s="299"/>
      <c r="KB125" s="299"/>
      <c r="KC125" s="299"/>
      <c r="KD125" s="299"/>
      <c r="KE125" s="299"/>
      <c r="KF125" s="299"/>
      <c r="KG125" s="299"/>
      <c r="KH125" s="299"/>
      <c r="KI125" s="299"/>
      <c r="KJ125" s="299"/>
      <c r="KK125" s="299"/>
      <c r="KL125" s="299"/>
      <c r="KM125" s="299"/>
      <c r="KN125" s="299"/>
      <c r="KO125" s="299"/>
      <c r="KP125" s="299"/>
      <c r="KQ125" s="299"/>
      <c r="KR125" s="299"/>
      <c r="KS125" s="299"/>
      <c r="KT125" s="299"/>
      <c r="KU125" s="299"/>
      <c r="KV125" s="299"/>
      <c r="KW125" s="299"/>
      <c r="KX125" s="299"/>
      <c r="KY125" s="299"/>
      <c r="KZ125" s="299"/>
      <c r="LA125" s="299"/>
      <c r="LB125" s="299"/>
      <c r="LC125" s="299"/>
      <c r="LD125" s="299"/>
      <c r="LE125" s="299"/>
      <c r="LF125" s="299"/>
      <c r="LG125" s="299"/>
      <c r="LH125" s="299"/>
      <c r="LI125" s="299"/>
      <c r="LJ125" s="299"/>
      <c r="LK125" s="299"/>
      <c r="LL125" s="299"/>
      <c r="LM125" s="299"/>
      <c r="LN125" s="299"/>
      <c r="LO125" s="299"/>
      <c r="LP125" s="299"/>
      <c r="LQ125" s="299"/>
      <c r="LR125" s="299"/>
      <c r="LS125" s="299"/>
      <c r="LT125" s="299"/>
      <c r="LU125" s="299"/>
      <c r="LV125" s="299"/>
      <c r="LW125" s="299"/>
      <c r="LX125" s="299"/>
      <c r="LY125" s="299"/>
      <c r="LZ125" s="299"/>
      <c r="MA125" s="299"/>
      <c r="MB125" s="299"/>
      <c r="MC125" s="299"/>
      <c r="MD125" s="299"/>
      <c r="ME125" s="299"/>
      <c r="MF125" s="299"/>
      <c r="MG125" s="299"/>
      <c r="MH125" s="299"/>
      <c r="MI125" s="299"/>
      <c r="MJ125" s="299"/>
      <c r="MK125" s="299"/>
      <c r="ML125" s="299"/>
      <c r="MM125" s="299"/>
      <c r="MN125" s="299"/>
      <c r="MO125" s="299"/>
      <c r="MP125" s="299"/>
      <c r="MQ125" s="299"/>
      <c r="MR125" s="299"/>
      <c r="MS125" s="299"/>
      <c r="MT125" s="299"/>
      <c r="MU125" s="299"/>
      <c r="MV125" s="299"/>
      <c r="MW125" s="299"/>
      <c r="MX125" s="299"/>
      <c r="MY125" s="299"/>
      <c r="MZ125" s="299"/>
      <c r="NA125" s="299"/>
      <c r="NB125" s="299"/>
      <c r="NC125" s="299"/>
      <c r="ND125" s="299"/>
      <c r="NE125" s="299"/>
      <c r="NF125" s="299"/>
      <c r="NG125" s="299"/>
      <c r="NH125" s="299"/>
      <c r="NI125" s="299"/>
      <c r="NJ125" s="299"/>
      <c r="NK125" s="299"/>
      <c r="NL125" s="299"/>
      <c r="NM125" s="299"/>
      <c r="NN125" s="299"/>
      <c r="NO125" s="299"/>
      <c r="NP125" s="299"/>
      <c r="NQ125" s="299"/>
      <c r="NR125" s="299"/>
      <c r="NS125" s="299"/>
      <c r="NT125" s="299"/>
      <c r="NU125" s="299"/>
      <c r="NV125" s="299"/>
      <c r="NW125" s="299"/>
      <c r="NX125" s="299"/>
      <c r="NY125" s="299"/>
      <c r="NZ125" s="299"/>
      <c r="OA125" s="299"/>
      <c r="OB125" s="299"/>
      <c r="OC125" s="299"/>
      <c r="OD125" s="299"/>
      <c r="OE125" s="299"/>
      <c r="OF125" s="299"/>
      <c r="OG125" s="299"/>
      <c r="OH125" s="299"/>
      <c r="OI125" s="299"/>
      <c r="OJ125" s="299"/>
      <c r="OK125" s="299"/>
      <c r="OL125" s="299"/>
      <c r="OM125" s="299"/>
      <c r="ON125" s="299"/>
      <c r="OO125" s="299"/>
      <c r="OP125" s="299"/>
      <c r="OQ125" s="299"/>
      <c r="OR125" s="299"/>
      <c r="OS125" s="299"/>
      <c r="OT125" s="299"/>
      <c r="OU125" s="299"/>
      <c r="OV125" s="299"/>
      <c r="OW125" s="299"/>
      <c r="OX125" s="299"/>
      <c r="OY125" s="299"/>
      <c r="OZ125" s="299"/>
      <c r="PA125" s="299"/>
      <c r="PB125" s="299"/>
      <c r="PC125" s="299"/>
      <c r="PD125" s="299"/>
      <c r="PE125" s="299"/>
      <c r="PF125" s="299"/>
      <c r="PG125" s="299"/>
      <c r="PH125" s="299"/>
      <c r="PI125" s="299"/>
      <c r="PJ125" s="299"/>
      <c r="PK125" s="299"/>
      <c r="PL125" s="299"/>
      <c r="PM125" s="299"/>
      <c r="PN125" s="299"/>
      <c r="PO125" s="299"/>
      <c r="PP125" s="299"/>
      <c r="PQ125" s="299"/>
      <c r="PR125" s="299"/>
      <c r="PS125" s="299"/>
      <c r="PT125" s="299"/>
      <c r="PU125" s="299"/>
      <c r="PV125" s="299"/>
      <c r="PW125" s="299"/>
      <c r="PX125" s="299"/>
      <c r="PY125" s="299"/>
      <c r="PZ125" s="299"/>
      <c r="QA125" s="299"/>
      <c r="QB125" s="299"/>
      <c r="QC125" s="299"/>
      <c r="QD125" s="299"/>
      <c r="QE125" s="299"/>
      <c r="QF125" s="299"/>
      <c r="QG125" s="299"/>
      <c r="QH125" s="299"/>
      <c r="QI125" s="299"/>
      <c r="QJ125" s="299"/>
      <c r="QK125" s="299"/>
      <c r="QL125" s="299"/>
      <c r="QM125" s="299"/>
      <c r="QN125" s="299"/>
      <c r="QO125" s="299"/>
      <c r="QP125" s="299"/>
      <c r="QQ125" s="299"/>
      <c r="QR125" s="299"/>
      <c r="QS125" s="299"/>
      <c r="QT125" s="299"/>
      <c r="QU125" s="299"/>
      <c r="QV125" s="299"/>
      <c r="QW125" s="299"/>
      <c r="QX125" s="299"/>
      <c r="QY125" s="299"/>
      <c r="QZ125" s="299"/>
      <c r="RA125" s="299"/>
      <c r="RB125" s="299"/>
      <c r="RC125" s="299"/>
      <c r="RD125" s="299"/>
      <c r="RE125" s="299"/>
      <c r="RF125" s="299"/>
      <c r="RG125" s="299"/>
      <c r="RH125" s="299"/>
      <c r="RI125" s="299"/>
      <c r="RJ125" s="299"/>
      <c r="RK125" s="299"/>
      <c r="RL125" s="299"/>
      <c r="RM125" s="299"/>
      <c r="RN125" s="299"/>
      <c r="RO125" s="299"/>
      <c r="RP125" s="299"/>
      <c r="RQ125" s="299"/>
      <c r="RR125" s="299"/>
      <c r="RS125" s="299"/>
      <c r="RT125" s="299"/>
      <c r="RU125" s="299"/>
      <c r="RV125" s="299"/>
      <c r="RW125" s="299"/>
      <c r="RX125" s="299"/>
      <c r="RY125" s="299"/>
      <c r="RZ125" s="299"/>
      <c r="SA125" s="299"/>
      <c r="SB125" s="299"/>
      <c r="SC125" s="299"/>
      <c r="SD125" s="299"/>
      <c r="SE125" s="299"/>
      <c r="SF125" s="299"/>
      <c r="SG125" s="299"/>
      <c r="SH125" s="299"/>
      <c r="SI125" s="299"/>
      <c r="SJ125" s="299"/>
    </row>
    <row r="126" spans="2:504" ht="30" customHeight="1" x14ac:dyDescent="0.25">
      <c r="B126" s="113" t="str">
        <f>'Graph Data'!L88</f>
        <v>AE OMISS-STATE</v>
      </c>
      <c r="C126" s="112" t="str" cm="1">
        <f t="array" ref="C126">IFERROR(_xlfn.TEXTJOIN(", ",TRUE,IF($E$4:$SJ$4=B126,$E$10:$SJ$10,"")),"Excel 2019 or newer required for this function")</f>
        <v/>
      </c>
      <c r="D126" s="105">
        <f t="shared" si="18"/>
        <v>0</v>
      </c>
      <c r="E126" s="299"/>
      <c r="F126" s="299"/>
      <c r="G126" s="299"/>
      <c r="H126" s="299"/>
      <c r="I126" s="299"/>
      <c r="J126" s="299"/>
      <c r="K126" s="299"/>
      <c r="L126" s="299"/>
      <c r="M126" s="299"/>
      <c r="N126" s="299"/>
      <c r="O126" s="299"/>
      <c r="P126" s="299"/>
      <c r="Q126" s="299"/>
      <c r="R126" s="299"/>
      <c r="S126" s="299"/>
      <c r="T126" s="299"/>
      <c r="U126" s="299"/>
      <c r="V126" s="299"/>
      <c r="W126" s="299"/>
      <c r="X126" s="299"/>
      <c r="Y126" s="299"/>
      <c r="Z126" s="299"/>
      <c r="AA126" s="299"/>
      <c r="AB126" s="299"/>
      <c r="AC126" s="299"/>
      <c r="AD126" s="299"/>
      <c r="AE126" s="299"/>
      <c r="AF126" s="299"/>
      <c r="AG126" s="299"/>
      <c r="AH126" s="299"/>
      <c r="AI126" s="299"/>
      <c r="AJ126" s="299"/>
      <c r="AK126" s="299"/>
      <c r="AL126" s="299"/>
      <c r="AM126" s="299"/>
      <c r="AN126" s="299"/>
      <c r="AO126" s="299"/>
      <c r="AP126" s="299"/>
      <c r="AQ126" s="299"/>
      <c r="AR126" s="299"/>
      <c r="AS126" s="299"/>
      <c r="AT126" s="299"/>
      <c r="AU126" s="299"/>
      <c r="AV126" s="299"/>
      <c r="AW126" s="299"/>
      <c r="AX126" s="299"/>
      <c r="AY126" s="299"/>
      <c r="AZ126" s="299"/>
      <c r="BA126" s="299"/>
      <c r="BB126" s="299"/>
      <c r="BC126" s="299"/>
      <c r="BD126" s="299"/>
      <c r="BE126" s="299"/>
      <c r="BF126" s="299"/>
      <c r="BG126" s="299"/>
      <c r="BH126" s="299"/>
      <c r="BI126" s="299"/>
      <c r="BJ126" s="299"/>
      <c r="BK126" s="299"/>
      <c r="BL126" s="299"/>
      <c r="BM126" s="299"/>
      <c r="BN126" s="299"/>
      <c r="BO126" s="299"/>
      <c r="BP126" s="299"/>
      <c r="BQ126" s="299"/>
      <c r="BR126" s="299"/>
      <c r="BS126" s="299"/>
      <c r="BT126" s="299"/>
      <c r="BU126" s="299"/>
      <c r="BV126" s="299"/>
      <c r="BW126" s="299"/>
      <c r="BX126" s="299"/>
      <c r="BY126" s="299"/>
      <c r="BZ126" s="299"/>
      <c r="CA126" s="299"/>
      <c r="CB126" s="299"/>
      <c r="CC126" s="299"/>
      <c r="CD126" s="299"/>
      <c r="CE126" s="299"/>
      <c r="CF126" s="299"/>
      <c r="CG126" s="299"/>
      <c r="CH126" s="299"/>
      <c r="CI126" s="299"/>
      <c r="CJ126" s="299"/>
      <c r="CK126" s="299"/>
      <c r="CL126" s="299"/>
      <c r="CM126" s="299"/>
      <c r="CN126" s="299"/>
      <c r="CO126" s="299"/>
      <c r="CP126" s="299"/>
      <c r="CQ126" s="299"/>
      <c r="CR126" s="299"/>
      <c r="CS126" s="299"/>
      <c r="CT126" s="299"/>
      <c r="CU126" s="299"/>
      <c r="CV126" s="299"/>
      <c r="CW126" s="299"/>
      <c r="CX126" s="299"/>
      <c r="CY126" s="299"/>
      <c r="CZ126" s="299"/>
      <c r="DA126" s="299"/>
      <c r="DB126" s="299"/>
      <c r="DC126" s="299"/>
      <c r="DD126" s="299"/>
      <c r="DE126" s="299"/>
      <c r="DF126" s="299"/>
      <c r="DG126" s="299"/>
      <c r="DH126" s="299"/>
      <c r="DI126" s="299"/>
      <c r="DJ126" s="299"/>
      <c r="DK126" s="299"/>
      <c r="DL126" s="299"/>
      <c r="DM126" s="299"/>
      <c r="DN126" s="299"/>
      <c r="DO126" s="299"/>
      <c r="DP126" s="299"/>
      <c r="DQ126" s="299"/>
      <c r="DR126" s="299"/>
      <c r="DS126" s="299"/>
      <c r="DT126" s="299"/>
      <c r="DU126" s="299"/>
      <c r="DV126" s="299"/>
      <c r="DW126" s="299"/>
      <c r="DX126" s="299"/>
      <c r="DY126" s="299"/>
      <c r="DZ126" s="299"/>
      <c r="EA126" s="299"/>
      <c r="EB126" s="299"/>
      <c r="EC126" s="299"/>
      <c r="ED126" s="299"/>
      <c r="EE126" s="299"/>
      <c r="EF126" s="299"/>
      <c r="EG126" s="299"/>
      <c r="EH126" s="299"/>
      <c r="EI126" s="299"/>
      <c r="EJ126" s="299"/>
      <c r="EK126" s="299"/>
      <c r="EL126" s="299"/>
      <c r="EM126" s="299"/>
      <c r="EN126" s="299"/>
      <c r="EO126" s="299"/>
      <c r="EP126" s="299"/>
      <c r="EQ126" s="299"/>
      <c r="ER126" s="299"/>
      <c r="ES126" s="299"/>
      <c r="ET126" s="299"/>
      <c r="EU126" s="299"/>
      <c r="EV126" s="299"/>
      <c r="EW126" s="299"/>
      <c r="EX126" s="299"/>
      <c r="EY126" s="299"/>
      <c r="EZ126" s="299"/>
      <c r="FA126" s="299"/>
      <c r="FB126" s="299"/>
      <c r="FC126" s="299"/>
      <c r="FD126" s="299"/>
      <c r="FE126" s="299"/>
      <c r="FF126" s="299"/>
      <c r="FG126" s="299"/>
      <c r="FH126" s="299"/>
      <c r="FI126" s="299"/>
      <c r="FJ126" s="299"/>
      <c r="FK126" s="299"/>
      <c r="FL126" s="299"/>
      <c r="FM126" s="299"/>
      <c r="FN126" s="299"/>
      <c r="FO126" s="299"/>
      <c r="FP126" s="299"/>
      <c r="FQ126" s="299"/>
      <c r="FR126" s="299"/>
      <c r="FS126" s="299"/>
      <c r="FT126" s="299"/>
      <c r="FU126" s="299"/>
      <c r="FV126" s="299"/>
      <c r="FW126" s="299"/>
      <c r="FX126" s="299"/>
      <c r="FY126" s="299"/>
      <c r="FZ126" s="299"/>
      <c r="GA126" s="299"/>
      <c r="GB126" s="299"/>
      <c r="GC126" s="299"/>
      <c r="GD126" s="299"/>
      <c r="GE126" s="299"/>
      <c r="GF126" s="299"/>
      <c r="GG126" s="299"/>
      <c r="GH126" s="299"/>
      <c r="GI126" s="299"/>
      <c r="GJ126" s="299"/>
      <c r="GK126" s="299"/>
      <c r="GL126" s="299"/>
      <c r="GM126" s="299"/>
      <c r="GN126" s="299"/>
      <c r="GO126" s="299"/>
      <c r="GP126" s="299"/>
      <c r="GQ126" s="299"/>
      <c r="GR126" s="299"/>
      <c r="GS126" s="299"/>
      <c r="GT126" s="299"/>
      <c r="GU126" s="299"/>
      <c r="GV126" s="299"/>
      <c r="GW126" s="299"/>
      <c r="GX126" s="299"/>
      <c r="GY126" s="299"/>
      <c r="GZ126" s="299"/>
      <c r="HA126" s="299"/>
      <c r="HB126" s="299"/>
      <c r="HC126" s="299"/>
      <c r="HD126" s="299"/>
      <c r="HE126" s="299"/>
      <c r="HF126" s="299"/>
      <c r="HG126" s="299"/>
      <c r="HH126" s="299"/>
      <c r="HI126" s="299"/>
      <c r="HJ126" s="299"/>
      <c r="HK126" s="299"/>
      <c r="HL126" s="299"/>
      <c r="HM126" s="299"/>
      <c r="HN126" s="299"/>
      <c r="HO126" s="299"/>
      <c r="HP126" s="299"/>
      <c r="HQ126" s="299"/>
      <c r="HR126" s="299"/>
      <c r="HS126" s="299"/>
      <c r="HT126" s="299"/>
      <c r="HU126" s="299"/>
      <c r="HV126" s="299"/>
      <c r="HW126" s="299"/>
      <c r="HX126" s="299"/>
      <c r="HY126" s="299"/>
      <c r="HZ126" s="299"/>
      <c r="IA126" s="299"/>
      <c r="IB126" s="299"/>
      <c r="IC126" s="299"/>
      <c r="ID126" s="299"/>
      <c r="IE126" s="299"/>
      <c r="IF126" s="299"/>
      <c r="IG126" s="299"/>
      <c r="IH126" s="299"/>
      <c r="II126" s="299"/>
      <c r="IJ126" s="299"/>
      <c r="IK126" s="299"/>
      <c r="IL126" s="299"/>
      <c r="IM126" s="299"/>
      <c r="IN126" s="299"/>
      <c r="IO126" s="299"/>
      <c r="IP126" s="299"/>
      <c r="IQ126" s="299"/>
      <c r="IR126" s="299"/>
      <c r="IS126" s="299"/>
      <c r="IT126" s="299"/>
      <c r="IU126" s="299"/>
      <c r="IV126" s="299"/>
      <c r="IW126" s="299"/>
      <c r="IX126" s="299"/>
      <c r="IY126" s="299"/>
      <c r="IZ126" s="299"/>
      <c r="JA126" s="299"/>
      <c r="JB126" s="299"/>
      <c r="JC126" s="299"/>
      <c r="JD126" s="299"/>
      <c r="JE126" s="299"/>
      <c r="JF126" s="299"/>
      <c r="JG126" s="299"/>
      <c r="JH126" s="299"/>
      <c r="JI126" s="299"/>
      <c r="JJ126" s="299"/>
      <c r="JK126" s="299"/>
      <c r="JL126" s="299"/>
      <c r="JM126" s="299"/>
      <c r="JN126" s="299"/>
      <c r="JO126" s="299"/>
      <c r="JP126" s="299"/>
      <c r="JQ126" s="299"/>
      <c r="JR126" s="299"/>
      <c r="JS126" s="299"/>
      <c r="JT126" s="299"/>
      <c r="JU126" s="299"/>
      <c r="JV126" s="299"/>
      <c r="JW126" s="299"/>
      <c r="JX126" s="299"/>
      <c r="JY126" s="299"/>
      <c r="JZ126" s="299"/>
      <c r="KA126" s="299"/>
      <c r="KB126" s="299"/>
      <c r="KC126" s="299"/>
      <c r="KD126" s="299"/>
      <c r="KE126" s="299"/>
      <c r="KF126" s="299"/>
      <c r="KG126" s="299"/>
      <c r="KH126" s="299"/>
      <c r="KI126" s="299"/>
      <c r="KJ126" s="299"/>
      <c r="KK126" s="299"/>
      <c r="KL126" s="299"/>
      <c r="KM126" s="299"/>
      <c r="KN126" s="299"/>
      <c r="KO126" s="299"/>
      <c r="KP126" s="299"/>
      <c r="KQ126" s="299"/>
      <c r="KR126" s="299"/>
      <c r="KS126" s="299"/>
      <c r="KT126" s="299"/>
      <c r="KU126" s="299"/>
      <c r="KV126" s="299"/>
      <c r="KW126" s="299"/>
      <c r="KX126" s="299"/>
      <c r="KY126" s="299"/>
      <c r="KZ126" s="299"/>
      <c r="LA126" s="299"/>
      <c r="LB126" s="299"/>
      <c r="LC126" s="299"/>
      <c r="LD126" s="299"/>
      <c r="LE126" s="299"/>
      <c r="LF126" s="299"/>
      <c r="LG126" s="299"/>
      <c r="LH126" s="299"/>
      <c r="LI126" s="299"/>
      <c r="LJ126" s="299"/>
      <c r="LK126" s="299"/>
      <c r="LL126" s="299"/>
      <c r="LM126" s="299"/>
      <c r="LN126" s="299"/>
      <c r="LO126" s="299"/>
      <c r="LP126" s="299"/>
      <c r="LQ126" s="299"/>
      <c r="LR126" s="299"/>
      <c r="LS126" s="299"/>
      <c r="LT126" s="299"/>
      <c r="LU126" s="299"/>
      <c r="LV126" s="299"/>
      <c r="LW126" s="299"/>
      <c r="LX126" s="299"/>
      <c r="LY126" s="299"/>
      <c r="LZ126" s="299"/>
      <c r="MA126" s="299"/>
      <c r="MB126" s="299"/>
      <c r="MC126" s="299"/>
      <c r="MD126" s="299"/>
      <c r="ME126" s="299"/>
      <c r="MF126" s="299"/>
      <c r="MG126" s="299"/>
      <c r="MH126" s="299"/>
      <c r="MI126" s="299"/>
      <c r="MJ126" s="299"/>
      <c r="MK126" s="299"/>
      <c r="ML126" s="299"/>
      <c r="MM126" s="299"/>
      <c r="MN126" s="299"/>
      <c r="MO126" s="299"/>
      <c r="MP126" s="299"/>
      <c r="MQ126" s="299"/>
      <c r="MR126" s="299"/>
      <c r="MS126" s="299"/>
      <c r="MT126" s="299"/>
      <c r="MU126" s="299"/>
      <c r="MV126" s="299"/>
      <c r="MW126" s="299"/>
      <c r="MX126" s="299"/>
      <c r="MY126" s="299"/>
      <c r="MZ126" s="299"/>
      <c r="NA126" s="299"/>
      <c r="NB126" s="299"/>
      <c r="NC126" s="299"/>
      <c r="ND126" s="299"/>
      <c r="NE126" s="299"/>
      <c r="NF126" s="299"/>
      <c r="NG126" s="299"/>
      <c r="NH126" s="299"/>
      <c r="NI126" s="299"/>
      <c r="NJ126" s="299"/>
      <c r="NK126" s="299"/>
      <c r="NL126" s="299"/>
      <c r="NM126" s="299"/>
      <c r="NN126" s="299"/>
      <c r="NO126" s="299"/>
      <c r="NP126" s="299"/>
      <c r="NQ126" s="299"/>
      <c r="NR126" s="299"/>
      <c r="NS126" s="299"/>
      <c r="NT126" s="299"/>
      <c r="NU126" s="299"/>
      <c r="NV126" s="299"/>
      <c r="NW126" s="299"/>
      <c r="NX126" s="299"/>
      <c r="NY126" s="299"/>
      <c r="NZ126" s="299"/>
      <c r="OA126" s="299"/>
      <c r="OB126" s="299"/>
      <c r="OC126" s="299"/>
      <c r="OD126" s="299"/>
      <c r="OE126" s="299"/>
      <c r="OF126" s="299"/>
      <c r="OG126" s="299"/>
      <c r="OH126" s="299"/>
      <c r="OI126" s="299"/>
      <c r="OJ126" s="299"/>
      <c r="OK126" s="299"/>
      <c r="OL126" s="299"/>
      <c r="OM126" s="299"/>
      <c r="ON126" s="299"/>
      <c r="OO126" s="299"/>
      <c r="OP126" s="299"/>
      <c r="OQ126" s="299"/>
      <c r="OR126" s="299"/>
      <c r="OS126" s="299"/>
      <c r="OT126" s="299"/>
      <c r="OU126" s="299"/>
      <c r="OV126" s="299"/>
      <c r="OW126" s="299"/>
      <c r="OX126" s="299"/>
      <c r="OY126" s="299"/>
      <c r="OZ126" s="299"/>
      <c r="PA126" s="299"/>
      <c r="PB126" s="299"/>
      <c r="PC126" s="299"/>
      <c r="PD126" s="299"/>
      <c r="PE126" s="299"/>
      <c r="PF126" s="299"/>
      <c r="PG126" s="299"/>
      <c r="PH126" s="299"/>
      <c r="PI126" s="299"/>
      <c r="PJ126" s="299"/>
      <c r="PK126" s="299"/>
      <c r="PL126" s="299"/>
      <c r="PM126" s="299"/>
      <c r="PN126" s="299"/>
      <c r="PO126" s="299"/>
      <c r="PP126" s="299"/>
      <c r="PQ126" s="299"/>
      <c r="PR126" s="299"/>
      <c r="PS126" s="299"/>
      <c r="PT126" s="299"/>
      <c r="PU126" s="299"/>
      <c r="PV126" s="299"/>
      <c r="PW126" s="299"/>
      <c r="PX126" s="299"/>
      <c r="PY126" s="299"/>
      <c r="PZ126" s="299"/>
      <c r="QA126" s="299"/>
      <c r="QB126" s="299"/>
      <c r="QC126" s="299"/>
      <c r="QD126" s="299"/>
      <c r="QE126" s="299"/>
      <c r="QF126" s="299"/>
      <c r="QG126" s="299"/>
      <c r="QH126" s="299"/>
      <c r="QI126" s="299"/>
      <c r="QJ126" s="299"/>
      <c r="QK126" s="299"/>
      <c r="QL126" s="299"/>
      <c r="QM126" s="299"/>
      <c r="QN126" s="299"/>
      <c r="QO126" s="299"/>
      <c r="QP126" s="299"/>
      <c r="QQ126" s="299"/>
      <c r="QR126" s="299"/>
      <c r="QS126" s="299"/>
      <c r="QT126" s="299"/>
      <c r="QU126" s="299"/>
      <c r="QV126" s="299"/>
      <c r="QW126" s="299"/>
      <c r="QX126" s="299"/>
      <c r="QY126" s="299"/>
      <c r="QZ126" s="299"/>
      <c r="RA126" s="299"/>
      <c r="RB126" s="299"/>
      <c r="RC126" s="299"/>
      <c r="RD126" s="299"/>
      <c r="RE126" s="299"/>
      <c r="RF126" s="299"/>
      <c r="RG126" s="299"/>
      <c r="RH126" s="299"/>
      <c r="RI126" s="299"/>
      <c r="RJ126" s="299"/>
      <c r="RK126" s="299"/>
      <c r="RL126" s="299"/>
      <c r="RM126" s="299"/>
      <c r="RN126" s="299"/>
      <c r="RO126" s="299"/>
      <c r="RP126" s="299"/>
      <c r="RQ126" s="299"/>
      <c r="RR126" s="299"/>
      <c r="RS126" s="299"/>
      <c r="RT126" s="299"/>
      <c r="RU126" s="299"/>
      <c r="RV126" s="299"/>
      <c r="RW126" s="299"/>
      <c r="RX126" s="299"/>
      <c r="RY126" s="299"/>
      <c r="RZ126" s="299"/>
      <c r="SA126" s="299"/>
      <c r="SB126" s="299"/>
      <c r="SC126" s="299"/>
      <c r="SD126" s="299"/>
      <c r="SE126" s="299"/>
      <c r="SF126" s="299"/>
      <c r="SG126" s="299"/>
      <c r="SH126" s="299"/>
      <c r="SI126" s="299"/>
      <c r="SJ126" s="299"/>
    </row>
    <row r="127" spans="2:504" ht="30" customHeight="1" x14ac:dyDescent="0.25">
      <c r="B127" s="113" t="str">
        <f>'Graph Data'!L89</f>
        <v>BID PACKAGE</v>
      </c>
      <c r="C127" s="112" t="str" cm="1">
        <f t="array" ref="C127">IFERROR(_xlfn.TEXTJOIN(", ",TRUE,IF($E$4:$SJ$4=B127,$E$10:$SJ$10,"")),"Excel 2019 or newer required for this function")</f>
        <v/>
      </c>
      <c r="D127" s="105">
        <f t="shared" si="18"/>
        <v>0</v>
      </c>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c r="AF127" s="299"/>
      <c r="AG127" s="299"/>
      <c r="AH127" s="299"/>
      <c r="AI127" s="299"/>
      <c r="AJ127" s="299"/>
      <c r="AK127" s="299"/>
      <c r="AL127" s="299"/>
      <c r="AM127" s="299"/>
      <c r="AN127" s="299"/>
      <c r="AO127" s="299"/>
      <c r="AP127" s="299"/>
      <c r="AQ127" s="299"/>
      <c r="AR127" s="299"/>
      <c r="AS127" s="299"/>
      <c r="AT127" s="299"/>
      <c r="AU127" s="299"/>
      <c r="AV127" s="299"/>
      <c r="AW127" s="299"/>
      <c r="AX127" s="299"/>
      <c r="AY127" s="299"/>
      <c r="AZ127" s="299"/>
      <c r="BA127" s="299"/>
      <c r="BB127" s="299"/>
      <c r="BC127" s="299"/>
      <c r="BD127" s="299"/>
      <c r="BE127" s="299"/>
      <c r="BF127" s="299"/>
      <c r="BG127" s="299"/>
      <c r="BH127" s="299"/>
      <c r="BI127" s="299"/>
      <c r="BJ127" s="299"/>
      <c r="BK127" s="299"/>
      <c r="BL127" s="299"/>
      <c r="BM127" s="299"/>
      <c r="BN127" s="299"/>
      <c r="BO127" s="299"/>
      <c r="BP127" s="299"/>
      <c r="BQ127" s="299"/>
      <c r="BR127" s="299"/>
      <c r="BS127" s="299"/>
      <c r="BT127" s="299"/>
      <c r="BU127" s="299"/>
      <c r="BV127" s="299"/>
      <c r="BW127" s="299"/>
      <c r="BX127" s="299"/>
      <c r="BY127" s="299"/>
      <c r="BZ127" s="299"/>
      <c r="CA127" s="299"/>
      <c r="CB127" s="299"/>
      <c r="CC127" s="299"/>
      <c r="CD127" s="299"/>
      <c r="CE127" s="299"/>
      <c r="CF127" s="299"/>
      <c r="CG127" s="299"/>
      <c r="CH127" s="299"/>
      <c r="CI127" s="299"/>
      <c r="CJ127" s="299"/>
      <c r="CK127" s="299"/>
      <c r="CL127" s="299"/>
      <c r="CM127" s="299"/>
      <c r="CN127" s="299"/>
      <c r="CO127" s="299"/>
      <c r="CP127" s="299"/>
      <c r="CQ127" s="299"/>
      <c r="CR127" s="299"/>
      <c r="CS127" s="299"/>
      <c r="CT127" s="299"/>
      <c r="CU127" s="299"/>
      <c r="CV127" s="299"/>
      <c r="CW127" s="299"/>
      <c r="CX127" s="299"/>
      <c r="CY127" s="299"/>
      <c r="CZ127" s="299"/>
      <c r="DA127" s="299"/>
      <c r="DB127" s="299"/>
      <c r="DC127" s="299"/>
      <c r="DD127" s="299"/>
      <c r="DE127" s="299"/>
      <c r="DF127" s="299"/>
      <c r="DG127" s="299"/>
      <c r="DH127" s="299"/>
      <c r="DI127" s="299"/>
      <c r="DJ127" s="299"/>
      <c r="DK127" s="299"/>
      <c r="DL127" s="299"/>
      <c r="DM127" s="299"/>
      <c r="DN127" s="299"/>
      <c r="DO127" s="299"/>
      <c r="DP127" s="299"/>
      <c r="DQ127" s="299"/>
      <c r="DR127" s="299"/>
      <c r="DS127" s="299"/>
      <c r="DT127" s="299"/>
      <c r="DU127" s="299"/>
      <c r="DV127" s="299"/>
      <c r="DW127" s="299"/>
      <c r="DX127" s="299"/>
      <c r="DY127" s="299"/>
      <c r="DZ127" s="299"/>
      <c r="EA127" s="299"/>
      <c r="EB127" s="299"/>
      <c r="EC127" s="299"/>
      <c r="ED127" s="299"/>
      <c r="EE127" s="299"/>
      <c r="EF127" s="299"/>
      <c r="EG127" s="299"/>
      <c r="EH127" s="299"/>
      <c r="EI127" s="299"/>
      <c r="EJ127" s="299"/>
      <c r="EK127" s="299"/>
      <c r="EL127" s="299"/>
      <c r="EM127" s="299"/>
      <c r="EN127" s="299"/>
      <c r="EO127" s="299"/>
      <c r="EP127" s="299"/>
      <c r="EQ127" s="299"/>
      <c r="ER127" s="299"/>
      <c r="ES127" s="299"/>
      <c r="ET127" s="299"/>
      <c r="EU127" s="299"/>
      <c r="EV127" s="299"/>
      <c r="EW127" s="299"/>
      <c r="EX127" s="299"/>
      <c r="EY127" s="299"/>
      <c r="EZ127" s="299"/>
      <c r="FA127" s="299"/>
      <c r="FB127" s="299"/>
      <c r="FC127" s="299"/>
      <c r="FD127" s="299"/>
      <c r="FE127" s="299"/>
      <c r="FF127" s="299"/>
      <c r="FG127" s="299"/>
      <c r="FH127" s="299"/>
      <c r="FI127" s="299"/>
      <c r="FJ127" s="299"/>
      <c r="FK127" s="299"/>
      <c r="FL127" s="299"/>
      <c r="FM127" s="299"/>
      <c r="FN127" s="299"/>
      <c r="FO127" s="299"/>
      <c r="FP127" s="299"/>
      <c r="FQ127" s="299"/>
      <c r="FR127" s="299"/>
      <c r="FS127" s="299"/>
      <c r="FT127" s="299"/>
      <c r="FU127" s="299"/>
      <c r="FV127" s="299"/>
      <c r="FW127" s="299"/>
      <c r="FX127" s="299"/>
      <c r="FY127" s="299"/>
      <c r="FZ127" s="299"/>
      <c r="GA127" s="299"/>
      <c r="GB127" s="299"/>
      <c r="GC127" s="299"/>
      <c r="GD127" s="299"/>
      <c r="GE127" s="299"/>
      <c r="GF127" s="299"/>
      <c r="GG127" s="299"/>
      <c r="GH127" s="299"/>
      <c r="GI127" s="299"/>
      <c r="GJ127" s="299"/>
      <c r="GK127" s="299"/>
      <c r="GL127" s="299"/>
      <c r="GM127" s="299"/>
      <c r="GN127" s="299"/>
      <c r="GO127" s="299"/>
      <c r="GP127" s="299"/>
      <c r="GQ127" s="299"/>
      <c r="GR127" s="299"/>
      <c r="GS127" s="299"/>
      <c r="GT127" s="299"/>
      <c r="GU127" s="299"/>
      <c r="GV127" s="299"/>
      <c r="GW127" s="299"/>
      <c r="GX127" s="299"/>
      <c r="GY127" s="299"/>
      <c r="GZ127" s="299"/>
      <c r="HA127" s="299"/>
      <c r="HB127" s="299"/>
      <c r="HC127" s="299"/>
      <c r="HD127" s="299"/>
      <c r="HE127" s="299"/>
      <c r="HF127" s="299"/>
      <c r="HG127" s="299"/>
      <c r="HH127" s="299"/>
      <c r="HI127" s="299"/>
      <c r="HJ127" s="299"/>
      <c r="HK127" s="299"/>
      <c r="HL127" s="299"/>
      <c r="HM127" s="299"/>
      <c r="HN127" s="299"/>
      <c r="HO127" s="299"/>
      <c r="HP127" s="299"/>
      <c r="HQ127" s="299"/>
      <c r="HR127" s="299"/>
      <c r="HS127" s="299"/>
      <c r="HT127" s="299"/>
      <c r="HU127" s="299"/>
      <c r="HV127" s="299"/>
      <c r="HW127" s="299"/>
      <c r="HX127" s="299"/>
      <c r="HY127" s="299"/>
      <c r="HZ127" s="299"/>
      <c r="IA127" s="299"/>
      <c r="IB127" s="299"/>
      <c r="IC127" s="299"/>
      <c r="ID127" s="299"/>
      <c r="IE127" s="299"/>
      <c r="IF127" s="299"/>
      <c r="IG127" s="299"/>
      <c r="IH127" s="299"/>
      <c r="II127" s="299"/>
      <c r="IJ127" s="299"/>
      <c r="IK127" s="299"/>
      <c r="IL127" s="299"/>
      <c r="IM127" s="299"/>
      <c r="IN127" s="299"/>
      <c r="IO127" s="299"/>
      <c r="IP127" s="299"/>
      <c r="IQ127" s="299"/>
      <c r="IR127" s="299"/>
      <c r="IS127" s="299"/>
      <c r="IT127" s="299"/>
      <c r="IU127" s="299"/>
      <c r="IV127" s="299"/>
      <c r="IW127" s="299"/>
      <c r="IX127" s="299"/>
      <c r="IY127" s="299"/>
      <c r="IZ127" s="299"/>
      <c r="JA127" s="299"/>
      <c r="JB127" s="299"/>
      <c r="JC127" s="299"/>
      <c r="JD127" s="299"/>
      <c r="JE127" s="299"/>
      <c r="JF127" s="299"/>
      <c r="JG127" s="299"/>
      <c r="JH127" s="299"/>
      <c r="JI127" s="299"/>
      <c r="JJ127" s="299"/>
      <c r="JK127" s="299"/>
      <c r="JL127" s="299"/>
      <c r="JM127" s="299"/>
      <c r="JN127" s="299"/>
      <c r="JO127" s="299"/>
      <c r="JP127" s="299"/>
      <c r="JQ127" s="299"/>
      <c r="JR127" s="299"/>
      <c r="JS127" s="299"/>
      <c r="JT127" s="299"/>
      <c r="JU127" s="299"/>
      <c r="JV127" s="299"/>
      <c r="JW127" s="299"/>
      <c r="JX127" s="299"/>
      <c r="JY127" s="299"/>
      <c r="JZ127" s="299"/>
      <c r="KA127" s="299"/>
      <c r="KB127" s="299"/>
      <c r="KC127" s="299"/>
      <c r="KD127" s="299"/>
      <c r="KE127" s="299"/>
      <c r="KF127" s="299"/>
      <c r="KG127" s="299"/>
      <c r="KH127" s="299"/>
      <c r="KI127" s="299"/>
      <c r="KJ127" s="299"/>
      <c r="KK127" s="299"/>
      <c r="KL127" s="299"/>
      <c r="KM127" s="299"/>
      <c r="KN127" s="299"/>
      <c r="KO127" s="299"/>
      <c r="KP127" s="299"/>
      <c r="KQ127" s="299"/>
      <c r="KR127" s="299"/>
      <c r="KS127" s="299"/>
      <c r="KT127" s="299"/>
      <c r="KU127" s="299"/>
      <c r="KV127" s="299"/>
      <c r="KW127" s="299"/>
      <c r="KX127" s="299"/>
      <c r="KY127" s="299"/>
      <c r="KZ127" s="299"/>
      <c r="LA127" s="299"/>
      <c r="LB127" s="299"/>
      <c r="LC127" s="299"/>
      <c r="LD127" s="299"/>
      <c r="LE127" s="299"/>
      <c r="LF127" s="299"/>
      <c r="LG127" s="299"/>
      <c r="LH127" s="299"/>
      <c r="LI127" s="299"/>
      <c r="LJ127" s="299"/>
      <c r="LK127" s="299"/>
      <c r="LL127" s="299"/>
      <c r="LM127" s="299"/>
      <c r="LN127" s="299"/>
      <c r="LO127" s="299"/>
      <c r="LP127" s="299"/>
      <c r="LQ127" s="299"/>
      <c r="LR127" s="299"/>
      <c r="LS127" s="299"/>
      <c r="LT127" s="299"/>
      <c r="LU127" s="299"/>
      <c r="LV127" s="299"/>
      <c r="LW127" s="299"/>
      <c r="LX127" s="299"/>
      <c r="LY127" s="299"/>
      <c r="LZ127" s="299"/>
      <c r="MA127" s="299"/>
      <c r="MB127" s="299"/>
      <c r="MC127" s="299"/>
      <c r="MD127" s="299"/>
      <c r="ME127" s="299"/>
      <c r="MF127" s="299"/>
      <c r="MG127" s="299"/>
      <c r="MH127" s="299"/>
      <c r="MI127" s="299"/>
      <c r="MJ127" s="299"/>
      <c r="MK127" s="299"/>
      <c r="ML127" s="299"/>
      <c r="MM127" s="299"/>
      <c r="MN127" s="299"/>
      <c r="MO127" s="299"/>
      <c r="MP127" s="299"/>
      <c r="MQ127" s="299"/>
      <c r="MR127" s="299"/>
      <c r="MS127" s="299"/>
      <c r="MT127" s="299"/>
      <c r="MU127" s="299"/>
      <c r="MV127" s="299"/>
      <c r="MW127" s="299"/>
      <c r="MX127" s="299"/>
      <c r="MY127" s="299"/>
      <c r="MZ127" s="299"/>
      <c r="NA127" s="299"/>
      <c r="NB127" s="299"/>
      <c r="NC127" s="299"/>
      <c r="ND127" s="299"/>
      <c r="NE127" s="299"/>
      <c r="NF127" s="299"/>
      <c r="NG127" s="299"/>
      <c r="NH127" s="299"/>
      <c r="NI127" s="299"/>
      <c r="NJ127" s="299"/>
      <c r="NK127" s="299"/>
      <c r="NL127" s="299"/>
      <c r="NM127" s="299"/>
      <c r="NN127" s="299"/>
      <c r="NO127" s="299"/>
      <c r="NP127" s="299"/>
      <c r="NQ127" s="299"/>
      <c r="NR127" s="299"/>
      <c r="NS127" s="299"/>
      <c r="NT127" s="299"/>
      <c r="NU127" s="299"/>
      <c r="NV127" s="299"/>
      <c r="NW127" s="299"/>
      <c r="NX127" s="299"/>
      <c r="NY127" s="299"/>
      <c r="NZ127" s="299"/>
      <c r="OA127" s="299"/>
      <c r="OB127" s="299"/>
      <c r="OC127" s="299"/>
      <c r="OD127" s="299"/>
      <c r="OE127" s="299"/>
      <c r="OF127" s="299"/>
      <c r="OG127" s="299"/>
      <c r="OH127" s="299"/>
      <c r="OI127" s="299"/>
      <c r="OJ127" s="299"/>
      <c r="OK127" s="299"/>
      <c r="OL127" s="299"/>
      <c r="OM127" s="299"/>
      <c r="ON127" s="299"/>
      <c r="OO127" s="299"/>
      <c r="OP127" s="299"/>
      <c r="OQ127" s="299"/>
      <c r="OR127" s="299"/>
      <c r="OS127" s="299"/>
      <c r="OT127" s="299"/>
      <c r="OU127" s="299"/>
      <c r="OV127" s="299"/>
      <c r="OW127" s="299"/>
      <c r="OX127" s="299"/>
      <c r="OY127" s="299"/>
      <c r="OZ127" s="299"/>
      <c r="PA127" s="299"/>
      <c r="PB127" s="299"/>
      <c r="PC127" s="299"/>
      <c r="PD127" s="299"/>
      <c r="PE127" s="299"/>
      <c r="PF127" s="299"/>
      <c r="PG127" s="299"/>
      <c r="PH127" s="299"/>
      <c r="PI127" s="299"/>
      <c r="PJ127" s="299"/>
      <c r="PK127" s="299"/>
      <c r="PL127" s="299"/>
      <c r="PM127" s="299"/>
      <c r="PN127" s="299"/>
      <c r="PO127" s="299"/>
      <c r="PP127" s="299"/>
      <c r="PQ127" s="299"/>
      <c r="PR127" s="299"/>
      <c r="PS127" s="299"/>
      <c r="PT127" s="299"/>
      <c r="PU127" s="299"/>
      <c r="PV127" s="299"/>
      <c r="PW127" s="299"/>
      <c r="PX127" s="299"/>
      <c r="PY127" s="299"/>
      <c r="PZ127" s="299"/>
      <c r="QA127" s="299"/>
      <c r="QB127" s="299"/>
      <c r="QC127" s="299"/>
      <c r="QD127" s="299"/>
      <c r="QE127" s="299"/>
      <c r="QF127" s="299"/>
      <c r="QG127" s="299"/>
      <c r="QH127" s="299"/>
      <c r="QI127" s="299"/>
      <c r="QJ127" s="299"/>
      <c r="QK127" s="299"/>
      <c r="QL127" s="299"/>
      <c r="QM127" s="299"/>
      <c r="QN127" s="299"/>
      <c r="QO127" s="299"/>
      <c r="QP127" s="299"/>
      <c r="QQ127" s="299"/>
      <c r="QR127" s="299"/>
      <c r="QS127" s="299"/>
      <c r="QT127" s="299"/>
      <c r="QU127" s="299"/>
      <c r="QV127" s="299"/>
      <c r="QW127" s="299"/>
      <c r="QX127" s="299"/>
      <c r="QY127" s="299"/>
      <c r="QZ127" s="299"/>
      <c r="RA127" s="299"/>
      <c r="RB127" s="299"/>
      <c r="RC127" s="299"/>
      <c r="RD127" s="299"/>
      <c r="RE127" s="299"/>
      <c r="RF127" s="299"/>
      <c r="RG127" s="299"/>
      <c r="RH127" s="299"/>
      <c r="RI127" s="299"/>
      <c r="RJ127" s="299"/>
      <c r="RK127" s="299"/>
      <c r="RL127" s="299"/>
      <c r="RM127" s="299"/>
      <c r="RN127" s="299"/>
      <c r="RO127" s="299"/>
      <c r="RP127" s="299"/>
      <c r="RQ127" s="299"/>
      <c r="RR127" s="299"/>
      <c r="RS127" s="299"/>
      <c r="RT127" s="299"/>
      <c r="RU127" s="299"/>
      <c r="RV127" s="299"/>
      <c r="RW127" s="299"/>
      <c r="RX127" s="299"/>
      <c r="RY127" s="299"/>
      <c r="RZ127" s="299"/>
      <c r="SA127" s="299"/>
      <c r="SB127" s="299"/>
      <c r="SC127" s="299"/>
      <c r="SD127" s="299"/>
      <c r="SE127" s="299"/>
      <c r="SF127" s="299"/>
      <c r="SG127" s="299"/>
      <c r="SH127" s="299"/>
      <c r="SI127" s="299"/>
      <c r="SJ127" s="299"/>
    </row>
    <row r="128" spans="2:504" ht="30" customHeight="1" x14ac:dyDescent="0.25">
      <c r="B128" s="113" t="str">
        <f>'Graph Data'!L90</f>
        <v>CMGC CONTRACTOR</v>
      </c>
      <c r="C128" s="112" t="str" cm="1">
        <f t="array" ref="C128">IFERROR(_xlfn.TEXTJOIN(", ",TRUE,IF($E$4:$SJ$4=B128,$E$10:$SJ$10,"")),"Excel 2019 or newer required for this function")</f>
        <v/>
      </c>
      <c r="D128" s="105">
        <f t="shared" si="18"/>
        <v>0</v>
      </c>
      <c r="E128" s="299"/>
      <c r="F128" s="299"/>
      <c r="G128" s="299"/>
      <c r="H128" s="299"/>
      <c r="I128" s="299"/>
      <c r="J128" s="299"/>
      <c r="K128" s="299"/>
      <c r="L128" s="299"/>
      <c r="M128" s="299"/>
      <c r="N128" s="299"/>
      <c r="O128" s="299"/>
      <c r="P128" s="299"/>
      <c r="Q128" s="299"/>
      <c r="R128" s="299"/>
      <c r="S128" s="299"/>
      <c r="T128" s="299"/>
      <c r="U128" s="299"/>
      <c r="V128" s="299"/>
      <c r="W128" s="299"/>
      <c r="X128" s="299"/>
      <c r="Y128" s="299"/>
      <c r="Z128" s="299"/>
      <c r="AA128" s="299"/>
      <c r="AB128" s="299"/>
      <c r="AC128" s="299"/>
      <c r="AD128" s="299"/>
      <c r="AE128" s="299"/>
      <c r="AF128" s="299"/>
      <c r="AG128" s="299"/>
      <c r="AH128" s="299"/>
      <c r="AI128" s="299"/>
      <c r="AJ128" s="299"/>
      <c r="AK128" s="299"/>
      <c r="AL128" s="299"/>
      <c r="AM128" s="299"/>
      <c r="AN128" s="299"/>
      <c r="AO128" s="299"/>
      <c r="AP128" s="299"/>
      <c r="AQ128" s="299"/>
      <c r="AR128" s="299"/>
      <c r="AS128" s="299"/>
      <c r="AT128" s="299"/>
      <c r="AU128" s="299"/>
      <c r="AV128" s="299"/>
      <c r="AW128" s="299"/>
      <c r="AX128" s="299"/>
      <c r="AY128" s="299"/>
      <c r="AZ128" s="299"/>
      <c r="BA128" s="299"/>
      <c r="BB128" s="299"/>
      <c r="BC128" s="299"/>
      <c r="BD128" s="299"/>
      <c r="BE128" s="299"/>
      <c r="BF128" s="299"/>
      <c r="BG128" s="299"/>
      <c r="BH128" s="299"/>
      <c r="BI128" s="299"/>
      <c r="BJ128" s="299"/>
      <c r="BK128" s="299"/>
      <c r="BL128" s="299"/>
      <c r="BM128" s="299"/>
      <c r="BN128" s="299"/>
      <c r="BO128" s="299"/>
      <c r="BP128" s="299"/>
      <c r="BQ128" s="299"/>
      <c r="BR128" s="299"/>
      <c r="BS128" s="299"/>
      <c r="BT128" s="299"/>
      <c r="BU128" s="299"/>
      <c r="BV128" s="299"/>
      <c r="BW128" s="299"/>
      <c r="BX128" s="299"/>
      <c r="BY128" s="299"/>
      <c r="BZ128" s="299"/>
      <c r="CA128" s="299"/>
      <c r="CB128" s="299"/>
      <c r="CC128" s="299"/>
      <c r="CD128" s="299"/>
      <c r="CE128" s="299"/>
      <c r="CF128" s="299"/>
      <c r="CG128" s="299"/>
      <c r="CH128" s="299"/>
      <c r="CI128" s="299"/>
      <c r="CJ128" s="299"/>
      <c r="CK128" s="299"/>
      <c r="CL128" s="299"/>
      <c r="CM128" s="299"/>
      <c r="CN128" s="299"/>
      <c r="CO128" s="299"/>
      <c r="CP128" s="299"/>
      <c r="CQ128" s="299"/>
      <c r="CR128" s="299"/>
      <c r="CS128" s="299"/>
      <c r="CT128" s="299"/>
      <c r="CU128" s="299"/>
      <c r="CV128" s="299"/>
      <c r="CW128" s="299"/>
      <c r="CX128" s="299"/>
      <c r="CY128" s="299"/>
      <c r="CZ128" s="299"/>
      <c r="DA128" s="299"/>
      <c r="DB128" s="299"/>
      <c r="DC128" s="299"/>
      <c r="DD128" s="299"/>
      <c r="DE128" s="299"/>
      <c r="DF128" s="299"/>
      <c r="DG128" s="299"/>
      <c r="DH128" s="299"/>
      <c r="DI128" s="299"/>
      <c r="DJ128" s="299"/>
      <c r="DK128" s="299"/>
      <c r="DL128" s="299"/>
      <c r="DM128" s="299"/>
      <c r="DN128" s="299"/>
      <c r="DO128" s="299"/>
      <c r="DP128" s="299"/>
      <c r="DQ128" s="299"/>
      <c r="DR128" s="299"/>
      <c r="DS128" s="299"/>
      <c r="DT128" s="299"/>
      <c r="DU128" s="299"/>
      <c r="DV128" s="299"/>
      <c r="DW128" s="299"/>
      <c r="DX128" s="299"/>
      <c r="DY128" s="299"/>
      <c r="DZ128" s="299"/>
      <c r="EA128" s="299"/>
      <c r="EB128" s="299"/>
      <c r="EC128" s="299"/>
      <c r="ED128" s="299"/>
      <c r="EE128" s="299"/>
      <c r="EF128" s="299"/>
      <c r="EG128" s="299"/>
      <c r="EH128" s="299"/>
      <c r="EI128" s="299"/>
      <c r="EJ128" s="299"/>
      <c r="EK128" s="299"/>
      <c r="EL128" s="299"/>
      <c r="EM128" s="299"/>
      <c r="EN128" s="299"/>
      <c r="EO128" s="299"/>
      <c r="EP128" s="299"/>
      <c r="EQ128" s="299"/>
      <c r="ER128" s="299"/>
      <c r="ES128" s="299"/>
      <c r="ET128" s="299"/>
      <c r="EU128" s="299"/>
      <c r="EV128" s="299"/>
      <c r="EW128" s="299"/>
      <c r="EX128" s="299"/>
      <c r="EY128" s="299"/>
      <c r="EZ128" s="299"/>
      <c r="FA128" s="299"/>
      <c r="FB128" s="299"/>
      <c r="FC128" s="299"/>
      <c r="FD128" s="299"/>
      <c r="FE128" s="299"/>
      <c r="FF128" s="299"/>
      <c r="FG128" s="299"/>
      <c r="FH128" s="299"/>
      <c r="FI128" s="299"/>
      <c r="FJ128" s="299"/>
      <c r="FK128" s="299"/>
      <c r="FL128" s="299"/>
      <c r="FM128" s="299"/>
      <c r="FN128" s="299"/>
      <c r="FO128" s="299"/>
      <c r="FP128" s="299"/>
      <c r="FQ128" s="299"/>
      <c r="FR128" s="299"/>
      <c r="FS128" s="299"/>
      <c r="FT128" s="299"/>
      <c r="FU128" s="299"/>
      <c r="FV128" s="299"/>
      <c r="FW128" s="299"/>
      <c r="FX128" s="299"/>
      <c r="FY128" s="299"/>
      <c r="FZ128" s="299"/>
      <c r="GA128" s="299"/>
      <c r="GB128" s="299"/>
      <c r="GC128" s="299"/>
      <c r="GD128" s="299"/>
      <c r="GE128" s="299"/>
      <c r="GF128" s="299"/>
      <c r="GG128" s="299"/>
      <c r="GH128" s="299"/>
      <c r="GI128" s="299"/>
      <c r="GJ128" s="299"/>
      <c r="GK128" s="299"/>
      <c r="GL128" s="299"/>
      <c r="GM128" s="299"/>
      <c r="GN128" s="299"/>
      <c r="GO128" s="299"/>
      <c r="GP128" s="299"/>
      <c r="GQ128" s="299"/>
      <c r="GR128" s="299"/>
      <c r="GS128" s="299"/>
      <c r="GT128" s="299"/>
      <c r="GU128" s="299"/>
      <c r="GV128" s="299"/>
      <c r="GW128" s="299"/>
      <c r="GX128" s="299"/>
      <c r="GY128" s="299"/>
      <c r="GZ128" s="299"/>
      <c r="HA128" s="299"/>
      <c r="HB128" s="299"/>
      <c r="HC128" s="299"/>
      <c r="HD128" s="299"/>
      <c r="HE128" s="299"/>
      <c r="HF128" s="299"/>
      <c r="HG128" s="299"/>
      <c r="HH128" s="299"/>
      <c r="HI128" s="299"/>
      <c r="HJ128" s="299"/>
      <c r="HK128" s="299"/>
      <c r="HL128" s="299"/>
      <c r="HM128" s="299"/>
      <c r="HN128" s="299"/>
      <c r="HO128" s="299"/>
      <c r="HP128" s="299"/>
      <c r="HQ128" s="299"/>
      <c r="HR128" s="299"/>
      <c r="HS128" s="299"/>
      <c r="HT128" s="299"/>
      <c r="HU128" s="299"/>
      <c r="HV128" s="299"/>
      <c r="HW128" s="299"/>
      <c r="HX128" s="299"/>
      <c r="HY128" s="299"/>
      <c r="HZ128" s="299"/>
      <c r="IA128" s="299"/>
      <c r="IB128" s="299"/>
      <c r="IC128" s="299"/>
      <c r="ID128" s="299"/>
      <c r="IE128" s="299"/>
      <c r="IF128" s="299"/>
      <c r="IG128" s="299"/>
      <c r="IH128" s="299"/>
      <c r="II128" s="299"/>
      <c r="IJ128" s="299"/>
      <c r="IK128" s="299"/>
      <c r="IL128" s="299"/>
      <c r="IM128" s="299"/>
      <c r="IN128" s="299"/>
      <c r="IO128" s="299"/>
      <c r="IP128" s="299"/>
      <c r="IQ128" s="299"/>
      <c r="IR128" s="299"/>
      <c r="IS128" s="299"/>
      <c r="IT128" s="299"/>
      <c r="IU128" s="299"/>
      <c r="IV128" s="299"/>
      <c r="IW128" s="299"/>
      <c r="IX128" s="299"/>
      <c r="IY128" s="299"/>
      <c r="IZ128" s="299"/>
      <c r="JA128" s="299"/>
      <c r="JB128" s="299"/>
      <c r="JC128" s="299"/>
      <c r="JD128" s="299"/>
      <c r="JE128" s="299"/>
      <c r="JF128" s="299"/>
      <c r="JG128" s="299"/>
      <c r="JH128" s="299"/>
      <c r="JI128" s="299"/>
      <c r="JJ128" s="299"/>
      <c r="JK128" s="299"/>
      <c r="JL128" s="299"/>
      <c r="JM128" s="299"/>
      <c r="JN128" s="299"/>
      <c r="JO128" s="299"/>
      <c r="JP128" s="299"/>
      <c r="JQ128" s="299"/>
      <c r="JR128" s="299"/>
      <c r="JS128" s="299"/>
      <c r="JT128" s="299"/>
      <c r="JU128" s="299"/>
      <c r="JV128" s="299"/>
      <c r="JW128" s="299"/>
      <c r="JX128" s="299"/>
      <c r="JY128" s="299"/>
      <c r="JZ128" s="299"/>
      <c r="KA128" s="299"/>
      <c r="KB128" s="299"/>
      <c r="KC128" s="299"/>
      <c r="KD128" s="299"/>
      <c r="KE128" s="299"/>
      <c r="KF128" s="299"/>
      <c r="KG128" s="299"/>
      <c r="KH128" s="299"/>
      <c r="KI128" s="299"/>
      <c r="KJ128" s="299"/>
      <c r="KK128" s="299"/>
      <c r="KL128" s="299"/>
      <c r="KM128" s="299"/>
      <c r="KN128" s="299"/>
      <c r="KO128" s="299"/>
      <c r="KP128" s="299"/>
      <c r="KQ128" s="299"/>
      <c r="KR128" s="299"/>
      <c r="KS128" s="299"/>
      <c r="KT128" s="299"/>
      <c r="KU128" s="299"/>
      <c r="KV128" s="299"/>
      <c r="KW128" s="299"/>
      <c r="KX128" s="299"/>
      <c r="KY128" s="299"/>
      <c r="KZ128" s="299"/>
      <c r="LA128" s="299"/>
      <c r="LB128" s="299"/>
      <c r="LC128" s="299"/>
      <c r="LD128" s="299"/>
      <c r="LE128" s="299"/>
      <c r="LF128" s="299"/>
      <c r="LG128" s="299"/>
      <c r="LH128" s="299"/>
      <c r="LI128" s="299"/>
      <c r="LJ128" s="299"/>
      <c r="LK128" s="299"/>
      <c r="LL128" s="299"/>
      <c r="LM128" s="299"/>
      <c r="LN128" s="299"/>
      <c r="LO128" s="299"/>
      <c r="LP128" s="299"/>
      <c r="LQ128" s="299"/>
      <c r="LR128" s="299"/>
      <c r="LS128" s="299"/>
      <c r="LT128" s="299"/>
      <c r="LU128" s="299"/>
      <c r="LV128" s="299"/>
      <c r="LW128" s="299"/>
      <c r="LX128" s="299"/>
      <c r="LY128" s="299"/>
      <c r="LZ128" s="299"/>
      <c r="MA128" s="299"/>
      <c r="MB128" s="299"/>
      <c r="MC128" s="299"/>
      <c r="MD128" s="299"/>
      <c r="ME128" s="299"/>
      <c r="MF128" s="299"/>
      <c r="MG128" s="299"/>
      <c r="MH128" s="299"/>
      <c r="MI128" s="299"/>
      <c r="MJ128" s="299"/>
      <c r="MK128" s="299"/>
      <c r="ML128" s="299"/>
      <c r="MM128" s="299"/>
      <c r="MN128" s="299"/>
      <c r="MO128" s="299"/>
      <c r="MP128" s="299"/>
      <c r="MQ128" s="299"/>
      <c r="MR128" s="299"/>
      <c r="MS128" s="299"/>
      <c r="MT128" s="299"/>
      <c r="MU128" s="299"/>
      <c r="MV128" s="299"/>
      <c r="MW128" s="299"/>
      <c r="MX128" s="299"/>
      <c r="MY128" s="299"/>
      <c r="MZ128" s="299"/>
      <c r="NA128" s="299"/>
      <c r="NB128" s="299"/>
      <c r="NC128" s="299"/>
      <c r="ND128" s="299"/>
      <c r="NE128" s="299"/>
      <c r="NF128" s="299"/>
      <c r="NG128" s="299"/>
      <c r="NH128" s="299"/>
      <c r="NI128" s="299"/>
      <c r="NJ128" s="299"/>
      <c r="NK128" s="299"/>
      <c r="NL128" s="299"/>
      <c r="NM128" s="299"/>
      <c r="NN128" s="299"/>
      <c r="NO128" s="299"/>
      <c r="NP128" s="299"/>
      <c r="NQ128" s="299"/>
      <c r="NR128" s="299"/>
      <c r="NS128" s="299"/>
      <c r="NT128" s="299"/>
      <c r="NU128" s="299"/>
      <c r="NV128" s="299"/>
      <c r="NW128" s="299"/>
      <c r="NX128" s="299"/>
      <c r="NY128" s="299"/>
      <c r="NZ128" s="299"/>
      <c r="OA128" s="299"/>
      <c r="OB128" s="299"/>
      <c r="OC128" s="299"/>
      <c r="OD128" s="299"/>
      <c r="OE128" s="299"/>
      <c r="OF128" s="299"/>
      <c r="OG128" s="299"/>
      <c r="OH128" s="299"/>
      <c r="OI128" s="299"/>
      <c r="OJ128" s="299"/>
      <c r="OK128" s="299"/>
      <c r="OL128" s="299"/>
      <c r="OM128" s="299"/>
      <c r="ON128" s="299"/>
      <c r="OO128" s="299"/>
      <c r="OP128" s="299"/>
      <c r="OQ128" s="299"/>
      <c r="OR128" s="299"/>
      <c r="OS128" s="299"/>
      <c r="OT128" s="299"/>
      <c r="OU128" s="299"/>
      <c r="OV128" s="299"/>
      <c r="OW128" s="299"/>
      <c r="OX128" s="299"/>
      <c r="OY128" s="299"/>
      <c r="OZ128" s="299"/>
      <c r="PA128" s="299"/>
      <c r="PB128" s="299"/>
      <c r="PC128" s="299"/>
      <c r="PD128" s="299"/>
      <c r="PE128" s="299"/>
      <c r="PF128" s="299"/>
      <c r="PG128" s="299"/>
      <c r="PH128" s="299"/>
      <c r="PI128" s="299"/>
      <c r="PJ128" s="299"/>
      <c r="PK128" s="299"/>
      <c r="PL128" s="299"/>
      <c r="PM128" s="299"/>
      <c r="PN128" s="299"/>
      <c r="PO128" s="299"/>
      <c r="PP128" s="299"/>
      <c r="PQ128" s="299"/>
      <c r="PR128" s="299"/>
      <c r="PS128" s="299"/>
      <c r="PT128" s="299"/>
      <c r="PU128" s="299"/>
      <c r="PV128" s="299"/>
      <c r="PW128" s="299"/>
      <c r="PX128" s="299"/>
      <c r="PY128" s="299"/>
      <c r="PZ128" s="299"/>
      <c r="QA128" s="299"/>
      <c r="QB128" s="299"/>
      <c r="QC128" s="299"/>
      <c r="QD128" s="299"/>
      <c r="QE128" s="299"/>
      <c r="QF128" s="299"/>
      <c r="QG128" s="299"/>
      <c r="QH128" s="299"/>
      <c r="QI128" s="299"/>
      <c r="QJ128" s="299"/>
      <c r="QK128" s="299"/>
      <c r="QL128" s="299"/>
      <c r="QM128" s="299"/>
      <c r="QN128" s="299"/>
      <c r="QO128" s="299"/>
      <c r="QP128" s="299"/>
      <c r="QQ128" s="299"/>
      <c r="QR128" s="299"/>
      <c r="QS128" s="299"/>
      <c r="QT128" s="299"/>
      <c r="QU128" s="299"/>
      <c r="QV128" s="299"/>
      <c r="QW128" s="299"/>
      <c r="QX128" s="299"/>
      <c r="QY128" s="299"/>
      <c r="QZ128" s="299"/>
      <c r="RA128" s="299"/>
      <c r="RB128" s="299"/>
      <c r="RC128" s="299"/>
      <c r="RD128" s="299"/>
      <c r="RE128" s="299"/>
      <c r="RF128" s="299"/>
      <c r="RG128" s="299"/>
      <c r="RH128" s="299"/>
      <c r="RI128" s="299"/>
      <c r="RJ128" s="299"/>
      <c r="RK128" s="299"/>
      <c r="RL128" s="299"/>
      <c r="RM128" s="299"/>
      <c r="RN128" s="299"/>
      <c r="RO128" s="299"/>
      <c r="RP128" s="299"/>
      <c r="RQ128" s="299"/>
      <c r="RR128" s="299"/>
      <c r="RS128" s="299"/>
      <c r="RT128" s="299"/>
      <c r="RU128" s="299"/>
      <c r="RV128" s="299"/>
      <c r="RW128" s="299"/>
      <c r="RX128" s="299"/>
      <c r="RY128" s="299"/>
      <c r="RZ128" s="299"/>
      <c r="SA128" s="299"/>
      <c r="SB128" s="299"/>
      <c r="SC128" s="299"/>
      <c r="SD128" s="299"/>
      <c r="SE128" s="299"/>
      <c r="SF128" s="299"/>
      <c r="SG128" s="299"/>
      <c r="SH128" s="299"/>
      <c r="SI128" s="299"/>
      <c r="SJ128" s="299"/>
    </row>
    <row r="129" spans="2:504" ht="30" customHeight="1" x14ac:dyDescent="0.25">
      <c r="B129" s="113" t="str">
        <f>'Graph Data'!L91</f>
        <v>SCOPE AGCY-CONT</v>
      </c>
      <c r="C129" s="112" t="str" cm="1">
        <f t="array" ref="C129">IFERROR(_xlfn.TEXTJOIN(", ",TRUE,IF($E$4:$SJ$4=B129,$E$10:$SJ$10,"")),"Excel 2019 or newer required for this function")</f>
        <v/>
      </c>
      <c r="D129" s="105">
        <f t="shared" si="18"/>
        <v>0</v>
      </c>
      <c r="E129" s="299"/>
      <c r="F129" s="299"/>
      <c r="G129" s="299"/>
      <c r="H129" s="299"/>
      <c r="I129" s="299"/>
      <c r="J129" s="299"/>
      <c r="K129" s="299"/>
      <c r="L129" s="299"/>
      <c r="M129" s="299"/>
      <c r="N129" s="299"/>
      <c r="O129" s="299"/>
      <c r="P129" s="299"/>
      <c r="Q129" s="299"/>
      <c r="R129" s="299"/>
      <c r="S129" s="299"/>
      <c r="T129" s="299"/>
      <c r="U129" s="299"/>
      <c r="V129" s="299"/>
      <c r="W129" s="299"/>
      <c r="X129" s="299"/>
      <c r="Y129" s="299"/>
      <c r="Z129" s="299"/>
      <c r="AA129" s="299"/>
      <c r="AB129" s="299"/>
      <c r="AC129" s="299"/>
      <c r="AD129" s="299"/>
      <c r="AE129" s="299"/>
      <c r="AF129" s="299"/>
      <c r="AG129" s="299"/>
      <c r="AH129" s="299"/>
      <c r="AI129" s="299"/>
      <c r="AJ129" s="299"/>
      <c r="AK129" s="299"/>
      <c r="AL129" s="299"/>
      <c r="AM129" s="299"/>
      <c r="AN129" s="299"/>
      <c r="AO129" s="299"/>
      <c r="AP129" s="299"/>
      <c r="AQ129" s="299"/>
      <c r="AR129" s="299"/>
      <c r="AS129" s="299"/>
      <c r="AT129" s="299"/>
      <c r="AU129" s="299"/>
      <c r="AV129" s="299"/>
      <c r="AW129" s="299"/>
      <c r="AX129" s="299"/>
      <c r="AY129" s="299"/>
      <c r="AZ129" s="299"/>
      <c r="BA129" s="299"/>
      <c r="BB129" s="299"/>
      <c r="BC129" s="299"/>
      <c r="BD129" s="299"/>
      <c r="BE129" s="299"/>
      <c r="BF129" s="299"/>
      <c r="BG129" s="299"/>
      <c r="BH129" s="299"/>
      <c r="BI129" s="299"/>
      <c r="BJ129" s="299"/>
      <c r="BK129" s="299"/>
      <c r="BL129" s="299"/>
      <c r="BM129" s="299"/>
      <c r="BN129" s="299"/>
      <c r="BO129" s="299"/>
      <c r="BP129" s="299"/>
      <c r="BQ129" s="299"/>
      <c r="BR129" s="299"/>
      <c r="BS129" s="299"/>
      <c r="BT129" s="299"/>
      <c r="BU129" s="299"/>
      <c r="BV129" s="299"/>
      <c r="BW129" s="299"/>
      <c r="BX129" s="299"/>
      <c r="BY129" s="299"/>
      <c r="BZ129" s="299"/>
      <c r="CA129" s="299"/>
      <c r="CB129" s="299"/>
      <c r="CC129" s="299"/>
      <c r="CD129" s="299"/>
      <c r="CE129" s="299"/>
      <c r="CF129" s="299"/>
      <c r="CG129" s="299"/>
      <c r="CH129" s="299"/>
      <c r="CI129" s="299"/>
      <c r="CJ129" s="299"/>
      <c r="CK129" s="299"/>
      <c r="CL129" s="299"/>
      <c r="CM129" s="299"/>
      <c r="CN129" s="299"/>
      <c r="CO129" s="299"/>
      <c r="CP129" s="299"/>
      <c r="CQ129" s="299"/>
      <c r="CR129" s="299"/>
      <c r="CS129" s="299"/>
      <c r="CT129" s="299"/>
      <c r="CU129" s="299"/>
      <c r="CV129" s="299"/>
      <c r="CW129" s="299"/>
      <c r="CX129" s="299"/>
      <c r="CY129" s="299"/>
      <c r="CZ129" s="299"/>
      <c r="DA129" s="299"/>
      <c r="DB129" s="299"/>
      <c r="DC129" s="299"/>
      <c r="DD129" s="299"/>
      <c r="DE129" s="299"/>
      <c r="DF129" s="299"/>
      <c r="DG129" s="299"/>
      <c r="DH129" s="299"/>
      <c r="DI129" s="299"/>
      <c r="DJ129" s="299"/>
      <c r="DK129" s="299"/>
      <c r="DL129" s="299"/>
      <c r="DM129" s="299"/>
      <c r="DN129" s="299"/>
      <c r="DO129" s="299"/>
      <c r="DP129" s="299"/>
      <c r="DQ129" s="299"/>
      <c r="DR129" s="299"/>
      <c r="DS129" s="299"/>
      <c r="DT129" s="299"/>
      <c r="DU129" s="299"/>
      <c r="DV129" s="299"/>
      <c r="DW129" s="299"/>
      <c r="DX129" s="299"/>
      <c r="DY129" s="299"/>
      <c r="DZ129" s="299"/>
      <c r="EA129" s="299"/>
      <c r="EB129" s="299"/>
      <c r="EC129" s="299"/>
      <c r="ED129" s="299"/>
      <c r="EE129" s="299"/>
      <c r="EF129" s="299"/>
      <c r="EG129" s="299"/>
      <c r="EH129" s="299"/>
      <c r="EI129" s="299"/>
      <c r="EJ129" s="299"/>
      <c r="EK129" s="299"/>
      <c r="EL129" s="299"/>
      <c r="EM129" s="299"/>
      <c r="EN129" s="299"/>
      <c r="EO129" s="299"/>
      <c r="EP129" s="299"/>
      <c r="EQ129" s="299"/>
      <c r="ER129" s="299"/>
      <c r="ES129" s="299"/>
      <c r="ET129" s="299"/>
      <c r="EU129" s="299"/>
      <c r="EV129" s="299"/>
      <c r="EW129" s="299"/>
      <c r="EX129" s="299"/>
      <c r="EY129" s="299"/>
      <c r="EZ129" s="299"/>
      <c r="FA129" s="299"/>
      <c r="FB129" s="299"/>
      <c r="FC129" s="299"/>
      <c r="FD129" s="299"/>
      <c r="FE129" s="299"/>
      <c r="FF129" s="299"/>
      <c r="FG129" s="299"/>
      <c r="FH129" s="299"/>
      <c r="FI129" s="299"/>
      <c r="FJ129" s="299"/>
      <c r="FK129" s="299"/>
      <c r="FL129" s="299"/>
      <c r="FM129" s="299"/>
      <c r="FN129" s="299"/>
      <c r="FO129" s="299"/>
      <c r="FP129" s="299"/>
      <c r="FQ129" s="299"/>
      <c r="FR129" s="299"/>
      <c r="FS129" s="299"/>
      <c r="FT129" s="299"/>
      <c r="FU129" s="299"/>
      <c r="FV129" s="299"/>
      <c r="FW129" s="299"/>
      <c r="FX129" s="299"/>
      <c r="FY129" s="299"/>
      <c r="FZ129" s="299"/>
      <c r="GA129" s="299"/>
      <c r="GB129" s="299"/>
      <c r="GC129" s="299"/>
      <c r="GD129" s="299"/>
      <c r="GE129" s="299"/>
      <c r="GF129" s="299"/>
      <c r="GG129" s="299"/>
      <c r="GH129" s="299"/>
      <c r="GI129" s="299"/>
      <c r="GJ129" s="299"/>
      <c r="GK129" s="299"/>
      <c r="GL129" s="299"/>
      <c r="GM129" s="299"/>
      <c r="GN129" s="299"/>
      <c r="GO129" s="299"/>
      <c r="GP129" s="299"/>
      <c r="GQ129" s="299"/>
      <c r="GR129" s="299"/>
      <c r="GS129" s="299"/>
      <c r="GT129" s="299"/>
      <c r="GU129" s="299"/>
      <c r="GV129" s="299"/>
      <c r="GW129" s="299"/>
      <c r="GX129" s="299"/>
      <c r="GY129" s="299"/>
      <c r="GZ129" s="299"/>
      <c r="HA129" s="299"/>
      <c r="HB129" s="299"/>
      <c r="HC129" s="299"/>
      <c r="HD129" s="299"/>
      <c r="HE129" s="299"/>
      <c r="HF129" s="299"/>
      <c r="HG129" s="299"/>
      <c r="HH129" s="299"/>
      <c r="HI129" s="299"/>
      <c r="HJ129" s="299"/>
      <c r="HK129" s="299"/>
      <c r="HL129" s="299"/>
      <c r="HM129" s="299"/>
      <c r="HN129" s="299"/>
      <c r="HO129" s="299"/>
      <c r="HP129" s="299"/>
      <c r="HQ129" s="299"/>
      <c r="HR129" s="299"/>
      <c r="HS129" s="299"/>
      <c r="HT129" s="299"/>
      <c r="HU129" s="299"/>
      <c r="HV129" s="299"/>
      <c r="HW129" s="299"/>
      <c r="HX129" s="299"/>
      <c r="HY129" s="299"/>
      <c r="HZ129" s="299"/>
      <c r="IA129" s="299"/>
      <c r="IB129" s="299"/>
      <c r="IC129" s="299"/>
      <c r="ID129" s="299"/>
      <c r="IE129" s="299"/>
      <c r="IF129" s="299"/>
      <c r="IG129" s="299"/>
      <c r="IH129" s="299"/>
      <c r="II129" s="299"/>
      <c r="IJ129" s="299"/>
      <c r="IK129" s="299"/>
      <c r="IL129" s="299"/>
      <c r="IM129" s="299"/>
      <c r="IN129" s="299"/>
      <c r="IO129" s="299"/>
      <c r="IP129" s="299"/>
      <c r="IQ129" s="299"/>
      <c r="IR129" s="299"/>
      <c r="IS129" s="299"/>
      <c r="IT129" s="299"/>
      <c r="IU129" s="299"/>
      <c r="IV129" s="299"/>
      <c r="IW129" s="299"/>
      <c r="IX129" s="299"/>
      <c r="IY129" s="299"/>
      <c r="IZ129" s="299"/>
      <c r="JA129" s="299"/>
      <c r="JB129" s="299"/>
      <c r="JC129" s="299"/>
      <c r="JD129" s="299"/>
      <c r="JE129" s="299"/>
      <c r="JF129" s="299"/>
      <c r="JG129" s="299"/>
      <c r="JH129" s="299"/>
      <c r="JI129" s="299"/>
      <c r="JJ129" s="299"/>
      <c r="JK129" s="299"/>
      <c r="JL129" s="299"/>
      <c r="JM129" s="299"/>
      <c r="JN129" s="299"/>
      <c r="JO129" s="299"/>
      <c r="JP129" s="299"/>
      <c r="JQ129" s="299"/>
      <c r="JR129" s="299"/>
      <c r="JS129" s="299"/>
      <c r="JT129" s="299"/>
      <c r="JU129" s="299"/>
      <c r="JV129" s="299"/>
      <c r="JW129" s="299"/>
      <c r="JX129" s="299"/>
      <c r="JY129" s="299"/>
      <c r="JZ129" s="299"/>
      <c r="KA129" s="299"/>
      <c r="KB129" s="299"/>
      <c r="KC129" s="299"/>
      <c r="KD129" s="299"/>
      <c r="KE129" s="299"/>
      <c r="KF129" s="299"/>
      <c r="KG129" s="299"/>
      <c r="KH129" s="299"/>
      <c r="KI129" s="299"/>
      <c r="KJ129" s="299"/>
      <c r="KK129" s="299"/>
      <c r="KL129" s="299"/>
      <c r="KM129" s="299"/>
      <c r="KN129" s="299"/>
      <c r="KO129" s="299"/>
      <c r="KP129" s="299"/>
      <c r="KQ129" s="299"/>
      <c r="KR129" s="299"/>
      <c r="KS129" s="299"/>
      <c r="KT129" s="299"/>
      <c r="KU129" s="299"/>
      <c r="KV129" s="299"/>
      <c r="KW129" s="299"/>
      <c r="KX129" s="299"/>
      <c r="KY129" s="299"/>
      <c r="KZ129" s="299"/>
      <c r="LA129" s="299"/>
      <c r="LB129" s="299"/>
      <c r="LC129" s="299"/>
      <c r="LD129" s="299"/>
      <c r="LE129" s="299"/>
      <c r="LF129" s="299"/>
      <c r="LG129" s="299"/>
      <c r="LH129" s="299"/>
      <c r="LI129" s="299"/>
      <c r="LJ129" s="299"/>
      <c r="LK129" s="299"/>
      <c r="LL129" s="299"/>
      <c r="LM129" s="299"/>
      <c r="LN129" s="299"/>
      <c r="LO129" s="299"/>
      <c r="LP129" s="299"/>
      <c r="LQ129" s="299"/>
      <c r="LR129" s="299"/>
      <c r="LS129" s="299"/>
      <c r="LT129" s="299"/>
      <c r="LU129" s="299"/>
      <c r="LV129" s="299"/>
      <c r="LW129" s="299"/>
      <c r="LX129" s="299"/>
      <c r="LY129" s="299"/>
      <c r="LZ129" s="299"/>
      <c r="MA129" s="299"/>
      <c r="MB129" s="299"/>
      <c r="MC129" s="299"/>
      <c r="MD129" s="299"/>
      <c r="ME129" s="299"/>
      <c r="MF129" s="299"/>
      <c r="MG129" s="299"/>
      <c r="MH129" s="299"/>
      <c r="MI129" s="299"/>
      <c r="MJ129" s="299"/>
      <c r="MK129" s="299"/>
      <c r="ML129" s="299"/>
      <c r="MM129" s="299"/>
      <c r="MN129" s="299"/>
      <c r="MO129" s="299"/>
      <c r="MP129" s="299"/>
      <c r="MQ129" s="299"/>
      <c r="MR129" s="299"/>
      <c r="MS129" s="299"/>
      <c r="MT129" s="299"/>
      <c r="MU129" s="299"/>
      <c r="MV129" s="299"/>
      <c r="MW129" s="299"/>
      <c r="MX129" s="299"/>
      <c r="MY129" s="299"/>
      <c r="MZ129" s="299"/>
      <c r="NA129" s="299"/>
      <c r="NB129" s="299"/>
      <c r="NC129" s="299"/>
      <c r="ND129" s="299"/>
      <c r="NE129" s="299"/>
      <c r="NF129" s="299"/>
      <c r="NG129" s="299"/>
      <c r="NH129" s="299"/>
      <c r="NI129" s="299"/>
      <c r="NJ129" s="299"/>
      <c r="NK129" s="299"/>
      <c r="NL129" s="299"/>
      <c r="NM129" s="299"/>
      <c r="NN129" s="299"/>
      <c r="NO129" s="299"/>
      <c r="NP129" s="299"/>
      <c r="NQ129" s="299"/>
      <c r="NR129" s="299"/>
      <c r="NS129" s="299"/>
      <c r="NT129" s="299"/>
      <c r="NU129" s="299"/>
      <c r="NV129" s="299"/>
      <c r="NW129" s="299"/>
      <c r="NX129" s="299"/>
      <c r="NY129" s="299"/>
      <c r="NZ129" s="299"/>
      <c r="OA129" s="299"/>
      <c r="OB129" s="299"/>
      <c r="OC129" s="299"/>
      <c r="OD129" s="299"/>
      <c r="OE129" s="299"/>
      <c r="OF129" s="299"/>
      <c r="OG129" s="299"/>
      <c r="OH129" s="299"/>
      <c r="OI129" s="299"/>
      <c r="OJ129" s="299"/>
      <c r="OK129" s="299"/>
      <c r="OL129" s="299"/>
      <c r="OM129" s="299"/>
      <c r="ON129" s="299"/>
      <c r="OO129" s="299"/>
      <c r="OP129" s="299"/>
      <c r="OQ129" s="299"/>
      <c r="OR129" s="299"/>
      <c r="OS129" s="299"/>
      <c r="OT129" s="299"/>
      <c r="OU129" s="299"/>
      <c r="OV129" s="299"/>
      <c r="OW129" s="299"/>
      <c r="OX129" s="299"/>
      <c r="OY129" s="299"/>
      <c r="OZ129" s="299"/>
      <c r="PA129" s="299"/>
      <c r="PB129" s="299"/>
      <c r="PC129" s="299"/>
      <c r="PD129" s="299"/>
      <c r="PE129" s="299"/>
      <c r="PF129" s="299"/>
      <c r="PG129" s="299"/>
      <c r="PH129" s="299"/>
      <c r="PI129" s="299"/>
      <c r="PJ129" s="299"/>
      <c r="PK129" s="299"/>
      <c r="PL129" s="299"/>
      <c r="PM129" s="299"/>
      <c r="PN129" s="299"/>
      <c r="PO129" s="299"/>
      <c r="PP129" s="299"/>
      <c r="PQ129" s="299"/>
      <c r="PR129" s="299"/>
      <c r="PS129" s="299"/>
      <c r="PT129" s="299"/>
      <c r="PU129" s="299"/>
      <c r="PV129" s="299"/>
      <c r="PW129" s="299"/>
      <c r="PX129" s="299"/>
      <c r="PY129" s="299"/>
      <c r="PZ129" s="299"/>
      <c r="QA129" s="299"/>
      <c r="QB129" s="299"/>
      <c r="QC129" s="299"/>
      <c r="QD129" s="299"/>
      <c r="QE129" s="299"/>
      <c r="QF129" s="299"/>
      <c r="QG129" s="299"/>
      <c r="QH129" s="299"/>
      <c r="QI129" s="299"/>
      <c r="QJ129" s="299"/>
      <c r="QK129" s="299"/>
      <c r="QL129" s="299"/>
      <c r="QM129" s="299"/>
      <c r="QN129" s="299"/>
      <c r="QO129" s="299"/>
      <c r="QP129" s="299"/>
      <c r="QQ129" s="299"/>
      <c r="QR129" s="299"/>
      <c r="QS129" s="299"/>
      <c r="QT129" s="299"/>
      <c r="QU129" s="299"/>
      <c r="QV129" s="299"/>
      <c r="QW129" s="299"/>
      <c r="QX129" s="299"/>
      <c r="QY129" s="299"/>
      <c r="QZ129" s="299"/>
      <c r="RA129" s="299"/>
      <c r="RB129" s="299"/>
      <c r="RC129" s="299"/>
      <c r="RD129" s="299"/>
      <c r="RE129" s="299"/>
      <c r="RF129" s="299"/>
      <c r="RG129" s="299"/>
      <c r="RH129" s="299"/>
      <c r="RI129" s="299"/>
      <c r="RJ129" s="299"/>
      <c r="RK129" s="299"/>
      <c r="RL129" s="299"/>
      <c r="RM129" s="299"/>
      <c r="RN129" s="299"/>
      <c r="RO129" s="299"/>
      <c r="RP129" s="299"/>
      <c r="RQ129" s="299"/>
      <c r="RR129" s="299"/>
      <c r="RS129" s="299"/>
      <c r="RT129" s="299"/>
      <c r="RU129" s="299"/>
      <c r="RV129" s="299"/>
      <c r="RW129" s="299"/>
      <c r="RX129" s="299"/>
      <c r="RY129" s="299"/>
      <c r="RZ129" s="299"/>
      <c r="SA129" s="299"/>
      <c r="SB129" s="299"/>
      <c r="SC129" s="299"/>
      <c r="SD129" s="299"/>
      <c r="SE129" s="299"/>
      <c r="SF129" s="299"/>
      <c r="SG129" s="299"/>
      <c r="SH129" s="299"/>
      <c r="SI129" s="299"/>
      <c r="SJ129" s="299"/>
    </row>
    <row r="130" spans="2:504" ht="30" customHeight="1" x14ac:dyDescent="0.25">
      <c r="B130" s="113" t="str">
        <f>'Graph Data'!L92</f>
        <v>SCOPE AGCY-FUND</v>
      </c>
      <c r="C130" s="112" t="str" cm="1">
        <f t="array" ref="C130">IFERROR(_xlfn.TEXTJOIN(", ",TRUE,IF($E$4:$SJ$4=B130,$E$10:$SJ$10,"")),"Excel 2019 or newer required for this function")</f>
        <v/>
      </c>
      <c r="D130" s="105">
        <f t="shared" si="18"/>
        <v>0</v>
      </c>
      <c r="E130" s="299"/>
      <c r="F130" s="299"/>
      <c r="G130" s="299"/>
      <c r="H130" s="299"/>
      <c r="I130" s="299"/>
      <c r="J130" s="299"/>
      <c r="K130" s="299"/>
      <c r="L130" s="299"/>
      <c r="M130" s="299"/>
      <c r="N130" s="299"/>
      <c r="O130" s="299"/>
      <c r="P130" s="299"/>
      <c r="Q130" s="299"/>
      <c r="R130" s="299"/>
      <c r="S130" s="299"/>
      <c r="T130" s="299"/>
      <c r="U130" s="299"/>
      <c r="V130" s="299"/>
      <c r="W130" s="299"/>
      <c r="X130" s="299"/>
      <c r="Y130" s="299"/>
      <c r="Z130" s="299"/>
      <c r="AA130" s="299"/>
      <c r="AB130" s="299"/>
      <c r="AC130" s="299"/>
      <c r="AD130" s="299"/>
      <c r="AE130" s="299"/>
      <c r="AF130" s="299"/>
      <c r="AG130" s="299"/>
      <c r="AH130" s="299"/>
      <c r="AI130" s="299"/>
      <c r="AJ130" s="299"/>
      <c r="AK130" s="299"/>
      <c r="AL130" s="299"/>
      <c r="AM130" s="299"/>
      <c r="AN130" s="299"/>
      <c r="AO130" s="299"/>
      <c r="AP130" s="299"/>
      <c r="AQ130" s="299"/>
      <c r="AR130" s="299"/>
      <c r="AS130" s="299"/>
      <c r="AT130" s="299"/>
      <c r="AU130" s="299"/>
      <c r="AV130" s="299"/>
      <c r="AW130" s="299"/>
      <c r="AX130" s="299"/>
      <c r="AY130" s="299"/>
      <c r="AZ130" s="299"/>
      <c r="BA130" s="299"/>
      <c r="BB130" s="299"/>
      <c r="BC130" s="299"/>
      <c r="BD130" s="299"/>
      <c r="BE130" s="299"/>
      <c r="BF130" s="299"/>
      <c r="BG130" s="299"/>
      <c r="BH130" s="299"/>
      <c r="BI130" s="299"/>
      <c r="BJ130" s="299"/>
      <c r="BK130" s="299"/>
      <c r="BL130" s="299"/>
      <c r="BM130" s="299"/>
      <c r="BN130" s="299"/>
      <c r="BO130" s="299"/>
      <c r="BP130" s="299"/>
      <c r="BQ130" s="299"/>
      <c r="BR130" s="299"/>
      <c r="BS130" s="299"/>
      <c r="BT130" s="299"/>
      <c r="BU130" s="299"/>
      <c r="BV130" s="299"/>
      <c r="BW130" s="299"/>
      <c r="BX130" s="299"/>
      <c r="BY130" s="299"/>
      <c r="BZ130" s="299"/>
      <c r="CA130" s="299"/>
      <c r="CB130" s="299"/>
      <c r="CC130" s="299"/>
      <c r="CD130" s="299"/>
      <c r="CE130" s="299"/>
      <c r="CF130" s="299"/>
      <c r="CG130" s="299"/>
      <c r="CH130" s="299"/>
      <c r="CI130" s="299"/>
      <c r="CJ130" s="299"/>
      <c r="CK130" s="299"/>
      <c r="CL130" s="299"/>
      <c r="CM130" s="299"/>
      <c r="CN130" s="299"/>
      <c r="CO130" s="299"/>
      <c r="CP130" s="299"/>
      <c r="CQ130" s="299"/>
      <c r="CR130" s="299"/>
      <c r="CS130" s="299"/>
      <c r="CT130" s="299"/>
      <c r="CU130" s="299"/>
      <c r="CV130" s="299"/>
      <c r="CW130" s="299"/>
      <c r="CX130" s="299"/>
      <c r="CY130" s="299"/>
      <c r="CZ130" s="299"/>
      <c r="DA130" s="299"/>
      <c r="DB130" s="299"/>
      <c r="DC130" s="299"/>
      <c r="DD130" s="299"/>
      <c r="DE130" s="299"/>
      <c r="DF130" s="299"/>
      <c r="DG130" s="299"/>
      <c r="DH130" s="299"/>
      <c r="DI130" s="299"/>
      <c r="DJ130" s="299"/>
      <c r="DK130" s="299"/>
      <c r="DL130" s="299"/>
      <c r="DM130" s="299"/>
      <c r="DN130" s="299"/>
      <c r="DO130" s="299"/>
      <c r="DP130" s="299"/>
      <c r="DQ130" s="299"/>
      <c r="DR130" s="299"/>
      <c r="DS130" s="299"/>
      <c r="DT130" s="299"/>
      <c r="DU130" s="299"/>
      <c r="DV130" s="299"/>
      <c r="DW130" s="299"/>
      <c r="DX130" s="299"/>
      <c r="DY130" s="299"/>
      <c r="DZ130" s="299"/>
      <c r="EA130" s="299"/>
      <c r="EB130" s="299"/>
      <c r="EC130" s="299"/>
      <c r="ED130" s="299"/>
      <c r="EE130" s="299"/>
      <c r="EF130" s="299"/>
      <c r="EG130" s="299"/>
      <c r="EH130" s="299"/>
      <c r="EI130" s="299"/>
      <c r="EJ130" s="299"/>
      <c r="EK130" s="299"/>
      <c r="EL130" s="299"/>
      <c r="EM130" s="299"/>
      <c r="EN130" s="299"/>
      <c r="EO130" s="299"/>
      <c r="EP130" s="299"/>
      <c r="EQ130" s="299"/>
      <c r="ER130" s="299"/>
      <c r="ES130" s="299"/>
      <c r="ET130" s="299"/>
      <c r="EU130" s="299"/>
      <c r="EV130" s="299"/>
      <c r="EW130" s="299"/>
      <c r="EX130" s="299"/>
      <c r="EY130" s="299"/>
      <c r="EZ130" s="299"/>
      <c r="FA130" s="299"/>
      <c r="FB130" s="299"/>
      <c r="FC130" s="299"/>
      <c r="FD130" s="299"/>
      <c r="FE130" s="299"/>
      <c r="FF130" s="299"/>
      <c r="FG130" s="299"/>
      <c r="FH130" s="299"/>
      <c r="FI130" s="299"/>
      <c r="FJ130" s="299"/>
      <c r="FK130" s="299"/>
      <c r="FL130" s="299"/>
      <c r="FM130" s="299"/>
      <c r="FN130" s="299"/>
      <c r="FO130" s="299"/>
      <c r="FP130" s="299"/>
      <c r="FQ130" s="299"/>
      <c r="FR130" s="299"/>
      <c r="FS130" s="299"/>
      <c r="FT130" s="299"/>
      <c r="FU130" s="299"/>
      <c r="FV130" s="299"/>
      <c r="FW130" s="299"/>
      <c r="FX130" s="299"/>
      <c r="FY130" s="299"/>
      <c r="FZ130" s="299"/>
      <c r="GA130" s="299"/>
      <c r="GB130" s="299"/>
      <c r="GC130" s="299"/>
      <c r="GD130" s="299"/>
      <c r="GE130" s="299"/>
      <c r="GF130" s="299"/>
      <c r="GG130" s="299"/>
      <c r="GH130" s="299"/>
      <c r="GI130" s="299"/>
      <c r="GJ130" s="299"/>
      <c r="GK130" s="299"/>
      <c r="GL130" s="299"/>
      <c r="GM130" s="299"/>
      <c r="GN130" s="299"/>
      <c r="GO130" s="299"/>
      <c r="GP130" s="299"/>
      <c r="GQ130" s="299"/>
      <c r="GR130" s="299"/>
      <c r="GS130" s="299"/>
      <c r="GT130" s="299"/>
      <c r="GU130" s="299"/>
      <c r="GV130" s="299"/>
      <c r="GW130" s="299"/>
      <c r="GX130" s="299"/>
      <c r="GY130" s="299"/>
      <c r="GZ130" s="299"/>
      <c r="HA130" s="299"/>
      <c r="HB130" s="299"/>
      <c r="HC130" s="299"/>
      <c r="HD130" s="299"/>
      <c r="HE130" s="299"/>
      <c r="HF130" s="299"/>
      <c r="HG130" s="299"/>
      <c r="HH130" s="299"/>
      <c r="HI130" s="299"/>
      <c r="HJ130" s="299"/>
      <c r="HK130" s="299"/>
      <c r="HL130" s="299"/>
      <c r="HM130" s="299"/>
      <c r="HN130" s="299"/>
      <c r="HO130" s="299"/>
      <c r="HP130" s="299"/>
      <c r="HQ130" s="299"/>
      <c r="HR130" s="299"/>
      <c r="HS130" s="299"/>
      <c r="HT130" s="299"/>
      <c r="HU130" s="299"/>
      <c r="HV130" s="299"/>
      <c r="HW130" s="299"/>
      <c r="HX130" s="299"/>
      <c r="HY130" s="299"/>
      <c r="HZ130" s="299"/>
      <c r="IA130" s="299"/>
      <c r="IB130" s="299"/>
      <c r="IC130" s="299"/>
      <c r="ID130" s="299"/>
      <c r="IE130" s="299"/>
      <c r="IF130" s="299"/>
      <c r="IG130" s="299"/>
      <c r="IH130" s="299"/>
      <c r="II130" s="299"/>
      <c r="IJ130" s="299"/>
      <c r="IK130" s="299"/>
      <c r="IL130" s="299"/>
      <c r="IM130" s="299"/>
      <c r="IN130" s="299"/>
      <c r="IO130" s="299"/>
      <c r="IP130" s="299"/>
      <c r="IQ130" s="299"/>
      <c r="IR130" s="299"/>
      <c r="IS130" s="299"/>
      <c r="IT130" s="299"/>
      <c r="IU130" s="299"/>
      <c r="IV130" s="299"/>
      <c r="IW130" s="299"/>
      <c r="IX130" s="299"/>
      <c r="IY130" s="299"/>
      <c r="IZ130" s="299"/>
      <c r="JA130" s="299"/>
      <c r="JB130" s="299"/>
      <c r="JC130" s="299"/>
      <c r="JD130" s="299"/>
      <c r="JE130" s="299"/>
      <c r="JF130" s="299"/>
      <c r="JG130" s="299"/>
      <c r="JH130" s="299"/>
      <c r="JI130" s="299"/>
      <c r="JJ130" s="299"/>
      <c r="JK130" s="299"/>
      <c r="JL130" s="299"/>
      <c r="JM130" s="299"/>
      <c r="JN130" s="299"/>
      <c r="JO130" s="299"/>
      <c r="JP130" s="299"/>
      <c r="JQ130" s="299"/>
      <c r="JR130" s="299"/>
      <c r="JS130" s="299"/>
      <c r="JT130" s="299"/>
      <c r="JU130" s="299"/>
      <c r="JV130" s="299"/>
      <c r="JW130" s="299"/>
      <c r="JX130" s="299"/>
      <c r="JY130" s="299"/>
      <c r="JZ130" s="299"/>
      <c r="KA130" s="299"/>
      <c r="KB130" s="299"/>
      <c r="KC130" s="299"/>
      <c r="KD130" s="299"/>
      <c r="KE130" s="299"/>
      <c r="KF130" s="299"/>
      <c r="KG130" s="299"/>
      <c r="KH130" s="299"/>
      <c r="KI130" s="299"/>
      <c r="KJ130" s="299"/>
      <c r="KK130" s="299"/>
      <c r="KL130" s="299"/>
      <c r="KM130" s="299"/>
      <c r="KN130" s="299"/>
      <c r="KO130" s="299"/>
      <c r="KP130" s="299"/>
      <c r="KQ130" s="299"/>
      <c r="KR130" s="299"/>
      <c r="KS130" s="299"/>
      <c r="KT130" s="299"/>
      <c r="KU130" s="299"/>
      <c r="KV130" s="299"/>
      <c r="KW130" s="299"/>
      <c r="KX130" s="299"/>
      <c r="KY130" s="299"/>
      <c r="KZ130" s="299"/>
      <c r="LA130" s="299"/>
      <c r="LB130" s="299"/>
      <c r="LC130" s="299"/>
      <c r="LD130" s="299"/>
      <c r="LE130" s="299"/>
      <c r="LF130" s="299"/>
      <c r="LG130" s="299"/>
      <c r="LH130" s="299"/>
      <c r="LI130" s="299"/>
      <c r="LJ130" s="299"/>
      <c r="LK130" s="299"/>
      <c r="LL130" s="299"/>
      <c r="LM130" s="299"/>
      <c r="LN130" s="299"/>
      <c r="LO130" s="299"/>
      <c r="LP130" s="299"/>
      <c r="LQ130" s="299"/>
      <c r="LR130" s="299"/>
      <c r="LS130" s="299"/>
      <c r="LT130" s="299"/>
      <c r="LU130" s="299"/>
      <c r="LV130" s="299"/>
      <c r="LW130" s="299"/>
      <c r="LX130" s="299"/>
      <c r="LY130" s="299"/>
      <c r="LZ130" s="299"/>
      <c r="MA130" s="299"/>
      <c r="MB130" s="299"/>
      <c r="MC130" s="299"/>
      <c r="MD130" s="299"/>
      <c r="ME130" s="299"/>
      <c r="MF130" s="299"/>
      <c r="MG130" s="299"/>
      <c r="MH130" s="299"/>
      <c r="MI130" s="299"/>
      <c r="MJ130" s="299"/>
      <c r="MK130" s="299"/>
      <c r="ML130" s="299"/>
      <c r="MM130" s="299"/>
      <c r="MN130" s="299"/>
      <c r="MO130" s="299"/>
      <c r="MP130" s="299"/>
      <c r="MQ130" s="299"/>
      <c r="MR130" s="299"/>
      <c r="MS130" s="299"/>
      <c r="MT130" s="299"/>
      <c r="MU130" s="299"/>
      <c r="MV130" s="299"/>
      <c r="MW130" s="299"/>
      <c r="MX130" s="299"/>
      <c r="MY130" s="299"/>
      <c r="MZ130" s="299"/>
      <c r="NA130" s="299"/>
      <c r="NB130" s="299"/>
      <c r="NC130" s="299"/>
      <c r="ND130" s="299"/>
      <c r="NE130" s="299"/>
      <c r="NF130" s="299"/>
      <c r="NG130" s="299"/>
      <c r="NH130" s="299"/>
      <c r="NI130" s="299"/>
      <c r="NJ130" s="299"/>
      <c r="NK130" s="299"/>
      <c r="NL130" s="299"/>
      <c r="NM130" s="299"/>
      <c r="NN130" s="299"/>
      <c r="NO130" s="299"/>
      <c r="NP130" s="299"/>
      <c r="NQ130" s="299"/>
      <c r="NR130" s="299"/>
      <c r="NS130" s="299"/>
      <c r="NT130" s="299"/>
      <c r="NU130" s="299"/>
      <c r="NV130" s="299"/>
      <c r="NW130" s="299"/>
      <c r="NX130" s="299"/>
      <c r="NY130" s="299"/>
      <c r="NZ130" s="299"/>
      <c r="OA130" s="299"/>
      <c r="OB130" s="299"/>
      <c r="OC130" s="299"/>
      <c r="OD130" s="299"/>
      <c r="OE130" s="299"/>
      <c r="OF130" s="299"/>
      <c r="OG130" s="299"/>
      <c r="OH130" s="299"/>
      <c r="OI130" s="299"/>
      <c r="OJ130" s="299"/>
      <c r="OK130" s="299"/>
      <c r="OL130" s="299"/>
      <c r="OM130" s="299"/>
      <c r="ON130" s="299"/>
      <c r="OO130" s="299"/>
      <c r="OP130" s="299"/>
      <c r="OQ130" s="299"/>
      <c r="OR130" s="299"/>
      <c r="OS130" s="299"/>
      <c r="OT130" s="299"/>
      <c r="OU130" s="299"/>
      <c r="OV130" s="299"/>
      <c r="OW130" s="299"/>
      <c r="OX130" s="299"/>
      <c r="OY130" s="299"/>
      <c r="OZ130" s="299"/>
      <c r="PA130" s="299"/>
      <c r="PB130" s="299"/>
      <c r="PC130" s="299"/>
      <c r="PD130" s="299"/>
      <c r="PE130" s="299"/>
      <c r="PF130" s="299"/>
      <c r="PG130" s="299"/>
      <c r="PH130" s="299"/>
      <c r="PI130" s="299"/>
      <c r="PJ130" s="299"/>
      <c r="PK130" s="299"/>
      <c r="PL130" s="299"/>
      <c r="PM130" s="299"/>
      <c r="PN130" s="299"/>
      <c r="PO130" s="299"/>
      <c r="PP130" s="299"/>
      <c r="PQ130" s="299"/>
      <c r="PR130" s="299"/>
      <c r="PS130" s="299"/>
      <c r="PT130" s="299"/>
      <c r="PU130" s="299"/>
      <c r="PV130" s="299"/>
      <c r="PW130" s="299"/>
      <c r="PX130" s="299"/>
      <c r="PY130" s="299"/>
      <c r="PZ130" s="299"/>
      <c r="QA130" s="299"/>
      <c r="QB130" s="299"/>
      <c r="QC130" s="299"/>
      <c r="QD130" s="299"/>
      <c r="QE130" s="299"/>
      <c r="QF130" s="299"/>
      <c r="QG130" s="299"/>
      <c r="QH130" s="299"/>
      <c r="QI130" s="299"/>
      <c r="QJ130" s="299"/>
      <c r="QK130" s="299"/>
      <c r="QL130" s="299"/>
      <c r="QM130" s="299"/>
      <c r="QN130" s="299"/>
      <c r="QO130" s="299"/>
      <c r="QP130" s="299"/>
      <c r="QQ130" s="299"/>
      <c r="QR130" s="299"/>
      <c r="QS130" s="299"/>
      <c r="QT130" s="299"/>
      <c r="QU130" s="299"/>
      <c r="QV130" s="299"/>
      <c r="QW130" s="299"/>
      <c r="QX130" s="299"/>
      <c r="QY130" s="299"/>
      <c r="QZ130" s="299"/>
      <c r="RA130" s="299"/>
      <c r="RB130" s="299"/>
      <c r="RC130" s="299"/>
      <c r="RD130" s="299"/>
      <c r="RE130" s="299"/>
      <c r="RF130" s="299"/>
      <c r="RG130" s="299"/>
      <c r="RH130" s="299"/>
      <c r="RI130" s="299"/>
      <c r="RJ130" s="299"/>
      <c r="RK130" s="299"/>
      <c r="RL130" s="299"/>
      <c r="RM130" s="299"/>
      <c r="RN130" s="299"/>
      <c r="RO130" s="299"/>
      <c r="RP130" s="299"/>
      <c r="RQ130" s="299"/>
      <c r="RR130" s="299"/>
      <c r="RS130" s="299"/>
      <c r="RT130" s="299"/>
      <c r="RU130" s="299"/>
      <c r="RV130" s="299"/>
      <c r="RW130" s="299"/>
      <c r="RX130" s="299"/>
      <c r="RY130" s="299"/>
      <c r="RZ130" s="299"/>
      <c r="SA130" s="299"/>
      <c r="SB130" s="299"/>
      <c r="SC130" s="299"/>
      <c r="SD130" s="299"/>
      <c r="SE130" s="299"/>
      <c r="SF130" s="299"/>
      <c r="SG130" s="299"/>
      <c r="SH130" s="299"/>
      <c r="SI130" s="299"/>
      <c r="SJ130" s="299"/>
    </row>
    <row r="131" spans="2:504" ht="30" customHeight="1" x14ac:dyDescent="0.25">
      <c r="B131" s="113" t="str">
        <f>'Graph Data'!L93</f>
        <v>SCOPE AGCY-OTHR</v>
      </c>
      <c r="C131" s="112" t="str" cm="1">
        <f t="array" ref="C131">IFERROR(_xlfn.TEXTJOIN(", ",TRUE,IF($E$4:$SJ$4=B131,$E$10:$SJ$10,"")),"Excel 2019 or newer required for this function")</f>
        <v/>
      </c>
      <c r="D131" s="105">
        <f t="shared" si="18"/>
        <v>0</v>
      </c>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99"/>
      <c r="AE131" s="299"/>
      <c r="AF131" s="299"/>
      <c r="AG131" s="299"/>
      <c r="AH131" s="299"/>
      <c r="AI131" s="299"/>
      <c r="AJ131" s="299"/>
      <c r="AK131" s="299"/>
      <c r="AL131" s="299"/>
      <c r="AM131" s="299"/>
      <c r="AN131" s="299"/>
      <c r="AO131" s="299"/>
      <c r="AP131" s="299"/>
      <c r="AQ131" s="299"/>
      <c r="AR131" s="299"/>
      <c r="AS131" s="299"/>
      <c r="AT131" s="299"/>
      <c r="AU131" s="299"/>
      <c r="AV131" s="299"/>
      <c r="AW131" s="299"/>
      <c r="AX131" s="299"/>
      <c r="AY131" s="299"/>
      <c r="AZ131" s="299"/>
      <c r="BA131" s="299"/>
      <c r="BB131" s="299"/>
      <c r="BC131" s="299"/>
      <c r="BD131" s="299"/>
      <c r="BE131" s="299"/>
      <c r="BF131" s="299"/>
      <c r="BG131" s="299"/>
      <c r="BH131" s="299"/>
      <c r="BI131" s="299"/>
      <c r="BJ131" s="299"/>
      <c r="BK131" s="299"/>
      <c r="BL131" s="299"/>
      <c r="BM131" s="299"/>
      <c r="BN131" s="299"/>
      <c r="BO131" s="299"/>
      <c r="BP131" s="299"/>
      <c r="BQ131" s="299"/>
      <c r="BR131" s="299"/>
      <c r="BS131" s="299"/>
      <c r="BT131" s="299"/>
      <c r="BU131" s="299"/>
      <c r="BV131" s="299"/>
      <c r="BW131" s="299"/>
      <c r="BX131" s="299"/>
      <c r="BY131" s="299"/>
      <c r="BZ131" s="299"/>
      <c r="CA131" s="299"/>
      <c r="CB131" s="299"/>
      <c r="CC131" s="299"/>
      <c r="CD131" s="299"/>
      <c r="CE131" s="299"/>
      <c r="CF131" s="299"/>
      <c r="CG131" s="299"/>
      <c r="CH131" s="299"/>
      <c r="CI131" s="299"/>
      <c r="CJ131" s="299"/>
      <c r="CK131" s="299"/>
      <c r="CL131" s="299"/>
      <c r="CM131" s="299"/>
      <c r="CN131" s="299"/>
      <c r="CO131" s="299"/>
      <c r="CP131" s="299"/>
      <c r="CQ131" s="299"/>
      <c r="CR131" s="299"/>
      <c r="CS131" s="299"/>
      <c r="CT131" s="299"/>
      <c r="CU131" s="299"/>
      <c r="CV131" s="299"/>
      <c r="CW131" s="299"/>
      <c r="CX131" s="299"/>
      <c r="CY131" s="299"/>
      <c r="CZ131" s="299"/>
      <c r="DA131" s="299"/>
      <c r="DB131" s="299"/>
      <c r="DC131" s="299"/>
      <c r="DD131" s="299"/>
      <c r="DE131" s="299"/>
      <c r="DF131" s="299"/>
      <c r="DG131" s="299"/>
      <c r="DH131" s="299"/>
      <c r="DI131" s="299"/>
      <c r="DJ131" s="299"/>
      <c r="DK131" s="299"/>
      <c r="DL131" s="299"/>
      <c r="DM131" s="299"/>
      <c r="DN131" s="299"/>
      <c r="DO131" s="299"/>
      <c r="DP131" s="299"/>
      <c r="DQ131" s="299"/>
      <c r="DR131" s="299"/>
      <c r="DS131" s="299"/>
      <c r="DT131" s="299"/>
      <c r="DU131" s="299"/>
      <c r="DV131" s="299"/>
      <c r="DW131" s="299"/>
      <c r="DX131" s="299"/>
      <c r="DY131" s="299"/>
      <c r="DZ131" s="299"/>
      <c r="EA131" s="299"/>
      <c r="EB131" s="299"/>
      <c r="EC131" s="299"/>
      <c r="ED131" s="299"/>
      <c r="EE131" s="299"/>
      <c r="EF131" s="299"/>
      <c r="EG131" s="299"/>
      <c r="EH131" s="299"/>
      <c r="EI131" s="299"/>
      <c r="EJ131" s="299"/>
      <c r="EK131" s="299"/>
      <c r="EL131" s="299"/>
      <c r="EM131" s="299"/>
      <c r="EN131" s="299"/>
      <c r="EO131" s="299"/>
      <c r="EP131" s="299"/>
      <c r="EQ131" s="299"/>
      <c r="ER131" s="299"/>
      <c r="ES131" s="299"/>
      <c r="ET131" s="299"/>
      <c r="EU131" s="299"/>
      <c r="EV131" s="299"/>
      <c r="EW131" s="299"/>
      <c r="EX131" s="299"/>
      <c r="EY131" s="299"/>
      <c r="EZ131" s="299"/>
      <c r="FA131" s="299"/>
      <c r="FB131" s="299"/>
      <c r="FC131" s="299"/>
      <c r="FD131" s="299"/>
      <c r="FE131" s="299"/>
      <c r="FF131" s="299"/>
      <c r="FG131" s="299"/>
      <c r="FH131" s="299"/>
      <c r="FI131" s="299"/>
      <c r="FJ131" s="299"/>
      <c r="FK131" s="299"/>
      <c r="FL131" s="299"/>
      <c r="FM131" s="299"/>
      <c r="FN131" s="299"/>
      <c r="FO131" s="299"/>
      <c r="FP131" s="299"/>
      <c r="FQ131" s="299"/>
      <c r="FR131" s="299"/>
      <c r="FS131" s="299"/>
      <c r="FT131" s="299"/>
      <c r="FU131" s="299"/>
      <c r="FV131" s="299"/>
      <c r="FW131" s="299"/>
      <c r="FX131" s="299"/>
      <c r="FY131" s="299"/>
      <c r="FZ131" s="299"/>
      <c r="GA131" s="299"/>
      <c r="GB131" s="299"/>
      <c r="GC131" s="299"/>
      <c r="GD131" s="299"/>
      <c r="GE131" s="299"/>
      <c r="GF131" s="299"/>
      <c r="GG131" s="299"/>
      <c r="GH131" s="299"/>
      <c r="GI131" s="299"/>
      <c r="GJ131" s="299"/>
      <c r="GK131" s="299"/>
      <c r="GL131" s="299"/>
      <c r="GM131" s="299"/>
      <c r="GN131" s="299"/>
      <c r="GO131" s="299"/>
      <c r="GP131" s="299"/>
      <c r="GQ131" s="299"/>
      <c r="GR131" s="299"/>
      <c r="GS131" s="299"/>
      <c r="GT131" s="299"/>
      <c r="GU131" s="299"/>
      <c r="GV131" s="299"/>
      <c r="GW131" s="299"/>
      <c r="GX131" s="299"/>
      <c r="GY131" s="299"/>
      <c r="GZ131" s="299"/>
      <c r="HA131" s="299"/>
      <c r="HB131" s="299"/>
      <c r="HC131" s="299"/>
      <c r="HD131" s="299"/>
      <c r="HE131" s="299"/>
      <c r="HF131" s="299"/>
      <c r="HG131" s="299"/>
      <c r="HH131" s="299"/>
      <c r="HI131" s="299"/>
      <c r="HJ131" s="299"/>
      <c r="HK131" s="299"/>
      <c r="HL131" s="299"/>
      <c r="HM131" s="299"/>
      <c r="HN131" s="299"/>
      <c r="HO131" s="299"/>
      <c r="HP131" s="299"/>
      <c r="HQ131" s="299"/>
      <c r="HR131" s="299"/>
      <c r="HS131" s="299"/>
      <c r="HT131" s="299"/>
      <c r="HU131" s="299"/>
      <c r="HV131" s="299"/>
      <c r="HW131" s="299"/>
      <c r="HX131" s="299"/>
      <c r="HY131" s="299"/>
      <c r="HZ131" s="299"/>
      <c r="IA131" s="299"/>
      <c r="IB131" s="299"/>
      <c r="IC131" s="299"/>
      <c r="ID131" s="299"/>
      <c r="IE131" s="299"/>
      <c r="IF131" s="299"/>
      <c r="IG131" s="299"/>
      <c r="IH131" s="299"/>
      <c r="II131" s="299"/>
      <c r="IJ131" s="299"/>
      <c r="IK131" s="299"/>
      <c r="IL131" s="299"/>
      <c r="IM131" s="299"/>
      <c r="IN131" s="299"/>
      <c r="IO131" s="299"/>
      <c r="IP131" s="299"/>
      <c r="IQ131" s="299"/>
      <c r="IR131" s="299"/>
      <c r="IS131" s="299"/>
      <c r="IT131" s="299"/>
      <c r="IU131" s="299"/>
      <c r="IV131" s="299"/>
      <c r="IW131" s="299"/>
      <c r="IX131" s="299"/>
      <c r="IY131" s="299"/>
      <c r="IZ131" s="299"/>
      <c r="JA131" s="299"/>
      <c r="JB131" s="299"/>
      <c r="JC131" s="299"/>
      <c r="JD131" s="299"/>
      <c r="JE131" s="299"/>
      <c r="JF131" s="299"/>
      <c r="JG131" s="299"/>
      <c r="JH131" s="299"/>
      <c r="JI131" s="299"/>
      <c r="JJ131" s="299"/>
      <c r="JK131" s="299"/>
      <c r="JL131" s="299"/>
      <c r="JM131" s="299"/>
      <c r="JN131" s="299"/>
      <c r="JO131" s="299"/>
      <c r="JP131" s="299"/>
      <c r="JQ131" s="299"/>
      <c r="JR131" s="299"/>
      <c r="JS131" s="299"/>
      <c r="JT131" s="299"/>
      <c r="JU131" s="299"/>
      <c r="JV131" s="299"/>
      <c r="JW131" s="299"/>
      <c r="JX131" s="299"/>
      <c r="JY131" s="299"/>
      <c r="JZ131" s="299"/>
      <c r="KA131" s="299"/>
      <c r="KB131" s="299"/>
      <c r="KC131" s="299"/>
      <c r="KD131" s="299"/>
      <c r="KE131" s="299"/>
      <c r="KF131" s="299"/>
      <c r="KG131" s="299"/>
      <c r="KH131" s="299"/>
      <c r="KI131" s="299"/>
      <c r="KJ131" s="299"/>
      <c r="KK131" s="299"/>
      <c r="KL131" s="299"/>
      <c r="KM131" s="299"/>
      <c r="KN131" s="299"/>
      <c r="KO131" s="299"/>
      <c r="KP131" s="299"/>
      <c r="KQ131" s="299"/>
      <c r="KR131" s="299"/>
      <c r="KS131" s="299"/>
      <c r="KT131" s="299"/>
      <c r="KU131" s="299"/>
      <c r="KV131" s="299"/>
      <c r="KW131" s="299"/>
      <c r="KX131" s="299"/>
      <c r="KY131" s="299"/>
      <c r="KZ131" s="299"/>
      <c r="LA131" s="299"/>
      <c r="LB131" s="299"/>
      <c r="LC131" s="299"/>
      <c r="LD131" s="299"/>
      <c r="LE131" s="299"/>
      <c r="LF131" s="299"/>
      <c r="LG131" s="299"/>
      <c r="LH131" s="299"/>
      <c r="LI131" s="299"/>
      <c r="LJ131" s="299"/>
      <c r="LK131" s="299"/>
      <c r="LL131" s="299"/>
      <c r="LM131" s="299"/>
      <c r="LN131" s="299"/>
      <c r="LO131" s="299"/>
      <c r="LP131" s="299"/>
      <c r="LQ131" s="299"/>
      <c r="LR131" s="299"/>
      <c r="LS131" s="299"/>
      <c r="LT131" s="299"/>
      <c r="LU131" s="299"/>
      <c r="LV131" s="299"/>
      <c r="LW131" s="299"/>
      <c r="LX131" s="299"/>
      <c r="LY131" s="299"/>
      <c r="LZ131" s="299"/>
      <c r="MA131" s="299"/>
      <c r="MB131" s="299"/>
      <c r="MC131" s="299"/>
      <c r="MD131" s="299"/>
      <c r="ME131" s="299"/>
      <c r="MF131" s="299"/>
      <c r="MG131" s="299"/>
      <c r="MH131" s="299"/>
      <c r="MI131" s="299"/>
      <c r="MJ131" s="299"/>
      <c r="MK131" s="299"/>
      <c r="ML131" s="299"/>
      <c r="MM131" s="299"/>
      <c r="MN131" s="299"/>
      <c r="MO131" s="299"/>
      <c r="MP131" s="299"/>
      <c r="MQ131" s="299"/>
      <c r="MR131" s="299"/>
      <c r="MS131" s="299"/>
      <c r="MT131" s="299"/>
      <c r="MU131" s="299"/>
      <c r="MV131" s="299"/>
      <c r="MW131" s="299"/>
      <c r="MX131" s="299"/>
      <c r="MY131" s="299"/>
      <c r="MZ131" s="299"/>
      <c r="NA131" s="299"/>
      <c r="NB131" s="299"/>
      <c r="NC131" s="299"/>
      <c r="ND131" s="299"/>
      <c r="NE131" s="299"/>
      <c r="NF131" s="299"/>
      <c r="NG131" s="299"/>
      <c r="NH131" s="299"/>
      <c r="NI131" s="299"/>
      <c r="NJ131" s="299"/>
      <c r="NK131" s="299"/>
      <c r="NL131" s="299"/>
      <c r="NM131" s="299"/>
      <c r="NN131" s="299"/>
      <c r="NO131" s="299"/>
      <c r="NP131" s="299"/>
      <c r="NQ131" s="299"/>
      <c r="NR131" s="299"/>
      <c r="NS131" s="299"/>
      <c r="NT131" s="299"/>
      <c r="NU131" s="299"/>
      <c r="NV131" s="299"/>
      <c r="NW131" s="299"/>
      <c r="NX131" s="299"/>
      <c r="NY131" s="299"/>
      <c r="NZ131" s="299"/>
      <c r="OA131" s="299"/>
      <c r="OB131" s="299"/>
      <c r="OC131" s="299"/>
      <c r="OD131" s="299"/>
      <c r="OE131" s="299"/>
      <c r="OF131" s="299"/>
      <c r="OG131" s="299"/>
      <c r="OH131" s="299"/>
      <c r="OI131" s="299"/>
      <c r="OJ131" s="299"/>
      <c r="OK131" s="299"/>
      <c r="OL131" s="299"/>
      <c r="OM131" s="299"/>
      <c r="ON131" s="299"/>
      <c r="OO131" s="299"/>
      <c r="OP131" s="299"/>
      <c r="OQ131" s="299"/>
      <c r="OR131" s="299"/>
      <c r="OS131" s="299"/>
      <c r="OT131" s="299"/>
      <c r="OU131" s="299"/>
      <c r="OV131" s="299"/>
      <c r="OW131" s="299"/>
      <c r="OX131" s="299"/>
      <c r="OY131" s="299"/>
      <c r="OZ131" s="299"/>
      <c r="PA131" s="299"/>
      <c r="PB131" s="299"/>
      <c r="PC131" s="299"/>
      <c r="PD131" s="299"/>
      <c r="PE131" s="299"/>
      <c r="PF131" s="299"/>
      <c r="PG131" s="299"/>
      <c r="PH131" s="299"/>
      <c r="PI131" s="299"/>
      <c r="PJ131" s="299"/>
      <c r="PK131" s="299"/>
      <c r="PL131" s="299"/>
      <c r="PM131" s="299"/>
      <c r="PN131" s="299"/>
      <c r="PO131" s="299"/>
      <c r="PP131" s="299"/>
      <c r="PQ131" s="299"/>
      <c r="PR131" s="299"/>
      <c r="PS131" s="299"/>
      <c r="PT131" s="299"/>
      <c r="PU131" s="299"/>
      <c r="PV131" s="299"/>
      <c r="PW131" s="299"/>
      <c r="PX131" s="299"/>
      <c r="PY131" s="299"/>
      <c r="PZ131" s="299"/>
      <c r="QA131" s="299"/>
      <c r="QB131" s="299"/>
      <c r="QC131" s="299"/>
      <c r="QD131" s="299"/>
      <c r="QE131" s="299"/>
      <c r="QF131" s="299"/>
      <c r="QG131" s="299"/>
      <c r="QH131" s="299"/>
      <c r="QI131" s="299"/>
      <c r="QJ131" s="299"/>
      <c r="QK131" s="299"/>
      <c r="QL131" s="299"/>
      <c r="QM131" s="299"/>
      <c r="QN131" s="299"/>
      <c r="QO131" s="299"/>
      <c r="QP131" s="299"/>
      <c r="QQ131" s="299"/>
      <c r="QR131" s="299"/>
      <c r="QS131" s="299"/>
      <c r="QT131" s="299"/>
      <c r="QU131" s="299"/>
      <c r="QV131" s="299"/>
      <c r="QW131" s="299"/>
      <c r="QX131" s="299"/>
      <c r="QY131" s="299"/>
      <c r="QZ131" s="299"/>
      <c r="RA131" s="299"/>
      <c r="RB131" s="299"/>
      <c r="RC131" s="299"/>
      <c r="RD131" s="299"/>
      <c r="RE131" s="299"/>
      <c r="RF131" s="299"/>
      <c r="RG131" s="299"/>
      <c r="RH131" s="299"/>
      <c r="RI131" s="299"/>
      <c r="RJ131" s="299"/>
      <c r="RK131" s="299"/>
      <c r="RL131" s="299"/>
      <c r="RM131" s="299"/>
      <c r="RN131" s="299"/>
      <c r="RO131" s="299"/>
      <c r="RP131" s="299"/>
      <c r="RQ131" s="299"/>
      <c r="RR131" s="299"/>
      <c r="RS131" s="299"/>
      <c r="RT131" s="299"/>
      <c r="RU131" s="299"/>
      <c r="RV131" s="299"/>
      <c r="RW131" s="299"/>
      <c r="RX131" s="299"/>
      <c r="RY131" s="299"/>
      <c r="RZ131" s="299"/>
      <c r="SA131" s="299"/>
      <c r="SB131" s="299"/>
      <c r="SC131" s="299"/>
      <c r="SD131" s="299"/>
      <c r="SE131" s="299"/>
      <c r="SF131" s="299"/>
      <c r="SG131" s="299"/>
      <c r="SH131" s="299"/>
      <c r="SI131" s="299"/>
      <c r="SJ131" s="299"/>
    </row>
    <row r="132" spans="2:504" ht="30" customHeight="1" x14ac:dyDescent="0.25">
      <c r="B132" s="113" t="str">
        <f>'Graph Data'!L94</f>
        <v>SCOPE DFCM-OTHR</v>
      </c>
      <c r="C132" s="112" t="str" cm="1">
        <f t="array" ref="C132">IFERROR(_xlfn.TEXTJOIN(", ",TRUE,IF($E$4:$SJ$4=B132,$E$10:$SJ$10,"")),"Excel 2019 or newer required for this function")</f>
        <v/>
      </c>
      <c r="D132" s="105">
        <f t="shared" si="18"/>
        <v>0</v>
      </c>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99"/>
      <c r="AE132" s="299"/>
      <c r="AF132" s="299"/>
      <c r="AG132" s="299"/>
      <c r="AH132" s="299"/>
      <c r="AI132" s="299"/>
      <c r="AJ132" s="299"/>
      <c r="AK132" s="299"/>
      <c r="AL132" s="299"/>
      <c r="AM132" s="299"/>
      <c r="AN132" s="299"/>
      <c r="AO132" s="299"/>
      <c r="AP132" s="299"/>
      <c r="AQ132" s="299"/>
      <c r="AR132" s="299"/>
      <c r="AS132" s="299"/>
      <c r="AT132" s="299"/>
      <c r="AU132" s="299"/>
      <c r="AV132" s="299"/>
      <c r="AW132" s="299"/>
      <c r="AX132" s="299"/>
      <c r="AY132" s="299"/>
      <c r="AZ132" s="299"/>
      <c r="BA132" s="299"/>
      <c r="BB132" s="299"/>
      <c r="BC132" s="299"/>
      <c r="BD132" s="299"/>
      <c r="BE132" s="299"/>
      <c r="BF132" s="299"/>
      <c r="BG132" s="299"/>
      <c r="BH132" s="299"/>
      <c r="BI132" s="299"/>
      <c r="BJ132" s="299"/>
      <c r="BK132" s="299"/>
      <c r="BL132" s="299"/>
      <c r="BM132" s="299"/>
      <c r="BN132" s="299"/>
      <c r="BO132" s="299"/>
      <c r="BP132" s="299"/>
      <c r="BQ132" s="299"/>
      <c r="BR132" s="299"/>
      <c r="BS132" s="299"/>
      <c r="BT132" s="299"/>
      <c r="BU132" s="299"/>
      <c r="BV132" s="299"/>
      <c r="BW132" s="299"/>
      <c r="BX132" s="299"/>
      <c r="BY132" s="299"/>
      <c r="BZ132" s="299"/>
      <c r="CA132" s="299"/>
      <c r="CB132" s="299"/>
      <c r="CC132" s="299"/>
      <c r="CD132" s="299"/>
      <c r="CE132" s="299"/>
      <c r="CF132" s="299"/>
      <c r="CG132" s="299"/>
      <c r="CH132" s="299"/>
      <c r="CI132" s="299"/>
      <c r="CJ132" s="299"/>
      <c r="CK132" s="299"/>
      <c r="CL132" s="299"/>
      <c r="CM132" s="299"/>
      <c r="CN132" s="299"/>
      <c r="CO132" s="299"/>
      <c r="CP132" s="299"/>
      <c r="CQ132" s="299"/>
      <c r="CR132" s="299"/>
      <c r="CS132" s="299"/>
      <c r="CT132" s="299"/>
      <c r="CU132" s="299"/>
      <c r="CV132" s="299"/>
      <c r="CW132" s="299"/>
      <c r="CX132" s="299"/>
      <c r="CY132" s="299"/>
      <c r="CZ132" s="299"/>
      <c r="DA132" s="299"/>
      <c r="DB132" s="299"/>
      <c r="DC132" s="299"/>
      <c r="DD132" s="299"/>
      <c r="DE132" s="299"/>
      <c r="DF132" s="299"/>
      <c r="DG132" s="299"/>
      <c r="DH132" s="299"/>
      <c r="DI132" s="299"/>
      <c r="DJ132" s="299"/>
      <c r="DK132" s="299"/>
      <c r="DL132" s="299"/>
      <c r="DM132" s="299"/>
      <c r="DN132" s="299"/>
      <c r="DO132" s="299"/>
      <c r="DP132" s="299"/>
      <c r="DQ132" s="299"/>
      <c r="DR132" s="299"/>
      <c r="DS132" s="299"/>
      <c r="DT132" s="299"/>
      <c r="DU132" s="299"/>
      <c r="DV132" s="299"/>
      <c r="DW132" s="299"/>
      <c r="DX132" s="299"/>
      <c r="DY132" s="299"/>
      <c r="DZ132" s="299"/>
      <c r="EA132" s="299"/>
      <c r="EB132" s="299"/>
      <c r="EC132" s="299"/>
      <c r="ED132" s="299"/>
      <c r="EE132" s="299"/>
      <c r="EF132" s="299"/>
      <c r="EG132" s="299"/>
      <c r="EH132" s="299"/>
      <c r="EI132" s="299"/>
      <c r="EJ132" s="299"/>
      <c r="EK132" s="299"/>
      <c r="EL132" s="299"/>
      <c r="EM132" s="299"/>
      <c r="EN132" s="299"/>
      <c r="EO132" s="299"/>
      <c r="EP132" s="299"/>
      <c r="EQ132" s="299"/>
      <c r="ER132" s="299"/>
      <c r="ES132" s="299"/>
      <c r="ET132" s="299"/>
      <c r="EU132" s="299"/>
      <c r="EV132" s="299"/>
      <c r="EW132" s="299"/>
      <c r="EX132" s="299"/>
      <c r="EY132" s="299"/>
      <c r="EZ132" s="299"/>
      <c r="FA132" s="299"/>
      <c r="FB132" s="299"/>
      <c r="FC132" s="299"/>
      <c r="FD132" s="299"/>
      <c r="FE132" s="299"/>
      <c r="FF132" s="299"/>
      <c r="FG132" s="299"/>
      <c r="FH132" s="299"/>
      <c r="FI132" s="299"/>
      <c r="FJ132" s="299"/>
      <c r="FK132" s="299"/>
      <c r="FL132" s="299"/>
      <c r="FM132" s="299"/>
      <c r="FN132" s="299"/>
      <c r="FO132" s="299"/>
      <c r="FP132" s="299"/>
      <c r="FQ132" s="299"/>
      <c r="FR132" s="299"/>
      <c r="FS132" s="299"/>
      <c r="FT132" s="299"/>
      <c r="FU132" s="299"/>
      <c r="FV132" s="299"/>
      <c r="FW132" s="299"/>
      <c r="FX132" s="299"/>
      <c r="FY132" s="299"/>
      <c r="FZ132" s="299"/>
      <c r="GA132" s="299"/>
      <c r="GB132" s="299"/>
      <c r="GC132" s="299"/>
      <c r="GD132" s="299"/>
      <c r="GE132" s="299"/>
      <c r="GF132" s="299"/>
      <c r="GG132" s="299"/>
      <c r="GH132" s="299"/>
      <c r="GI132" s="299"/>
      <c r="GJ132" s="299"/>
      <c r="GK132" s="299"/>
      <c r="GL132" s="299"/>
      <c r="GM132" s="299"/>
      <c r="GN132" s="299"/>
      <c r="GO132" s="299"/>
      <c r="GP132" s="299"/>
      <c r="GQ132" s="299"/>
      <c r="GR132" s="299"/>
      <c r="GS132" s="299"/>
      <c r="GT132" s="299"/>
      <c r="GU132" s="299"/>
      <c r="GV132" s="299"/>
      <c r="GW132" s="299"/>
      <c r="GX132" s="299"/>
      <c r="GY132" s="299"/>
      <c r="GZ132" s="299"/>
      <c r="HA132" s="299"/>
      <c r="HB132" s="299"/>
      <c r="HC132" s="299"/>
      <c r="HD132" s="299"/>
      <c r="HE132" s="299"/>
      <c r="HF132" s="299"/>
      <c r="HG132" s="299"/>
      <c r="HH132" s="299"/>
      <c r="HI132" s="299"/>
      <c r="HJ132" s="299"/>
      <c r="HK132" s="299"/>
      <c r="HL132" s="299"/>
      <c r="HM132" s="299"/>
      <c r="HN132" s="299"/>
      <c r="HO132" s="299"/>
      <c r="HP132" s="299"/>
      <c r="HQ132" s="299"/>
      <c r="HR132" s="299"/>
      <c r="HS132" s="299"/>
      <c r="HT132" s="299"/>
      <c r="HU132" s="299"/>
      <c r="HV132" s="299"/>
      <c r="HW132" s="299"/>
      <c r="HX132" s="299"/>
      <c r="HY132" s="299"/>
      <c r="HZ132" s="299"/>
      <c r="IA132" s="299"/>
      <c r="IB132" s="299"/>
      <c r="IC132" s="299"/>
      <c r="ID132" s="299"/>
      <c r="IE132" s="299"/>
      <c r="IF132" s="299"/>
      <c r="IG132" s="299"/>
      <c r="IH132" s="299"/>
      <c r="II132" s="299"/>
      <c r="IJ132" s="299"/>
      <c r="IK132" s="299"/>
      <c r="IL132" s="299"/>
      <c r="IM132" s="299"/>
      <c r="IN132" s="299"/>
      <c r="IO132" s="299"/>
      <c r="IP132" s="299"/>
      <c r="IQ132" s="299"/>
      <c r="IR132" s="299"/>
      <c r="IS132" s="299"/>
      <c r="IT132" s="299"/>
      <c r="IU132" s="299"/>
      <c r="IV132" s="299"/>
      <c r="IW132" s="299"/>
      <c r="IX132" s="299"/>
      <c r="IY132" s="299"/>
      <c r="IZ132" s="299"/>
      <c r="JA132" s="299"/>
      <c r="JB132" s="299"/>
      <c r="JC132" s="299"/>
      <c r="JD132" s="299"/>
      <c r="JE132" s="299"/>
      <c r="JF132" s="299"/>
      <c r="JG132" s="299"/>
      <c r="JH132" s="299"/>
      <c r="JI132" s="299"/>
      <c r="JJ132" s="299"/>
      <c r="JK132" s="299"/>
      <c r="JL132" s="299"/>
      <c r="JM132" s="299"/>
      <c r="JN132" s="299"/>
      <c r="JO132" s="299"/>
      <c r="JP132" s="299"/>
      <c r="JQ132" s="299"/>
      <c r="JR132" s="299"/>
      <c r="JS132" s="299"/>
      <c r="JT132" s="299"/>
      <c r="JU132" s="299"/>
      <c r="JV132" s="299"/>
      <c r="JW132" s="299"/>
      <c r="JX132" s="299"/>
      <c r="JY132" s="299"/>
      <c r="JZ132" s="299"/>
      <c r="KA132" s="299"/>
      <c r="KB132" s="299"/>
      <c r="KC132" s="299"/>
      <c r="KD132" s="299"/>
      <c r="KE132" s="299"/>
      <c r="KF132" s="299"/>
      <c r="KG132" s="299"/>
      <c r="KH132" s="299"/>
      <c r="KI132" s="299"/>
      <c r="KJ132" s="299"/>
      <c r="KK132" s="299"/>
      <c r="KL132" s="299"/>
      <c r="KM132" s="299"/>
      <c r="KN132" s="299"/>
      <c r="KO132" s="299"/>
      <c r="KP132" s="299"/>
      <c r="KQ132" s="299"/>
      <c r="KR132" s="299"/>
      <c r="KS132" s="299"/>
      <c r="KT132" s="299"/>
      <c r="KU132" s="299"/>
      <c r="KV132" s="299"/>
      <c r="KW132" s="299"/>
      <c r="KX132" s="299"/>
      <c r="KY132" s="299"/>
      <c r="KZ132" s="299"/>
      <c r="LA132" s="299"/>
      <c r="LB132" s="299"/>
      <c r="LC132" s="299"/>
      <c r="LD132" s="299"/>
      <c r="LE132" s="299"/>
      <c r="LF132" s="299"/>
      <c r="LG132" s="299"/>
      <c r="LH132" s="299"/>
      <c r="LI132" s="299"/>
      <c r="LJ132" s="299"/>
      <c r="LK132" s="299"/>
      <c r="LL132" s="299"/>
      <c r="LM132" s="299"/>
      <c r="LN132" s="299"/>
      <c r="LO132" s="299"/>
      <c r="LP132" s="299"/>
      <c r="LQ132" s="299"/>
      <c r="LR132" s="299"/>
      <c r="LS132" s="299"/>
      <c r="LT132" s="299"/>
      <c r="LU132" s="299"/>
      <c r="LV132" s="299"/>
      <c r="LW132" s="299"/>
      <c r="LX132" s="299"/>
      <c r="LY132" s="299"/>
      <c r="LZ132" s="299"/>
      <c r="MA132" s="299"/>
      <c r="MB132" s="299"/>
      <c r="MC132" s="299"/>
      <c r="MD132" s="299"/>
      <c r="ME132" s="299"/>
      <c r="MF132" s="299"/>
      <c r="MG132" s="299"/>
      <c r="MH132" s="299"/>
      <c r="MI132" s="299"/>
      <c r="MJ132" s="299"/>
      <c r="MK132" s="299"/>
      <c r="ML132" s="299"/>
      <c r="MM132" s="299"/>
      <c r="MN132" s="299"/>
      <c r="MO132" s="299"/>
      <c r="MP132" s="299"/>
      <c r="MQ132" s="299"/>
      <c r="MR132" s="299"/>
      <c r="MS132" s="299"/>
      <c r="MT132" s="299"/>
      <c r="MU132" s="299"/>
      <c r="MV132" s="299"/>
      <c r="MW132" s="299"/>
      <c r="MX132" s="299"/>
      <c r="MY132" s="299"/>
      <c r="MZ132" s="299"/>
      <c r="NA132" s="299"/>
      <c r="NB132" s="299"/>
      <c r="NC132" s="299"/>
      <c r="ND132" s="299"/>
      <c r="NE132" s="299"/>
      <c r="NF132" s="299"/>
      <c r="NG132" s="299"/>
      <c r="NH132" s="299"/>
      <c r="NI132" s="299"/>
      <c r="NJ132" s="299"/>
      <c r="NK132" s="299"/>
      <c r="NL132" s="299"/>
      <c r="NM132" s="299"/>
      <c r="NN132" s="299"/>
      <c r="NO132" s="299"/>
      <c r="NP132" s="299"/>
      <c r="NQ132" s="299"/>
      <c r="NR132" s="299"/>
      <c r="NS132" s="299"/>
      <c r="NT132" s="299"/>
      <c r="NU132" s="299"/>
      <c r="NV132" s="299"/>
      <c r="NW132" s="299"/>
      <c r="NX132" s="299"/>
      <c r="NY132" s="299"/>
      <c r="NZ132" s="299"/>
      <c r="OA132" s="299"/>
      <c r="OB132" s="299"/>
      <c r="OC132" s="299"/>
      <c r="OD132" s="299"/>
      <c r="OE132" s="299"/>
      <c r="OF132" s="299"/>
      <c r="OG132" s="299"/>
      <c r="OH132" s="299"/>
      <c r="OI132" s="299"/>
      <c r="OJ132" s="299"/>
      <c r="OK132" s="299"/>
      <c r="OL132" s="299"/>
      <c r="OM132" s="299"/>
      <c r="ON132" s="299"/>
      <c r="OO132" s="299"/>
      <c r="OP132" s="299"/>
      <c r="OQ132" s="299"/>
      <c r="OR132" s="299"/>
      <c r="OS132" s="299"/>
      <c r="OT132" s="299"/>
      <c r="OU132" s="299"/>
      <c r="OV132" s="299"/>
      <c r="OW132" s="299"/>
      <c r="OX132" s="299"/>
      <c r="OY132" s="299"/>
      <c r="OZ132" s="299"/>
      <c r="PA132" s="299"/>
      <c r="PB132" s="299"/>
      <c r="PC132" s="299"/>
      <c r="PD132" s="299"/>
      <c r="PE132" s="299"/>
      <c r="PF132" s="299"/>
      <c r="PG132" s="299"/>
      <c r="PH132" s="299"/>
      <c r="PI132" s="299"/>
      <c r="PJ132" s="299"/>
      <c r="PK132" s="299"/>
      <c r="PL132" s="299"/>
      <c r="PM132" s="299"/>
      <c r="PN132" s="299"/>
      <c r="PO132" s="299"/>
      <c r="PP132" s="299"/>
      <c r="PQ132" s="299"/>
      <c r="PR132" s="299"/>
      <c r="PS132" s="299"/>
      <c r="PT132" s="299"/>
      <c r="PU132" s="299"/>
      <c r="PV132" s="299"/>
      <c r="PW132" s="299"/>
      <c r="PX132" s="299"/>
      <c r="PY132" s="299"/>
      <c r="PZ132" s="299"/>
      <c r="QA132" s="299"/>
      <c r="QB132" s="299"/>
      <c r="QC132" s="299"/>
      <c r="QD132" s="299"/>
      <c r="QE132" s="299"/>
      <c r="QF132" s="299"/>
      <c r="QG132" s="299"/>
      <c r="QH132" s="299"/>
      <c r="QI132" s="299"/>
      <c r="QJ132" s="299"/>
      <c r="QK132" s="299"/>
      <c r="QL132" s="299"/>
      <c r="QM132" s="299"/>
      <c r="QN132" s="299"/>
      <c r="QO132" s="299"/>
      <c r="QP132" s="299"/>
      <c r="QQ132" s="299"/>
      <c r="QR132" s="299"/>
      <c r="QS132" s="299"/>
      <c r="QT132" s="299"/>
      <c r="QU132" s="299"/>
      <c r="QV132" s="299"/>
      <c r="QW132" s="299"/>
      <c r="QX132" s="299"/>
      <c r="QY132" s="299"/>
      <c r="QZ132" s="299"/>
      <c r="RA132" s="299"/>
      <c r="RB132" s="299"/>
      <c r="RC132" s="299"/>
      <c r="RD132" s="299"/>
      <c r="RE132" s="299"/>
      <c r="RF132" s="299"/>
      <c r="RG132" s="299"/>
      <c r="RH132" s="299"/>
      <c r="RI132" s="299"/>
      <c r="RJ132" s="299"/>
      <c r="RK132" s="299"/>
      <c r="RL132" s="299"/>
      <c r="RM132" s="299"/>
      <c r="RN132" s="299"/>
      <c r="RO132" s="299"/>
      <c r="RP132" s="299"/>
      <c r="RQ132" s="299"/>
      <c r="RR132" s="299"/>
      <c r="RS132" s="299"/>
      <c r="RT132" s="299"/>
      <c r="RU132" s="299"/>
      <c r="RV132" s="299"/>
      <c r="RW132" s="299"/>
      <c r="RX132" s="299"/>
      <c r="RY132" s="299"/>
      <c r="RZ132" s="299"/>
      <c r="SA132" s="299"/>
      <c r="SB132" s="299"/>
      <c r="SC132" s="299"/>
      <c r="SD132" s="299"/>
      <c r="SE132" s="299"/>
      <c r="SF132" s="299"/>
      <c r="SG132" s="299"/>
      <c r="SH132" s="299"/>
      <c r="SI132" s="299"/>
      <c r="SJ132" s="299"/>
    </row>
    <row r="133" spans="2:504" ht="30" customHeight="1" x14ac:dyDescent="0.25">
      <c r="B133" s="113" t="str">
        <f>'Graph Data'!L95</f>
        <v>SCOPE DFCM-PROJ</v>
      </c>
      <c r="C133" s="112" t="str" cm="1">
        <f t="array" ref="C133">IFERROR(_xlfn.TEXTJOIN(", ",TRUE,IF($E$4:$SJ$4=B133,$E$10:$SJ$10,"")),"Excel 2019 or newer required for this function")</f>
        <v/>
      </c>
      <c r="D133" s="105">
        <f t="shared" si="18"/>
        <v>0</v>
      </c>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99"/>
      <c r="AE133" s="299"/>
      <c r="AF133" s="299"/>
      <c r="AG133" s="299"/>
      <c r="AH133" s="299"/>
      <c r="AI133" s="299"/>
      <c r="AJ133" s="299"/>
      <c r="AK133" s="299"/>
      <c r="AL133" s="299"/>
      <c r="AM133" s="299"/>
      <c r="AN133" s="299"/>
      <c r="AO133" s="299"/>
      <c r="AP133" s="299"/>
      <c r="AQ133" s="299"/>
      <c r="AR133" s="299"/>
      <c r="AS133" s="299"/>
      <c r="AT133" s="299"/>
      <c r="AU133" s="299"/>
      <c r="AV133" s="299"/>
      <c r="AW133" s="299"/>
      <c r="AX133" s="299"/>
      <c r="AY133" s="299"/>
      <c r="AZ133" s="299"/>
      <c r="BA133" s="299"/>
      <c r="BB133" s="299"/>
      <c r="BC133" s="299"/>
      <c r="BD133" s="299"/>
      <c r="BE133" s="299"/>
      <c r="BF133" s="299"/>
      <c r="BG133" s="299"/>
      <c r="BH133" s="299"/>
      <c r="BI133" s="299"/>
      <c r="BJ133" s="299"/>
      <c r="BK133" s="299"/>
      <c r="BL133" s="299"/>
      <c r="BM133" s="299"/>
      <c r="BN133" s="299"/>
      <c r="BO133" s="299"/>
      <c r="BP133" s="299"/>
      <c r="BQ133" s="299"/>
      <c r="BR133" s="299"/>
      <c r="BS133" s="299"/>
      <c r="BT133" s="299"/>
      <c r="BU133" s="299"/>
      <c r="BV133" s="299"/>
      <c r="BW133" s="299"/>
      <c r="BX133" s="299"/>
      <c r="BY133" s="299"/>
      <c r="BZ133" s="299"/>
      <c r="CA133" s="299"/>
      <c r="CB133" s="299"/>
      <c r="CC133" s="299"/>
      <c r="CD133" s="299"/>
      <c r="CE133" s="299"/>
      <c r="CF133" s="299"/>
      <c r="CG133" s="299"/>
      <c r="CH133" s="299"/>
      <c r="CI133" s="299"/>
      <c r="CJ133" s="299"/>
      <c r="CK133" s="299"/>
      <c r="CL133" s="299"/>
      <c r="CM133" s="299"/>
      <c r="CN133" s="299"/>
      <c r="CO133" s="299"/>
      <c r="CP133" s="299"/>
      <c r="CQ133" s="299"/>
      <c r="CR133" s="299"/>
      <c r="CS133" s="299"/>
      <c r="CT133" s="299"/>
      <c r="CU133" s="299"/>
      <c r="CV133" s="299"/>
      <c r="CW133" s="299"/>
      <c r="CX133" s="299"/>
      <c r="CY133" s="299"/>
      <c r="CZ133" s="299"/>
      <c r="DA133" s="299"/>
      <c r="DB133" s="299"/>
      <c r="DC133" s="299"/>
      <c r="DD133" s="299"/>
      <c r="DE133" s="299"/>
      <c r="DF133" s="299"/>
      <c r="DG133" s="299"/>
      <c r="DH133" s="299"/>
      <c r="DI133" s="299"/>
      <c r="DJ133" s="299"/>
      <c r="DK133" s="299"/>
      <c r="DL133" s="299"/>
      <c r="DM133" s="299"/>
      <c r="DN133" s="299"/>
      <c r="DO133" s="299"/>
      <c r="DP133" s="299"/>
      <c r="DQ133" s="299"/>
      <c r="DR133" s="299"/>
      <c r="DS133" s="299"/>
      <c r="DT133" s="299"/>
      <c r="DU133" s="299"/>
      <c r="DV133" s="299"/>
      <c r="DW133" s="299"/>
      <c r="DX133" s="299"/>
      <c r="DY133" s="299"/>
      <c r="DZ133" s="299"/>
      <c r="EA133" s="299"/>
      <c r="EB133" s="299"/>
      <c r="EC133" s="299"/>
      <c r="ED133" s="299"/>
      <c r="EE133" s="299"/>
      <c r="EF133" s="299"/>
      <c r="EG133" s="299"/>
      <c r="EH133" s="299"/>
      <c r="EI133" s="299"/>
      <c r="EJ133" s="299"/>
      <c r="EK133" s="299"/>
      <c r="EL133" s="299"/>
      <c r="EM133" s="299"/>
      <c r="EN133" s="299"/>
      <c r="EO133" s="299"/>
      <c r="EP133" s="299"/>
      <c r="EQ133" s="299"/>
      <c r="ER133" s="299"/>
      <c r="ES133" s="299"/>
      <c r="ET133" s="299"/>
      <c r="EU133" s="299"/>
      <c r="EV133" s="299"/>
      <c r="EW133" s="299"/>
      <c r="EX133" s="299"/>
      <c r="EY133" s="299"/>
      <c r="EZ133" s="299"/>
      <c r="FA133" s="299"/>
      <c r="FB133" s="299"/>
      <c r="FC133" s="299"/>
      <c r="FD133" s="299"/>
      <c r="FE133" s="299"/>
      <c r="FF133" s="299"/>
      <c r="FG133" s="299"/>
      <c r="FH133" s="299"/>
      <c r="FI133" s="299"/>
      <c r="FJ133" s="299"/>
      <c r="FK133" s="299"/>
      <c r="FL133" s="299"/>
      <c r="FM133" s="299"/>
      <c r="FN133" s="299"/>
      <c r="FO133" s="299"/>
      <c r="FP133" s="299"/>
      <c r="FQ133" s="299"/>
      <c r="FR133" s="299"/>
      <c r="FS133" s="299"/>
      <c r="FT133" s="299"/>
      <c r="FU133" s="299"/>
      <c r="FV133" s="299"/>
      <c r="FW133" s="299"/>
      <c r="FX133" s="299"/>
      <c r="FY133" s="299"/>
      <c r="FZ133" s="299"/>
      <c r="GA133" s="299"/>
      <c r="GB133" s="299"/>
      <c r="GC133" s="299"/>
      <c r="GD133" s="299"/>
      <c r="GE133" s="299"/>
      <c r="GF133" s="299"/>
      <c r="GG133" s="299"/>
      <c r="GH133" s="299"/>
      <c r="GI133" s="299"/>
      <c r="GJ133" s="299"/>
      <c r="GK133" s="299"/>
      <c r="GL133" s="299"/>
      <c r="GM133" s="299"/>
      <c r="GN133" s="299"/>
      <c r="GO133" s="299"/>
      <c r="GP133" s="299"/>
      <c r="GQ133" s="299"/>
      <c r="GR133" s="299"/>
      <c r="GS133" s="299"/>
      <c r="GT133" s="299"/>
      <c r="GU133" s="299"/>
      <c r="GV133" s="299"/>
      <c r="GW133" s="299"/>
      <c r="GX133" s="299"/>
      <c r="GY133" s="299"/>
      <c r="GZ133" s="299"/>
      <c r="HA133" s="299"/>
      <c r="HB133" s="299"/>
      <c r="HC133" s="299"/>
      <c r="HD133" s="299"/>
      <c r="HE133" s="299"/>
      <c r="HF133" s="299"/>
      <c r="HG133" s="299"/>
      <c r="HH133" s="299"/>
      <c r="HI133" s="299"/>
      <c r="HJ133" s="299"/>
      <c r="HK133" s="299"/>
      <c r="HL133" s="299"/>
      <c r="HM133" s="299"/>
      <c r="HN133" s="299"/>
      <c r="HO133" s="299"/>
      <c r="HP133" s="299"/>
      <c r="HQ133" s="299"/>
      <c r="HR133" s="299"/>
      <c r="HS133" s="299"/>
      <c r="HT133" s="299"/>
      <c r="HU133" s="299"/>
      <c r="HV133" s="299"/>
      <c r="HW133" s="299"/>
      <c r="HX133" s="299"/>
      <c r="HY133" s="299"/>
      <c r="HZ133" s="299"/>
      <c r="IA133" s="299"/>
      <c r="IB133" s="299"/>
      <c r="IC133" s="299"/>
      <c r="ID133" s="299"/>
      <c r="IE133" s="299"/>
      <c r="IF133" s="299"/>
      <c r="IG133" s="299"/>
      <c r="IH133" s="299"/>
      <c r="II133" s="299"/>
      <c r="IJ133" s="299"/>
      <c r="IK133" s="299"/>
      <c r="IL133" s="299"/>
      <c r="IM133" s="299"/>
      <c r="IN133" s="299"/>
      <c r="IO133" s="299"/>
      <c r="IP133" s="299"/>
      <c r="IQ133" s="299"/>
      <c r="IR133" s="299"/>
      <c r="IS133" s="299"/>
      <c r="IT133" s="299"/>
      <c r="IU133" s="299"/>
      <c r="IV133" s="299"/>
      <c r="IW133" s="299"/>
      <c r="IX133" s="299"/>
      <c r="IY133" s="299"/>
      <c r="IZ133" s="299"/>
      <c r="JA133" s="299"/>
      <c r="JB133" s="299"/>
      <c r="JC133" s="299"/>
      <c r="JD133" s="299"/>
      <c r="JE133" s="299"/>
      <c r="JF133" s="299"/>
      <c r="JG133" s="299"/>
      <c r="JH133" s="299"/>
      <c r="JI133" s="299"/>
      <c r="JJ133" s="299"/>
      <c r="JK133" s="299"/>
      <c r="JL133" s="299"/>
      <c r="JM133" s="299"/>
      <c r="JN133" s="299"/>
      <c r="JO133" s="299"/>
      <c r="JP133" s="299"/>
      <c r="JQ133" s="299"/>
      <c r="JR133" s="299"/>
      <c r="JS133" s="299"/>
      <c r="JT133" s="299"/>
      <c r="JU133" s="299"/>
      <c r="JV133" s="299"/>
      <c r="JW133" s="299"/>
      <c r="JX133" s="299"/>
      <c r="JY133" s="299"/>
      <c r="JZ133" s="299"/>
      <c r="KA133" s="299"/>
      <c r="KB133" s="299"/>
      <c r="KC133" s="299"/>
      <c r="KD133" s="299"/>
      <c r="KE133" s="299"/>
      <c r="KF133" s="299"/>
      <c r="KG133" s="299"/>
      <c r="KH133" s="299"/>
      <c r="KI133" s="299"/>
      <c r="KJ133" s="299"/>
      <c r="KK133" s="299"/>
      <c r="KL133" s="299"/>
      <c r="KM133" s="299"/>
      <c r="KN133" s="299"/>
      <c r="KO133" s="299"/>
      <c r="KP133" s="299"/>
      <c r="KQ133" s="299"/>
      <c r="KR133" s="299"/>
      <c r="KS133" s="299"/>
      <c r="KT133" s="299"/>
      <c r="KU133" s="299"/>
      <c r="KV133" s="299"/>
      <c r="KW133" s="299"/>
      <c r="KX133" s="299"/>
      <c r="KY133" s="299"/>
      <c r="KZ133" s="299"/>
      <c r="LA133" s="299"/>
      <c r="LB133" s="299"/>
      <c r="LC133" s="299"/>
      <c r="LD133" s="299"/>
      <c r="LE133" s="299"/>
      <c r="LF133" s="299"/>
      <c r="LG133" s="299"/>
      <c r="LH133" s="299"/>
      <c r="LI133" s="299"/>
      <c r="LJ133" s="299"/>
      <c r="LK133" s="299"/>
      <c r="LL133" s="299"/>
      <c r="LM133" s="299"/>
      <c r="LN133" s="299"/>
      <c r="LO133" s="299"/>
      <c r="LP133" s="299"/>
      <c r="LQ133" s="299"/>
      <c r="LR133" s="299"/>
      <c r="LS133" s="299"/>
      <c r="LT133" s="299"/>
      <c r="LU133" s="299"/>
      <c r="LV133" s="299"/>
      <c r="LW133" s="299"/>
      <c r="LX133" s="299"/>
      <c r="LY133" s="299"/>
      <c r="LZ133" s="299"/>
      <c r="MA133" s="299"/>
      <c r="MB133" s="299"/>
      <c r="MC133" s="299"/>
      <c r="MD133" s="299"/>
      <c r="ME133" s="299"/>
      <c r="MF133" s="299"/>
      <c r="MG133" s="299"/>
      <c r="MH133" s="299"/>
      <c r="MI133" s="299"/>
      <c r="MJ133" s="299"/>
      <c r="MK133" s="299"/>
      <c r="ML133" s="299"/>
      <c r="MM133" s="299"/>
      <c r="MN133" s="299"/>
      <c r="MO133" s="299"/>
      <c r="MP133" s="299"/>
      <c r="MQ133" s="299"/>
      <c r="MR133" s="299"/>
      <c r="MS133" s="299"/>
      <c r="MT133" s="299"/>
      <c r="MU133" s="299"/>
      <c r="MV133" s="299"/>
      <c r="MW133" s="299"/>
      <c r="MX133" s="299"/>
      <c r="MY133" s="299"/>
      <c r="MZ133" s="299"/>
      <c r="NA133" s="299"/>
      <c r="NB133" s="299"/>
      <c r="NC133" s="299"/>
      <c r="ND133" s="299"/>
      <c r="NE133" s="299"/>
      <c r="NF133" s="299"/>
      <c r="NG133" s="299"/>
      <c r="NH133" s="299"/>
      <c r="NI133" s="299"/>
      <c r="NJ133" s="299"/>
      <c r="NK133" s="299"/>
      <c r="NL133" s="299"/>
      <c r="NM133" s="299"/>
      <c r="NN133" s="299"/>
      <c r="NO133" s="299"/>
      <c r="NP133" s="299"/>
      <c r="NQ133" s="299"/>
      <c r="NR133" s="299"/>
      <c r="NS133" s="299"/>
      <c r="NT133" s="299"/>
      <c r="NU133" s="299"/>
      <c r="NV133" s="299"/>
      <c r="NW133" s="299"/>
      <c r="NX133" s="299"/>
      <c r="NY133" s="299"/>
      <c r="NZ133" s="299"/>
      <c r="OA133" s="299"/>
      <c r="OB133" s="299"/>
      <c r="OC133" s="299"/>
      <c r="OD133" s="299"/>
      <c r="OE133" s="299"/>
      <c r="OF133" s="299"/>
      <c r="OG133" s="299"/>
      <c r="OH133" s="299"/>
      <c r="OI133" s="299"/>
      <c r="OJ133" s="299"/>
      <c r="OK133" s="299"/>
      <c r="OL133" s="299"/>
      <c r="OM133" s="299"/>
      <c r="ON133" s="299"/>
      <c r="OO133" s="299"/>
      <c r="OP133" s="299"/>
      <c r="OQ133" s="299"/>
      <c r="OR133" s="299"/>
      <c r="OS133" s="299"/>
      <c r="OT133" s="299"/>
      <c r="OU133" s="299"/>
      <c r="OV133" s="299"/>
      <c r="OW133" s="299"/>
      <c r="OX133" s="299"/>
      <c r="OY133" s="299"/>
      <c r="OZ133" s="299"/>
      <c r="PA133" s="299"/>
      <c r="PB133" s="299"/>
      <c r="PC133" s="299"/>
      <c r="PD133" s="299"/>
      <c r="PE133" s="299"/>
      <c r="PF133" s="299"/>
      <c r="PG133" s="299"/>
      <c r="PH133" s="299"/>
      <c r="PI133" s="299"/>
      <c r="PJ133" s="299"/>
      <c r="PK133" s="299"/>
      <c r="PL133" s="299"/>
      <c r="PM133" s="299"/>
      <c r="PN133" s="299"/>
      <c r="PO133" s="299"/>
      <c r="PP133" s="299"/>
      <c r="PQ133" s="299"/>
      <c r="PR133" s="299"/>
      <c r="PS133" s="299"/>
      <c r="PT133" s="299"/>
      <c r="PU133" s="299"/>
      <c r="PV133" s="299"/>
      <c r="PW133" s="299"/>
      <c r="PX133" s="299"/>
      <c r="PY133" s="299"/>
      <c r="PZ133" s="299"/>
      <c r="QA133" s="299"/>
      <c r="QB133" s="299"/>
      <c r="QC133" s="299"/>
      <c r="QD133" s="299"/>
      <c r="QE133" s="299"/>
      <c r="QF133" s="299"/>
      <c r="QG133" s="299"/>
      <c r="QH133" s="299"/>
      <c r="QI133" s="299"/>
      <c r="QJ133" s="299"/>
      <c r="QK133" s="299"/>
      <c r="QL133" s="299"/>
      <c r="QM133" s="299"/>
      <c r="QN133" s="299"/>
      <c r="QO133" s="299"/>
      <c r="QP133" s="299"/>
      <c r="QQ133" s="299"/>
      <c r="QR133" s="299"/>
      <c r="QS133" s="299"/>
      <c r="QT133" s="299"/>
      <c r="QU133" s="299"/>
      <c r="QV133" s="299"/>
      <c r="QW133" s="299"/>
      <c r="QX133" s="299"/>
      <c r="QY133" s="299"/>
      <c r="QZ133" s="299"/>
      <c r="RA133" s="299"/>
      <c r="RB133" s="299"/>
      <c r="RC133" s="299"/>
      <c r="RD133" s="299"/>
      <c r="RE133" s="299"/>
      <c r="RF133" s="299"/>
      <c r="RG133" s="299"/>
      <c r="RH133" s="299"/>
      <c r="RI133" s="299"/>
      <c r="RJ133" s="299"/>
      <c r="RK133" s="299"/>
      <c r="RL133" s="299"/>
      <c r="RM133" s="299"/>
      <c r="RN133" s="299"/>
      <c r="RO133" s="299"/>
      <c r="RP133" s="299"/>
      <c r="RQ133" s="299"/>
      <c r="RR133" s="299"/>
      <c r="RS133" s="299"/>
      <c r="RT133" s="299"/>
      <c r="RU133" s="299"/>
      <c r="RV133" s="299"/>
      <c r="RW133" s="299"/>
      <c r="RX133" s="299"/>
      <c r="RY133" s="299"/>
      <c r="RZ133" s="299"/>
      <c r="SA133" s="299"/>
      <c r="SB133" s="299"/>
      <c r="SC133" s="299"/>
      <c r="SD133" s="299"/>
      <c r="SE133" s="299"/>
      <c r="SF133" s="299"/>
      <c r="SG133" s="299"/>
      <c r="SH133" s="299"/>
      <c r="SI133" s="299"/>
      <c r="SJ133" s="299"/>
    </row>
    <row r="134" spans="2:504" ht="30" customHeight="1" x14ac:dyDescent="0.25">
      <c r="B134" s="113" t="str">
        <f>'Graph Data'!L96</f>
        <v>SCOPE DFCM-ST</v>
      </c>
      <c r="C134" s="112" t="str" cm="1">
        <f t="array" ref="C134">IFERROR(_xlfn.TEXTJOIN(", ",TRUE,IF($E$4:$SJ$4=B134,$E$10:$SJ$10,"")),"Excel 2019 or newer required for this function")</f>
        <v/>
      </c>
      <c r="D134" s="105">
        <f t="shared" si="18"/>
        <v>0</v>
      </c>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99"/>
      <c r="AE134" s="299"/>
      <c r="AF134" s="299"/>
      <c r="AG134" s="299"/>
      <c r="AH134" s="299"/>
      <c r="AI134" s="299"/>
      <c r="AJ134" s="299"/>
      <c r="AK134" s="299"/>
      <c r="AL134" s="299"/>
      <c r="AM134" s="299"/>
      <c r="AN134" s="299"/>
      <c r="AO134" s="299"/>
      <c r="AP134" s="299"/>
      <c r="AQ134" s="299"/>
      <c r="AR134" s="299"/>
      <c r="AS134" s="299"/>
      <c r="AT134" s="299"/>
      <c r="AU134" s="299"/>
      <c r="AV134" s="299"/>
      <c r="AW134" s="299"/>
      <c r="AX134" s="299"/>
      <c r="AY134" s="299"/>
      <c r="AZ134" s="299"/>
      <c r="BA134" s="299"/>
      <c r="BB134" s="299"/>
      <c r="BC134" s="299"/>
      <c r="BD134" s="299"/>
      <c r="BE134" s="299"/>
      <c r="BF134" s="299"/>
      <c r="BG134" s="299"/>
      <c r="BH134" s="299"/>
      <c r="BI134" s="299"/>
      <c r="BJ134" s="299"/>
      <c r="BK134" s="299"/>
      <c r="BL134" s="299"/>
      <c r="BM134" s="299"/>
      <c r="BN134" s="299"/>
      <c r="BO134" s="299"/>
      <c r="BP134" s="299"/>
      <c r="BQ134" s="299"/>
      <c r="BR134" s="299"/>
      <c r="BS134" s="299"/>
      <c r="BT134" s="299"/>
      <c r="BU134" s="299"/>
      <c r="BV134" s="299"/>
      <c r="BW134" s="299"/>
      <c r="BX134" s="299"/>
      <c r="BY134" s="299"/>
      <c r="BZ134" s="299"/>
      <c r="CA134" s="299"/>
      <c r="CB134" s="299"/>
      <c r="CC134" s="299"/>
      <c r="CD134" s="299"/>
      <c r="CE134" s="299"/>
      <c r="CF134" s="299"/>
      <c r="CG134" s="299"/>
      <c r="CH134" s="299"/>
      <c r="CI134" s="299"/>
      <c r="CJ134" s="299"/>
      <c r="CK134" s="299"/>
      <c r="CL134" s="299"/>
      <c r="CM134" s="299"/>
      <c r="CN134" s="299"/>
      <c r="CO134" s="299"/>
      <c r="CP134" s="299"/>
      <c r="CQ134" s="299"/>
      <c r="CR134" s="299"/>
      <c r="CS134" s="299"/>
      <c r="CT134" s="299"/>
      <c r="CU134" s="299"/>
      <c r="CV134" s="299"/>
      <c r="CW134" s="299"/>
      <c r="CX134" s="299"/>
      <c r="CY134" s="299"/>
      <c r="CZ134" s="299"/>
      <c r="DA134" s="299"/>
      <c r="DB134" s="299"/>
      <c r="DC134" s="299"/>
      <c r="DD134" s="299"/>
      <c r="DE134" s="299"/>
      <c r="DF134" s="299"/>
      <c r="DG134" s="299"/>
      <c r="DH134" s="299"/>
      <c r="DI134" s="299"/>
      <c r="DJ134" s="299"/>
      <c r="DK134" s="299"/>
      <c r="DL134" s="299"/>
      <c r="DM134" s="299"/>
      <c r="DN134" s="299"/>
      <c r="DO134" s="299"/>
      <c r="DP134" s="299"/>
      <c r="DQ134" s="299"/>
      <c r="DR134" s="299"/>
      <c r="DS134" s="299"/>
      <c r="DT134" s="299"/>
      <c r="DU134" s="299"/>
      <c r="DV134" s="299"/>
      <c r="DW134" s="299"/>
      <c r="DX134" s="299"/>
      <c r="DY134" s="299"/>
      <c r="DZ134" s="299"/>
      <c r="EA134" s="299"/>
      <c r="EB134" s="299"/>
      <c r="EC134" s="299"/>
      <c r="ED134" s="299"/>
      <c r="EE134" s="299"/>
      <c r="EF134" s="299"/>
      <c r="EG134" s="299"/>
      <c r="EH134" s="299"/>
      <c r="EI134" s="299"/>
      <c r="EJ134" s="299"/>
      <c r="EK134" s="299"/>
      <c r="EL134" s="299"/>
      <c r="EM134" s="299"/>
      <c r="EN134" s="299"/>
      <c r="EO134" s="299"/>
      <c r="EP134" s="299"/>
      <c r="EQ134" s="299"/>
      <c r="ER134" s="299"/>
      <c r="ES134" s="299"/>
      <c r="ET134" s="299"/>
      <c r="EU134" s="299"/>
      <c r="EV134" s="299"/>
      <c r="EW134" s="299"/>
      <c r="EX134" s="299"/>
      <c r="EY134" s="299"/>
      <c r="EZ134" s="299"/>
      <c r="FA134" s="299"/>
      <c r="FB134" s="299"/>
      <c r="FC134" s="299"/>
      <c r="FD134" s="299"/>
      <c r="FE134" s="299"/>
      <c r="FF134" s="299"/>
      <c r="FG134" s="299"/>
      <c r="FH134" s="299"/>
      <c r="FI134" s="299"/>
      <c r="FJ134" s="299"/>
      <c r="FK134" s="299"/>
      <c r="FL134" s="299"/>
      <c r="FM134" s="299"/>
      <c r="FN134" s="299"/>
      <c r="FO134" s="299"/>
      <c r="FP134" s="299"/>
      <c r="FQ134" s="299"/>
      <c r="FR134" s="299"/>
      <c r="FS134" s="299"/>
      <c r="FT134" s="299"/>
      <c r="FU134" s="299"/>
      <c r="FV134" s="299"/>
      <c r="FW134" s="299"/>
      <c r="FX134" s="299"/>
      <c r="FY134" s="299"/>
      <c r="FZ134" s="299"/>
      <c r="GA134" s="299"/>
      <c r="GB134" s="299"/>
      <c r="GC134" s="299"/>
      <c r="GD134" s="299"/>
      <c r="GE134" s="299"/>
      <c r="GF134" s="299"/>
      <c r="GG134" s="299"/>
      <c r="GH134" s="299"/>
      <c r="GI134" s="299"/>
      <c r="GJ134" s="299"/>
      <c r="GK134" s="299"/>
      <c r="GL134" s="299"/>
      <c r="GM134" s="299"/>
      <c r="GN134" s="299"/>
      <c r="GO134" s="299"/>
      <c r="GP134" s="299"/>
      <c r="GQ134" s="299"/>
      <c r="GR134" s="299"/>
      <c r="GS134" s="299"/>
      <c r="GT134" s="299"/>
      <c r="GU134" s="299"/>
      <c r="GV134" s="299"/>
      <c r="GW134" s="299"/>
      <c r="GX134" s="299"/>
      <c r="GY134" s="299"/>
      <c r="GZ134" s="299"/>
      <c r="HA134" s="299"/>
      <c r="HB134" s="299"/>
      <c r="HC134" s="299"/>
      <c r="HD134" s="299"/>
      <c r="HE134" s="299"/>
      <c r="HF134" s="299"/>
      <c r="HG134" s="299"/>
      <c r="HH134" s="299"/>
      <c r="HI134" s="299"/>
      <c r="HJ134" s="299"/>
      <c r="HK134" s="299"/>
      <c r="HL134" s="299"/>
      <c r="HM134" s="299"/>
      <c r="HN134" s="299"/>
      <c r="HO134" s="299"/>
      <c r="HP134" s="299"/>
      <c r="HQ134" s="299"/>
      <c r="HR134" s="299"/>
      <c r="HS134" s="299"/>
      <c r="HT134" s="299"/>
      <c r="HU134" s="299"/>
      <c r="HV134" s="299"/>
      <c r="HW134" s="299"/>
      <c r="HX134" s="299"/>
      <c r="HY134" s="299"/>
      <c r="HZ134" s="299"/>
      <c r="IA134" s="299"/>
      <c r="IB134" s="299"/>
      <c r="IC134" s="299"/>
      <c r="ID134" s="299"/>
      <c r="IE134" s="299"/>
      <c r="IF134" s="299"/>
      <c r="IG134" s="299"/>
      <c r="IH134" s="299"/>
      <c r="II134" s="299"/>
      <c r="IJ134" s="299"/>
      <c r="IK134" s="299"/>
      <c r="IL134" s="299"/>
      <c r="IM134" s="299"/>
      <c r="IN134" s="299"/>
      <c r="IO134" s="299"/>
      <c r="IP134" s="299"/>
      <c r="IQ134" s="299"/>
      <c r="IR134" s="299"/>
      <c r="IS134" s="299"/>
      <c r="IT134" s="299"/>
      <c r="IU134" s="299"/>
      <c r="IV134" s="299"/>
      <c r="IW134" s="299"/>
      <c r="IX134" s="299"/>
      <c r="IY134" s="299"/>
      <c r="IZ134" s="299"/>
      <c r="JA134" s="299"/>
      <c r="JB134" s="299"/>
      <c r="JC134" s="299"/>
      <c r="JD134" s="299"/>
      <c r="JE134" s="299"/>
      <c r="JF134" s="299"/>
      <c r="JG134" s="299"/>
      <c r="JH134" s="299"/>
      <c r="JI134" s="299"/>
      <c r="JJ134" s="299"/>
      <c r="JK134" s="299"/>
      <c r="JL134" s="299"/>
      <c r="JM134" s="299"/>
      <c r="JN134" s="299"/>
      <c r="JO134" s="299"/>
      <c r="JP134" s="299"/>
      <c r="JQ134" s="299"/>
      <c r="JR134" s="299"/>
      <c r="JS134" s="299"/>
      <c r="JT134" s="299"/>
      <c r="JU134" s="299"/>
      <c r="JV134" s="299"/>
      <c r="JW134" s="299"/>
      <c r="JX134" s="299"/>
      <c r="JY134" s="299"/>
      <c r="JZ134" s="299"/>
      <c r="KA134" s="299"/>
      <c r="KB134" s="299"/>
      <c r="KC134" s="299"/>
      <c r="KD134" s="299"/>
      <c r="KE134" s="299"/>
      <c r="KF134" s="299"/>
      <c r="KG134" s="299"/>
      <c r="KH134" s="299"/>
      <c r="KI134" s="299"/>
      <c r="KJ134" s="299"/>
      <c r="KK134" s="299"/>
      <c r="KL134" s="299"/>
      <c r="KM134" s="299"/>
      <c r="KN134" s="299"/>
      <c r="KO134" s="299"/>
      <c r="KP134" s="299"/>
      <c r="KQ134" s="299"/>
      <c r="KR134" s="299"/>
      <c r="KS134" s="299"/>
      <c r="KT134" s="299"/>
      <c r="KU134" s="299"/>
      <c r="KV134" s="299"/>
      <c r="KW134" s="299"/>
      <c r="KX134" s="299"/>
      <c r="KY134" s="299"/>
      <c r="KZ134" s="299"/>
      <c r="LA134" s="299"/>
      <c r="LB134" s="299"/>
      <c r="LC134" s="299"/>
      <c r="LD134" s="299"/>
      <c r="LE134" s="299"/>
      <c r="LF134" s="299"/>
      <c r="LG134" s="299"/>
      <c r="LH134" s="299"/>
      <c r="LI134" s="299"/>
      <c r="LJ134" s="299"/>
      <c r="LK134" s="299"/>
      <c r="LL134" s="299"/>
      <c r="LM134" s="299"/>
      <c r="LN134" s="299"/>
      <c r="LO134" s="299"/>
      <c r="LP134" s="299"/>
      <c r="LQ134" s="299"/>
      <c r="LR134" s="299"/>
      <c r="LS134" s="299"/>
      <c r="LT134" s="299"/>
      <c r="LU134" s="299"/>
      <c r="LV134" s="299"/>
      <c r="LW134" s="299"/>
      <c r="LX134" s="299"/>
      <c r="LY134" s="299"/>
      <c r="LZ134" s="299"/>
      <c r="MA134" s="299"/>
      <c r="MB134" s="299"/>
      <c r="MC134" s="299"/>
      <c r="MD134" s="299"/>
      <c r="ME134" s="299"/>
      <c r="MF134" s="299"/>
      <c r="MG134" s="299"/>
      <c r="MH134" s="299"/>
      <c r="MI134" s="299"/>
      <c r="MJ134" s="299"/>
      <c r="MK134" s="299"/>
      <c r="ML134" s="299"/>
      <c r="MM134" s="299"/>
      <c r="MN134" s="299"/>
      <c r="MO134" s="299"/>
      <c r="MP134" s="299"/>
      <c r="MQ134" s="299"/>
      <c r="MR134" s="299"/>
      <c r="MS134" s="299"/>
      <c r="MT134" s="299"/>
      <c r="MU134" s="299"/>
      <c r="MV134" s="299"/>
      <c r="MW134" s="299"/>
      <c r="MX134" s="299"/>
      <c r="MY134" s="299"/>
      <c r="MZ134" s="299"/>
      <c r="NA134" s="299"/>
      <c r="NB134" s="299"/>
      <c r="NC134" s="299"/>
      <c r="ND134" s="299"/>
      <c r="NE134" s="299"/>
      <c r="NF134" s="299"/>
      <c r="NG134" s="299"/>
      <c r="NH134" s="299"/>
      <c r="NI134" s="299"/>
      <c r="NJ134" s="299"/>
      <c r="NK134" s="299"/>
      <c r="NL134" s="299"/>
      <c r="NM134" s="299"/>
      <c r="NN134" s="299"/>
      <c r="NO134" s="299"/>
      <c r="NP134" s="299"/>
      <c r="NQ134" s="299"/>
      <c r="NR134" s="299"/>
      <c r="NS134" s="299"/>
      <c r="NT134" s="299"/>
      <c r="NU134" s="299"/>
      <c r="NV134" s="299"/>
      <c r="NW134" s="299"/>
      <c r="NX134" s="299"/>
      <c r="NY134" s="299"/>
      <c r="NZ134" s="299"/>
      <c r="OA134" s="299"/>
      <c r="OB134" s="299"/>
      <c r="OC134" s="299"/>
      <c r="OD134" s="299"/>
      <c r="OE134" s="299"/>
      <c r="OF134" s="299"/>
      <c r="OG134" s="299"/>
      <c r="OH134" s="299"/>
      <c r="OI134" s="299"/>
      <c r="OJ134" s="299"/>
      <c r="OK134" s="299"/>
      <c r="OL134" s="299"/>
      <c r="OM134" s="299"/>
      <c r="ON134" s="299"/>
      <c r="OO134" s="299"/>
      <c r="OP134" s="299"/>
      <c r="OQ134" s="299"/>
      <c r="OR134" s="299"/>
      <c r="OS134" s="299"/>
      <c r="OT134" s="299"/>
      <c r="OU134" s="299"/>
      <c r="OV134" s="299"/>
      <c r="OW134" s="299"/>
      <c r="OX134" s="299"/>
      <c r="OY134" s="299"/>
      <c r="OZ134" s="299"/>
      <c r="PA134" s="299"/>
      <c r="PB134" s="299"/>
      <c r="PC134" s="299"/>
      <c r="PD134" s="299"/>
      <c r="PE134" s="299"/>
      <c r="PF134" s="299"/>
      <c r="PG134" s="299"/>
      <c r="PH134" s="299"/>
      <c r="PI134" s="299"/>
      <c r="PJ134" s="299"/>
      <c r="PK134" s="299"/>
      <c r="PL134" s="299"/>
      <c r="PM134" s="299"/>
      <c r="PN134" s="299"/>
      <c r="PO134" s="299"/>
      <c r="PP134" s="299"/>
      <c r="PQ134" s="299"/>
      <c r="PR134" s="299"/>
      <c r="PS134" s="299"/>
      <c r="PT134" s="299"/>
      <c r="PU134" s="299"/>
      <c r="PV134" s="299"/>
      <c r="PW134" s="299"/>
      <c r="PX134" s="299"/>
      <c r="PY134" s="299"/>
      <c r="PZ134" s="299"/>
      <c r="QA134" s="299"/>
      <c r="QB134" s="299"/>
      <c r="QC134" s="299"/>
      <c r="QD134" s="299"/>
      <c r="QE134" s="299"/>
      <c r="QF134" s="299"/>
      <c r="QG134" s="299"/>
      <c r="QH134" s="299"/>
      <c r="QI134" s="299"/>
      <c r="QJ134" s="299"/>
      <c r="QK134" s="299"/>
      <c r="QL134" s="299"/>
      <c r="QM134" s="299"/>
      <c r="QN134" s="299"/>
      <c r="QO134" s="299"/>
      <c r="QP134" s="299"/>
      <c r="QQ134" s="299"/>
      <c r="QR134" s="299"/>
      <c r="QS134" s="299"/>
      <c r="QT134" s="299"/>
      <c r="QU134" s="299"/>
      <c r="QV134" s="299"/>
      <c r="QW134" s="299"/>
      <c r="QX134" s="299"/>
      <c r="QY134" s="299"/>
      <c r="QZ134" s="299"/>
      <c r="RA134" s="299"/>
      <c r="RB134" s="299"/>
      <c r="RC134" s="299"/>
      <c r="RD134" s="299"/>
      <c r="RE134" s="299"/>
      <c r="RF134" s="299"/>
      <c r="RG134" s="299"/>
      <c r="RH134" s="299"/>
      <c r="RI134" s="299"/>
      <c r="RJ134" s="299"/>
      <c r="RK134" s="299"/>
      <c r="RL134" s="299"/>
      <c r="RM134" s="299"/>
      <c r="RN134" s="299"/>
      <c r="RO134" s="299"/>
      <c r="RP134" s="299"/>
      <c r="RQ134" s="299"/>
      <c r="RR134" s="299"/>
      <c r="RS134" s="299"/>
      <c r="RT134" s="299"/>
      <c r="RU134" s="299"/>
      <c r="RV134" s="299"/>
      <c r="RW134" s="299"/>
      <c r="RX134" s="299"/>
      <c r="RY134" s="299"/>
      <c r="RZ134" s="299"/>
      <c r="SA134" s="299"/>
      <c r="SB134" s="299"/>
      <c r="SC134" s="299"/>
      <c r="SD134" s="299"/>
      <c r="SE134" s="299"/>
      <c r="SF134" s="299"/>
      <c r="SG134" s="299"/>
      <c r="SH134" s="299"/>
      <c r="SI134" s="299"/>
      <c r="SJ134" s="299"/>
    </row>
    <row r="135" spans="2:504" ht="30" customHeight="1" x14ac:dyDescent="0.25">
      <c r="B135" s="113" t="str">
        <f>'Graph Data'!L97</f>
        <v>TIME ADJUSTMENT</v>
      </c>
      <c r="C135" s="112" t="str" cm="1">
        <f t="array" ref="C135">IFERROR(_xlfn.TEXTJOIN(", ",TRUE,IF($E$4:$SJ$4=B135,$E$10:$SJ$10,"")),"Excel 2019 or newer required for this function")</f>
        <v/>
      </c>
      <c r="D135" s="105">
        <f t="shared" si="18"/>
        <v>0</v>
      </c>
      <c r="E135" s="299"/>
      <c r="F135" s="299"/>
      <c r="G135" s="299"/>
      <c r="H135" s="299"/>
      <c r="I135" s="299"/>
      <c r="J135" s="299"/>
      <c r="K135" s="299"/>
      <c r="L135" s="299"/>
      <c r="M135" s="299"/>
      <c r="N135" s="299"/>
      <c r="O135" s="299"/>
      <c r="P135" s="299"/>
      <c r="Q135" s="299"/>
      <c r="R135" s="299"/>
      <c r="S135" s="299"/>
      <c r="T135" s="299"/>
      <c r="U135" s="299"/>
      <c r="V135" s="299"/>
      <c r="W135" s="299"/>
      <c r="X135" s="299"/>
      <c r="Y135" s="299"/>
      <c r="Z135" s="299"/>
      <c r="AA135" s="299"/>
      <c r="AB135" s="299"/>
      <c r="AC135" s="299"/>
      <c r="AD135" s="299"/>
      <c r="AE135" s="299"/>
      <c r="AF135" s="299"/>
      <c r="AG135" s="299"/>
      <c r="AH135" s="299"/>
      <c r="AI135" s="299"/>
      <c r="AJ135" s="299"/>
      <c r="AK135" s="299"/>
      <c r="AL135" s="299"/>
      <c r="AM135" s="299"/>
      <c r="AN135" s="299"/>
      <c r="AO135" s="299"/>
      <c r="AP135" s="299"/>
      <c r="AQ135" s="299"/>
      <c r="AR135" s="299"/>
      <c r="AS135" s="299"/>
      <c r="AT135" s="299"/>
      <c r="AU135" s="299"/>
      <c r="AV135" s="299"/>
      <c r="AW135" s="299"/>
      <c r="AX135" s="299"/>
      <c r="AY135" s="299"/>
      <c r="AZ135" s="299"/>
      <c r="BA135" s="299"/>
      <c r="BB135" s="299"/>
      <c r="BC135" s="299"/>
      <c r="BD135" s="299"/>
      <c r="BE135" s="299"/>
      <c r="BF135" s="299"/>
      <c r="BG135" s="299"/>
      <c r="BH135" s="299"/>
      <c r="BI135" s="299"/>
      <c r="BJ135" s="299"/>
      <c r="BK135" s="299"/>
      <c r="BL135" s="299"/>
      <c r="BM135" s="299"/>
      <c r="BN135" s="299"/>
      <c r="BO135" s="299"/>
      <c r="BP135" s="299"/>
      <c r="BQ135" s="299"/>
      <c r="BR135" s="299"/>
      <c r="BS135" s="299"/>
      <c r="BT135" s="299"/>
      <c r="BU135" s="299"/>
      <c r="BV135" s="299"/>
      <c r="BW135" s="299"/>
      <c r="BX135" s="299"/>
      <c r="BY135" s="299"/>
      <c r="BZ135" s="299"/>
      <c r="CA135" s="299"/>
      <c r="CB135" s="299"/>
      <c r="CC135" s="299"/>
      <c r="CD135" s="299"/>
      <c r="CE135" s="299"/>
      <c r="CF135" s="299"/>
      <c r="CG135" s="299"/>
      <c r="CH135" s="299"/>
      <c r="CI135" s="299"/>
      <c r="CJ135" s="299"/>
      <c r="CK135" s="299"/>
      <c r="CL135" s="299"/>
      <c r="CM135" s="299"/>
      <c r="CN135" s="299"/>
      <c r="CO135" s="299"/>
      <c r="CP135" s="299"/>
      <c r="CQ135" s="299"/>
      <c r="CR135" s="299"/>
      <c r="CS135" s="299"/>
      <c r="CT135" s="299"/>
      <c r="CU135" s="299"/>
      <c r="CV135" s="299"/>
      <c r="CW135" s="299"/>
      <c r="CX135" s="299"/>
      <c r="CY135" s="299"/>
      <c r="CZ135" s="299"/>
      <c r="DA135" s="299"/>
      <c r="DB135" s="299"/>
      <c r="DC135" s="299"/>
      <c r="DD135" s="299"/>
      <c r="DE135" s="299"/>
      <c r="DF135" s="299"/>
      <c r="DG135" s="299"/>
      <c r="DH135" s="299"/>
      <c r="DI135" s="299"/>
      <c r="DJ135" s="299"/>
      <c r="DK135" s="299"/>
      <c r="DL135" s="299"/>
      <c r="DM135" s="299"/>
      <c r="DN135" s="299"/>
      <c r="DO135" s="299"/>
      <c r="DP135" s="299"/>
      <c r="DQ135" s="299"/>
      <c r="DR135" s="299"/>
      <c r="DS135" s="299"/>
      <c r="DT135" s="299"/>
      <c r="DU135" s="299"/>
      <c r="DV135" s="299"/>
      <c r="DW135" s="299"/>
      <c r="DX135" s="299"/>
      <c r="DY135" s="299"/>
      <c r="DZ135" s="299"/>
      <c r="EA135" s="299"/>
      <c r="EB135" s="299"/>
      <c r="EC135" s="299"/>
      <c r="ED135" s="299"/>
      <c r="EE135" s="299"/>
      <c r="EF135" s="299"/>
      <c r="EG135" s="299"/>
      <c r="EH135" s="299"/>
      <c r="EI135" s="299"/>
      <c r="EJ135" s="299"/>
      <c r="EK135" s="299"/>
      <c r="EL135" s="299"/>
      <c r="EM135" s="299"/>
      <c r="EN135" s="299"/>
      <c r="EO135" s="299"/>
      <c r="EP135" s="299"/>
      <c r="EQ135" s="299"/>
      <c r="ER135" s="299"/>
      <c r="ES135" s="299"/>
      <c r="ET135" s="299"/>
      <c r="EU135" s="299"/>
      <c r="EV135" s="299"/>
      <c r="EW135" s="299"/>
      <c r="EX135" s="299"/>
      <c r="EY135" s="299"/>
      <c r="EZ135" s="299"/>
      <c r="FA135" s="299"/>
      <c r="FB135" s="299"/>
      <c r="FC135" s="299"/>
      <c r="FD135" s="299"/>
      <c r="FE135" s="299"/>
      <c r="FF135" s="299"/>
      <c r="FG135" s="299"/>
      <c r="FH135" s="299"/>
      <c r="FI135" s="299"/>
      <c r="FJ135" s="299"/>
      <c r="FK135" s="299"/>
      <c r="FL135" s="299"/>
      <c r="FM135" s="299"/>
      <c r="FN135" s="299"/>
      <c r="FO135" s="299"/>
      <c r="FP135" s="299"/>
      <c r="FQ135" s="299"/>
      <c r="FR135" s="299"/>
      <c r="FS135" s="299"/>
      <c r="FT135" s="299"/>
      <c r="FU135" s="299"/>
      <c r="FV135" s="299"/>
      <c r="FW135" s="299"/>
      <c r="FX135" s="299"/>
      <c r="FY135" s="299"/>
      <c r="FZ135" s="299"/>
      <c r="GA135" s="299"/>
      <c r="GB135" s="299"/>
      <c r="GC135" s="299"/>
      <c r="GD135" s="299"/>
      <c r="GE135" s="299"/>
      <c r="GF135" s="299"/>
      <c r="GG135" s="299"/>
      <c r="GH135" s="299"/>
      <c r="GI135" s="299"/>
      <c r="GJ135" s="299"/>
      <c r="GK135" s="299"/>
      <c r="GL135" s="299"/>
      <c r="GM135" s="299"/>
      <c r="GN135" s="299"/>
      <c r="GO135" s="299"/>
      <c r="GP135" s="299"/>
      <c r="GQ135" s="299"/>
      <c r="GR135" s="299"/>
      <c r="GS135" s="299"/>
      <c r="GT135" s="299"/>
      <c r="GU135" s="299"/>
      <c r="GV135" s="299"/>
      <c r="GW135" s="299"/>
      <c r="GX135" s="299"/>
      <c r="GY135" s="299"/>
      <c r="GZ135" s="299"/>
      <c r="HA135" s="299"/>
      <c r="HB135" s="299"/>
      <c r="HC135" s="299"/>
      <c r="HD135" s="299"/>
      <c r="HE135" s="299"/>
      <c r="HF135" s="299"/>
      <c r="HG135" s="299"/>
      <c r="HH135" s="299"/>
      <c r="HI135" s="299"/>
      <c r="HJ135" s="299"/>
      <c r="HK135" s="299"/>
      <c r="HL135" s="299"/>
      <c r="HM135" s="299"/>
      <c r="HN135" s="299"/>
      <c r="HO135" s="299"/>
      <c r="HP135" s="299"/>
      <c r="HQ135" s="299"/>
      <c r="HR135" s="299"/>
      <c r="HS135" s="299"/>
      <c r="HT135" s="299"/>
      <c r="HU135" s="299"/>
      <c r="HV135" s="299"/>
      <c r="HW135" s="299"/>
      <c r="HX135" s="299"/>
      <c r="HY135" s="299"/>
      <c r="HZ135" s="299"/>
      <c r="IA135" s="299"/>
      <c r="IB135" s="299"/>
      <c r="IC135" s="299"/>
      <c r="ID135" s="299"/>
      <c r="IE135" s="299"/>
      <c r="IF135" s="299"/>
      <c r="IG135" s="299"/>
      <c r="IH135" s="299"/>
      <c r="II135" s="299"/>
      <c r="IJ135" s="299"/>
      <c r="IK135" s="299"/>
      <c r="IL135" s="299"/>
      <c r="IM135" s="299"/>
      <c r="IN135" s="299"/>
      <c r="IO135" s="299"/>
      <c r="IP135" s="299"/>
      <c r="IQ135" s="299"/>
      <c r="IR135" s="299"/>
      <c r="IS135" s="299"/>
      <c r="IT135" s="299"/>
      <c r="IU135" s="299"/>
      <c r="IV135" s="299"/>
      <c r="IW135" s="299"/>
      <c r="IX135" s="299"/>
      <c r="IY135" s="299"/>
      <c r="IZ135" s="299"/>
      <c r="JA135" s="299"/>
      <c r="JB135" s="299"/>
      <c r="JC135" s="299"/>
      <c r="JD135" s="299"/>
      <c r="JE135" s="299"/>
      <c r="JF135" s="299"/>
      <c r="JG135" s="299"/>
      <c r="JH135" s="299"/>
      <c r="JI135" s="299"/>
      <c r="JJ135" s="299"/>
      <c r="JK135" s="299"/>
      <c r="JL135" s="299"/>
      <c r="JM135" s="299"/>
      <c r="JN135" s="299"/>
      <c r="JO135" s="299"/>
      <c r="JP135" s="299"/>
      <c r="JQ135" s="299"/>
      <c r="JR135" s="299"/>
      <c r="JS135" s="299"/>
      <c r="JT135" s="299"/>
      <c r="JU135" s="299"/>
      <c r="JV135" s="299"/>
      <c r="JW135" s="299"/>
      <c r="JX135" s="299"/>
      <c r="JY135" s="299"/>
      <c r="JZ135" s="299"/>
      <c r="KA135" s="299"/>
      <c r="KB135" s="299"/>
      <c r="KC135" s="299"/>
      <c r="KD135" s="299"/>
      <c r="KE135" s="299"/>
      <c r="KF135" s="299"/>
      <c r="KG135" s="299"/>
      <c r="KH135" s="299"/>
      <c r="KI135" s="299"/>
      <c r="KJ135" s="299"/>
      <c r="KK135" s="299"/>
      <c r="KL135" s="299"/>
      <c r="KM135" s="299"/>
      <c r="KN135" s="299"/>
      <c r="KO135" s="299"/>
      <c r="KP135" s="299"/>
      <c r="KQ135" s="299"/>
      <c r="KR135" s="299"/>
      <c r="KS135" s="299"/>
      <c r="KT135" s="299"/>
      <c r="KU135" s="299"/>
      <c r="KV135" s="299"/>
      <c r="KW135" s="299"/>
      <c r="KX135" s="299"/>
      <c r="KY135" s="299"/>
      <c r="KZ135" s="299"/>
      <c r="LA135" s="299"/>
      <c r="LB135" s="299"/>
      <c r="LC135" s="299"/>
      <c r="LD135" s="299"/>
      <c r="LE135" s="299"/>
      <c r="LF135" s="299"/>
      <c r="LG135" s="299"/>
      <c r="LH135" s="299"/>
      <c r="LI135" s="299"/>
      <c r="LJ135" s="299"/>
      <c r="LK135" s="299"/>
      <c r="LL135" s="299"/>
      <c r="LM135" s="299"/>
      <c r="LN135" s="299"/>
      <c r="LO135" s="299"/>
      <c r="LP135" s="299"/>
      <c r="LQ135" s="299"/>
      <c r="LR135" s="299"/>
      <c r="LS135" s="299"/>
      <c r="LT135" s="299"/>
      <c r="LU135" s="299"/>
      <c r="LV135" s="299"/>
      <c r="LW135" s="299"/>
      <c r="LX135" s="299"/>
      <c r="LY135" s="299"/>
      <c r="LZ135" s="299"/>
      <c r="MA135" s="299"/>
      <c r="MB135" s="299"/>
      <c r="MC135" s="299"/>
      <c r="MD135" s="299"/>
      <c r="ME135" s="299"/>
      <c r="MF135" s="299"/>
      <c r="MG135" s="299"/>
      <c r="MH135" s="299"/>
      <c r="MI135" s="299"/>
      <c r="MJ135" s="299"/>
      <c r="MK135" s="299"/>
      <c r="ML135" s="299"/>
      <c r="MM135" s="299"/>
      <c r="MN135" s="299"/>
      <c r="MO135" s="299"/>
      <c r="MP135" s="299"/>
      <c r="MQ135" s="299"/>
      <c r="MR135" s="299"/>
      <c r="MS135" s="299"/>
      <c r="MT135" s="299"/>
      <c r="MU135" s="299"/>
      <c r="MV135" s="299"/>
      <c r="MW135" s="299"/>
      <c r="MX135" s="299"/>
      <c r="MY135" s="299"/>
      <c r="MZ135" s="299"/>
      <c r="NA135" s="299"/>
      <c r="NB135" s="299"/>
      <c r="NC135" s="299"/>
      <c r="ND135" s="299"/>
      <c r="NE135" s="299"/>
      <c r="NF135" s="299"/>
      <c r="NG135" s="299"/>
      <c r="NH135" s="299"/>
      <c r="NI135" s="299"/>
      <c r="NJ135" s="299"/>
      <c r="NK135" s="299"/>
      <c r="NL135" s="299"/>
      <c r="NM135" s="299"/>
      <c r="NN135" s="299"/>
      <c r="NO135" s="299"/>
      <c r="NP135" s="299"/>
      <c r="NQ135" s="299"/>
      <c r="NR135" s="299"/>
      <c r="NS135" s="299"/>
      <c r="NT135" s="299"/>
      <c r="NU135" s="299"/>
      <c r="NV135" s="299"/>
      <c r="NW135" s="299"/>
      <c r="NX135" s="299"/>
      <c r="NY135" s="299"/>
      <c r="NZ135" s="299"/>
      <c r="OA135" s="299"/>
      <c r="OB135" s="299"/>
      <c r="OC135" s="299"/>
      <c r="OD135" s="299"/>
      <c r="OE135" s="299"/>
      <c r="OF135" s="299"/>
      <c r="OG135" s="299"/>
      <c r="OH135" s="299"/>
      <c r="OI135" s="299"/>
      <c r="OJ135" s="299"/>
      <c r="OK135" s="299"/>
      <c r="OL135" s="299"/>
      <c r="OM135" s="299"/>
      <c r="ON135" s="299"/>
      <c r="OO135" s="299"/>
      <c r="OP135" s="299"/>
      <c r="OQ135" s="299"/>
      <c r="OR135" s="299"/>
      <c r="OS135" s="299"/>
      <c r="OT135" s="299"/>
      <c r="OU135" s="299"/>
      <c r="OV135" s="299"/>
      <c r="OW135" s="299"/>
      <c r="OX135" s="299"/>
      <c r="OY135" s="299"/>
      <c r="OZ135" s="299"/>
      <c r="PA135" s="299"/>
      <c r="PB135" s="299"/>
      <c r="PC135" s="299"/>
      <c r="PD135" s="299"/>
      <c r="PE135" s="299"/>
      <c r="PF135" s="299"/>
      <c r="PG135" s="299"/>
      <c r="PH135" s="299"/>
      <c r="PI135" s="299"/>
      <c r="PJ135" s="299"/>
      <c r="PK135" s="299"/>
      <c r="PL135" s="299"/>
      <c r="PM135" s="299"/>
      <c r="PN135" s="299"/>
      <c r="PO135" s="299"/>
      <c r="PP135" s="299"/>
      <c r="PQ135" s="299"/>
      <c r="PR135" s="299"/>
      <c r="PS135" s="299"/>
      <c r="PT135" s="299"/>
      <c r="PU135" s="299"/>
      <c r="PV135" s="299"/>
      <c r="PW135" s="299"/>
      <c r="PX135" s="299"/>
      <c r="PY135" s="299"/>
      <c r="PZ135" s="299"/>
      <c r="QA135" s="299"/>
      <c r="QB135" s="299"/>
      <c r="QC135" s="299"/>
      <c r="QD135" s="299"/>
      <c r="QE135" s="299"/>
      <c r="QF135" s="299"/>
      <c r="QG135" s="299"/>
      <c r="QH135" s="299"/>
      <c r="QI135" s="299"/>
      <c r="QJ135" s="299"/>
      <c r="QK135" s="299"/>
      <c r="QL135" s="299"/>
      <c r="QM135" s="299"/>
      <c r="QN135" s="299"/>
      <c r="QO135" s="299"/>
      <c r="QP135" s="299"/>
      <c r="QQ135" s="299"/>
      <c r="QR135" s="299"/>
      <c r="QS135" s="299"/>
      <c r="QT135" s="299"/>
      <c r="QU135" s="299"/>
      <c r="QV135" s="299"/>
      <c r="QW135" s="299"/>
      <c r="QX135" s="299"/>
      <c r="QY135" s="299"/>
      <c r="QZ135" s="299"/>
      <c r="RA135" s="299"/>
      <c r="RB135" s="299"/>
      <c r="RC135" s="299"/>
      <c r="RD135" s="299"/>
      <c r="RE135" s="299"/>
      <c r="RF135" s="299"/>
      <c r="RG135" s="299"/>
      <c r="RH135" s="299"/>
      <c r="RI135" s="299"/>
      <c r="RJ135" s="299"/>
      <c r="RK135" s="299"/>
      <c r="RL135" s="299"/>
      <c r="RM135" s="299"/>
      <c r="RN135" s="299"/>
      <c r="RO135" s="299"/>
      <c r="RP135" s="299"/>
      <c r="RQ135" s="299"/>
      <c r="RR135" s="299"/>
      <c r="RS135" s="299"/>
      <c r="RT135" s="299"/>
      <c r="RU135" s="299"/>
      <c r="RV135" s="299"/>
      <c r="RW135" s="299"/>
      <c r="RX135" s="299"/>
      <c r="RY135" s="299"/>
      <c r="RZ135" s="299"/>
      <c r="SA135" s="299"/>
      <c r="SB135" s="299"/>
      <c r="SC135" s="299"/>
      <c r="SD135" s="299"/>
      <c r="SE135" s="299"/>
      <c r="SF135" s="299"/>
      <c r="SG135" s="299"/>
      <c r="SH135" s="299"/>
      <c r="SI135" s="299"/>
      <c r="SJ135" s="299"/>
    </row>
    <row r="136" spans="2:504" ht="30" customHeight="1" x14ac:dyDescent="0.25">
      <c r="B136" s="113" t="str">
        <f>'Graph Data'!L98</f>
        <v>UNKN COND-AGCY</v>
      </c>
      <c r="C136" s="112" t="str" cm="1">
        <f t="array" ref="C136">IFERROR(_xlfn.TEXTJOIN(", ",TRUE,IF($E$4:$SJ$4=B136,$E$10:$SJ$10,"")),"Excel 2019 or newer required for this function")</f>
        <v/>
      </c>
      <c r="D136" s="105">
        <f t="shared" si="18"/>
        <v>0</v>
      </c>
      <c r="E136" s="299"/>
      <c r="F136" s="299"/>
      <c r="G136" s="299"/>
      <c r="H136" s="299"/>
      <c r="I136" s="299"/>
      <c r="J136" s="299"/>
      <c r="K136" s="299"/>
      <c r="L136" s="299"/>
      <c r="M136" s="299"/>
      <c r="N136" s="299"/>
      <c r="O136" s="299"/>
      <c r="P136" s="299"/>
      <c r="Q136" s="299"/>
      <c r="R136" s="299"/>
      <c r="S136" s="299"/>
      <c r="T136" s="299"/>
      <c r="U136" s="299"/>
      <c r="V136" s="299"/>
      <c r="W136" s="299"/>
      <c r="X136" s="299"/>
      <c r="Y136" s="299"/>
      <c r="Z136" s="299"/>
      <c r="AA136" s="299"/>
      <c r="AB136" s="299"/>
      <c r="AC136" s="299"/>
      <c r="AD136" s="299"/>
      <c r="AE136" s="299"/>
      <c r="AF136" s="299"/>
      <c r="AG136" s="299"/>
      <c r="AH136" s="299"/>
      <c r="AI136" s="299"/>
      <c r="AJ136" s="299"/>
      <c r="AK136" s="299"/>
      <c r="AL136" s="299"/>
      <c r="AM136" s="299"/>
      <c r="AN136" s="299"/>
      <c r="AO136" s="299"/>
      <c r="AP136" s="299"/>
      <c r="AQ136" s="299"/>
      <c r="AR136" s="299"/>
      <c r="AS136" s="299"/>
      <c r="AT136" s="299"/>
      <c r="AU136" s="299"/>
      <c r="AV136" s="299"/>
      <c r="AW136" s="299"/>
      <c r="AX136" s="299"/>
      <c r="AY136" s="299"/>
      <c r="AZ136" s="299"/>
      <c r="BA136" s="299"/>
      <c r="BB136" s="299"/>
      <c r="BC136" s="299"/>
      <c r="BD136" s="299"/>
      <c r="BE136" s="299"/>
      <c r="BF136" s="299"/>
      <c r="BG136" s="299"/>
      <c r="BH136" s="299"/>
      <c r="BI136" s="299"/>
      <c r="BJ136" s="299"/>
      <c r="BK136" s="299"/>
      <c r="BL136" s="299"/>
      <c r="BM136" s="299"/>
      <c r="BN136" s="299"/>
      <c r="BO136" s="299"/>
      <c r="BP136" s="299"/>
      <c r="BQ136" s="299"/>
      <c r="BR136" s="299"/>
      <c r="BS136" s="299"/>
      <c r="BT136" s="299"/>
      <c r="BU136" s="299"/>
      <c r="BV136" s="299"/>
      <c r="BW136" s="299"/>
      <c r="BX136" s="299"/>
      <c r="BY136" s="299"/>
      <c r="BZ136" s="299"/>
      <c r="CA136" s="299"/>
      <c r="CB136" s="299"/>
      <c r="CC136" s="299"/>
      <c r="CD136" s="299"/>
      <c r="CE136" s="299"/>
      <c r="CF136" s="299"/>
      <c r="CG136" s="299"/>
      <c r="CH136" s="299"/>
      <c r="CI136" s="299"/>
      <c r="CJ136" s="299"/>
      <c r="CK136" s="299"/>
      <c r="CL136" s="299"/>
      <c r="CM136" s="299"/>
      <c r="CN136" s="299"/>
      <c r="CO136" s="299"/>
      <c r="CP136" s="299"/>
      <c r="CQ136" s="299"/>
      <c r="CR136" s="299"/>
      <c r="CS136" s="299"/>
      <c r="CT136" s="299"/>
      <c r="CU136" s="299"/>
      <c r="CV136" s="299"/>
      <c r="CW136" s="299"/>
      <c r="CX136" s="299"/>
      <c r="CY136" s="299"/>
      <c r="CZ136" s="299"/>
      <c r="DA136" s="299"/>
      <c r="DB136" s="299"/>
      <c r="DC136" s="299"/>
      <c r="DD136" s="299"/>
      <c r="DE136" s="299"/>
      <c r="DF136" s="299"/>
      <c r="DG136" s="299"/>
      <c r="DH136" s="299"/>
      <c r="DI136" s="299"/>
      <c r="DJ136" s="299"/>
      <c r="DK136" s="299"/>
      <c r="DL136" s="299"/>
      <c r="DM136" s="299"/>
      <c r="DN136" s="299"/>
      <c r="DO136" s="299"/>
      <c r="DP136" s="299"/>
      <c r="DQ136" s="299"/>
      <c r="DR136" s="299"/>
      <c r="DS136" s="299"/>
      <c r="DT136" s="299"/>
      <c r="DU136" s="299"/>
      <c r="DV136" s="299"/>
      <c r="DW136" s="299"/>
      <c r="DX136" s="299"/>
      <c r="DY136" s="299"/>
      <c r="DZ136" s="299"/>
      <c r="EA136" s="299"/>
      <c r="EB136" s="299"/>
      <c r="EC136" s="299"/>
      <c r="ED136" s="299"/>
      <c r="EE136" s="299"/>
      <c r="EF136" s="299"/>
      <c r="EG136" s="299"/>
      <c r="EH136" s="299"/>
      <c r="EI136" s="299"/>
      <c r="EJ136" s="299"/>
      <c r="EK136" s="299"/>
      <c r="EL136" s="299"/>
      <c r="EM136" s="299"/>
      <c r="EN136" s="299"/>
      <c r="EO136" s="299"/>
      <c r="EP136" s="299"/>
      <c r="EQ136" s="299"/>
      <c r="ER136" s="299"/>
      <c r="ES136" s="299"/>
      <c r="ET136" s="299"/>
      <c r="EU136" s="299"/>
      <c r="EV136" s="299"/>
      <c r="EW136" s="299"/>
      <c r="EX136" s="299"/>
      <c r="EY136" s="299"/>
      <c r="EZ136" s="299"/>
      <c r="FA136" s="299"/>
      <c r="FB136" s="299"/>
      <c r="FC136" s="299"/>
      <c r="FD136" s="299"/>
      <c r="FE136" s="299"/>
      <c r="FF136" s="299"/>
      <c r="FG136" s="299"/>
      <c r="FH136" s="299"/>
      <c r="FI136" s="299"/>
      <c r="FJ136" s="299"/>
      <c r="FK136" s="299"/>
      <c r="FL136" s="299"/>
      <c r="FM136" s="299"/>
      <c r="FN136" s="299"/>
      <c r="FO136" s="299"/>
      <c r="FP136" s="299"/>
      <c r="FQ136" s="299"/>
      <c r="FR136" s="299"/>
      <c r="FS136" s="299"/>
      <c r="FT136" s="299"/>
      <c r="FU136" s="299"/>
      <c r="FV136" s="299"/>
      <c r="FW136" s="299"/>
      <c r="FX136" s="299"/>
      <c r="FY136" s="299"/>
      <c r="FZ136" s="299"/>
      <c r="GA136" s="299"/>
      <c r="GB136" s="299"/>
      <c r="GC136" s="299"/>
      <c r="GD136" s="299"/>
      <c r="GE136" s="299"/>
      <c r="GF136" s="299"/>
      <c r="GG136" s="299"/>
      <c r="GH136" s="299"/>
      <c r="GI136" s="299"/>
      <c r="GJ136" s="299"/>
      <c r="GK136" s="299"/>
      <c r="GL136" s="299"/>
      <c r="GM136" s="299"/>
      <c r="GN136" s="299"/>
      <c r="GO136" s="299"/>
      <c r="GP136" s="299"/>
      <c r="GQ136" s="299"/>
      <c r="GR136" s="299"/>
      <c r="GS136" s="299"/>
      <c r="GT136" s="299"/>
      <c r="GU136" s="299"/>
      <c r="GV136" s="299"/>
      <c r="GW136" s="299"/>
      <c r="GX136" s="299"/>
      <c r="GY136" s="299"/>
      <c r="GZ136" s="299"/>
      <c r="HA136" s="299"/>
      <c r="HB136" s="299"/>
      <c r="HC136" s="299"/>
      <c r="HD136" s="299"/>
      <c r="HE136" s="299"/>
      <c r="HF136" s="299"/>
      <c r="HG136" s="299"/>
      <c r="HH136" s="299"/>
      <c r="HI136" s="299"/>
      <c r="HJ136" s="299"/>
      <c r="HK136" s="299"/>
      <c r="HL136" s="299"/>
      <c r="HM136" s="299"/>
      <c r="HN136" s="299"/>
      <c r="HO136" s="299"/>
      <c r="HP136" s="299"/>
      <c r="HQ136" s="299"/>
      <c r="HR136" s="299"/>
      <c r="HS136" s="299"/>
      <c r="HT136" s="299"/>
      <c r="HU136" s="299"/>
      <c r="HV136" s="299"/>
      <c r="HW136" s="299"/>
      <c r="HX136" s="299"/>
      <c r="HY136" s="299"/>
      <c r="HZ136" s="299"/>
      <c r="IA136" s="299"/>
      <c r="IB136" s="299"/>
      <c r="IC136" s="299"/>
      <c r="ID136" s="299"/>
      <c r="IE136" s="299"/>
      <c r="IF136" s="299"/>
      <c r="IG136" s="299"/>
      <c r="IH136" s="299"/>
      <c r="II136" s="299"/>
      <c r="IJ136" s="299"/>
      <c r="IK136" s="299"/>
      <c r="IL136" s="299"/>
      <c r="IM136" s="299"/>
      <c r="IN136" s="299"/>
      <c r="IO136" s="299"/>
      <c r="IP136" s="299"/>
      <c r="IQ136" s="299"/>
      <c r="IR136" s="299"/>
      <c r="IS136" s="299"/>
      <c r="IT136" s="299"/>
      <c r="IU136" s="299"/>
      <c r="IV136" s="299"/>
      <c r="IW136" s="299"/>
      <c r="IX136" s="299"/>
      <c r="IY136" s="299"/>
      <c r="IZ136" s="299"/>
      <c r="JA136" s="299"/>
      <c r="JB136" s="299"/>
      <c r="JC136" s="299"/>
      <c r="JD136" s="299"/>
      <c r="JE136" s="299"/>
      <c r="JF136" s="299"/>
      <c r="JG136" s="299"/>
      <c r="JH136" s="299"/>
      <c r="JI136" s="299"/>
      <c r="JJ136" s="299"/>
      <c r="JK136" s="299"/>
      <c r="JL136" s="299"/>
      <c r="JM136" s="299"/>
      <c r="JN136" s="299"/>
      <c r="JO136" s="299"/>
      <c r="JP136" s="299"/>
      <c r="JQ136" s="299"/>
      <c r="JR136" s="299"/>
      <c r="JS136" s="299"/>
      <c r="JT136" s="299"/>
      <c r="JU136" s="299"/>
      <c r="JV136" s="299"/>
      <c r="JW136" s="299"/>
      <c r="JX136" s="299"/>
      <c r="JY136" s="299"/>
      <c r="JZ136" s="299"/>
      <c r="KA136" s="299"/>
      <c r="KB136" s="299"/>
      <c r="KC136" s="299"/>
      <c r="KD136" s="299"/>
      <c r="KE136" s="299"/>
      <c r="KF136" s="299"/>
      <c r="KG136" s="299"/>
      <c r="KH136" s="299"/>
      <c r="KI136" s="299"/>
      <c r="KJ136" s="299"/>
      <c r="KK136" s="299"/>
      <c r="KL136" s="299"/>
      <c r="KM136" s="299"/>
      <c r="KN136" s="299"/>
      <c r="KO136" s="299"/>
      <c r="KP136" s="299"/>
      <c r="KQ136" s="299"/>
      <c r="KR136" s="299"/>
      <c r="KS136" s="299"/>
      <c r="KT136" s="299"/>
      <c r="KU136" s="299"/>
      <c r="KV136" s="299"/>
      <c r="KW136" s="299"/>
      <c r="KX136" s="299"/>
      <c r="KY136" s="299"/>
      <c r="KZ136" s="299"/>
      <c r="LA136" s="299"/>
      <c r="LB136" s="299"/>
      <c r="LC136" s="299"/>
      <c r="LD136" s="299"/>
      <c r="LE136" s="299"/>
      <c r="LF136" s="299"/>
      <c r="LG136" s="299"/>
      <c r="LH136" s="299"/>
      <c r="LI136" s="299"/>
      <c r="LJ136" s="299"/>
      <c r="LK136" s="299"/>
      <c r="LL136" s="299"/>
      <c r="LM136" s="299"/>
      <c r="LN136" s="299"/>
      <c r="LO136" s="299"/>
      <c r="LP136" s="299"/>
      <c r="LQ136" s="299"/>
      <c r="LR136" s="299"/>
      <c r="LS136" s="299"/>
      <c r="LT136" s="299"/>
      <c r="LU136" s="299"/>
      <c r="LV136" s="299"/>
      <c r="LW136" s="299"/>
      <c r="LX136" s="299"/>
      <c r="LY136" s="299"/>
      <c r="LZ136" s="299"/>
      <c r="MA136" s="299"/>
      <c r="MB136" s="299"/>
      <c r="MC136" s="299"/>
      <c r="MD136" s="299"/>
      <c r="ME136" s="299"/>
      <c r="MF136" s="299"/>
      <c r="MG136" s="299"/>
      <c r="MH136" s="299"/>
      <c r="MI136" s="299"/>
      <c r="MJ136" s="299"/>
      <c r="MK136" s="299"/>
      <c r="ML136" s="299"/>
      <c r="MM136" s="299"/>
      <c r="MN136" s="299"/>
      <c r="MO136" s="299"/>
      <c r="MP136" s="299"/>
      <c r="MQ136" s="299"/>
      <c r="MR136" s="299"/>
      <c r="MS136" s="299"/>
      <c r="MT136" s="299"/>
      <c r="MU136" s="299"/>
      <c r="MV136" s="299"/>
      <c r="MW136" s="299"/>
      <c r="MX136" s="299"/>
      <c r="MY136" s="299"/>
      <c r="MZ136" s="299"/>
      <c r="NA136" s="299"/>
      <c r="NB136" s="299"/>
      <c r="NC136" s="299"/>
      <c r="ND136" s="299"/>
      <c r="NE136" s="299"/>
      <c r="NF136" s="299"/>
      <c r="NG136" s="299"/>
      <c r="NH136" s="299"/>
      <c r="NI136" s="299"/>
      <c r="NJ136" s="299"/>
      <c r="NK136" s="299"/>
      <c r="NL136" s="299"/>
      <c r="NM136" s="299"/>
      <c r="NN136" s="299"/>
      <c r="NO136" s="299"/>
      <c r="NP136" s="299"/>
      <c r="NQ136" s="299"/>
      <c r="NR136" s="299"/>
      <c r="NS136" s="299"/>
      <c r="NT136" s="299"/>
      <c r="NU136" s="299"/>
      <c r="NV136" s="299"/>
      <c r="NW136" s="299"/>
      <c r="NX136" s="299"/>
      <c r="NY136" s="299"/>
      <c r="NZ136" s="299"/>
      <c r="OA136" s="299"/>
      <c r="OB136" s="299"/>
      <c r="OC136" s="299"/>
      <c r="OD136" s="299"/>
      <c r="OE136" s="299"/>
      <c r="OF136" s="299"/>
      <c r="OG136" s="299"/>
      <c r="OH136" s="299"/>
      <c r="OI136" s="299"/>
      <c r="OJ136" s="299"/>
      <c r="OK136" s="299"/>
      <c r="OL136" s="299"/>
      <c r="OM136" s="299"/>
      <c r="ON136" s="299"/>
      <c r="OO136" s="299"/>
      <c r="OP136" s="299"/>
      <c r="OQ136" s="299"/>
      <c r="OR136" s="299"/>
      <c r="OS136" s="299"/>
      <c r="OT136" s="299"/>
      <c r="OU136" s="299"/>
      <c r="OV136" s="299"/>
      <c r="OW136" s="299"/>
      <c r="OX136" s="299"/>
      <c r="OY136" s="299"/>
      <c r="OZ136" s="299"/>
      <c r="PA136" s="299"/>
      <c r="PB136" s="299"/>
      <c r="PC136" s="299"/>
      <c r="PD136" s="299"/>
      <c r="PE136" s="299"/>
      <c r="PF136" s="299"/>
      <c r="PG136" s="299"/>
      <c r="PH136" s="299"/>
      <c r="PI136" s="299"/>
      <c r="PJ136" s="299"/>
      <c r="PK136" s="299"/>
      <c r="PL136" s="299"/>
      <c r="PM136" s="299"/>
      <c r="PN136" s="299"/>
      <c r="PO136" s="299"/>
      <c r="PP136" s="299"/>
      <c r="PQ136" s="299"/>
      <c r="PR136" s="299"/>
      <c r="PS136" s="299"/>
      <c r="PT136" s="299"/>
      <c r="PU136" s="299"/>
      <c r="PV136" s="299"/>
      <c r="PW136" s="299"/>
      <c r="PX136" s="299"/>
      <c r="PY136" s="299"/>
      <c r="PZ136" s="299"/>
      <c r="QA136" s="299"/>
      <c r="QB136" s="299"/>
      <c r="QC136" s="299"/>
      <c r="QD136" s="299"/>
      <c r="QE136" s="299"/>
      <c r="QF136" s="299"/>
      <c r="QG136" s="299"/>
      <c r="QH136" s="299"/>
      <c r="QI136" s="299"/>
      <c r="QJ136" s="299"/>
      <c r="QK136" s="299"/>
      <c r="QL136" s="299"/>
      <c r="QM136" s="299"/>
      <c r="QN136" s="299"/>
      <c r="QO136" s="299"/>
      <c r="QP136" s="299"/>
      <c r="QQ136" s="299"/>
      <c r="QR136" s="299"/>
      <c r="QS136" s="299"/>
      <c r="QT136" s="299"/>
      <c r="QU136" s="299"/>
      <c r="QV136" s="299"/>
      <c r="QW136" s="299"/>
      <c r="QX136" s="299"/>
      <c r="QY136" s="299"/>
      <c r="QZ136" s="299"/>
      <c r="RA136" s="299"/>
      <c r="RB136" s="299"/>
      <c r="RC136" s="299"/>
      <c r="RD136" s="299"/>
      <c r="RE136" s="299"/>
      <c r="RF136" s="299"/>
      <c r="RG136" s="299"/>
      <c r="RH136" s="299"/>
      <c r="RI136" s="299"/>
      <c r="RJ136" s="299"/>
      <c r="RK136" s="299"/>
      <c r="RL136" s="299"/>
      <c r="RM136" s="299"/>
      <c r="RN136" s="299"/>
      <c r="RO136" s="299"/>
      <c r="RP136" s="299"/>
      <c r="RQ136" s="299"/>
      <c r="RR136" s="299"/>
      <c r="RS136" s="299"/>
      <c r="RT136" s="299"/>
      <c r="RU136" s="299"/>
      <c r="RV136" s="299"/>
      <c r="RW136" s="299"/>
      <c r="RX136" s="299"/>
      <c r="RY136" s="299"/>
      <c r="RZ136" s="299"/>
      <c r="SA136" s="299"/>
      <c r="SB136" s="299"/>
      <c r="SC136" s="299"/>
      <c r="SD136" s="299"/>
      <c r="SE136" s="299"/>
      <c r="SF136" s="299"/>
      <c r="SG136" s="299"/>
      <c r="SH136" s="299"/>
      <c r="SI136" s="299"/>
      <c r="SJ136" s="299"/>
    </row>
    <row r="137" spans="2:504" ht="30" customHeight="1" x14ac:dyDescent="0.25">
      <c r="B137" s="113" t="str">
        <f>'Graph Data'!L99</f>
        <v>UNKN COND-OTHR</v>
      </c>
      <c r="C137" s="112" t="str" cm="1">
        <f t="array" ref="C137">IFERROR(_xlfn.TEXTJOIN(", ",TRUE,IF($E$4:$SJ$4=B137,$E$10:$SJ$10,"")),"Excel 2019 or newer required for this function")</f>
        <v/>
      </c>
      <c r="D137" s="105">
        <f t="shared" si="18"/>
        <v>0</v>
      </c>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99"/>
      <c r="AE137" s="299"/>
      <c r="AF137" s="299"/>
      <c r="AG137" s="299"/>
      <c r="AH137" s="299"/>
      <c r="AI137" s="299"/>
      <c r="AJ137" s="299"/>
      <c r="AK137" s="299"/>
      <c r="AL137" s="299"/>
      <c r="AM137" s="299"/>
      <c r="AN137" s="299"/>
      <c r="AO137" s="299"/>
      <c r="AP137" s="299"/>
      <c r="AQ137" s="299"/>
      <c r="AR137" s="299"/>
      <c r="AS137" s="299"/>
      <c r="AT137" s="299"/>
      <c r="AU137" s="299"/>
      <c r="AV137" s="299"/>
      <c r="AW137" s="299"/>
      <c r="AX137" s="299"/>
      <c r="AY137" s="299"/>
      <c r="AZ137" s="299"/>
      <c r="BA137" s="299"/>
      <c r="BB137" s="299"/>
      <c r="BC137" s="299"/>
      <c r="BD137" s="299"/>
      <c r="BE137" s="299"/>
      <c r="BF137" s="299"/>
      <c r="BG137" s="299"/>
      <c r="BH137" s="299"/>
      <c r="BI137" s="299"/>
      <c r="BJ137" s="299"/>
      <c r="BK137" s="299"/>
      <c r="BL137" s="299"/>
      <c r="BM137" s="299"/>
      <c r="BN137" s="299"/>
      <c r="BO137" s="299"/>
      <c r="BP137" s="299"/>
      <c r="BQ137" s="299"/>
      <c r="BR137" s="299"/>
      <c r="BS137" s="299"/>
      <c r="BT137" s="299"/>
      <c r="BU137" s="299"/>
      <c r="BV137" s="299"/>
      <c r="BW137" s="299"/>
      <c r="BX137" s="299"/>
      <c r="BY137" s="299"/>
      <c r="BZ137" s="299"/>
      <c r="CA137" s="299"/>
      <c r="CB137" s="299"/>
      <c r="CC137" s="299"/>
      <c r="CD137" s="299"/>
      <c r="CE137" s="299"/>
      <c r="CF137" s="299"/>
      <c r="CG137" s="299"/>
      <c r="CH137" s="299"/>
      <c r="CI137" s="299"/>
      <c r="CJ137" s="299"/>
      <c r="CK137" s="299"/>
      <c r="CL137" s="299"/>
      <c r="CM137" s="299"/>
      <c r="CN137" s="299"/>
      <c r="CO137" s="299"/>
      <c r="CP137" s="299"/>
      <c r="CQ137" s="299"/>
      <c r="CR137" s="299"/>
      <c r="CS137" s="299"/>
      <c r="CT137" s="299"/>
      <c r="CU137" s="299"/>
      <c r="CV137" s="299"/>
      <c r="CW137" s="299"/>
      <c r="CX137" s="299"/>
      <c r="CY137" s="299"/>
      <c r="CZ137" s="299"/>
      <c r="DA137" s="299"/>
      <c r="DB137" s="299"/>
      <c r="DC137" s="299"/>
      <c r="DD137" s="299"/>
      <c r="DE137" s="299"/>
      <c r="DF137" s="299"/>
      <c r="DG137" s="299"/>
      <c r="DH137" s="299"/>
      <c r="DI137" s="299"/>
      <c r="DJ137" s="299"/>
      <c r="DK137" s="299"/>
      <c r="DL137" s="299"/>
      <c r="DM137" s="299"/>
      <c r="DN137" s="299"/>
      <c r="DO137" s="299"/>
      <c r="DP137" s="299"/>
      <c r="DQ137" s="299"/>
      <c r="DR137" s="299"/>
      <c r="DS137" s="299"/>
      <c r="DT137" s="299"/>
      <c r="DU137" s="299"/>
      <c r="DV137" s="299"/>
      <c r="DW137" s="299"/>
      <c r="DX137" s="299"/>
      <c r="DY137" s="299"/>
      <c r="DZ137" s="299"/>
      <c r="EA137" s="299"/>
      <c r="EB137" s="299"/>
      <c r="EC137" s="299"/>
      <c r="ED137" s="299"/>
      <c r="EE137" s="299"/>
      <c r="EF137" s="299"/>
      <c r="EG137" s="299"/>
      <c r="EH137" s="299"/>
      <c r="EI137" s="299"/>
      <c r="EJ137" s="299"/>
      <c r="EK137" s="299"/>
      <c r="EL137" s="299"/>
      <c r="EM137" s="299"/>
      <c r="EN137" s="299"/>
      <c r="EO137" s="299"/>
      <c r="EP137" s="299"/>
      <c r="EQ137" s="299"/>
      <c r="ER137" s="299"/>
      <c r="ES137" s="299"/>
      <c r="ET137" s="299"/>
      <c r="EU137" s="299"/>
      <c r="EV137" s="299"/>
      <c r="EW137" s="299"/>
      <c r="EX137" s="299"/>
      <c r="EY137" s="299"/>
      <c r="EZ137" s="299"/>
      <c r="FA137" s="299"/>
      <c r="FB137" s="299"/>
      <c r="FC137" s="299"/>
      <c r="FD137" s="299"/>
      <c r="FE137" s="299"/>
      <c r="FF137" s="299"/>
      <c r="FG137" s="299"/>
      <c r="FH137" s="299"/>
      <c r="FI137" s="299"/>
      <c r="FJ137" s="299"/>
      <c r="FK137" s="299"/>
      <c r="FL137" s="299"/>
      <c r="FM137" s="299"/>
      <c r="FN137" s="299"/>
      <c r="FO137" s="299"/>
      <c r="FP137" s="299"/>
      <c r="FQ137" s="299"/>
      <c r="FR137" s="299"/>
      <c r="FS137" s="299"/>
      <c r="FT137" s="299"/>
      <c r="FU137" s="299"/>
      <c r="FV137" s="299"/>
      <c r="FW137" s="299"/>
      <c r="FX137" s="299"/>
      <c r="FY137" s="299"/>
      <c r="FZ137" s="299"/>
      <c r="GA137" s="299"/>
      <c r="GB137" s="299"/>
      <c r="GC137" s="299"/>
      <c r="GD137" s="299"/>
      <c r="GE137" s="299"/>
      <c r="GF137" s="299"/>
      <c r="GG137" s="299"/>
      <c r="GH137" s="299"/>
      <c r="GI137" s="299"/>
      <c r="GJ137" s="299"/>
      <c r="GK137" s="299"/>
      <c r="GL137" s="299"/>
      <c r="GM137" s="299"/>
      <c r="GN137" s="299"/>
      <c r="GO137" s="299"/>
      <c r="GP137" s="299"/>
      <c r="GQ137" s="299"/>
      <c r="GR137" s="299"/>
      <c r="GS137" s="299"/>
      <c r="GT137" s="299"/>
      <c r="GU137" s="299"/>
      <c r="GV137" s="299"/>
      <c r="GW137" s="299"/>
      <c r="GX137" s="299"/>
      <c r="GY137" s="299"/>
      <c r="GZ137" s="299"/>
      <c r="HA137" s="299"/>
      <c r="HB137" s="299"/>
      <c r="HC137" s="299"/>
      <c r="HD137" s="299"/>
      <c r="HE137" s="299"/>
      <c r="HF137" s="299"/>
      <c r="HG137" s="299"/>
      <c r="HH137" s="299"/>
      <c r="HI137" s="299"/>
      <c r="HJ137" s="299"/>
      <c r="HK137" s="299"/>
      <c r="HL137" s="299"/>
      <c r="HM137" s="299"/>
      <c r="HN137" s="299"/>
      <c r="HO137" s="299"/>
      <c r="HP137" s="299"/>
      <c r="HQ137" s="299"/>
      <c r="HR137" s="299"/>
      <c r="HS137" s="299"/>
      <c r="HT137" s="299"/>
      <c r="HU137" s="299"/>
      <c r="HV137" s="299"/>
      <c r="HW137" s="299"/>
      <c r="HX137" s="299"/>
      <c r="HY137" s="299"/>
      <c r="HZ137" s="299"/>
      <c r="IA137" s="299"/>
      <c r="IB137" s="299"/>
      <c r="IC137" s="299"/>
      <c r="ID137" s="299"/>
      <c r="IE137" s="299"/>
      <c r="IF137" s="299"/>
      <c r="IG137" s="299"/>
      <c r="IH137" s="299"/>
      <c r="II137" s="299"/>
      <c r="IJ137" s="299"/>
      <c r="IK137" s="299"/>
      <c r="IL137" s="299"/>
      <c r="IM137" s="299"/>
      <c r="IN137" s="299"/>
      <c r="IO137" s="299"/>
      <c r="IP137" s="299"/>
      <c r="IQ137" s="299"/>
      <c r="IR137" s="299"/>
      <c r="IS137" s="299"/>
      <c r="IT137" s="299"/>
      <c r="IU137" s="299"/>
      <c r="IV137" s="299"/>
      <c r="IW137" s="299"/>
      <c r="IX137" s="299"/>
      <c r="IY137" s="299"/>
      <c r="IZ137" s="299"/>
      <c r="JA137" s="299"/>
      <c r="JB137" s="299"/>
      <c r="JC137" s="299"/>
      <c r="JD137" s="299"/>
      <c r="JE137" s="299"/>
      <c r="JF137" s="299"/>
      <c r="JG137" s="299"/>
      <c r="JH137" s="299"/>
      <c r="JI137" s="299"/>
      <c r="JJ137" s="299"/>
      <c r="JK137" s="299"/>
      <c r="JL137" s="299"/>
      <c r="JM137" s="299"/>
      <c r="JN137" s="299"/>
      <c r="JO137" s="299"/>
      <c r="JP137" s="299"/>
      <c r="JQ137" s="299"/>
      <c r="JR137" s="299"/>
      <c r="JS137" s="299"/>
      <c r="JT137" s="299"/>
      <c r="JU137" s="299"/>
      <c r="JV137" s="299"/>
      <c r="JW137" s="299"/>
      <c r="JX137" s="299"/>
      <c r="JY137" s="299"/>
      <c r="JZ137" s="299"/>
      <c r="KA137" s="299"/>
      <c r="KB137" s="299"/>
      <c r="KC137" s="299"/>
      <c r="KD137" s="299"/>
      <c r="KE137" s="299"/>
      <c r="KF137" s="299"/>
      <c r="KG137" s="299"/>
      <c r="KH137" s="299"/>
      <c r="KI137" s="299"/>
      <c r="KJ137" s="299"/>
      <c r="KK137" s="299"/>
      <c r="KL137" s="299"/>
      <c r="KM137" s="299"/>
      <c r="KN137" s="299"/>
      <c r="KO137" s="299"/>
      <c r="KP137" s="299"/>
      <c r="KQ137" s="299"/>
      <c r="KR137" s="299"/>
      <c r="KS137" s="299"/>
      <c r="KT137" s="299"/>
      <c r="KU137" s="299"/>
      <c r="KV137" s="299"/>
      <c r="KW137" s="299"/>
      <c r="KX137" s="299"/>
      <c r="KY137" s="299"/>
      <c r="KZ137" s="299"/>
      <c r="LA137" s="299"/>
      <c r="LB137" s="299"/>
      <c r="LC137" s="299"/>
      <c r="LD137" s="299"/>
      <c r="LE137" s="299"/>
      <c r="LF137" s="299"/>
      <c r="LG137" s="299"/>
      <c r="LH137" s="299"/>
      <c r="LI137" s="299"/>
      <c r="LJ137" s="299"/>
      <c r="LK137" s="299"/>
      <c r="LL137" s="299"/>
      <c r="LM137" s="299"/>
      <c r="LN137" s="299"/>
      <c r="LO137" s="299"/>
      <c r="LP137" s="299"/>
      <c r="LQ137" s="299"/>
      <c r="LR137" s="299"/>
      <c r="LS137" s="299"/>
      <c r="LT137" s="299"/>
      <c r="LU137" s="299"/>
      <c r="LV137" s="299"/>
      <c r="LW137" s="299"/>
      <c r="LX137" s="299"/>
      <c r="LY137" s="299"/>
      <c r="LZ137" s="299"/>
      <c r="MA137" s="299"/>
      <c r="MB137" s="299"/>
      <c r="MC137" s="299"/>
      <c r="MD137" s="299"/>
      <c r="ME137" s="299"/>
      <c r="MF137" s="299"/>
      <c r="MG137" s="299"/>
      <c r="MH137" s="299"/>
      <c r="MI137" s="299"/>
      <c r="MJ137" s="299"/>
      <c r="MK137" s="299"/>
      <c r="ML137" s="299"/>
      <c r="MM137" s="299"/>
      <c r="MN137" s="299"/>
      <c r="MO137" s="299"/>
      <c r="MP137" s="299"/>
      <c r="MQ137" s="299"/>
      <c r="MR137" s="299"/>
      <c r="MS137" s="299"/>
      <c r="MT137" s="299"/>
      <c r="MU137" s="299"/>
      <c r="MV137" s="299"/>
      <c r="MW137" s="299"/>
      <c r="MX137" s="299"/>
      <c r="MY137" s="299"/>
      <c r="MZ137" s="299"/>
      <c r="NA137" s="299"/>
      <c r="NB137" s="299"/>
      <c r="NC137" s="299"/>
      <c r="ND137" s="299"/>
      <c r="NE137" s="299"/>
      <c r="NF137" s="299"/>
      <c r="NG137" s="299"/>
      <c r="NH137" s="299"/>
      <c r="NI137" s="299"/>
      <c r="NJ137" s="299"/>
      <c r="NK137" s="299"/>
      <c r="NL137" s="299"/>
      <c r="NM137" s="299"/>
      <c r="NN137" s="299"/>
      <c r="NO137" s="299"/>
      <c r="NP137" s="299"/>
      <c r="NQ137" s="299"/>
      <c r="NR137" s="299"/>
      <c r="NS137" s="299"/>
      <c r="NT137" s="299"/>
      <c r="NU137" s="299"/>
      <c r="NV137" s="299"/>
      <c r="NW137" s="299"/>
      <c r="NX137" s="299"/>
      <c r="NY137" s="299"/>
      <c r="NZ137" s="299"/>
      <c r="OA137" s="299"/>
      <c r="OB137" s="299"/>
      <c r="OC137" s="299"/>
      <c r="OD137" s="299"/>
      <c r="OE137" s="299"/>
      <c r="OF137" s="299"/>
      <c r="OG137" s="299"/>
      <c r="OH137" s="299"/>
      <c r="OI137" s="299"/>
      <c r="OJ137" s="299"/>
      <c r="OK137" s="299"/>
      <c r="OL137" s="299"/>
      <c r="OM137" s="299"/>
      <c r="ON137" s="299"/>
      <c r="OO137" s="299"/>
      <c r="OP137" s="299"/>
      <c r="OQ137" s="299"/>
      <c r="OR137" s="299"/>
      <c r="OS137" s="299"/>
      <c r="OT137" s="299"/>
      <c r="OU137" s="299"/>
      <c r="OV137" s="299"/>
      <c r="OW137" s="299"/>
      <c r="OX137" s="299"/>
      <c r="OY137" s="299"/>
      <c r="OZ137" s="299"/>
      <c r="PA137" s="299"/>
      <c r="PB137" s="299"/>
      <c r="PC137" s="299"/>
      <c r="PD137" s="299"/>
      <c r="PE137" s="299"/>
      <c r="PF137" s="299"/>
      <c r="PG137" s="299"/>
      <c r="PH137" s="299"/>
      <c r="PI137" s="299"/>
      <c r="PJ137" s="299"/>
      <c r="PK137" s="299"/>
      <c r="PL137" s="299"/>
      <c r="PM137" s="299"/>
      <c r="PN137" s="299"/>
      <c r="PO137" s="299"/>
      <c r="PP137" s="299"/>
      <c r="PQ137" s="299"/>
      <c r="PR137" s="299"/>
      <c r="PS137" s="299"/>
      <c r="PT137" s="299"/>
      <c r="PU137" s="299"/>
      <c r="PV137" s="299"/>
      <c r="PW137" s="299"/>
      <c r="PX137" s="299"/>
      <c r="PY137" s="299"/>
      <c r="PZ137" s="299"/>
      <c r="QA137" s="299"/>
      <c r="QB137" s="299"/>
      <c r="QC137" s="299"/>
      <c r="QD137" s="299"/>
      <c r="QE137" s="299"/>
      <c r="QF137" s="299"/>
      <c r="QG137" s="299"/>
      <c r="QH137" s="299"/>
      <c r="QI137" s="299"/>
      <c r="QJ137" s="299"/>
      <c r="QK137" s="299"/>
      <c r="QL137" s="299"/>
      <c r="QM137" s="299"/>
      <c r="QN137" s="299"/>
      <c r="QO137" s="299"/>
      <c r="QP137" s="299"/>
      <c r="QQ137" s="299"/>
      <c r="QR137" s="299"/>
      <c r="QS137" s="299"/>
      <c r="QT137" s="299"/>
      <c r="QU137" s="299"/>
      <c r="QV137" s="299"/>
      <c r="QW137" s="299"/>
      <c r="QX137" s="299"/>
      <c r="QY137" s="299"/>
      <c r="QZ137" s="299"/>
      <c r="RA137" s="299"/>
      <c r="RB137" s="299"/>
      <c r="RC137" s="299"/>
      <c r="RD137" s="299"/>
      <c r="RE137" s="299"/>
      <c r="RF137" s="299"/>
      <c r="RG137" s="299"/>
      <c r="RH137" s="299"/>
      <c r="RI137" s="299"/>
      <c r="RJ137" s="299"/>
      <c r="RK137" s="299"/>
      <c r="RL137" s="299"/>
      <c r="RM137" s="299"/>
      <c r="RN137" s="299"/>
      <c r="RO137" s="299"/>
      <c r="RP137" s="299"/>
      <c r="RQ137" s="299"/>
      <c r="RR137" s="299"/>
      <c r="RS137" s="299"/>
      <c r="RT137" s="299"/>
      <c r="RU137" s="299"/>
      <c r="RV137" s="299"/>
      <c r="RW137" s="299"/>
      <c r="RX137" s="299"/>
      <c r="RY137" s="299"/>
      <c r="RZ137" s="299"/>
      <c r="SA137" s="299"/>
      <c r="SB137" s="299"/>
      <c r="SC137" s="299"/>
      <c r="SD137" s="299"/>
      <c r="SE137" s="299"/>
      <c r="SF137" s="299"/>
      <c r="SG137" s="299"/>
      <c r="SH137" s="299"/>
      <c r="SI137" s="299"/>
      <c r="SJ137" s="299"/>
    </row>
    <row r="138" spans="2:504" ht="30" customHeight="1" x14ac:dyDescent="0.25">
      <c r="B138" s="113" t="str">
        <f>'Graph Data'!L100</f>
        <v>UNKN COND-PROJ</v>
      </c>
      <c r="C138" s="112" t="str" cm="1">
        <f t="array" ref="C138">IFERROR(_xlfn.TEXTJOIN(", ",TRUE,IF($E$4:$SJ$4=B138,$E$10:$SJ$10,"")),"Excel 2019 or newer required for this function")</f>
        <v/>
      </c>
      <c r="D138" s="105">
        <f t="shared" si="18"/>
        <v>0</v>
      </c>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99"/>
      <c r="AE138" s="299"/>
      <c r="AF138" s="299"/>
      <c r="AG138" s="299"/>
      <c r="AH138" s="299"/>
      <c r="AI138" s="299"/>
      <c r="AJ138" s="299"/>
      <c r="AK138" s="299"/>
      <c r="AL138" s="299"/>
      <c r="AM138" s="299"/>
      <c r="AN138" s="299"/>
      <c r="AO138" s="299"/>
      <c r="AP138" s="299"/>
      <c r="AQ138" s="299"/>
      <c r="AR138" s="299"/>
      <c r="AS138" s="299"/>
      <c r="AT138" s="299"/>
      <c r="AU138" s="299"/>
      <c r="AV138" s="299"/>
      <c r="AW138" s="299"/>
      <c r="AX138" s="299"/>
      <c r="AY138" s="299"/>
      <c r="AZ138" s="299"/>
      <c r="BA138" s="299"/>
      <c r="BB138" s="299"/>
      <c r="BC138" s="299"/>
      <c r="BD138" s="299"/>
      <c r="BE138" s="299"/>
      <c r="BF138" s="299"/>
      <c r="BG138" s="299"/>
      <c r="BH138" s="299"/>
      <c r="BI138" s="299"/>
      <c r="BJ138" s="299"/>
      <c r="BK138" s="299"/>
      <c r="BL138" s="299"/>
      <c r="BM138" s="299"/>
      <c r="BN138" s="299"/>
      <c r="BO138" s="299"/>
      <c r="BP138" s="299"/>
      <c r="BQ138" s="299"/>
      <c r="BR138" s="299"/>
      <c r="BS138" s="299"/>
      <c r="BT138" s="299"/>
      <c r="BU138" s="299"/>
      <c r="BV138" s="299"/>
      <c r="BW138" s="299"/>
      <c r="BX138" s="299"/>
      <c r="BY138" s="299"/>
      <c r="BZ138" s="299"/>
      <c r="CA138" s="299"/>
      <c r="CB138" s="299"/>
      <c r="CC138" s="299"/>
      <c r="CD138" s="299"/>
      <c r="CE138" s="299"/>
      <c r="CF138" s="299"/>
      <c r="CG138" s="299"/>
      <c r="CH138" s="299"/>
      <c r="CI138" s="299"/>
      <c r="CJ138" s="299"/>
      <c r="CK138" s="299"/>
      <c r="CL138" s="299"/>
      <c r="CM138" s="299"/>
      <c r="CN138" s="299"/>
      <c r="CO138" s="299"/>
      <c r="CP138" s="299"/>
      <c r="CQ138" s="299"/>
      <c r="CR138" s="299"/>
      <c r="CS138" s="299"/>
      <c r="CT138" s="299"/>
      <c r="CU138" s="299"/>
      <c r="CV138" s="299"/>
      <c r="CW138" s="299"/>
      <c r="CX138" s="299"/>
      <c r="CY138" s="299"/>
      <c r="CZ138" s="299"/>
      <c r="DA138" s="299"/>
      <c r="DB138" s="299"/>
      <c r="DC138" s="299"/>
      <c r="DD138" s="299"/>
      <c r="DE138" s="299"/>
      <c r="DF138" s="299"/>
      <c r="DG138" s="299"/>
      <c r="DH138" s="299"/>
      <c r="DI138" s="299"/>
      <c r="DJ138" s="299"/>
      <c r="DK138" s="299"/>
      <c r="DL138" s="299"/>
      <c r="DM138" s="299"/>
      <c r="DN138" s="299"/>
      <c r="DO138" s="299"/>
      <c r="DP138" s="299"/>
      <c r="DQ138" s="299"/>
      <c r="DR138" s="299"/>
      <c r="DS138" s="299"/>
      <c r="DT138" s="299"/>
      <c r="DU138" s="299"/>
      <c r="DV138" s="299"/>
      <c r="DW138" s="299"/>
      <c r="DX138" s="299"/>
      <c r="DY138" s="299"/>
      <c r="DZ138" s="299"/>
      <c r="EA138" s="299"/>
      <c r="EB138" s="299"/>
      <c r="EC138" s="299"/>
      <c r="ED138" s="299"/>
      <c r="EE138" s="299"/>
      <c r="EF138" s="299"/>
      <c r="EG138" s="299"/>
      <c r="EH138" s="299"/>
      <c r="EI138" s="299"/>
      <c r="EJ138" s="299"/>
      <c r="EK138" s="299"/>
      <c r="EL138" s="299"/>
      <c r="EM138" s="299"/>
      <c r="EN138" s="299"/>
      <c r="EO138" s="299"/>
      <c r="EP138" s="299"/>
      <c r="EQ138" s="299"/>
      <c r="ER138" s="299"/>
      <c r="ES138" s="299"/>
      <c r="ET138" s="299"/>
      <c r="EU138" s="299"/>
      <c r="EV138" s="299"/>
      <c r="EW138" s="299"/>
      <c r="EX138" s="299"/>
      <c r="EY138" s="299"/>
      <c r="EZ138" s="299"/>
      <c r="FA138" s="299"/>
      <c r="FB138" s="299"/>
      <c r="FC138" s="299"/>
      <c r="FD138" s="299"/>
      <c r="FE138" s="299"/>
      <c r="FF138" s="299"/>
      <c r="FG138" s="299"/>
      <c r="FH138" s="299"/>
      <c r="FI138" s="299"/>
      <c r="FJ138" s="299"/>
      <c r="FK138" s="299"/>
      <c r="FL138" s="299"/>
      <c r="FM138" s="299"/>
      <c r="FN138" s="299"/>
      <c r="FO138" s="299"/>
      <c r="FP138" s="299"/>
      <c r="FQ138" s="299"/>
      <c r="FR138" s="299"/>
      <c r="FS138" s="299"/>
      <c r="FT138" s="299"/>
      <c r="FU138" s="299"/>
      <c r="FV138" s="299"/>
      <c r="FW138" s="299"/>
      <c r="FX138" s="299"/>
      <c r="FY138" s="299"/>
      <c r="FZ138" s="299"/>
      <c r="GA138" s="299"/>
      <c r="GB138" s="299"/>
      <c r="GC138" s="299"/>
      <c r="GD138" s="299"/>
      <c r="GE138" s="299"/>
      <c r="GF138" s="299"/>
      <c r="GG138" s="299"/>
      <c r="GH138" s="299"/>
      <c r="GI138" s="299"/>
      <c r="GJ138" s="299"/>
      <c r="GK138" s="299"/>
      <c r="GL138" s="299"/>
      <c r="GM138" s="299"/>
      <c r="GN138" s="299"/>
      <c r="GO138" s="299"/>
      <c r="GP138" s="299"/>
      <c r="GQ138" s="299"/>
      <c r="GR138" s="299"/>
      <c r="GS138" s="299"/>
      <c r="GT138" s="299"/>
      <c r="GU138" s="299"/>
      <c r="GV138" s="299"/>
      <c r="GW138" s="299"/>
      <c r="GX138" s="299"/>
      <c r="GY138" s="299"/>
      <c r="GZ138" s="299"/>
      <c r="HA138" s="299"/>
      <c r="HB138" s="299"/>
      <c r="HC138" s="299"/>
      <c r="HD138" s="299"/>
      <c r="HE138" s="299"/>
      <c r="HF138" s="299"/>
      <c r="HG138" s="299"/>
      <c r="HH138" s="299"/>
      <c r="HI138" s="299"/>
      <c r="HJ138" s="299"/>
      <c r="HK138" s="299"/>
      <c r="HL138" s="299"/>
      <c r="HM138" s="299"/>
      <c r="HN138" s="299"/>
      <c r="HO138" s="299"/>
      <c r="HP138" s="299"/>
      <c r="HQ138" s="299"/>
      <c r="HR138" s="299"/>
      <c r="HS138" s="299"/>
      <c r="HT138" s="299"/>
      <c r="HU138" s="299"/>
      <c r="HV138" s="299"/>
      <c r="HW138" s="299"/>
      <c r="HX138" s="299"/>
      <c r="HY138" s="299"/>
      <c r="HZ138" s="299"/>
      <c r="IA138" s="299"/>
      <c r="IB138" s="299"/>
      <c r="IC138" s="299"/>
      <c r="ID138" s="299"/>
      <c r="IE138" s="299"/>
      <c r="IF138" s="299"/>
      <c r="IG138" s="299"/>
      <c r="IH138" s="299"/>
      <c r="II138" s="299"/>
      <c r="IJ138" s="299"/>
      <c r="IK138" s="299"/>
      <c r="IL138" s="299"/>
      <c r="IM138" s="299"/>
      <c r="IN138" s="299"/>
      <c r="IO138" s="299"/>
      <c r="IP138" s="299"/>
      <c r="IQ138" s="299"/>
      <c r="IR138" s="299"/>
      <c r="IS138" s="299"/>
      <c r="IT138" s="299"/>
      <c r="IU138" s="299"/>
      <c r="IV138" s="299"/>
      <c r="IW138" s="299"/>
      <c r="IX138" s="299"/>
      <c r="IY138" s="299"/>
      <c r="IZ138" s="299"/>
      <c r="JA138" s="299"/>
      <c r="JB138" s="299"/>
      <c r="JC138" s="299"/>
      <c r="JD138" s="299"/>
      <c r="JE138" s="299"/>
      <c r="JF138" s="299"/>
      <c r="JG138" s="299"/>
      <c r="JH138" s="299"/>
      <c r="JI138" s="299"/>
      <c r="JJ138" s="299"/>
      <c r="JK138" s="299"/>
      <c r="JL138" s="299"/>
      <c r="JM138" s="299"/>
      <c r="JN138" s="299"/>
      <c r="JO138" s="299"/>
      <c r="JP138" s="299"/>
      <c r="JQ138" s="299"/>
      <c r="JR138" s="299"/>
      <c r="JS138" s="299"/>
      <c r="JT138" s="299"/>
      <c r="JU138" s="299"/>
      <c r="JV138" s="299"/>
      <c r="JW138" s="299"/>
      <c r="JX138" s="299"/>
      <c r="JY138" s="299"/>
      <c r="JZ138" s="299"/>
      <c r="KA138" s="299"/>
      <c r="KB138" s="299"/>
      <c r="KC138" s="299"/>
      <c r="KD138" s="299"/>
      <c r="KE138" s="299"/>
      <c r="KF138" s="299"/>
      <c r="KG138" s="299"/>
      <c r="KH138" s="299"/>
      <c r="KI138" s="299"/>
      <c r="KJ138" s="299"/>
      <c r="KK138" s="299"/>
      <c r="KL138" s="299"/>
      <c r="KM138" s="299"/>
      <c r="KN138" s="299"/>
      <c r="KO138" s="299"/>
      <c r="KP138" s="299"/>
      <c r="KQ138" s="299"/>
      <c r="KR138" s="299"/>
      <c r="KS138" s="299"/>
      <c r="KT138" s="299"/>
      <c r="KU138" s="299"/>
      <c r="KV138" s="299"/>
      <c r="KW138" s="299"/>
      <c r="KX138" s="299"/>
      <c r="KY138" s="299"/>
      <c r="KZ138" s="299"/>
      <c r="LA138" s="299"/>
      <c r="LB138" s="299"/>
      <c r="LC138" s="299"/>
      <c r="LD138" s="299"/>
      <c r="LE138" s="299"/>
      <c r="LF138" s="299"/>
      <c r="LG138" s="299"/>
      <c r="LH138" s="299"/>
      <c r="LI138" s="299"/>
      <c r="LJ138" s="299"/>
      <c r="LK138" s="299"/>
      <c r="LL138" s="299"/>
      <c r="LM138" s="299"/>
      <c r="LN138" s="299"/>
      <c r="LO138" s="299"/>
      <c r="LP138" s="299"/>
      <c r="LQ138" s="299"/>
      <c r="LR138" s="299"/>
      <c r="LS138" s="299"/>
      <c r="LT138" s="299"/>
      <c r="LU138" s="299"/>
      <c r="LV138" s="299"/>
      <c r="LW138" s="299"/>
      <c r="LX138" s="299"/>
      <c r="LY138" s="299"/>
      <c r="LZ138" s="299"/>
      <c r="MA138" s="299"/>
      <c r="MB138" s="299"/>
      <c r="MC138" s="299"/>
      <c r="MD138" s="299"/>
      <c r="ME138" s="299"/>
      <c r="MF138" s="299"/>
      <c r="MG138" s="299"/>
      <c r="MH138" s="299"/>
      <c r="MI138" s="299"/>
      <c r="MJ138" s="299"/>
      <c r="MK138" s="299"/>
      <c r="ML138" s="299"/>
      <c r="MM138" s="299"/>
      <c r="MN138" s="299"/>
      <c r="MO138" s="299"/>
      <c r="MP138" s="299"/>
      <c r="MQ138" s="299"/>
      <c r="MR138" s="299"/>
      <c r="MS138" s="299"/>
      <c r="MT138" s="299"/>
      <c r="MU138" s="299"/>
      <c r="MV138" s="299"/>
      <c r="MW138" s="299"/>
      <c r="MX138" s="299"/>
      <c r="MY138" s="299"/>
      <c r="MZ138" s="299"/>
      <c r="NA138" s="299"/>
      <c r="NB138" s="299"/>
      <c r="NC138" s="299"/>
      <c r="ND138" s="299"/>
      <c r="NE138" s="299"/>
      <c r="NF138" s="299"/>
      <c r="NG138" s="299"/>
      <c r="NH138" s="299"/>
      <c r="NI138" s="299"/>
      <c r="NJ138" s="299"/>
      <c r="NK138" s="299"/>
      <c r="NL138" s="299"/>
      <c r="NM138" s="299"/>
      <c r="NN138" s="299"/>
      <c r="NO138" s="299"/>
      <c r="NP138" s="299"/>
      <c r="NQ138" s="299"/>
      <c r="NR138" s="299"/>
      <c r="NS138" s="299"/>
      <c r="NT138" s="299"/>
      <c r="NU138" s="299"/>
      <c r="NV138" s="299"/>
      <c r="NW138" s="299"/>
      <c r="NX138" s="299"/>
      <c r="NY138" s="299"/>
      <c r="NZ138" s="299"/>
      <c r="OA138" s="299"/>
      <c r="OB138" s="299"/>
      <c r="OC138" s="299"/>
      <c r="OD138" s="299"/>
      <c r="OE138" s="299"/>
      <c r="OF138" s="299"/>
      <c r="OG138" s="299"/>
      <c r="OH138" s="299"/>
      <c r="OI138" s="299"/>
      <c r="OJ138" s="299"/>
      <c r="OK138" s="299"/>
      <c r="OL138" s="299"/>
      <c r="OM138" s="299"/>
      <c r="ON138" s="299"/>
      <c r="OO138" s="299"/>
      <c r="OP138" s="299"/>
      <c r="OQ138" s="299"/>
      <c r="OR138" s="299"/>
      <c r="OS138" s="299"/>
      <c r="OT138" s="299"/>
      <c r="OU138" s="299"/>
      <c r="OV138" s="299"/>
      <c r="OW138" s="299"/>
      <c r="OX138" s="299"/>
      <c r="OY138" s="299"/>
      <c r="OZ138" s="299"/>
      <c r="PA138" s="299"/>
      <c r="PB138" s="299"/>
      <c r="PC138" s="299"/>
      <c r="PD138" s="299"/>
      <c r="PE138" s="299"/>
      <c r="PF138" s="299"/>
      <c r="PG138" s="299"/>
      <c r="PH138" s="299"/>
      <c r="PI138" s="299"/>
      <c r="PJ138" s="299"/>
      <c r="PK138" s="299"/>
      <c r="PL138" s="299"/>
      <c r="PM138" s="299"/>
      <c r="PN138" s="299"/>
      <c r="PO138" s="299"/>
      <c r="PP138" s="299"/>
      <c r="PQ138" s="299"/>
      <c r="PR138" s="299"/>
      <c r="PS138" s="299"/>
      <c r="PT138" s="299"/>
      <c r="PU138" s="299"/>
      <c r="PV138" s="299"/>
      <c r="PW138" s="299"/>
      <c r="PX138" s="299"/>
      <c r="PY138" s="299"/>
      <c r="PZ138" s="299"/>
      <c r="QA138" s="299"/>
      <c r="QB138" s="299"/>
      <c r="QC138" s="299"/>
      <c r="QD138" s="299"/>
      <c r="QE138" s="299"/>
      <c r="QF138" s="299"/>
      <c r="QG138" s="299"/>
      <c r="QH138" s="299"/>
      <c r="QI138" s="299"/>
      <c r="QJ138" s="299"/>
      <c r="QK138" s="299"/>
      <c r="QL138" s="299"/>
      <c r="QM138" s="299"/>
      <c r="QN138" s="299"/>
      <c r="QO138" s="299"/>
      <c r="QP138" s="299"/>
      <c r="QQ138" s="299"/>
      <c r="QR138" s="299"/>
      <c r="QS138" s="299"/>
      <c r="QT138" s="299"/>
      <c r="QU138" s="299"/>
      <c r="QV138" s="299"/>
      <c r="QW138" s="299"/>
      <c r="QX138" s="299"/>
      <c r="QY138" s="299"/>
      <c r="QZ138" s="299"/>
      <c r="RA138" s="299"/>
      <c r="RB138" s="299"/>
      <c r="RC138" s="299"/>
      <c r="RD138" s="299"/>
      <c r="RE138" s="299"/>
      <c r="RF138" s="299"/>
      <c r="RG138" s="299"/>
      <c r="RH138" s="299"/>
      <c r="RI138" s="299"/>
      <c r="RJ138" s="299"/>
      <c r="RK138" s="299"/>
      <c r="RL138" s="299"/>
      <c r="RM138" s="299"/>
      <c r="RN138" s="299"/>
      <c r="RO138" s="299"/>
      <c r="RP138" s="299"/>
      <c r="RQ138" s="299"/>
      <c r="RR138" s="299"/>
      <c r="RS138" s="299"/>
      <c r="RT138" s="299"/>
      <c r="RU138" s="299"/>
      <c r="RV138" s="299"/>
      <c r="RW138" s="299"/>
      <c r="RX138" s="299"/>
      <c r="RY138" s="299"/>
      <c r="RZ138" s="299"/>
      <c r="SA138" s="299"/>
      <c r="SB138" s="299"/>
      <c r="SC138" s="299"/>
      <c r="SD138" s="299"/>
      <c r="SE138" s="299"/>
      <c r="SF138" s="299"/>
      <c r="SG138" s="299"/>
      <c r="SH138" s="299"/>
      <c r="SI138" s="299"/>
      <c r="SJ138" s="299"/>
    </row>
    <row r="139" spans="2:504" ht="30" customHeight="1" x14ac:dyDescent="0.25">
      <c r="B139" s="113" t="str">
        <f>'Graph Data'!L101</f>
        <v>UNKN COND-ST</v>
      </c>
      <c r="C139" s="112" t="str" cm="1">
        <f t="array" ref="C139">IFERROR(_xlfn.TEXTJOIN(", ",TRUE,IF($E$4:$SJ$4=B139,$E$10:$SJ$10,"")),"Excel 2019 or newer required for this function")</f>
        <v/>
      </c>
      <c r="D139" s="105">
        <f t="shared" si="18"/>
        <v>0</v>
      </c>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299"/>
      <c r="AM139" s="299"/>
      <c r="AN139" s="299"/>
      <c r="AO139" s="299"/>
      <c r="AP139" s="299"/>
      <c r="AQ139" s="299"/>
      <c r="AR139" s="299"/>
      <c r="AS139" s="299"/>
      <c r="AT139" s="299"/>
      <c r="AU139" s="299"/>
      <c r="AV139" s="299"/>
      <c r="AW139" s="299"/>
      <c r="AX139" s="299"/>
      <c r="AY139" s="299"/>
      <c r="AZ139" s="299"/>
      <c r="BA139" s="299"/>
      <c r="BB139" s="299"/>
      <c r="BC139" s="299"/>
      <c r="BD139" s="299"/>
      <c r="BE139" s="299"/>
      <c r="BF139" s="299"/>
      <c r="BG139" s="299"/>
      <c r="BH139" s="299"/>
      <c r="BI139" s="299"/>
      <c r="BJ139" s="299"/>
      <c r="BK139" s="299"/>
      <c r="BL139" s="299"/>
      <c r="BM139" s="299"/>
      <c r="BN139" s="299"/>
      <c r="BO139" s="299"/>
      <c r="BP139" s="299"/>
      <c r="BQ139" s="299"/>
      <c r="BR139" s="299"/>
      <c r="BS139" s="299"/>
      <c r="BT139" s="299"/>
      <c r="BU139" s="299"/>
      <c r="BV139" s="299"/>
      <c r="BW139" s="299"/>
      <c r="BX139" s="299"/>
      <c r="BY139" s="299"/>
      <c r="BZ139" s="299"/>
      <c r="CA139" s="299"/>
      <c r="CB139" s="299"/>
      <c r="CC139" s="299"/>
      <c r="CD139" s="299"/>
      <c r="CE139" s="299"/>
      <c r="CF139" s="299"/>
      <c r="CG139" s="299"/>
      <c r="CH139" s="299"/>
      <c r="CI139" s="299"/>
      <c r="CJ139" s="299"/>
      <c r="CK139" s="299"/>
      <c r="CL139" s="299"/>
      <c r="CM139" s="299"/>
      <c r="CN139" s="299"/>
      <c r="CO139" s="299"/>
      <c r="CP139" s="299"/>
      <c r="CQ139" s="299"/>
      <c r="CR139" s="299"/>
      <c r="CS139" s="299"/>
      <c r="CT139" s="299"/>
      <c r="CU139" s="299"/>
      <c r="CV139" s="299"/>
      <c r="CW139" s="299"/>
      <c r="CX139" s="299"/>
      <c r="CY139" s="299"/>
      <c r="CZ139" s="299"/>
      <c r="DA139" s="299"/>
      <c r="DB139" s="299"/>
      <c r="DC139" s="299"/>
      <c r="DD139" s="299"/>
      <c r="DE139" s="299"/>
      <c r="DF139" s="299"/>
      <c r="DG139" s="299"/>
      <c r="DH139" s="299"/>
      <c r="DI139" s="299"/>
      <c r="DJ139" s="299"/>
      <c r="DK139" s="299"/>
      <c r="DL139" s="299"/>
      <c r="DM139" s="299"/>
      <c r="DN139" s="299"/>
      <c r="DO139" s="299"/>
      <c r="DP139" s="299"/>
      <c r="DQ139" s="299"/>
      <c r="DR139" s="299"/>
      <c r="DS139" s="299"/>
      <c r="DT139" s="299"/>
      <c r="DU139" s="299"/>
      <c r="DV139" s="299"/>
      <c r="DW139" s="299"/>
      <c r="DX139" s="299"/>
      <c r="DY139" s="299"/>
      <c r="DZ139" s="299"/>
      <c r="EA139" s="299"/>
      <c r="EB139" s="299"/>
      <c r="EC139" s="299"/>
      <c r="ED139" s="299"/>
      <c r="EE139" s="299"/>
      <c r="EF139" s="299"/>
      <c r="EG139" s="299"/>
      <c r="EH139" s="299"/>
      <c r="EI139" s="299"/>
      <c r="EJ139" s="299"/>
      <c r="EK139" s="299"/>
      <c r="EL139" s="299"/>
      <c r="EM139" s="299"/>
      <c r="EN139" s="299"/>
      <c r="EO139" s="299"/>
      <c r="EP139" s="299"/>
      <c r="EQ139" s="299"/>
      <c r="ER139" s="299"/>
      <c r="ES139" s="299"/>
      <c r="ET139" s="299"/>
      <c r="EU139" s="299"/>
      <c r="EV139" s="299"/>
      <c r="EW139" s="299"/>
      <c r="EX139" s="299"/>
      <c r="EY139" s="299"/>
      <c r="EZ139" s="299"/>
      <c r="FA139" s="299"/>
      <c r="FB139" s="299"/>
      <c r="FC139" s="299"/>
      <c r="FD139" s="299"/>
      <c r="FE139" s="299"/>
      <c r="FF139" s="299"/>
      <c r="FG139" s="299"/>
      <c r="FH139" s="299"/>
      <c r="FI139" s="299"/>
      <c r="FJ139" s="299"/>
      <c r="FK139" s="299"/>
      <c r="FL139" s="299"/>
      <c r="FM139" s="299"/>
      <c r="FN139" s="299"/>
      <c r="FO139" s="299"/>
      <c r="FP139" s="299"/>
      <c r="FQ139" s="299"/>
      <c r="FR139" s="299"/>
      <c r="FS139" s="299"/>
      <c r="FT139" s="299"/>
      <c r="FU139" s="299"/>
      <c r="FV139" s="299"/>
      <c r="FW139" s="299"/>
      <c r="FX139" s="299"/>
      <c r="FY139" s="299"/>
      <c r="FZ139" s="299"/>
      <c r="GA139" s="299"/>
      <c r="GB139" s="299"/>
      <c r="GC139" s="299"/>
      <c r="GD139" s="299"/>
      <c r="GE139" s="299"/>
      <c r="GF139" s="299"/>
      <c r="GG139" s="299"/>
      <c r="GH139" s="299"/>
      <c r="GI139" s="299"/>
      <c r="GJ139" s="299"/>
      <c r="GK139" s="299"/>
      <c r="GL139" s="299"/>
      <c r="GM139" s="299"/>
      <c r="GN139" s="299"/>
      <c r="GO139" s="299"/>
      <c r="GP139" s="299"/>
      <c r="GQ139" s="299"/>
      <c r="GR139" s="299"/>
      <c r="GS139" s="299"/>
      <c r="GT139" s="299"/>
      <c r="GU139" s="299"/>
      <c r="GV139" s="299"/>
      <c r="GW139" s="299"/>
      <c r="GX139" s="299"/>
      <c r="GY139" s="299"/>
      <c r="GZ139" s="299"/>
      <c r="HA139" s="299"/>
      <c r="HB139" s="299"/>
      <c r="HC139" s="299"/>
      <c r="HD139" s="299"/>
      <c r="HE139" s="299"/>
      <c r="HF139" s="299"/>
      <c r="HG139" s="299"/>
      <c r="HH139" s="299"/>
      <c r="HI139" s="299"/>
      <c r="HJ139" s="299"/>
      <c r="HK139" s="299"/>
      <c r="HL139" s="299"/>
      <c r="HM139" s="299"/>
      <c r="HN139" s="299"/>
      <c r="HO139" s="299"/>
      <c r="HP139" s="299"/>
      <c r="HQ139" s="299"/>
      <c r="HR139" s="299"/>
      <c r="HS139" s="299"/>
      <c r="HT139" s="299"/>
      <c r="HU139" s="299"/>
      <c r="HV139" s="299"/>
      <c r="HW139" s="299"/>
      <c r="HX139" s="299"/>
      <c r="HY139" s="299"/>
      <c r="HZ139" s="299"/>
      <c r="IA139" s="299"/>
      <c r="IB139" s="299"/>
      <c r="IC139" s="299"/>
      <c r="ID139" s="299"/>
      <c r="IE139" s="299"/>
      <c r="IF139" s="299"/>
      <c r="IG139" s="299"/>
      <c r="IH139" s="299"/>
      <c r="II139" s="299"/>
      <c r="IJ139" s="299"/>
      <c r="IK139" s="299"/>
      <c r="IL139" s="299"/>
      <c r="IM139" s="299"/>
      <c r="IN139" s="299"/>
      <c r="IO139" s="299"/>
      <c r="IP139" s="299"/>
      <c r="IQ139" s="299"/>
      <c r="IR139" s="299"/>
      <c r="IS139" s="299"/>
      <c r="IT139" s="299"/>
      <c r="IU139" s="299"/>
      <c r="IV139" s="299"/>
      <c r="IW139" s="299"/>
      <c r="IX139" s="299"/>
      <c r="IY139" s="299"/>
      <c r="IZ139" s="299"/>
      <c r="JA139" s="299"/>
      <c r="JB139" s="299"/>
      <c r="JC139" s="299"/>
      <c r="JD139" s="299"/>
      <c r="JE139" s="299"/>
      <c r="JF139" s="299"/>
      <c r="JG139" s="299"/>
      <c r="JH139" s="299"/>
      <c r="JI139" s="299"/>
      <c r="JJ139" s="299"/>
      <c r="JK139" s="299"/>
      <c r="JL139" s="299"/>
      <c r="JM139" s="299"/>
      <c r="JN139" s="299"/>
      <c r="JO139" s="299"/>
      <c r="JP139" s="299"/>
      <c r="JQ139" s="299"/>
      <c r="JR139" s="299"/>
      <c r="JS139" s="299"/>
      <c r="JT139" s="299"/>
      <c r="JU139" s="299"/>
      <c r="JV139" s="299"/>
      <c r="JW139" s="299"/>
      <c r="JX139" s="299"/>
      <c r="JY139" s="299"/>
      <c r="JZ139" s="299"/>
      <c r="KA139" s="299"/>
      <c r="KB139" s="299"/>
      <c r="KC139" s="299"/>
      <c r="KD139" s="299"/>
      <c r="KE139" s="299"/>
      <c r="KF139" s="299"/>
      <c r="KG139" s="299"/>
      <c r="KH139" s="299"/>
      <c r="KI139" s="299"/>
      <c r="KJ139" s="299"/>
      <c r="KK139" s="299"/>
      <c r="KL139" s="299"/>
      <c r="KM139" s="299"/>
      <c r="KN139" s="299"/>
      <c r="KO139" s="299"/>
      <c r="KP139" s="299"/>
      <c r="KQ139" s="299"/>
      <c r="KR139" s="299"/>
      <c r="KS139" s="299"/>
      <c r="KT139" s="299"/>
      <c r="KU139" s="299"/>
      <c r="KV139" s="299"/>
      <c r="KW139" s="299"/>
      <c r="KX139" s="299"/>
      <c r="KY139" s="299"/>
      <c r="KZ139" s="299"/>
      <c r="LA139" s="299"/>
      <c r="LB139" s="299"/>
      <c r="LC139" s="299"/>
      <c r="LD139" s="299"/>
      <c r="LE139" s="299"/>
      <c r="LF139" s="299"/>
      <c r="LG139" s="299"/>
      <c r="LH139" s="299"/>
      <c r="LI139" s="299"/>
      <c r="LJ139" s="299"/>
      <c r="LK139" s="299"/>
      <c r="LL139" s="299"/>
      <c r="LM139" s="299"/>
      <c r="LN139" s="299"/>
      <c r="LO139" s="299"/>
      <c r="LP139" s="299"/>
      <c r="LQ139" s="299"/>
      <c r="LR139" s="299"/>
      <c r="LS139" s="299"/>
      <c r="LT139" s="299"/>
      <c r="LU139" s="299"/>
      <c r="LV139" s="299"/>
      <c r="LW139" s="299"/>
      <c r="LX139" s="299"/>
      <c r="LY139" s="299"/>
      <c r="LZ139" s="299"/>
      <c r="MA139" s="299"/>
      <c r="MB139" s="299"/>
      <c r="MC139" s="299"/>
      <c r="MD139" s="299"/>
      <c r="ME139" s="299"/>
      <c r="MF139" s="299"/>
      <c r="MG139" s="299"/>
      <c r="MH139" s="299"/>
      <c r="MI139" s="299"/>
      <c r="MJ139" s="299"/>
      <c r="MK139" s="299"/>
      <c r="ML139" s="299"/>
      <c r="MM139" s="299"/>
      <c r="MN139" s="299"/>
      <c r="MO139" s="299"/>
      <c r="MP139" s="299"/>
      <c r="MQ139" s="299"/>
      <c r="MR139" s="299"/>
      <c r="MS139" s="299"/>
      <c r="MT139" s="299"/>
      <c r="MU139" s="299"/>
      <c r="MV139" s="299"/>
      <c r="MW139" s="299"/>
      <c r="MX139" s="299"/>
      <c r="MY139" s="299"/>
      <c r="MZ139" s="299"/>
      <c r="NA139" s="299"/>
      <c r="NB139" s="299"/>
      <c r="NC139" s="299"/>
      <c r="ND139" s="299"/>
      <c r="NE139" s="299"/>
      <c r="NF139" s="299"/>
      <c r="NG139" s="299"/>
      <c r="NH139" s="299"/>
      <c r="NI139" s="299"/>
      <c r="NJ139" s="299"/>
      <c r="NK139" s="299"/>
      <c r="NL139" s="299"/>
      <c r="NM139" s="299"/>
      <c r="NN139" s="299"/>
      <c r="NO139" s="299"/>
      <c r="NP139" s="299"/>
      <c r="NQ139" s="299"/>
      <c r="NR139" s="299"/>
      <c r="NS139" s="299"/>
      <c r="NT139" s="299"/>
      <c r="NU139" s="299"/>
      <c r="NV139" s="299"/>
      <c r="NW139" s="299"/>
      <c r="NX139" s="299"/>
      <c r="NY139" s="299"/>
      <c r="NZ139" s="299"/>
      <c r="OA139" s="299"/>
      <c r="OB139" s="299"/>
      <c r="OC139" s="299"/>
      <c r="OD139" s="299"/>
      <c r="OE139" s="299"/>
      <c r="OF139" s="299"/>
      <c r="OG139" s="299"/>
      <c r="OH139" s="299"/>
      <c r="OI139" s="299"/>
      <c r="OJ139" s="299"/>
      <c r="OK139" s="299"/>
      <c r="OL139" s="299"/>
      <c r="OM139" s="299"/>
      <c r="ON139" s="299"/>
      <c r="OO139" s="299"/>
      <c r="OP139" s="299"/>
      <c r="OQ139" s="299"/>
      <c r="OR139" s="299"/>
      <c r="OS139" s="299"/>
      <c r="OT139" s="299"/>
      <c r="OU139" s="299"/>
      <c r="OV139" s="299"/>
      <c r="OW139" s="299"/>
      <c r="OX139" s="299"/>
      <c r="OY139" s="299"/>
      <c r="OZ139" s="299"/>
      <c r="PA139" s="299"/>
      <c r="PB139" s="299"/>
      <c r="PC139" s="299"/>
      <c r="PD139" s="299"/>
      <c r="PE139" s="299"/>
      <c r="PF139" s="299"/>
      <c r="PG139" s="299"/>
      <c r="PH139" s="299"/>
      <c r="PI139" s="299"/>
      <c r="PJ139" s="299"/>
      <c r="PK139" s="299"/>
      <c r="PL139" s="299"/>
      <c r="PM139" s="299"/>
      <c r="PN139" s="299"/>
      <c r="PO139" s="299"/>
      <c r="PP139" s="299"/>
      <c r="PQ139" s="299"/>
      <c r="PR139" s="299"/>
      <c r="PS139" s="299"/>
      <c r="PT139" s="299"/>
      <c r="PU139" s="299"/>
      <c r="PV139" s="299"/>
      <c r="PW139" s="299"/>
      <c r="PX139" s="299"/>
      <c r="PY139" s="299"/>
      <c r="PZ139" s="299"/>
      <c r="QA139" s="299"/>
      <c r="QB139" s="299"/>
      <c r="QC139" s="299"/>
      <c r="QD139" s="299"/>
      <c r="QE139" s="299"/>
      <c r="QF139" s="299"/>
      <c r="QG139" s="299"/>
      <c r="QH139" s="299"/>
      <c r="QI139" s="299"/>
      <c r="QJ139" s="299"/>
      <c r="QK139" s="299"/>
      <c r="QL139" s="299"/>
      <c r="QM139" s="299"/>
      <c r="QN139" s="299"/>
      <c r="QO139" s="299"/>
      <c r="QP139" s="299"/>
      <c r="QQ139" s="299"/>
      <c r="QR139" s="299"/>
      <c r="QS139" s="299"/>
      <c r="QT139" s="299"/>
      <c r="QU139" s="299"/>
      <c r="QV139" s="299"/>
      <c r="QW139" s="299"/>
      <c r="QX139" s="299"/>
      <c r="QY139" s="299"/>
      <c r="QZ139" s="299"/>
      <c r="RA139" s="299"/>
      <c r="RB139" s="299"/>
      <c r="RC139" s="299"/>
      <c r="RD139" s="299"/>
      <c r="RE139" s="299"/>
      <c r="RF139" s="299"/>
      <c r="RG139" s="299"/>
      <c r="RH139" s="299"/>
      <c r="RI139" s="299"/>
      <c r="RJ139" s="299"/>
      <c r="RK139" s="299"/>
      <c r="RL139" s="299"/>
      <c r="RM139" s="299"/>
      <c r="RN139" s="299"/>
      <c r="RO139" s="299"/>
      <c r="RP139" s="299"/>
      <c r="RQ139" s="299"/>
      <c r="RR139" s="299"/>
      <c r="RS139" s="299"/>
      <c r="RT139" s="299"/>
      <c r="RU139" s="299"/>
      <c r="RV139" s="299"/>
      <c r="RW139" s="299"/>
      <c r="RX139" s="299"/>
      <c r="RY139" s="299"/>
      <c r="RZ139" s="299"/>
      <c r="SA139" s="299"/>
      <c r="SB139" s="299"/>
      <c r="SC139" s="299"/>
      <c r="SD139" s="299"/>
      <c r="SE139" s="299"/>
      <c r="SF139" s="299"/>
      <c r="SG139" s="299"/>
      <c r="SH139" s="299"/>
      <c r="SI139" s="299"/>
      <c r="SJ139" s="299"/>
    </row>
    <row r="140" spans="2:504" ht="15.75" thickBot="1" x14ac:dyDescent="0.3">
      <c r="B140" s="104" t="s">
        <v>108</v>
      </c>
      <c r="C140" s="104"/>
      <c r="D140" s="106">
        <f>SUM(D119:D139)</f>
        <v>0</v>
      </c>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299"/>
      <c r="AF140" s="299"/>
      <c r="AG140" s="299"/>
      <c r="AH140" s="299"/>
      <c r="AI140" s="299"/>
      <c r="AJ140" s="299"/>
      <c r="AK140" s="299"/>
      <c r="AL140" s="299"/>
      <c r="AM140" s="299"/>
      <c r="AN140" s="299"/>
      <c r="AO140" s="299"/>
      <c r="AP140" s="299"/>
      <c r="AQ140" s="299"/>
      <c r="AR140" s="299"/>
      <c r="AS140" s="299"/>
      <c r="AT140" s="299"/>
      <c r="AU140" s="299"/>
      <c r="AV140" s="299"/>
      <c r="AW140" s="299"/>
      <c r="AX140" s="299"/>
      <c r="AY140" s="299"/>
      <c r="AZ140" s="299"/>
      <c r="BA140" s="299"/>
      <c r="BB140" s="299"/>
      <c r="BC140" s="299"/>
      <c r="BD140" s="299"/>
      <c r="BE140" s="299"/>
      <c r="BF140" s="299"/>
      <c r="BG140" s="299"/>
      <c r="BH140" s="299"/>
      <c r="BI140" s="299"/>
      <c r="BJ140" s="299"/>
      <c r="BK140" s="299"/>
      <c r="BL140" s="299"/>
      <c r="BM140" s="299"/>
      <c r="BN140" s="299"/>
      <c r="BO140" s="299"/>
      <c r="BP140" s="299"/>
      <c r="BQ140" s="299"/>
      <c r="BR140" s="299"/>
      <c r="BS140" s="299"/>
      <c r="BT140" s="299"/>
      <c r="BU140" s="299"/>
      <c r="BV140" s="299"/>
      <c r="BW140" s="299"/>
      <c r="BX140" s="299"/>
      <c r="BY140" s="299"/>
      <c r="BZ140" s="299"/>
      <c r="CA140" s="299"/>
      <c r="CB140" s="299"/>
      <c r="CC140" s="299"/>
      <c r="CD140" s="299"/>
      <c r="CE140" s="299"/>
      <c r="CF140" s="299"/>
      <c r="CG140" s="299"/>
      <c r="CH140" s="299"/>
      <c r="CI140" s="299"/>
      <c r="CJ140" s="299"/>
      <c r="CK140" s="299"/>
      <c r="CL140" s="299"/>
      <c r="CM140" s="299"/>
      <c r="CN140" s="299"/>
      <c r="CO140" s="299"/>
      <c r="CP140" s="299"/>
      <c r="CQ140" s="299"/>
      <c r="CR140" s="299"/>
      <c r="CS140" s="299"/>
      <c r="CT140" s="299"/>
      <c r="CU140" s="299"/>
      <c r="CV140" s="299"/>
      <c r="CW140" s="299"/>
      <c r="CX140" s="299"/>
      <c r="CY140" s="299"/>
      <c r="CZ140" s="299"/>
      <c r="DA140" s="299"/>
      <c r="DB140" s="299"/>
      <c r="DC140" s="299"/>
      <c r="DD140" s="299"/>
      <c r="DE140" s="299"/>
      <c r="DF140" s="299"/>
      <c r="DG140" s="299"/>
      <c r="DH140" s="299"/>
      <c r="DI140" s="299"/>
      <c r="DJ140" s="299"/>
      <c r="DK140" s="299"/>
      <c r="DL140" s="299"/>
      <c r="DM140" s="299"/>
      <c r="DN140" s="299"/>
      <c r="DO140" s="299"/>
      <c r="DP140" s="299"/>
      <c r="DQ140" s="299"/>
      <c r="DR140" s="299"/>
      <c r="DS140" s="299"/>
      <c r="DT140" s="299"/>
      <c r="DU140" s="299"/>
      <c r="DV140" s="299"/>
      <c r="DW140" s="299"/>
      <c r="DX140" s="299"/>
      <c r="DY140" s="299"/>
      <c r="DZ140" s="299"/>
      <c r="EA140" s="299"/>
      <c r="EB140" s="299"/>
      <c r="EC140" s="299"/>
      <c r="ED140" s="299"/>
      <c r="EE140" s="299"/>
      <c r="EF140" s="299"/>
      <c r="EG140" s="299"/>
      <c r="EH140" s="299"/>
      <c r="EI140" s="299"/>
      <c r="EJ140" s="299"/>
      <c r="EK140" s="299"/>
      <c r="EL140" s="299"/>
      <c r="EM140" s="299"/>
      <c r="EN140" s="299"/>
      <c r="EO140" s="299"/>
      <c r="EP140" s="299"/>
      <c r="EQ140" s="299"/>
      <c r="ER140" s="299"/>
      <c r="ES140" s="299"/>
      <c r="ET140" s="299"/>
      <c r="EU140" s="299"/>
      <c r="EV140" s="299"/>
      <c r="EW140" s="299"/>
      <c r="EX140" s="299"/>
      <c r="EY140" s="299"/>
      <c r="EZ140" s="299"/>
      <c r="FA140" s="299"/>
      <c r="FB140" s="299"/>
      <c r="FC140" s="299"/>
      <c r="FD140" s="299"/>
      <c r="FE140" s="299"/>
      <c r="FF140" s="299"/>
      <c r="FG140" s="299"/>
      <c r="FH140" s="299"/>
      <c r="FI140" s="299"/>
      <c r="FJ140" s="299"/>
      <c r="FK140" s="299"/>
      <c r="FL140" s="299"/>
      <c r="FM140" s="299"/>
      <c r="FN140" s="299"/>
      <c r="FO140" s="299"/>
      <c r="FP140" s="299"/>
      <c r="FQ140" s="299"/>
      <c r="FR140" s="299"/>
      <c r="FS140" s="299"/>
      <c r="FT140" s="299"/>
      <c r="FU140" s="299"/>
      <c r="FV140" s="299"/>
      <c r="FW140" s="299"/>
      <c r="FX140" s="299"/>
      <c r="FY140" s="299"/>
      <c r="FZ140" s="299"/>
      <c r="GA140" s="299"/>
      <c r="GB140" s="299"/>
      <c r="GC140" s="299"/>
      <c r="GD140" s="299"/>
      <c r="GE140" s="299"/>
      <c r="GF140" s="299"/>
      <c r="GG140" s="299"/>
      <c r="GH140" s="299"/>
      <c r="GI140" s="299"/>
      <c r="GJ140" s="299"/>
      <c r="GK140" s="299"/>
      <c r="GL140" s="299"/>
      <c r="GM140" s="299"/>
      <c r="GN140" s="299"/>
      <c r="GO140" s="299"/>
      <c r="GP140" s="299"/>
      <c r="GQ140" s="299"/>
      <c r="GR140" s="299"/>
      <c r="GS140" s="299"/>
      <c r="GT140" s="299"/>
      <c r="GU140" s="299"/>
      <c r="GV140" s="299"/>
      <c r="GW140" s="299"/>
      <c r="GX140" s="299"/>
      <c r="GY140" s="299"/>
      <c r="GZ140" s="299"/>
      <c r="HA140" s="299"/>
      <c r="HB140" s="299"/>
      <c r="HC140" s="299"/>
      <c r="HD140" s="299"/>
      <c r="HE140" s="299"/>
      <c r="HF140" s="299"/>
      <c r="HG140" s="299"/>
      <c r="HH140" s="299"/>
      <c r="HI140" s="299"/>
      <c r="HJ140" s="299"/>
      <c r="HK140" s="299"/>
      <c r="HL140" s="299"/>
      <c r="HM140" s="299"/>
      <c r="HN140" s="299"/>
      <c r="HO140" s="299"/>
      <c r="HP140" s="299"/>
      <c r="HQ140" s="299"/>
      <c r="HR140" s="299"/>
      <c r="HS140" s="299"/>
      <c r="HT140" s="299"/>
      <c r="HU140" s="299"/>
      <c r="HV140" s="299"/>
      <c r="HW140" s="299"/>
      <c r="HX140" s="299"/>
      <c r="HY140" s="299"/>
      <c r="HZ140" s="299"/>
      <c r="IA140" s="299"/>
      <c r="IB140" s="299"/>
      <c r="IC140" s="299"/>
      <c r="ID140" s="299"/>
      <c r="IE140" s="299"/>
      <c r="IF140" s="299"/>
      <c r="IG140" s="299"/>
      <c r="IH140" s="299"/>
      <c r="II140" s="299"/>
      <c r="IJ140" s="299"/>
      <c r="IK140" s="299"/>
      <c r="IL140" s="299"/>
      <c r="IM140" s="299"/>
      <c r="IN140" s="299"/>
      <c r="IO140" s="299"/>
      <c r="IP140" s="299"/>
      <c r="IQ140" s="299"/>
      <c r="IR140" s="299"/>
      <c r="IS140" s="299"/>
      <c r="IT140" s="299"/>
      <c r="IU140" s="299"/>
      <c r="IV140" s="299"/>
      <c r="IW140" s="299"/>
      <c r="IX140" s="299"/>
      <c r="IY140" s="299"/>
      <c r="IZ140" s="299"/>
      <c r="JA140" s="299"/>
      <c r="JB140" s="299"/>
      <c r="JC140" s="299"/>
      <c r="JD140" s="299"/>
      <c r="JE140" s="299"/>
      <c r="JF140" s="299"/>
      <c r="JG140" s="299"/>
      <c r="JH140" s="299"/>
      <c r="JI140" s="299"/>
      <c r="JJ140" s="299"/>
      <c r="JK140" s="299"/>
      <c r="JL140" s="299"/>
      <c r="JM140" s="299"/>
      <c r="JN140" s="299"/>
      <c r="JO140" s="299"/>
      <c r="JP140" s="299"/>
      <c r="JQ140" s="299"/>
      <c r="JR140" s="299"/>
      <c r="JS140" s="299"/>
      <c r="JT140" s="299"/>
      <c r="JU140" s="299"/>
      <c r="JV140" s="299"/>
      <c r="JW140" s="299"/>
      <c r="JX140" s="299"/>
      <c r="JY140" s="299"/>
      <c r="JZ140" s="299"/>
      <c r="KA140" s="299"/>
      <c r="KB140" s="299"/>
      <c r="KC140" s="299"/>
      <c r="KD140" s="299"/>
      <c r="KE140" s="299"/>
      <c r="KF140" s="299"/>
      <c r="KG140" s="299"/>
      <c r="KH140" s="299"/>
      <c r="KI140" s="299"/>
      <c r="KJ140" s="299"/>
      <c r="KK140" s="299"/>
      <c r="KL140" s="299"/>
      <c r="KM140" s="299"/>
      <c r="KN140" s="299"/>
      <c r="KO140" s="299"/>
      <c r="KP140" s="299"/>
      <c r="KQ140" s="299"/>
      <c r="KR140" s="299"/>
      <c r="KS140" s="299"/>
      <c r="KT140" s="299"/>
      <c r="KU140" s="299"/>
      <c r="KV140" s="299"/>
      <c r="KW140" s="299"/>
      <c r="KX140" s="299"/>
      <c r="KY140" s="299"/>
      <c r="KZ140" s="299"/>
      <c r="LA140" s="299"/>
      <c r="LB140" s="299"/>
      <c r="LC140" s="299"/>
      <c r="LD140" s="299"/>
      <c r="LE140" s="299"/>
      <c r="LF140" s="299"/>
      <c r="LG140" s="299"/>
      <c r="LH140" s="299"/>
      <c r="LI140" s="299"/>
      <c r="LJ140" s="299"/>
      <c r="LK140" s="299"/>
      <c r="LL140" s="299"/>
      <c r="LM140" s="299"/>
      <c r="LN140" s="299"/>
      <c r="LO140" s="299"/>
      <c r="LP140" s="299"/>
      <c r="LQ140" s="299"/>
      <c r="LR140" s="299"/>
      <c r="LS140" s="299"/>
      <c r="LT140" s="299"/>
      <c r="LU140" s="299"/>
      <c r="LV140" s="299"/>
      <c r="LW140" s="299"/>
      <c r="LX140" s="299"/>
      <c r="LY140" s="299"/>
      <c r="LZ140" s="299"/>
      <c r="MA140" s="299"/>
      <c r="MB140" s="299"/>
      <c r="MC140" s="299"/>
      <c r="MD140" s="299"/>
      <c r="ME140" s="299"/>
      <c r="MF140" s="299"/>
      <c r="MG140" s="299"/>
      <c r="MH140" s="299"/>
      <c r="MI140" s="299"/>
      <c r="MJ140" s="299"/>
      <c r="MK140" s="299"/>
      <c r="ML140" s="299"/>
      <c r="MM140" s="299"/>
      <c r="MN140" s="299"/>
      <c r="MO140" s="299"/>
      <c r="MP140" s="299"/>
      <c r="MQ140" s="299"/>
      <c r="MR140" s="299"/>
      <c r="MS140" s="299"/>
      <c r="MT140" s="299"/>
      <c r="MU140" s="299"/>
      <c r="MV140" s="299"/>
      <c r="MW140" s="299"/>
      <c r="MX140" s="299"/>
      <c r="MY140" s="299"/>
      <c r="MZ140" s="299"/>
      <c r="NA140" s="299"/>
      <c r="NB140" s="299"/>
      <c r="NC140" s="299"/>
      <c r="ND140" s="299"/>
      <c r="NE140" s="299"/>
      <c r="NF140" s="299"/>
      <c r="NG140" s="299"/>
      <c r="NH140" s="299"/>
      <c r="NI140" s="299"/>
      <c r="NJ140" s="299"/>
      <c r="NK140" s="299"/>
      <c r="NL140" s="299"/>
      <c r="NM140" s="299"/>
      <c r="NN140" s="299"/>
      <c r="NO140" s="299"/>
      <c r="NP140" s="299"/>
      <c r="NQ140" s="299"/>
      <c r="NR140" s="299"/>
      <c r="NS140" s="299"/>
      <c r="NT140" s="299"/>
      <c r="NU140" s="299"/>
      <c r="NV140" s="299"/>
      <c r="NW140" s="299"/>
      <c r="NX140" s="299"/>
      <c r="NY140" s="299"/>
      <c r="NZ140" s="299"/>
      <c r="OA140" s="299"/>
      <c r="OB140" s="299"/>
      <c r="OC140" s="299"/>
      <c r="OD140" s="299"/>
      <c r="OE140" s="299"/>
      <c r="OF140" s="299"/>
      <c r="OG140" s="299"/>
      <c r="OH140" s="299"/>
      <c r="OI140" s="299"/>
      <c r="OJ140" s="299"/>
      <c r="OK140" s="299"/>
      <c r="OL140" s="299"/>
      <c r="OM140" s="299"/>
      <c r="ON140" s="299"/>
      <c r="OO140" s="299"/>
      <c r="OP140" s="299"/>
      <c r="OQ140" s="299"/>
      <c r="OR140" s="299"/>
      <c r="OS140" s="299"/>
      <c r="OT140" s="299"/>
      <c r="OU140" s="299"/>
      <c r="OV140" s="299"/>
      <c r="OW140" s="299"/>
      <c r="OX140" s="299"/>
      <c r="OY140" s="299"/>
      <c r="OZ140" s="299"/>
      <c r="PA140" s="299"/>
      <c r="PB140" s="299"/>
      <c r="PC140" s="299"/>
      <c r="PD140" s="299"/>
      <c r="PE140" s="299"/>
      <c r="PF140" s="299"/>
      <c r="PG140" s="299"/>
      <c r="PH140" s="299"/>
      <c r="PI140" s="299"/>
      <c r="PJ140" s="299"/>
      <c r="PK140" s="299"/>
      <c r="PL140" s="299"/>
      <c r="PM140" s="299"/>
      <c r="PN140" s="299"/>
      <c r="PO140" s="299"/>
      <c r="PP140" s="299"/>
      <c r="PQ140" s="299"/>
      <c r="PR140" s="299"/>
      <c r="PS140" s="299"/>
      <c r="PT140" s="299"/>
      <c r="PU140" s="299"/>
      <c r="PV140" s="299"/>
      <c r="PW140" s="299"/>
      <c r="PX140" s="299"/>
      <c r="PY140" s="299"/>
      <c r="PZ140" s="299"/>
      <c r="QA140" s="299"/>
      <c r="QB140" s="299"/>
      <c r="QC140" s="299"/>
      <c r="QD140" s="299"/>
      <c r="QE140" s="299"/>
      <c r="QF140" s="299"/>
      <c r="QG140" s="299"/>
      <c r="QH140" s="299"/>
      <c r="QI140" s="299"/>
      <c r="QJ140" s="299"/>
      <c r="QK140" s="299"/>
      <c r="QL140" s="299"/>
      <c r="QM140" s="299"/>
      <c r="QN140" s="299"/>
      <c r="QO140" s="299"/>
      <c r="QP140" s="299"/>
      <c r="QQ140" s="299"/>
      <c r="QR140" s="299"/>
      <c r="QS140" s="299"/>
      <c r="QT140" s="299"/>
      <c r="QU140" s="299"/>
      <c r="QV140" s="299"/>
      <c r="QW140" s="299"/>
      <c r="QX140" s="299"/>
      <c r="QY140" s="299"/>
      <c r="QZ140" s="299"/>
      <c r="RA140" s="299"/>
      <c r="RB140" s="299"/>
      <c r="RC140" s="299"/>
      <c r="RD140" s="299"/>
      <c r="RE140" s="299"/>
      <c r="RF140" s="299"/>
      <c r="RG140" s="299"/>
      <c r="RH140" s="299"/>
      <c r="RI140" s="299"/>
      <c r="RJ140" s="299"/>
      <c r="RK140" s="299"/>
      <c r="RL140" s="299"/>
      <c r="RM140" s="299"/>
      <c r="RN140" s="299"/>
      <c r="RO140" s="299"/>
      <c r="RP140" s="299"/>
      <c r="RQ140" s="299"/>
      <c r="RR140" s="299"/>
      <c r="RS140" s="299"/>
      <c r="RT140" s="299"/>
      <c r="RU140" s="299"/>
      <c r="RV140" s="299"/>
      <c r="RW140" s="299"/>
      <c r="RX140" s="299"/>
      <c r="RY140" s="299"/>
      <c r="RZ140" s="299"/>
      <c r="SA140" s="299"/>
      <c r="SB140" s="299"/>
      <c r="SC140" s="299"/>
      <c r="SD140" s="299"/>
      <c r="SE140" s="299"/>
      <c r="SF140" s="299"/>
      <c r="SG140" s="299"/>
      <c r="SH140" s="299"/>
      <c r="SI140" s="299"/>
      <c r="SJ140" s="299"/>
    </row>
    <row r="141" spans="2:504" ht="15.75" thickTop="1" x14ac:dyDescent="0.25"/>
  </sheetData>
  <sheetProtection algorithmName="SHA-512" hashValue="7kIhySYiVeB24fVXqcZOy98b8A5Klz6oK09grHEswV765dB5xN27/X8wNWFr/YvsKW0tZpnK0IbAhYXZoW4gpQ==" saltValue="nl9KtEESlxtOYVA8tbcfHg==" spinCount="100000" sheet="1" objects="1" scenarios="1" formatRows="0" selectLockedCells="1"/>
  <mergeCells count="502">
    <mergeCell ref="B3:C9"/>
    <mergeCell ref="SJ101:SJ140"/>
    <mergeCell ref="E101:E140"/>
    <mergeCell ref="F101:F140"/>
    <mergeCell ref="G101:G140"/>
    <mergeCell ref="H101:H140"/>
    <mergeCell ref="I101:I140"/>
    <mergeCell ref="J101:J140"/>
    <mergeCell ref="K101:K140"/>
    <mergeCell ref="L101:L140"/>
    <mergeCell ref="M101:M140"/>
    <mergeCell ref="N101:N140"/>
    <mergeCell ref="O101:O140"/>
    <mergeCell ref="P101:P140"/>
    <mergeCell ref="Q101:Q140"/>
    <mergeCell ref="R101:R140"/>
    <mergeCell ref="S101:S140"/>
    <mergeCell ref="SE101:SE140"/>
    <mergeCell ref="SF101:SF140"/>
    <mergeCell ref="SG101:SG140"/>
    <mergeCell ref="SH101:SH140"/>
    <mergeCell ref="SI101:SI140"/>
    <mergeCell ref="RZ101:RZ140"/>
    <mergeCell ref="SA101:SA140"/>
    <mergeCell ref="SB101:SB140"/>
    <mergeCell ref="SC101:SC140"/>
    <mergeCell ref="SD101:SD140"/>
    <mergeCell ref="RU101:RU140"/>
    <mergeCell ref="RV101:RV140"/>
    <mergeCell ref="RW101:RW140"/>
    <mergeCell ref="RX101:RX140"/>
    <mergeCell ref="RY101:RY140"/>
    <mergeCell ref="RP101:RP140"/>
    <mergeCell ref="RQ101:RQ140"/>
    <mergeCell ref="RR101:RR140"/>
    <mergeCell ref="RS101:RS140"/>
    <mergeCell ref="RT101:RT140"/>
    <mergeCell ref="RK101:RK140"/>
    <mergeCell ref="RL101:RL140"/>
    <mergeCell ref="RM101:RM140"/>
    <mergeCell ref="RN101:RN140"/>
    <mergeCell ref="RO101:RO140"/>
    <mergeCell ref="RF101:RF140"/>
    <mergeCell ref="RG101:RG140"/>
    <mergeCell ref="RH101:RH140"/>
    <mergeCell ref="RI101:RI140"/>
    <mergeCell ref="RJ101:RJ140"/>
    <mergeCell ref="RA101:RA140"/>
    <mergeCell ref="RB101:RB140"/>
    <mergeCell ref="RC101:RC140"/>
    <mergeCell ref="RD101:RD140"/>
    <mergeCell ref="RE101:RE140"/>
    <mergeCell ref="QV101:QV140"/>
    <mergeCell ref="QW101:QW140"/>
    <mergeCell ref="QX101:QX140"/>
    <mergeCell ref="QY101:QY140"/>
    <mergeCell ref="QZ101:QZ140"/>
    <mergeCell ref="QQ101:QQ140"/>
    <mergeCell ref="QR101:QR140"/>
    <mergeCell ref="QS101:QS140"/>
    <mergeCell ref="QT101:QT140"/>
    <mergeCell ref="QU101:QU140"/>
    <mergeCell ref="QL101:QL140"/>
    <mergeCell ref="QM101:QM140"/>
    <mergeCell ref="QN101:QN140"/>
    <mergeCell ref="QO101:QO140"/>
    <mergeCell ref="QP101:QP140"/>
    <mergeCell ref="QG101:QG140"/>
    <mergeCell ref="QH101:QH140"/>
    <mergeCell ref="QI101:QI140"/>
    <mergeCell ref="QJ101:QJ140"/>
    <mergeCell ref="QK101:QK140"/>
    <mergeCell ref="QB101:QB140"/>
    <mergeCell ref="QC101:QC140"/>
    <mergeCell ref="QD101:QD140"/>
    <mergeCell ref="QE101:QE140"/>
    <mergeCell ref="QF101:QF140"/>
    <mergeCell ref="PW101:PW140"/>
    <mergeCell ref="PX101:PX140"/>
    <mergeCell ref="PY101:PY140"/>
    <mergeCell ref="PZ101:PZ140"/>
    <mergeCell ref="QA101:QA140"/>
    <mergeCell ref="PR101:PR140"/>
    <mergeCell ref="PS101:PS140"/>
    <mergeCell ref="PT101:PT140"/>
    <mergeCell ref="PU101:PU140"/>
    <mergeCell ref="PV101:PV140"/>
    <mergeCell ref="PM101:PM140"/>
    <mergeCell ref="PN101:PN140"/>
    <mergeCell ref="PO101:PO140"/>
    <mergeCell ref="PP101:PP140"/>
    <mergeCell ref="PQ101:PQ140"/>
    <mergeCell ref="PH101:PH140"/>
    <mergeCell ref="PI101:PI140"/>
    <mergeCell ref="PJ101:PJ140"/>
    <mergeCell ref="PK101:PK140"/>
    <mergeCell ref="PL101:PL140"/>
    <mergeCell ref="PC101:PC140"/>
    <mergeCell ref="PD101:PD140"/>
    <mergeCell ref="PE101:PE140"/>
    <mergeCell ref="PF101:PF140"/>
    <mergeCell ref="PG101:PG140"/>
    <mergeCell ref="OX101:OX140"/>
    <mergeCell ref="OY101:OY140"/>
    <mergeCell ref="OZ101:OZ140"/>
    <mergeCell ref="PA101:PA140"/>
    <mergeCell ref="PB101:PB140"/>
    <mergeCell ref="OS101:OS140"/>
    <mergeCell ref="OT101:OT140"/>
    <mergeCell ref="OU101:OU140"/>
    <mergeCell ref="OV101:OV140"/>
    <mergeCell ref="OW101:OW140"/>
    <mergeCell ref="ON101:ON140"/>
    <mergeCell ref="OO101:OO140"/>
    <mergeCell ref="OP101:OP140"/>
    <mergeCell ref="OQ101:OQ140"/>
    <mergeCell ref="OR101:OR140"/>
    <mergeCell ref="OI101:OI140"/>
    <mergeCell ref="OJ101:OJ140"/>
    <mergeCell ref="OK101:OK140"/>
    <mergeCell ref="OL101:OL140"/>
    <mergeCell ref="OM101:OM140"/>
    <mergeCell ref="OD101:OD140"/>
    <mergeCell ref="OE101:OE140"/>
    <mergeCell ref="OF101:OF140"/>
    <mergeCell ref="OG101:OG140"/>
    <mergeCell ref="OH101:OH140"/>
    <mergeCell ref="NY101:NY140"/>
    <mergeCell ref="NZ101:NZ140"/>
    <mergeCell ref="OA101:OA140"/>
    <mergeCell ref="OB101:OB140"/>
    <mergeCell ref="OC101:OC140"/>
    <mergeCell ref="NT101:NT140"/>
    <mergeCell ref="NU101:NU140"/>
    <mergeCell ref="NV101:NV140"/>
    <mergeCell ref="NW101:NW140"/>
    <mergeCell ref="NX101:NX140"/>
    <mergeCell ref="NO101:NO140"/>
    <mergeCell ref="NP101:NP140"/>
    <mergeCell ref="NQ101:NQ140"/>
    <mergeCell ref="NR101:NR140"/>
    <mergeCell ref="NS101:NS140"/>
    <mergeCell ref="NJ101:NJ140"/>
    <mergeCell ref="NK101:NK140"/>
    <mergeCell ref="NL101:NL140"/>
    <mergeCell ref="NM101:NM140"/>
    <mergeCell ref="NN101:NN140"/>
    <mergeCell ref="NE101:NE140"/>
    <mergeCell ref="NF101:NF140"/>
    <mergeCell ref="NG101:NG140"/>
    <mergeCell ref="NH101:NH140"/>
    <mergeCell ref="NI101:NI140"/>
    <mergeCell ref="MZ101:MZ140"/>
    <mergeCell ref="NA101:NA140"/>
    <mergeCell ref="NB101:NB140"/>
    <mergeCell ref="NC101:NC140"/>
    <mergeCell ref="ND101:ND140"/>
    <mergeCell ref="MU101:MU140"/>
    <mergeCell ref="MV101:MV140"/>
    <mergeCell ref="MW101:MW140"/>
    <mergeCell ref="MX101:MX140"/>
    <mergeCell ref="MY101:MY140"/>
    <mergeCell ref="MP101:MP140"/>
    <mergeCell ref="MQ101:MQ140"/>
    <mergeCell ref="MR101:MR140"/>
    <mergeCell ref="MS101:MS140"/>
    <mergeCell ref="MT101:MT140"/>
    <mergeCell ref="MK101:MK140"/>
    <mergeCell ref="ML101:ML140"/>
    <mergeCell ref="MM101:MM140"/>
    <mergeCell ref="MN101:MN140"/>
    <mergeCell ref="MO101:MO140"/>
    <mergeCell ref="MF101:MF140"/>
    <mergeCell ref="MG101:MG140"/>
    <mergeCell ref="MH101:MH140"/>
    <mergeCell ref="MI101:MI140"/>
    <mergeCell ref="MJ101:MJ140"/>
    <mergeCell ref="MA101:MA140"/>
    <mergeCell ref="MB101:MB140"/>
    <mergeCell ref="MC101:MC140"/>
    <mergeCell ref="MD101:MD140"/>
    <mergeCell ref="ME101:ME140"/>
    <mergeCell ref="LV101:LV140"/>
    <mergeCell ref="LW101:LW140"/>
    <mergeCell ref="LX101:LX140"/>
    <mergeCell ref="LY101:LY140"/>
    <mergeCell ref="LZ101:LZ140"/>
    <mergeCell ref="LQ101:LQ140"/>
    <mergeCell ref="LR101:LR140"/>
    <mergeCell ref="LS101:LS140"/>
    <mergeCell ref="LT101:LT140"/>
    <mergeCell ref="LU101:LU140"/>
    <mergeCell ref="LL101:LL140"/>
    <mergeCell ref="LM101:LM140"/>
    <mergeCell ref="LN101:LN140"/>
    <mergeCell ref="LO101:LO140"/>
    <mergeCell ref="LP101:LP140"/>
    <mergeCell ref="LG101:LG140"/>
    <mergeCell ref="LH101:LH140"/>
    <mergeCell ref="LI101:LI140"/>
    <mergeCell ref="LJ101:LJ140"/>
    <mergeCell ref="LK101:LK140"/>
    <mergeCell ref="LB101:LB140"/>
    <mergeCell ref="LC101:LC140"/>
    <mergeCell ref="LD101:LD140"/>
    <mergeCell ref="LE101:LE140"/>
    <mergeCell ref="LF101:LF140"/>
    <mergeCell ref="KW101:KW140"/>
    <mergeCell ref="KX101:KX140"/>
    <mergeCell ref="KY101:KY140"/>
    <mergeCell ref="KZ101:KZ140"/>
    <mergeCell ref="LA101:LA140"/>
    <mergeCell ref="KR101:KR140"/>
    <mergeCell ref="KS101:KS140"/>
    <mergeCell ref="KT101:KT140"/>
    <mergeCell ref="KU101:KU140"/>
    <mergeCell ref="KV101:KV140"/>
    <mergeCell ref="KM101:KM140"/>
    <mergeCell ref="KN101:KN140"/>
    <mergeCell ref="KO101:KO140"/>
    <mergeCell ref="KP101:KP140"/>
    <mergeCell ref="KQ101:KQ140"/>
    <mergeCell ref="KH101:KH140"/>
    <mergeCell ref="KI101:KI140"/>
    <mergeCell ref="KJ101:KJ140"/>
    <mergeCell ref="KK101:KK140"/>
    <mergeCell ref="KL101:KL140"/>
    <mergeCell ref="KC101:KC140"/>
    <mergeCell ref="KD101:KD140"/>
    <mergeCell ref="KE101:KE140"/>
    <mergeCell ref="KF101:KF140"/>
    <mergeCell ref="KG101:KG140"/>
    <mergeCell ref="JX101:JX140"/>
    <mergeCell ref="JY101:JY140"/>
    <mergeCell ref="JZ101:JZ140"/>
    <mergeCell ref="KA101:KA140"/>
    <mergeCell ref="KB101:KB140"/>
    <mergeCell ref="JS101:JS140"/>
    <mergeCell ref="JT101:JT140"/>
    <mergeCell ref="JU101:JU140"/>
    <mergeCell ref="JV101:JV140"/>
    <mergeCell ref="JW101:JW140"/>
    <mergeCell ref="JN101:JN140"/>
    <mergeCell ref="JO101:JO140"/>
    <mergeCell ref="JP101:JP140"/>
    <mergeCell ref="JQ101:JQ140"/>
    <mergeCell ref="JR101:JR140"/>
    <mergeCell ref="JI101:JI140"/>
    <mergeCell ref="JJ101:JJ140"/>
    <mergeCell ref="JK101:JK140"/>
    <mergeCell ref="JL101:JL140"/>
    <mergeCell ref="JM101:JM140"/>
    <mergeCell ref="JD101:JD140"/>
    <mergeCell ref="JE101:JE140"/>
    <mergeCell ref="JF101:JF140"/>
    <mergeCell ref="JG101:JG140"/>
    <mergeCell ref="JH101:JH140"/>
    <mergeCell ref="IY101:IY140"/>
    <mergeCell ref="IZ101:IZ140"/>
    <mergeCell ref="JA101:JA140"/>
    <mergeCell ref="JB101:JB140"/>
    <mergeCell ref="JC101:JC140"/>
    <mergeCell ref="IT101:IT140"/>
    <mergeCell ref="IU101:IU140"/>
    <mergeCell ref="IV101:IV140"/>
    <mergeCell ref="IW101:IW140"/>
    <mergeCell ref="IX101:IX140"/>
    <mergeCell ref="IO101:IO140"/>
    <mergeCell ref="IP101:IP140"/>
    <mergeCell ref="IQ101:IQ140"/>
    <mergeCell ref="IR101:IR140"/>
    <mergeCell ref="IS101:IS140"/>
    <mergeCell ref="IJ101:IJ140"/>
    <mergeCell ref="IK101:IK140"/>
    <mergeCell ref="IL101:IL140"/>
    <mergeCell ref="IM101:IM140"/>
    <mergeCell ref="IN101:IN140"/>
    <mergeCell ref="IE101:IE140"/>
    <mergeCell ref="IF101:IF140"/>
    <mergeCell ref="IG101:IG140"/>
    <mergeCell ref="IH101:IH140"/>
    <mergeCell ref="II101:II140"/>
    <mergeCell ref="HZ101:HZ140"/>
    <mergeCell ref="IA101:IA140"/>
    <mergeCell ref="IB101:IB140"/>
    <mergeCell ref="IC101:IC140"/>
    <mergeCell ref="ID101:ID140"/>
    <mergeCell ref="HU101:HU140"/>
    <mergeCell ref="HV101:HV140"/>
    <mergeCell ref="HW101:HW140"/>
    <mergeCell ref="HX101:HX140"/>
    <mergeCell ref="HY101:HY140"/>
    <mergeCell ref="HP101:HP140"/>
    <mergeCell ref="HQ101:HQ140"/>
    <mergeCell ref="HR101:HR140"/>
    <mergeCell ref="HS101:HS140"/>
    <mergeCell ref="HT101:HT140"/>
    <mergeCell ref="HK101:HK140"/>
    <mergeCell ref="HL101:HL140"/>
    <mergeCell ref="HM101:HM140"/>
    <mergeCell ref="HN101:HN140"/>
    <mergeCell ref="HO101:HO140"/>
    <mergeCell ref="HF101:HF140"/>
    <mergeCell ref="HG101:HG140"/>
    <mergeCell ref="HH101:HH140"/>
    <mergeCell ref="HI101:HI140"/>
    <mergeCell ref="HJ101:HJ140"/>
    <mergeCell ref="HA101:HA140"/>
    <mergeCell ref="HB101:HB140"/>
    <mergeCell ref="HC101:HC140"/>
    <mergeCell ref="HD101:HD140"/>
    <mergeCell ref="HE101:HE140"/>
    <mergeCell ref="GV101:GV140"/>
    <mergeCell ref="GW101:GW140"/>
    <mergeCell ref="GX101:GX140"/>
    <mergeCell ref="GY101:GY140"/>
    <mergeCell ref="GZ101:GZ140"/>
    <mergeCell ref="GQ101:GQ140"/>
    <mergeCell ref="GR101:GR140"/>
    <mergeCell ref="GS101:GS140"/>
    <mergeCell ref="GT101:GT140"/>
    <mergeCell ref="GU101:GU140"/>
    <mergeCell ref="GL101:GL140"/>
    <mergeCell ref="GM101:GM140"/>
    <mergeCell ref="GN101:GN140"/>
    <mergeCell ref="GO101:GO140"/>
    <mergeCell ref="GP101:GP140"/>
    <mergeCell ref="GG101:GG140"/>
    <mergeCell ref="GH101:GH140"/>
    <mergeCell ref="GI101:GI140"/>
    <mergeCell ref="GJ101:GJ140"/>
    <mergeCell ref="GK101:GK140"/>
    <mergeCell ref="GB101:GB140"/>
    <mergeCell ref="GC101:GC140"/>
    <mergeCell ref="GD101:GD140"/>
    <mergeCell ref="GE101:GE140"/>
    <mergeCell ref="GF101:GF140"/>
    <mergeCell ref="FW101:FW140"/>
    <mergeCell ref="FX101:FX140"/>
    <mergeCell ref="FY101:FY140"/>
    <mergeCell ref="FZ101:FZ140"/>
    <mergeCell ref="GA101:GA140"/>
    <mergeCell ref="FR101:FR140"/>
    <mergeCell ref="FS101:FS140"/>
    <mergeCell ref="FT101:FT140"/>
    <mergeCell ref="FU101:FU140"/>
    <mergeCell ref="FV101:FV140"/>
    <mergeCell ref="FM101:FM140"/>
    <mergeCell ref="FN101:FN140"/>
    <mergeCell ref="FO101:FO140"/>
    <mergeCell ref="FP101:FP140"/>
    <mergeCell ref="FQ101:FQ140"/>
    <mergeCell ref="FH101:FH140"/>
    <mergeCell ref="FI101:FI140"/>
    <mergeCell ref="FJ101:FJ140"/>
    <mergeCell ref="FK101:FK140"/>
    <mergeCell ref="FL101:FL140"/>
    <mergeCell ref="FC101:FC140"/>
    <mergeCell ref="FD101:FD140"/>
    <mergeCell ref="FE101:FE140"/>
    <mergeCell ref="FF101:FF140"/>
    <mergeCell ref="FG101:FG140"/>
    <mergeCell ref="EX101:EX140"/>
    <mergeCell ref="EY101:EY140"/>
    <mergeCell ref="EZ101:EZ140"/>
    <mergeCell ref="FA101:FA140"/>
    <mergeCell ref="FB101:FB140"/>
    <mergeCell ref="ES101:ES140"/>
    <mergeCell ref="ET101:ET140"/>
    <mergeCell ref="EU101:EU140"/>
    <mergeCell ref="EV101:EV140"/>
    <mergeCell ref="EW101:EW140"/>
    <mergeCell ref="EN101:EN140"/>
    <mergeCell ref="EO101:EO140"/>
    <mergeCell ref="EP101:EP140"/>
    <mergeCell ref="EQ101:EQ140"/>
    <mergeCell ref="ER101:ER140"/>
    <mergeCell ref="EI101:EI140"/>
    <mergeCell ref="EJ101:EJ140"/>
    <mergeCell ref="EK101:EK140"/>
    <mergeCell ref="EL101:EL140"/>
    <mergeCell ref="EM101:EM140"/>
    <mergeCell ref="ED101:ED140"/>
    <mergeCell ref="EE101:EE140"/>
    <mergeCell ref="EF101:EF140"/>
    <mergeCell ref="EG101:EG140"/>
    <mergeCell ref="EH101:EH140"/>
    <mergeCell ref="DY101:DY140"/>
    <mergeCell ref="DZ101:DZ140"/>
    <mergeCell ref="EA101:EA140"/>
    <mergeCell ref="EB101:EB140"/>
    <mergeCell ref="EC101:EC140"/>
    <mergeCell ref="DT101:DT140"/>
    <mergeCell ref="DU101:DU140"/>
    <mergeCell ref="DV101:DV140"/>
    <mergeCell ref="DW101:DW140"/>
    <mergeCell ref="DX101:DX140"/>
    <mergeCell ref="DO101:DO140"/>
    <mergeCell ref="DP101:DP140"/>
    <mergeCell ref="DQ101:DQ140"/>
    <mergeCell ref="DR101:DR140"/>
    <mergeCell ref="DS101:DS140"/>
    <mergeCell ref="DJ101:DJ140"/>
    <mergeCell ref="DK101:DK140"/>
    <mergeCell ref="DL101:DL140"/>
    <mergeCell ref="DM101:DM140"/>
    <mergeCell ref="DN101:DN140"/>
    <mergeCell ref="DE101:DE140"/>
    <mergeCell ref="DF101:DF140"/>
    <mergeCell ref="DG101:DG140"/>
    <mergeCell ref="DH101:DH140"/>
    <mergeCell ref="DI101:DI140"/>
    <mergeCell ref="CZ101:CZ140"/>
    <mergeCell ref="DA101:DA140"/>
    <mergeCell ref="DB101:DB140"/>
    <mergeCell ref="DC101:DC140"/>
    <mergeCell ref="DD101:DD140"/>
    <mergeCell ref="CU101:CU140"/>
    <mergeCell ref="CV101:CV140"/>
    <mergeCell ref="CW101:CW140"/>
    <mergeCell ref="CX101:CX140"/>
    <mergeCell ref="CY101:CY140"/>
    <mergeCell ref="CP101:CP140"/>
    <mergeCell ref="CQ101:CQ140"/>
    <mergeCell ref="CR101:CR140"/>
    <mergeCell ref="CS101:CS140"/>
    <mergeCell ref="CT101:CT140"/>
    <mergeCell ref="CK101:CK140"/>
    <mergeCell ref="CL101:CL140"/>
    <mergeCell ref="CM101:CM140"/>
    <mergeCell ref="CN101:CN140"/>
    <mergeCell ref="CO101:CO140"/>
    <mergeCell ref="CF101:CF140"/>
    <mergeCell ref="CG101:CG140"/>
    <mergeCell ref="CH101:CH140"/>
    <mergeCell ref="CI101:CI140"/>
    <mergeCell ref="CJ101:CJ140"/>
    <mergeCell ref="CA101:CA140"/>
    <mergeCell ref="CB101:CB140"/>
    <mergeCell ref="CC101:CC140"/>
    <mergeCell ref="CD101:CD140"/>
    <mergeCell ref="CE101:CE140"/>
    <mergeCell ref="BV101:BV140"/>
    <mergeCell ref="BW101:BW140"/>
    <mergeCell ref="BX101:BX140"/>
    <mergeCell ref="BY101:BY140"/>
    <mergeCell ref="BZ101:BZ140"/>
    <mergeCell ref="BQ101:BQ140"/>
    <mergeCell ref="BR101:BR140"/>
    <mergeCell ref="BS101:BS140"/>
    <mergeCell ref="BT101:BT140"/>
    <mergeCell ref="BU101:BU140"/>
    <mergeCell ref="BL101:BL140"/>
    <mergeCell ref="BM101:BM140"/>
    <mergeCell ref="BN101:BN140"/>
    <mergeCell ref="BO101:BO140"/>
    <mergeCell ref="BP101:BP140"/>
    <mergeCell ref="BH101:BH140"/>
    <mergeCell ref="BI101:BI140"/>
    <mergeCell ref="BJ101:BJ140"/>
    <mergeCell ref="BK101:BK140"/>
    <mergeCell ref="BB101:BB140"/>
    <mergeCell ref="BC101:BC140"/>
    <mergeCell ref="BD101:BD140"/>
    <mergeCell ref="BE101:BE140"/>
    <mergeCell ref="BF101:BF140"/>
    <mergeCell ref="AY101:AY140"/>
    <mergeCell ref="AZ101:AZ140"/>
    <mergeCell ref="BA101:BA140"/>
    <mergeCell ref="AR101:AR140"/>
    <mergeCell ref="AS101:AS140"/>
    <mergeCell ref="AT101:AT140"/>
    <mergeCell ref="AU101:AU140"/>
    <mergeCell ref="AV101:AV140"/>
    <mergeCell ref="BG101:BG140"/>
    <mergeCell ref="AP101:AP140"/>
    <mergeCell ref="AQ101:AQ140"/>
    <mergeCell ref="AH101:AH140"/>
    <mergeCell ref="AI101:AI140"/>
    <mergeCell ref="AJ101:AJ140"/>
    <mergeCell ref="AK101:AK140"/>
    <mergeCell ref="AL101:AL140"/>
    <mergeCell ref="AW101:AW140"/>
    <mergeCell ref="AX101:AX140"/>
    <mergeCell ref="AG101:AG140"/>
    <mergeCell ref="X101:X140"/>
    <mergeCell ref="Y101:Y140"/>
    <mergeCell ref="Z101:Z140"/>
    <mergeCell ref="AA101:AA140"/>
    <mergeCell ref="AB101:AB140"/>
    <mergeCell ref="AM101:AM140"/>
    <mergeCell ref="AN101:AN140"/>
    <mergeCell ref="AO101:AO140"/>
    <mergeCell ref="T101:T140"/>
    <mergeCell ref="U101:U140"/>
    <mergeCell ref="V101:V140"/>
    <mergeCell ref="W101:W140"/>
    <mergeCell ref="AC101:AC140"/>
    <mergeCell ref="AD101:AD140"/>
    <mergeCell ref="AE101:AE140"/>
    <mergeCell ref="AF101:AF140"/>
    <mergeCell ref="B102:C102"/>
  </mergeCells>
  <phoneticPr fontId="14" type="noConversion"/>
  <conditionalFormatting sqref="E9:SJ9">
    <cfRule type="expression" dxfId="663" priority="37">
      <formula>E6="Rejected"</formula>
    </cfRule>
    <cfRule type="expression" dxfId="662" priority="38">
      <formula>E6="Pending Approval"</formula>
    </cfRule>
    <cfRule type="expression" dxfId="661" priority="39">
      <formula>E6="New"</formula>
    </cfRule>
    <cfRule type="expression" dxfId="660" priority="40">
      <formula>E6="Approved"</formula>
    </cfRule>
  </conditionalFormatting>
  <pageMargins left="0.7" right="0.7" top="0.75" bottom="0.75" header="0.3" footer="0.3"/>
  <pageSetup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7301D68-584E-48EF-A9AA-2120F0C6923F}">
          <x14:formula1>
            <xm:f>'Graph Data'!$J$65:$J$124</xm:f>
          </x14:formula1>
          <xm:sqref>E8:SJ8 B106</xm:sqref>
        </x14:dataValidation>
        <x14:dataValidation type="list" allowBlank="1" showInputMessage="1" showErrorMessage="1" xr:uid="{02030A07-4F50-4C0A-995D-F6B2779241F7}">
          <x14:formula1>
            <xm:f>'Graph Data'!$L$65:$L$68</xm:f>
          </x14:formula1>
          <xm:sqref>E6:SJ6</xm:sqref>
        </x14:dataValidation>
        <x14:dataValidation type="list" allowBlank="1" showInputMessage="1" showErrorMessage="1" xr:uid="{42DAA746-3757-4CCB-B992-CA1756C12F71}">
          <x14:formula1>
            <xm:f>'Graph Data'!$K$65:$K$164</xm:f>
          </x14:formula1>
          <xm:sqref>E7:SJ7</xm:sqref>
        </x14:dataValidation>
        <x14:dataValidation type="list" allowBlank="1" showInputMessage="1" showErrorMessage="1" xr:uid="{E2A02BE8-9B59-4C30-A954-16305D73DEB9}">
          <x14:formula1>
            <xm:f>'Graph Data'!$L$81:$L$101</xm:f>
          </x14:formula1>
          <xm:sqref>E4:SJ4 E6:SJ6</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67AC1-4CD0-45FB-8127-901ECF1DC121}">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17</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17'!E149)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17'!G41)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16'!H49)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17.100000000000001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Data'!$N$2:$BW$88,19,FALSE)</f>
        <v>0</v>
      </c>
      <c r="F57" s="166">
        <f>IFERROR(E57+'Pay App 16'!F57,"")</f>
        <v>0</v>
      </c>
      <c r="G57" s="166">
        <f>SUM('Pay App 1:Pay App 16'!H57)</f>
        <v>0</v>
      </c>
      <c r="H57" s="165"/>
      <c r="I57" s="166">
        <f>G57+H57</f>
        <v>0</v>
      </c>
      <c r="J57" s="167">
        <f>IFERROR(I57/F57,0)</f>
        <v>0</v>
      </c>
      <c r="K57" s="166">
        <f>IFERROR(F57-I57,"")</f>
        <v>0</v>
      </c>
      <c r="L57" s="166" t="str">
        <f>IF(AND($H$33&lt;100000, $H$33&gt;0, H57&gt;=1),0,IF(AND($H$33&gt;=100000,H57&lt;&gt;""),O57,""))</f>
        <v/>
      </c>
      <c r="M57" s="165"/>
      <c r="N57" s="166">
        <f>SUM('Pay App 1:Pay App 17'!L57)+SUM('Pay App 1:Pay App 17'!M57)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Data'!$N$2:$BW$88,19,FALSE)</f>
        <v>0</v>
      </c>
      <c r="F58" s="166">
        <f>IFERROR(E58+'Pay App 16'!F58,"")</f>
        <v>0</v>
      </c>
      <c r="G58" s="166">
        <f>SUM('Pay App 1:Pay App 16'!H58)</f>
        <v>0</v>
      </c>
      <c r="H58" s="165"/>
      <c r="I58" s="166">
        <f>G58+H58</f>
        <v>0</v>
      </c>
      <c r="J58" s="167">
        <f>IFERROR(I58/F58,0)</f>
        <v>0</v>
      </c>
      <c r="K58" s="166">
        <f>IFERROR(F58-I58,"")</f>
        <v>0</v>
      </c>
      <c r="L58" s="166" t="str">
        <f t="shared" ref="L58:L100" si="0">IF(AND($H$33&lt;100000, $H$33&gt;0, H58&gt;=1),0,IF(AND($H$33&gt;=100000,H58&lt;&gt;""),O58,""))</f>
        <v/>
      </c>
      <c r="M58" s="165"/>
      <c r="N58" s="166">
        <f>SUM('Pay App 1:Pay App 17'!L58)+SUM('Pay App 1:Pay App 17'!M58)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Data'!$N$2:$BW$88,19,FALSE)</f>
        <v>0</v>
      </c>
      <c r="F59" s="166">
        <f>IFERROR(E59+'Pay App 16'!F59,"")</f>
        <v>0</v>
      </c>
      <c r="G59" s="166">
        <f>SUM('Pay App 1:Pay App 16'!H59)</f>
        <v>0</v>
      </c>
      <c r="H59" s="165"/>
      <c r="I59" s="166">
        <f t="shared" ref="I59:I99" si="2">G59+H59</f>
        <v>0</v>
      </c>
      <c r="J59" s="167">
        <f t="shared" ref="J59:J99" si="3">IFERROR(I59/F59,0)</f>
        <v>0</v>
      </c>
      <c r="K59" s="166">
        <f t="shared" ref="K59:K99" si="4">IFERROR(F59-I59,"")</f>
        <v>0</v>
      </c>
      <c r="L59" s="166" t="str">
        <f t="shared" si="0"/>
        <v/>
      </c>
      <c r="M59" s="165"/>
      <c r="N59" s="166">
        <f>SUM('Pay App 1:Pay App 17'!L59)+SUM('Pay App 1:Pay App 17'!M59)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Data'!$N$2:$BW$88,19,FALSE)</f>
        <v>0</v>
      </c>
      <c r="F60" s="166">
        <f>IFERROR(E60+'Pay App 16'!F60,"")</f>
        <v>0</v>
      </c>
      <c r="G60" s="166">
        <f>SUM('Pay App 1:Pay App 16'!H60)</f>
        <v>0</v>
      </c>
      <c r="H60" s="165"/>
      <c r="I60" s="166">
        <f t="shared" si="2"/>
        <v>0</v>
      </c>
      <c r="J60" s="167">
        <f t="shared" si="3"/>
        <v>0</v>
      </c>
      <c r="K60" s="166">
        <f t="shared" si="4"/>
        <v>0</v>
      </c>
      <c r="L60" s="166" t="str">
        <f t="shared" si="0"/>
        <v/>
      </c>
      <c r="M60" s="165"/>
      <c r="N60" s="166">
        <f>SUM('Pay App 1:Pay App 17'!L60)+SUM('Pay App 1:Pay App 17'!M60)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Data'!$N$2:$BW$88,19,FALSE)</f>
        <v>0</v>
      </c>
      <c r="F61" s="166">
        <f>IFERROR(E61+'Pay App 16'!F61,"")</f>
        <v>0</v>
      </c>
      <c r="G61" s="166">
        <f>SUM('Pay App 1:Pay App 16'!H61)</f>
        <v>0</v>
      </c>
      <c r="H61" s="165"/>
      <c r="I61" s="166">
        <f t="shared" si="2"/>
        <v>0</v>
      </c>
      <c r="J61" s="167">
        <f t="shared" si="3"/>
        <v>0</v>
      </c>
      <c r="K61" s="166">
        <f t="shared" si="4"/>
        <v>0</v>
      </c>
      <c r="L61" s="166" t="str">
        <f t="shared" si="0"/>
        <v/>
      </c>
      <c r="M61" s="165"/>
      <c r="N61" s="166">
        <f>SUM('Pay App 1:Pay App 17'!L61)+SUM('Pay App 1:Pay App 17'!M61)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Data'!$N$2:$BW$88,19,FALSE)</f>
        <v>0</v>
      </c>
      <c r="F62" s="166">
        <f>IFERROR(E62+'Pay App 16'!F62,"")</f>
        <v>0</v>
      </c>
      <c r="G62" s="166">
        <f>SUM('Pay App 1:Pay App 16'!H62)</f>
        <v>0</v>
      </c>
      <c r="H62" s="165"/>
      <c r="I62" s="166">
        <f t="shared" si="2"/>
        <v>0</v>
      </c>
      <c r="J62" s="167">
        <f t="shared" si="3"/>
        <v>0</v>
      </c>
      <c r="K62" s="166">
        <f t="shared" si="4"/>
        <v>0</v>
      </c>
      <c r="L62" s="166" t="str">
        <f t="shared" si="0"/>
        <v/>
      </c>
      <c r="M62" s="165"/>
      <c r="N62" s="166">
        <f>SUM('Pay App 1:Pay App 17'!L62)+SUM('Pay App 1:Pay App 17'!M62)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Data'!$N$2:$BW$88,19,FALSE)</f>
        <v>0</v>
      </c>
      <c r="F63" s="166">
        <f>IFERROR(E63+'Pay App 16'!F63,"")</f>
        <v>0</v>
      </c>
      <c r="G63" s="166">
        <f>SUM('Pay App 1:Pay App 16'!H63)</f>
        <v>0</v>
      </c>
      <c r="H63" s="165"/>
      <c r="I63" s="166">
        <f t="shared" si="2"/>
        <v>0</v>
      </c>
      <c r="J63" s="167">
        <f t="shared" si="3"/>
        <v>0</v>
      </c>
      <c r="K63" s="166">
        <f t="shared" si="4"/>
        <v>0</v>
      </c>
      <c r="L63" s="166" t="str">
        <f t="shared" si="0"/>
        <v/>
      </c>
      <c r="M63" s="165"/>
      <c r="N63" s="166">
        <f>SUM('Pay App 1:Pay App 17'!L63)+SUM('Pay App 1:Pay App 17'!M63)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Data'!$N$2:$BW$88,19,FALSE)</f>
        <v>0</v>
      </c>
      <c r="F64" s="166">
        <f>IFERROR(E64+'Pay App 16'!F64,"")</f>
        <v>0</v>
      </c>
      <c r="G64" s="166">
        <f>SUM('Pay App 1:Pay App 16'!H64)</f>
        <v>0</v>
      </c>
      <c r="H64" s="165"/>
      <c r="I64" s="166">
        <f t="shared" si="2"/>
        <v>0</v>
      </c>
      <c r="J64" s="167">
        <f t="shared" si="3"/>
        <v>0</v>
      </c>
      <c r="K64" s="166">
        <f t="shared" si="4"/>
        <v>0</v>
      </c>
      <c r="L64" s="166" t="str">
        <f t="shared" si="0"/>
        <v/>
      </c>
      <c r="M64" s="165"/>
      <c r="N64" s="166">
        <f>SUM('Pay App 1:Pay App 17'!L64)+SUM('Pay App 1:Pay App 17'!M64)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Data'!$N$2:$BW$88,19,FALSE)</f>
        <v>0</v>
      </c>
      <c r="F65" s="166">
        <f>IFERROR(E65+'Pay App 16'!F65,"")</f>
        <v>0</v>
      </c>
      <c r="G65" s="166">
        <f>SUM('Pay App 1:Pay App 16'!H65)</f>
        <v>0</v>
      </c>
      <c r="H65" s="165"/>
      <c r="I65" s="166">
        <f t="shared" si="2"/>
        <v>0</v>
      </c>
      <c r="J65" s="167">
        <f t="shared" si="3"/>
        <v>0</v>
      </c>
      <c r="K65" s="166">
        <f t="shared" si="4"/>
        <v>0</v>
      </c>
      <c r="L65" s="166" t="str">
        <f t="shared" si="0"/>
        <v/>
      </c>
      <c r="M65" s="165"/>
      <c r="N65" s="166">
        <f>SUM('Pay App 1:Pay App 17'!L65)+SUM('Pay App 1:Pay App 17'!M65)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Data'!$N$2:$BW$88,19,FALSE)</f>
        <v>0</v>
      </c>
      <c r="F66" s="166">
        <f>IFERROR(E66+'Pay App 16'!F66,"")</f>
        <v>0</v>
      </c>
      <c r="G66" s="166">
        <f>SUM('Pay App 1:Pay App 16'!H66)</f>
        <v>0</v>
      </c>
      <c r="H66" s="165"/>
      <c r="I66" s="166">
        <f t="shared" si="2"/>
        <v>0</v>
      </c>
      <c r="J66" s="167">
        <f t="shared" si="3"/>
        <v>0</v>
      </c>
      <c r="K66" s="166">
        <f t="shared" si="4"/>
        <v>0</v>
      </c>
      <c r="L66" s="166" t="str">
        <f t="shared" si="0"/>
        <v/>
      </c>
      <c r="M66" s="165"/>
      <c r="N66" s="166">
        <f>SUM('Pay App 1:Pay App 17'!L66)+SUM('Pay App 1:Pay App 17'!M66)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Data'!$N$2:$BW$88,19,FALSE)</f>
        <v>0</v>
      </c>
      <c r="F67" s="166">
        <f>IFERROR(E67+'Pay App 16'!F67,"")</f>
        <v>0</v>
      </c>
      <c r="G67" s="166">
        <f>SUM('Pay App 1:Pay App 16'!H67)</f>
        <v>0</v>
      </c>
      <c r="H67" s="165"/>
      <c r="I67" s="166">
        <f t="shared" si="2"/>
        <v>0</v>
      </c>
      <c r="J67" s="167">
        <f t="shared" si="3"/>
        <v>0</v>
      </c>
      <c r="K67" s="166">
        <f t="shared" si="4"/>
        <v>0</v>
      </c>
      <c r="L67" s="166" t="str">
        <f t="shared" si="0"/>
        <v/>
      </c>
      <c r="M67" s="165"/>
      <c r="N67" s="166">
        <f>SUM('Pay App 1:Pay App 17'!L67)+SUM('Pay App 1:Pay App 17'!M67)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Data'!$N$2:$BW$88,19,FALSE)</f>
        <v>0</v>
      </c>
      <c r="F68" s="166">
        <f>IFERROR(E68+'Pay App 16'!F68,"")</f>
        <v>0</v>
      </c>
      <c r="G68" s="166">
        <f>SUM('Pay App 1:Pay App 16'!H68)</f>
        <v>0</v>
      </c>
      <c r="H68" s="165"/>
      <c r="I68" s="166">
        <f t="shared" si="2"/>
        <v>0</v>
      </c>
      <c r="J68" s="167">
        <f t="shared" si="3"/>
        <v>0</v>
      </c>
      <c r="K68" s="166">
        <f t="shared" si="4"/>
        <v>0</v>
      </c>
      <c r="L68" s="166" t="str">
        <f t="shared" si="0"/>
        <v/>
      </c>
      <c r="M68" s="165"/>
      <c r="N68" s="166">
        <f>SUM('Pay App 1:Pay App 17'!L68)+SUM('Pay App 1:Pay App 17'!M68)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Data'!$N$2:$BW$88,19,FALSE)</f>
        <v>0</v>
      </c>
      <c r="F69" s="166">
        <f>IFERROR(E69+'Pay App 16'!F69,"")</f>
        <v>0</v>
      </c>
      <c r="G69" s="166">
        <f>SUM('Pay App 1:Pay App 16'!H69)</f>
        <v>0</v>
      </c>
      <c r="H69" s="165"/>
      <c r="I69" s="166">
        <f t="shared" si="2"/>
        <v>0</v>
      </c>
      <c r="J69" s="167">
        <f t="shared" si="3"/>
        <v>0</v>
      </c>
      <c r="K69" s="166">
        <f t="shared" si="4"/>
        <v>0</v>
      </c>
      <c r="L69" s="166" t="str">
        <f t="shared" si="0"/>
        <v/>
      </c>
      <c r="M69" s="165"/>
      <c r="N69" s="166">
        <f>SUM('Pay App 1:Pay App 17'!L69)+SUM('Pay App 1:Pay App 17'!M69)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Data'!$N$2:$BW$88,19,FALSE)</f>
        <v>0</v>
      </c>
      <c r="F70" s="166">
        <f>IFERROR(E70+'Pay App 16'!F70,"")</f>
        <v>0</v>
      </c>
      <c r="G70" s="166">
        <f>SUM('Pay App 1:Pay App 16'!H70)</f>
        <v>0</v>
      </c>
      <c r="H70" s="165"/>
      <c r="I70" s="166">
        <f t="shared" si="2"/>
        <v>0</v>
      </c>
      <c r="J70" s="167">
        <f t="shared" si="3"/>
        <v>0</v>
      </c>
      <c r="K70" s="166">
        <f t="shared" si="4"/>
        <v>0</v>
      </c>
      <c r="L70" s="166" t="str">
        <f t="shared" si="0"/>
        <v/>
      </c>
      <c r="M70" s="165"/>
      <c r="N70" s="166">
        <f>SUM('Pay App 1:Pay App 17'!L70)+SUM('Pay App 1:Pay App 17'!M70)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Data'!$N$2:$BW$88,19,FALSE)</f>
        <v>0</v>
      </c>
      <c r="F71" s="166">
        <f>IFERROR(E71+'Pay App 16'!F71,"")</f>
        <v>0</v>
      </c>
      <c r="G71" s="166">
        <f>SUM('Pay App 1:Pay App 16'!H71)</f>
        <v>0</v>
      </c>
      <c r="H71" s="165"/>
      <c r="I71" s="166">
        <f t="shared" si="2"/>
        <v>0</v>
      </c>
      <c r="J71" s="167">
        <f t="shared" si="3"/>
        <v>0</v>
      </c>
      <c r="K71" s="166">
        <f t="shared" si="4"/>
        <v>0</v>
      </c>
      <c r="L71" s="166" t="str">
        <f t="shared" si="0"/>
        <v/>
      </c>
      <c r="M71" s="165"/>
      <c r="N71" s="166">
        <f>SUM('Pay App 1:Pay App 17'!L71)+SUM('Pay App 1:Pay App 17'!M71)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Data'!$N$2:$BW$88,19,FALSE)</f>
        <v>0</v>
      </c>
      <c r="F72" s="166">
        <f>IFERROR(E72+'Pay App 16'!F72,"")</f>
        <v>0</v>
      </c>
      <c r="G72" s="166">
        <f>SUM('Pay App 1:Pay App 16'!H72)</f>
        <v>0</v>
      </c>
      <c r="H72" s="165"/>
      <c r="I72" s="166">
        <f t="shared" si="2"/>
        <v>0</v>
      </c>
      <c r="J72" s="167">
        <f t="shared" si="3"/>
        <v>0</v>
      </c>
      <c r="K72" s="166">
        <f t="shared" si="4"/>
        <v>0</v>
      </c>
      <c r="L72" s="166" t="str">
        <f t="shared" si="0"/>
        <v/>
      </c>
      <c r="M72" s="165"/>
      <c r="N72" s="166">
        <f>SUM('Pay App 1:Pay App 17'!L72)+SUM('Pay App 1:Pay App 17'!M72)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Data'!$N$2:$BW$88,19,FALSE)</f>
        <v>0</v>
      </c>
      <c r="F73" s="166">
        <f>IFERROR(E73+'Pay App 16'!F73,"")</f>
        <v>0</v>
      </c>
      <c r="G73" s="166">
        <f>SUM('Pay App 1:Pay App 16'!H73)</f>
        <v>0</v>
      </c>
      <c r="H73" s="165"/>
      <c r="I73" s="166">
        <f t="shared" si="2"/>
        <v>0</v>
      </c>
      <c r="J73" s="167">
        <f t="shared" si="3"/>
        <v>0</v>
      </c>
      <c r="K73" s="166">
        <f t="shared" si="4"/>
        <v>0</v>
      </c>
      <c r="L73" s="166" t="str">
        <f t="shared" si="0"/>
        <v/>
      </c>
      <c r="M73" s="165"/>
      <c r="N73" s="166">
        <f>SUM('Pay App 1:Pay App 17'!L73)+SUM('Pay App 1:Pay App 17'!M73)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Data'!$N$2:$BW$88,19,FALSE)</f>
        <v>0</v>
      </c>
      <c r="F74" s="166">
        <f>IFERROR(E74+'Pay App 16'!F74,"")</f>
        <v>0</v>
      </c>
      <c r="G74" s="166">
        <f>SUM('Pay App 1:Pay App 16'!H74)</f>
        <v>0</v>
      </c>
      <c r="H74" s="165"/>
      <c r="I74" s="166">
        <f t="shared" si="2"/>
        <v>0</v>
      </c>
      <c r="J74" s="167">
        <f t="shared" si="3"/>
        <v>0</v>
      </c>
      <c r="K74" s="166">
        <f t="shared" si="4"/>
        <v>0</v>
      </c>
      <c r="L74" s="166" t="str">
        <f t="shared" si="0"/>
        <v/>
      </c>
      <c r="M74" s="165"/>
      <c r="N74" s="166">
        <f>SUM('Pay App 1:Pay App 17'!L74)+SUM('Pay App 1:Pay App 17'!M74)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Data'!$N$2:$BW$88,19,FALSE)</f>
        <v>0</v>
      </c>
      <c r="F75" s="166">
        <f>IFERROR(E75+'Pay App 16'!F75,"")</f>
        <v>0</v>
      </c>
      <c r="G75" s="166">
        <f>SUM('Pay App 1:Pay App 16'!H75)</f>
        <v>0</v>
      </c>
      <c r="H75" s="165"/>
      <c r="I75" s="166">
        <f t="shared" si="2"/>
        <v>0</v>
      </c>
      <c r="J75" s="167">
        <f t="shared" si="3"/>
        <v>0</v>
      </c>
      <c r="K75" s="166">
        <f t="shared" si="4"/>
        <v>0</v>
      </c>
      <c r="L75" s="166" t="str">
        <f t="shared" si="0"/>
        <v/>
      </c>
      <c r="M75" s="165"/>
      <c r="N75" s="166">
        <f>SUM('Pay App 1:Pay App 17'!L75)+SUM('Pay App 1:Pay App 17'!M75)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Data'!$N$2:$BW$88,19,FALSE)</f>
        <v>0</v>
      </c>
      <c r="F76" s="166">
        <f>IFERROR(E76+'Pay App 16'!F76,"")</f>
        <v>0</v>
      </c>
      <c r="G76" s="166">
        <f>SUM('Pay App 1:Pay App 16'!H76)</f>
        <v>0</v>
      </c>
      <c r="H76" s="165"/>
      <c r="I76" s="166">
        <f t="shared" si="2"/>
        <v>0</v>
      </c>
      <c r="J76" s="167">
        <f t="shared" si="3"/>
        <v>0</v>
      </c>
      <c r="K76" s="166">
        <f t="shared" si="4"/>
        <v>0</v>
      </c>
      <c r="L76" s="166" t="str">
        <f t="shared" si="0"/>
        <v/>
      </c>
      <c r="M76" s="165"/>
      <c r="N76" s="166">
        <f>SUM('Pay App 1:Pay App 17'!L76)+SUM('Pay App 1:Pay App 17'!M76)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Data'!$N$2:$BW$88,19,FALSE)</f>
        <v>0</v>
      </c>
      <c r="F77" s="166">
        <f>IFERROR(E77+'Pay App 16'!F77,"")</f>
        <v>0</v>
      </c>
      <c r="G77" s="166">
        <f>SUM('Pay App 1:Pay App 16'!H77)</f>
        <v>0</v>
      </c>
      <c r="H77" s="165"/>
      <c r="I77" s="166">
        <f t="shared" si="2"/>
        <v>0</v>
      </c>
      <c r="J77" s="167">
        <f t="shared" si="3"/>
        <v>0</v>
      </c>
      <c r="K77" s="166">
        <f t="shared" si="4"/>
        <v>0</v>
      </c>
      <c r="L77" s="166" t="str">
        <f t="shared" si="0"/>
        <v/>
      </c>
      <c r="M77" s="165"/>
      <c r="N77" s="166">
        <f>SUM('Pay App 1:Pay App 17'!L77)+SUM('Pay App 1:Pay App 17'!M77)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Data'!$N$2:$BW$88,19,FALSE)</f>
        <v>0</v>
      </c>
      <c r="F78" s="166">
        <f>IFERROR(E78+'Pay App 16'!F78,"")</f>
        <v>0</v>
      </c>
      <c r="G78" s="166">
        <f>SUM('Pay App 1:Pay App 16'!H78)</f>
        <v>0</v>
      </c>
      <c r="H78" s="165"/>
      <c r="I78" s="166">
        <f t="shared" si="2"/>
        <v>0</v>
      </c>
      <c r="J78" s="167">
        <f t="shared" si="3"/>
        <v>0</v>
      </c>
      <c r="K78" s="166">
        <f t="shared" si="4"/>
        <v>0</v>
      </c>
      <c r="L78" s="166" t="str">
        <f t="shared" si="0"/>
        <v/>
      </c>
      <c r="M78" s="165"/>
      <c r="N78" s="166">
        <f>SUM('Pay App 1:Pay App 17'!L78)+SUM('Pay App 1:Pay App 17'!M78)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Data'!$N$2:$BW$88,19,FALSE)</f>
        <v>0</v>
      </c>
      <c r="F79" s="166">
        <f>IFERROR(E79+'Pay App 16'!F79,"")</f>
        <v>0</v>
      </c>
      <c r="G79" s="166">
        <f>SUM('Pay App 1:Pay App 16'!H79)</f>
        <v>0</v>
      </c>
      <c r="H79" s="165"/>
      <c r="I79" s="166">
        <f t="shared" si="2"/>
        <v>0</v>
      </c>
      <c r="J79" s="167">
        <f t="shared" si="3"/>
        <v>0</v>
      </c>
      <c r="K79" s="166">
        <f t="shared" si="4"/>
        <v>0</v>
      </c>
      <c r="L79" s="166" t="str">
        <f t="shared" si="0"/>
        <v/>
      </c>
      <c r="M79" s="165"/>
      <c r="N79" s="166">
        <f>SUM('Pay App 1:Pay App 17'!L79)+SUM('Pay App 1:Pay App 17'!M79)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Data'!$N$2:$BW$88,19,FALSE)</f>
        <v>0</v>
      </c>
      <c r="F80" s="166">
        <f>IFERROR(E80+'Pay App 16'!F80,"")</f>
        <v>0</v>
      </c>
      <c r="G80" s="166">
        <f>SUM('Pay App 1:Pay App 16'!H80)</f>
        <v>0</v>
      </c>
      <c r="H80" s="165"/>
      <c r="I80" s="166">
        <f t="shared" si="2"/>
        <v>0</v>
      </c>
      <c r="J80" s="167">
        <f t="shared" si="3"/>
        <v>0</v>
      </c>
      <c r="K80" s="166">
        <f t="shared" si="4"/>
        <v>0</v>
      </c>
      <c r="L80" s="166" t="str">
        <f t="shared" si="0"/>
        <v/>
      </c>
      <c r="M80" s="165"/>
      <c r="N80" s="166">
        <f>SUM('Pay App 1:Pay App 17'!L80)+SUM('Pay App 1:Pay App 17'!M80)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Data'!$N$2:$BW$88,19,FALSE)</f>
        <v>0</v>
      </c>
      <c r="F81" s="166">
        <f>IFERROR(E81+'Pay App 16'!F81,"")</f>
        <v>0</v>
      </c>
      <c r="G81" s="166">
        <f>SUM('Pay App 1:Pay App 16'!H81)</f>
        <v>0</v>
      </c>
      <c r="H81" s="165"/>
      <c r="I81" s="166">
        <f t="shared" si="2"/>
        <v>0</v>
      </c>
      <c r="J81" s="167">
        <f t="shared" si="3"/>
        <v>0</v>
      </c>
      <c r="K81" s="166">
        <f t="shared" si="4"/>
        <v>0</v>
      </c>
      <c r="L81" s="166" t="str">
        <f t="shared" si="0"/>
        <v/>
      </c>
      <c r="M81" s="165"/>
      <c r="N81" s="166">
        <f>SUM('Pay App 1:Pay App 17'!L81)+SUM('Pay App 1:Pay App 17'!M81)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Data'!$N$2:$BW$88,19,FALSE)</f>
        <v>0</v>
      </c>
      <c r="F82" s="166">
        <f>IFERROR(E82+'Pay App 16'!F82,"")</f>
        <v>0</v>
      </c>
      <c r="G82" s="166">
        <f>SUM('Pay App 1:Pay App 16'!H82)</f>
        <v>0</v>
      </c>
      <c r="H82" s="165"/>
      <c r="I82" s="166">
        <f t="shared" si="2"/>
        <v>0</v>
      </c>
      <c r="J82" s="167">
        <f t="shared" si="3"/>
        <v>0</v>
      </c>
      <c r="K82" s="166">
        <f t="shared" si="4"/>
        <v>0</v>
      </c>
      <c r="L82" s="166" t="str">
        <f t="shared" si="0"/>
        <v/>
      </c>
      <c r="M82" s="165"/>
      <c r="N82" s="166">
        <f>SUM('Pay App 1:Pay App 17'!L82)+SUM('Pay App 1:Pay App 17'!M82)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Data'!$N$2:$BW$88,19,FALSE)</f>
        <v>0</v>
      </c>
      <c r="F83" s="166">
        <f>IFERROR(E83+'Pay App 16'!F83,"")</f>
        <v>0</v>
      </c>
      <c r="G83" s="166">
        <f>SUM('Pay App 1:Pay App 16'!H83)</f>
        <v>0</v>
      </c>
      <c r="H83" s="165"/>
      <c r="I83" s="166">
        <f t="shared" si="2"/>
        <v>0</v>
      </c>
      <c r="J83" s="167">
        <f t="shared" si="3"/>
        <v>0</v>
      </c>
      <c r="K83" s="166">
        <f t="shared" si="4"/>
        <v>0</v>
      </c>
      <c r="L83" s="166" t="str">
        <f t="shared" si="0"/>
        <v/>
      </c>
      <c r="M83" s="165"/>
      <c r="N83" s="166">
        <f>SUM('Pay App 1:Pay App 17'!L83)+SUM('Pay App 1:Pay App 17'!M83)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Data'!$N$2:$BW$88,19,FALSE)</f>
        <v>0</v>
      </c>
      <c r="F84" s="166">
        <f>IFERROR(E84+'Pay App 16'!F84,"")</f>
        <v>0</v>
      </c>
      <c r="G84" s="166">
        <f>SUM('Pay App 1:Pay App 16'!H84)</f>
        <v>0</v>
      </c>
      <c r="H84" s="165"/>
      <c r="I84" s="166">
        <f t="shared" si="2"/>
        <v>0</v>
      </c>
      <c r="J84" s="167">
        <f t="shared" si="3"/>
        <v>0</v>
      </c>
      <c r="K84" s="166">
        <f t="shared" si="4"/>
        <v>0</v>
      </c>
      <c r="L84" s="166" t="str">
        <f t="shared" si="0"/>
        <v/>
      </c>
      <c r="M84" s="165"/>
      <c r="N84" s="166">
        <f>SUM('Pay App 1:Pay App 17'!L84)+SUM('Pay App 1:Pay App 17'!M84)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Data'!$N$2:$BW$88,19,FALSE)</f>
        <v>0</v>
      </c>
      <c r="F85" s="166">
        <f>IFERROR(E85+'Pay App 16'!F85,"")</f>
        <v>0</v>
      </c>
      <c r="G85" s="166">
        <f>SUM('Pay App 1:Pay App 16'!H85)</f>
        <v>0</v>
      </c>
      <c r="H85" s="165"/>
      <c r="I85" s="166">
        <f t="shared" si="2"/>
        <v>0</v>
      </c>
      <c r="J85" s="167">
        <f t="shared" si="3"/>
        <v>0</v>
      </c>
      <c r="K85" s="166">
        <f t="shared" si="4"/>
        <v>0</v>
      </c>
      <c r="L85" s="166" t="str">
        <f t="shared" si="0"/>
        <v/>
      </c>
      <c r="M85" s="165"/>
      <c r="N85" s="166">
        <f>SUM('Pay App 1:Pay App 17'!L85)+SUM('Pay App 1:Pay App 17'!M85)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Data'!$N$2:$BW$88,19,FALSE)</f>
        <v>0</v>
      </c>
      <c r="F86" s="166">
        <f>IFERROR(E86+'Pay App 16'!F86,"")</f>
        <v>0</v>
      </c>
      <c r="G86" s="166">
        <f>SUM('Pay App 1:Pay App 16'!H86)</f>
        <v>0</v>
      </c>
      <c r="H86" s="165"/>
      <c r="I86" s="166">
        <f t="shared" si="2"/>
        <v>0</v>
      </c>
      <c r="J86" s="167">
        <f t="shared" si="3"/>
        <v>0</v>
      </c>
      <c r="K86" s="166">
        <f t="shared" si="4"/>
        <v>0</v>
      </c>
      <c r="L86" s="166" t="str">
        <f t="shared" si="0"/>
        <v/>
      </c>
      <c r="M86" s="165"/>
      <c r="N86" s="166">
        <f>SUM('Pay App 1:Pay App 17'!L86)+SUM('Pay App 1:Pay App 17'!M86)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Data'!$N$2:$BW$88,19,FALSE)</f>
        <v>0</v>
      </c>
      <c r="F87" s="166">
        <f>IFERROR(E87+'Pay App 16'!F87,"")</f>
        <v>0</v>
      </c>
      <c r="G87" s="166">
        <f>SUM('Pay App 1:Pay App 16'!H87)</f>
        <v>0</v>
      </c>
      <c r="H87" s="165"/>
      <c r="I87" s="166">
        <f t="shared" si="2"/>
        <v>0</v>
      </c>
      <c r="J87" s="167">
        <f t="shared" si="3"/>
        <v>0</v>
      </c>
      <c r="K87" s="166">
        <f t="shared" si="4"/>
        <v>0</v>
      </c>
      <c r="L87" s="166" t="str">
        <f t="shared" si="0"/>
        <v/>
      </c>
      <c r="M87" s="165"/>
      <c r="N87" s="166">
        <f>SUM('Pay App 1:Pay App 17'!L87)+SUM('Pay App 1:Pay App 17'!M87)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Data'!$N$2:$BW$88,19,FALSE)</f>
        <v>0</v>
      </c>
      <c r="F88" s="166">
        <f>IFERROR(E88+'Pay App 16'!F88,"")</f>
        <v>0</v>
      </c>
      <c r="G88" s="166">
        <f>SUM('Pay App 1:Pay App 16'!H88)</f>
        <v>0</v>
      </c>
      <c r="H88" s="165"/>
      <c r="I88" s="166">
        <f t="shared" si="2"/>
        <v>0</v>
      </c>
      <c r="J88" s="167">
        <f t="shared" si="3"/>
        <v>0</v>
      </c>
      <c r="K88" s="166">
        <f t="shared" si="4"/>
        <v>0</v>
      </c>
      <c r="L88" s="166" t="str">
        <f t="shared" si="0"/>
        <v/>
      </c>
      <c r="M88" s="165"/>
      <c r="N88" s="166">
        <f>SUM('Pay App 1:Pay App 17'!L88)+SUM('Pay App 1:Pay App 17'!M88)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Data'!$N$2:$BW$88,19,FALSE)</f>
        <v>0</v>
      </c>
      <c r="F89" s="166">
        <f>IFERROR(E89+'Pay App 16'!F89,"")</f>
        <v>0</v>
      </c>
      <c r="G89" s="166">
        <f>SUM('Pay App 1:Pay App 16'!H89)</f>
        <v>0</v>
      </c>
      <c r="H89" s="165"/>
      <c r="I89" s="166">
        <f t="shared" si="2"/>
        <v>0</v>
      </c>
      <c r="J89" s="167">
        <f t="shared" si="3"/>
        <v>0</v>
      </c>
      <c r="K89" s="166">
        <f t="shared" si="4"/>
        <v>0</v>
      </c>
      <c r="L89" s="166" t="str">
        <f t="shared" si="0"/>
        <v/>
      </c>
      <c r="M89" s="165"/>
      <c r="N89" s="166">
        <f>SUM('Pay App 1:Pay App 17'!L89)+SUM('Pay App 1:Pay App 17'!M89)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Data'!$N$2:$BW$88,19,FALSE)</f>
        <v>0</v>
      </c>
      <c r="F90" s="166">
        <f>IFERROR(E90+'Pay App 16'!F90,"")</f>
        <v>0</v>
      </c>
      <c r="G90" s="166">
        <f>SUM('Pay App 1:Pay App 16'!H90)</f>
        <v>0</v>
      </c>
      <c r="H90" s="165"/>
      <c r="I90" s="166">
        <f t="shared" si="2"/>
        <v>0</v>
      </c>
      <c r="J90" s="167">
        <f t="shared" si="3"/>
        <v>0</v>
      </c>
      <c r="K90" s="166">
        <f t="shared" si="4"/>
        <v>0</v>
      </c>
      <c r="L90" s="166" t="str">
        <f t="shared" si="0"/>
        <v/>
      </c>
      <c r="M90" s="165"/>
      <c r="N90" s="166">
        <f>SUM('Pay App 1:Pay App 17'!L90)+SUM('Pay App 1:Pay App 17'!M90)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Data'!$N$2:$BW$88,19,FALSE)</f>
        <v>0</v>
      </c>
      <c r="F91" s="166">
        <f>IFERROR(E91+'Pay App 16'!F91,"")</f>
        <v>0</v>
      </c>
      <c r="G91" s="166">
        <f>SUM('Pay App 1:Pay App 16'!H91)</f>
        <v>0</v>
      </c>
      <c r="H91" s="165"/>
      <c r="I91" s="166">
        <f t="shared" si="2"/>
        <v>0</v>
      </c>
      <c r="J91" s="167">
        <f t="shared" si="3"/>
        <v>0</v>
      </c>
      <c r="K91" s="166">
        <f t="shared" si="4"/>
        <v>0</v>
      </c>
      <c r="L91" s="166" t="str">
        <f t="shared" si="0"/>
        <v/>
      </c>
      <c r="M91" s="165"/>
      <c r="N91" s="166">
        <f>SUM('Pay App 1:Pay App 17'!L91)+SUM('Pay App 1:Pay App 17'!M91)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Data'!$N$2:$BW$88,19,FALSE)</f>
        <v>0</v>
      </c>
      <c r="F92" s="166">
        <f>IFERROR(E92+'Pay App 16'!F92,"")</f>
        <v>0</v>
      </c>
      <c r="G92" s="166">
        <f>SUM('Pay App 1:Pay App 16'!H92)</f>
        <v>0</v>
      </c>
      <c r="H92" s="165"/>
      <c r="I92" s="166">
        <f t="shared" si="2"/>
        <v>0</v>
      </c>
      <c r="J92" s="167">
        <f t="shared" si="3"/>
        <v>0</v>
      </c>
      <c r="K92" s="166">
        <f t="shared" si="4"/>
        <v>0</v>
      </c>
      <c r="L92" s="166" t="str">
        <f t="shared" si="0"/>
        <v/>
      </c>
      <c r="M92" s="165"/>
      <c r="N92" s="166">
        <f>SUM('Pay App 1:Pay App 17'!L92)+SUM('Pay App 1:Pay App 17'!M92)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Data'!$N$2:$BW$88,19,FALSE)</f>
        <v>0</v>
      </c>
      <c r="F93" s="166">
        <f>IFERROR(E93+'Pay App 16'!F93,"")</f>
        <v>0</v>
      </c>
      <c r="G93" s="166">
        <f>SUM('Pay App 1:Pay App 16'!H93)</f>
        <v>0</v>
      </c>
      <c r="H93" s="165"/>
      <c r="I93" s="166">
        <f t="shared" si="2"/>
        <v>0</v>
      </c>
      <c r="J93" s="167">
        <f t="shared" si="3"/>
        <v>0</v>
      </c>
      <c r="K93" s="166">
        <f t="shared" si="4"/>
        <v>0</v>
      </c>
      <c r="L93" s="166" t="str">
        <f t="shared" si="0"/>
        <v/>
      </c>
      <c r="M93" s="165"/>
      <c r="N93" s="166">
        <f>SUM('Pay App 1:Pay App 17'!L93)+SUM('Pay App 1:Pay App 17'!M93)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Data'!$N$2:$BW$88,19,FALSE)</f>
        <v>0</v>
      </c>
      <c r="F94" s="166">
        <f>IFERROR(E94+'Pay App 16'!F94,"")</f>
        <v>0</v>
      </c>
      <c r="G94" s="166">
        <f>SUM('Pay App 1:Pay App 16'!H94)</f>
        <v>0</v>
      </c>
      <c r="H94" s="165"/>
      <c r="I94" s="166">
        <f t="shared" si="2"/>
        <v>0</v>
      </c>
      <c r="J94" s="167">
        <f t="shared" si="3"/>
        <v>0</v>
      </c>
      <c r="K94" s="166">
        <f t="shared" si="4"/>
        <v>0</v>
      </c>
      <c r="L94" s="166" t="str">
        <f t="shared" si="0"/>
        <v/>
      </c>
      <c r="M94" s="165"/>
      <c r="N94" s="166">
        <f>SUM('Pay App 1:Pay App 17'!L94)+SUM('Pay App 1:Pay App 17'!M94)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Data'!$N$2:$BW$88,19,FALSE)</f>
        <v>0</v>
      </c>
      <c r="F95" s="166">
        <f>IFERROR(E95+'Pay App 16'!F95,"")</f>
        <v>0</v>
      </c>
      <c r="G95" s="166">
        <f>SUM('Pay App 1:Pay App 16'!H95)</f>
        <v>0</v>
      </c>
      <c r="H95" s="165"/>
      <c r="I95" s="166">
        <f t="shared" si="2"/>
        <v>0</v>
      </c>
      <c r="J95" s="167">
        <f t="shared" si="3"/>
        <v>0</v>
      </c>
      <c r="K95" s="166">
        <f t="shared" si="4"/>
        <v>0</v>
      </c>
      <c r="L95" s="166" t="str">
        <f t="shared" si="0"/>
        <v/>
      </c>
      <c r="M95" s="165"/>
      <c r="N95" s="166">
        <f>SUM('Pay App 1:Pay App 17'!L95)+SUM('Pay App 1:Pay App 17'!M95)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Data'!$N$2:$BW$88,19,FALSE)</f>
        <v>0</v>
      </c>
      <c r="F96" s="166">
        <f>IFERROR(E96+'Pay App 16'!F96,"")</f>
        <v>0</v>
      </c>
      <c r="G96" s="166">
        <f>SUM('Pay App 1:Pay App 16'!H96)</f>
        <v>0</v>
      </c>
      <c r="H96" s="165"/>
      <c r="I96" s="166">
        <f t="shared" si="2"/>
        <v>0</v>
      </c>
      <c r="J96" s="167">
        <f t="shared" si="3"/>
        <v>0</v>
      </c>
      <c r="K96" s="166">
        <f t="shared" si="4"/>
        <v>0</v>
      </c>
      <c r="L96" s="166" t="str">
        <f t="shared" si="0"/>
        <v/>
      </c>
      <c r="M96" s="165"/>
      <c r="N96" s="166">
        <f>SUM('Pay App 1:Pay App 17'!L96)+SUM('Pay App 1:Pay App 17'!M96)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Data'!$N$2:$BW$88,19,FALSE)</f>
        <v>0</v>
      </c>
      <c r="F97" s="166">
        <f>IFERROR(E97+'Pay App 16'!F97,"")</f>
        <v>0</v>
      </c>
      <c r="G97" s="166">
        <f>SUM('Pay App 1:Pay App 16'!H97)</f>
        <v>0</v>
      </c>
      <c r="H97" s="165"/>
      <c r="I97" s="166">
        <f t="shared" si="2"/>
        <v>0</v>
      </c>
      <c r="J97" s="167">
        <f t="shared" si="3"/>
        <v>0</v>
      </c>
      <c r="K97" s="166">
        <f t="shared" si="4"/>
        <v>0</v>
      </c>
      <c r="L97" s="166" t="str">
        <f t="shared" si="0"/>
        <v/>
      </c>
      <c r="M97" s="165"/>
      <c r="N97" s="166">
        <f>SUM('Pay App 1:Pay App 17'!L97)+SUM('Pay App 1:Pay App 17'!M97)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Data'!$N$2:$BW$88,19,FALSE)</f>
        <v>0</v>
      </c>
      <c r="F98" s="166">
        <f>IFERROR(E98+'Pay App 16'!F98,"")</f>
        <v>0</v>
      </c>
      <c r="G98" s="166">
        <f>SUM('Pay App 1:Pay App 16'!H98)</f>
        <v>0</v>
      </c>
      <c r="H98" s="165"/>
      <c r="I98" s="166">
        <f t="shared" si="2"/>
        <v>0</v>
      </c>
      <c r="J98" s="167">
        <f t="shared" si="3"/>
        <v>0</v>
      </c>
      <c r="K98" s="166">
        <f t="shared" si="4"/>
        <v>0</v>
      </c>
      <c r="L98" s="166" t="str">
        <f t="shared" si="0"/>
        <v/>
      </c>
      <c r="M98" s="165"/>
      <c r="N98" s="166">
        <f>SUM('Pay App 1:Pay App 17'!L98)+SUM('Pay App 1:Pay App 17'!M98)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Data'!$N$2:$BW$88,19,FALSE)</f>
        <v>0</v>
      </c>
      <c r="F99" s="166">
        <f>IFERROR(E99+'Pay App 16'!F99,"")</f>
        <v>0</v>
      </c>
      <c r="G99" s="166">
        <f>SUM('Pay App 1:Pay App 16'!H99)</f>
        <v>0</v>
      </c>
      <c r="H99" s="165"/>
      <c r="I99" s="166">
        <f t="shared" si="2"/>
        <v>0</v>
      </c>
      <c r="J99" s="167">
        <f t="shared" si="3"/>
        <v>0</v>
      </c>
      <c r="K99" s="166">
        <f t="shared" si="4"/>
        <v>0</v>
      </c>
      <c r="L99" s="166" t="str">
        <f t="shared" si="0"/>
        <v/>
      </c>
      <c r="M99" s="165"/>
      <c r="N99" s="166">
        <f>SUM('Pay App 1:Pay App 17'!L99)+SUM('Pay App 1:Pay App 17'!M99)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Data'!$N$2:$BW$88,19,FALSE)</f>
        <v>0</v>
      </c>
      <c r="F100" s="166">
        <f>IFERROR(E100+'Pay App 16'!F100,"")</f>
        <v>0</v>
      </c>
      <c r="G100" s="166">
        <f>SUM('Pay App 1:Pay App 16'!H100)</f>
        <v>0</v>
      </c>
      <c r="H100" s="165"/>
      <c r="I100" s="166">
        <f>G100+H100</f>
        <v>0</v>
      </c>
      <c r="J100" s="167">
        <f>IFERROR(I100/F100,0)</f>
        <v>0</v>
      </c>
      <c r="K100" s="166">
        <f>IFERROR(F100-I100,"")</f>
        <v>0</v>
      </c>
      <c r="L100" s="166" t="str">
        <f t="shared" si="0"/>
        <v/>
      </c>
      <c r="M100" s="165"/>
      <c r="N100" s="166">
        <f>SUM('Pay App 1:Pay App 17'!L100)+SUM('Pay App 1:Pay App 17'!M100)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17.2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Data'!$N$2:$BW$88,19,FALSE)</f>
        <v>0</v>
      </c>
      <c r="F106" s="166">
        <f>IFERROR(E106+'Pay App 16'!F106,"")</f>
        <v>0</v>
      </c>
      <c r="G106" s="166">
        <f>SUM('Pay App 1:Pay App 16'!H106)</f>
        <v>0</v>
      </c>
      <c r="H106" s="165"/>
      <c r="I106" s="166">
        <f>G106+H106</f>
        <v>0</v>
      </c>
      <c r="J106" s="167">
        <f>IFERROR(I106/F106,0)</f>
        <v>0</v>
      </c>
      <c r="K106" s="166">
        <f>IFERROR(F106-I106,"")</f>
        <v>0</v>
      </c>
      <c r="L106" s="166" t="str">
        <f>IF(AND($H$33&lt;100000, $H$33&gt;0, H106&gt;=1),0,IF(AND($H$33&gt;=100000,H106&lt;&gt;""),O106,""))</f>
        <v/>
      </c>
      <c r="M106" s="165"/>
      <c r="N106" s="166">
        <f>SUM('Pay App 1:Pay App 17'!L106)+SUM('Pay App 1:Pay App 17'!M106)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Data'!$N$2:$BW$88,19,FALSE)</f>
        <v>0</v>
      </c>
      <c r="F107" s="166">
        <f>IFERROR(E107+'Pay App 16'!F107,"")</f>
        <v>0</v>
      </c>
      <c r="G107" s="166">
        <f>SUM('Pay App 1:Pay App 16'!H107)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17'!L107)+SUM('Pay App 1:Pay App 17'!M107)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Data'!$N$2:$BW$88,19,FALSE)</f>
        <v>0</v>
      </c>
      <c r="F108" s="166">
        <f>IFERROR(E108+'Pay App 16'!F108,"")</f>
        <v>0</v>
      </c>
      <c r="G108" s="166">
        <f>SUM('Pay App 1:Pay App 16'!H108)</f>
        <v>0</v>
      </c>
      <c r="H108" s="165"/>
      <c r="I108" s="166">
        <f t="shared" si="6"/>
        <v>0</v>
      </c>
      <c r="J108" s="167">
        <f t="shared" si="7"/>
        <v>0</v>
      </c>
      <c r="K108" s="166">
        <f t="shared" si="8"/>
        <v>0</v>
      </c>
      <c r="L108" s="166" t="str">
        <f t="shared" si="9"/>
        <v/>
      </c>
      <c r="M108" s="165"/>
      <c r="N108" s="166">
        <f>SUM('Pay App 1:Pay App 17'!L108)+SUM('Pay App 1:Pay App 17'!M108)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Data'!$N$2:$BW$88,19,FALSE)</f>
        <v>0</v>
      </c>
      <c r="F109" s="166">
        <f>IFERROR(E109+'Pay App 16'!F109,"")</f>
        <v>0</v>
      </c>
      <c r="G109" s="166">
        <f>SUM('Pay App 1:Pay App 16'!H109)</f>
        <v>0</v>
      </c>
      <c r="H109" s="165"/>
      <c r="I109" s="166">
        <f t="shared" si="6"/>
        <v>0</v>
      </c>
      <c r="J109" s="167">
        <f t="shared" si="7"/>
        <v>0</v>
      </c>
      <c r="K109" s="166">
        <f t="shared" si="8"/>
        <v>0</v>
      </c>
      <c r="L109" s="166" t="str">
        <f t="shared" si="9"/>
        <v/>
      </c>
      <c r="M109" s="165"/>
      <c r="N109" s="166">
        <f>SUM('Pay App 1:Pay App 17'!L109)+SUM('Pay App 1:Pay App 17'!M109)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Data'!$N$2:$BW$88,19,FALSE)</f>
        <v>0</v>
      </c>
      <c r="F110" s="166">
        <f>IFERROR(E110+'Pay App 16'!F110,"")</f>
        <v>0</v>
      </c>
      <c r="G110" s="166">
        <f>SUM('Pay App 1:Pay App 16'!H110)</f>
        <v>0</v>
      </c>
      <c r="H110" s="165"/>
      <c r="I110" s="166">
        <f t="shared" si="6"/>
        <v>0</v>
      </c>
      <c r="J110" s="167">
        <f t="shared" si="7"/>
        <v>0</v>
      </c>
      <c r="K110" s="166">
        <f t="shared" si="8"/>
        <v>0</v>
      </c>
      <c r="L110" s="166" t="str">
        <f t="shared" si="9"/>
        <v/>
      </c>
      <c r="M110" s="165"/>
      <c r="N110" s="166">
        <f>SUM('Pay App 1:Pay App 17'!L110)+SUM('Pay App 1:Pay App 17'!M110)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Data'!$N$2:$BW$88,19,FALSE)</f>
        <v>0</v>
      </c>
      <c r="F111" s="166">
        <f>IFERROR(E111+'Pay App 16'!F111,"")</f>
        <v>0</v>
      </c>
      <c r="G111" s="166">
        <f>SUM('Pay App 1:Pay App 16'!H111)</f>
        <v>0</v>
      </c>
      <c r="H111" s="165"/>
      <c r="I111" s="166">
        <f t="shared" si="6"/>
        <v>0</v>
      </c>
      <c r="J111" s="167">
        <f t="shared" si="7"/>
        <v>0</v>
      </c>
      <c r="K111" s="166">
        <f t="shared" si="8"/>
        <v>0</v>
      </c>
      <c r="L111" s="166" t="str">
        <f t="shared" si="9"/>
        <v/>
      </c>
      <c r="M111" s="165"/>
      <c r="N111" s="166">
        <f>SUM('Pay App 1:Pay App 17'!L111)+SUM('Pay App 1:Pay App 17'!M111)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Data'!$N$2:$BW$88,19,FALSE)</f>
        <v>0</v>
      </c>
      <c r="F112" s="166">
        <f>IFERROR(E112+'Pay App 16'!F112,"")</f>
        <v>0</v>
      </c>
      <c r="G112" s="166">
        <f>SUM('Pay App 1:Pay App 16'!H112)</f>
        <v>0</v>
      </c>
      <c r="H112" s="165"/>
      <c r="I112" s="166">
        <f t="shared" si="6"/>
        <v>0</v>
      </c>
      <c r="J112" s="167">
        <f t="shared" si="7"/>
        <v>0</v>
      </c>
      <c r="K112" s="166">
        <f t="shared" si="8"/>
        <v>0</v>
      </c>
      <c r="L112" s="166" t="str">
        <f t="shared" si="9"/>
        <v/>
      </c>
      <c r="M112" s="165"/>
      <c r="N112" s="166">
        <f>SUM('Pay App 1:Pay App 17'!L112)+SUM('Pay App 1:Pay App 17'!M112)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Data'!$N$2:$BW$88,19,FALSE)</f>
        <v>0</v>
      </c>
      <c r="F113" s="166">
        <f>IFERROR(E113+'Pay App 16'!F113,"")</f>
        <v>0</v>
      </c>
      <c r="G113" s="166">
        <f>SUM('Pay App 1:Pay App 16'!H113)</f>
        <v>0</v>
      </c>
      <c r="H113" s="165"/>
      <c r="I113" s="166">
        <f t="shared" si="6"/>
        <v>0</v>
      </c>
      <c r="J113" s="167">
        <f t="shared" si="7"/>
        <v>0</v>
      </c>
      <c r="K113" s="166">
        <f t="shared" si="8"/>
        <v>0</v>
      </c>
      <c r="L113" s="166" t="str">
        <f t="shared" si="9"/>
        <v/>
      </c>
      <c r="M113" s="165"/>
      <c r="N113" s="166">
        <f>SUM('Pay App 1:Pay App 17'!L113)+SUM('Pay App 1:Pay App 17'!M113)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Data'!$N$2:$BW$88,19,FALSE)</f>
        <v>0</v>
      </c>
      <c r="F114" s="166">
        <f>IFERROR(E114+'Pay App 16'!F114,"")</f>
        <v>0</v>
      </c>
      <c r="G114" s="166">
        <f>SUM('Pay App 1:Pay App 16'!H114)</f>
        <v>0</v>
      </c>
      <c r="H114" s="165"/>
      <c r="I114" s="166">
        <f t="shared" si="6"/>
        <v>0</v>
      </c>
      <c r="J114" s="167">
        <f t="shared" si="7"/>
        <v>0</v>
      </c>
      <c r="K114" s="166">
        <f t="shared" si="8"/>
        <v>0</v>
      </c>
      <c r="L114" s="166" t="str">
        <f t="shared" si="9"/>
        <v/>
      </c>
      <c r="M114" s="165"/>
      <c r="N114" s="166">
        <f>SUM('Pay App 1:Pay App 17'!L114)+SUM('Pay App 1:Pay App 17'!M114)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Data'!$N$2:$BW$88,19,FALSE)</f>
        <v>0</v>
      </c>
      <c r="F115" s="166">
        <f>IFERROR(E115+'Pay App 16'!F115,"")</f>
        <v>0</v>
      </c>
      <c r="G115" s="166">
        <f>SUM('Pay App 1:Pay App 16'!H115)</f>
        <v>0</v>
      </c>
      <c r="H115" s="165"/>
      <c r="I115" s="166">
        <f t="shared" si="6"/>
        <v>0</v>
      </c>
      <c r="J115" s="167">
        <f t="shared" si="7"/>
        <v>0</v>
      </c>
      <c r="K115" s="166">
        <f t="shared" si="8"/>
        <v>0</v>
      </c>
      <c r="L115" s="166" t="str">
        <f t="shared" si="9"/>
        <v/>
      </c>
      <c r="M115" s="165"/>
      <c r="N115" s="166">
        <f>SUM('Pay App 1:Pay App 17'!L115)+SUM('Pay App 1:Pay App 17'!M115)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Data'!$N$2:$BW$88,19,FALSE)</f>
        <v>0</v>
      </c>
      <c r="F116" s="166">
        <f>IFERROR(E116+'Pay App 16'!F116,"")</f>
        <v>0</v>
      </c>
      <c r="G116" s="166">
        <f>SUM('Pay App 1:Pay App 16'!H116)</f>
        <v>0</v>
      </c>
      <c r="H116" s="165"/>
      <c r="I116" s="166">
        <f t="shared" si="6"/>
        <v>0</v>
      </c>
      <c r="J116" s="167">
        <f t="shared" si="7"/>
        <v>0</v>
      </c>
      <c r="K116" s="166">
        <f t="shared" si="8"/>
        <v>0</v>
      </c>
      <c r="L116" s="166" t="str">
        <f t="shared" si="9"/>
        <v/>
      </c>
      <c r="M116" s="165"/>
      <c r="N116" s="166">
        <f>SUM('Pay App 1:Pay App 17'!L116)+SUM('Pay App 1:Pay App 17'!M116)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Data'!$N$2:$BW$88,19,FALSE)</f>
        <v>0</v>
      </c>
      <c r="F117" s="166">
        <f>IFERROR(E117+'Pay App 16'!F117,"")</f>
        <v>0</v>
      </c>
      <c r="G117" s="166">
        <f>SUM('Pay App 1:Pay App 16'!H117)</f>
        <v>0</v>
      </c>
      <c r="H117" s="165"/>
      <c r="I117" s="166">
        <f t="shared" si="6"/>
        <v>0</v>
      </c>
      <c r="J117" s="167">
        <f t="shared" si="7"/>
        <v>0</v>
      </c>
      <c r="K117" s="166">
        <f t="shared" si="8"/>
        <v>0</v>
      </c>
      <c r="L117" s="166" t="str">
        <f t="shared" si="9"/>
        <v/>
      </c>
      <c r="M117" s="165"/>
      <c r="N117" s="166">
        <f>SUM('Pay App 1:Pay App 17'!L117)+SUM('Pay App 1:Pay App 17'!M117)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Data'!$N$2:$BW$88,19,FALSE)</f>
        <v>0</v>
      </c>
      <c r="F118" s="166">
        <f>IFERROR(E118+'Pay App 16'!F118,"")</f>
        <v>0</v>
      </c>
      <c r="G118" s="166">
        <f>SUM('Pay App 1:Pay App 16'!H118)</f>
        <v>0</v>
      </c>
      <c r="H118" s="165"/>
      <c r="I118" s="166">
        <f t="shared" si="6"/>
        <v>0</v>
      </c>
      <c r="J118" s="167">
        <f t="shared" si="7"/>
        <v>0</v>
      </c>
      <c r="K118" s="166">
        <f t="shared" si="8"/>
        <v>0</v>
      </c>
      <c r="L118" s="166" t="str">
        <f t="shared" si="9"/>
        <v/>
      </c>
      <c r="M118" s="165"/>
      <c r="N118" s="166">
        <f>SUM('Pay App 1:Pay App 17'!L118)+SUM('Pay App 1:Pay App 17'!M118)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Data'!$N$2:$BW$88,19,FALSE)</f>
        <v>0</v>
      </c>
      <c r="F119" s="166">
        <f>IFERROR(E119+'Pay App 16'!F119,"")</f>
        <v>0</v>
      </c>
      <c r="G119" s="166">
        <f>SUM('Pay App 1:Pay App 16'!H119)</f>
        <v>0</v>
      </c>
      <c r="H119" s="165"/>
      <c r="I119" s="166">
        <f t="shared" si="6"/>
        <v>0</v>
      </c>
      <c r="J119" s="167">
        <f t="shared" si="7"/>
        <v>0</v>
      </c>
      <c r="K119" s="166">
        <f t="shared" si="8"/>
        <v>0</v>
      </c>
      <c r="L119" s="166" t="str">
        <f t="shared" si="9"/>
        <v/>
      </c>
      <c r="M119" s="165"/>
      <c r="N119" s="166">
        <f>SUM('Pay App 1:Pay App 17'!L119)+SUM('Pay App 1:Pay App 17'!M119)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Data'!$N$2:$BW$88,19,FALSE)</f>
        <v>0</v>
      </c>
      <c r="F120" s="166">
        <f>IFERROR(E120+'Pay App 16'!F120,"")</f>
        <v>0</v>
      </c>
      <c r="G120" s="166">
        <f>SUM('Pay App 1:Pay App 16'!H120)</f>
        <v>0</v>
      </c>
      <c r="H120" s="165"/>
      <c r="I120" s="166">
        <f t="shared" si="6"/>
        <v>0</v>
      </c>
      <c r="J120" s="167">
        <f t="shared" si="7"/>
        <v>0</v>
      </c>
      <c r="K120" s="166">
        <f t="shared" si="8"/>
        <v>0</v>
      </c>
      <c r="L120" s="166" t="str">
        <f t="shared" si="9"/>
        <v/>
      </c>
      <c r="M120" s="165"/>
      <c r="N120" s="166">
        <f>SUM('Pay App 1:Pay App 17'!L120)+SUM('Pay App 1:Pay App 17'!M120)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Data'!$N$2:$BW$88,19,FALSE)</f>
        <v>0</v>
      </c>
      <c r="F121" s="166">
        <f>IFERROR(E121+'Pay App 16'!F121,"")</f>
        <v>0</v>
      </c>
      <c r="G121" s="166">
        <f>SUM('Pay App 1:Pay App 16'!H121)</f>
        <v>0</v>
      </c>
      <c r="H121" s="165"/>
      <c r="I121" s="166">
        <f t="shared" si="6"/>
        <v>0</v>
      </c>
      <c r="J121" s="167">
        <f t="shared" si="7"/>
        <v>0</v>
      </c>
      <c r="K121" s="166">
        <f t="shared" si="8"/>
        <v>0</v>
      </c>
      <c r="L121" s="166" t="str">
        <f t="shared" si="9"/>
        <v/>
      </c>
      <c r="M121" s="165"/>
      <c r="N121" s="166">
        <f>SUM('Pay App 1:Pay App 17'!L121)+SUM('Pay App 1:Pay App 17'!M121)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Data'!$N$2:$BW$88,19,FALSE)</f>
        <v>0</v>
      </c>
      <c r="F122" s="166">
        <f>IFERROR(E122+'Pay App 16'!F122,"")</f>
        <v>0</v>
      </c>
      <c r="G122" s="166">
        <f>SUM('Pay App 1:Pay App 16'!H122)</f>
        <v>0</v>
      </c>
      <c r="H122" s="165"/>
      <c r="I122" s="166">
        <f t="shared" si="6"/>
        <v>0</v>
      </c>
      <c r="J122" s="167">
        <f t="shared" si="7"/>
        <v>0</v>
      </c>
      <c r="K122" s="166">
        <f t="shared" si="8"/>
        <v>0</v>
      </c>
      <c r="L122" s="166" t="str">
        <f t="shared" si="9"/>
        <v/>
      </c>
      <c r="M122" s="165"/>
      <c r="N122" s="166">
        <f>SUM('Pay App 1:Pay App 17'!L122)+SUM('Pay App 1:Pay App 17'!M122)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Data'!$N$2:$BW$88,19,FALSE)</f>
        <v>0</v>
      </c>
      <c r="F123" s="166">
        <f>IFERROR(E123+'Pay App 16'!F123,"")</f>
        <v>0</v>
      </c>
      <c r="G123" s="166">
        <f>SUM('Pay App 1:Pay App 16'!H123)</f>
        <v>0</v>
      </c>
      <c r="H123" s="165"/>
      <c r="I123" s="166">
        <f t="shared" si="6"/>
        <v>0</v>
      </c>
      <c r="J123" s="167">
        <f t="shared" si="7"/>
        <v>0</v>
      </c>
      <c r="K123" s="166">
        <f t="shared" si="8"/>
        <v>0</v>
      </c>
      <c r="L123" s="166" t="str">
        <f t="shared" si="9"/>
        <v/>
      </c>
      <c r="M123" s="165"/>
      <c r="N123" s="166">
        <f>SUM('Pay App 1:Pay App 17'!L123)+SUM('Pay App 1:Pay App 17'!M123)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Data'!$N$2:$BW$88,19,FALSE)</f>
        <v>0</v>
      </c>
      <c r="F124" s="166">
        <f>IFERROR(E124+'Pay App 16'!F124,"")</f>
        <v>0</v>
      </c>
      <c r="G124" s="166">
        <f>SUM('Pay App 1:Pay App 16'!H124)</f>
        <v>0</v>
      </c>
      <c r="H124" s="165"/>
      <c r="I124" s="166">
        <f t="shared" si="6"/>
        <v>0</v>
      </c>
      <c r="J124" s="167">
        <f t="shared" si="7"/>
        <v>0</v>
      </c>
      <c r="K124" s="166">
        <f t="shared" si="8"/>
        <v>0</v>
      </c>
      <c r="L124" s="166" t="str">
        <f t="shared" si="9"/>
        <v/>
      </c>
      <c r="M124" s="165"/>
      <c r="N124" s="166">
        <f>SUM('Pay App 1:Pay App 17'!L124)+SUM('Pay App 1:Pay App 17'!M124)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Data'!$N$2:$BW$88,19,FALSE)</f>
        <v>0</v>
      </c>
      <c r="F125" s="166">
        <f>IFERROR(E125+'Pay App 16'!F125,"")</f>
        <v>0</v>
      </c>
      <c r="G125" s="166">
        <f>SUM('Pay App 1:Pay App 16'!H125)</f>
        <v>0</v>
      </c>
      <c r="H125" s="165"/>
      <c r="I125" s="166">
        <f t="shared" si="6"/>
        <v>0</v>
      </c>
      <c r="J125" s="167">
        <f t="shared" si="7"/>
        <v>0</v>
      </c>
      <c r="K125" s="166">
        <f t="shared" si="8"/>
        <v>0</v>
      </c>
      <c r="L125" s="166" t="str">
        <f t="shared" si="9"/>
        <v/>
      </c>
      <c r="M125" s="165"/>
      <c r="N125" s="166">
        <f>SUM('Pay App 1:Pay App 17'!L125)+SUM('Pay App 1:Pay App 17'!M125)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Data'!$N$2:$BW$88,19,FALSE)</f>
        <v>0</v>
      </c>
      <c r="F126" s="166">
        <f>IFERROR(E126+'Pay App 16'!F126,"")</f>
        <v>0</v>
      </c>
      <c r="G126" s="166">
        <f>SUM('Pay App 1:Pay App 16'!H126)</f>
        <v>0</v>
      </c>
      <c r="H126" s="165"/>
      <c r="I126" s="166">
        <f t="shared" si="6"/>
        <v>0</v>
      </c>
      <c r="J126" s="167">
        <f t="shared" si="7"/>
        <v>0</v>
      </c>
      <c r="K126" s="166">
        <f t="shared" si="8"/>
        <v>0</v>
      </c>
      <c r="L126" s="166" t="str">
        <f t="shared" si="9"/>
        <v/>
      </c>
      <c r="M126" s="165"/>
      <c r="N126" s="166">
        <f>SUM('Pay App 1:Pay App 17'!L126)+SUM('Pay App 1:Pay App 17'!M126)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Data'!$N$2:$BW$88,19,FALSE)</f>
        <v>0</v>
      </c>
      <c r="F127" s="166">
        <f>IFERROR(E127+'Pay App 16'!F127,"")</f>
        <v>0</v>
      </c>
      <c r="G127" s="166">
        <f>SUM('Pay App 1:Pay App 16'!H127)</f>
        <v>0</v>
      </c>
      <c r="H127" s="165"/>
      <c r="I127" s="166">
        <f t="shared" si="6"/>
        <v>0</v>
      </c>
      <c r="J127" s="167">
        <f t="shared" si="7"/>
        <v>0</v>
      </c>
      <c r="K127" s="166">
        <f t="shared" si="8"/>
        <v>0</v>
      </c>
      <c r="L127" s="166" t="str">
        <f t="shared" si="9"/>
        <v/>
      </c>
      <c r="M127" s="165"/>
      <c r="N127" s="166">
        <f>SUM('Pay App 1:Pay App 17'!L127)+SUM('Pay App 1:Pay App 17'!M127)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Data'!$N$2:$BW$88,19,FALSE)</f>
        <v>0</v>
      </c>
      <c r="F128" s="166">
        <f>IFERROR(E128+'Pay App 16'!F128,"")</f>
        <v>0</v>
      </c>
      <c r="G128" s="166">
        <f>SUM('Pay App 1:Pay App 16'!H128)</f>
        <v>0</v>
      </c>
      <c r="H128" s="165"/>
      <c r="I128" s="166">
        <f t="shared" si="6"/>
        <v>0</v>
      </c>
      <c r="J128" s="167">
        <f t="shared" si="7"/>
        <v>0</v>
      </c>
      <c r="K128" s="166">
        <f t="shared" si="8"/>
        <v>0</v>
      </c>
      <c r="L128" s="166" t="str">
        <f t="shared" si="9"/>
        <v/>
      </c>
      <c r="M128" s="165"/>
      <c r="N128" s="166">
        <f>SUM('Pay App 1:Pay App 17'!L128)+SUM('Pay App 1:Pay App 17'!M128)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Data'!$N$2:$BW$88,19,FALSE)</f>
        <v>0</v>
      </c>
      <c r="F129" s="166">
        <f>IFERROR(E129+'Pay App 16'!F129,"")</f>
        <v>0</v>
      </c>
      <c r="G129" s="166">
        <f>SUM('Pay App 1:Pay App 16'!H129)</f>
        <v>0</v>
      </c>
      <c r="H129" s="165"/>
      <c r="I129" s="166">
        <f t="shared" si="6"/>
        <v>0</v>
      </c>
      <c r="J129" s="167">
        <f t="shared" si="7"/>
        <v>0</v>
      </c>
      <c r="K129" s="166">
        <f t="shared" si="8"/>
        <v>0</v>
      </c>
      <c r="L129" s="166" t="str">
        <f t="shared" si="9"/>
        <v/>
      </c>
      <c r="M129" s="165"/>
      <c r="N129" s="166">
        <f>SUM('Pay App 1:Pay App 17'!L129)+SUM('Pay App 1:Pay App 17'!M129)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Data'!$N$2:$BW$88,19,FALSE)</f>
        <v>0</v>
      </c>
      <c r="F130" s="166">
        <f>IFERROR(E130+'Pay App 16'!F130,"")</f>
        <v>0</v>
      </c>
      <c r="G130" s="166">
        <f>SUM('Pay App 1:Pay App 16'!H130)</f>
        <v>0</v>
      </c>
      <c r="H130" s="165"/>
      <c r="I130" s="166">
        <f t="shared" si="6"/>
        <v>0</v>
      </c>
      <c r="J130" s="167">
        <f t="shared" si="7"/>
        <v>0</v>
      </c>
      <c r="K130" s="166">
        <f t="shared" si="8"/>
        <v>0</v>
      </c>
      <c r="L130" s="166" t="str">
        <f t="shared" si="9"/>
        <v/>
      </c>
      <c r="M130" s="165"/>
      <c r="N130" s="166">
        <f>SUM('Pay App 1:Pay App 17'!L130)+SUM('Pay App 1:Pay App 17'!M130)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Data'!$N$2:$BW$88,19,FALSE)</f>
        <v>0</v>
      </c>
      <c r="F131" s="166">
        <f>IFERROR(E131+'Pay App 16'!F131,"")</f>
        <v>0</v>
      </c>
      <c r="G131" s="166">
        <f>SUM('Pay App 1:Pay App 16'!H131)</f>
        <v>0</v>
      </c>
      <c r="H131" s="165"/>
      <c r="I131" s="166">
        <f t="shared" si="6"/>
        <v>0</v>
      </c>
      <c r="J131" s="167">
        <f t="shared" si="7"/>
        <v>0</v>
      </c>
      <c r="K131" s="166">
        <f t="shared" si="8"/>
        <v>0</v>
      </c>
      <c r="L131" s="166" t="str">
        <f t="shared" si="9"/>
        <v/>
      </c>
      <c r="M131" s="165"/>
      <c r="N131" s="166">
        <f>SUM('Pay App 1:Pay App 17'!L131)+SUM('Pay App 1:Pay App 17'!M131)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Data'!$N$2:$BW$88,19,FALSE)</f>
        <v>0</v>
      </c>
      <c r="F132" s="166">
        <f>IFERROR(E132+'Pay App 16'!F132,"")</f>
        <v>0</v>
      </c>
      <c r="G132" s="166">
        <f>SUM('Pay App 1:Pay App 16'!H132)</f>
        <v>0</v>
      </c>
      <c r="H132" s="165"/>
      <c r="I132" s="166">
        <f t="shared" si="6"/>
        <v>0</v>
      </c>
      <c r="J132" s="167">
        <f t="shared" si="7"/>
        <v>0</v>
      </c>
      <c r="K132" s="166">
        <f t="shared" si="8"/>
        <v>0</v>
      </c>
      <c r="L132" s="166" t="str">
        <f t="shared" si="9"/>
        <v/>
      </c>
      <c r="M132" s="165"/>
      <c r="N132" s="166">
        <f>SUM('Pay App 1:Pay App 17'!L132)+SUM('Pay App 1:Pay App 17'!M132)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Data'!$N$2:$BW$88,19,FALSE)</f>
        <v>0</v>
      </c>
      <c r="F133" s="166">
        <f>IFERROR(E133+'Pay App 16'!F133,"")</f>
        <v>0</v>
      </c>
      <c r="G133" s="166">
        <f>SUM('Pay App 1:Pay App 16'!H133)</f>
        <v>0</v>
      </c>
      <c r="H133" s="165"/>
      <c r="I133" s="166">
        <f t="shared" si="6"/>
        <v>0</v>
      </c>
      <c r="J133" s="167">
        <f t="shared" si="7"/>
        <v>0</v>
      </c>
      <c r="K133" s="166">
        <f t="shared" si="8"/>
        <v>0</v>
      </c>
      <c r="L133" s="166" t="str">
        <f t="shared" si="9"/>
        <v/>
      </c>
      <c r="M133" s="165"/>
      <c r="N133" s="166">
        <f>SUM('Pay App 1:Pay App 17'!L133)+SUM('Pay App 1:Pay App 17'!M133)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Data'!$N$2:$BW$88,19,FALSE)</f>
        <v>0</v>
      </c>
      <c r="F134" s="166">
        <f>IFERROR(E134+'Pay App 16'!F134,"")</f>
        <v>0</v>
      </c>
      <c r="G134" s="166">
        <f>SUM('Pay App 1:Pay App 16'!H134)</f>
        <v>0</v>
      </c>
      <c r="H134" s="165"/>
      <c r="I134" s="166">
        <f t="shared" si="6"/>
        <v>0</v>
      </c>
      <c r="J134" s="167">
        <f t="shared" si="7"/>
        <v>0</v>
      </c>
      <c r="K134" s="166">
        <f t="shared" si="8"/>
        <v>0</v>
      </c>
      <c r="L134" s="166" t="str">
        <f t="shared" si="9"/>
        <v/>
      </c>
      <c r="M134" s="165"/>
      <c r="N134" s="166">
        <f>SUM('Pay App 1:Pay App 17'!L134)+SUM('Pay App 1:Pay App 17'!M134)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Data'!$N$2:$BW$88,19,FALSE)</f>
        <v>0</v>
      </c>
      <c r="F135" s="166">
        <f>IFERROR(E135+'Pay App 16'!F135,"")</f>
        <v>0</v>
      </c>
      <c r="G135" s="166">
        <f>SUM('Pay App 1:Pay App 16'!H135)</f>
        <v>0</v>
      </c>
      <c r="H135" s="165"/>
      <c r="I135" s="166">
        <f t="shared" si="6"/>
        <v>0</v>
      </c>
      <c r="J135" s="167">
        <f t="shared" si="7"/>
        <v>0</v>
      </c>
      <c r="K135" s="166">
        <f t="shared" si="8"/>
        <v>0</v>
      </c>
      <c r="L135" s="166" t="str">
        <f t="shared" si="9"/>
        <v/>
      </c>
      <c r="M135" s="165"/>
      <c r="N135" s="166">
        <f>SUM('Pay App 1:Pay App 17'!L135)+SUM('Pay App 1:Pay App 17'!M135)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Data'!$N$2:$BW$88,19,FALSE)</f>
        <v>0</v>
      </c>
      <c r="F136" s="166">
        <f>IFERROR(E136+'Pay App 16'!F136,"")</f>
        <v>0</v>
      </c>
      <c r="G136" s="166">
        <f>SUM('Pay App 1:Pay App 16'!H136)</f>
        <v>0</v>
      </c>
      <c r="H136" s="165"/>
      <c r="I136" s="166">
        <f t="shared" si="6"/>
        <v>0</v>
      </c>
      <c r="J136" s="167">
        <f t="shared" si="7"/>
        <v>0</v>
      </c>
      <c r="K136" s="166">
        <f t="shared" si="8"/>
        <v>0</v>
      </c>
      <c r="L136" s="166" t="str">
        <f t="shared" si="9"/>
        <v/>
      </c>
      <c r="M136" s="165"/>
      <c r="N136" s="166">
        <f>SUM('Pay App 1:Pay App 17'!L136)+SUM('Pay App 1:Pay App 17'!M136)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Data'!$N$2:$BW$88,19,FALSE)</f>
        <v>0</v>
      </c>
      <c r="F137" s="166">
        <f>IFERROR(E137+'Pay App 16'!F137,"")</f>
        <v>0</v>
      </c>
      <c r="G137" s="166">
        <f>SUM('Pay App 1:Pay App 16'!H137)</f>
        <v>0</v>
      </c>
      <c r="H137" s="165"/>
      <c r="I137" s="166">
        <f t="shared" si="6"/>
        <v>0</v>
      </c>
      <c r="J137" s="167">
        <f t="shared" si="7"/>
        <v>0</v>
      </c>
      <c r="K137" s="166">
        <f t="shared" si="8"/>
        <v>0</v>
      </c>
      <c r="L137" s="166" t="str">
        <f t="shared" si="9"/>
        <v/>
      </c>
      <c r="M137" s="165"/>
      <c r="N137" s="166">
        <f>SUM('Pay App 1:Pay App 17'!L137)+SUM('Pay App 1:Pay App 17'!M137)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Data'!$N$2:$BW$88,19,FALSE)</f>
        <v>0</v>
      </c>
      <c r="F138" s="166">
        <f>IFERROR(E138+'Pay App 16'!F138,"")</f>
        <v>0</v>
      </c>
      <c r="G138" s="166">
        <f>SUM('Pay App 1:Pay App 16'!H138)</f>
        <v>0</v>
      </c>
      <c r="H138" s="165"/>
      <c r="I138" s="166">
        <f t="shared" si="6"/>
        <v>0</v>
      </c>
      <c r="J138" s="167">
        <f t="shared" si="7"/>
        <v>0</v>
      </c>
      <c r="K138" s="166">
        <f t="shared" si="8"/>
        <v>0</v>
      </c>
      <c r="L138" s="166" t="str">
        <f t="shared" si="9"/>
        <v/>
      </c>
      <c r="M138" s="165"/>
      <c r="N138" s="166">
        <f>SUM('Pay App 1:Pay App 17'!L138)+SUM('Pay App 1:Pay App 17'!M138)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Data'!$N$2:$BW$88,19,FALSE)</f>
        <v>0</v>
      </c>
      <c r="F139" s="166">
        <f>IFERROR(E139+'Pay App 16'!F139,"")</f>
        <v>0</v>
      </c>
      <c r="G139" s="166">
        <f>SUM('Pay App 1:Pay App 16'!H139)</f>
        <v>0</v>
      </c>
      <c r="H139" s="165"/>
      <c r="I139" s="166">
        <f t="shared" si="6"/>
        <v>0</v>
      </c>
      <c r="J139" s="167">
        <f t="shared" si="7"/>
        <v>0</v>
      </c>
      <c r="K139" s="166">
        <f t="shared" si="8"/>
        <v>0</v>
      </c>
      <c r="L139" s="166" t="str">
        <f t="shared" si="9"/>
        <v/>
      </c>
      <c r="M139" s="165"/>
      <c r="N139" s="166">
        <f>SUM('Pay App 1:Pay App 17'!L139)+SUM('Pay App 1:Pay App 17'!M139)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Data'!$N$2:$BW$88,19,FALSE)</f>
        <v>0</v>
      </c>
      <c r="F140" s="166">
        <f>IFERROR(E140+'Pay App 16'!F140,"")</f>
        <v>0</v>
      </c>
      <c r="G140" s="166">
        <f>SUM('Pay App 1:Pay App 16'!H140)</f>
        <v>0</v>
      </c>
      <c r="H140" s="165"/>
      <c r="I140" s="166">
        <f t="shared" si="6"/>
        <v>0</v>
      </c>
      <c r="J140" s="167">
        <f t="shared" si="7"/>
        <v>0</v>
      </c>
      <c r="K140" s="166">
        <f t="shared" si="8"/>
        <v>0</v>
      </c>
      <c r="L140" s="166" t="str">
        <f t="shared" si="9"/>
        <v/>
      </c>
      <c r="M140" s="165"/>
      <c r="N140" s="166">
        <f>SUM('Pay App 1:Pay App 17'!L140)+SUM('Pay App 1:Pay App 17'!M140)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Data'!$N$2:$BW$88,19,FALSE)</f>
        <v>0</v>
      </c>
      <c r="F141" s="166">
        <f>IFERROR(E141+'Pay App 16'!F141,"")</f>
        <v>0</v>
      </c>
      <c r="G141" s="166">
        <f>SUM('Pay App 1:Pay App 16'!H141)</f>
        <v>0</v>
      </c>
      <c r="H141" s="165"/>
      <c r="I141" s="166">
        <f t="shared" si="6"/>
        <v>0</v>
      </c>
      <c r="J141" s="167">
        <f t="shared" si="7"/>
        <v>0</v>
      </c>
      <c r="K141" s="166">
        <f t="shared" si="8"/>
        <v>0</v>
      </c>
      <c r="L141" s="166" t="str">
        <f t="shared" si="9"/>
        <v/>
      </c>
      <c r="M141" s="165"/>
      <c r="N141" s="166">
        <f>SUM('Pay App 1:Pay App 17'!L141)+SUM('Pay App 1:Pay App 17'!M141)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Data'!$N$2:$BW$88,19,FALSE)</f>
        <v>0</v>
      </c>
      <c r="F142" s="166">
        <f>IFERROR(E142+'Pay App 16'!F142,"")</f>
        <v>0</v>
      </c>
      <c r="G142" s="166">
        <f>SUM('Pay App 1:Pay App 16'!H142)</f>
        <v>0</v>
      </c>
      <c r="H142" s="165"/>
      <c r="I142" s="166">
        <f t="shared" si="6"/>
        <v>0</v>
      </c>
      <c r="J142" s="167">
        <f t="shared" si="7"/>
        <v>0</v>
      </c>
      <c r="K142" s="166">
        <f t="shared" si="8"/>
        <v>0</v>
      </c>
      <c r="L142" s="166" t="str">
        <f t="shared" si="9"/>
        <v/>
      </c>
      <c r="M142" s="165"/>
      <c r="N142" s="166">
        <f>SUM('Pay App 1:Pay App 17'!L142)+SUM('Pay App 1:Pay App 17'!M142)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Data'!$N$2:$BW$88,19,FALSE)</f>
        <v>0</v>
      </c>
      <c r="F143" s="166">
        <f>IFERROR(E143+'Pay App 16'!F143,"")</f>
        <v>0</v>
      </c>
      <c r="G143" s="166">
        <f>SUM('Pay App 1:Pay App 16'!H143)</f>
        <v>0</v>
      </c>
      <c r="H143" s="165"/>
      <c r="I143" s="166">
        <f t="shared" si="6"/>
        <v>0</v>
      </c>
      <c r="J143" s="167">
        <f t="shared" si="7"/>
        <v>0</v>
      </c>
      <c r="K143" s="166">
        <f t="shared" si="8"/>
        <v>0</v>
      </c>
      <c r="L143" s="166" t="str">
        <f t="shared" si="9"/>
        <v/>
      </c>
      <c r="M143" s="165"/>
      <c r="N143" s="166">
        <f>SUM('Pay App 1:Pay App 17'!L143)+SUM('Pay App 1:Pay App 17'!M143)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Data'!$N$2:$BW$88,19,FALSE)</f>
        <v>0</v>
      </c>
      <c r="F144" s="166">
        <f>IFERROR(E144+'Pay App 16'!F144,"")</f>
        <v>0</v>
      </c>
      <c r="G144" s="166">
        <f>SUM('Pay App 1:Pay App 16'!H144)</f>
        <v>0</v>
      </c>
      <c r="H144" s="165"/>
      <c r="I144" s="166">
        <f t="shared" si="6"/>
        <v>0</v>
      </c>
      <c r="J144" s="167">
        <f t="shared" si="7"/>
        <v>0</v>
      </c>
      <c r="K144" s="166">
        <f t="shared" si="8"/>
        <v>0</v>
      </c>
      <c r="L144" s="166" t="str">
        <f t="shared" si="9"/>
        <v/>
      </c>
      <c r="M144" s="165"/>
      <c r="N144" s="166">
        <f>SUM('Pay App 1:Pay App 17'!L144)+SUM('Pay App 1:Pay App 17'!M144)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Data'!$N$2:$BW$88,19,FALSE)</f>
        <v>0</v>
      </c>
      <c r="F145" s="166">
        <f>IFERROR(E145+'Pay App 16'!F145,"")</f>
        <v>0</v>
      </c>
      <c r="G145" s="166">
        <f>SUM('Pay App 1:Pay App 16'!H145)</f>
        <v>0</v>
      </c>
      <c r="H145" s="165"/>
      <c r="I145" s="166">
        <f t="shared" si="6"/>
        <v>0</v>
      </c>
      <c r="J145" s="167">
        <f t="shared" si="7"/>
        <v>0</v>
      </c>
      <c r="K145" s="166">
        <f t="shared" si="8"/>
        <v>0</v>
      </c>
      <c r="L145" s="166" t="str">
        <f t="shared" si="9"/>
        <v/>
      </c>
      <c r="M145" s="165"/>
      <c r="N145" s="166">
        <f>SUM('Pay App 1:Pay App 17'!L145)+SUM('Pay App 1:Pay App 17'!M145)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Data'!$N$2:$BW$88,19,FALSE)</f>
        <v>0</v>
      </c>
      <c r="F146" s="166">
        <f>IFERROR(E146+'Pay App 16'!F146,"")</f>
        <v>0</v>
      </c>
      <c r="G146" s="166">
        <f>SUM('Pay App 1:Pay App 16'!H146)</f>
        <v>0</v>
      </c>
      <c r="H146" s="165"/>
      <c r="I146" s="166">
        <f t="shared" si="6"/>
        <v>0</v>
      </c>
      <c r="J146" s="167">
        <f t="shared" si="7"/>
        <v>0</v>
      </c>
      <c r="K146" s="166">
        <f t="shared" si="8"/>
        <v>0</v>
      </c>
      <c r="L146" s="166" t="str">
        <f t="shared" si="9"/>
        <v/>
      </c>
      <c r="M146" s="165"/>
      <c r="N146" s="166">
        <f>SUM('Pay App 1:Pay App 17'!L146)+SUM('Pay App 1:Pay App 17'!M146)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Data'!$N$2:$BW$88,19,FALSE)</f>
        <v>0</v>
      </c>
      <c r="F147" s="166">
        <f>IFERROR(E147+'Pay App 16'!F147,"")</f>
        <v>0</v>
      </c>
      <c r="G147" s="166">
        <f>SUM('Pay App 1:Pay App 16'!H147)</f>
        <v>0</v>
      </c>
      <c r="H147" s="165"/>
      <c r="I147" s="166">
        <f t="shared" si="6"/>
        <v>0</v>
      </c>
      <c r="J147" s="167">
        <f t="shared" si="7"/>
        <v>0</v>
      </c>
      <c r="K147" s="166">
        <f t="shared" si="8"/>
        <v>0</v>
      </c>
      <c r="L147" s="166" t="str">
        <f t="shared" si="9"/>
        <v/>
      </c>
      <c r="M147" s="165"/>
      <c r="N147" s="166">
        <f>SUM('Pay App 1:Pay App 17'!L147)+SUM('Pay App 1:Pay App 17'!M147)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Data'!$N$2:$BW$88,19,FALSE)</f>
        <v>0</v>
      </c>
      <c r="F148" s="166">
        <f>IFERROR(E148+'Pay App 16'!F148,"")</f>
        <v>0</v>
      </c>
      <c r="G148" s="166">
        <f>SUM('Pay App 1:Pay App 16'!H148)</f>
        <v>0</v>
      </c>
      <c r="H148" s="165"/>
      <c r="I148" s="166">
        <f t="shared" si="6"/>
        <v>0</v>
      </c>
      <c r="J148" s="167">
        <f t="shared" si="7"/>
        <v>0</v>
      </c>
      <c r="K148" s="166">
        <f t="shared" si="8"/>
        <v>0</v>
      </c>
      <c r="L148" s="166" t="str">
        <f t="shared" si="9"/>
        <v/>
      </c>
      <c r="M148" s="165"/>
      <c r="N148" s="166">
        <f>SUM('Pay App 1:Pay App 17'!L148)+SUM('Pay App 1:Pay App 17'!M148)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EdkZDRszEoGaA7k+6Ze7pgwp4ew8fQGeAux1ZkJNiX0SlNVzEJ6wtt9r8sayNC11/MNgDYuOoRk+C9bKxsTIhQ==" saltValue="dGNx9A3G5I6tI3jYUvmS2g=="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483" priority="2" operator="equal">
      <formula>0</formula>
    </cfRule>
  </conditionalFormatting>
  <conditionalFormatting sqref="D106:G148">
    <cfRule type="cellIs" dxfId="482" priority="1" operator="equal">
      <formula>0</formula>
    </cfRule>
  </conditionalFormatting>
  <conditionalFormatting sqref="D10:H10 D12:H14 D19:H21">
    <cfRule type="cellIs" dxfId="481" priority="6" operator="equal">
      <formula>0</formula>
    </cfRule>
  </conditionalFormatting>
  <conditionalFormatting sqref="H51">
    <cfRule type="cellIs" dxfId="480" priority="9" operator="lessThan">
      <formula>0</formula>
    </cfRule>
  </conditionalFormatting>
  <conditionalFormatting sqref="I57:I100 K57:K100 I106:I148 K106:K148 N106:O148">
    <cfRule type="cellIs" dxfId="479" priority="14" operator="equal">
      <formula>0</formula>
    </cfRule>
  </conditionalFormatting>
  <conditionalFormatting sqref="J57:J100 J106:J149">
    <cfRule type="cellIs" dxfId="478" priority="11" operator="greaterThan">
      <formula>1</formula>
    </cfRule>
    <cfRule type="cellIs" dxfId="477" priority="12" operator="equal">
      <formula>0</formula>
    </cfRule>
  </conditionalFormatting>
  <conditionalFormatting sqref="K57:K100 K106:K148">
    <cfRule type="cellIs" dxfId="476" priority="10" operator="lessThan">
      <formula>0</formula>
    </cfRule>
  </conditionalFormatting>
  <conditionalFormatting sqref="M57:M100">
    <cfRule type="cellIs" dxfId="475" priority="13" operator="lessThan">
      <formula>0</formula>
    </cfRule>
  </conditionalFormatting>
  <conditionalFormatting sqref="M106:M148">
    <cfRule type="cellIs" dxfId="474" priority="8" operator="lessThan">
      <formula>0</formula>
    </cfRule>
  </conditionalFormatting>
  <conditionalFormatting sqref="N57:O100">
    <cfRule type="cellIs" dxfId="473"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72BA9B5A-3F79-44AE-BDA0-FF1E36CE4B32}">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A416174B-8CDC-485A-AA02-3392E4414EB9}">
          <x14:formula1>
            <xm:f>'Graph Data'!$L$74:$L$76</xm:f>
          </x14:formula1>
          <xm:sqref>G17</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5F096-B59E-48E4-AEAA-5EDA4751A1A0}">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18</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18'!E149)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18'!G41)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17'!H49)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18.100000000000001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Data'!$N$2:$BW$88,20,FALSE)</f>
        <v>0</v>
      </c>
      <c r="F57" s="166">
        <f>IFERROR(E57+'Pay App 17'!F57,"")</f>
        <v>0</v>
      </c>
      <c r="G57" s="166">
        <f>SUM('Pay App 1:Pay App 17'!H57)</f>
        <v>0</v>
      </c>
      <c r="H57" s="165"/>
      <c r="I57" s="166">
        <f>G57+H57</f>
        <v>0</v>
      </c>
      <c r="J57" s="167">
        <f>IFERROR(I57/F57,0)</f>
        <v>0</v>
      </c>
      <c r="K57" s="166">
        <f>IFERROR(F57-I57,"")</f>
        <v>0</v>
      </c>
      <c r="L57" s="166" t="str">
        <f>IF(AND($H$33&lt;100000, $H$33&gt;0, H57&gt;=1),0,IF(AND($H$33&gt;=100000,H57&lt;&gt;""),O57,""))</f>
        <v/>
      </c>
      <c r="M57" s="165"/>
      <c r="N57" s="166">
        <f>SUM('Pay App 1:Pay App 18'!L57)+SUM('Pay App 1:Pay App 18'!M57)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Data'!$N$2:$BW$88,20,FALSE)</f>
        <v>0</v>
      </c>
      <c r="F58" s="166">
        <f>IFERROR(E58+'Pay App 17'!F58,"")</f>
        <v>0</v>
      </c>
      <c r="G58" s="166">
        <f>SUM('Pay App 1:Pay App 17'!H58)</f>
        <v>0</v>
      </c>
      <c r="H58" s="165"/>
      <c r="I58" s="166">
        <f>G58+H58</f>
        <v>0</v>
      </c>
      <c r="J58" s="167">
        <f>IFERROR(I58/F58,0)</f>
        <v>0</v>
      </c>
      <c r="K58" s="166">
        <f>IFERROR(F58-I58,"")</f>
        <v>0</v>
      </c>
      <c r="L58" s="166" t="str">
        <f t="shared" ref="L58:L100" si="0">IF(AND($H$33&lt;100000, $H$33&gt;0, H58&gt;=1),0,IF(AND($H$33&gt;=100000,H58&lt;&gt;""),O58,""))</f>
        <v/>
      </c>
      <c r="M58" s="165"/>
      <c r="N58" s="166">
        <f>SUM('Pay App 1:Pay App 18'!L58)+SUM('Pay App 1:Pay App 18'!M58)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Data'!$N$2:$BW$88,20,FALSE)</f>
        <v>0</v>
      </c>
      <c r="F59" s="166">
        <f>IFERROR(E59+'Pay App 17'!F59,"")</f>
        <v>0</v>
      </c>
      <c r="G59" s="166">
        <f>SUM('Pay App 1:Pay App 17'!H59)</f>
        <v>0</v>
      </c>
      <c r="H59" s="165"/>
      <c r="I59" s="166">
        <f t="shared" ref="I59:I99" si="2">G59+H59</f>
        <v>0</v>
      </c>
      <c r="J59" s="167">
        <f t="shared" ref="J59:J99" si="3">IFERROR(I59/F59,0)</f>
        <v>0</v>
      </c>
      <c r="K59" s="166">
        <f t="shared" ref="K59:K99" si="4">IFERROR(F59-I59,"")</f>
        <v>0</v>
      </c>
      <c r="L59" s="166" t="str">
        <f t="shared" si="0"/>
        <v/>
      </c>
      <c r="M59" s="165"/>
      <c r="N59" s="166">
        <f>SUM('Pay App 1:Pay App 18'!L59)+SUM('Pay App 1:Pay App 18'!M59)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Data'!$N$2:$BW$88,20,FALSE)</f>
        <v>0</v>
      </c>
      <c r="F60" s="166">
        <f>IFERROR(E60+'Pay App 17'!F60,"")</f>
        <v>0</v>
      </c>
      <c r="G60" s="166">
        <f>SUM('Pay App 1:Pay App 17'!H60)</f>
        <v>0</v>
      </c>
      <c r="H60" s="165"/>
      <c r="I60" s="166">
        <f t="shared" si="2"/>
        <v>0</v>
      </c>
      <c r="J60" s="167">
        <f t="shared" si="3"/>
        <v>0</v>
      </c>
      <c r="K60" s="166">
        <f t="shared" si="4"/>
        <v>0</v>
      </c>
      <c r="L60" s="166" t="str">
        <f t="shared" si="0"/>
        <v/>
      </c>
      <c r="M60" s="165"/>
      <c r="N60" s="166">
        <f>SUM('Pay App 1:Pay App 18'!L60)+SUM('Pay App 1:Pay App 18'!M60)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Data'!$N$2:$BW$88,20,FALSE)</f>
        <v>0</v>
      </c>
      <c r="F61" s="166">
        <f>IFERROR(E61+'Pay App 17'!F61,"")</f>
        <v>0</v>
      </c>
      <c r="G61" s="166">
        <f>SUM('Pay App 1:Pay App 17'!H61)</f>
        <v>0</v>
      </c>
      <c r="H61" s="165"/>
      <c r="I61" s="166">
        <f t="shared" si="2"/>
        <v>0</v>
      </c>
      <c r="J61" s="167">
        <f t="shared" si="3"/>
        <v>0</v>
      </c>
      <c r="K61" s="166">
        <f t="shared" si="4"/>
        <v>0</v>
      </c>
      <c r="L61" s="166" t="str">
        <f t="shared" si="0"/>
        <v/>
      </c>
      <c r="M61" s="165"/>
      <c r="N61" s="166">
        <f>SUM('Pay App 1:Pay App 18'!L61)+SUM('Pay App 1:Pay App 18'!M61)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Data'!$N$2:$BW$88,20,FALSE)</f>
        <v>0</v>
      </c>
      <c r="F62" s="166">
        <f>IFERROR(E62+'Pay App 17'!F62,"")</f>
        <v>0</v>
      </c>
      <c r="G62" s="166">
        <f>SUM('Pay App 1:Pay App 17'!H62)</f>
        <v>0</v>
      </c>
      <c r="H62" s="165"/>
      <c r="I62" s="166">
        <f t="shared" si="2"/>
        <v>0</v>
      </c>
      <c r="J62" s="167">
        <f t="shared" si="3"/>
        <v>0</v>
      </c>
      <c r="K62" s="166">
        <f t="shared" si="4"/>
        <v>0</v>
      </c>
      <c r="L62" s="166" t="str">
        <f t="shared" si="0"/>
        <v/>
      </c>
      <c r="M62" s="165"/>
      <c r="N62" s="166">
        <f>SUM('Pay App 1:Pay App 18'!L62)+SUM('Pay App 1:Pay App 18'!M62)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Data'!$N$2:$BW$88,20,FALSE)</f>
        <v>0</v>
      </c>
      <c r="F63" s="166">
        <f>IFERROR(E63+'Pay App 17'!F63,"")</f>
        <v>0</v>
      </c>
      <c r="G63" s="166">
        <f>SUM('Pay App 1:Pay App 17'!H63)</f>
        <v>0</v>
      </c>
      <c r="H63" s="165"/>
      <c r="I63" s="166">
        <f t="shared" si="2"/>
        <v>0</v>
      </c>
      <c r="J63" s="167">
        <f t="shared" si="3"/>
        <v>0</v>
      </c>
      <c r="K63" s="166">
        <f t="shared" si="4"/>
        <v>0</v>
      </c>
      <c r="L63" s="166" t="str">
        <f t="shared" si="0"/>
        <v/>
      </c>
      <c r="M63" s="165"/>
      <c r="N63" s="166">
        <f>SUM('Pay App 1:Pay App 18'!L63)+SUM('Pay App 1:Pay App 18'!M63)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Data'!$N$2:$BW$88,20,FALSE)</f>
        <v>0</v>
      </c>
      <c r="F64" s="166">
        <f>IFERROR(E64+'Pay App 17'!F64,"")</f>
        <v>0</v>
      </c>
      <c r="G64" s="166">
        <f>SUM('Pay App 1:Pay App 17'!H64)</f>
        <v>0</v>
      </c>
      <c r="H64" s="165"/>
      <c r="I64" s="166">
        <f t="shared" si="2"/>
        <v>0</v>
      </c>
      <c r="J64" s="167">
        <f t="shared" si="3"/>
        <v>0</v>
      </c>
      <c r="K64" s="166">
        <f t="shared" si="4"/>
        <v>0</v>
      </c>
      <c r="L64" s="166" t="str">
        <f t="shared" si="0"/>
        <v/>
      </c>
      <c r="M64" s="165"/>
      <c r="N64" s="166">
        <f>SUM('Pay App 1:Pay App 18'!L64)+SUM('Pay App 1:Pay App 18'!M64)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Data'!$N$2:$BW$88,20,FALSE)</f>
        <v>0</v>
      </c>
      <c r="F65" s="166">
        <f>IFERROR(E65+'Pay App 17'!F65,"")</f>
        <v>0</v>
      </c>
      <c r="G65" s="166">
        <f>SUM('Pay App 1:Pay App 17'!H65)</f>
        <v>0</v>
      </c>
      <c r="H65" s="165"/>
      <c r="I65" s="166">
        <f t="shared" si="2"/>
        <v>0</v>
      </c>
      <c r="J65" s="167">
        <f t="shared" si="3"/>
        <v>0</v>
      </c>
      <c r="K65" s="166">
        <f t="shared" si="4"/>
        <v>0</v>
      </c>
      <c r="L65" s="166" t="str">
        <f t="shared" si="0"/>
        <v/>
      </c>
      <c r="M65" s="165"/>
      <c r="N65" s="166">
        <f>SUM('Pay App 1:Pay App 18'!L65)+SUM('Pay App 1:Pay App 18'!M65)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Data'!$N$2:$BW$88,20,FALSE)</f>
        <v>0</v>
      </c>
      <c r="F66" s="166">
        <f>IFERROR(E66+'Pay App 17'!F66,"")</f>
        <v>0</v>
      </c>
      <c r="G66" s="166">
        <f>SUM('Pay App 1:Pay App 17'!H66)</f>
        <v>0</v>
      </c>
      <c r="H66" s="165"/>
      <c r="I66" s="166">
        <f t="shared" si="2"/>
        <v>0</v>
      </c>
      <c r="J66" s="167">
        <f t="shared" si="3"/>
        <v>0</v>
      </c>
      <c r="K66" s="166">
        <f t="shared" si="4"/>
        <v>0</v>
      </c>
      <c r="L66" s="166" t="str">
        <f t="shared" si="0"/>
        <v/>
      </c>
      <c r="M66" s="165"/>
      <c r="N66" s="166">
        <f>SUM('Pay App 1:Pay App 18'!L66)+SUM('Pay App 1:Pay App 18'!M66)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Data'!$N$2:$BW$88,20,FALSE)</f>
        <v>0</v>
      </c>
      <c r="F67" s="166">
        <f>IFERROR(E67+'Pay App 17'!F67,"")</f>
        <v>0</v>
      </c>
      <c r="G67" s="166">
        <f>SUM('Pay App 1:Pay App 17'!H67)</f>
        <v>0</v>
      </c>
      <c r="H67" s="165"/>
      <c r="I67" s="166">
        <f t="shared" si="2"/>
        <v>0</v>
      </c>
      <c r="J67" s="167">
        <f t="shared" si="3"/>
        <v>0</v>
      </c>
      <c r="K67" s="166">
        <f t="shared" si="4"/>
        <v>0</v>
      </c>
      <c r="L67" s="166" t="str">
        <f t="shared" si="0"/>
        <v/>
      </c>
      <c r="M67" s="165"/>
      <c r="N67" s="166">
        <f>SUM('Pay App 1:Pay App 18'!L67)+SUM('Pay App 1:Pay App 18'!M67)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Data'!$N$2:$BW$88,20,FALSE)</f>
        <v>0</v>
      </c>
      <c r="F68" s="166">
        <f>IFERROR(E68+'Pay App 17'!F68,"")</f>
        <v>0</v>
      </c>
      <c r="G68" s="166">
        <f>SUM('Pay App 1:Pay App 17'!H68)</f>
        <v>0</v>
      </c>
      <c r="H68" s="165"/>
      <c r="I68" s="166">
        <f t="shared" si="2"/>
        <v>0</v>
      </c>
      <c r="J68" s="167">
        <f t="shared" si="3"/>
        <v>0</v>
      </c>
      <c r="K68" s="166">
        <f t="shared" si="4"/>
        <v>0</v>
      </c>
      <c r="L68" s="166" t="str">
        <f t="shared" si="0"/>
        <v/>
      </c>
      <c r="M68" s="165"/>
      <c r="N68" s="166">
        <f>SUM('Pay App 1:Pay App 18'!L68)+SUM('Pay App 1:Pay App 18'!M68)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Data'!$N$2:$BW$88,20,FALSE)</f>
        <v>0</v>
      </c>
      <c r="F69" s="166">
        <f>IFERROR(E69+'Pay App 17'!F69,"")</f>
        <v>0</v>
      </c>
      <c r="G69" s="166">
        <f>SUM('Pay App 1:Pay App 17'!H69)</f>
        <v>0</v>
      </c>
      <c r="H69" s="165"/>
      <c r="I69" s="166">
        <f t="shared" si="2"/>
        <v>0</v>
      </c>
      <c r="J69" s="167">
        <f t="shared" si="3"/>
        <v>0</v>
      </c>
      <c r="K69" s="166">
        <f t="shared" si="4"/>
        <v>0</v>
      </c>
      <c r="L69" s="166" t="str">
        <f t="shared" si="0"/>
        <v/>
      </c>
      <c r="M69" s="165"/>
      <c r="N69" s="166">
        <f>SUM('Pay App 1:Pay App 18'!L69)+SUM('Pay App 1:Pay App 18'!M69)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Data'!$N$2:$BW$88,20,FALSE)</f>
        <v>0</v>
      </c>
      <c r="F70" s="166">
        <f>IFERROR(E70+'Pay App 17'!F70,"")</f>
        <v>0</v>
      </c>
      <c r="G70" s="166">
        <f>SUM('Pay App 1:Pay App 17'!H70)</f>
        <v>0</v>
      </c>
      <c r="H70" s="165"/>
      <c r="I70" s="166">
        <f t="shared" si="2"/>
        <v>0</v>
      </c>
      <c r="J70" s="167">
        <f t="shared" si="3"/>
        <v>0</v>
      </c>
      <c r="K70" s="166">
        <f t="shared" si="4"/>
        <v>0</v>
      </c>
      <c r="L70" s="166" t="str">
        <f t="shared" si="0"/>
        <v/>
      </c>
      <c r="M70" s="165"/>
      <c r="N70" s="166">
        <f>SUM('Pay App 1:Pay App 18'!L70)+SUM('Pay App 1:Pay App 18'!M70)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Data'!$N$2:$BW$88,20,FALSE)</f>
        <v>0</v>
      </c>
      <c r="F71" s="166">
        <f>IFERROR(E71+'Pay App 17'!F71,"")</f>
        <v>0</v>
      </c>
      <c r="G71" s="166">
        <f>SUM('Pay App 1:Pay App 17'!H71)</f>
        <v>0</v>
      </c>
      <c r="H71" s="165"/>
      <c r="I71" s="166">
        <f t="shared" si="2"/>
        <v>0</v>
      </c>
      <c r="J71" s="167">
        <f t="shared" si="3"/>
        <v>0</v>
      </c>
      <c r="K71" s="166">
        <f t="shared" si="4"/>
        <v>0</v>
      </c>
      <c r="L71" s="166" t="str">
        <f t="shared" si="0"/>
        <v/>
      </c>
      <c r="M71" s="165"/>
      <c r="N71" s="166">
        <f>SUM('Pay App 1:Pay App 18'!L71)+SUM('Pay App 1:Pay App 18'!M71)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Data'!$N$2:$BW$88,20,FALSE)</f>
        <v>0</v>
      </c>
      <c r="F72" s="166">
        <f>IFERROR(E72+'Pay App 17'!F72,"")</f>
        <v>0</v>
      </c>
      <c r="G72" s="166">
        <f>SUM('Pay App 1:Pay App 17'!H72)</f>
        <v>0</v>
      </c>
      <c r="H72" s="165"/>
      <c r="I72" s="166">
        <f t="shared" si="2"/>
        <v>0</v>
      </c>
      <c r="J72" s="167">
        <f t="shared" si="3"/>
        <v>0</v>
      </c>
      <c r="K72" s="166">
        <f t="shared" si="4"/>
        <v>0</v>
      </c>
      <c r="L72" s="166" t="str">
        <f t="shared" si="0"/>
        <v/>
      </c>
      <c r="M72" s="165"/>
      <c r="N72" s="166">
        <f>SUM('Pay App 1:Pay App 18'!L72)+SUM('Pay App 1:Pay App 18'!M72)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Data'!$N$2:$BW$88,20,FALSE)</f>
        <v>0</v>
      </c>
      <c r="F73" s="166">
        <f>IFERROR(E73+'Pay App 17'!F73,"")</f>
        <v>0</v>
      </c>
      <c r="G73" s="166">
        <f>SUM('Pay App 1:Pay App 17'!H73)</f>
        <v>0</v>
      </c>
      <c r="H73" s="165"/>
      <c r="I73" s="166">
        <f t="shared" si="2"/>
        <v>0</v>
      </c>
      <c r="J73" s="167">
        <f t="shared" si="3"/>
        <v>0</v>
      </c>
      <c r="K73" s="166">
        <f t="shared" si="4"/>
        <v>0</v>
      </c>
      <c r="L73" s="166" t="str">
        <f t="shared" si="0"/>
        <v/>
      </c>
      <c r="M73" s="165"/>
      <c r="N73" s="166">
        <f>SUM('Pay App 1:Pay App 18'!L73)+SUM('Pay App 1:Pay App 18'!M73)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Data'!$N$2:$BW$88,20,FALSE)</f>
        <v>0</v>
      </c>
      <c r="F74" s="166">
        <f>IFERROR(E74+'Pay App 17'!F74,"")</f>
        <v>0</v>
      </c>
      <c r="G74" s="166">
        <f>SUM('Pay App 1:Pay App 17'!H74)</f>
        <v>0</v>
      </c>
      <c r="H74" s="165"/>
      <c r="I74" s="166">
        <f t="shared" si="2"/>
        <v>0</v>
      </c>
      <c r="J74" s="167">
        <f t="shared" si="3"/>
        <v>0</v>
      </c>
      <c r="K74" s="166">
        <f t="shared" si="4"/>
        <v>0</v>
      </c>
      <c r="L74" s="166" t="str">
        <f t="shared" si="0"/>
        <v/>
      </c>
      <c r="M74" s="165"/>
      <c r="N74" s="166">
        <f>SUM('Pay App 1:Pay App 18'!L74)+SUM('Pay App 1:Pay App 18'!M74)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Data'!$N$2:$BW$88,20,FALSE)</f>
        <v>0</v>
      </c>
      <c r="F75" s="166">
        <f>IFERROR(E75+'Pay App 17'!F75,"")</f>
        <v>0</v>
      </c>
      <c r="G75" s="166">
        <f>SUM('Pay App 1:Pay App 17'!H75)</f>
        <v>0</v>
      </c>
      <c r="H75" s="165"/>
      <c r="I75" s="166">
        <f t="shared" si="2"/>
        <v>0</v>
      </c>
      <c r="J75" s="167">
        <f t="shared" si="3"/>
        <v>0</v>
      </c>
      <c r="K75" s="166">
        <f t="shared" si="4"/>
        <v>0</v>
      </c>
      <c r="L75" s="166" t="str">
        <f t="shared" si="0"/>
        <v/>
      </c>
      <c r="M75" s="165"/>
      <c r="N75" s="166">
        <f>SUM('Pay App 1:Pay App 18'!L75)+SUM('Pay App 1:Pay App 18'!M75)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Data'!$N$2:$BW$88,20,FALSE)</f>
        <v>0</v>
      </c>
      <c r="F76" s="166">
        <f>IFERROR(E76+'Pay App 17'!F76,"")</f>
        <v>0</v>
      </c>
      <c r="G76" s="166">
        <f>SUM('Pay App 1:Pay App 17'!H76)</f>
        <v>0</v>
      </c>
      <c r="H76" s="165"/>
      <c r="I76" s="166">
        <f t="shared" si="2"/>
        <v>0</v>
      </c>
      <c r="J76" s="167">
        <f t="shared" si="3"/>
        <v>0</v>
      </c>
      <c r="K76" s="166">
        <f t="shared" si="4"/>
        <v>0</v>
      </c>
      <c r="L76" s="166" t="str">
        <f t="shared" si="0"/>
        <v/>
      </c>
      <c r="M76" s="165"/>
      <c r="N76" s="166">
        <f>SUM('Pay App 1:Pay App 18'!L76)+SUM('Pay App 1:Pay App 18'!M76)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Data'!$N$2:$BW$88,20,FALSE)</f>
        <v>0</v>
      </c>
      <c r="F77" s="166">
        <f>IFERROR(E77+'Pay App 17'!F77,"")</f>
        <v>0</v>
      </c>
      <c r="G77" s="166">
        <f>SUM('Pay App 1:Pay App 17'!H77)</f>
        <v>0</v>
      </c>
      <c r="H77" s="165"/>
      <c r="I77" s="166">
        <f t="shared" si="2"/>
        <v>0</v>
      </c>
      <c r="J77" s="167">
        <f t="shared" si="3"/>
        <v>0</v>
      </c>
      <c r="K77" s="166">
        <f t="shared" si="4"/>
        <v>0</v>
      </c>
      <c r="L77" s="166" t="str">
        <f t="shared" si="0"/>
        <v/>
      </c>
      <c r="M77" s="165"/>
      <c r="N77" s="166">
        <f>SUM('Pay App 1:Pay App 18'!L77)+SUM('Pay App 1:Pay App 18'!M77)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Data'!$N$2:$BW$88,20,FALSE)</f>
        <v>0</v>
      </c>
      <c r="F78" s="166">
        <f>IFERROR(E78+'Pay App 17'!F78,"")</f>
        <v>0</v>
      </c>
      <c r="G78" s="166">
        <f>SUM('Pay App 1:Pay App 17'!H78)</f>
        <v>0</v>
      </c>
      <c r="H78" s="165"/>
      <c r="I78" s="166">
        <f t="shared" si="2"/>
        <v>0</v>
      </c>
      <c r="J78" s="167">
        <f t="shared" si="3"/>
        <v>0</v>
      </c>
      <c r="K78" s="166">
        <f t="shared" si="4"/>
        <v>0</v>
      </c>
      <c r="L78" s="166" t="str">
        <f t="shared" si="0"/>
        <v/>
      </c>
      <c r="M78" s="165"/>
      <c r="N78" s="166">
        <f>SUM('Pay App 1:Pay App 18'!L78)+SUM('Pay App 1:Pay App 18'!M78)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Data'!$N$2:$BW$88,20,FALSE)</f>
        <v>0</v>
      </c>
      <c r="F79" s="166">
        <f>IFERROR(E79+'Pay App 17'!F79,"")</f>
        <v>0</v>
      </c>
      <c r="G79" s="166">
        <f>SUM('Pay App 1:Pay App 17'!H79)</f>
        <v>0</v>
      </c>
      <c r="H79" s="165"/>
      <c r="I79" s="166">
        <f t="shared" si="2"/>
        <v>0</v>
      </c>
      <c r="J79" s="167">
        <f t="shared" si="3"/>
        <v>0</v>
      </c>
      <c r="K79" s="166">
        <f t="shared" si="4"/>
        <v>0</v>
      </c>
      <c r="L79" s="166" t="str">
        <f t="shared" si="0"/>
        <v/>
      </c>
      <c r="M79" s="165"/>
      <c r="N79" s="166">
        <f>SUM('Pay App 1:Pay App 18'!L79)+SUM('Pay App 1:Pay App 18'!M79)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Data'!$N$2:$BW$88,20,FALSE)</f>
        <v>0</v>
      </c>
      <c r="F80" s="166">
        <f>IFERROR(E80+'Pay App 17'!F80,"")</f>
        <v>0</v>
      </c>
      <c r="G80" s="166">
        <f>SUM('Pay App 1:Pay App 17'!H80)</f>
        <v>0</v>
      </c>
      <c r="H80" s="165"/>
      <c r="I80" s="166">
        <f t="shared" si="2"/>
        <v>0</v>
      </c>
      <c r="J80" s="167">
        <f t="shared" si="3"/>
        <v>0</v>
      </c>
      <c r="K80" s="166">
        <f t="shared" si="4"/>
        <v>0</v>
      </c>
      <c r="L80" s="166" t="str">
        <f t="shared" si="0"/>
        <v/>
      </c>
      <c r="M80" s="165"/>
      <c r="N80" s="166">
        <f>SUM('Pay App 1:Pay App 18'!L80)+SUM('Pay App 1:Pay App 18'!M80)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Data'!$N$2:$BW$88,20,FALSE)</f>
        <v>0</v>
      </c>
      <c r="F81" s="166">
        <f>IFERROR(E81+'Pay App 17'!F81,"")</f>
        <v>0</v>
      </c>
      <c r="G81" s="166">
        <f>SUM('Pay App 1:Pay App 17'!H81)</f>
        <v>0</v>
      </c>
      <c r="H81" s="165"/>
      <c r="I81" s="166">
        <f t="shared" si="2"/>
        <v>0</v>
      </c>
      <c r="J81" s="167">
        <f t="shared" si="3"/>
        <v>0</v>
      </c>
      <c r="K81" s="166">
        <f t="shared" si="4"/>
        <v>0</v>
      </c>
      <c r="L81" s="166" t="str">
        <f t="shared" si="0"/>
        <v/>
      </c>
      <c r="M81" s="165"/>
      <c r="N81" s="166">
        <f>SUM('Pay App 1:Pay App 18'!L81)+SUM('Pay App 1:Pay App 18'!M81)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Data'!$N$2:$BW$88,20,FALSE)</f>
        <v>0</v>
      </c>
      <c r="F82" s="166">
        <f>IFERROR(E82+'Pay App 17'!F82,"")</f>
        <v>0</v>
      </c>
      <c r="G82" s="166">
        <f>SUM('Pay App 1:Pay App 17'!H82)</f>
        <v>0</v>
      </c>
      <c r="H82" s="165"/>
      <c r="I82" s="166">
        <f t="shared" si="2"/>
        <v>0</v>
      </c>
      <c r="J82" s="167">
        <f t="shared" si="3"/>
        <v>0</v>
      </c>
      <c r="K82" s="166">
        <f t="shared" si="4"/>
        <v>0</v>
      </c>
      <c r="L82" s="166" t="str">
        <f t="shared" si="0"/>
        <v/>
      </c>
      <c r="M82" s="165"/>
      <c r="N82" s="166">
        <f>SUM('Pay App 1:Pay App 18'!L82)+SUM('Pay App 1:Pay App 18'!M82)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Data'!$N$2:$BW$88,20,FALSE)</f>
        <v>0</v>
      </c>
      <c r="F83" s="166">
        <f>IFERROR(E83+'Pay App 17'!F83,"")</f>
        <v>0</v>
      </c>
      <c r="G83" s="166">
        <f>SUM('Pay App 1:Pay App 17'!H83)</f>
        <v>0</v>
      </c>
      <c r="H83" s="165"/>
      <c r="I83" s="166">
        <f t="shared" si="2"/>
        <v>0</v>
      </c>
      <c r="J83" s="167">
        <f t="shared" si="3"/>
        <v>0</v>
      </c>
      <c r="K83" s="166">
        <f t="shared" si="4"/>
        <v>0</v>
      </c>
      <c r="L83" s="166" t="str">
        <f t="shared" si="0"/>
        <v/>
      </c>
      <c r="M83" s="165"/>
      <c r="N83" s="166">
        <f>SUM('Pay App 1:Pay App 18'!L83)+SUM('Pay App 1:Pay App 18'!M83)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Data'!$N$2:$BW$88,20,FALSE)</f>
        <v>0</v>
      </c>
      <c r="F84" s="166">
        <f>IFERROR(E84+'Pay App 17'!F84,"")</f>
        <v>0</v>
      </c>
      <c r="G84" s="166">
        <f>SUM('Pay App 1:Pay App 17'!H84)</f>
        <v>0</v>
      </c>
      <c r="H84" s="165"/>
      <c r="I84" s="166">
        <f t="shared" si="2"/>
        <v>0</v>
      </c>
      <c r="J84" s="167">
        <f t="shared" si="3"/>
        <v>0</v>
      </c>
      <c r="K84" s="166">
        <f t="shared" si="4"/>
        <v>0</v>
      </c>
      <c r="L84" s="166" t="str">
        <f t="shared" si="0"/>
        <v/>
      </c>
      <c r="M84" s="165"/>
      <c r="N84" s="166">
        <f>SUM('Pay App 1:Pay App 18'!L84)+SUM('Pay App 1:Pay App 18'!M84)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Data'!$N$2:$BW$88,20,FALSE)</f>
        <v>0</v>
      </c>
      <c r="F85" s="166">
        <f>IFERROR(E85+'Pay App 17'!F85,"")</f>
        <v>0</v>
      </c>
      <c r="G85" s="166">
        <f>SUM('Pay App 1:Pay App 17'!H85)</f>
        <v>0</v>
      </c>
      <c r="H85" s="165"/>
      <c r="I85" s="166">
        <f t="shared" si="2"/>
        <v>0</v>
      </c>
      <c r="J85" s="167">
        <f t="shared" si="3"/>
        <v>0</v>
      </c>
      <c r="K85" s="166">
        <f t="shared" si="4"/>
        <v>0</v>
      </c>
      <c r="L85" s="166" t="str">
        <f t="shared" si="0"/>
        <v/>
      </c>
      <c r="M85" s="165"/>
      <c r="N85" s="166">
        <f>SUM('Pay App 1:Pay App 18'!L85)+SUM('Pay App 1:Pay App 18'!M85)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Data'!$N$2:$BW$88,20,FALSE)</f>
        <v>0</v>
      </c>
      <c r="F86" s="166">
        <f>IFERROR(E86+'Pay App 17'!F86,"")</f>
        <v>0</v>
      </c>
      <c r="G86" s="166">
        <f>SUM('Pay App 1:Pay App 17'!H86)</f>
        <v>0</v>
      </c>
      <c r="H86" s="165"/>
      <c r="I86" s="166">
        <f t="shared" si="2"/>
        <v>0</v>
      </c>
      <c r="J86" s="167">
        <f t="shared" si="3"/>
        <v>0</v>
      </c>
      <c r="K86" s="166">
        <f t="shared" si="4"/>
        <v>0</v>
      </c>
      <c r="L86" s="166" t="str">
        <f t="shared" si="0"/>
        <v/>
      </c>
      <c r="M86" s="165"/>
      <c r="N86" s="166">
        <f>SUM('Pay App 1:Pay App 18'!L86)+SUM('Pay App 1:Pay App 18'!M86)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Data'!$N$2:$BW$88,20,FALSE)</f>
        <v>0</v>
      </c>
      <c r="F87" s="166">
        <f>IFERROR(E87+'Pay App 17'!F87,"")</f>
        <v>0</v>
      </c>
      <c r="G87" s="166">
        <f>SUM('Pay App 1:Pay App 17'!H87)</f>
        <v>0</v>
      </c>
      <c r="H87" s="165"/>
      <c r="I87" s="166">
        <f t="shared" si="2"/>
        <v>0</v>
      </c>
      <c r="J87" s="167">
        <f t="shared" si="3"/>
        <v>0</v>
      </c>
      <c r="K87" s="166">
        <f t="shared" si="4"/>
        <v>0</v>
      </c>
      <c r="L87" s="166" t="str">
        <f t="shared" si="0"/>
        <v/>
      </c>
      <c r="M87" s="165"/>
      <c r="N87" s="166">
        <f>SUM('Pay App 1:Pay App 18'!L87)+SUM('Pay App 1:Pay App 18'!M87)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Data'!$N$2:$BW$88,20,FALSE)</f>
        <v>0</v>
      </c>
      <c r="F88" s="166">
        <f>IFERROR(E88+'Pay App 17'!F88,"")</f>
        <v>0</v>
      </c>
      <c r="G88" s="166">
        <f>SUM('Pay App 1:Pay App 17'!H88)</f>
        <v>0</v>
      </c>
      <c r="H88" s="165"/>
      <c r="I88" s="166">
        <f t="shared" si="2"/>
        <v>0</v>
      </c>
      <c r="J88" s="167">
        <f t="shared" si="3"/>
        <v>0</v>
      </c>
      <c r="K88" s="166">
        <f t="shared" si="4"/>
        <v>0</v>
      </c>
      <c r="L88" s="166" t="str">
        <f t="shared" si="0"/>
        <v/>
      </c>
      <c r="M88" s="165"/>
      <c r="N88" s="166">
        <f>SUM('Pay App 1:Pay App 18'!L88)+SUM('Pay App 1:Pay App 18'!M88)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Data'!$N$2:$BW$88,20,FALSE)</f>
        <v>0</v>
      </c>
      <c r="F89" s="166">
        <f>IFERROR(E89+'Pay App 17'!F89,"")</f>
        <v>0</v>
      </c>
      <c r="G89" s="166">
        <f>SUM('Pay App 1:Pay App 17'!H89)</f>
        <v>0</v>
      </c>
      <c r="H89" s="165"/>
      <c r="I89" s="166">
        <f t="shared" si="2"/>
        <v>0</v>
      </c>
      <c r="J89" s="167">
        <f t="shared" si="3"/>
        <v>0</v>
      </c>
      <c r="K89" s="166">
        <f t="shared" si="4"/>
        <v>0</v>
      </c>
      <c r="L89" s="166" t="str">
        <f t="shared" si="0"/>
        <v/>
      </c>
      <c r="M89" s="165"/>
      <c r="N89" s="166">
        <f>SUM('Pay App 1:Pay App 18'!L89)+SUM('Pay App 1:Pay App 18'!M89)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Data'!$N$2:$BW$88,20,FALSE)</f>
        <v>0</v>
      </c>
      <c r="F90" s="166">
        <f>IFERROR(E90+'Pay App 17'!F90,"")</f>
        <v>0</v>
      </c>
      <c r="G90" s="166">
        <f>SUM('Pay App 1:Pay App 17'!H90)</f>
        <v>0</v>
      </c>
      <c r="H90" s="165"/>
      <c r="I90" s="166">
        <f t="shared" si="2"/>
        <v>0</v>
      </c>
      <c r="J90" s="167">
        <f t="shared" si="3"/>
        <v>0</v>
      </c>
      <c r="K90" s="166">
        <f t="shared" si="4"/>
        <v>0</v>
      </c>
      <c r="L90" s="166" t="str">
        <f t="shared" si="0"/>
        <v/>
      </c>
      <c r="M90" s="165"/>
      <c r="N90" s="166">
        <f>SUM('Pay App 1:Pay App 18'!L90)+SUM('Pay App 1:Pay App 18'!M90)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Data'!$N$2:$BW$88,20,FALSE)</f>
        <v>0</v>
      </c>
      <c r="F91" s="166">
        <f>IFERROR(E91+'Pay App 17'!F91,"")</f>
        <v>0</v>
      </c>
      <c r="G91" s="166">
        <f>SUM('Pay App 1:Pay App 17'!H91)</f>
        <v>0</v>
      </c>
      <c r="H91" s="165"/>
      <c r="I91" s="166">
        <f t="shared" si="2"/>
        <v>0</v>
      </c>
      <c r="J91" s="167">
        <f t="shared" si="3"/>
        <v>0</v>
      </c>
      <c r="K91" s="166">
        <f t="shared" si="4"/>
        <v>0</v>
      </c>
      <c r="L91" s="166" t="str">
        <f t="shared" si="0"/>
        <v/>
      </c>
      <c r="M91" s="165"/>
      <c r="N91" s="166">
        <f>SUM('Pay App 1:Pay App 18'!L91)+SUM('Pay App 1:Pay App 18'!M91)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Data'!$N$2:$BW$88,20,FALSE)</f>
        <v>0</v>
      </c>
      <c r="F92" s="166">
        <f>IFERROR(E92+'Pay App 17'!F92,"")</f>
        <v>0</v>
      </c>
      <c r="G92" s="166">
        <f>SUM('Pay App 1:Pay App 17'!H92)</f>
        <v>0</v>
      </c>
      <c r="H92" s="165"/>
      <c r="I92" s="166">
        <f t="shared" si="2"/>
        <v>0</v>
      </c>
      <c r="J92" s="167">
        <f t="shared" si="3"/>
        <v>0</v>
      </c>
      <c r="K92" s="166">
        <f t="shared" si="4"/>
        <v>0</v>
      </c>
      <c r="L92" s="166" t="str">
        <f t="shared" si="0"/>
        <v/>
      </c>
      <c r="M92" s="165"/>
      <c r="N92" s="166">
        <f>SUM('Pay App 1:Pay App 18'!L92)+SUM('Pay App 1:Pay App 18'!M92)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Data'!$N$2:$BW$88,20,FALSE)</f>
        <v>0</v>
      </c>
      <c r="F93" s="166">
        <f>IFERROR(E93+'Pay App 17'!F93,"")</f>
        <v>0</v>
      </c>
      <c r="G93" s="166">
        <f>SUM('Pay App 1:Pay App 17'!H93)</f>
        <v>0</v>
      </c>
      <c r="H93" s="165"/>
      <c r="I93" s="166">
        <f t="shared" si="2"/>
        <v>0</v>
      </c>
      <c r="J93" s="167">
        <f t="shared" si="3"/>
        <v>0</v>
      </c>
      <c r="K93" s="166">
        <f t="shared" si="4"/>
        <v>0</v>
      </c>
      <c r="L93" s="166" t="str">
        <f t="shared" si="0"/>
        <v/>
      </c>
      <c r="M93" s="165"/>
      <c r="N93" s="166">
        <f>SUM('Pay App 1:Pay App 18'!L93)+SUM('Pay App 1:Pay App 18'!M93)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Data'!$N$2:$BW$88,20,FALSE)</f>
        <v>0</v>
      </c>
      <c r="F94" s="166">
        <f>IFERROR(E94+'Pay App 17'!F94,"")</f>
        <v>0</v>
      </c>
      <c r="G94" s="166">
        <f>SUM('Pay App 1:Pay App 17'!H94)</f>
        <v>0</v>
      </c>
      <c r="H94" s="165"/>
      <c r="I94" s="166">
        <f t="shared" si="2"/>
        <v>0</v>
      </c>
      <c r="J94" s="167">
        <f t="shared" si="3"/>
        <v>0</v>
      </c>
      <c r="K94" s="166">
        <f t="shared" si="4"/>
        <v>0</v>
      </c>
      <c r="L94" s="166" t="str">
        <f t="shared" si="0"/>
        <v/>
      </c>
      <c r="M94" s="165"/>
      <c r="N94" s="166">
        <f>SUM('Pay App 1:Pay App 18'!L94)+SUM('Pay App 1:Pay App 18'!M94)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Data'!$N$2:$BW$88,20,FALSE)</f>
        <v>0</v>
      </c>
      <c r="F95" s="166">
        <f>IFERROR(E95+'Pay App 17'!F95,"")</f>
        <v>0</v>
      </c>
      <c r="G95" s="166">
        <f>SUM('Pay App 1:Pay App 17'!H95)</f>
        <v>0</v>
      </c>
      <c r="H95" s="165"/>
      <c r="I95" s="166">
        <f t="shared" si="2"/>
        <v>0</v>
      </c>
      <c r="J95" s="167">
        <f t="shared" si="3"/>
        <v>0</v>
      </c>
      <c r="K95" s="166">
        <f t="shared" si="4"/>
        <v>0</v>
      </c>
      <c r="L95" s="166" t="str">
        <f t="shared" si="0"/>
        <v/>
      </c>
      <c r="M95" s="165"/>
      <c r="N95" s="166">
        <f>SUM('Pay App 1:Pay App 18'!L95)+SUM('Pay App 1:Pay App 18'!M95)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Data'!$N$2:$BW$88,20,FALSE)</f>
        <v>0</v>
      </c>
      <c r="F96" s="166">
        <f>IFERROR(E96+'Pay App 17'!F96,"")</f>
        <v>0</v>
      </c>
      <c r="G96" s="166">
        <f>SUM('Pay App 1:Pay App 17'!H96)</f>
        <v>0</v>
      </c>
      <c r="H96" s="165"/>
      <c r="I96" s="166">
        <f t="shared" si="2"/>
        <v>0</v>
      </c>
      <c r="J96" s="167">
        <f t="shared" si="3"/>
        <v>0</v>
      </c>
      <c r="K96" s="166">
        <f t="shared" si="4"/>
        <v>0</v>
      </c>
      <c r="L96" s="166" t="str">
        <f t="shared" si="0"/>
        <v/>
      </c>
      <c r="M96" s="165"/>
      <c r="N96" s="166">
        <f>SUM('Pay App 1:Pay App 18'!L96)+SUM('Pay App 1:Pay App 18'!M96)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Data'!$N$2:$BW$88,20,FALSE)</f>
        <v>0</v>
      </c>
      <c r="F97" s="166">
        <f>IFERROR(E97+'Pay App 17'!F97,"")</f>
        <v>0</v>
      </c>
      <c r="G97" s="166">
        <f>SUM('Pay App 1:Pay App 17'!H97)</f>
        <v>0</v>
      </c>
      <c r="H97" s="165"/>
      <c r="I97" s="166">
        <f t="shared" si="2"/>
        <v>0</v>
      </c>
      <c r="J97" s="167">
        <f t="shared" si="3"/>
        <v>0</v>
      </c>
      <c r="K97" s="166">
        <f t="shared" si="4"/>
        <v>0</v>
      </c>
      <c r="L97" s="166" t="str">
        <f t="shared" si="0"/>
        <v/>
      </c>
      <c r="M97" s="165"/>
      <c r="N97" s="166">
        <f>SUM('Pay App 1:Pay App 18'!L97)+SUM('Pay App 1:Pay App 18'!M97)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Data'!$N$2:$BW$88,20,FALSE)</f>
        <v>0</v>
      </c>
      <c r="F98" s="166">
        <f>IFERROR(E98+'Pay App 17'!F98,"")</f>
        <v>0</v>
      </c>
      <c r="G98" s="166">
        <f>SUM('Pay App 1:Pay App 17'!H98)</f>
        <v>0</v>
      </c>
      <c r="H98" s="165"/>
      <c r="I98" s="166">
        <f t="shared" si="2"/>
        <v>0</v>
      </c>
      <c r="J98" s="167">
        <f t="shared" si="3"/>
        <v>0</v>
      </c>
      <c r="K98" s="166">
        <f t="shared" si="4"/>
        <v>0</v>
      </c>
      <c r="L98" s="166" t="str">
        <f t="shared" si="0"/>
        <v/>
      </c>
      <c r="M98" s="165"/>
      <c r="N98" s="166">
        <f>SUM('Pay App 1:Pay App 18'!L98)+SUM('Pay App 1:Pay App 18'!M98)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Data'!$N$2:$BW$88,20,FALSE)</f>
        <v>0</v>
      </c>
      <c r="F99" s="166">
        <f>IFERROR(E99+'Pay App 17'!F99,"")</f>
        <v>0</v>
      </c>
      <c r="G99" s="166">
        <f>SUM('Pay App 1:Pay App 17'!H99)</f>
        <v>0</v>
      </c>
      <c r="H99" s="165"/>
      <c r="I99" s="166">
        <f t="shared" si="2"/>
        <v>0</v>
      </c>
      <c r="J99" s="167">
        <f t="shared" si="3"/>
        <v>0</v>
      </c>
      <c r="K99" s="166">
        <f t="shared" si="4"/>
        <v>0</v>
      </c>
      <c r="L99" s="166" t="str">
        <f t="shared" si="0"/>
        <v/>
      </c>
      <c r="M99" s="165"/>
      <c r="N99" s="166">
        <f>SUM('Pay App 1:Pay App 18'!L99)+SUM('Pay App 1:Pay App 18'!M99)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Data'!$N$2:$BW$88,20,FALSE)</f>
        <v>0</v>
      </c>
      <c r="F100" s="166">
        <f>IFERROR(E100+'Pay App 17'!F100,"")</f>
        <v>0</v>
      </c>
      <c r="G100" s="166">
        <f>SUM('Pay App 1:Pay App 17'!H100)</f>
        <v>0</v>
      </c>
      <c r="H100" s="165"/>
      <c r="I100" s="166">
        <f>G100+H100</f>
        <v>0</v>
      </c>
      <c r="J100" s="167">
        <f>IFERROR(I100/F100,0)</f>
        <v>0</v>
      </c>
      <c r="K100" s="166">
        <f>IFERROR(F100-I100,"")</f>
        <v>0</v>
      </c>
      <c r="L100" s="166" t="str">
        <f t="shared" si="0"/>
        <v/>
      </c>
      <c r="M100" s="165"/>
      <c r="N100" s="166">
        <f>SUM('Pay App 1:Pay App 18'!L100)+SUM('Pay App 1:Pay App 18'!M100)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18.2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Data'!$N$2:$BW$88,20,FALSE)</f>
        <v>0</v>
      </c>
      <c r="F106" s="166">
        <f>IFERROR(E106+'Pay App 17'!F106,"")</f>
        <v>0</v>
      </c>
      <c r="G106" s="166">
        <f>SUM('Pay App 1:Pay App 17'!H106)</f>
        <v>0</v>
      </c>
      <c r="H106" s="165"/>
      <c r="I106" s="166">
        <f>G106+H106</f>
        <v>0</v>
      </c>
      <c r="J106" s="167">
        <f>IFERROR(I106/F106,0)</f>
        <v>0</v>
      </c>
      <c r="K106" s="166">
        <f>IFERROR(F106-I106,"")</f>
        <v>0</v>
      </c>
      <c r="L106" s="166" t="str">
        <f>IF(AND($H$33&lt;100000, $H$33&gt;0, H106&gt;=1),0,IF(AND($H$33&gt;=100000,H106&lt;&gt;""),O106,""))</f>
        <v/>
      </c>
      <c r="M106" s="165"/>
      <c r="N106" s="166">
        <f>SUM('Pay App 1:Pay App 18'!L106)+SUM('Pay App 1:Pay App 18'!M106)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Data'!$N$2:$BW$88,20,FALSE)</f>
        <v>0</v>
      </c>
      <c r="F107" s="166">
        <f>IFERROR(E107+'Pay App 17'!F107,"")</f>
        <v>0</v>
      </c>
      <c r="G107" s="166">
        <f>SUM('Pay App 1:Pay App 17'!H107)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18'!L107)+SUM('Pay App 1:Pay App 18'!M107)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Data'!$N$2:$BW$88,20,FALSE)</f>
        <v>0</v>
      </c>
      <c r="F108" s="166">
        <f>IFERROR(E108+'Pay App 17'!F108,"")</f>
        <v>0</v>
      </c>
      <c r="G108" s="166">
        <f>SUM('Pay App 1:Pay App 17'!H108)</f>
        <v>0</v>
      </c>
      <c r="H108" s="165"/>
      <c r="I108" s="166">
        <f t="shared" si="6"/>
        <v>0</v>
      </c>
      <c r="J108" s="167">
        <f t="shared" si="7"/>
        <v>0</v>
      </c>
      <c r="K108" s="166">
        <f t="shared" si="8"/>
        <v>0</v>
      </c>
      <c r="L108" s="166" t="str">
        <f t="shared" si="9"/>
        <v/>
      </c>
      <c r="M108" s="165"/>
      <c r="N108" s="166">
        <f>SUM('Pay App 1:Pay App 18'!L108)+SUM('Pay App 1:Pay App 18'!M108)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Data'!$N$2:$BW$88,20,FALSE)</f>
        <v>0</v>
      </c>
      <c r="F109" s="166">
        <f>IFERROR(E109+'Pay App 17'!F109,"")</f>
        <v>0</v>
      </c>
      <c r="G109" s="166">
        <f>SUM('Pay App 1:Pay App 17'!H109)</f>
        <v>0</v>
      </c>
      <c r="H109" s="165"/>
      <c r="I109" s="166">
        <f t="shared" si="6"/>
        <v>0</v>
      </c>
      <c r="J109" s="167">
        <f t="shared" si="7"/>
        <v>0</v>
      </c>
      <c r="K109" s="166">
        <f t="shared" si="8"/>
        <v>0</v>
      </c>
      <c r="L109" s="166" t="str">
        <f t="shared" si="9"/>
        <v/>
      </c>
      <c r="M109" s="165"/>
      <c r="N109" s="166">
        <f>SUM('Pay App 1:Pay App 18'!L109)+SUM('Pay App 1:Pay App 18'!M109)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Data'!$N$2:$BW$88,20,FALSE)</f>
        <v>0</v>
      </c>
      <c r="F110" s="166">
        <f>IFERROR(E110+'Pay App 17'!F110,"")</f>
        <v>0</v>
      </c>
      <c r="G110" s="166">
        <f>SUM('Pay App 1:Pay App 17'!H110)</f>
        <v>0</v>
      </c>
      <c r="H110" s="165"/>
      <c r="I110" s="166">
        <f t="shared" si="6"/>
        <v>0</v>
      </c>
      <c r="J110" s="167">
        <f t="shared" si="7"/>
        <v>0</v>
      </c>
      <c r="K110" s="166">
        <f t="shared" si="8"/>
        <v>0</v>
      </c>
      <c r="L110" s="166" t="str">
        <f t="shared" si="9"/>
        <v/>
      </c>
      <c r="M110" s="165"/>
      <c r="N110" s="166">
        <f>SUM('Pay App 1:Pay App 18'!L110)+SUM('Pay App 1:Pay App 18'!M110)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Data'!$N$2:$BW$88,20,FALSE)</f>
        <v>0</v>
      </c>
      <c r="F111" s="166">
        <f>IFERROR(E111+'Pay App 17'!F111,"")</f>
        <v>0</v>
      </c>
      <c r="G111" s="166">
        <f>SUM('Pay App 1:Pay App 17'!H111)</f>
        <v>0</v>
      </c>
      <c r="H111" s="165"/>
      <c r="I111" s="166">
        <f t="shared" si="6"/>
        <v>0</v>
      </c>
      <c r="J111" s="167">
        <f t="shared" si="7"/>
        <v>0</v>
      </c>
      <c r="K111" s="166">
        <f t="shared" si="8"/>
        <v>0</v>
      </c>
      <c r="L111" s="166" t="str">
        <f t="shared" si="9"/>
        <v/>
      </c>
      <c r="M111" s="165"/>
      <c r="N111" s="166">
        <f>SUM('Pay App 1:Pay App 18'!L111)+SUM('Pay App 1:Pay App 18'!M111)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Data'!$N$2:$BW$88,20,FALSE)</f>
        <v>0</v>
      </c>
      <c r="F112" s="166">
        <f>IFERROR(E112+'Pay App 17'!F112,"")</f>
        <v>0</v>
      </c>
      <c r="G112" s="166">
        <f>SUM('Pay App 1:Pay App 17'!H112)</f>
        <v>0</v>
      </c>
      <c r="H112" s="165"/>
      <c r="I112" s="166">
        <f t="shared" si="6"/>
        <v>0</v>
      </c>
      <c r="J112" s="167">
        <f t="shared" si="7"/>
        <v>0</v>
      </c>
      <c r="K112" s="166">
        <f t="shared" si="8"/>
        <v>0</v>
      </c>
      <c r="L112" s="166" t="str">
        <f t="shared" si="9"/>
        <v/>
      </c>
      <c r="M112" s="165"/>
      <c r="N112" s="166">
        <f>SUM('Pay App 1:Pay App 18'!L112)+SUM('Pay App 1:Pay App 18'!M112)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Data'!$N$2:$BW$88,20,FALSE)</f>
        <v>0</v>
      </c>
      <c r="F113" s="166">
        <f>IFERROR(E113+'Pay App 17'!F113,"")</f>
        <v>0</v>
      </c>
      <c r="G113" s="166">
        <f>SUM('Pay App 1:Pay App 17'!H113)</f>
        <v>0</v>
      </c>
      <c r="H113" s="165"/>
      <c r="I113" s="166">
        <f t="shared" si="6"/>
        <v>0</v>
      </c>
      <c r="J113" s="167">
        <f t="shared" si="7"/>
        <v>0</v>
      </c>
      <c r="K113" s="166">
        <f t="shared" si="8"/>
        <v>0</v>
      </c>
      <c r="L113" s="166" t="str">
        <f t="shared" si="9"/>
        <v/>
      </c>
      <c r="M113" s="165"/>
      <c r="N113" s="166">
        <f>SUM('Pay App 1:Pay App 18'!L113)+SUM('Pay App 1:Pay App 18'!M113)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Data'!$N$2:$BW$88,20,FALSE)</f>
        <v>0</v>
      </c>
      <c r="F114" s="166">
        <f>IFERROR(E114+'Pay App 17'!F114,"")</f>
        <v>0</v>
      </c>
      <c r="G114" s="166">
        <f>SUM('Pay App 1:Pay App 17'!H114)</f>
        <v>0</v>
      </c>
      <c r="H114" s="165"/>
      <c r="I114" s="166">
        <f t="shared" si="6"/>
        <v>0</v>
      </c>
      <c r="J114" s="167">
        <f t="shared" si="7"/>
        <v>0</v>
      </c>
      <c r="K114" s="166">
        <f t="shared" si="8"/>
        <v>0</v>
      </c>
      <c r="L114" s="166" t="str">
        <f t="shared" si="9"/>
        <v/>
      </c>
      <c r="M114" s="165"/>
      <c r="N114" s="166">
        <f>SUM('Pay App 1:Pay App 18'!L114)+SUM('Pay App 1:Pay App 18'!M114)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Data'!$N$2:$BW$88,20,FALSE)</f>
        <v>0</v>
      </c>
      <c r="F115" s="166">
        <f>IFERROR(E115+'Pay App 17'!F115,"")</f>
        <v>0</v>
      </c>
      <c r="G115" s="166">
        <f>SUM('Pay App 1:Pay App 17'!H115)</f>
        <v>0</v>
      </c>
      <c r="H115" s="165"/>
      <c r="I115" s="166">
        <f t="shared" si="6"/>
        <v>0</v>
      </c>
      <c r="J115" s="167">
        <f t="shared" si="7"/>
        <v>0</v>
      </c>
      <c r="K115" s="166">
        <f t="shared" si="8"/>
        <v>0</v>
      </c>
      <c r="L115" s="166" t="str">
        <f t="shared" si="9"/>
        <v/>
      </c>
      <c r="M115" s="165"/>
      <c r="N115" s="166">
        <f>SUM('Pay App 1:Pay App 18'!L115)+SUM('Pay App 1:Pay App 18'!M115)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Data'!$N$2:$BW$88,20,FALSE)</f>
        <v>0</v>
      </c>
      <c r="F116" s="166">
        <f>IFERROR(E116+'Pay App 17'!F116,"")</f>
        <v>0</v>
      </c>
      <c r="G116" s="166">
        <f>SUM('Pay App 1:Pay App 17'!H116)</f>
        <v>0</v>
      </c>
      <c r="H116" s="165"/>
      <c r="I116" s="166">
        <f t="shared" si="6"/>
        <v>0</v>
      </c>
      <c r="J116" s="167">
        <f t="shared" si="7"/>
        <v>0</v>
      </c>
      <c r="K116" s="166">
        <f t="shared" si="8"/>
        <v>0</v>
      </c>
      <c r="L116" s="166" t="str">
        <f t="shared" si="9"/>
        <v/>
      </c>
      <c r="M116" s="165"/>
      <c r="N116" s="166">
        <f>SUM('Pay App 1:Pay App 18'!L116)+SUM('Pay App 1:Pay App 18'!M116)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Data'!$N$2:$BW$88,20,FALSE)</f>
        <v>0</v>
      </c>
      <c r="F117" s="166">
        <f>IFERROR(E117+'Pay App 17'!F117,"")</f>
        <v>0</v>
      </c>
      <c r="G117" s="166">
        <f>SUM('Pay App 1:Pay App 17'!H117)</f>
        <v>0</v>
      </c>
      <c r="H117" s="165"/>
      <c r="I117" s="166">
        <f t="shared" si="6"/>
        <v>0</v>
      </c>
      <c r="J117" s="167">
        <f t="shared" si="7"/>
        <v>0</v>
      </c>
      <c r="K117" s="166">
        <f t="shared" si="8"/>
        <v>0</v>
      </c>
      <c r="L117" s="166" t="str">
        <f t="shared" si="9"/>
        <v/>
      </c>
      <c r="M117" s="165"/>
      <c r="N117" s="166">
        <f>SUM('Pay App 1:Pay App 18'!L117)+SUM('Pay App 1:Pay App 18'!M117)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Data'!$N$2:$BW$88,20,FALSE)</f>
        <v>0</v>
      </c>
      <c r="F118" s="166">
        <f>IFERROR(E118+'Pay App 17'!F118,"")</f>
        <v>0</v>
      </c>
      <c r="G118" s="166">
        <f>SUM('Pay App 1:Pay App 17'!H118)</f>
        <v>0</v>
      </c>
      <c r="H118" s="165"/>
      <c r="I118" s="166">
        <f t="shared" si="6"/>
        <v>0</v>
      </c>
      <c r="J118" s="167">
        <f t="shared" si="7"/>
        <v>0</v>
      </c>
      <c r="K118" s="166">
        <f t="shared" si="8"/>
        <v>0</v>
      </c>
      <c r="L118" s="166" t="str">
        <f t="shared" si="9"/>
        <v/>
      </c>
      <c r="M118" s="165"/>
      <c r="N118" s="166">
        <f>SUM('Pay App 1:Pay App 18'!L118)+SUM('Pay App 1:Pay App 18'!M118)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Data'!$N$2:$BW$88,20,FALSE)</f>
        <v>0</v>
      </c>
      <c r="F119" s="166">
        <f>IFERROR(E119+'Pay App 17'!F119,"")</f>
        <v>0</v>
      </c>
      <c r="G119" s="166">
        <f>SUM('Pay App 1:Pay App 17'!H119)</f>
        <v>0</v>
      </c>
      <c r="H119" s="165"/>
      <c r="I119" s="166">
        <f t="shared" si="6"/>
        <v>0</v>
      </c>
      <c r="J119" s="167">
        <f t="shared" si="7"/>
        <v>0</v>
      </c>
      <c r="K119" s="166">
        <f t="shared" si="8"/>
        <v>0</v>
      </c>
      <c r="L119" s="166" t="str">
        <f t="shared" si="9"/>
        <v/>
      </c>
      <c r="M119" s="165"/>
      <c r="N119" s="166">
        <f>SUM('Pay App 1:Pay App 18'!L119)+SUM('Pay App 1:Pay App 18'!M119)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Data'!$N$2:$BW$88,20,FALSE)</f>
        <v>0</v>
      </c>
      <c r="F120" s="166">
        <f>IFERROR(E120+'Pay App 17'!F120,"")</f>
        <v>0</v>
      </c>
      <c r="G120" s="166">
        <f>SUM('Pay App 1:Pay App 17'!H120)</f>
        <v>0</v>
      </c>
      <c r="H120" s="165"/>
      <c r="I120" s="166">
        <f t="shared" si="6"/>
        <v>0</v>
      </c>
      <c r="J120" s="167">
        <f t="shared" si="7"/>
        <v>0</v>
      </c>
      <c r="K120" s="166">
        <f t="shared" si="8"/>
        <v>0</v>
      </c>
      <c r="L120" s="166" t="str">
        <f t="shared" si="9"/>
        <v/>
      </c>
      <c r="M120" s="165"/>
      <c r="N120" s="166">
        <f>SUM('Pay App 1:Pay App 18'!L120)+SUM('Pay App 1:Pay App 18'!M120)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Data'!$N$2:$BW$88,20,FALSE)</f>
        <v>0</v>
      </c>
      <c r="F121" s="166">
        <f>IFERROR(E121+'Pay App 17'!F121,"")</f>
        <v>0</v>
      </c>
      <c r="G121" s="166">
        <f>SUM('Pay App 1:Pay App 17'!H121)</f>
        <v>0</v>
      </c>
      <c r="H121" s="165"/>
      <c r="I121" s="166">
        <f t="shared" si="6"/>
        <v>0</v>
      </c>
      <c r="J121" s="167">
        <f t="shared" si="7"/>
        <v>0</v>
      </c>
      <c r="K121" s="166">
        <f t="shared" si="8"/>
        <v>0</v>
      </c>
      <c r="L121" s="166" t="str">
        <f t="shared" si="9"/>
        <v/>
      </c>
      <c r="M121" s="165"/>
      <c r="N121" s="166">
        <f>SUM('Pay App 1:Pay App 18'!L121)+SUM('Pay App 1:Pay App 18'!M121)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Data'!$N$2:$BW$88,20,FALSE)</f>
        <v>0</v>
      </c>
      <c r="F122" s="166">
        <f>IFERROR(E122+'Pay App 17'!F122,"")</f>
        <v>0</v>
      </c>
      <c r="G122" s="166">
        <f>SUM('Pay App 1:Pay App 17'!H122)</f>
        <v>0</v>
      </c>
      <c r="H122" s="165"/>
      <c r="I122" s="166">
        <f t="shared" si="6"/>
        <v>0</v>
      </c>
      <c r="J122" s="167">
        <f t="shared" si="7"/>
        <v>0</v>
      </c>
      <c r="K122" s="166">
        <f t="shared" si="8"/>
        <v>0</v>
      </c>
      <c r="L122" s="166" t="str">
        <f t="shared" si="9"/>
        <v/>
      </c>
      <c r="M122" s="165"/>
      <c r="N122" s="166">
        <f>SUM('Pay App 1:Pay App 18'!L122)+SUM('Pay App 1:Pay App 18'!M122)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Data'!$N$2:$BW$88,20,FALSE)</f>
        <v>0</v>
      </c>
      <c r="F123" s="166">
        <f>IFERROR(E123+'Pay App 17'!F123,"")</f>
        <v>0</v>
      </c>
      <c r="G123" s="166">
        <f>SUM('Pay App 1:Pay App 17'!H123)</f>
        <v>0</v>
      </c>
      <c r="H123" s="165"/>
      <c r="I123" s="166">
        <f t="shared" si="6"/>
        <v>0</v>
      </c>
      <c r="J123" s="167">
        <f t="shared" si="7"/>
        <v>0</v>
      </c>
      <c r="K123" s="166">
        <f t="shared" si="8"/>
        <v>0</v>
      </c>
      <c r="L123" s="166" t="str">
        <f t="shared" si="9"/>
        <v/>
      </c>
      <c r="M123" s="165"/>
      <c r="N123" s="166">
        <f>SUM('Pay App 1:Pay App 18'!L123)+SUM('Pay App 1:Pay App 18'!M123)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Data'!$N$2:$BW$88,20,FALSE)</f>
        <v>0</v>
      </c>
      <c r="F124" s="166">
        <f>IFERROR(E124+'Pay App 17'!F124,"")</f>
        <v>0</v>
      </c>
      <c r="G124" s="166">
        <f>SUM('Pay App 1:Pay App 17'!H124)</f>
        <v>0</v>
      </c>
      <c r="H124" s="165"/>
      <c r="I124" s="166">
        <f t="shared" si="6"/>
        <v>0</v>
      </c>
      <c r="J124" s="167">
        <f t="shared" si="7"/>
        <v>0</v>
      </c>
      <c r="K124" s="166">
        <f t="shared" si="8"/>
        <v>0</v>
      </c>
      <c r="L124" s="166" t="str">
        <f t="shared" si="9"/>
        <v/>
      </c>
      <c r="M124" s="165"/>
      <c r="N124" s="166">
        <f>SUM('Pay App 1:Pay App 18'!L124)+SUM('Pay App 1:Pay App 18'!M124)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Data'!$N$2:$BW$88,20,FALSE)</f>
        <v>0</v>
      </c>
      <c r="F125" s="166">
        <f>IFERROR(E125+'Pay App 17'!F125,"")</f>
        <v>0</v>
      </c>
      <c r="G125" s="166">
        <f>SUM('Pay App 1:Pay App 17'!H125)</f>
        <v>0</v>
      </c>
      <c r="H125" s="165"/>
      <c r="I125" s="166">
        <f t="shared" si="6"/>
        <v>0</v>
      </c>
      <c r="J125" s="167">
        <f t="shared" si="7"/>
        <v>0</v>
      </c>
      <c r="K125" s="166">
        <f t="shared" si="8"/>
        <v>0</v>
      </c>
      <c r="L125" s="166" t="str">
        <f t="shared" si="9"/>
        <v/>
      </c>
      <c r="M125" s="165"/>
      <c r="N125" s="166">
        <f>SUM('Pay App 1:Pay App 18'!L125)+SUM('Pay App 1:Pay App 18'!M125)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Data'!$N$2:$BW$88,20,FALSE)</f>
        <v>0</v>
      </c>
      <c r="F126" s="166">
        <f>IFERROR(E126+'Pay App 17'!F126,"")</f>
        <v>0</v>
      </c>
      <c r="G126" s="166">
        <f>SUM('Pay App 1:Pay App 17'!H126)</f>
        <v>0</v>
      </c>
      <c r="H126" s="165"/>
      <c r="I126" s="166">
        <f t="shared" si="6"/>
        <v>0</v>
      </c>
      <c r="J126" s="167">
        <f t="shared" si="7"/>
        <v>0</v>
      </c>
      <c r="K126" s="166">
        <f t="shared" si="8"/>
        <v>0</v>
      </c>
      <c r="L126" s="166" t="str">
        <f t="shared" si="9"/>
        <v/>
      </c>
      <c r="M126" s="165"/>
      <c r="N126" s="166">
        <f>SUM('Pay App 1:Pay App 18'!L126)+SUM('Pay App 1:Pay App 18'!M126)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Data'!$N$2:$BW$88,20,FALSE)</f>
        <v>0</v>
      </c>
      <c r="F127" s="166">
        <f>IFERROR(E127+'Pay App 17'!F127,"")</f>
        <v>0</v>
      </c>
      <c r="G127" s="166">
        <f>SUM('Pay App 1:Pay App 17'!H127)</f>
        <v>0</v>
      </c>
      <c r="H127" s="165"/>
      <c r="I127" s="166">
        <f t="shared" si="6"/>
        <v>0</v>
      </c>
      <c r="J127" s="167">
        <f t="shared" si="7"/>
        <v>0</v>
      </c>
      <c r="K127" s="166">
        <f t="shared" si="8"/>
        <v>0</v>
      </c>
      <c r="L127" s="166" t="str">
        <f t="shared" si="9"/>
        <v/>
      </c>
      <c r="M127" s="165"/>
      <c r="N127" s="166">
        <f>SUM('Pay App 1:Pay App 18'!L127)+SUM('Pay App 1:Pay App 18'!M127)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Data'!$N$2:$BW$88,20,FALSE)</f>
        <v>0</v>
      </c>
      <c r="F128" s="166">
        <f>IFERROR(E128+'Pay App 17'!F128,"")</f>
        <v>0</v>
      </c>
      <c r="G128" s="166">
        <f>SUM('Pay App 1:Pay App 17'!H128)</f>
        <v>0</v>
      </c>
      <c r="H128" s="165"/>
      <c r="I128" s="166">
        <f t="shared" si="6"/>
        <v>0</v>
      </c>
      <c r="J128" s="167">
        <f t="shared" si="7"/>
        <v>0</v>
      </c>
      <c r="K128" s="166">
        <f t="shared" si="8"/>
        <v>0</v>
      </c>
      <c r="L128" s="166" t="str">
        <f t="shared" si="9"/>
        <v/>
      </c>
      <c r="M128" s="165"/>
      <c r="N128" s="166">
        <f>SUM('Pay App 1:Pay App 18'!L128)+SUM('Pay App 1:Pay App 18'!M128)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Data'!$N$2:$BW$88,20,FALSE)</f>
        <v>0</v>
      </c>
      <c r="F129" s="166">
        <f>IFERROR(E129+'Pay App 17'!F129,"")</f>
        <v>0</v>
      </c>
      <c r="G129" s="166">
        <f>SUM('Pay App 1:Pay App 17'!H129)</f>
        <v>0</v>
      </c>
      <c r="H129" s="165"/>
      <c r="I129" s="166">
        <f t="shared" si="6"/>
        <v>0</v>
      </c>
      <c r="J129" s="167">
        <f t="shared" si="7"/>
        <v>0</v>
      </c>
      <c r="K129" s="166">
        <f t="shared" si="8"/>
        <v>0</v>
      </c>
      <c r="L129" s="166" t="str">
        <f t="shared" si="9"/>
        <v/>
      </c>
      <c r="M129" s="165"/>
      <c r="N129" s="166">
        <f>SUM('Pay App 1:Pay App 18'!L129)+SUM('Pay App 1:Pay App 18'!M129)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Data'!$N$2:$BW$88,20,FALSE)</f>
        <v>0</v>
      </c>
      <c r="F130" s="166">
        <f>IFERROR(E130+'Pay App 17'!F130,"")</f>
        <v>0</v>
      </c>
      <c r="G130" s="166">
        <f>SUM('Pay App 1:Pay App 17'!H130)</f>
        <v>0</v>
      </c>
      <c r="H130" s="165"/>
      <c r="I130" s="166">
        <f t="shared" si="6"/>
        <v>0</v>
      </c>
      <c r="J130" s="167">
        <f t="shared" si="7"/>
        <v>0</v>
      </c>
      <c r="K130" s="166">
        <f t="shared" si="8"/>
        <v>0</v>
      </c>
      <c r="L130" s="166" t="str">
        <f t="shared" si="9"/>
        <v/>
      </c>
      <c r="M130" s="165"/>
      <c r="N130" s="166">
        <f>SUM('Pay App 1:Pay App 18'!L130)+SUM('Pay App 1:Pay App 18'!M130)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Data'!$N$2:$BW$88,20,FALSE)</f>
        <v>0</v>
      </c>
      <c r="F131" s="166">
        <f>IFERROR(E131+'Pay App 17'!F131,"")</f>
        <v>0</v>
      </c>
      <c r="G131" s="166">
        <f>SUM('Pay App 1:Pay App 17'!H131)</f>
        <v>0</v>
      </c>
      <c r="H131" s="165"/>
      <c r="I131" s="166">
        <f t="shared" si="6"/>
        <v>0</v>
      </c>
      <c r="J131" s="167">
        <f t="shared" si="7"/>
        <v>0</v>
      </c>
      <c r="K131" s="166">
        <f t="shared" si="8"/>
        <v>0</v>
      </c>
      <c r="L131" s="166" t="str">
        <f t="shared" si="9"/>
        <v/>
      </c>
      <c r="M131" s="165"/>
      <c r="N131" s="166">
        <f>SUM('Pay App 1:Pay App 18'!L131)+SUM('Pay App 1:Pay App 18'!M131)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Data'!$N$2:$BW$88,20,FALSE)</f>
        <v>0</v>
      </c>
      <c r="F132" s="166">
        <f>IFERROR(E132+'Pay App 17'!F132,"")</f>
        <v>0</v>
      </c>
      <c r="G132" s="166">
        <f>SUM('Pay App 1:Pay App 17'!H132)</f>
        <v>0</v>
      </c>
      <c r="H132" s="165"/>
      <c r="I132" s="166">
        <f t="shared" si="6"/>
        <v>0</v>
      </c>
      <c r="J132" s="167">
        <f t="shared" si="7"/>
        <v>0</v>
      </c>
      <c r="K132" s="166">
        <f t="shared" si="8"/>
        <v>0</v>
      </c>
      <c r="L132" s="166" t="str">
        <f t="shared" si="9"/>
        <v/>
      </c>
      <c r="M132" s="165"/>
      <c r="N132" s="166">
        <f>SUM('Pay App 1:Pay App 18'!L132)+SUM('Pay App 1:Pay App 18'!M132)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Data'!$N$2:$BW$88,20,FALSE)</f>
        <v>0</v>
      </c>
      <c r="F133" s="166">
        <f>IFERROR(E133+'Pay App 17'!F133,"")</f>
        <v>0</v>
      </c>
      <c r="G133" s="166">
        <f>SUM('Pay App 1:Pay App 17'!H133)</f>
        <v>0</v>
      </c>
      <c r="H133" s="165"/>
      <c r="I133" s="166">
        <f t="shared" si="6"/>
        <v>0</v>
      </c>
      <c r="J133" s="167">
        <f t="shared" si="7"/>
        <v>0</v>
      </c>
      <c r="K133" s="166">
        <f t="shared" si="8"/>
        <v>0</v>
      </c>
      <c r="L133" s="166" t="str">
        <f t="shared" si="9"/>
        <v/>
      </c>
      <c r="M133" s="165"/>
      <c r="N133" s="166">
        <f>SUM('Pay App 1:Pay App 18'!L133)+SUM('Pay App 1:Pay App 18'!M133)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Data'!$N$2:$BW$88,20,FALSE)</f>
        <v>0</v>
      </c>
      <c r="F134" s="166">
        <f>IFERROR(E134+'Pay App 17'!F134,"")</f>
        <v>0</v>
      </c>
      <c r="G134" s="166">
        <f>SUM('Pay App 1:Pay App 17'!H134)</f>
        <v>0</v>
      </c>
      <c r="H134" s="165"/>
      <c r="I134" s="166">
        <f t="shared" si="6"/>
        <v>0</v>
      </c>
      <c r="J134" s="167">
        <f t="shared" si="7"/>
        <v>0</v>
      </c>
      <c r="K134" s="166">
        <f t="shared" si="8"/>
        <v>0</v>
      </c>
      <c r="L134" s="166" t="str">
        <f t="shared" si="9"/>
        <v/>
      </c>
      <c r="M134" s="165"/>
      <c r="N134" s="166">
        <f>SUM('Pay App 1:Pay App 18'!L134)+SUM('Pay App 1:Pay App 18'!M134)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Data'!$N$2:$BW$88,20,FALSE)</f>
        <v>0</v>
      </c>
      <c r="F135" s="166">
        <f>IFERROR(E135+'Pay App 17'!F135,"")</f>
        <v>0</v>
      </c>
      <c r="G135" s="166">
        <f>SUM('Pay App 1:Pay App 17'!H135)</f>
        <v>0</v>
      </c>
      <c r="H135" s="165"/>
      <c r="I135" s="166">
        <f t="shared" si="6"/>
        <v>0</v>
      </c>
      <c r="J135" s="167">
        <f t="shared" si="7"/>
        <v>0</v>
      </c>
      <c r="K135" s="166">
        <f t="shared" si="8"/>
        <v>0</v>
      </c>
      <c r="L135" s="166" t="str">
        <f t="shared" si="9"/>
        <v/>
      </c>
      <c r="M135" s="165"/>
      <c r="N135" s="166">
        <f>SUM('Pay App 1:Pay App 18'!L135)+SUM('Pay App 1:Pay App 18'!M135)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Data'!$N$2:$BW$88,20,FALSE)</f>
        <v>0</v>
      </c>
      <c r="F136" s="166">
        <f>IFERROR(E136+'Pay App 17'!F136,"")</f>
        <v>0</v>
      </c>
      <c r="G136" s="166">
        <f>SUM('Pay App 1:Pay App 17'!H136)</f>
        <v>0</v>
      </c>
      <c r="H136" s="165"/>
      <c r="I136" s="166">
        <f t="shared" si="6"/>
        <v>0</v>
      </c>
      <c r="J136" s="167">
        <f t="shared" si="7"/>
        <v>0</v>
      </c>
      <c r="K136" s="166">
        <f t="shared" si="8"/>
        <v>0</v>
      </c>
      <c r="L136" s="166" t="str">
        <f t="shared" si="9"/>
        <v/>
      </c>
      <c r="M136" s="165"/>
      <c r="N136" s="166">
        <f>SUM('Pay App 1:Pay App 18'!L136)+SUM('Pay App 1:Pay App 18'!M136)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Data'!$N$2:$BW$88,20,FALSE)</f>
        <v>0</v>
      </c>
      <c r="F137" s="166">
        <f>IFERROR(E137+'Pay App 17'!F137,"")</f>
        <v>0</v>
      </c>
      <c r="G137" s="166">
        <f>SUM('Pay App 1:Pay App 17'!H137)</f>
        <v>0</v>
      </c>
      <c r="H137" s="165"/>
      <c r="I137" s="166">
        <f t="shared" si="6"/>
        <v>0</v>
      </c>
      <c r="J137" s="167">
        <f t="shared" si="7"/>
        <v>0</v>
      </c>
      <c r="K137" s="166">
        <f t="shared" si="8"/>
        <v>0</v>
      </c>
      <c r="L137" s="166" t="str">
        <f t="shared" si="9"/>
        <v/>
      </c>
      <c r="M137" s="165"/>
      <c r="N137" s="166">
        <f>SUM('Pay App 1:Pay App 18'!L137)+SUM('Pay App 1:Pay App 18'!M137)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Data'!$N$2:$BW$88,20,FALSE)</f>
        <v>0</v>
      </c>
      <c r="F138" s="166">
        <f>IFERROR(E138+'Pay App 17'!F138,"")</f>
        <v>0</v>
      </c>
      <c r="G138" s="166">
        <f>SUM('Pay App 1:Pay App 17'!H138)</f>
        <v>0</v>
      </c>
      <c r="H138" s="165"/>
      <c r="I138" s="166">
        <f t="shared" si="6"/>
        <v>0</v>
      </c>
      <c r="J138" s="167">
        <f t="shared" si="7"/>
        <v>0</v>
      </c>
      <c r="K138" s="166">
        <f t="shared" si="8"/>
        <v>0</v>
      </c>
      <c r="L138" s="166" t="str">
        <f t="shared" si="9"/>
        <v/>
      </c>
      <c r="M138" s="165"/>
      <c r="N138" s="166">
        <f>SUM('Pay App 1:Pay App 18'!L138)+SUM('Pay App 1:Pay App 18'!M138)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Data'!$N$2:$BW$88,20,FALSE)</f>
        <v>0</v>
      </c>
      <c r="F139" s="166">
        <f>IFERROR(E139+'Pay App 17'!F139,"")</f>
        <v>0</v>
      </c>
      <c r="G139" s="166">
        <f>SUM('Pay App 1:Pay App 17'!H139)</f>
        <v>0</v>
      </c>
      <c r="H139" s="165"/>
      <c r="I139" s="166">
        <f t="shared" si="6"/>
        <v>0</v>
      </c>
      <c r="J139" s="167">
        <f t="shared" si="7"/>
        <v>0</v>
      </c>
      <c r="K139" s="166">
        <f t="shared" si="8"/>
        <v>0</v>
      </c>
      <c r="L139" s="166" t="str">
        <f t="shared" si="9"/>
        <v/>
      </c>
      <c r="M139" s="165"/>
      <c r="N139" s="166">
        <f>SUM('Pay App 1:Pay App 18'!L139)+SUM('Pay App 1:Pay App 18'!M139)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Data'!$N$2:$BW$88,20,FALSE)</f>
        <v>0</v>
      </c>
      <c r="F140" s="166">
        <f>IFERROR(E140+'Pay App 17'!F140,"")</f>
        <v>0</v>
      </c>
      <c r="G140" s="166">
        <f>SUM('Pay App 1:Pay App 17'!H140)</f>
        <v>0</v>
      </c>
      <c r="H140" s="165"/>
      <c r="I140" s="166">
        <f t="shared" si="6"/>
        <v>0</v>
      </c>
      <c r="J140" s="167">
        <f t="shared" si="7"/>
        <v>0</v>
      </c>
      <c r="K140" s="166">
        <f t="shared" si="8"/>
        <v>0</v>
      </c>
      <c r="L140" s="166" t="str">
        <f t="shared" si="9"/>
        <v/>
      </c>
      <c r="M140" s="165"/>
      <c r="N140" s="166">
        <f>SUM('Pay App 1:Pay App 18'!L140)+SUM('Pay App 1:Pay App 18'!M140)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Data'!$N$2:$BW$88,20,FALSE)</f>
        <v>0</v>
      </c>
      <c r="F141" s="166">
        <f>IFERROR(E141+'Pay App 17'!F141,"")</f>
        <v>0</v>
      </c>
      <c r="G141" s="166">
        <f>SUM('Pay App 1:Pay App 17'!H141)</f>
        <v>0</v>
      </c>
      <c r="H141" s="165"/>
      <c r="I141" s="166">
        <f t="shared" si="6"/>
        <v>0</v>
      </c>
      <c r="J141" s="167">
        <f t="shared" si="7"/>
        <v>0</v>
      </c>
      <c r="K141" s="166">
        <f t="shared" si="8"/>
        <v>0</v>
      </c>
      <c r="L141" s="166" t="str">
        <f t="shared" si="9"/>
        <v/>
      </c>
      <c r="M141" s="165"/>
      <c r="N141" s="166">
        <f>SUM('Pay App 1:Pay App 18'!L141)+SUM('Pay App 1:Pay App 18'!M141)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Data'!$N$2:$BW$88,20,FALSE)</f>
        <v>0</v>
      </c>
      <c r="F142" s="166">
        <f>IFERROR(E142+'Pay App 17'!F142,"")</f>
        <v>0</v>
      </c>
      <c r="G142" s="166">
        <f>SUM('Pay App 1:Pay App 17'!H142)</f>
        <v>0</v>
      </c>
      <c r="H142" s="165"/>
      <c r="I142" s="166">
        <f t="shared" si="6"/>
        <v>0</v>
      </c>
      <c r="J142" s="167">
        <f t="shared" si="7"/>
        <v>0</v>
      </c>
      <c r="K142" s="166">
        <f t="shared" si="8"/>
        <v>0</v>
      </c>
      <c r="L142" s="166" t="str">
        <f t="shared" si="9"/>
        <v/>
      </c>
      <c r="M142" s="165"/>
      <c r="N142" s="166">
        <f>SUM('Pay App 1:Pay App 18'!L142)+SUM('Pay App 1:Pay App 18'!M142)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Data'!$N$2:$BW$88,20,FALSE)</f>
        <v>0</v>
      </c>
      <c r="F143" s="166">
        <f>IFERROR(E143+'Pay App 17'!F143,"")</f>
        <v>0</v>
      </c>
      <c r="G143" s="166">
        <f>SUM('Pay App 1:Pay App 17'!H143)</f>
        <v>0</v>
      </c>
      <c r="H143" s="165"/>
      <c r="I143" s="166">
        <f t="shared" si="6"/>
        <v>0</v>
      </c>
      <c r="J143" s="167">
        <f t="shared" si="7"/>
        <v>0</v>
      </c>
      <c r="K143" s="166">
        <f t="shared" si="8"/>
        <v>0</v>
      </c>
      <c r="L143" s="166" t="str">
        <f t="shared" si="9"/>
        <v/>
      </c>
      <c r="M143" s="165"/>
      <c r="N143" s="166">
        <f>SUM('Pay App 1:Pay App 18'!L143)+SUM('Pay App 1:Pay App 18'!M143)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Data'!$N$2:$BW$88,20,FALSE)</f>
        <v>0</v>
      </c>
      <c r="F144" s="166">
        <f>IFERROR(E144+'Pay App 17'!F144,"")</f>
        <v>0</v>
      </c>
      <c r="G144" s="166">
        <f>SUM('Pay App 1:Pay App 17'!H144)</f>
        <v>0</v>
      </c>
      <c r="H144" s="165"/>
      <c r="I144" s="166">
        <f t="shared" si="6"/>
        <v>0</v>
      </c>
      <c r="J144" s="167">
        <f t="shared" si="7"/>
        <v>0</v>
      </c>
      <c r="K144" s="166">
        <f t="shared" si="8"/>
        <v>0</v>
      </c>
      <c r="L144" s="166" t="str">
        <f t="shared" si="9"/>
        <v/>
      </c>
      <c r="M144" s="165"/>
      <c r="N144" s="166">
        <f>SUM('Pay App 1:Pay App 18'!L144)+SUM('Pay App 1:Pay App 18'!M144)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Data'!$N$2:$BW$88,20,FALSE)</f>
        <v>0</v>
      </c>
      <c r="F145" s="166">
        <f>IFERROR(E145+'Pay App 17'!F145,"")</f>
        <v>0</v>
      </c>
      <c r="G145" s="166">
        <f>SUM('Pay App 1:Pay App 17'!H145)</f>
        <v>0</v>
      </c>
      <c r="H145" s="165"/>
      <c r="I145" s="166">
        <f t="shared" si="6"/>
        <v>0</v>
      </c>
      <c r="J145" s="167">
        <f t="shared" si="7"/>
        <v>0</v>
      </c>
      <c r="K145" s="166">
        <f t="shared" si="8"/>
        <v>0</v>
      </c>
      <c r="L145" s="166" t="str">
        <f t="shared" si="9"/>
        <v/>
      </c>
      <c r="M145" s="165"/>
      <c r="N145" s="166">
        <f>SUM('Pay App 1:Pay App 18'!L145)+SUM('Pay App 1:Pay App 18'!M145)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Data'!$N$2:$BW$88,20,FALSE)</f>
        <v>0</v>
      </c>
      <c r="F146" s="166">
        <f>IFERROR(E146+'Pay App 17'!F146,"")</f>
        <v>0</v>
      </c>
      <c r="G146" s="166">
        <f>SUM('Pay App 1:Pay App 17'!H146)</f>
        <v>0</v>
      </c>
      <c r="H146" s="165"/>
      <c r="I146" s="166">
        <f t="shared" si="6"/>
        <v>0</v>
      </c>
      <c r="J146" s="167">
        <f t="shared" si="7"/>
        <v>0</v>
      </c>
      <c r="K146" s="166">
        <f t="shared" si="8"/>
        <v>0</v>
      </c>
      <c r="L146" s="166" t="str">
        <f t="shared" si="9"/>
        <v/>
      </c>
      <c r="M146" s="165"/>
      <c r="N146" s="166">
        <f>SUM('Pay App 1:Pay App 18'!L146)+SUM('Pay App 1:Pay App 18'!M146)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Data'!$N$2:$BW$88,20,FALSE)</f>
        <v>0</v>
      </c>
      <c r="F147" s="166">
        <f>IFERROR(E147+'Pay App 17'!F147,"")</f>
        <v>0</v>
      </c>
      <c r="G147" s="166">
        <f>SUM('Pay App 1:Pay App 17'!H147)</f>
        <v>0</v>
      </c>
      <c r="H147" s="165"/>
      <c r="I147" s="166">
        <f t="shared" si="6"/>
        <v>0</v>
      </c>
      <c r="J147" s="167">
        <f t="shared" si="7"/>
        <v>0</v>
      </c>
      <c r="K147" s="166">
        <f t="shared" si="8"/>
        <v>0</v>
      </c>
      <c r="L147" s="166" t="str">
        <f t="shared" si="9"/>
        <v/>
      </c>
      <c r="M147" s="165"/>
      <c r="N147" s="166">
        <f>SUM('Pay App 1:Pay App 18'!L147)+SUM('Pay App 1:Pay App 18'!M147)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Data'!$N$2:$BW$88,20,FALSE)</f>
        <v>0</v>
      </c>
      <c r="F148" s="166">
        <f>IFERROR(E148+'Pay App 17'!F148,"")</f>
        <v>0</v>
      </c>
      <c r="G148" s="166">
        <f>SUM('Pay App 1:Pay App 17'!H148)</f>
        <v>0</v>
      </c>
      <c r="H148" s="165"/>
      <c r="I148" s="166">
        <f t="shared" si="6"/>
        <v>0</v>
      </c>
      <c r="J148" s="167">
        <f t="shared" si="7"/>
        <v>0</v>
      </c>
      <c r="K148" s="166">
        <f t="shared" si="8"/>
        <v>0</v>
      </c>
      <c r="L148" s="166" t="str">
        <f t="shared" si="9"/>
        <v/>
      </c>
      <c r="M148" s="165"/>
      <c r="N148" s="166">
        <f>SUM('Pay App 1:Pay App 18'!L148)+SUM('Pay App 1:Pay App 18'!M148)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noCAFL3+lEsVP7s2iQ1hSN7O+DormHYtao4KiSlx6ZdWY/4q8OAnIavkk3tYIcz7Hm496RGGBOHp5DvHcvYtw==" saltValue="pnab6jnAHHzc+41X/xAwsA=="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472" priority="2" operator="equal">
      <formula>0</formula>
    </cfRule>
  </conditionalFormatting>
  <conditionalFormatting sqref="D106:G148">
    <cfRule type="cellIs" dxfId="471" priority="1" operator="equal">
      <formula>0</formula>
    </cfRule>
  </conditionalFormatting>
  <conditionalFormatting sqref="D10:H10 D12:H14 D19:H21">
    <cfRule type="cellIs" dxfId="470" priority="6" operator="equal">
      <formula>0</formula>
    </cfRule>
  </conditionalFormatting>
  <conditionalFormatting sqref="H51">
    <cfRule type="cellIs" dxfId="469" priority="9" operator="lessThan">
      <formula>0</formula>
    </cfRule>
  </conditionalFormatting>
  <conditionalFormatting sqref="I57:I100 K57:K100 I106:I148 K106:K148 N106:O148">
    <cfRule type="cellIs" dxfId="468" priority="14" operator="equal">
      <formula>0</formula>
    </cfRule>
  </conditionalFormatting>
  <conditionalFormatting sqref="J57:J100 J106:J149">
    <cfRule type="cellIs" dxfId="467" priority="11" operator="greaterThan">
      <formula>1</formula>
    </cfRule>
    <cfRule type="cellIs" dxfId="466" priority="12" operator="equal">
      <formula>0</formula>
    </cfRule>
  </conditionalFormatting>
  <conditionalFormatting sqref="K57:K100 K106:K148">
    <cfRule type="cellIs" dxfId="465" priority="10" operator="lessThan">
      <formula>0</formula>
    </cfRule>
  </conditionalFormatting>
  <conditionalFormatting sqref="M57:M100">
    <cfRule type="cellIs" dxfId="464" priority="13" operator="lessThan">
      <formula>0</formula>
    </cfRule>
  </conditionalFormatting>
  <conditionalFormatting sqref="M106:M148">
    <cfRule type="cellIs" dxfId="463" priority="8" operator="lessThan">
      <formula>0</formula>
    </cfRule>
  </conditionalFormatting>
  <conditionalFormatting sqref="N57:O100">
    <cfRule type="cellIs" dxfId="462"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59956F6C-FB14-4774-9808-23F3B8CEDEE2}">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D812E527-D9BA-4758-A0AF-7D02E27A6C19}">
          <x14:formula1>
            <xm:f>'Graph Data'!$L$74:$L$76</xm:f>
          </x14:formula1>
          <xm:sqref>G17</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1407F-3B05-44A5-B40E-338121143BA0}">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19</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19'!E149)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19'!G41)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18'!H49)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19.100000000000001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Data'!$N$2:$BW$88,21,FALSE)</f>
        <v>0</v>
      </c>
      <c r="F57" s="166">
        <f>IFERROR(E57+'Pay App 18'!F57,"")</f>
        <v>0</v>
      </c>
      <c r="G57" s="166">
        <f>SUM('Pay App 1:Pay App 18'!H57)</f>
        <v>0</v>
      </c>
      <c r="H57" s="165"/>
      <c r="I57" s="166">
        <f>G57+H57</f>
        <v>0</v>
      </c>
      <c r="J57" s="167">
        <f>IFERROR(I57/F57,0)</f>
        <v>0</v>
      </c>
      <c r="K57" s="166">
        <f>IFERROR(F57-I57,"")</f>
        <v>0</v>
      </c>
      <c r="L57" s="166" t="str">
        <f>IF(AND($H$33&lt;100000, $H$33&gt;0, H57&gt;=1),0,IF(AND($H$33&gt;=100000,H57&lt;&gt;""),O57,""))</f>
        <v/>
      </c>
      <c r="M57" s="165"/>
      <c r="N57" s="166">
        <f>SUM('Pay App 1:Pay App 19'!L57)+SUM('Pay App 1:Pay App 19'!M57)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Data'!$N$2:$BW$88,21,FALSE)</f>
        <v>0</v>
      </c>
      <c r="F58" s="166">
        <f>IFERROR(E58+'Pay App 18'!F58,"")</f>
        <v>0</v>
      </c>
      <c r="G58" s="166">
        <f>SUM('Pay App 1:Pay App 18'!H58)</f>
        <v>0</v>
      </c>
      <c r="H58" s="165"/>
      <c r="I58" s="166">
        <f>G58+H58</f>
        <v>0</v>
      </c>
      <c r="J58" s="167">
        <f>IFERROR(I58/F58,0)</f>
        <v>0</v>
      </c>
      <c r="K58" s="166">
        <f>IFERROR(F58-I58,"")</f>
        <v>0</v>
      </c>
      <c r="L58" s="166" t="str">
        <f t="shared" ref="L58:L100" si="0">IF(AND($H$33&lt;100000, $H$33&gt;0, H58&gt;=1),0,IF(AND($H$33&gt;=100000,H58&lt;&gt;""),O58,""))</f>
        <v/>
      </c>
      <c r="M58" s="165"/>
      <c r="N58" s="166">
        <f>SUM('Pay App 1:Pay App 19'!L58)+SUM('Pay App 1:Pay App 19'!M58)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Data'!$N$2:$BW$88,21,FALSE)</f>
        <v>0</v>
      </c>
      <c r="F59" s="166">
        <f>IFERROR(E59+'Pay App 18'!F59,"")</f>
        <v>0</v>
      </c>
      <c r="G59" s="166">
        <f>SUM('Pay App 1:Pay App 18'!H59)</f>
        <v>0</v>
      </c>
      <c r="H59" s="165"/>
      <c r="I59" s="166">
        <f t="shared" ref="I59:I99" si="2">G59+H59</f>
        <v>0</v>
      </c>
      <c r="J59" s="167">
        <f t="shared" ref="J59:J99" si="3">IFERROR(I59/F59,0)</f>
        <v>0</v>
      </c>
      <c r="K59" s="166">
        <f t="shared" ref="K59:K99" si="4">IFERROR(F59-I59,"")</f>
        <v>0</v>
      </c>
      <c r="L59" s="166" t="str">
        <f t="shared" si="0"/>
        <v/>
      </c>
      <c r="M59" s="165"/>
      <c r="N59" s="166">
        <f>SUM('Pay App 1:Pay App 19'!L59)+SUM('Pay App 1:Pay App 19'!M59)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Data'!$N$2:$BW$88,21,FALSE)</f>
        <v>0</v>
      </c>
      <c r="F60" s="166">
        <f>IFERROR(E60+'Pay App 18'!F60,"")</f>
        <v>0</v>
      </c>
      <c r="G60" s="166">
        <f>SUM('Pay App 1:Pay App 18'!H60)</f>
        <v>0</v>
      </c>
      <c r="H60" s="165"/>
      <c r="I60" s="166">
        <f t="shared" si="2"/>
        <v>0</v>
      </c>
      <c r="J60" s="167">
        <f t="shared" si="3"/>
        <v>0</v>
      </c>
      <c r="K60" s="166">
        <f t="shared" si="4"/>
        <v>0</v>
      </c>
      <c r="L60" s="166" t="str">
        <f t="shared" si="0"/>
        <v/>
      </c>
      <c r="M60" s="165"/>
      <c r="N60" s="166">
        <f>SUM('Pay App 1:Pay App 19'!L60)+SUM('Pay App 1:Pay App 19'!M60)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Data'!$N$2:$BW$88,21,FALSE)</f>
        <v>0</v>
      </c>
      <c r="F61" s="166">
        <f>IFERROR(E61+'Pay App 18'!F61,"")</f>
        <v>0</v>
      </c>
      <c r="G61" s="166">
        <f>SUM('Pay App 1:Pay App 18'!H61)</f>
        <v>0</v>
      </c>
      <c r="H61" s="165"/>
      <c r="I61" s="166">
        <f t="shared" si="2"/>
        <v>0</v>
      </c>
      <c r="J61" s="167">
        <f t="shared" si="3"/>
        <v>0</v>
      </c>
      <c r="K61" s="166">
        <f t="shared" si="4"/>
        <v>0</v>
      </c>
      <c r="L61" s="166" t="str">
        <f t="shared" si="0"/>
        <v/>
      </c>
      <c r="M61" s="165"/>
      <c r="N61" s="166">
        <f>SUM('Pay App 1:Pay App 19'!L61)+SUM('Pay App 1:Pay App 19'!M61)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Data'!$N$2:$BW$88,21,FALSE)</f>
        <v>0</v>
      </c>
      <c r="F62" s="166">
        <f>IFERROR(E62+'Pay App 18'!F62,"")</f>
        <v>0</v>
      </c>
      <c r="G62" s="166">
        <f>SUM('Pay App 1:Pay App 18'!H62)</f>
        <v>0</v>
      </c>
      <c r="H62" s="165"/>
      <c r="I62" s="166">
        <f t="shared" si="2"/>
        <v>0</v>
      </c>
      <c r="J62" s="167">
        <f t="shared" si="3"/>
        <v>0</v>
      </c>
      <c r="K62" s="166">
        <f t="shared" si="4"/>
        <v>0</v>
      </c>
      <c r="L62" s="166" t="str">
        <f t="shared" si="0"/>
        <v/>
      </c>
      <c r="M62" s="165"/>
      <c r="N62" s="166">
        <f>SUM('Pay App 1:Pay App 19'!L62)+SUM('Pay App 1:Pay App 19'!M62)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Data'!$N$2:$BW$88,21,FALSE)</f>
        <v>0</v>
      </c>
      <c r="F63" s="166">
        <f>IFERROR(E63+'Pay App 18'!F63,"")</f>
        <v>0</v>
      </c>
      <c r="G63" s="166">
        <f>SUM('Pay App 1:Pay App 18'!H63)</f>
        <v>0</v>
      </c>
      <c r="H63" s="165"/>
      <c r="I63" s="166">
        <f t="shared" si="2"/>
        <v>0</v>
      </c>
      <c r="J63" s="167">
        <f t="shared" si="3"/>
        <v>0</v>
      </c>
      <c r="K63" s="166">
        <f t="shared" si="4"/>
        <v>0</v>
      </c>
      <c r="L63" s="166" t="str">
        <f t="shared" si="0"/>
        <v/>
      </c>
      <c r="M63" s="165"/>
      <c r="N63" s="166">
        <f>SUM('Pay App 1:Pay App 19'!L63)+SUM('Pay App 1:Pay App 19'!M63)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Data'!$N$2:$BW$88,21,FALSE)</f>
        <v>0</v>
      </c>
      <c r="F64" s="166">
        <f>IFERROR(E64+'Pay App 18'!F64,"")</f>
        <v>0</v>
      </c>
      <c r="G64" s="166">
        <f>SUM('Pay App 1:Pay App 18'!H64)</f>
        <v>0</v>
      </c>
      <c r="H64" s="165"/>
      <c r="I64" s="166">
        <f t="shared" si="2"/>
        <v>0</v>
      </c>
      <c r="J64" s="167">
        <f t="shared" si="3"/>
        <v>0</v>
      </c>
      <c r="K64" s="166">
        <f t="shared" si="4"/>
        <v>0</v>
      </c>
      <c r="L64" s="166" t="str">
        <f t="shared" si="0"/>
        <v/>
      </c>
      <c r="M64" s="165"/>
      <c r="N64" s="166">
        <f>SUM('Pay App 1:Pay App 19'!L64)+SUM('Pay App 1:Pay App 19'!M64)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Data'!$N$2:$BW$88,21,FALSE)</f>
        <v>0</v>
      </c>
      <c r="F65" s="166">
        <f>IFERROR(E65+'Pay App 18'!F65,"")</f>
        <v>0</v>
      </c>
      <c r="G65" s="166">
        <f>SUM('Pay App 1:Pay App 18'!H65)</f>
        <v>0</v>
      </c>
      <c r="H65" s="165"/>
      <c r="I65" s="166">
        <f t="shared" si="2"/>
        <v>0</v>
      </c>
      <c r="J65" s="167">
        <f t="shared" si="3"/>
        <v>0</v>
      </c>
      <c r="K65" s="166">
        <f t="shared" si="4"/>
        <v>0</v>
      </c>
      <c r="L65" s="166" t="str">
        <f t="shared" si="0"/>
        <v/>
      </c>
      <c r="M65" s="165"/>
      <c r="N65" s="166">
        <f>SUM('Pay App 1:Pay App 19'!L65)+SUM('Pay App 1:Pay App 19'!M65)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Data'!$N$2:$BW$88,21,FALSE)</f>
        <v>0</v>
      </c>
      <c r="F66" s="166">
        <f>IFERROR(E66+'Pay App 18'!F66,"")</f>
        <v>0</v>
      </c>
      <c r="G66" s="166">
        <f>SUM('Pay App 1:Pay App 18'!H66)</f>
        <v>0</v>
      </c>
      <c r="H66" s="165"/>
      <c r="I66" s="166">
        <f t="shared" si="2"/>
        <v>0</v>
      </c>
      <c r="J66" s="167">
        <f t="shared" si="3"/>
        <v>0</v>
      </c>
      <c r="K66" s="166">
        <f t="shared" si="4"/>
        <v>0</v>
      </c>
      <c r="L66" s="166" t="str">
        <f t="shared" si="0"/>
        <v/>
      </c>
      <c r="M66" s="165"/>
      <c r="N66" s="166">
        <f>SUM('Pay App 1:Pay App 19'!L66)+SUM('Pay App 1:Pay App 19'!M66)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Data'!$N$2:$BW$88,21,FALSE)</f>
        <v>0</v>
      </c>
      <c r="F67" s="166">
        <f>IFERROR(E67+'Pay App 18'!F67,"")</f>
        <v>0</v>
      </c>
      <c r="G67" s="166">
        <f>SUM('Pay App 1:Pay App 18'!H67)</f>
        <v>0</v>
      </c>
      <c r="H67" s="165"/>
      <c r="I67" s="166">
        <f t="shared" si="2"/>
        <v>0</v>
      </c>
      <c r="J67" s="167">
        <f t="shared" si="3"/>
        <v>0</v>
      </c>
      <c r="K67" s="166">
        <f t="shared" si="4"/>
        <v>0</v>
      </c>
      <c r="L67" s="166" t="str">
        <f t="shared" si="0"/>
        <v/>
      </c>
      <c r="M67" s="165"/>
      <c r="N67" s="166">
        <f>SUM('Pay App 1:Pay App 19'!L67)+SUM('Pay App 1:Pay App 19'!M67)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Data'!$N$2:$BW$88,21,FALSE)</f>
        <v>0</v>
      </c>
      <c r="F68" s="166">
        <f>IFERROR(E68+'Pay App 18'!F68,"")</f>
        <v>0</v>
      </c>
      <c r="G68" s="166">
        <f>SUM('Pay App 1:Pay App 18'!H68)</f>
        <v>0</v>
      </c>
      <c r="H68" s="165"/>
      <c r="I68" s="166">
        <f t="shared" si="2"/>
        <v>0</v>
      </c>
      <c r="J68" s="167">
        <f t="shared" si="3"/>
        <v>0</v>
      </c>
      <c r="K68" s="166">
        <f t="shared" si="4"/>
        <v>0</v>
      </c>
      <c r="L68" s="166" t="str">
        <f t="shared" si="0"/>
        <v/>
      </c>
      <c r="M68" s="165"/>
      <c r="N68" s="166">
        <f>SUM('Pay App 1:Pay App 19'!L68)+SUM('Pay App 1:Pay App 19'!M68)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Data'!$N$2:$BW$88,21,FALSE)</f>
        <v>0</v>
      </c>
      <c r="F69" s="166">
        <f>IFERROR(E69+'Pay App 18'!F69,"")</f>
        <v>0</v>
      </c>
      <c r="G69" s="166">
        <f>SUM('Pay App 1:Pay App 18'!H69)</f>
        <v>0</v>
      </c>
      <c r="H69" s="165"/>
      <c r="I69" s="166">
        <f t="shared" si="2"/>
        <v>0</v>
      </c>
      <c r="J69" s="167">
        <f t="shared" si="3"/>
        <v>0</v>
      </c>
      <c r="K69" s="166">
        <f t="shared" si="4"/>
        <v>0</v>
      </c>
      <c r="L69" s="166" t="str">
        <f t="shared" si="0"/>
        <v/>
      </c>
      <c r="M69" s="165"/>
      <c r="N69" s="166">
        <f>SUM('Pay App 1:Pay App 19'!L69)+SUM('Pay App 1:Pay App 19'!M69)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Data'!$N$2:$BW$88,21,FALSE)</f>
        <v>0</v>
      </c>
      <c r="F70" s="166">
        <f>IFERROR(E70+'Pay App 18'!F70,"")</f>
        <v>0</v>
      </c>
      <c r="G70" s="166">
        <f>SUM('Pay App 1:Pay App 18'!H70)</f>
        <v>0</v>
      </c>
      <c r="H70" s="165"/>
      <c r="I70" s="166">
        <f t="shared" si="2"/>
        <v>0</v>
      </c>
      <c r="J70" s="167">
        <f t="shared" si="3"/>
        <v>0</v>
      </c>
      <c r="K70" s="166">
        <f t="shared" si="4"/>
        <v>0</v>
      </c>
      <c r="L70" s="166" t="str">
        <f t="shared" si="0"/>
        <v/>
      </c>
      <c r="M70" s="165"/>
      <c r="N70" s="166">
        <f>SUM('Pay App 1:Pay App 19'!L70)+SUM('Pay App 1:Pay App 19'!M70)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Data'!$N$2:$BW$88,21,FALSE)</f>
        <v>0</v>
      </c>
      <c r="F71" s="166">
        <f>IFERROR(E71+'Pay App 18'!F71,"")</f>
        <v>0</v>
      </c>
      <c r="G71" s="166">
        <f>SUM('Pay App 1:Pay App 18'!H71)</f>
        <v>0</v>
      </c>
      <c r="H71" s="165"/>
      <c r="I71" s="166">
        <f t="shared" si="2"/>
        <v>0</v>
      </c>
      <c r="J71" s="167">
        <f t="shared" si="3"/>
        <v>0</v>
      </c>
      <c r="K71" s="166">
        <f t="shared" si="4"/>
        <v>0</v>
      </c>
      <c r="L71" s="166" t="str">
        <f t="shared" si="0"/>
        <v/>
      </c>
      <c r="M71" s="165"/>
      <c r="N71" s="166">
        <f>SUM('Pay App 1:Pay App 19'!L71)+SUM('Pay App 1:Pay App 19'!M71)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Data'!$N$2:$BW$88,21,FALSE)</f>
        <v>0</v>
      </c>
      <c r="F72" s="166">
        <f>IFERROR(E72+'Pay App 18'!F72,"")</f>
        <v>0</v>
      </c>
      <c r="G72" s="166">
        <f>SUM('Pay App 1:Pay App 18'!H72)</f>
        <v>0</v>
      </c>
      <c r="H72" s="165"/>
      <c r="I72" s="166">
        <f t="shared" si="2"/>
        <v>0</v>
      </c>
      <c r="J72" s="167">
        <f t="shared" si="3"/>
        <v>0</v>
      </c>
      <c r="K72" s="166">
        <f t="shared" si="4"/>
        <v>0</v>
      </c>
      <c r="L72" s="166" t="str">
        <f t="shared" si="0"/>
        <v/>
      </c>
      <c r="M72" s="165"/>
      <c r="N72" s="166">
        <f>SUM('Pay App 1:Pay App 19'!L72)+SUM('Pay App 1:Pay App 19'!M72)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Data'!$N$2:$BW$88,21,FALSE)</f>
        <v>0</v>
      </c>
      <c r="F73" s="166">
        <f>IFERROR(E73+'Pay App 18'!F73,"")</f>
        <v>0</v>
      </c>
      <c r="G73" s="166">
        <f>SUM('Pay App 1:Pay App 18'!H73)</f>
        <v>0</v>
      </c>
      <c r="H73" s="165"/>
      <c r="I73" s="166">
        <f t="shared" si="2"/>
        <v>0</v>
      </c>
      <c r="J73" s="167">
        <f t="shared" si="3"/>
        <v>0</v>
      </c>
      <c r="K73" s="166">
        <f t="shared" si="4"/>
        <v>0</v>
      </c>
      <c r="L73" s="166" t="str">
        <f t="shared" si="0"/>
        <v/>
      </c>
      <c r="M73" s="165"/>
      <c r="N73" s="166">
        <f>SUM('Pay App 1:Pay App 19'!L73)+SUM('Pay App 1:Pay App 19'!M73)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Data'!$N$2:$BW$88,21,FALSE)</f>
        <v>0</v>
      </c>
      <c r="F74" s="166">
        <f>IFERROR(E74+'Pay App 18'!F74,"")</f>
        <v>0</v>
      </c>
      <c r="G74" s="166">
        <f>SUM('Pay App 1:Pay App 18'!H74)</f>
        <v>0</v>
      </c>
      <c r="H74" s="165"/>
      <c r="I74" s="166">
        <f t="shared" si="2"/>
        <v>0</v>
      </c>
      <c r="J74" s="167">
        <f t="shared" si="3"/>
        <v>0</v>
      </c>
      <c r="K74" s="166">
        <f t="shared" si="4"/>
        <v>0</v>
      </c>
      <c r="L74" s="166" t="str">
        <f t="shared" si="0"/>
        <v/>
      </c>
      <c r="M74" s="165"/>
      <c r="N74" s="166">
        <f>SUM('Pay App 1:Pay App 19'!L74)+SUM('Pay App 1:Pay App 19'!M74)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Data'!$N$2:$BW$88,21,FALSE)</f>
        <v>0</v>
      </c>
      <c r="F75" s="166">
        <f>IFERROR(E75+'Pay App 18'!F75,"")</f>
        <v>0</v>
      </c>
      <c r="G75" s="166">
        <f>SUM('Pay App 1:Pay App 18'!H75)</f>
        <v>0</v>
      </c>
      <c r="H75" s="165"/>
      <c r="I75" s="166">
        <f t="shared" si="2"/>
        <v>0</v>
      </c>
      <c r="J75" s="167">
        <f t="shared" si="3"/>
        <v>0</v>
      </c>
      <c r="K75" s="166">
        <f t="shared" si="4"/>
        <v>0</v>
      </c>
      <c r="L75" s="166" t="str">
        <f t="shared" si="0"/>
        <v/>
      </c>
      <c r="M75" s="165"/>
      <c r="N75" s="166">
        <f>SUM('Pay App 1:Pay App 19'!L75)+SUM('Pay App 1:Pay App 19'!M75)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Data'!$N$2:$BW$88,21,FALSE)</f>
        <v>0</v>
      </c>
      <c r="F76" s="166">
        <f>IFERROR(E76+'Pay App 18'!F76,"")</f>
        <v>0</v>
      </c>
      <c r="G76" s="166">
        <f>SUM('Pay App 1:Pay App 18'!H76)</f>
        <v>0</v>
      </c>
      <c r="H76" s="165"/>
      <c r="I76" s="166">
        <f t="shared" si="2"/>
        <v>0</v>
      </c>
      <c r="J76" s="167">
        <f t="shared" si="3"/>
        <v>0</v>
      </c>
      <c r="K76" s="166">
        <f t="shared" si="4"/>
        <v>0</v>
      </c>
      <c r="L76" s="166" t="str">
        <f t="shared" si="0"/>
        <v/>
      </c>
      <c r="M76" s="165"/>
      <c r="N76" s="166">
        <f>SUM('Pay App 1:Pay App 19'!L76)+SUM('Pay App 1:Pay App 19'!M76)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Data'!$N$2:$BW$88,21,FALSE)</f>
        <v>0</v>
      </c>
      <c r="F77" s="166">
        <f>IFERROR(E77+'Pay App 18'!F77,"")</f>
        <v>0</v>
      </c>
      <c r="G77" s="166">
        <f>SUM('Pay App 1:Pay App 18'!H77)</f>
        <v>0</v>
      </c>
      <c r="H77" s="165"/>
      <c r="I77" s="166">
        <f t="shared" si="2"/>
        <v>0</v>
      </c>
      <c r="J77" s="167">
        <f t="shared" si="3"/>
        <v>0</v>
      </c>
      <c r="K77" s="166">
        <f t="shared" si="4"/>
        <v>0</v>
      </c>
      <c r="L77" s="166" t="str">
        <f t="shared" si="0"/>
        <v/>
      </c>
      <c r="M77" s="165"/>
      <c r="N77" s="166">
        <f>SUM('Pay App 1:Pay App 19'!L77)+SUM('Pay App 1:Pay App 19'!M77)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Data'!$N$2:$BW$88,21,FALSE)</f>
        <v>0</v>
      </c>
      <c r="F78" s="166">
        <f>IFERROR(E78+'Pay App 18'!F78,"")</f>
        <v>0</v>
      </c>
      <c r="G78" s="166">
        <f>SUM('Pay App 1:Pay App 18'!H78)</f>
        <v>0</v>
      </c>
      <c r="H78" s="165"/>
      <c r="I78" s="166">
        <f t="shared" si="2"/>
        <v>0</v>
      </c>
      <c r="J78" s="167">
        <f t="shared" si="3"/>
        <v>0</v>
      </c>
      <c r="K78" s="166">
        <f t="shared" si="4"/>
        <v>0</v>
      </c>
      <c r="L78" s="166" t="str">
        <f t="shared" si="0"/>
        <v/>
      </c>
      <c r="M78" s="165"/>
      <c r="N78" s="166">
        <f>SUM('Pay App 1:Pay App 19'!L78)+SUM('Pay App 1:Pay App 19'!M78)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Data'!$N$2:$BW$88,21,FALSE)</f>
        <v>0</v>
      </c>
      <c r="F79" s="166">
        <f>IFERROR(E79+'Pay App 18'!F79,"")</f>
        <v>0</v>
      </c>
      <c r="G79" s="166">
        <f>SUM('Pay App 1:Pay App 18'!H79)</f>
        <v>0</v>
      </c>
      <c r="H79" s="165"/>
      <c r="I79" s="166">
        <f t="shared" si="2"/>
        <v>0</v>
      </c>
      <c r="J79" s="167">
        <f t="shared" si="3"/>
        <v>0</v>
      </c>
      <c r="K79" s="166">
        <f t="shared" si="4"/>
        <v>0</v>
      </c>
      <c r="L79" s="166" t="str">
        <f t="shared" si="0"/>
        <v/>
      </c>
      <c r="M79" s="165"/>
      <c r="N79" s="166">
        <f>SUM('Pay App 1:Pay App 19'!L79)+SUM('Pay App 1:Pay App 19'!M79)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Data'!$N$2:$BW$88,21,FALSE)</f>
        <v>0</v>
      </c>
      <c r="F80" s="166">
        <f>IFERROR(E80+'Pay App 18'!F80,"")</f>
        <v>0</v>
      </c>
      <c r="G80" s="166">
        <f>SUM('Pay App 1:Pay App 18'!H80)</f>
        <v>0</v>
      </c>
      <c r="H80" s="165"/>
      <c r="I80" s="166">
        <f t="shared" si="2"/>
        <v>0</v>
      </c>
      <c r="J80" s="167">
        <f t="shared" si="3"/>
        <v>0</v>
      </c>
      <c r="K80" s="166">
        <f t="shared" si="4"/>
        <v>0</v>
      </c>
      <c r="L80" s="166" t="str">
        <f t="shared" si="0"/>
        <v/>
      </c>
      <c r="M80" s="165"/>
      <c r="N80" s="166">
        <f>SUM('Pay App 1:Pay App 19'!L80)+SUM('Pay App 1:Pay App 19'!M80)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Data'!$N$2:$BW$88,21,FALSE)</f>
        <v>0</v>
      </c>
      <c r="F81" s="166">
        <f>IFERROR(E81+'Pay App 18'!F81,"")</f>
        <v>0</v>
      </c>
      <c r="G81" s="166">
        <f>SUM('Pay App 1:Pay App 18'!H81)</f>
        <v>0</v>
      </c>
      <c r="H81" s="165"/>
      <c r="I81" s="166">
        <f t="shared" si="2"/>
        <v>0</v>
      </c>
      <c r="J81" s="167">
        <f t="shared" si="3"/>
        <v>0</v>
      </c>
      <c r="K81" s="166">
        <f t="shared" si="4"/>
        <v>0</v>
      </c>
      <c r="L81" s="166" t="str">
        <f t="shared" si="0"/>
        <v/>
      </c>
      <c r="M81" s="165"/>
      <c r="N81" s="166">
        <f>SUM('Pay App 1:Pay App 19'!L81)+SUM('Pay App 1:Pay App 19'!M81)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Data'!$N$2:$BW$88,21,FALSE)</f>
        <v>0</v>
      </c>
      <c r="F82" s="166">
        <f>IFERROR(E82+'Pay App 18'!F82,"")</f>
        <v>0</v>
      </c>
      <c r="G82" s="166">
        <f>SUM('Pay App 1:Pay App 18'!H82)</f>
        <v>0</v>
      </c>
      <c r="H82" s="165"/>
      <c r="I82" s="166">
        <f t="shared" si="2"/>
        <v>0</v>
      </c>
      <c r="J82" s="167">
        <f t="shared" si="3"/>
        <v>0</v>
      </c>
      <c r="K82" s="166">
        <f t="shared" si="4"/>
        <v>0</v>
      </c>
      <c r="L82" s="166" t="str">
        <f t="shared" si="0"/>
        <v/>
      </c>
      <c r="M82" s="165"/>
      <c r="N82" s="166">
        <f>SUM('Pay App 1:Pay App 19'!L82)+SUM('Pay App 1:Pay App 19'!M82)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Data'!$N$2:$BW$88,21,FALSE)</f>
        <v>0</v>
      </c>
      <c r="F83" s="166">
        <f>IFERROR(E83+'Pay App 18'!F83,"")</f>
        <v>0</v>
      </c>
      <c r="G83" s="166">
        <f>SUM('Pay App 1:Pay App 18'!H83)</f>
        <v>0</v>
      </c>
      <c r="H83" s="165"/>
      <c r="I83" s="166">
        <f t="shared" si="2"/>
        <v>0</v>
      </c>
      <c r="J83" s="167">
        <f t="shared" si="3"/>
        <v>0</v>
      </c>
      <c r="K83" s="166">
        <f t="shared" si="4"/>
        <v>0</v>
      </c>
      <c r="L83" s="166" t="str">
        <f t="shared" si="0"/>
        <v/>
      </c>
      <c r="M83" s="165"/>
      <c r="N83" s="166">
        <f>SUM('Pay App 1:Pay App 19'!L83)+SUM('Pay App 1:Pay App 19'!M83)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Data'!$N$2:$BW$88,21,FALSE)</f>
        <v>0</v>
      </c>
      <c r="F84" s="166">
        <f>IFERROR(E84+'Pay App 18'!F84,"")</f>
        <v>0</v>
      </c>
      <c r="G84" s="166">
        <f>SUM('Pay App 1:Pay App 18'!H84)</f>
        <v>0</v>
      </c>
      <c r="H84" s="165"/>
      <c r="I84" s="166">
        <f t="shared" si="2"/>
        <v>0</v>
      </c>
      <c r="J84" s="167">
        <f t="shared" si="3"/>
        <v>0</v>
      </c>
      <c r="K84" s="166">
        <f t="shared" si="4"/>
        <v>0</v>
      </c>
      <c r="L84" s="166" t="str">
        <f t="shared" si="0"/>
        <v/>
      </c>
      <c r="M84" s="165"/>
      <c r="N84" s="166">
        <f>SUM('Pay App 1:Pay App 19'!L84)+SUM('Pay App 1:Pay App 19'!M84)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Data'!$N$2:$BW$88,21,FALSE)</f>
        <v>0</v>
      </c>
      <c r="F85" s="166">
        <f>IFERROR(E85+'Pay App 18'!F85,"")</f>
        <v>0</v>
      </c>
      <c r="G85" s="166">
        <f>SUM('Pay App 1:Pay App 18'!H85)</f>
        <v>0</v>
      </c>
      <c r="H85" s="165"/>
      <c r="I85" s="166">
        <f t="shared" si="2"/>
        <v>0</v>
      </c>
      <c r="J85" s="167">
        <f t="shared" si="3"/>
        <v>0</v>
      </c>
      <c r="K85" s="166">
        <f t="shared" si="4"/>
        <v>0</v>
      </c>
      <c r="L85" s="166" t="str">
        <f t="shared" si="0"/>
        <v/>
      </c>
      <c r="M85" s="165"/>
      <c r="N85" s="166">
        <f>SUM('Pay App 1:Pay App 19'!L85)+SUM('Pay App 1:Pay App 19'!M85)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Data'!$N$2:$BW$88,21,FALSE)</f>
        <v>0</v>
      </c>
      <c r="F86" s="166">
        <f>IFERROR(E86+'Pay App 18'!F86,"")</f>
        <v>0</v>
      </c>
      <c r="G86" s="166">
        <f>SUM('Pay App 1:Pay App 18'!H86)</f>
        <v>0</v>
      </c>
      <c r="H86" s="165"/>
      <c r="I86" s="166">
        <f t="shared" si="2"/>
        <v>0</v>
      </c>
      <c r="J86" s="167">
        <f t="shared" si="3"/>
        <v>0</v>
      </c>
      <c r="K86" s="166">
        <f t="shared" si="4"/>
        <v>0</v>
      </c>
      <c r="L86" s="166" t="str">
        <f t="shared" si="0"/>
        <v/>
      </c>
      <c r="M86" s="165"/>
      <c r="N86" s="166">
        <f>SUM('Pay App 1:Pay App 19'!L86)+SUM('Pay App 1:Pay App 19'!M86)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Data'!$N$2:$BW$88,21,FALSE)</f>
        <v>0</v>
      </c>
      <c r="F87" s="166">
        <f>IFERROR(E87+'Pay App 18'!F87,"")</f>
        <v>0</v>
      </c>
      <c r="G87" s="166">
        <f>SUM('Pay App 1:Pay App 18'!H87)</f>
        <v>0</v>
      </c>
      <c r="H87" s="165"/>
      <c r="I87" s="166">
        <f t="shared" si="2"/>
        <v>0</v>
      </c>
      <c r="J87" s="167">
        <f t="shared" si="3"/>
        <v>0</v>
      </c>
      <c r="K87" s="166">
        <f t="shared" si="4"/>
        <v>0</v>
      </c>
      <c r="L87" s="166" t="str">
        <f t="shared" si="0"/>
        <v/>
      </c>
      <c r="M87" s="165"/>
      <c r="N87" s="166">
        <f>SUM('Pay App 1:Pay App 19'!L87)+SUM('Pay App 1:Pay App 19'!M87)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Data'!$N$2:$BW$88,21,FALSE)</f>
        <v>0</v>
      </c>
      <c r="F88" s="166">
        <f>IFERROR(E88+'Pay App 18'!F88,"")</f>
        <v>0</v>
      </c>
      <c r="G88" s="166">
        <f>SUM('Pay App 1:Pay App 18'!H88)</f>
        <v>0</v>
      </c>
      <c r="H88" s="165"/>
      <c r="I88" s="166">
        <f t="shared" si="2"/>
        <v>0</v>
      </c>
      <c r="J88" s="167">
        <f t="shared" si="3"/>
        <v>0</v>
      </c>
      <c r="K88" s="166">
        <f t="shared" si="4"/>
        <v>0</v>
      </c>
      <c r="L88" s="166" t="str">
        <f t="shared" si="0"/>
        <v/>
      </c>
      <c r="M88" s="165"/>
      <c r="N88" s="166">
        <f>SUM('Pay App 1:Pay App 19'!L88)+SUM('Pay App 1:Pay App 19'!M88)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Data'!$N$2:$BW$88,21,FALSE)</f>
        <v>0</v>
      </c>
      <c r="F89" s="166">
        <f>IFERROR(E89+'Pay App 18'!F89,"")</f>
        <v>0</v>
      </c>
      <c r="G89" s="166">
        <f>SUM('Pay App 1:Pay App 18'!H89)</f>
        <v>0</v>
      </c>
      <c r="H89" s="165"/>
      <c r="I89" s="166">
        <f t="shared" si="2"/>
        <v>0</v>
      </c>
      <c r="J89" s="167">
        <f t="shared" si="3"/>
        <v>0</v>
      </c>
      <c r="K89" s="166">
        <f t="shared" si="4"/>
        <v>0</v>
      </c>
      <c r="L89" s="166" t="str">
        <f t="shared" si="0"/>
        <v/>
      </c>
      <c r="M89" s="165"/>
      <c r="N89" s="166">
        <f>SUM('Pay App 1:Pay App 19'!L89)+SUM('Pay App 1:Pay App 19'!M89)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Data'!$N$2:$BW$88,21,FALSE)</f>
        <v>0</v>
      </c>
      <c r="F90" s="166">
        <f>IFERROR(E90+'Pay App 18'!F90,"")</f>
        <v>0</v>
      </c>
      <c r="G90" s="166">
        <f>SUM('Pay App 1:Pay App 18'!H90)</f>
        <v>0</v>
      </c>
      <c r="H90" s="165"/>
      <c r="I90" s="166">
        <f t="shared" si="2"/>
        <v>0</v>
      </c>
      <c r="J90" s="167">
        <f t="shared" si="3"/>
        <v>0</v>
      </c>
      <c r="K90" s="166">
        <f t="shared" si="4"/>
        <v>0</v>
      </c>
      <c r="L90" s="166" t="str">
        <f t="shared" si="0"/>
        <v/>
      </c>
      <c r="M90" s="165"/>
      <c r="N90" s="166">
        <f>SUM('Pay App 1:Pay App 19'!L90)+SUM('Pay App 1:Pay App 19'!M90)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Data'!$N$2:$BW$88,21,FALSE)</f>
        <v>0</v>
      </c>
      <c r="F91" s="166">
        <f>IFERROR(E91+'Pay App 18'!F91,"")</f>
        <v>0</v>
      </c>
      <c r="G91" s="166">
        <f>SUM('Pay App 1:Pay App 18'!H91)</f>
        <v>0</v>
      </c>
      <c r="H91" s="165"/>
      <c r="I91" s="166">
        <f t="shared" si="2"/>
        <v>0</v>
      </c>
      <c r="J91" s="167">
        <f t="shared" si="3"/>
        <v>0</v>
      </c>
      <c r="K91" s="166">
        <f t="shared" si="4"/>
        <v>0</v>
      </c>
      <c r="L91" s="166" t="str">
        <f t="shared" si="0"/>
        <v/>
      </c>
      <c r="M91" s="165"/>
      <c r="N91" s="166">
        <f>SUM('Pay App 1:Pay App 19'!L91)+SUM('Pay App 1:Pay App 19'!M91)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Data'!$N$2:$BW$88,21,FALSE)</f>
        <v>0</v>
      </c>
      <c r="F92" s="166">
        <f>IFERROR(E92+'Pay App 18'!F92,"")</f>
        <v>0</v>
      </c>
      <c r="G92" s="166">
        <f>SUM('Pay App 1:Pay App 18'!H92)</f>
        <v>0</v>
      </c>
      <c r="H92" s="165"/>
      <c r="I92" s="166">
        <f t="shared" si="2"/>
        <v>0</v>
      </c>
      <c r="J92" s="167">
        <f t="shared" si="3"/>
        <v>0</v>
      </c>
      <c r="K92" s="166">
        <f t="shared" si="4"/>
        <v>0</v>
      </c>
      <c r="L92" s="166" t="str">
        <f t="shared" si="0"/>
        <v/>
      </c>
      <c r="M92" s="165"/>
      <c r="N92" s="166">
        <f>SUM('Pay App 1:Pay App 19'!L92)+SUM('Pay App 1:Pay App 19'!M92)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Data'!$N$2:$BW$88,21,FALSE)</f>
        <v>0</v>
      </c>
      <c r="F93" s="166">
        <f>IFERROR(E93+'Pay App 18'!F93,"")</f>
        <v>0</v>
      </c>
      <c r="G93" s="166">
        <f>SUM('Pay App 1:Pay App 18'!H93)</f>
        <v>0</v>
      </c>
      <c r="H93" s="165"/>
      <c r="I93" s="166">
        <f t="shared" si="2"/>
        <v>0</v>
      </c>
      <c r="J93" s="167">
        <f t="shared" si="3"/>
        <v>0</v>
      </c>
      <c r="K93" s="166">
        <f t="shared" si="4"/>
        <v>0</v>
      </c>
      <c r="L93" s="166" t="str">
        <f t="shared" si="0"/>
        <v/>
      </c>
      <c r="M93" s="165"/>
      <c r="N93" s="166">
        <f>SUM('Pay App 1:Pay App 19'!L93)+SUM('Pay App 1:Pay App 19'!M93)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Data'!$N$2:$BW$88,21,FALSE)</f>
        <v>0</v>
      </c>
      <c r="F94" s="166">
        <f>IFERROR(E94+'Pay App 18'!F94,"")</f>
        <v>0</v>
      </c>
      <c r="G94" s="166">
        <f>SUM('Pay App 1:Pay App 18'!H94)</f>
        <v>0</v>
      </c>
      <c r="H94" s="165"/>
      <c r="I94" s="166">
        <f t="shared" si="2"/>
        <v>0</v>
      </c>
      <c r="J94" s="167">
        <f t="shared" si="3"/>
        <v>0</v>
      </c>
      <c r="K94" s="166">
        <f t="shared" si="4"/>
        <v>0</v>
      </c>
      <c r="L94" s="166" t="str">
        <f t="shared" si="0"/>
        <v/>
      </c>
      <c r="M94" s="165"/>
      <c r="N94" s="166">
        <f>SUM('Pay App 1:Pay App 19'!L94)+SUM('Pay App 1:Pay App 19'!M94)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Data'!$N$2:$BW$88,21,FALSE)</f>
        <v>0</v>
      </c>
      <c r="F95" s="166">
        <f>IFERROR(E95+'Pay App 18'!F95,"")</f>
        <v>0</v>
      </c>
      <c r="G95" s="166">
        <f>SUM('Pay App 1:Pay App 18'!H95)</f>
        <v>0</v>
      </c>
      <c r="H95" s="165"/>
      <c r="I95" s="166">
        <f t="shared" si="2"/>
        <v>0</v>
      </c>
      <c r="J95" s="167">
        <f t="shared" si="3"/>
        <v>0</v>
      </c>
      <c r="K95" s="166">
        <f t="shared" si="4"/>
        <v>0</v>
      </c>
      <c r="L95" s="166" t="str">
        <f t="shared" si="0"/>
        <v/>
      </c>
      <c r="M95" s="165"/>
      <c r="N95" s="166">
        <f>SUM('Pay App 1:Pay App 19'!L95)+SUM('Pay App 1:Pay App 19'!M95)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Data'!$N$2:$BW$88,21,FALSE)</f>
        <v>0</v>
      </c>
      <c r="F96" s="166">
        <f>IFERROR(E96+'Pay App 18'!F96,"")</f>
        <v>0</v>
      </c>
      <c r="G96" s="166">
        <f>SUM('Pay App 1:Pay App 18'!H96)</f>
        <v>0</v>
      </c>
      <c r="H96" s="165"/>
      <c r="I96" s="166">
        <f t="shared" si="2"/>
        <v>0</v>
      </c>
      <c r="J96" s="167">
        <f t="shared" si="3"/>
        <v>0</v>
      </c>
      <c r="K96" s="166">
        <f t="shared" si="4"/>
        <v>0</v>
      </c>
      <c r="L96" s="166" t="str">
        <f t="shared" si="0"/>
        <v/>
      </c>
      <c r="M96" s="165"/>
      <c r="N96" s="166">
        <f>SUM('Pay App 1:Pay App 19'!L96)+SUM('Pay App 1:Pay App 19'!M96)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Data'!$N$2:$BW$88,21,FALSE)</f>
        <v>0</v>
      </c>
      <c r="F97" s="166">
        <f>IFERROR(E97+'Pay App 18'!F97,"")</f>
        <v>0</v>
      </c>
      <c r="G97" s="166">
        <f>SUM('Pay App 1:Pay App 18'!H97)</f>
        <v>0</v>
      </c>
      <c r="H97" s="165"/>
      <c r="I97" s="166">
        <f t="shared" si="2"/>
        <v>0</v>
      </c>
      <c r="J97" s="167">
        <f t="shared" si="3"/>
        <v>0</v>
      </c>
      <c r="K97" s="166">
        <f t="shared" si="4"/>
        <v>0</v>
      </c>
      <c r="L97" s="166" t="str">
        <f t="shared" si="0"/>
        <v/>
      </c>
      <c r="M97" s="165"/>
      <c r="N97" s="166">
        <f>SUM('Pay App 1:Pay App 19'!L97)+SUM('Pay App 1:Pay App 19'!M97)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Data'!$N$2:$BW$88,21,FALSE)</f>
        <v>0</v>
      </c>
      <c r="F98" s="166">
        <f>IFERROR(E98+'Pay App 18'!F98,"")</f>
        <v>0</v>
      </c>
      <c r="G98" s="166">
        <f>SUM('Pay App 1:Pay App 18'!H98)</f>
        <v>0</v>
      </c>
      <c r="H98" s="165"/>
      <c r="I98" s="166">
        <f t="shared" si="2"/>
        <v>0</v>
      </c>
      <c r="J98" s="167">
        <f t="shared" si="3"/>
        <v>0</v>
      </c>
      <c r="K98" s="166">
        <f t="shared" si="4"/>
        <v>0</v>
      </c>
      <c r="L98" s="166" t="str">
        <f t="shared" si="0"/>
        <v/>
      </c>
      <c r="M98" s="165"/>
      <c r="N98" s="166">
        <f>SUM('Pay App 1:Pay App 19'!L98)+SUM('Pay App 1:Pay App 19'!M98)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Data'!$N$2:$BW$88,21,FALSE)</f>
        <v>0</v>
      </c>
      <c r="F99" s="166">
        <f>IFERROR(E99+'Pay App 18'!F99,"")</f>
        <v>0</v>
      </c>
      <c r="G99" s="166">
        <f>SUM('Pay App 1:Pay App 18'!H99)</f>
        <v>0</v>
      </c>
      <c r="H99" s="165"/>
      <c r="I99" s="166">
        <f t="shared" si="2"/>
        <v>0</v>
      </c>
      <c r="J99" s="167">
        <f t="shared" si="3"/>
        <v>0</v>
      </c>
      <c r="K99" s="166">
        <f t="shared" si="4"/>
        <v>0</v>
      </c>
      <c r="L99" s="166" t="str">
        <f t="shared" si="0"/>
        <v/>
      </c>
      <c r="M99" s="165"/>
      <c r="N99" s="166">
        <f>SUM('Pay App 1:Pay App 19'!L99)+SUM('Pay App 1:Pay App 19'!M99)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Data'!$N$2:$BW$88,21,FALSE)</f>
        <v>0</v>
      </c>
      <c r="F100" s="166">
        <f>IFERROR(E100+'Pay App 18'!F100,"")</f>
        <v>0</v>
      </c>
      <c r="G100" s="166">
        <f>SUM('Pay App 1:Pay App 18'!H100)</f>
        <v>0</v>
      </c>
      <c r="H100" s="165"/>
      <c r="I100" s="166">
        <f>G100+H100</f>
        <v>0</v>
      </c>
      <c r="J100" s="167">
        <f>IFERROR(I100/F100,0)</f>
        <v>0</v>
      </c>
      <c r="K100" s="166">
        <f>IFERROR(F100-I100,"")</f>
        <v>0</v>
      </c>
      <c r="L100" s="166" t="str">
        <f t="shared" si="0"/>
        <v/>
      </c>
      <c r="M100" s="165"/>
      <c r="N100" s="166">
        <f>SUM('Pay App 1:Pay App 19'!L100)+SUM('Pay App 1:Pay App 19'!M100)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19.2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Data'!$N$2:$BW$88,21,FALSE)</f>
        <v>0</v>
      </c>
      <c r="F106" s="166">
        <f>IFERROR(E106+'Pay App 18'!F106,"")</f>
        <v>0</v>
      </c>
      <c r="G106" s="166">
        <f>SUM('Pay App 1:Pay App 18'!H106)</f>
        <v>0</v>
      </c>
      <c r="H106" s="165"/>
      <c r="I106" s="166">
        <f>G106+H106</f>
        <v>0</v>
      </c>
      <c r="J106" s="167">
        <f>IFERROR(I106/F106,0)</f>
        <v>0</v>
      </c>
      <c r="K106" s="166">
        <f>IFERROR(F106-I106,"")</f>
        <v>0</v>
      </c>
      <c r="L106" s="166" t="str">
        <f>IF(AND($H$33&lt;100000, $H$33&gt;0, H106&gt;=1),0,IF(AND($H$33&gt;=100000,H106&lt;&gt;""),O106,""))</f>
        <v/>
      </c>
      <c r="M106" s="165"/>
      <c r="N106" s="166">
        <f>SUM('Pay App 1:Pay App 19'!L106)+SUM('Pay App 1:Pay App 19'!M106)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Data'!$N$2:$BW$88,21,FALSE)</f>
        <v>0</v>
      </c>
      <c r="F107" s="166">
        <f>IFERROR(E107+'Pay App 18'!F107,"")</f>
        <v>0</v>
      </c>
      <c r="G107" s="166">
        <f>SUM('Pay App 1:Pay App 18'!H107)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19'!L107)+SUM('Pay App 1:Pay App 19'!M107)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Data'!$N$2:$BW$88,21,FALSE)</f>
        <v>0</v>
      </c>
      <c r="F108" s="166">
        <f>IFERROR(E108+'Pay App 18'!F108,"")</f>
        <v>0</v>
      </c>
      <c r="G108" s="166">
        <f>SUM('Pay App 1:Pay App 18'!H108)</f>
        <v>0</v>
      </c>
      <c r="H108" s="165"/>
      <c r="I108" s="166">
        <f t="shared" si="6"/>
        <v>0</v>
      </c>
      <c r="J108" s="167">
        <f t="shared" si="7"/>
        <v>0</v>
      </c>
      <c r="K108" s="166">
        <f t="shared" si="8"/>
        <v>0</v>
      </c>
      <c r="L108" s="166" t="str">
        <f t="shared" si="9"/>
        <v/>
      </c>
      <c r="M108" s="165"/>
      <c r="N108" s="166">
        <f>SUM('Pay App 1:Pay App 19'!L108)+SUM('Pay App 1:Pay App 19'!M108)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Data'!$N$2:$BW$88,21,FALSE)</f>
        <v>0</v>
      </c>
      <c r="F109" s="166">
        <f>IFERROR(E109+'Pay App 18'!F109,"")</f>
        <v>0</v>
      </c>
      <c r="G109" s="166">
        <f>SUM('Pay App 1:Pay App 18'!H109)</f>
        <v>0</v>
      </c>
      <c r="H109" s="165"/>
      <c r="I109" s="166">
        <f t="shared" si="6"/>
        <v>0</v>
      </c>
      <c r="J109" s="167">
        <f t="shared" si="7"/>
        <v>0</v>
      </c>
      <c r="K109" s="166">
        <f t="shared" si="8"/>
        <v>0</v>
      </c>
      <c r="L109" s="166" t="str">
        <f t="shared" si="9"/>
        <v/>
      </c>
      <c r="M109" s="165"/>
      <c r="N109" s="166">
        <f>SUM('Pay App 1:Pay App 19'!L109)+SUM('Pay App 1:Pay App 19'!M109)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Data'!$N$2:$BW$88,21,FALSE)</f>
        <v>0</v>
      </c>
      <c r="F110" s="166">
        <f>IFERROR(E110+'Pay App 18'!F110,"")</f>
        <v>0</v>
      </c>
      <c r="G110" s="166">
        <f>SUM('Pay App 1:Pay App 18'!H110)</f>
        <v>0</v>
      </c>
      <c r="H110" s="165"/>
      <c r="I110" s="166">
        <f t="shared" si="6"/>
        <v>0</v>
      </c>
      <c r="J110" s="167">
        <f t="shared" si="7"/>
        <v>0</v>
      </c>
      <c r="K110" s="166">
        <f t="shared" si="8"/>
        <v>0</v>
      </c>
      <c r="L110" s="166" t="str">
        <f t="shared" si="9"/>
        <v/>
      </c>
      <c r="M110" s="165"/>
      <c r="N110" s="166">
        <f>SUM('Pay App 1:Pay App 19'!L110)+SUM('Pay App 1:Pay App 19'!M110)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Data'!$N$2:$BW$88,21,FALSE)</f>
        <v>0</v>
      </c>
      <c r="F111" s="166">
        <f>IFERROR(E111+'Pay App 18'!F111,"")</f>
        <v>0</v>
      </c>
      <c r="G111" s="166">
        <f>SUM('Pay App 1:Pay App 18'!H111)</f>
        <v>0</v>
      </c>
      <c r="H111" s="165"/>
      <c r="I111" s="166">
        <f t="shared" si="6"/>
        <v>0</v>
      </c>
      <c r="J111" s="167">
        <f t="shared" si="7"/>
        <v>0</v>
      </c>
      <c r="K111" s="166">
        <f t="shared" si="8"/>
        <v>0</v>
      </c>
      <c r="L111" s="166" t="str">
        <f t="shared" si="9"/>
        <v/>
      </c>
      <c r="M111" s="165"/>
      <c r="N111" s="166">
        <f>SUM('Pay App 1:Pay App 19'!L111)+SUM('Pay App 1:Pay App 19'!M111)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Data'!$N$2:$BW$88,21,FALSE)</f>
        <v>0</v>
      </c>
      <c r="F112" s="166">
        <f>IFERROR(E112+'Pay App 18'!F112,"")</f>
        <v>0</v>
      </c>
      <c r="G112" s="166">
        <f>SUM('Pay App 1:Pay App 18'!H112)</f>
        <v>0</v>
      </c>
      <c r="H112" s="165"/>
      <c r="I112" s="166">
        <f t="shared" si="6"/>
        <v>0</v>
      </c>
      <c r="J112" s="167">
        <f t="shared" si="7"/>
        <v>0</v>
      </c>
      <c r="K112" s="166">
        <f t="shared" si="8"/>
        <v>0</v>
      </c>
      <c r="L112" s="166" t="str">
        <f t="shared" si="9"/>
        <v/>
      </c>
      <c r="M112" s="165"/>
      <c r="N112" s="166">
        <f>SUM('Pay App 1:Pay App 19'!L112)+SUM('Pay App 1:Pay App 19'!M112)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Data'!$N$2:$BW$88,21,FALSE)</f>
        <v>0</v>
      </c>
      <c r="F113" s="166">
        <f>IFERROR(E113+'Pay App 18'!F113,"")</f>
        <v>0</v>
      </c>
      <c r="G113" s="166">
        <f>SUM('Pay App 1:Pay App 18'!H113)</f>
        <v>0</v>
      </c>
      <c r="H113" s="165"/>
      <c r="I113" s="166">
        <f t="shared" si="6"/>
        <v>0</v>
      </c>
      <c r="J113" s="167">
        <f t="shared" si="7"/>
        <v>0</v>
      </c>
      <c r="K113" s="166">
        <f t="shared" si="8"/>
        <v>0</v>
      </c>
      <c r="L113" s="166" t="str">
        <f t="shared" si="9"/>
        <v/>
      </c>
      <c r="M113" s="165"/>
      <c r="N113" s="166">
        <f>SUM('Pay App 1:Pay App 19'!L113)+SUM('Pay App 1:Pay App 19'!M113)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Data'!$N$2:$BW$88,21,FALSE)</f>
        <v>0</v>
      </c>
      <c r="F114" s="166">
        <f>IFERROR(E114+'Pay App 18'!F114,"")</f>
        <v>0</v>
      </c>
      <c r="G114" s="166">
        <f>SUM('Pay App 1:Pay App 18'!H114)</f>
        <v>0</v>
      </c>
      <c r="H114" s="165"/>
      <c r="I114" s="166">
        <f t="shared" si="6"/>
        <v>0</v>
      </c>
      <c r="J114" s="167">
        <f t="shared" si="7"/>
        <v>0</v>
      </c>
      <c r="K114" s="166">
        <f t="shared" si="8"/>
        <v>0</v>
      </c>
      <c r="L114" s="166" t="str">
        <f t="shared" si="9"/>
        <v/>
      </c>
      <c r="M114" s="165"/>
      <c r="N114" s="166">
        <f>SUM('Pay App 1:Pay App 19'!L114)+SUM('Pay App 1:Pay App 19'!M114)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Data'!$N$2:$BW$88,21,FALSE)</f>
        <v>0</v>
      </c>
      <c r="F115" s="166">
        <f>IFERROR(E115+'Pay App 18'!F115,"")</f>
        <v>0</v>
      </c>
      <c r="G115" s="166">
        <f>SUM('Pay App 1:Pay App 18'!H115)</f>
        <v>0</v>
      </c>
      <c r="H115" s="165"/>
      <c r="I115" s="166">
        <f t="shared" si="6"/>
        <v>0</v>
      </c>
      <c r="J115" s="167">
        <f t="shared" si="7"/>
        <v>0</v>
      </c>
      <c r="K115" s="166">
        <f t="shared" si="8"/>
        <v>0</v>
      </c>
      <c r="L115" s="166" t="str">
        <f t="shared" si="9"/>
        <v/>
      </c>
      <c r="M115" s="165"/>
      <c r="N115" s="166">
        <f>SUM('Pay App 1:Pay App 19'!L115)+SUM('Pay App 1:Pay App 19'!M115)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Data'!$N$2:$BW$88,21,FALSE)</f>
        <v>0</v>
      </c>
      <c r="F116" s="166">
        <f>IFERROR(E116+'Pay App 18'!F116,"")</f>
        <v>0</v>
      </c>
      <c r="G116" s="166">
        <f>SUM('Pay App 1:Pay App 18'!H116)</f>
        <v>0</v>
      </c>
      <c r="H116" s="165"/>
      <c r="I116" s="166">
        <f t="shared" si="6"/>
        <v>0</v>
      </c>
      <c r="J116" s="167">
        <f t="shared" si="7"/>
        <v>0</v>
      </c>
      <c r="K116" s="166">
        <f t="shared" si="8"/>
        <v>0</v>
      </c>
      <c r="L116" s="166" t="str">
        <f t="shared" si="9"/>
        <v/>
      </c>
      <c r="M116" s="165"/>
      <c r="N116" s="166">
        <f>SUM('Pay App 1:Pay App 19'!L116)+SUM('Pay App 1:Pay App 19'!M116)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Data'!$N$2:$BW$88,21,FALSE)</f>
        <v>0</v>
      </c>
      <c r="F117" s="166">
        <f>IFERROR(E117+'Pay App 18'!F117,"")</f>
        <v>0</v>
      </c>
      <c r="G117" s="166">
        <f>SUM('Pay App 1:Pay App 18'!H117)</f>
        <v>0</v>
      </c>
      <c r="H117" s="165"/>
      <c r="I117" s="166">
        <f t="shared" si="6"/>
        <v>0</v>
      </c>
      <c r="J117" s="167">
        <f t="shared" si="7"/>
        <v>0</v>
      </c>
      <c r="K117" s="166">
        <f t="shared" si="8"/>
        <v>0</v>
      </c>
      <c r="L117" s="166" t="str">
        <f t="shared" si="9"/>
        <v/>
      </c>
      <c r="M117" s="165"/>
      <c r="N117" s="166">
        <f>SUM('Pay App 1:Pay App 19'!L117)+SUM('Pay App 1:Pay App 19'!M117)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Data'!$N$2:$BW$88,21,FALSE)</f>
        <v>0</v>
      </c>
      <c r="F118" s="166">
        <f>IFERROR(E118+'Pay App 18'!F118,"")</f>
        <v>0</v>
      </c>
      <c r="G118" s="166">
        <f>SUM('Pay App 1:Pay App 18'!H118)</f>
        <v>0</v>
      </c>
      <c r="H118" s="165"/>
      <c r="I118" s="166">
        <f t="shared" si="6"/>
        <v>0</v>
      </c>
      <c r="J118" s="167">
        <f t="shared" si="7"/>
        <v>0</v>
      </c>
      <c r="K118" s="166">
        <f t="shared" si="8"/>
        <v>0</v>
      </c>
      <c r="L118" s="166" t="str">
        <f t="shared" si="9"/>
        <v/>
      </c>
      <c r="M118" s="165"/>
      <c r="N118" s="166">
        <f>SUM('Pay App 1:Pay App 19'!L118)+SUM('Pay App 1:Pay App 19'!M118)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Data'!$N$2:$BW$88,21,FALSE)</f>
        <v>0</v>
      </c>
      <c r="F119" s="166">
        <f>IFERROR(E119+'Pay App 18'!F119,"")</f>
        <v>0</v>
      </c>
      <c r="G119" s="166">
        <f>SUM('Pay App 1:Pay App 18'!H119)</f>
        <v>0</v>
      </c>
      <c r="H119" s="165"/>
      <c r="I119" s="166">
        <f t="shared" si="6"/>
        <v>0</v>
      </c>
      <c r="J119" s="167">
        <f t="shared" si="7"/>
        <v>0</v>
      </c>
      <c r="K119" s="166">
        <f t="shared" si="8"/>
        <v>0</v>
      </c>
      <c r="L119" s="166" t="str">
        <f t="shared" si="9"/>
        <v/>
      </c>
      <c r="M119" s="165"/>
      <c r="N119" s="166">
        <f>SUM('Pay App 1:Pay App 19'!L119)+SUM('Pay App 1:Pay App 19'!M119)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Data'!$N$2:$BW$88,21,FALSE)</f>
        <v>0</v>
      </c>
      <c r="F120" s="166">
        <f>IFERROR(E120+'Pay App 18'!F120,"")</f>
        <v>0</v>
      </c>
      <c r="G120" s="166">
        <f>SUM('Pay App 1:Pay App 18'!H120)</f>
        <v>0</v>
      </c>
      <c r="H120" s="165"/>
      <c r="I120" s="166">
        <f t="shared" si="6"/>
        <v>0</v>
      </c>
      <c r="J120" s="167">
        <f t="shared" si="7"/>
        <v>0</v>
      </c>
      <c r="K120" s="166">
        <f t="shared" si="8"/>
        <v>0</v>
      </c>
      <c r="L120" s="166" t="str">
        <f t="shared" si="9"/>
        <v/>
      </c>
      <c r="M120" s="165"/>
      <c r="N120" s="166">
        <f>SUM('Pay App 1:Pay App 19'!L120)+SUM('Pay App 1:Pay App 19'!M120)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Data'!$N$2:$BW$88,21,FALSE)</f>
        <v>0</v>
      </c>
      <c r="F121" s="166">
        <f>IFERROR(E121+'Pay App 18'!F121,"")</f>
        <v>0</v>
      </c>
      <c r="G121" s="166">
        <f>SUM('Pay App 1:Pay App 18'!H121)</f>
        <v>0</v>
      </c>
      <c r="H121" s="165"/>
      <c r="I121" s="166">
        <f t="shared" si="6"/>
        <v>0</v>
      </c>
      <c r="J121" s="167">
        <f t="shared" si="7"/>
        <v>0</v>
      </c>
      <c r="K121" s="166">
        <f t="shared" si="8"/>
        <v>0</v>
      </c>
      <c r="L121" s="166" t="str">
        <f t="shared" si="9"/>
        <v/>
      </c>
      <c r="M121" s="165"/>
      <c r="N121" s="166">
        <f>SUM('Pay App 1:Pay App 19'!L121)+SUM('Pay App 1:Pay App 19'!M121)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Data'!$N$2:$BW$88,21,FALSE)</f>
        <v>0</v>
      </c>
      <c r="F122" s="166">
        <f>IFERROR(E122+'Pay App 18'!F122,"")</f>
        <v>0</v>
      </c>
      <c r="G122" s="166">
        <f>SUM('Pay App 1:Pay App 18'!H122)</f>
        <v>0</v>
      </c>
      <c r="H122" s="165"/>
      <c r="I122" s="166">
        <f t="shared" si="6"/>
        <v>0</v>
      </c>
      <c r="J122" s="167">
        <f t="shared" si="7"/>
        <v>0</v>
      </c>
      <c r="K122" s="166">
        <f t="shared" si="8"/>
        <v>0</v>
      </c>
      <c r="L122" s="166" t="str">
        <f t="shared" si="9"/>
        <v/>
      </c>
      <c r="M122" s="165"/>
      <c r="N122" s="166">
        <f>SUM('Pay App 1:Pay App 19'!L122)+SUM('Pay App 1:Pay App 19'!M122)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Data'!$N$2:$BW$88,21,FALSE)</f>
        <v>0</v>
      </c>
      <c r="F123" s="166">
        <f>IFERROR(E123+'Pay App 18'!F123,"")</f>
        <v>0</v>
      </c>
      <c r="G123" s="166">
        <f>SUM('Pay App 1:Pay App 18'!H123)</f>
        <v>0</v>
      </c>
      <c r="H123" s="165"/>
      <c r="I123" s="166">
        <f t="shared" si="6"/>
        <v>0</v>
      </c>
      <c r="J123" s="167">
        <f t="shared" si="7"/>
        <v>0</v>
      </c>
      <c r="K123" s="166">
        <f t="shared" si="8"/>
        <v>0</v>
      </c>
      <c r="L123" s="166" t="str">
        <f t="shared" si="9"/>
        <v/>
      </c>
      <c r="M123" s="165"/>
      <c r="N123" s="166">
        <f>SUM('Pay App 1:Pay App 19'!L123)+SUM('Pay App 1:Pay App 19'!M123)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Data'!$N$2:$BW$88,21,FALSE)</f>
        <v>0</v>
      </c>
      <c r="F124" s="166">
        <f>IFERROR(E124+'Pay App 18'!F124,"")</f>
        <v>0</v>
      </c>
      <c r="G124" s="166">
        <f>SUM('Pay App 1:Pay App 18'!H124)</f>
        <v>0</v>
      </c>
      <c r="H124" s="165"/>
      <c r="I124" s="166">
        <f t="shared" si="6"/>
        <v>0</v>
      </c>
      <c r="J124" s="167">
        <f t="shared" si="7"/>
        <v>0</v>
      </c>
      <c r="K124" s="166">
        <f t="shared" si="8"/>
        <v>0</v>
      </c>
      <c r="L124" s="166" t="str">
        <f t="shared" si="9"/>
        <v/>
      </c>
      <c r="M124" s="165"/>
      <c r="N124" s="166">
        <f>SUM('Pay App 1:Pay App 19'!L124)+SUM('Pay App 1:Pay App 19'!M124)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Data'!$N$2:$BW$88,21,FALSE)</f>
        <v>0</v>
      </c>
      <c r="F125" s="166">
        <f>IFERROR(E125+'Pay App 18'!F125,"")</f>
        <v>0</v>
      </c>
      <c r="G125" s="166">
        <f>SUM('Pay App 1:Pay App 18'!H125)</f>
        <v>0</v>
      </c>
      <c r="H125" s="165"/>
      <c r="I125" s="166">
        <f t="shared" si="6"/>
        <v>0</v>
      </c>
      <c r="J125" s="167">
        <f t="shared" si="7"/>
        <v>0</v>
      </c>
      <c r="K125" s="166">
        <f t="shared" si="8"/>
        <v>0</v>
      </c>
      <c r="L125" s="166" t="str">
        <f t="shared" si="9"/>
        <v/>
      </c>
      <c r="M125" s="165"/>
      <c r="N125" s="166">
        <f>SUM('Pay App 1:Pay App 19'!L125)+SUM('Pay App 1:Pay App 19'!M125)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Data'!$N$2:$BW$88,21,FALSE)</f>
        <v>0</v>
      </c>
      <c r="F126" s="166">
        <f>IFERROR(E126+'Pay App 18'!F126,"")</f>
        <v>0</v>
      </c>
      <c r="G126" s="166">
        <f>SUM('Pay App 1:Pay App 18'!H126)</f>
        <v>0</v>
      </c>
      <c r="H126" s="165"/>
      <c r="I126" s="166">
        <f t="shared" si="6"/>
        <v>0</v>
      </c>
      <c r="J126" s="167">
        <f t="shared" si="7"/>
        <v>0</v>
      </c>
      <c r="K126" s="166">
        <f t="shared" si="8"/>
        <v>0</v>
      </c>
      <c r="L126" s="166" t="str">
        <f t="shared" si="9"/>
        <v/>
      </c>
      <c r="M126" s="165"/>
      <c r="N126" s="166">
        <f>SUM('Pay App 1:Pay App 19'!L126)+SUM('Pay App 1:Pay App 19'!M126)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Data'!$N$2:$BW$88,21,FALSE)</f>
        <v>0</v>
      </c>
      <c r="F127" s="166">
        <f>IFERROR(E127+'Pay App 18'!F127,"")</f>
        <v>0</v>
      </c>
      <c r="G127" s="166">
        <f>SUM('Pay App 1:Pay App 18'!H127)</f>
        <v>0</v>
      </c>
      <c r="H127" s="165"/>
      <c r="I127" s="166">
        <f t="shared" si="6"/>
        <v>0</v>
      </c>
      <c r="J127" s="167">
        <f t="shared" si="7"/>
        <v>0</v>
      </c>
      <c r="K127" s="166">
        <f t="shared" si="8"/>
        <v>0</v>
      </c>
      <c r="L127" s="166" t="str">
        <f t="shared" si="9"/>
        <v/>
      </c>
      <c r="M127" s="165"/>
      <c r="N127" s="166">
        <f>SUM('Pay App 1:Pay App 19'!L127)+SUM('Pay App 1:Pay App 19'!M127)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Data'!$N$2:$BW$88,21,FALSE)</f>
        <v>0</v>
      </c>
      <c r="F128" s="166">
        <f>IFERROR(E128+'Pay App 18'!F128,"")</f>
        <v>0</v>
      </c>
      <c r="G128" s="166">
        <f>SUM('Pay App 1:Pay App 18'!H128)</f>
        <v>0</v>
      </c>
      <c r="H128" s="165"/>
      <c r="I128" s="166">
        <f t="shared" si="6"/>
        <v>0</v>
      </c>
      <c r="J128" s="167">
        <f t="shared" si="7"/>
        <v>0</v>
      </c>
      <c r="K128" s="166">
        <f t="shared" si="8"/>
        <v>0</v>
      </c>
      <c r="L128" s="166" t="str">
        <f t="shared" si="9"/>
        <v/>
      </c>
      <c r="M128" s="165"/>
      <c r="N128" s="166">
        <f>SUM('Pay App 1:Pay App 19'!L128)+SUM('Pay App 1:Pay App 19'!M128)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Data'!$N$2:$BW$88,21,FALSE)</f>
        <v>0</v>
      </c>
      <c r="F129" s="166">
        <f>IFERROR(E129+'Pay App 18'!F129,"")</f>
        <v>0</v>
      </c>
      <c r="G129" s="166">
        <f>SUM('Pay App 1:Pay App 18'!H129)</f>
        <v>0</v>
      </c>
      <c r="H129" s="165"/>
      <c r="I129" s="166">
        <f t="shared" si="6"/>
        <v>0</v>
      </c>
      <c r="J129" s="167">
        <f t="shared" si="7"/>
        <v>0</v>
      </c>
      <c r="K129" s="166">
        <f t="shared" si="8"/>
        <v>0</v>
      </c>
      <c r="L129" s="166" t="str">
        <f t="shared" si="9"/>
        <v/>
      </c>
      <c r="M129" s="165"/>
      <c r="N129" s="166">
        <f>SUM('Pay App 1:Pay App 19'!L129)+SUM('Pay App 1:Pay App 19'!M129)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Data'!$N$2:$BW$88,21,FALSE)</f>
        <v>0</v>
      </c>
      <c r="F130" s="166">
        <f>IFERROR(E130+'Pay App 18'!F130,"")</f>
        <v>0</v>
      </c>
      <c r="G130" s="166">
        <f>SUM('Pay App 1:Pay App 18'!H130)</f>
        <v>0</v>
      </c>
      <c r="H130" s="165"/>
      <c r="I130" s="166">
        <f t="shared" si="6"/>
        <v>0</v>
      </c>
      <c r="J130" s="167">
        <f t="shared" si="7"/>
        <v>0</v>
      </c>
      <c r="K130" s="166">
        <f t="shared" si="8"/>
        <v>0</v>
      </c>
      <c r="L130" s="166" t="str">
        <f t="shared" si="9"/>
        <v/>
      </c>
      <c r="M130" s="165"/>
      <c r="N130" s="166">
        <f>SUM('Pay App 1:Pay App 19'!L130)+SUM('Pay App 1:Pay App 19'!M130)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Data'!$N$2:$BW$88,21,FALSE)</f>
        <v>0</v>
      </c>
      <c r="F131" s="166">
        <f>IFERROR(E131+'Pay App 18'!F131,"")</f>
        <v>0</v>
      </c>
      <c r="G131" s="166">
        <f>SUM('Pay App 1:Pay App 18'!H131)</f>
        <v>0</v>
      </c>
      <c r="H131" s="165"/>
      <c r="I131" s="166">
        <f t="shared" si="6"/>
        <v>0</v>
      </c>
      <c r="J131" s="167">
        <f t="shared" si="7"/>
        <v>0</v>
      </c>
      <c r="K131" s="166">
        <f t="shared" si="8"/>
        <v>0</v>
      </c>
      <c r="L131" s="166" t="str">
        <f t="shared" si="9"/>
        <v/>
      </c>
      <c r="M131" s="165"/>
      <c r="N131" s="166">
        <f>SUM('Pay App 1:Pay App 19'!L131)+SUM('Pay App 1:Pay App 19'!M131)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Data'!$N$2:$BW$88,21,FALSE)</f>
        <v>0</v>
      </c>
      <c r="F132" s="166">
        <f>IFERROR(E132+'Pay App 18'!F132,"")</f>
        <v>0</v>
      </c>
      <c r="G132" s="166">
        <f>SUM('Pay App 1:Pay App 18'!H132)</f>
        <v>0</v>
      </c>
      <c r="H132" s="165"/>
      <c r="I132" s="166">
        <f t="shared" si="6"/>
        <v>0</v>
      </c>
      <c r="J132" s="167">
        <f t="shared" si="7"/>
        <v>0</v>
      </c>
      <c r="K132" s="166">
        <f t="shared" si="8"/>
        <v>0</v>
      </c>
      <c r="L132" s="166" t="str">
        <f t="shared" si="9"/>
        <v/>
      </c>
      <c r="M132" s="165"/>
      <c r="N132" s="166">
        <f>SUM('Pay App 1:Pay App 19'!L132)+SUM('Pay App 1:Pay App 19'!M132)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Data'!$N$2:$BW$88,21,FALSE)</f>
        <v>0</v>
      </c>
      <c r="F133" s="166">
        <f>IFERROR(E133+'Pay App 18'!F133,"")</f>
        <v>0</v>
      </c>
      <c r="G133" s="166">
        <f>SUM('Pay App 1:Pay App 18'!H133)</f>
        <v>0</v>
      </c>
      <c r="H133" s="165"/>
      <c r="I133" s="166">
        <f t="shared" si="6"/>
        <v>0</v>
      </c>
      <c r="J133" s="167">
        <f t="shared" si="7"/>
        <v>0</v>
      </c>
      <c r="K133" s="166">
        <f t="shared" si="8"/>
        <v>0</v>
      </c>
      <c r="L133" s="166" t="str">
        <f t="shared" si="9"/>
        <v/>
      </c>
      <c r="M133" s="165"/>
      <c r="N133" s="166">
        <f>SUM('Pay App 1:Pay App 19'!L133)+SUM('Pay App 1:Pay App 19'!M133)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Data'!$N$2:$BW$88,21,FALSE)</f>
        <v>0</v>
      </c>
      <c r="F134" s="166">
        <f>IFERROR(E134+'Pay App 18'!F134,"")</f>
        <v>0</v>
      </c>
      <c r="G134" s="166">
        <f>SUM('Pay App 1:Pay App 18'!H134)</f>
        <v>0</v>
      </c>
      <c r="H134" s="165"/>
      <c r="I134" s="166">
        <f t="shared" si="6"/>
        <v>0</v>
      </c>
      <c r="J134" s="167">
        <f t="shared" si="7"/>
        <v>0</v>
      </c>
      <c r="K134" s="166">
        <f t="shared" si="8"/>
        <v>0</v>
      </c>
      <c r="L134" s="166" t="str">
        <f t="shared" si="9"/>
        <v/>
      </c>
      <c r="M134" s="165"/>
      <c r="N134" s="166">
        <f>SUM('Pay App 1:Pay App 19'!L134)+SUM('Pay App 1:Pay App 19'!M134)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Data'!$N$2:$BW$88,21,FALSE)</f>
        <v>0</v>
      </c>
      <c r="F135" s="166">
        <f>IFERROR(E135+'Pay App 18'!F135,"")</f>
        <v>0</v>
      </c>
      <c r="G135" s="166">
        <f>SUM('Pay App 1:Pay App 18'!H135)</f>
        <v>0</v>
      </c>
      <c r="H135" s="165"/>
      <c r="I135" s="166">
        <f t="shared" si="6"/>
        <v>0</v>
      </c>
      <c r="J135" s="167">
        <f t="shared" si="7"/>
        <v>0</v>
      </c>
      <c r="K135" s="166">
        <f t="shared" si="8"/>
        <v>0</v>
      </c>
      <c r="L135" s="166" t="str">
        <f t="shared" si="9"/>
        <v/>
      </c>
      <c r="M135" s="165"/>
      <c r="N135" s="166">
        <f>SUM('Pay App 1:Pay App 19'!L135)+SUM('Pay App 1:Pay App 19'!M135)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Data'!$N$2:$BW$88,21,FALSE)</f>
        <v>0</v>
      </c>
      <c r="F136" s="166">
        <f>IFERROR(E136+'Pay App 18'!F136,"")</f>
        <v>0</v>
      </c>
      <c r="G136" s="166">
        <f>SUM('Pay App 1:Pay App 18'!H136)</f>
        <v>0</v>
      </c>
      <c r="H136" s="165"/>
      <c r="I136" s="166">
        <f t="shared" si="6"/>
        <v>0</v>
      </c>
      <c r="J136" s="167">
        <f t="shared" si="7"/>
        <v>0</v>
      </c>
      <c r="K136" s="166">
        <f t="shared" si="8"/>
        <v>0</v>
      </c>
      <c r="L136" s="166" t="str">
        <f t="shared" si="9"/>
        <v/>
      </c>
      <c r="M136" s="165"/>
      <c r="N136" s="166">
        <f>SUM('Pay App 1:Pay App 19'!L136)+SUM('Pay App 1:Pay App 19'!M136)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Data'!$N$2:$BW$88,21,FALSE)</f>
        <v>0</v>
      </c>
      <c r="F137" s="166">
        <f>IFERROR(E137+'Pay App 18'!F137,"")</f>
        <v>0</v>
      </c>
      <c r="G137" s="166">
        <f>SUM('Pay App 1:Pay App 18'!H137)</f>
        <v>0</v>
      </c>
      <c r="H137" s="165"/>
      <c r="I137" s="166">
        <f t="shared" si="6"/>
        <v>0</v>
      </c>
      <c r="J137" s="167">
        <f t="shared" si="7"/>
        <v>0</v>
      </c>
      <c r="K137" s="166">
        <f t="shared" si="8"/>
        <v>0</v>
      </c>
      <c r="L137" s="166" t="str">
        <f t="shared" si="9"/>
        <v/>
      </c>
      <c r="M137" s="165"/>
      <c r="N137" s="166">
        <f>SUM('Pay App 1:Pay App 19'!L137)+SUM('Pay App 1:Pay App 19'!M137)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Data'!$N$2:$BW$88,21,FALSE)</f>
        <v>0</v>
      </c>
      <c r="F138" s="166">
        <f>IFERROR(E138+'Pay App 18'!F138,"")</f>
        <v>0</v>
      </c>
      <c r="G138" s="166">
        <f>SUM('Pay App 1:Pay App 18'!H138)</f>
        <v>0</v>
      </c>
      <c r="H138" s="165"/>
      <c r="I138" s="166">
        <f t="shared" si="6"/>
        <v>0</v>
      </c>
      <c r="J138" s="167">
        <f t="shared" si="7"/>
        <v>0</v>
      </c>
      <c r="K138" s="166">
        <f t="shared" si="8"/>
        <v>0</v>
      </c>
      <c r="L138" s="166" t="str">
        <f t="shared" si="9"/>
        <v/>
      </c>
      <c r="M138" s="165"/>
      <c r="N138" s="166">
        <f>SUM('Pay App 1:Pay App 19'!L138)+SUM('Pay App 1:Pay App 19'!M138)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Data'!$N$2:$BW$88,21,FALSE)</f>
        <v>0</v>
      </c>
      <c r="F139" s="166">
        <f>IFERROR(E139+'Pay App 18'!F139,"")</f>
        <v>0</v>
      </c>
      <c r="G139" s="166">
        <f>SUM('Pay App 1:Pay App 18'!H139)</f>
        <v>0</v>
      </c>
      <c r="H139" s="165"/>
      <c r="I139" s="166">
        <f t="shared" si="6"/>
        <v>0</v>
      </c>
      <c r="J139" s="167">
        <f t="shared" si="7"/>
        <v>0</v>
      </c>
      <c r="K139" s="166">
        <f t="shared" si="8"/>
        <v>0</v>
      </c>
      <c r="L139" s="166" t="str">
        <f t="shared" si="9"/>
        <v/>
      </c>
      <c r="M139" s="165"/>
      <c r="N139" s="166">
        <f>SUM('Pay App 1:Pay App 19'!L139)+SUM('Pay App 1:Pay App 19'!M139)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Data'!$N$2:$BW$88,21,FALSE)</f>
        <v>0</v>
      </c>
      <c r="F140" s="166">
        <f>IFERROR(E140+'Pay App 18'!F140,"")</f>
        <v>0</v>
      </c>
      <c r="G140" s="166">
        <f>SUM('Pay App 1:Pay App 18'!H140)</f>
        <v>0</v>
      </c>
      <c r="H140" s="165"/>
      <c r="I140" s="166">
        <f t="shared" si="6"/>
        <v>0</v>
      </c>
      <c r="J140" s="167">
        <f t="shared" si="7"/>
        <v>0</v>
      </c>
      <c r="K140" s="166">
        <f t="shared" si="8"/>
        <v>0</v>
      </c>
      <c r="L140" s="166" t="str">
        <f t="shared" si="9"/>
        <v/>
      </c>
      <c r="M140" s="165"/>
      <c r="N140" s="166">
        <f>SUM('Pay App 1:Pay App 19'!L140)+SUM('Pay App 1:Pay App 19'!M140)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Data'!$N$2:$BW$88,21,FALSE)</f>
        <v>0</v>
      </c>
      <c r="F141" s="166">
        <f>IFERROR(E141+'Pay App 18'!F141,"")</f>
        <v>0</v>
      </c>
      <c r="G141" s="166">
        <f>SUM('Pay App 1:Pay App 18'!H141)</f>
        <v>0</v>
      </c>
      <c r="H141" s="165"/>
      <c r="I141" s="166">
        <f t="shared" si="6"/>
        <v>0</v>
      </c>
      <c r="J141" s="167">
        <f t="shared" si="7"/>
        <v>0</v>
      </c>
      <c r="K141" s="166">
        <f t="shared" si="8"/>
        <v>0</v>
      </c>
      <c r="L141" s="166" t="str">
        <f t="shared" si="9"/>
        <v/>
      </c>
      <c r="M141" s="165"/>
      <c r="N141" s="166">
        <f>SUM('Pay App 1:Pay App 19'!L141)+SUM('Pay App 1:Pay App 19'!M141)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Data'!$N$2:$BW$88,21,FALSE)</f>
        <v>0</v>
      </c>
      <c r="F142" s="166">
        <f>IFERROR(E142+'Pay App 18'!F142,"")</f>
        <v>0</v>
      </c>
      <c r="G142" s="166">
        <f>SUM('Pay App 1:Pay App 18'!H142)</f>
        <v>0</v>
      </c>
      <c r="H142" s="165"/>
      <c r="I142" s="166">
        <f t="shared" si="6"/>
        <v>0</v>
      </c>
      <c r="J142" s="167">
        <f t="shared" si="7"/>
        <v>0</v>
      </c>
      <c r="K142" s="166">
        <f t="shared" si="8"/>
        <v>0</v>
      </c>
      <c r="L142" s="166" t="str">
        <f t="shared" si="9"/>
        <v/>
      </c>
      <c r="M142" s="165"/>
      <c r="N142" s="166">
        <f>SUM('Pay App 1:Pay App 19'!L142)+SUM('Pay App 1:Pay App 19'!M142)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Data'!$N$2:$BW$88,21,FALSE)</f>
        <v>0</v>
      </c>
      <c r="F143" s="166">
        <f>IFERROR(E143+'Pay App 18'!F143,"")</f>
        <v>0</v>
      </c>
      <c r="G143" s="166">
        <f>SUM('Pay App 1:Pay App 18'!H143)</f>
        <v>0</v>
      </c>
      <c r="H143" s="165"/>
      <c r="I143" s="166">
        <f t="shared" si="6"/>
        <v>0</v>
      </c>
      <c r="J143" s="167">
        <f t="shared" si="7"/>
        <v>0</v>
      </c>
      <c r="K143" s="166">
        <f t="shared" si="8"/>
        <v>0</v>
      </c>
      <c r="L143" s="166" t="str">
        <f t="shared" si="9"/>
        <v/>
      </c>
      <c r="M143" s="165"/>
      <c r="N143" s="166">
        <f>SUM('Pay App 1:Pay App 19'!L143)+SUM('Pay App 1:Pay App 19'!M143)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Data'!$N$2:$BW$88,21,FALSE)</f>
        <v>0</v>
      </c>
      <c r="F144" s="166">
        <f>IFERROR(E144+'Pay App 18'!F144,"")</f>
        <v>0</v>
      </c>
      <c r="G144" s="166">
        <f>SUM('Pay App 1:Pay App 18'!H144)</f>
        <v>0</v>
      </c>
      <c r="H144" s="165"/>
      <c r="I144" s="166">
        <f t="shared" si="6"/>
        <v>0</v>
      </c>
      <c r="J144" s="167">
        <f t="shared" si="7"/>
        <v>0</v>
      </c>
      <c r="K144" s="166">
        <f t="shared" si="8"/>
        <v>0</v>
      </c>
      <c r="L144" s="166" t="str">
        <f t="shared" si="9"/>
        <v/>
      </c>
      <c r="M144" s="165"/>
      <c r="N144" s="166">
        <f>SUM('Pay App 1:Pay App 19'!L144)+SUM('Pay App 1:Pay App 19'!M144)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Data'!$N$2:$BW$88,21,FALSE)</f>
        <v>0</v>
      </c>
      <c r="F145" s="166">
        <f>IFERROR(E145+'Pay App 18'!F145,"")</f>
        <v>0</v>
      </c>
      <c r="G145" s="166">
        <f>SUM('Pay App 1:Pay App 18'!H145)</f>
        <v>0</v>
      </c>
      <c r="H145" s="165"/>
      <c r="I145" s="166">
        <f t="shared" si="6"/>
        <v>0</v>
      </c>
      <c r="J145" s="167">
        <f t="shared" si="7"/>
        <v>0</v>
      </c>
      <c r="K145" s="166">
        <f t="shared" si="8"/>
        <v>0</v>
      </c>
      <c r="L145" s="166" t="str">
        <f t="shared" si="9"/>
        <v/>
      </c>
      <c r="M145" s="165"/>
      <c r="N145" s="166">
        <f>SUM('Pay App 1:Pay App 19'!L145)+SUM('Pay App 1:Pay App 19'!M145)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Data'!$N$2:$BW$88,21,FALSE)</f>
        <v>0</v>
      </c>
      <c r="F146" s="166">
        <f>IFERROR(E146+'Pay App 18'!F146,"")</f>
        <v>0</v>
      </c>
      <c r="G146" s="166">
        <f>SUM('Pay App 1:Pay App 18'!H146)</f>
        <v>0</v>
      </c>
      <c r="H146" s="165"/>
      <c r="I146" s="166">
        <f t="shared" si="6"/>
        <v>0</v>
      </c>
      <c r="J146" s="167">
        <f t="shared" si="7"/>
        <v>0</v>
      </c>
      <c r="K146" s="166">
        <f t="shared" si="8"/>
        <v>0</v>
      </c>
      <c r="L146" s="166" t="str">
        <f t="shared" si="9"/>
        <v/>
      </c>
      <c r="M146" s="165"/>
      <c r="N146" s="166">
        <f>SUM('Pay App 1:Pay App 19'!L146)+SUM('Pay App 1:Pay App 19'!M146)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Data'!$N$2:$BW$88,21,FALSE)</f>
        <v>0</v>
      </c>
      <c r="F147" s="166">
        <f>IFERROR(E147+'Pay App 18'!F147,"")</f>
        <v>0</v>
      </c>
      <c r="G147" s="166">
        <f>SUM('Pay App 1:Pay App 18'!H147)</f>
        <v>0</v>
      </c>
      <c r="H147" s="165"/>
      <c r="I147" s="166">
        <f t="shared" si="6"/>
        <v>0</v>
      </c>
      <c r="J147" s="167">
        <f t="shared" si="7"/>
        <v>0</v>
      </c>
      <c r="K147" s="166">
        <f t="shared" si="8"/>
        <v>0</v>
      </c>
      <c r="L147" s="166" t="str">
        <f t="shared" si="9"/>
        <v/>
      </c>
      <c r="M147" s="165"/>
      <c r="N147" s="166">
        <f>SUM('Pay App 1:Pay App 19'!L147)+SUM('Pay App 1:Pay App 19'!M147)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Data'!$N$2:$BW$88,21,FALSE)</f>
        <v>0</v>
      </c>
      <c r="F148" s="166">
        <f>IFERROR(E148+'Pay App 18'!F148,"")</f>
        <v>0</v>
      </c>
      <c r="G148" s="166">
        <f>SUM('Pay App 1:Pay App 18'!H148)</f>
        <v>0</v>
      </c>
      <c r="H148" s="165"/>
      <c r="I148" s="166">
        <f t="shared" si="6"/>
        <v>0</v>
      </c>
      <c r="J148" s="167">
        <f t="shared" si="7"/>
        <v>0</v>
      </c>
      <c r="K148" s="166">
        <f t="shared" si="8"/>
        <v>0</v>
      </c>
      <c r="L148" s="166" t="str">
        <f t="shared" si="9"/>
        <v/>
      </c>
      <c r="M148" s="165"/>
      <c r="N148" s="166">
        <f>SUM('Pay App 1:Pay App 19'!L148)+SUM('Pay App 1:Pay App 19'!M148)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4fjV4aT/HvKFyXgxiM6DE1Yl7Bw0KJHRjPtl6nD1XzuwYXt8izeKFAch39AcU6D/3W7MlCt/XNM5IPFH0jg1MA==" saltValue="ucaGpNQHKpzD3vVXIM4BVQ=="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461" priority="2" operator="equal">
      <formula>0</formula>
    </cfRule>
  </conditionalFormatting>
  <conditionalFormatting sqref="D106:G148">
    <cfRule type="cellIs" dxfId="460" priority="1" operator="equal">
      <formula>0</formula>
    </cfRule>
  </conditionalFormatting>
  <conditionalFormatting sqref="D10:H10 D12:H14 D19:H21">
    <cfRule type="cellIs" dxfId="459" priority="6" operator="equal">
      <formula>0</formula>
    </cfRule>
  </conditionalFormatting>
  <conditionalFormatting sqref="H51">
    <cfRule type="cellIs" dxfId="458" priority="9" operator="lessThan">
      <formula>0</formula>
    </cfRule>
  </conditionalFormatting>
  <conditionalFormatting sqref="I57:I100 K57:K100 I106:I148 K106:K148 N106:O148">
    <cfRule type="cellIs" dxfId="457" priority="14" operator="equal">
      <formula>0</formula>
    </cfRule>
  </conditionalFormatting>
  <conditionalFormatting sqref="J57:J100 J106:J149">
    <cfRule type="cellIs" dxfId="456" priority="11" operator="greaterThan">
      <formula>1</formula>
    </cfRule>
    <cfRule type="cellIs" dxfId="455" priority="12" operator="equal">
      <formula>0</formula>
    </cfRule>
  </conditionalFormatting>
  <conditionalFormatting sqref="K57:K100 K106:K148">
    <cfRule type="cellIs" dxfId="454" priority="10" operator="lessThan">
      <formula>0</formula>
    </cfRule>
  </conditionalFormatting>
  <conditionalFormatting sqref="M57:M100">
    <cfRule type="cellIs" dxfId="453" priority="13" operator="lessThan">
      <formula>0</formula>
    </cfRule>
  </conditionalFormatting>
  <conditionalFormatting sqref="M106:M148">
    <cfRule type="cellIs" dxfId="452" priority="8" operator="lessThan">
      <formula>0</formula>
    </cfRule>
  </conditionalFormatting>
  <conditionalFormatting sqref="N57:O100">
    <cfRule type="cellIs" dxfId="451"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8D00DAD3-8D40-460D-81A9-A207EC1B1012}">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AE46E6D4-8435-4004-9CEA-E17E5FD7ACA2}">
          <x14:formula1>
            <xm:f>'Graph Data'!$L$74:$L$76</xm:f>
          </x14:formula1>
          <xm:sqref>G17</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CC6EA-C797-4D7E-B1EF-B83C050B1A70}">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20</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20'!E149)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20'!G41)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19'!H49)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20.100000000000001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Data'!$N$2:$BW$88,22,FALSE)</f>
        <v>0</v>
      </c>
      <c r="F57" s="166">
        <f>IFERROR(E57+'Pay App 19'!F57,"")</f>
        <v>0</v>
      </c>
      <c r="G57" s="166">
        <f>SUM('Pay App 1:Pay App 19'!H57)</f>
        <v>0</v>
      </c>
      <c r="H57" s="165"/>
      <c r="I57" s="166">
        <f>G57+H57</f>
        <v>0</v>
      </c>
      <c r="J57" s="167">
        <f>IFERROR(I57/F57,0)</f>
        <v>0</v>
      </c>
      <c r="K57" s="166">
        <f>IFERROR(F57-I57,"")</f>
        <v>0</v>
      </c>
      <c r="L57" s="166" t="str">
        <f>IF(AND($H$33&lt;100000, $H$33&gt;0, H57&gt;=1),0,IF(AND($H$33&gt;=100000,H57&lt;&gt;""),O57,""))</f>
        <v/>
      </c>
      <c r="M57" s="165"/>
      <c r="N57" s="166">
        <f>SUM('Pay App 1:Pay App 20'!L57)+SUM('Pay App 1:Pay App 20'!M57)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Data'!$N$2:$BW$88,22,FALSE)</f>
        <v>0</v>
      </c>
      <c r="F58" s="166">
        <f>IFERROR(E58+'Pay App 19'!F58,"")</f>
        <v>0</v>
      </c>
      <c r="G58" s="166">
        <f>SUM('Pay App 1:Pay App 19'!H58)</f>
        <v>0</v>
      </c>
      <c r="H58" s="165"/>
      <c r="I58" s="166">
        <f>G58+H58</f>
        <v>0</v>
      </c>
      <c r="J58" s="167">
        <f>IFERROR(I58/F58,0)</f>
        <v>0</v>
      </c>
      <c r="K58" s="166">
        <f>IFERROR(F58-I58,"")</f>
        <v>0</v>
      </c>
      <c r="L58" s="166" t="str">
        <f t="shared" ref="L58:L100" si="0">IF(AND($H$33&lt;100000, $H$33&gt;0, H58&gt;=1),0,IF(AND($H$33&gt;=100000,H58&lt;&gt;""),O58,""))</f>
        <v/>
      </c>
      <c r="M58" s="165"/>
      <c r="N58" s="166">
        <f>SUM('Pay App 1:Pay App 20'!L58)+SUM('Pay App 1:Pay App 20'!M58)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Data'!$N$2:$BW$88,22,FALSE)</f>
        <v>0</v>
      </c>
      <c r="F59" s="166">
        <f>IFERROR(E59+'Pay App 19'!F59,"")</f>
        <v>0</v>
      </c>
      <c r="G59" s="166">
        <f>SUM('Pay App 1:Pay App 19'!H59)</f>
        <v>0</v>
      </c>
      <c r="H59" s="165"/>
      <c r="I59" s="166">
        <f t="shared" ref="I59:I99" si="2">G59+H59</f>
        <v>0</v>
      </c>
      <c r="J59" s="167">
        <f t="shared" ref="J59:J99" si="3">IFERROR(I59/F59,0)</f>
        <v>0</v>
      </c>
      <c r="K59" s="166">
        <f t="shared" ref="K59:K99" si="4">IFERROR(F59-I59,"")</f>
        <v>0</v>
      </c>
      <c r="L59" s="166" t="str">
        <f t="shared" si="0"/>
        <v/>
      </c>
      <c r="M59" s="165"/>
      <c r="N59" s="166">
        <f>SUM('Pay App 1:Pay App 20'!L59)+SUM('Pay App 1:Pay App 20'!M59)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Data'!$N$2:$BW$88,22,FALSE)</f>
        <v>0</v>
      </c>
      <c r="F60" s="166">
        <f>IFERROR(E60+'Pay App 19'!F60,"")</f>
        <v>0</v>
      </c>
      <c r="G60" s="166">
        <f>SUM('Pay App 1:Pay App 19'!H60)</f>
        <v>0</v>
      </c>
      <c r="H60" s="165"/>
      <c r="I60" s="166">
        <f t="shared" si="2"/>
        <v>0</v>
      </c>
      <c r="J60" s="167">
        <f t="shared" si="3"/>
        <v>0</v>
      </c>
      <c r="K60" s="166">
        <f t="shared" si="4"/>
        <v>0</v>
      </c>
      <c r="L60" s="166" t="str">
        <f t="shared" si="0"/>
        <v/>
      </c>
      <c r="M60" s="165"/>
      <c r="N60" s="166">
        <f>SUM('Pay App 1:Pay App 20'!L60)+SUM('Pay App 1:Pay App 20'!M60)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Data'!$N$2:$BW$88,22,FALSE)</f>
        <v>0</v>
      </c>
      <c r="F61" s="166">
        <f>IFERROR(E61+'Pay App 19'!F61,"")</f>
        <v>0</v>
      </c>
      <c r="G61" s="166">
        <f>SUM('Pay App 1:Pay App 19'!H61)</f>
        <v>0</v>
      </c>
      <c r="H61" s="165"/>
      <c r="I61" s="166">
        <f t="shared" si="2"/>
        <v>0</v>
      </c>
      <c r="J61" s="167">
        <f t="shared" si="3"/>
        <v>0</v>
      </c>
      <c r="K61" s="166">
        <f t="shared" si="4"/>
        <v>0</v>
      </c>
      <c r="L61" s="166" t="str">
        <f t="shared" si="0"/>
        <v/>
      </c>
      <c r="M61" s="165"/>
      <c r="N61" s="166">
        <f>SUM('Pay App 1:Pay App 20'!L61)+SUM('Pay App 1:Pay App 20'!M61)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Data'!$N$2:$BW$88,22,FALSE)</f>
        <v>0</v>
      </c>
      <c r="F62" s="166">
        <f>IFERROR(E62+'Pay App 19'!F62,"")</f>
        <v>0</v>
      </c>
      <c r="G62" s="166">
        <f>SUM('Pay App 1:Pay App 19'!H62)</f>
        <v>0</v>
      </c>
      <c r="H62" s="165"/>
      <c r="I62" s="166">
        <f t="shared" si="2"/>
        <v>0</v>
      </c>
      <c r="J62" s="167">
        <f t="shared" si="3"/>
        <v>0</v>
      </c>
      <c r="K62" s="166">
        <f t="shared" si="4"/>
        <v>0</v>
      </c>
      <c r="L62" s="166" t="str">
        <f t="shared" si="0"/>
        <v/>
      </c>
      <c r="M62" s="165"/>
      <c r="N62" s="166">
        <f>SUM('Pay App 1:Pay App 20'!L62)+SUM('Pay App 1:Pay App 20'!M62)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Data'!$N$2:$BW$88,22,FALSE)</f>
        <v>0</v>
      </c>
      <c r="F63" s="166">
        <f>IFERROR(E63+'Pay App 19'!F63,"")</f>
        <v>0</v>
      </c>
      <c r="G63" s="166">
        <f>SUM('Pay App 1:Pay App 19'!H63)</f>
        <v>0</v>
      </c>
      <c r="H63" s="165"/>
      <c r="I63" s="166">
        <f t="shared" si="2"/>
        <v>0</v>
      </c>
      <c r="J63" s="167">
        <f t="shared" si="3"/>
        <v>0</v>
      </c>
      <c r="K63" s="166">
        <f t="shared" si="4"/>
        <v>0</v>
      </c>
      <c r="L63" s="166" t="str">
        <f t="shared" si="0"/>
        <v/>
      </c>
      <c r="M63" s="165"/>
      <c r="N63" s="166">
        <f>SUM('Pay App 1:Pay App 20'!L63)+SUM('Pay App 1:Pay App 20'!M63)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Data'!$N$2:$BW$88,22,FALSE)</f>
        <v>0</v>
      </c>
      <c r="F64" s="166">
        <f>IFERROR(E64+'Pay App 19'!F64,"")</f>
        <v>0</v>
      </c>
      <c r="G64" s="166">
        <f>SUM('Pay App 1:Pay App 19'!H64)</f>
        <v>0</v>
      </c>
      <c r="H64" s="165"/>
      <c r="I64" s="166">
        <f t="shared" si="2"/>
        <v>0</v>
      </c>
      <c r="J64" s="167">
        <f t="shared" si="3"/>
        <v>0</v>
      </c>
      <c r="K64" s="166">
        <f t="shared" si="4"/>
        <v>0</v>
      </c>
      <c r="L64" s="166" t="str">
        <f t="shared" si="0"/>
        <v/>
      </c>
      <c r="M64" s="165"/>
      <c r="N64" s="166">
        <f>SUM('Pay App 1:Pay App 20'!L64)+SUM('Pay App 1:Pay App 20'!M64)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Data'!$N$2:$BW$88,22,FALSE)</f>
        <v>0</v>
      </c>
      <c r="F65" s="166">
        <f>IFERROR(E65+'Pay App 19'!F65,"")</f>
        <v>0</v>
      </c>
      <c r="G65" s="166">
        <f>SUM('Pay App 1:Pay App 19'!H65)</f>
        <v>0</v>
      </c>
      <c r="H65" s="165"/>
      <c r="I65" s="166">
        <f t="shared" si="2"/>
        <v>0</v>
      </c>
      <c r="J65" s="167">
        <f t="shared" si="3"/>
        <v>0</v>
      </c>
      <c r="K65" s="166">
        <f t="shared" si="4"/>
        <v>0</v>
      </c>
      <c r="L65" s="166" t="str">
        <f t="shared" si="0"/>
        <v/>
      </c>
      <c r="M65" s="165"/>
      <c r="N65" s="166">
        <f>SUM('Pay App 1:Pay App 20'!L65)+SUM('Pay App 1:Pay App 20'!M65)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Data'!$N$2:$BW$88,22,FALSE)</f>
        <v>0</v>
      </c>
      <c r="F66" s="166">
        <f>IFERROR(E66+'Pay App 19'!F66,"")</f>
        <v>0</v>
      </c>
      <c r="G66" s="166">
        <f>SUM('Pay App 1:Pay App 19'!H66)</f>
        <v>0</v>
      </c>
      <c r="H66" s="165"/>
      <c r="I66" s="166">
        <f t="shared" si="2"/>
        <v>0</v>
      </c>
      <c r="J66" s="167">
        <f t="shared" si="3"/>
        <v>0</v>
      </c>
      <c r="K66" s="166">
        <f t="shared" si="4"/>
        <v>0</v>
      </c>
      <c r="L66" s="166" t="str">
        <f t="shared" si="0"/>
        <v/>
      </c>
      <c r="M66" s="165"/>
      <c r="N66" s="166">
        <f>SUM('Pay App 1:Pay App 20'!L66)+SUM('Pay App 1:Pay App 20'!M66)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Data'!$N$2:$BW$88,22,FALSE)</f>
        <v>0</v>
      </c>
      <c r="F67" s="166">
        <f>IFERROR(E67+'Pay App 19'!F67,"")</f>
        <v>0</v>
      </c>
      <c r="G67" s="166">
        <f>SUM('Pay App 1:Pay App 19'!H67)</f>
        <v>0</v>
      </c>
      <c r="H67" s="165"/>
      <c r="I67" s="166">
        <f t="shared" si="2"/>
        <v>0</v>
      </c>
      <c r="J67" s="167">
        <f t="shared" si="3"/>
        <v>0</v>
      </c>
      <c r="K67" s="166">
        <f t="shared" si="4"/>
        <v>0</v>
      </c>
      <c r="L67" s="166" t="str">
        <f t="shared" si="0"/>
        <v/>
      </c>
      <c r="M67" s="165"/>
      <c r="N67" s="166">
        <f>SUM('Pay App 1:Pay App 20'!L67)+SUM('Pay App 1:Pay App 20'!M67)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Data'!$N$2:$BW$88,22,FALSE)</f>
        <v>0</v>
      </c>
      <c r="F68" s="166">
        <f>IFERROR(E68+'Pay App 19'!F68,"")</f>
        <v>0</v>
      </c>
      <c r="G68" s="166">
        <f>SUM('Pay App 1:Pay App 19'!H68)</f>
        <v>0</v>
      </c>
      <c r="H68" s="165"/>
      <c r="I68" s="166">
        <f t="shared" si="2"/>
        <v>0</v>
      </c>
      <c r="J68" s="167">
        <f t="shared" si="3"/>
        <v>0</v>
      </c>
      <c r="K68" s="166">
        <f t="shared" si="4"/>
        <v>0</v>
      </c>
      <c r="L68" s="166" t="str">
        <f t="shared" si="0"/>
        <v/>
      </c>
      <c r="M68" s="165"/>
      <c r="N68" s="166">
        <f>SUM('Pay App 1:Pay App 20'!L68)+SUM('Pay App 1:Pay App 20'!M68)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Data'!$N$2:$BW$88,22,FALSE)</f>
        <v>0</v>
      </c>
      <c r="F69" s="166">
        <f>IFERROR(E69+'Pay App 19'!F69,"")</f>
        <v>0</v>
      </c>
      <c r="G69" s="166">
        <f>SUM('Pay App 1:Pay App 19'!H69)</f>
        <v>0</v>
      </c>
      <c r="H69" s="165"/>
      <c r="I69" s="166">
        <f t="shared" si="2"/>
        <v>0</v>
      </c>
      <c r="J69" s="167">
        <f t="shared" si="3"/>
        <v>0</v>
      </c>
      <c r="K69" s="166">
        <f t="shared" si="4"/>
        <v>0</v>
      </c>
      <c r="L69" s="166" t="str">
        <f t="shared" si="0"/>
        <v/>
      </c>
      <c r="M69" s="165"/>
      <c r="N69" s="166">
        <f>SUM('Pay App 1:Pay App 20'!L69)+SUM('Pay App 1:Pay App 20'!M69)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Data'!$N$2:$BW$88,22,FALSE)</f>
        <v>0</v>
      </c>
      <c r="F70" s="166">
        <f>IFERROR(E70+'Pay App 19'!F70,"")</f>
        <v>0</v>
      </c>
      <c r="G70" s="166">
        <f>SUM('Pay App 1:Pay App 19'!H70)</f>
        <v>0</v>
      </c>
      <c r="H70" s="165"/>
      <c r="I70" s="166">
        <f t="shared" si="2"/>
        <v>0</v>
      </c>
      <c r="J70" s="167">
        <f t="shared" si="3"/>
        <v>0</v>
      </c>
      <c r="K70" s="166">
        <f t="shared" si="4"/>
        <v>0</v>
      </c>
      <c r="L70" s="166" t="str">
        <f t="shared" si="0"/>
        <v/>
      </c>
      <c r="M70" s="165"/>
      <c r="N70" s="166">
        <f>SUM('Pay App 1:Pay App 20'!L70)+SUM('Pay App 1:Pay App 20'!M70)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Data'!$N$2:$BW$88,22,FALSE)</f>
        <v>0</v>
      </c>
      <c r="F71" s="166">
        <f>IFERROR(E71+'Pay App 19'!F71,"")</f>
        <v>0</v>
      </c>
      <c r="G71" s="166">
        <f>SUM('Pay App 1:Pay App 19'!H71)</f>
        <v>0</v>
      </c>
      <c r="H71" s="165"/>
      <c r="I71" s="166">
        <f t="shared" si="2"/>
        <v>0</v>
      </c>
      <c r="J71" s="167">
        <f t="shared" si="3"/>
        <v>0</v>
      </c>
      <c r="K71" s="166">
        <f t="shared" si="4"/>
        <v>0</v>
      </c>
      <c r="L71" s="166" t="str">
        <f t="shared" si="0"/>
        <v/>
      </c>
      <c r="M71" s="165"/>
      <c r="N71" s="166">
        <f>SUM('Pay App 1:Pay App 20'!L71)+SUM('Pay App 1:Pay App 20'!M71)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Data'!$N$2:$BW$88,22,FALSE)</f>
        <v>0</v>
      </c>
      <c r="F72" s="166">
        <f>IFERROR(E72+'Pay App 19'!F72,"")</f>
        <v>0</v>
      </c>
      <c r="G72" s="166">
        <f>SUM('Pay App 1:Pay App 19'!H72)</f>
        <v>0</v>
      </c>
      <c r="H72" s="165"/>
      <c r="I72" s="166">
        <f t="shared" si="2"/>
        <v>0</v>
      </c>
      <c r="J72" s="167">
        <f t="shared" si="3"/>
        <v>0</v>
      </c>
      <c r="K72" s="166">
        <f t="shared" si="4"/>
        <v>0</v>
      </c>
      <c r="L72" s="166" t="str">
        <f t="shared" si="0"/>
        <v/>
      </c>
      <c r="M72" s="165"/>
      <c r="N72" s="166">
        <f>SUM('Pay App 1:Pay App 20'!L72)+SUM('Pay App 1:Pay App 20'!M72)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Data'!$N$2:$BW$88,22,FALSE)</f>
        <v>0</v>
      </c>
      <c r="F73" s="166">
        <f>IFERROR(E73+'Pay App 19'!F73,"")</f>
        <v>0</v>
      </c>
      <c r="G73" s="166">
        <f>SUM('Pay App 1:Pay App 19'!H73)</f>
        <v>0</v>
      </c>
      <c r="H73" s="165"/>
      <c r="I73" s="166">
        <f t="shared" si="2"/>
        <v>0</v>
      </c>
      <c r="J73" s="167">
        <f t="shared" si="3"/>
        <v>0</v>
      </c>
      <c r="K73" s="166">
        <f t="shared" si="4"/>
        <v>0</v>
      </c>
      <c r="L73" s="166" t="str">
        <f t="shared" si="0"/>
        <v/>
      </c>
      <c r="M73" s="165"/>
      <c r="N73" s="166">
        <f>SUM('Pay App 1:Pay App 20'!L73)+SUM('Pay App 1:Pay App 20'!M73)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Data'!$N$2:$BW$88,22,FALSE)</f>
        <v>0</v>
      </c>
      <c r="F74" s="166">
        <f>IFERROR(E74+'Pay App 19'!F74,"")</f>
        <v>0</v>
      </c>
      <c r="G74" s="166">
        <f>SUM('Pay App 1:Pay App 19'!H74)</f>
        <v>0</v>
      </c>
      <c r="H74" s="165"/>
      <c r="I74" s="166">
        <f t="shared" si="2"/>
        <v>0</v>
      </c>
      <c r="J74" s="167">
        <f t="shared" si="3"/>
        <v>0</v>
      </c>
      <c r="K74" s="166">
        <f t="shared" si="4"/>
        <v>0</v>
      </c>
      <c r="L74" s="166" t="str">
        <f t="shared" si="0"/>
        <v/>
      </c>
      <c r="M74" s="165"/>
      <c r="N74" s="166">
        <f>SUM('Pay App 1:Pay App 20'!L74)+SUM('Pay App 1:Pay App 20'!M74)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Data'!$N$2:$BW$88,22,FALSE)</f>
        <v>0</v>
      </c>
      <c r="F75" s="166">
        <f>IFERROR(E75+'Pay App 19'!F75,"")</f>
        <v>0</v>
      </c>
      <c r="G75" s="166">
        <f>SUM('Pay App 1:Pay App 19'!H75)</f>
        <v>0</v>
      </c>
      <c r="H75" s="165"/>
      <c r="I75" s="166">
        <f t="shared" si="2"/>
        <v>0</v>
      </c>
      <c r="J75" s="167">
        <f t="shared" si="3"/>
        <v>0</v>
      </c>
      <c r="K75" s="166">
        <f t="shared" si="4"/>
        <v>0</v>
      </c>
      <c r="L75" s="166" t="str">
        <f t="shared" si="0"/>
        <v/>
      </c>
      <c r="M75" s="165"/>
      <c r="N75" s="166">
        <f>SUM('Pay App 1:Pay App 20'!L75)+SUM('Pay App 1:Pay App 20'!M75)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Data'!$N$2:$BW$88,22,FALSE)</f>
        <v>0</v>
      </c>
      <c r="F76" s="166">
        <f>IFERROR(E76+'Pay App 19'!F76,"")</f>
        <v>0</v>
      </c>
      <c r="G76" s="166">
        <f>SUM('Pay App 1:Pay App 19'!H76)</f>
        <v>0</v>
      </c>
      <c r="H76" s="165"/>
      <c r="I76" s="166">
        <f t="shared" si="2"/>
        <v>0</v>
      </c>
      <c r="J76" s="167">
        <f t="shared" si="3"/>
        <v>0</v>
      </c>
      <c r="K76" s="166">
        <f t="shared" si="4"/>
        <v>0</v>
      </c>
      <c r="L76" s="166" t="str">
        <f t="shared" si="0"/>
        <v/>
      </c>
      <c r="M76" s="165"/>
      <c r="N76" s="166">
        <f>SUM('Pay App 1:Pay App 20'!L76)+SUM('Pay App 1:Pay App 20'!M76)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Data'!$N$2:$BW$88,22,FALSE)</f>
        <v>0</v>
      </c>
      <c r="F77" s="166">
        <f>IFERROR(E77+'Pay App 19'!F77,"")</f>
        <v>0</v>
      </c>
      <c r="G77" s="166">
        <f>SUM('Pay App 1:Pay App 19'!H77)</f>
        <v>0</v>
      </c>
      <c r="H77" s="165"/>
      <c r="I77" s="166">
        <f t="shared" si="2"/>
        <v>0</v>
      </c>
      <c r="J77" s="167">
        <f t="shared" si="3"/>
        <v>0</v>
      </c>
      <c r="K77" s="166">
        <f t="shared" si="4"/>
        <v>0</v>
      </c>
      <c r="L77" s="166" t="str">
        <f t="shared" si="0"/>
        <v/>
      </c>
      <c r="M77" s="165"/>
      <c r="N77" s="166">
        <f>SUM('Pay App 1:Pay App 20'!L77)+SUM('Pay App 1:Pay App 20'!M77)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Data'!$N$2:$BW$88,22,FALSE)</f>
        <v>0</v>
      </c>
      <c r="F78" s="166">
        <f>IFERROR(E78+'Pay App 19'!F78,"")</f>
        <v>0</v>
      </c>
      <c r="G78" s="166">
        <f>SUM('Pay App 1:Pay App 19'!H78)</f>
        <v>0</v>
      </c>
      <c r="H78" s="165"/>
      <c r="I78" s="166">
        <f t="shared" si="2"/>
        <v>0</v>
      </c>
      <c r="J78" s="167">
        <f t="shared" si="3"/>
        <v>0</v>
      </c>
      <c r="K78" s="166">
        <f t="shared" si="4"/>
        <v>0</v>
      </c>
      <c r="L78" s="166" t="str">
        <f t="shared" si="0"/>
        <v/>
      </c>
      <c r="M78" s="165"/>
      <c r="N78" s="166">
        <f>SUM('Pay App 1:Pay App 20'!L78)+SUM('Pay App 1:Pay App 20'!M78)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Data'!$N$2:$BW$88,22,FALSE)</f>
        <v>0</v>
      </c>
      <c r="F79" s="166">
        <f>IFERROR(E79+'Pay App 19'!F79,"")</f>
        <v>0</v>
      </c>
      <c r="G79" s="166">
        <f>SUM('Pay App 1:Pay App 19'!H79)</f>
        <v>0</v>
      </c>
      <c r="H79" s="165"/>
      <c r="I79" s="166">
        <f t="shared" si="2"/>
        <v>0</v>
      </c>
      <c r="J79" s="167">
        <f t="shared" si="3"/>
        <v>0</v>
      </c>
      <c r="K79" s="166">
        <f t="shared" si="4"/>
        <v>0</v>
      </c>
      <c r="L79" s="166" t="str">
        <f t="shared" si="0"/>
        <v/>
      </c>
      <c r="M79" s="165"/>
      <c r="N79" s="166">
        <f>SUM('Pay App 1:Pay App 20'!L79)+SUM('Pay App 1:Pay App 20'!M79)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Data'!$N$2:$BW$88,22,FALSE)</f>
        <v>0</v>
      </c>
      <c r="F80" s="166">
        <f>IFERROR(E80+'Pay App 19'!F80,"")</f>
        <v>0</v>
      </c>
      <c r="G80" s="166">
        <f>SUM('Pay App 1:Pay App 19'!H80)</f>
        <v>0</v>
      </c>
      <c r="H80" s="165"/>
      <c r="I80" s="166">
        <f t="shared" si="2"/>
        <v>0</v>
      </c>
      <c r="J80" s="167">
        <f t="shared" si="3"/>
        <v>0</v>
      </c>
      <c r="K80" s="166">
        <f t="shared" si="4"/>
        <v>0</v>
      </c>
      <c r="L80" s="166" t="str">
        <f t="shared" si="0"/>
        <v/>
      </c>
      <c r="M80" s="165"/>
      <c r="N80" s="166">
        <f>SUM('Pay App 1:Pay App 20'!L80)+SUM('Pay App 1:Pay App 20'!M80)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Data'!$N$2:$BW$88,22,FALSE)</f>
        <v>0</v>
      </c>
      <c r="F81" s="166">
        <f>IFERROR(E81+'Pay App 19'!F81,"")</f>
        <v>0</v>
      </c>
      <c r="G81" s="166">
        <f>SUM('Pay App 1:Pay App 19'!H81)</f>
        <v>0</v>
      </c>
      <c r="H81" s="165"/>
      <c r="I81" s="166">
        <f t="shared" si="2"/>
        <v>0</v>
      </c>
      <c r="J81" s="167">
        <f t="shared" si="3"/>
        <v>0</v>
      </c>
      <c r="K81" s="166">
        <f t="shared" si="4"/>
        <v>0</v>
      </c>
      <c r="L81" s="166" t="str">
        <f t="shared" si="0"/>
        <v/>
      </c>
      <c r="M81" s="165"/>
      <c r="N81" s="166">
        <f>SUM('Pay App 1:Pay App 20'!L81)+SUM('Pay App 1:Pay App 20'!M81)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Data'!$N$2:$BW$88,22,FALSE)</f>
        <v>0</v>
      </c>
      <c r="F82" s="166">
        <f>IFERROR(E82+'Pay App 19'!F82,"")</f>
        <v>0</v>
      </c>
      <c r="G82" s="166">
        <f>SUM('Pay App 1:Pay App 19'!H82)</f>
        <v>0</v>
      </c>
      <c r="H82" s="165"/>
      <c r="I82" s="166">
        <f t="shared" si="2"/>
        <v>0</v>
      </c>
      <c r="J82" s="167">
        <f t="shared" si="3"/>
        <v>0</v>
      </c>
      <c r="K82" s="166">
        <f t="shared" si="4"/>
        <v>0</v>
      </c>
      <c r="L82" s="166" t="str">
        <f t="shared" si="0"/>
        <v/>
      </c>
      <c r="M82" s="165"/>
      <c r="N82" s="166">
        <f>SUM('Pay App 1:Pay App 20'!L82)+SUM('Pay App 1:Pay App 20'!M82)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Data'!$N$2:$BW$88,22,FALSE)</f>
        <v>0</v>
      </c>
      <c r="F83" s="166">
        <f>IFERROR(E83+'Pay App 19'!F83,"")</f>
        <v>0</v>
      </c>
      <c r="G83" s="166">
        <f>SUM('Pay App 1:Pay App 19'!H83)</f>
        <v>0</v>
      </c>
      <c r="H83" s="165"/>
      <c r="I83" s="166">
        <f t="shared" si="2"/>
        <v>0</v>
      </c>
      <c r="J83" s="167">
        <f t="shared" si="3"/>
        <v>0</v>
      </c>
      <c r="K83" s="166">
        <f t="shared" si="4"/>
        <v>0</v>
      </c>
      <c r="L83" s="166" t="str">
        <f t="shared" si="0"/>
        <v/>
      </c>
      <c r="M83" s="165"/>
      <c r="N83" s="166">
        <f>SUM('Pay App 1:Pay App 20'!L83)+SUM('Pay App 1:Pay App 20'!M83)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Data'!$N$2:$BW$88,22,FALSE)</f>
        <v>0</v>
      </c>
      <c r="F84" s="166">
        <f>IFERROR(E84+'Pay App 19'!F84,"")</f>
        <v>0</v>
      </c>
      <c r="G84" s="166">
        <f>SUM('Pay App 1:Pay App 19'!H84)</f>
        <v>0</v>
      </c>
      <c r="H84" s="165"/>
      <c r="I84" s="166">
        <f t="shared" si="2"/>
        <v>0</v>
      </c>
      <c r="J84" s="167">
        <f t="shared" si="3"/>
        <v>0</v>
      </c>
      <c r="K84" s="166">
        <f t="shared" si="4"/>
        <v>0</v>
      </c>
      <c r="L84" s="166" t="str">
        <f t="shared" si="0"/>
        <v/>
      </c>
      <c r="M84" s="165"/>
      <c r="N84" s="166">
        <f>SUM('Pay App 1:Pay App 20'!L84)+SUM('Pay App 1:Pay App 20'!M84)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Data'!$N$2:$BW$88,22,FALSE)</f>
        <v>0</v>
      </c>
      <c r="F85" s="166">
        <f>IFERROR(E85+'Pay App 19'!F85,"")</f>
        <v>0</v>
      </c>
      <c r="G85" s="166">
        <f>SUM('Pay App 1:Pay App 19'!H85)</f>
        <v>0</v>
      </c>
      <c r="H85" s="165"/>
      <c r="I85" s="166">
        <f t="shared" si="2"/>
        <v>0</v>
      </c>
      <c r="J85" s="167">
        <f t="shared" si="3"/>
        <v>0</v>
      </c>
      <c r="K85" s="166">
        <f t="shared" si="4"/>
        <v>0</v>
      </c>
      <c r="L85" s="166" t="str">
        <f t="shared" si="0"/>
        <v/>
      </c>
      <c r="M85" s="165"/>
      <c r="N85" s="166">
        <f>SUM('Pay App 1:Pay App 20'!L85)+SUM('Pay App 1:Pay App 20'!M85)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Data'!$N$2:$BW$88,22,FALSE)</f>
        <v>0</v>
      </c>
      <c r="F86" s="166">
        <f>IFERROR(E86+'Pay App 19'!F86,"")</f>
        <v>0</v>
      </c>
      <c r="G86" s="166">
        <f>SUM('Pay App 1:Pay App 19'!H86)</f>
        <v>0</v>
      </c>
      <c r="H86" s="165"/>
      <c r="I86" s="166">
        <f t="shared" si="2"/>
        <v>0</v>
      </c>
      <c r="J86" s="167">
        <f t="shared" si="3"/>
        <v>0</v>
      </c>
      <c r="K86" s="166">
        <f t="shared" si="4"/>
        <v>0</v>
      </c>
      <c r="L86" s="166" t="str">
        <f t="shared" si="0"/>
        <v/>
      </c>
      <c r="M86" s="165"/>
      <c r="N86" s="166">
        <f>SUM('Pay App 1:Pay App 20'!L86)+SUM('Pay App 1:Pay App 20'!M86)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Data'!$N$2:$BW$88,22,FALSE)</f>
        <v>0</v>
      </c>
      <c r="F87" s="166">
        <f>IFERROR(E87+'Pay App 19'!F87,"")</f>
        <v>0</v>
      </c>
      <c r="G87" s="166">
        <f>SUM('Pay App 1:Pay App 19'!H87)</f>
        <v>0</v>
      </c>
      <c r="H87" s="165"/>
      <c r="I87" s="166">
        <f t="shared" si="2"/>
        <v>0</v>
      </c>
      <c r="J87" s="167">
        <f t="shared" si="3"/>
        <v>0</v>
      </c>
      <c r="K87" s="166">
        <f t="shared" si="4"/>
        <v>0</v>
      </c>
      <c r="L87" s="166" t="str">
        <f t="shared" si="0"/>
        <v/>
      </c>
      <c r="M87" s="165"/>
      <c r="N87" s="166">
        <f>SUM('Pay App 1:Pay App 20'!L87)+SUM('Pay App 1:Pay App 20'!M87)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Data'!$N$2:$BW$88,22,FALSE)</f>
        <v>0</v>
      </c>
      <c r="F88" s="166">
        <f>IFERROR(E88+'Pay App 19'!F88,"")</f>
        <v>0</v>
      </c>
      <c r="G88" s="166">
        <f>SUM('Pay App 1:Pay App 19'!H88)</f>
        <v>0</v>
      </c>
      <c r="H88" s="165"/>
      <c r="I88" s="166">
        <f t="shared" si="2"/>
        <v>0</v>
      </c>
      <c r="J88" s="167">
        <f t="shared" si="3"/>
        <v>0</v>
      </c>
      <c r="K88" s="166">
        <f t="shared" si="4"/>
        <v>0</v>
      </c>
      <c r="L88" s="166" t="str">
        <f t="shared" si="0"/>
        <v/>
      </c>
      <c r="M88" s="165"/>
      <c r="N88" s="166">
        <f>SUM('Pay App 1:Pay App 20'!L88)+SUM('Pay App 1:Pay App 20'!M88)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Data'!$N$2:$BW$88,22,FALSE)</f>
        <v>0</v>
      </c>
      <c r="F89" s="166">
        <f>IFERROR(E89+'Pay App 19'!F89,"")</f>
        <v>0</v>
      </c>
      <c r="G89" s="166">
        <f>SUM('Pay App 1:Pay App 19'!H89)</f>
        <v>0</v>
      </c>
      <c r="H89" s="165"/>
      <c r="I89" s="166">
        <f t="shared" si="2"/>
        <v>0</v>
      </c>
      <c r="J89" s="167">
        <f t="shared" si="3"/>
        <v>0</v>
      </c>
      <c r="K89" s="166">
        <f t="shared" si="4"/>
        <v>0</v>
      </c>
      <c r="L89" s="166" t="str">
        <f t="shared" si="0"/>
        <v/>
      </c>
      <c r="M89" s="165"/>
      <c r="N89" s="166">
        <f>SUM('Pay App 1:Pay App 20'!L89)+SUM('Pay App 1:Pay App 20'!M89)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Data'!$N$2:$BW$88,22,FALSE)</f>
        <v>0</v>
      </c>
      <c r="F90" s="166">
        <f>IFERROR(E90+'Pay App 19'!F90,"")</f>
        <v>0</v>
      </c>
      <c r="G90" s="166">
        <f>SUM('Pay App 1:Pay App 19'!H90)</f>
        <v>0</v>
      </c>
      <c r="H90" s="165"/>
      <c r="I90" s="166">
        <f t="shared" si="2"/>
        <v>0</v>
      </c>
      <c r="J90" s="167">
        <f t="shared" si="3"/>
        <v>0</v>
      </c>
      <c r="K90" s="166">
        <f t="shared" si="4"/>
        <v>0</v>
      </c>
      <c r="L90" s="166" t="str">
        <f t="shared" si="0"/>
        <v/>
      </c>
      <c r="M90" s="165"/>
      <c r="N90" s="166">
        <f>SUM('Pay App 1:Pay App 20'!L90)+SUM('Pay App 1:Pay App 20'!M90)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Data'!$N$2:$BW$88,22,FALSE)</f>
        <v>0</v>
      </c>
      <c r="F91" s="166">
        <f>IFERROR(E91+'Pay App 19'!F91,"")</f>
        <v>0</v>
      </c>
      <c r="G91" s="166">
        <f>SUM('Pay App 1:Pay App 19'!H91)</f>
        <v>0</v>
      </c>
      <c r="H91" s="165"/>
      <c r="I91" s="166">
        <f t="shared" si="2"/>
        <v>0</v>
      </c>
      <c r="J91" s="167">
        <f t="shared" si="3"/>
        <v>0</v>
      </c>
      <c r="K91" s="166">
        <f t="shared" si="4"/>
        <v>0</v>
      </c>
      <c r="L91" s="166" t="str">
        <f t="shared" si="0"/>
        <v/>
      </c>
      <c r="M91" s="165"/>
      <c r="N91" s="166">
        <f>SUM('Pay App 1:Pay App 20'!L91)+SUM('Pay App 1:Pay App 20'!M91)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Data'!$N$2:$BW$88,22,FALSE)</f>
        <v>0</v>
      </c>
      <c r="F92" s="166">
        <f>IFERROR(E92+'Pay App 19'!F92,"")</f>
        <v>0</v>
      </c>
      <c r="G92" s="166">
        <f>SUM('Pay App 1:Pay App 19'!H92)</f>
        <v>0</v>
      </c>
      <c r="H92" s="165"/>
      <c r="I92" s="166">
        <f t="shared" si="2"/>
        <v>0</v>
      </c>
      <c r="J92" s="167">
        <f t="shared" si="3"/>
        <v>0</v>
      </c>
      <c r="K92" s="166">
        <f t="shared" si="4"/>
        <v>0</v>
      </c>
      <c r="L92" s="166" t="str">
        <f t="shared" si="0"/>
        <v/>
      </c>
      <c r="M92" s="165"/>
      <c r="N92" s="166">
        <f>SUM('Pay App 1:Pay App 20'!L92)+SUM('Pay App 1:Pay App 20'!M92)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Data'!$N$2:$BW$88,22,FALSE)</f>
        <v>0</v>
      </c>
      <c r="F93" s="166">
        <f>IFERROR(E93+'Pay App 19'!F93,"")</f>
        <v>0</v>
      </c>
      <c r="G93" s="166">
        <f>SUM('Pay App 1:Pay App 19'!H93)</f>
        <v>0</v>
      </c>
      <c r="H93" s="165"/>
      <c r="I93" s="166">
        <f t="shared" si="2"/>
        <v>0</v>
      </c>
      <c r="J93" s="167">
        <f t="shared" si="3"/>
        <v>0</v>
      </c>
      <c r="K93" s="166">
        <f t="shared" si="4"/>
        <v>0</v>
      </c>
      <c r="L93" s="166" t="str">
        <f t="shared" si="0"/>
        <v/>
      </c>
      <c r="M93" s="165"/>
      <c r="N93" s="166">
        <f>SUM('Pay App 1:Pay App 20'!L93)+SUM('Pay App 1:Pay App 20'!M93)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Data'!$N$2:$BW$88,22,FALSE)</f>
        <v>0</v>
      </c>
      <c r="F94" s="166">
        <f>IFERROR(E94+'Pay App 19'!F94,"")</f>
        <v>0</v>
      </c>
      <c r="G94" s="166">
        <f>SUM('Pay App 1:Pay App 19'!H94)</f>
        <v>0</v>
      </c>
      <c r="H94" s="165"/>
      <c r="I94" s="166">
        <f t="shared" si="2"/>
        <v>0</v>
      </c>
      <c r="J94" s="167">
        <f t="shared" si="3"/>
        <v>0</v>
      </c>
      <c r="K94" s="166">
        <f t="shared" si="4"/>
        <v>0</v>
      </c>
      <c r="L94" s="166" t="str">
        <f t="shared" si="0"/>
        <v/>
      </c>
      <c r="M94" s="165"/>
      <c r="N94" s="166">
        <f>SUM('Pay App 1:Pay App 20'!L94)+SUM('Pay App 1:Pay App 20'!M94)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Data'!$N$2:$BW$88,22,FALSE)</f>
        <v>0</v>
      </c>
      <c r="F95" s="166">
        <f>IFERROR(E95+'Pay App 19'!F95,"")</f>
        <v>0</v>
      </c>
      <c r="G95" s="166">
        <f>SUM('Pay App 1:Pay App 19'!H95)</f>
        <v>0</v>
      </c>
      <c r="H95" s="165"/>
      <c r="I95" s="166">
        <f t="shared" si="2"/>
        <v>0</v>
      </c>
      <c r="J95" s="167">
        <f t="shared" si="3"/>
        <v>0</v>
      </c>
      <c r="K95" s="166">
        <f t="shared" si="4"/>
        <v>0</v>
      </c>
      <c r="L95" s="166" t="str">
        <f t="shared" si="0"/>
        <v/>
      </c>
      <c r="M95" s="165"/>
      <c r="N95" s="166">
        <f>SUM('Pay App 1:Pay App 20'!L95)+SUM('Pay App 1:Pay App 20'!M95)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Data'!$N$2:$BW$88,22,FALSE)</f>
        <v>0</v>
      </c>
      <c r="F96" s="166">
        <f>IFERROR(E96+'Pay App 19'!F96,"")</f>
        <v>0</v>
      </c>
      <c r="G96" s="166">
        <f>SUM('Pay App 1:Pay App 19'!H96)</f>
        <v>0</v>
      </c>
      <c r="H96" s="165"/>
      <c r="I96" s="166">
        <f t="shared" si="2"/>
        <v>0</v>
      </c>
      <c r="J96" s="167">
        <f t="shared" si="3"/>
        <v>0</v>
      </c>
      <c r="K96" s="166">
        <f t="shared" si="4"/>
        <v>0</v>
      </c>
      <c r="L96" s="166" t="str">
        <f t="shared" si="0"/>
        <v/>
      </c>
      <c r="M96" s="165"/>
      <c r="N96" s="166">
        <f>SUM('Pay App 1:Pay App 20'!L96)+SUM('Pay App 1:Pay App 20'!M96)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Data'!$N$2:$BW$88,22,FALSE)</f>
        <v>0</v>
      </c>
      <c r="F97" s="166">
        <f>IFERROR(E97+'Pay App 19'!F97,"")</f>
        <v>0</v>
      </c>
      <c r="G97" s="166">
        <f>SUM('Pay App 1:Pay App 19'!H97)</f>
        <v>0</v>
      </c>
      <c r="H97" s="165"/>
      <c r="I97" s="166">
        <f t="shared" si="2"/>
        <v>0</v>
      </c>
      <c r="J97" s="167">
        <f t="shared" si="3"/>
        <v>0</v>
      </c>
      <c r="K97" s="166">
        <f t="shared" si="4"/>
        <v>0</v>
      </c>
      <c r="L97" s="166" t="str">
        <f t="shared" si="0"/>
        <v/>
      </c>
      <c r="M97" s="165"/>
      <c r="N97" s="166">
        <f>SUM('Pay App 1:Pay App 20'!L97)+SUM('Pay App 1:Pay App 20'!M97)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Data'!$N$2:$BW$88,22,FALSE)</f>
        <v>0</v>
      </c>
      <c r="F98" s="166">
        <f>IFERROR(E98+'Pay App 19'!F98,"")</f>
        <v>0</v>
      </c>
      <c r="G98" s="166">
        <f>SUM('Pay App 1:Pay App 19'!H98)</f>
        <v>0</v>
      </c>
      <c r="H98" s="165"/>
      <c r="I98" s="166">
        <f t="shared" si="2"/>
        <v>0</v>
      </c>
      <c r="J98" s="167">
        <f t="shared" si="3"/>
        <v>0</v>
      </c>
      <c r="K98" s="166">
        <f t="shared" si="4"/>
        <v>0</v>
      </c>
      <c r="L98" s="166" t="str">
        <f t="shared" si="0"/>
        <v/>
      </c>
      <c r="M98" s="165"/>
      <c r="N98" s="166">
        <f>SUM('Pay App 1:Pay App 20'!L98)+SUM('Pay App 1:Pay App 20'!M98)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Data'!$N$2:$BW$88,22,FALSE)</f>
        <v>0</v>
      </c>
      <c r="F99" s="166">
        <f>IFERROR(E99+'Pay App 19'!F99,"")</f>
        <v>0</v>
      </c>
      <c r="G99" s="166">
        <f>SUM('Pay App 1:Pay App 19'!H99)</f>
        <v>0</v>
      </c>
      <c r="H99" s="165"/>
      <c r="I99" s="166">
        <f t="shared" si="2"/>
        <v>0</v>
      </c>
      <c r="J99" s="167">
        <f t="shared" si="3"/>
        <v>0</v>
      </c>
      <c r="K99" s="166">
        <f t="shared" si="4"/>
        <v>0</v>
      </c>
      <c r="L99" s="166" t="str">
        <f t="shared" si="0"/>
        <v/>
      </c>
      <c r="M99" s="165"/>
      <c r="N99" s="166">
        <f>SUM('Pay App 1:Pay App 20'!L99)+SUM('Pay App 1:Pay App 20'!M99)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Data'!$N$2:$BW$88,22,FALSE)</f>
        <v>0</v>
      </c>
      <c r="F100" s="166">
        <f>IFERROR(E100+'Pay App 19'!F100,"")</f>
        <v>0</v>
      </c>
      <c r="G100" s="166">
        <f>SUM('Pay App 1:Pay App 19'!H100)</f>
        <v>0</v>
      </c>
      <c r="H100" s="165"/>
      <c r="I100" s="166">
        <f>G100+H100</f>
        <v>0</v>
      </c>
      <c r="J100" s="167">
        <f>IFERROR(I100/F100,0)</f>
        <v>0</v>
      </c>
      <c r="K100" s="166">
        <f>IFERROR(F100-I100,"")</f>
        <v>0</v>
      </c>
      <c r="L100" s="166" t="str">
        <f t="shared" si="0"/>
        <v/>
      </c>
      <c r="M100" s="165"/>
      <c r="N100" s="166">
        <f>SUM('Pay App 1:Pay App 20'!L100)+SUM('Pay App 1:Pay App 20'!M100)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20.2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Data'!$N$2:$BW$88,22,FALSE)</f>
        <v>0</v>
      </c>
      <c r="F106" s="166">
        <f>IFERROR(E106+'Pay App 19'!F106,"")</f>
        <v>0</v>
      </c>
      <c r="G106" s="166">
        <f>SUM('Pay App 1:Pay App 19'!H106)</f>
        <v>0</v>
      </c>
      <c r="H106" s="165"/>
      <c r="I106" s="166">
        <f>G106+H106</f>
        <v>0</v>
      </c>
      <c r="J106" s="167">
        <f>IFERROR(I106/F106,0)</f>
        <v>0</v>
      </c>
      <c r="K106" s="166">
        <f>IFERROR(F106-I106,"")</f>
        <v>0</v>
      </c>
      <c r="L106" s="166" t="str">
        <f>IF(AND($H$33&lt;100000, $H$33&gt;0, H106&gt;=1),0,IF(AND($H$33&gt;=100000,H106&lt;&gt;""),O106,""))</f>
        <v/>
      </c>
      <c r="M106" s="165"/>
      <c r="N106" s="166">
        <f>SUM('Pay App 1:Pay App 20'!L106)+SUM('Pay App 1:Pay App 20'!M106)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Data'!$N$2:$BW$88,22,FALSE)</f>
        <v>0</v>
      </c>
      <c r="F107" s="166">
        <f>IFERROR(E107+'Pay App 19'!F107,"")</f>
        <v>0</v>
      </c>
      <c r="G107" s="166">
        <f>SUM('Pay App 1:Pay App 19'!H107)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20'!L107)+SUM('Pay App 1:Pay App 20'!M107)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Data'!$N$2:$BW$88,22,FALSE)</f>
        <v>0</v>
      </c>
      <c r="F108" s="166">
        <f>IFERROR(E108+'Pay App 19'!F108,"")</f>
        <v>0</v>
      </c>
      <c r="G108" s="166">
        <f>SUM('Pay App 1:Pay App 19'!H108)</f>
        <v>0</v>
      </c>
      <c r="H108" s="165"/>
      <c r="I108" s="166">
        <f t="shared" si="6"/>
        <v>0</v>
      </c>
      <c r="J108" s="167">
        <f t="shared" si="7"/>
        <v>0</v>
      </c>
      <c r="K108" s="166">
        <f t="shared" si="8"/>
        <v>0</v>
      </c>
      <c r="L108" s="166" t="str">
        <f t="shared" si="9"/>
        <v/>
      </c>
      <c r="M108" s="165"/>
      <c r="N108" s="166">
        <f>SUM('Pay App 1:Pay App 20'!L108)+SUM('Pay App 1:Pay App 20'!M108)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Data'!$N$2:$BW$88,22,FALSE)</f>
        <v>0</v>
      </c>
      <c r="F109" s="166">
        <f>IFERROR(E109+'Pay App 19'!F109,"")</f>
        <v>0</v>
      </c>
      <c r="G109" s="166">
        <f>SUM('Pay App 1:Pay App 19'!H109)</f>
        <v>0</v>
      </c>
      <c r="H109" s="165"/>
      <c r="I109" s="166">
        <f t="shared" si="6"/>
        <v>0</v>
      </c>
      <c r="J109" s="167">
        <f t="shared" si="7"/>
        <v>0</v>
      </c>
      <c r="K109" s="166">
        <f t="shared" si="8"/>
        <v>0</v>
      </c>
      <c r="L109" s="166" t="str">
        <f t="shared" si="9"/>
        <v/>
      </c>
      <c r="M109" s="165"/>
      <c r="N109" s="166">
        <f>SUM('Pay App 1:Pay App 20'!L109)+SUM('Pay App 1:Pay App 20'!M109)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Data'!$N$2:$BW$88,22,FALSE)</f>
        <v>0</v>
      </c>
      <c r="F110" s="166">
        <f>IFERROR(E110+'Pay App 19'!F110,"")</f>
        <v>0</v>
      </c>
      <c r="G110" s="166">
        <f>SUM('Pay App 1:Pay App 19'!H110)</f>
        <v>0</v>
      </c>
      <c r="H110" s="165"/>
      <c r="I110" s="166">
        <f t="shared" si="6"/>
        <v>0</v>
      </c>
      <c r="J110" s="167">
        <f t="shared" si="7"/>
        <v>0</v>
      </c>
      <c r="K110" s="166">
        <f t="shared" si="8"/>
        <v>0</v>
      </c>
      <c r="L110" s="166" t="str">
        <f t="shared" si="9"/>
        <v/>
      </c>
      <c r="M110" s="165"/>
      <c r="N110" s="166">
        <f>SUM('Pay App 1:Pay App 20'!L110)+SUM('Pay App 1:Pay App 20'!M110)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Data'!$N$2:$BW$88,22,FALSE)</f>
        <v>0</v>
      </c>
      <c r="F111" s="166">
        <f>IFERROR(E111+'Pay App 19'!F111,"")</f>
        <v>0</v>
      </c>
      <c r="G111" s="166">
        <f>SUM('Pay App 1:Pay App 19'!H111)</f>
        <v>0</v>
      </c>
      <c r="H111" s="165"/>
      <c r="I111" s="166">
        <f t="shared" si="6"/>
        <v>0</v>
      </c>
      <c r="J111" s="167">
        <f t="shared" si="7"/>
        <v>0</v>
      </c>
      <c r="K111" s="166">
        <f t="shared" si="8"/>
        <v>0</v>
      </c>
      <c r="L111" s="166" t="str">
        <f t="shared" si="9"/>
        <v/>
      </c>
      <c r="M111" s="165"/>
      <c r="N111" s="166">
        <f>SUM('Pay App 1:Pay App 20'!L111)+SUM('Pay App 1:Pay App 20'!M111)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Data'!$N$2:$BW$88,22,FALSE)</f>
        <v>0</v>
      </c>
      <c r="F112" s="166">
        <f>IFERROR(E112+'Pay App 19'!F112,"")</f>
        <v>0</v>
      </c>
      <c r="G112" s="166">
        <f>SUM('Pay App 1:Pay App 19'!H112)</f>
        <v>0</v>
      </c>
      <c r="H112" s="165"/>
      <c r="I112" s="166">
        <f t="shared" si="6"/>
        <v>0</v>
      </c>
      <c r="J112" s="167">
        <f t="shared" si="7"/>
        <v>0</v>
      </c>
      <c r="K112" s="166">
        <f t="shared" si="8"/>
        <v>0</v>
      </c>
      <c r="L112" s="166" t="str">
        <f t="shared" si="9"/>
        <v/>
      </c>
      <c r="M112" s="165"/>
      <c r="N112" s="166">
        <f>SUM('Pay App 1:Pay App 20'!L112)+SUM('Pay App 1:Pay App 20'!M112)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Data'!$N$2:$BW$88,22,FALSE)</f>
        <v>0</v>
      </c>
      <c r="F113" s="166">
        <f>IFERROR(E113+'Pay App 19'!F113,"")</f>
        <v>0</v>
      </c>
      <c r="G113" s="166">
        <f>SUM('Pay App 1:Pay App 19'!H113)</f>
        <v>0</v>
      </c>
      <c r="H113" s="165"/>
      <c r="I113" s="166">
        <f t="shared" si="6"/>
        <v>0</v>
      </c>
      <c r="J113" s="167">
        <f t="shared" si="7"/>
        <v>0</v>
      </c>
      <c r="K113" s="166">
        <f t="shared" si="8"/>
        <v>0</v>
      </c>
      <c r="L113" s="166" t="str">
        <f t="shared" si="9"/>
        <v/>
      </c>
      <c r="M113" s="165"/>
      <c r="N113" s="166">
        <f>SUM('Pay App 1:Pay App 20'!L113)+SUM('Pay App 1:Pay App 20'!M113)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Data'!$N$2:$BW$88,22,FALSE)</f>
        <v>0</v>
      </c>
      <c r="F114" s="166">
        <f>IFERROR(E114+'Pay App 19'!F114,"")</f>
        <v>0</v>
      </c>
      <c r="G114" s="166">
        <f>SUM('Pay App 1:Pay App 19'!H114)</f>
        <v>0</v>
      </c>
      <c r="H114" s="165"/>
      <c r="I114" s="166">
        <f t="shared" si="6"/>
        <v>0</v>
      </c>
      <c r="J114" s="167">
        <f t="shared" si="7"/>
        <v>0</v>
      </c>
      <c r="K114" s="166">
        <f t="shared" si="8"/>
        <v>0</v>
      </c>
      <c r="L114" s="166" t="str">
        <f t="shared" si="9"/>
        <v/>
      </c>
      <c r="M114" s="165"/>
      <c r="N114" s="166">
        <f>SUM('Pay App 1:Pay App 20'!L114)+SUM('Pay App 1:Pay App 20'!M114)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Data'!$N$2:$BW$88,22,FALSE)</f>
        <v>0</v>
      </c>
      <c r="F115" s="166">
        <f>IFERROR(E115+'Pay App 19'!F115,"")</f>
        <v>0</v>
      </c>
      <c r="G115" s="166">
        <f>SUM('Pay App 1:Pay App 19'!H115)</f>
        <v>0</v>
      </c>
      <c r="H115" s="165"/>
      <c r="I115" s="166">
        <f t="shared" si="6"/>
        <v>0</v>
      </c>
      <c r="J115" s="167">
        <f t="shared" si="7"/>
        <v>0</v>
      </c>
      <c r="K115" s="166">
        <f t="shared" si="8"/>
        <v>0</v>
      </c>
      <c r="L115" s="166" t="str">
        <f t="shared" si="9"/>
        <v/>
      </c>
      <c r="M115" s="165"/>
      <c r="N115" s="166">
        <f>SUM('Pay App 1:Pay App 20'!L115)+SUM('Pay App 1:Pay App 20'!M115)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Data'!$N$2:$BW$88,22,FALSE)</f>
        <v>0</v>
      </c>
      <c r="F116" s="166">
        <f>IFERROR(E116+'Pay App 19'!F116,"")</f>
        <v>0</v>
      </c>
      <c r="G116" s="166">
        <f>SUM('Pay App 1:Pay App 19'!H116)</f>
        <v>0</v>
      </c>
      <c r="H116" s="165"/>
      <c r="I116" s="166">
        <f t="shared" si="6"/>
        <v>0</v>
      </c>
      <c r="J116" s="167">
        <f t="shared" si="7"/>
        <v>0</v>
      </c>
      <c r="K116" s="166">
        <f t="shared" si="8"/>
        <v>0</v>
      </c>
      <c r="L116" s="166" t="str">
        <f t="shared" si="9"/>
        <v/>
      </c>
      <c r="M116" s="165"/>
      <c r="N116" s="166">
        <f>SUM('Pay App 1:Pay App 20'!L116)+SUM('Pay App 1:Pay App 20'!M116)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Data'!$N$2:$BW$88,22,FALSE)</f>
        <v>0</v>
      </c>
      <c r="F117" s="166">
        <f>IFERROR(E117+'Pay App 19'!F117,"")</f>
        <v>0</v>
      </c>
      <c r="G117" s="166">
        <f>SUM('Pay App 1:Pay App 19'!H117)</f>
        <v>0</v>
      </c>
      <c r="H117" s="165"/>
      <c r="I117" s="166">
        <f t="shared" si="6"/>
        <v>0</v>
      </c>
      <c r="J117" s="167">
        <f t="shared" si="7"/>
        <v>0</v>
      </c>
      <c r="K117" s="166">
        <f t="shared" si="8"/>
        <v>0</v>
      </c>
      <c r="L117" s="166" t="str">
        <f t="shared" si="9"/>
        <v/>
      </c>
      <c r="M117" s="165"/>
      <c r="N117" s="166">
        <f>SUM('Pay App 1:Pay App 20'!L117)+SUM('Pay App 1:Pay App 20'!M117)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Data'!$N$2:$BW$88,22,FALSE)</f>
        <v>0</v>
      </c>
      <c r="F118" s="166">
        <f>IFERROR(E118+'Pay App 19'!F118,"")</f>
        <v>0</v>
      </c>
      <c r="G118" s="166">
        <f>SUM('Pay App 1:Pay App 19'!H118)</f>
        <v>0</v>
      </c>
      <c r="H118" s="165"/>
      <c r="I118" s="166">
        <f t="shared" si="6"/>
        <v>0</v>
      </c>
      <c r="J118" s="167">
        <f t="shared" si="7"/>
        <v>0</v>
      </c>
      <c r="K118" s="166">
        <f t="shared" si="8"/>
        <v>0</v>
      </c>
      <c r="L118" s="166" t="str">
        <f t="shared" si="9"/>
        <v/>
      </c>
      <c r="M118" s="165"/>
      <c r="N118" s="166">
        <f>SUM('Pay App 1:Pay App 20'!L118)+SUM('Pay App 1:Pay App 20'!M118)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Data'!$N$2:$BW$88,22,FALSE)</f>
        <v>0</v>
      </c>
      <c r="F119" s="166">
        <f>IFERROR(E119+'Pay App 19'!F119,"")</f>
        <v>0</v>
      </c>
      <c r="G119" s="166">
        <f>SUM('Pay App 1:Pay App 19'!H119)</f>
        <v>0</v>
      </c>
      <c r="H119" s="165"/>
      <c r="I119" s="166">
        <f t="shared" si="6"/>
        <v>0</v>
      </c>
      <c r="J119" s="167">
        <f t="shared" si="7"/>
        <v>0</v>
      </c>
      <c r="K119" s="166">
        <f t="shared" si="8"/>
        <v>0</v>
      </c>
      <c r="L119" s="166" t="str">
        <f t="shared" si="9"/>
        <v/>
      </c>
      <c r="M119" s="165"/>
      <c r="N119" s="166">
        <f>SUM('Pay App 1:Pay App 20'!L119)+SUM('Pay App 1:Pay App 20'!M119)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Data'!$N$2:$BW$88,22,FALSE)</f>
        <v>0</v>
      </c>
      <c r="F120" s="166">
        <f>IFERROR(E120+'Pay App 19'!F120,"")</f>
        <v>0</v>
      </c>
      <c r="G120" s="166">
        <f>SUM('Pay App 1:Pay App 19'!H120)</f>
        <v>0</v>
      </c>
      <c r="H120" s="165"/>
      <c r="I120" s="166">
        <f t="shared" si="6"/>
        <v>0</v>
      </c>
      <c r="J120" s="167">
        <f t="shared" si="7"/>
        <v>0</v>
      </c>
      <c r="K120" s="166">
        <f t="shared" si="8"/>
        <v>0</v>
      </c>
      <c r="L120" s="166" t="str">
        <f t="shared" si="9"/>
        <v/>
      </c>
      <c r="M120" s="165"/>
      <c r="N120" s="166">
        <f>SUM('Pay App 1:Pay App 20'!L120)+SUM('Pay App 1:Pay App 20'!M120)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Data'!$N$2:$BW$88,22,FALSE)</f>
        <v>0</v>
      </c>
      <c r="F121" s="166">
        <f>IFERROR(E121+'Pay App 19'!F121,"")</f>
        <v>0</v>
      </c>
      <c r="G121" s="166">
        <f>SUM('Pay App 1:Pay App 19'!H121)</f>
        <v>0</v>
      </c>
      <c r="H121" s="165"/>
      <c r="I121" s="166">
        <f t="shared" si="6"/>
        <v>0</v>
      </c>
      <c r="J121" s="167">
        <f t="shared" si="7"/>
        <v>0</v>
      </c>
      <c r="K121" s="166">
        <f t="shared" si="8"/>
        <v>0</v>
      </c>
      <c r="L121" s="166" t="str">
        <f t="shared" si="9"/>
        <v/>
      </c>
      <c r="M121" s="165"/>
      <c r="N121" s="166">
        <f>SUM('Pay App 1:Pay App 20'!L121)+SUM('Pay App 1:Pay App 20'!M121)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Data'!$N$2:$BW$88,22,FALSE)</f>
        <v>0</v>
      </c>
      <c r="F122" s="166">
        <f>IFERROR(E122+'Pay App 19'!F122,"")</f>
        <v>0</v>
      </c>
      <c r="G122" s="166">
        <f>SUM('Pay App 1:Pay App 19'!H122)</f>
        <v>0</v>
      </c>
      <c r="H122" s="165"/>
      <c r="I122" s="166">
        <f t="shared" si="6"/>
        <v>0</v>
      </c>
      <c r="J122" s="167">
        <f t="shared" si="7"/>
        <v>0</v>
      </c>
      <c r="K122" s="166">
        <f t="shared" si="8"/>
        <v>0</v>
      </c>
      <c r="L122" s="166" t="str">
        <f t="shared" si="9"/>
        <v/>
      </c>
      <c r="M122" s="165"/>
      <c r="N122" s="166">
        <f>SUM('Pay App 1:Pay App 20'!L122)+SUM('Pay App 1:Pay App 20'!M122)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Data'!$N$2:$BW$88,22,FALSE)</f>
        <v>0</v>
      </c>
      <c r="F123" s="166">
        <f>IFERROR(E123+'Pay App 19'!F123,"")</f>
        <v>0</v>
      </c>
      <c r="G123" s="166">
        <f>SUM('Pay App 1:Pay App 19'!H123)</f>
        <v>0</v>
      </c>
      <c r="H123" s="165"/>
      <c r="I123" s="166">
        <f t="shared" si="6"/>
        <v>0</v>
      </c>
      <c r="J123" s="167">
        <f t="shared" si="7"/>
        <v>0</v>
      </c>
      <c r="K123" s="166">
        <f t="shared" si="8"/>
        <v>0</v>
      </c>
      <c r="L123" s="166" t="str">
        <f t="shared" si="9"/>
        <v/>
      </c>
      <c r="M123" s="165"/>
      <c r="N123" s="166">
        <f>SUM('Pay App 1:Pay App 20'!L123)+SUM('Pay App 1:Pay App 20'!M123)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Data'!$N$2:$BW$88,22,FALSE)</f>
        <v>0</v>
      </c>
      <c r="F124" s="166">
        <f>IFERROR(E124+'Pay App 19'!F124,"")</f>
        <v>0</v>
      </c>
      <c r="G124" s="166">
        <f>SUM('Pay App 1:Pay App 19'!H124)</f>
        <v>0</v>
      </c>
      <c r="H124" s="165"/>
      <c r="I124" s="166">
        <f t="shared" si="6"/>
        <v>0</v>
      </c>
      <c r="J124" s="167">
        <f t="shared" si="7"/>
        <v>0</v>
      </c>
      <c r="K124" s="166">
        <f t="shared" si="8"/>
        <v>0</v>
      </c>
      <c r="L124" s="166" t="str">
        <f t="shared" si="9"/>
        <v/>
      </c>
      <c r="M124" s="165"/>
      <c r="N124" s="166">
        <f>SUM('Pay App 1:Pay App 20'!L124)+SUM('Pay App 1:Pay App 20'!M124)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Data'!$N$2:$BW$88,22,FALSE)</f>
        <v>0</v>
      </c>
      <c r="F125" s="166">
        <f>IFERROR(E125+'Pay App 19'!F125,"")</f>
        <v>0</v>
      </c>
      <c r="G125" s="166">
        <f>SUM('Pay App 1:Pay App 19'!H125)</f>
        <v>0</v>
      </c>
      <c r="H125" s="165"/>
      <c r="I125" s="166">
        <f t="shared" si="6"/>
        <v>0</v>
      </c>
      <c r="J125" s="167">
        <f t="shared" si="7"/>
        <v>0</v>
      </c>
      <c r="K125" s="166">
        <f t="shared" si="8"/>
        <v>0</v>
      </c>
      <c r="L125" s="166" t="str">
        <f t="shared" si="9"/>
        <v/>
      </c>
      <c r="M125" s="165"/>
      <c r="N125" s="166">
        <f>SUM('Pay App 1:Pay App 20'!L125)+SUM('Pay App 1:Pay App 20'!M125)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Data'!$N$2:$BW$88,22,FALSE)</f>
        <v>0</v>
      </c>
      <c r="F126" s="166">
        <f>IFERROR(E126+'Pay App 19'!F126,"")</f>
        <v>0</v>
      </c>
      <c r="G126" s="166">
        <f>SUM('Pay App 1:Pay App 19'!H126)</f>
        <v>0</v>
      </c>
      <c r="H126" s="165"/>
      <c r="I126" s="166">
        <f t="shared" si="6"/>
        <v>0</v>
      </c>
      <c r="J126" s="167">
        <f t="shared" si="7"/>
        <v>0</v>
      </c>
      <c r="K126" s="166">
        <f t="shared" si="8"/>
        <v>0</v>
      </c>
      <c r="L126" s="166" t="str">
        <f t="shared" si="9"/>
        <v/>
      </c>
      <c r="M126" s="165"/>
      <c r="N126" s="166">
        <f>SUM('Pay App 1:Pay App 20'!L126)+SUM('Pay App 1:Pay App 20'!M126)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Data'!$N$2:$BW$88,22,FALSE)</f>
        <v>0</v>
      </c>
      <c r="F127" s="166">
        <f>IFERROR(E127+'Pay App 19'!F127,"")</f>
        <v>0</v>
      </c>
      <c r="G127" s="166">
        <f>SUM('Pay App 1:Pay App 19'!H127)</f>
        <v>0</v>
      </c>
      <c r="H127" s="165"/>
      <c r="I127" s="166">
        <f t="shared" si="6"/>
        <v>0</v>
      </c>
      <c r="J127" s="167">
        <f t="shared" si="7"/>
        <v>0</v>
      </c>
      <c r="K127" s="166">
        <f t="shared" si="8"/>
        <v>0</v>
      </c>
      <c r="L127" s="166" t="str">
        <f t="shared" si="9"/>
        <v/>
      </c>
      <c r="M127" s="165"/>
      <c r="N127" s="166">
        <f>SUM('Pay App 1:Pay App 20'!L127)+SUM('Pay App 1:Pay App 20'!M127)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Data'!$N$2:$BW$88,22,FALSE)</f>
        <v>0</v>
      </c>
      <c r="F128" s="166">
        <f>IFERROR(E128+'Pay App 19'!F128,"")</f>
        <v>0</v>
      </c>
      <c r="G128" s="166">
        <f>SUM('Pay App 1:Pay App 19'!H128)</f>
        <v>0</v>
      </c>
      <c r="H128" s="165"/>
      <c r="I128" s="166">
        <f t="shared" si="6"/>
        <v>0</v>
      </c>
      <c r="J128" s="167">
        <f t="shared" si="7"/>
        <v>0</v>
      </c>
      <c r="K128" s="166">
        <f t="shared" si="8"/>
        <v>0</v>
      </c>
      <c r="L128" s="166" t="str">
        <f t="shared" si="9"/>
        <v/>
      </c>
      <c r="M128" s="165"/>
      <c r="N128" s="166">
        <f>SUM('Pay App 1:Pay App 20'!L128)+SUM('Pay App 1:Pay App 20'!M128)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Data'!$N$2:$BW$88,22,FALSE)</f>
        <v>0</v>
      </c>
      <c r="F129" s="166">
        <f>IFERROR(E129+'Pay App 19'!F129,"")</f>
        <v>0</v>
      </c>
      <c r="G129" s="166">
        <f>SUM('Pay App 1:Pay App 19'!H129)</f>
        <v>0</v>
      </c>
      <c r="H129" s="165"/>
      <c r="I129" s="166">
        <f t="shared" si="6"/>
        <v>0</v>
      </c>
      <c r="J129" s="167">
        <f t="shared" si="7"/>
        <v>0</v>
      </c>
      <c r="K129" s="166">
        <f t="shared" si="8"/>
        <v>0</v>
      </c>
      <c r="L129" s="166" t="str">
        <f t="shared" si="9"/>
        <v/>
      </c>
      <c r="M129" s="165"/>
      <c r="N129" s="166">
        <f>SUM('Pay App 1:Pay App 20'!L129)+SUM('Pay App 1:Pay App 20'!M129)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Data'!$N$2:$BW$88,22,FALSE)</f>
        <v>0</v>
      </c>
      <c r="F130" s="166">
        <f>IFERROR(E130+'Pay App 19'!F130,"")</f>
        <v>0</v>
      </c>
      <c r="G130" s="166">
        <f>SUM('Pay App 1:Pay App 19'!H130)</f>
        <v>0</v>
      </c>
      <c r="H130" s="165"/>
      <c r="I130" s="166">
        <f t="shared" si="6"/>
        <v>0</v>
      </c>
      <c r="J130" s="167">
        <f t="shared" si="7"/>
        <v>0</v>
      </c>
      <c r="K130" s="166">
        <f t="shared" si="8"/>
        <v>0</v>
      </c>
      <c r="L130" s="166" t="str">
        <f t="shared" si="9"/>
        <v/>
      </c>
      <c r="M130" s="165"/>
      <c r="N130" s="166">
        <f>SUM('Pay App 1:Pay App 20'!L130)+SUM('Pay App 1:Pay App 20'!M130)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Data'!$N$2:$BW$88,22,FALSE)</f>
        <v>0</v>
      </c>
      <c r="F131" s="166">
        <f>IFERROR(E131+'Pay App 19'!F131,"")</f>
        <v>0</v>
      </c>
      <c r="G131" s="166">
        <f>SUM('Pay App 1:Pay App 19'!H131)</f>
        <v>0</v>
      </c>
      <c r="H131" s="165"/>
      <c r="I131" s="166">
        <f t="shared" si="6"/>
        <v>0</v>
      </c>
      <c r="J131" s="167">
        <f t="shared" si="7"/>
        <v>0</v>
      </c>
      <c r="K131" s="166">
        <f t="shared" si="8"/>
        <v>0</v>
      </c>
      <c r="L131" s="166" t="str">
        <f t="shared" si="9"/>
        <v/>
      </c>
      <c r="M131" s="165"/>
      <c r="N131" s="166">
        <f>SUM('Pay App 1:Pay App 20'!L131)+SUM('Pay App 1:Pay App 20'!M131)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Data'!$N$2:$BW$88,22,FALSE)</f>
        <v>0</v>
      </c>
      <c r="F132" s="166">
        <f>IFERROR(E132+'Pay App 19'!F132,"")</f>
        <v>0</v>
      </c>
      <c r="G132" s="166">
        <f>SUM('Pay App 1:Pay App 19'!H132)</f>
        <v>0</v>
      </c>
      <c r="H132" s="165"/>
      <c r="I132" s="166">
        <f t="shared" si="6"/>
        <v>0</v>
      </c>
      <c r="J132" s="167">
        <f t="shared" si="7"/>
        <v>0</v>
      </c>
      <c r="K132" s="166">
        <f t="shared" si="8"/>
        <v>0</v>
      </c>
      <c r="L132" s="166" t="str">
        <f t="shared" si="9"/>
        <v/>
      </c>
      <c r="M132" s="165"/>
      <c r="N132" s="166">
        <f>SUM('Pay App 1:Pay App 20'!L132)+SUM('Pay App 1:Pay App 20'!M132)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Data'!$N$2:$BW$88,22,FALSE)</f>
        <v>0</v>
      </c>
      <c r="F133" s="166">
        <f>IFERROR(E133+'Pay App 19'!F133,"")</f>
        <v>0</v>
      </c>
      <c r="G133" s="166">
        <f>SUM('Pay App 1:Pay App 19'!H133)</f>
        <v>0</v>
      </c>
      <c r="H133" s="165"/>
      <c r="I133" s="166">
        <f t="shared" si="6"/>
        <v>0</v>
      </c>
      <c r="J133" s="167">
        <f t="shared" si="7"/>
        <v>0</v>
      </c>
      <c r="K133" s="166">
        <f t="shared" si="8"/>
        <v>0</v>
      </c>
      <c r="L133" s="166" t="str">
        <f t="shared" si="9"/>
        <v/>
      </c>
      <c r="M133" s="165"/>
      <c r="N133" s="166">
        <f>SUM('Pay App 1:Pay App 20'!L133)+SUM('Pay App 1:Pay App 20'!M133)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Data'!$N$2:$BW$88,22,FALSE)</f>
        <v>0</v>
      </c>
      <c r="F134" s="166">
        <f>IFERROR(E134+'Pay App 19'!F134,"")</f>
        <v>0</v>
      </c>
      <c r="G134" s="166">
        <f>SUM('Pay App 1:Pay App 19'!H134)</f>
        <v>0</v>
      </c>
      <c r="H134" s="165"/>
      <c r="I134" s="166">
        <f t="shared" si="6"/>
        <v>0</v>
      </c>
      <c r="J134" s="167">
        <f t="shared" si="7"/>
        <v>0</v>
      </c>
      <c r="K134" s="166">
        <f t="shared" si="8"/>
        <v>0</v>
      </c>
      <c r="L134" s="166" t="str">
        <f t="shared" si="9"/>
        <v/>
      </c>
      <c r="M134" s="165"/>
      <c r="N134" s="166">
        <f>SUM('Pay App 1:Pay App 20'!L134)+SUM('Pay App 1:Pay App 20'!M134)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Data'!$N$2:$BW$88,22,FALSE)</f>
        <v>0</v>
      </c>
      <c r="F135" s="166">
        <f>IFERROR(E135+'Pay App 19'!F135,"")</f>
        <v>0</v>
      </c>
      <c r="G135" s="166">
        <f>SUM('Pay App 1:Pay App 19'!H135)</f>
        <v>0</v>
      </c>
      <c r="H135" s="165"/>
      <c r="I135" s="166">
        <f t="shared" si="6"/>
        <v>0</v>
      </c>
      <c r="J135" s="167">
        <f t="shared" si="7"/>
        <v>0</v>
      </c>
      <c r="K135" s="166">
        <f t="shared" si="8"/>
        <v>0</v>
      </c>
      <c r="L135" s="166" t="str">
        <f t="shared" si="9"/>
        <v/>
      </c>
      <c r="M135" s="165"/>
      <c r="N135" s="166">
        <f>SUM('Pay App 1:Pay App 20'!L135)+SUM('Pay App 1:Pay App 20'!M135)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Data'!$N$2:$BW$88,22,FALSE)</f>
        <v>0</v>
      </c>
      <c r="F136" s="166">
        <f>IFERROR(E136+'Pay App 19'!F136,"")</f>
        <v>0</v>
      </c>
      <c r="G136" s="166">
        <f>SUM('Pay App 1:Pay App 19'!H136)</f>
        <v>0</v>
      </c>
      <c r="H136" s="165"/>
      <c r="I136" s="166">
        <f t="shared" si="6"/>
        <v>0</v>
      </c>
      <c r="J136" s="167">
        <f t="shared" si="7"/>
        <v>0</v>
      </c>
      <c r="K136" s="166">
        <f t="shared" si="8"/>
        <v>0</v>
      </c>
      <c r="L136" s="166" t="str">
        <f t="shared" si="9"/>
        <v/>
      </c>
      <c r="M136" s="165"/>
      <c r="N136" s="166">
        <f>SUM('Pay App 1:Pay App 20'!L136)+SUM('Pay App 1:Pay App 20'!M136)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Data'!$N$2:$BW$88,22,FALSE)</f>
        <v>0</v>
      </c>
      <c r="F137" s="166">
        <f>IFERROR(E137+'Pay App 19'!F137,"")</f>
        <v>0</v>
      </c>
      <c r="G137" s="166">
        <f>SUM('Pay App 1:Pay App 19'!H137)</f>
        <v>0</v>
      </c>
      <c r="H137" s="165"/>
      <c r="I137" s="166">
        <f t="shared" si="6"/>
        <v>0</v>
      </c>
      <c r="J137" s="167">
        <f t="shared" si="7"/>
        <v>0</v>
      </c>
      <c r="K137" s="166">
        <f t="shared" si="8"/>
        <v>0</v>
      </c>
      <c r="L137" s="166" t="str">
        <f t="shared" si="9"/>
        <v/>
      </c>
      <c r="M137" s="165"/>
      <c r="N137" s="166">
        <f>SUM('Pay App 1:Pay App 20'!L137)+SUM('Pay App 1:Pay App 20'!M137)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Data'!$N$2:$BW$88,22,FALSE)</f>
        <v>0</v>
      </c>
      <c r="F138" s="166">
        <f>IFERROR(E138+'Pay App 19'!F138,"")</f>
        <v>0</v>
      </c>
      <c r="G138" s="166">
        <f>SUM('Pay App 1:Pay App 19'!H138)</f>
        <v>0</v>
      </c>
      <c r="H138" s="165"/>
      <c r="I138" s="166">
        <f t="shared" si="6"/>
        <v>0</v>
      </c>
      <c r="J138" s="167">
        <f t="shared" si="7"/>
        <v>0</v>
      </c>
      <c r="K138" s="166">
        <f t="shared" si="8"/>
        <v>0</v>
      </c>
      <c r="L138" s="166" t="str">
        <f t="shared" si="9"/>
        <v/>
      </c>
      <c r="M138" s="165"/>
      <c r="N138" s="166">
        <f>SUM('Pay App 1:Pay App 20'!L138)+SUM('Pay App 1:Pay App 20'!M138)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Data'!$N$2:$BW$88,22,FALSE)</f>
        <v>0</v>
      </c>
      <c r="F139" s="166">
        <f>IFERROR(E139+'Pay App 19'!F139,"")</f>
        <v>0</v>
      </c>
      <c r="G139" s="166">
        <f>SUM('Pay App 1:Pay App 19'!H139)</f>
        <v>0</v>
      </c>
      <c r="H139" s="165"/>
      <c r="I139" s="166">
        <f t="shared" si="6"/>
        <v>0</v>
      </c>
      <c r="J139" s="167">
        <f t="shared" si="7"/>
        <v>0</v>
      </c>
      <c r="K139" s="166">
        <f t="shared" si="8"/>
        <v>0</v>
      </c>
      <c r="L139" s="166" t="str">
        <f t="shared" si="9"/>
        <v/>
      </c>
      <c r="M139" s="165"/>
      <c r="N139" s="166">
        <f>SUM('Pay App 1:Pay App 20'!L139)+SUM('Pay App 1:Pay App 20'!M139)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Data'!$N$2:$BW$88,22,FALSE)</f>
        <v>0</v>
      </c>
      <c r="F140" s="166">
        <f>IFERROR(E140+'Pay App 19'!F140,"")</f>
        <v>0</v>
      </c>
      <c r="G140" s="166">
        <f>SUM('Pay App 1:Pay App 19'!H140)</f>
        <v>0</v>
      </c>
      <c r="H140" s="165"/>
      <c r="I140" s="166">
        <f t="shared" si="6"/>
        <v>0</v>
      </c>
      <c r="J140" s="167">
        <f t="shared" si="7"/>
        <v>0</v>
      </c>
      <c r="K140" s="166">
        <f t="shared" si="8"/>
        <v>0</v>
      </c>
      <c r="L140" s="166" t="str">
        <f t="shared" si="9"/>
        <v/>
      </c>
      <c r="M140" s="165"/>
      <c r="N140" s="166">
        <f>SUM('Pay App 1:Pay App 20'!L140)+SUM('Pay App 1:Pay App 20'!M140)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Data'!$N$2:$BW$88,22,FALSE)</f>
        <v>0</v>
      </c>
      <c r="F141" s="166">
        <f>IFERROR(E141+'Pay App 19'!F141,"")</f>
        <v>0</v>
      </c>
      <c r="G141" s="166">
        <f>SUM('Pay App 1:Pay App 19'!H141)</f>
        <v>0</v>
      </c>
      <c r="H141" s="165"/>
      <c r="I141" s="166">
        <f t="shared" si="6"/>
        <v>0</v>
      </c>
      <c r="J141" s="167">
        <f t="shared" si="7"/>
        <v>0</v>
      </c>
      <c r="K141" s="166">
        <f t="shared" si="8"/>
        <v>0</v>
      </c>
      <c r="L141" s="166" t="str">
        <f t="shared" si="9"/>
        <v/>
      </c>
      <c r="M141" s="165"/>
      <c r="N141" s="166">
        <f>SUM('Pay App 1:Pay App 20'!L141)+SUM('Pay App 1:Pay App 20'!M141)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Data'!$N$2:$BW$88,22,FALSE)</f>
        <v>0</v>
      </c>
      <c r="F142" s="166">
        <f>IFERROR(E142+'Pay App 19'!F142,"")</f>
        <v>0</v>
      </c>
      <c r="G142" s="166">
        <f>SUM('Pay App 1:Pay App 19'!H142)</f>
        <v>0</v>
      </c>
      <c r="H142" s="165"/>
      <c r="I142" s="166">
        <f t="shared" si="6"/>
        <v>0</v>
      </c>
      <c r="J142" s="167">
        <f t="shared" si="7"/>
        <v>0</v>
      </c>
      <c r="K142" s="166">
        <f t="shared" si="8"/>
        <v>0</v>
      </c>
      <c r="L142" s="166" t="str">
        <f t="shared" si="9"/>
        <v/>
      </c>
      <c r="M142" s="165"/>
      <c r="N142" s="166">
        <f>SUM('Pay App 1:Pay App 20'!L142)+SUM('Pay App 1:Pay App 20'!M142)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Data'!$N$2:$BW$88,22,FALSE)</f>
        <v>0</v>
      </c>
      <c r="F143" s="166">
        <f>IFERROR(E143+'Pay App 19'!F143,"")</f>
        <v>0</v>
      </c>
      <c r="G143" s="166">
        <f>SUM('Pay App 1:Pay App 19'!H143)</f>
        <v>0</v>
      </c>
      <c r="H143" s="165"/>
      <c r="I143" s="166">
        <f t="shared" si="6"/>
        <v>0</v>
      </c>
      <c r="J143" s="167">
        <f t="shared" si="7"/>
        <v>0</v>
      </c>
      <c r="K143" s="166">
        <f t="shared" si="8"/>
        <v>0</v>
      </c>
      <c r="L143" s="166" t="str">
        <f t="shared" si="9"/>
        <v/>
      </c>
      <c r="M143" s="165"/>
      <c r="N143" s="166">
        <f>SUM('Pay App 1:Pay App 20'!L143)+SUM('Pay App 1:Pay App 20'!M143)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Data'!$N$2:$BW$88,22,FALSE)</f>
        <v>0</v>
      </c>
      <c r="F144" s="166">
        <f>IFERROR(E144+'Pay App 19'!F144,"")</f>
        <v>0</v>
      </c>
      <c r="G144" s="166">
        <f>SUM('Pay App 1:Pay App 19'!H144)</f>
        <v>0</v>
      </c>
      <c r="H144" s="165"/>
      <c r="I144" s="166">
        <f t="shared" si="6"/>
        <v>0</v>
      </c>
      <c r="J144" s="167">
        <f t="shared" si="7"/>
        <v>0</v>
      </c>
      <c r="K144" s="166">
        <f t="shared" si="8"/>
        <v>0</v>
      </c>
      <c r="L144" s="166" t="str">
        <f t="shared" si="9"/>
        <v/>
      </c>
      <c r="M144" s="165"/>
      <c r="N144" s="166">
        <f>SUM('Pay App 1:Pay App 20'!L144)+SUM('Pay App 1:Pay App 20'!M144)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Data'!$N$2:$BW$88,22,FALSE)</f>
        <v>0</v>
      </c>
      <c r="F145" s="166">
        <f>IFERROR(E145+'Pay App 19'!F145,"")</f>
        <v>0</v>
      </c>
      <c r="G145" s="166">
        <f>SUM('Pay App 1:Pay App 19'!H145)</f>
        <v>0</v>
      </c>
      <c r="H145" s="165"/>
      <c r="I145" s="166">
        <f t="shared" si="6"/>
        <v>0</v>
      </c>
      <c r="J145" s="167">
        <f t="shared" si="7"/>
        <v>0</v>
      </c>
      <c r="K145" s="166">
        <f t="shared" si="8"/>
        <v>0</v>
      </c>
      <c r="L145" s="166" t="str">
        <f t="shared" si="9"/>
        <v/>
      </c>
      <c r="M145" s="165"/>
      <c r="N145" s="166">
        <f>SUM('Pay App 1:Pay App 20'!L145)+SUM('Pay App 1:Pay App 20'!M145)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Data'!$N$2:$BW$88,22,FALSE)</f>
        <v>0</v>
      </c>
      <c r="F146" s="166">
        <f>IFERROR(E146+'Pay App 19'!F146,"")</f>
        <v>0</v>
      </c>
      <c r="G146" s="166">
        <f>SUM('Pay App 1:Pay App 19'!H146)</f>
        <v>0</v>
      </c>
      <c r="H146" s="165"/>
      <c r="I146" s="166">
        <f t="shared" si="6"/>
        <v>0</v>
      </c>
      <c r="J146" s="167">
        <f t="shared" si="7"/>
        <v>0</v>
      </c>
      <c r="K146" s="166">
        <f t="shared" si="8"/>
        <v>0</v>
      </c>
      <c r="L146" s="166" t="str">
        <f t="shared" si="9"/>
        <v/>
      </c>
      <c r="M146" s="165"/>
      <c r="N146" s="166">
        <f>SUM('Pay App 1:Pay App 20'!L146)+SUM('Pay App 1:Pay App 20'!M146)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Data'!$N$2:$BW$88,22,FALSE)</f>
        <v>0</v>
      </c>
      <c r="F147" s="166">
        <f>IFERROR(E147+'Pay App 19'!F147,"")</f>
        <v>0</v>
      </c>
      <c r="G147" s="166">
        <f>SUM('Pay App 1:Pay App 19'!H147)</f>
        <v>0</v>
      </c>
      <c r="H147" s="165"/>
      <c r="I147" s="166">
        <f t="shared" si="6"/>
        <v>0</v>
      </c>
      <c r="J147" s="167">
        <f t="shared" si="7"/>
        <v>0</v>
      </c>
      <c r="K147" s="166">
        <f t="shared" si="8"/>
        <v>0</v>
      </c>
      <c r="L147" s="166" t="str">
        <f t="shared" si="9"/>
        <v/>
      </c>
      <c r="M147" s="165"/>
      <c r="N147" s="166">
        <f>SUM('Pay App 1:Pay App 20'!L147)+SUM('Pay App 1:Pay App 20'!M147)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Data'!$N$2:$BW$88,22,FALSE)</f>
        <v>0</v>
      </c>
      <c r="F148" s="166">
        <f>IFERROR(E148+'Pay App 19'!F148,"")</f>
        <v>0</v>
      </c>
      <c r="G148" s="166">
        <f>SUM('Pay App 1:Pay App 19'!H148)</f>
        <v>0</v>
      </c>
      <c r="H148" s="165"/>
      <c r="I148" s="166">
        <f t="shared" si="6"/>
        <v>0</v>
      </c>
      <c r="J148" s="167">
        <f t="shared" si="7"/>
        <v>0</v>
      </c>
      <c r="K148" s="166">
        <f t="shared" si="8"/>
        <v>0</v>
      </c>
      <c r="L148" s="166" t="str">
        <f t="shared" si="9"/>
        <v/>
      </c>
      <c r="M148" s="165"/>
      <c r="N148" s="166">
        <f>SUM('Pay App 1:Pay App 20'!L148)+SUM('Pay App 1:Pay App 20'!M148)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EOMrvyuZcldvoIJHltlR3HaMG8Jq5lVo7Ferqcyu4DkNwey63RxJQ/wVSiCnYcQvoRxvJZbX7oHRLkwMUp0IoA==" saltValue="MI+WohQIpu24IDsRbE6u9Q=="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450" priority="2" operator="equal">
      <formula>0</formula>
    </cfRule>
  </conditionalFormatting>
  <conditionalFormatting sqref="D106:G148">
    <cfRule type="cellIs" dxfId="449" priority="1" operator="equal">
      <formula>0</formula>
    </cfRule>
  </conditionalFormatting>
  <conditionalFormatting sqref="D10:H10 D12:H14 D19:H21">
    <cfRule type="cellIs" dxfId="448" priority="6" operator="equal">
      <formula>0</formula>
    </cfRule>
  </conditionalFormatting>
  <conditionalFormatting sqref="H51">
    <cfRule type="cellIs" dxfId="447" priority="9" operator="lessThan">
      <formula>0</formula>
    </cfRule>
  </conditionalFormatting>
  <conditionalFormatting sqref="I57:I100 K57:K100 I106:I148 K106:K148 N106:O148">
    <cfRule type="cellIs" dxfId="446" priority="14" operator="equal">
      <formula>0</formula>
    </cfRule>
  </conditionalFormatting>
  <conditionalFormatting sqref="J57:J100 J106:J149">
    <cfRule type="cellIs" dxfId="445" priority="11" operator="greaterThan">
      <formula>1</formula>
    </cfRule>
    <cfRule type="cellIs" dxfId="444" priority="12" operator="equal">
      <formula>0</formula>
    </cfRule>
  </conditionalFormatting>
  <conditionalFormatting sqref="K57:K100 K106:K148">
    <cfRule type="cellIs" dxfId="443" priority="10" operator="lessThan">
      <formula>0</formula>
    </cfRule>
  </conditionalFormatting>
  <conditionalFormatting sqref="M57:M100">
    <cfRule type="cellIs" dxfId="442" priority="13" operator="lessThan">
      <formula>0</formula>
    </cfRule>
  </conditionalFormatting>
  <conditionalFormatting sqref="M106:M148">
    <cfRule type="cellIs" dxfId="441" priority="8" operator="lessThan">
      <formula>0</formula>
    </cfRule>
  </conditionalFormatting>
  <conditionalFormatting sqref="N57:O100">
    <cfRule type="cellIs" dxfId="440"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1F5021A9-2D8B-4227-9C27-2EC590435C46}">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D859B4E-6C7C-42D1-AF87-C1ACE5525B69}">
          <x14:formula1>
            <xm:f>'Graph Data'!$L$74:$L$76</xm:f>
          </x14:formula1>
          <xm:sqref>G17</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F8D23-65C9-4272-8367-30D386681B16}">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21</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21'!E149)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21'!G41)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20'!H49)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21.1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Data'!$N$2:$BW$88,23,FALSE)</f>
        <v>0</v>
      </c>
      <c r="F57" s="166">
        <f>IFERROR(E57+'Pay App 20'!F57,"")</f>
        <v>0</v>
      </c>
      <c r="G57" s="166">
        <f>SUM('Pay App 1:Pay App 20'!H57)</f>
        <v>0</v>
      </c>
      <c r="H57" s="165"/>
      <c r="I57" s="166">
        <f>G57+H57</f>
        <v>0</v>
      </c>
      <c r="J57" s="167">
        <f>IFERROR(I57/F57,0)</f>
        <v>0</v>
      </c>
      <c r="K57" s="166">
        <f>IFERROR(F57-I57,"")</f>
        <v>0</v>
      </c>
      <c r="L57" s="166" t="str">
        <f>IF(AND($H$33&lt;100000, $H$33&gt;0, H57&gt;=1),0,IF(AND($H$33&gt;=100000,H57&lt;&gt;""),O57,""))</f>
        <v/>
      </c>
      <c r="M57" s="165"/>
      <c r="N57" s="166">
        <f>SUM('Pay App 1:Pay App 21'!L57)+SUM('Pay App 1:Pay App 21'!M57)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Data'!$N$2:$BW$88,23,FALSE)</f>
        <v>0</v>
      </c>
      <c r="F58" s="166">
        <f>IFERROR(E58+'Pay App 20'!F58,"")</f>
        <v>0</v>
      </c>
      <c r="G58" s="166">
        <f>SUM('Pay App 1:Pay App 20'!H58)</f>
        <v>0</v>
      </c>
      <c r="H58" s="165"/>
      <c r="I58" s="166">
        <f>G58+H58</f>
        <v>0</v>
      </c>
      <c r="J58" s="167">
        <f>IFERROR(I58/F58,0)</f>
        <v>0</v>
      </c>
      <c r="K58" s="166">
        <f>IFERROR(F58-I58,"")</f>
        <v>0</v>
      </c>
      <c r="L58" s="166" t="str">
        <f t="shared" ref="L58:L100" si="0">IF(AND($H$33&lt;100000, $H$33&gt;0, H58&gt;=1),0,IF(AND($H$33&gt;=100000,H58&lt;&gt;""),O58,""))</f>
        <v/>
      </c>
      <c r="M58" s="165"/>
      <c r="N58" s="166">
        <f>SUM('Pay App 1:Pay App 21'!L58)+SUM('Pay App 1:Pay App 21'!M58)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Data'!$N$2:$BW$88,23,FALSE)</f>
        <v>0</v>
      </c>
      <c r="F59" s="166">
        <f>IFERROR(E59+'Pay App 20'!F59,"")</f>
        <v>0</v>
      </c>
      <c r="G59" s="166">
        <f>SUM('Pay App 1:Pay App 20'!H59)</f>
        <v>0</v>
      </c>
      <c r="H59" s="165"/>
      <c r="I59" s="166">
        <f t="shared" ref="I59:I99" si="2">G59+H59</f>
        <v>0</v>
      </c>
      <c r="J59" s="167">
        <f t="shared" ref="J59:J99" si="3">IFERROR(I59/F59,0)</f>
        <v>0</v>
      </c>
      <c r="K59" s="166">
        <f t="shared" ref="K59:K99" si="4">IFERROR(F59-I59,"")</f>
        <v>0</v>
      </c>
      <c r="L59" s="166" t="str">
        <f t="shared" si="0"/>
        <v/>
      </c>
      <c r="M59" s="165"/>
      <c r="N59" s="166">
        <f>SUM('Pay App 1:Pay App 21'!L59)+SUM('Pay App 1:Pay App 21'!M59)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Data'!$N$2:$BW$88,23,FALSE)</f>
        <v>0</v>
      </c>
      <c r="F60" s="166">
        <f>IFERROR(E60+'Pay App 20'!F60,"")</f>
        <v>0</v>
      </c>
      <c r="G60" s="166">
        <f>SUM('Pay App 1:Pay App 20'!H60)</f>
        <v>0</v>
      </c>
      <c r="H60" s="165"/>
      <c r="I60" s="166">
        <f t="shared" si="2"/>
        <v>0</v>
      </c>
      <c r="J60" s="167">
        <f t="shared" si="3"/>
        <v>0</v>
      </c>
      <c r="K60" s="166">
        <f t="shared" si="4"/>
        <v>0</v>
      </c>
      <c r="L60" s="166" t="str">
        <f t="shared" si="0"/>
        <v/>
      </c>
      <c r="M60" s="165"/>
      <c r="N60" s="166">
        <f>SUM('Pay App 1:Pay App 21'!L60)+SUM('Pay App 1:Pay App 21'!M60)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Data'!$N$2:$BW$88,23,FALSE)</f>
        <v>0</v>
      </c>
      <c r="F61" s="166">
        <f>IFERROR(E61+'Pay App 20'!F61,"")</f>
        <v>0</v>
      </c>
      <c r="G61" s="166">
        <f>SUM('Pay App 1:Pay App 20'!H61)</f>
        <v>0</v>
      </c>
      <c r="H61" s="165"/>
      <c r="I61" s="166">
        <f t="shared" si="2"/>
        <v>0</v>
      </c>
      <c r="J61" s="167">
        <f t="shared" si="3"/>
        <v>0</v>
      </c>
      <c r="K61" s="166">
        <f t="shared" si="4"/>
        <v>0</v>
      </c>
      <c r="L61" s="166" t="str">
        <f t="shared" si="0"/>
        <v/>
      </c>
      <c r="M61" s="165"/>
      <c r="N61" s="166">
        <f>SUM('Pay App 1:Pay App 21'!L61)+SUM('Pay App 1:Pay App 21'!M61)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Data'!$N$2:$BW$88,23,FALSE)</f>
        <v>0</v>
      </c>
      <c r="F62" s="166">
        <f>IFERROR(E62+'Pay App 20'!F62,"")</f>
        <v>0</v>
      </c>
      <c r="G62" s="166">
        <f>SUM('Pay App 1:Pay App 20'!H62)</f>
        <v>0</v>
      </c>
      <c r="H62" s="165"/>
      <c r="I62" s="166">
        <f t="shared" si="2"/>
        <v>0</v>
      </c>
      <c r="J62" s="167">
        <f t="shared" si="3"/>
        <v>0</v>
      </c>
      <c r="K62" s="166">
        <f t="shared" si="4"/>
        <v>0</v>
      </c>
      <c r="L62" s="166" t="str">
        <f t="shared" si="0"/>
        <v/>
      </c>
      <c r="M62" s="165"/>
      <c r="N62" s="166">
        <f>SUM('Pay App 1:Pay App 21'!L62)+SUM('Pay App 1:Pay App 21'!M62)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Data'!$N$2:$BW$88,23,FALSE)</f>
        <v>0</v>
      </c>
      <c r="F63" s="166">
        <f>IFERROR(E63+'Pay App 20'!F63,"")</f>
        <v>0</v>
      </c>
      <c r="G63" s="166">
        <f>SUM('Pay App 1:Pay App 20'!H63)</f>
        <v>0</v>
      </c>
      <c r="H63" s="165"/>
      <c r="I63" s="166">
        <f t="shared" si="2"/>
        <v>0</v>
      </c>
      <c r="J63" s="167">
        <f t="shared" si="3"/>
        <v>0</v>
      </c>
      <c r="K63" s="166">
        <f t="shared" si="4"/>
        <v>0</v>
      </c>
      <c r="L63" s="166" t="str">
        <f t="shared" si="0"/>
        <v/>
      </c>
      <c r="M63" s="165"/>
      <c r="N63" s="166">
        <f>SUM('Pay App 1:Pay App 21'!L63)+SUM('Pay App 1:Pay App 21'!M63)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Data'!$N$2:$BW$88,23,FALSE)</f>
        <v>0</v>
      </c>
      <c r="F64" s="166">
        <f>IFERROR(E64+'Pay App 20'!F64,"")</f>
        <v>0</v>
      </c>
      <c r="G64" s="166">
        <f>SUM('Pay App 1:Pay App 20'!H64)</f>
        <v>0</v>
      </c>
      <c r="H64" s="165"/>
      <c r="I64" s="166">
        <f t="shared" si="2"/>
        <v>0</v>
      </c>
      <c r="J64" s="167">
        <f t="shared" si="3"/>
        <v>0</v>
      </c>
      <c r="K64" s="166">
        <f t="shared" si="4"/>
        <v>0</v>
      </c>
      <c r="L64" s="166" t="str">
        <f t="shared" si="0"/>
        <v/>
      </c>
      <c r="M64" s="165"/>
      <c r="N64" s="166">
        <f>SUM('Pay App 1:Pay App 21'!L64)+SUM('Pay App 1:Pay App 21'!M64)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Data'!$N$2:$BW$88,23,FALSE)</f>
        <v>0</v>
      </c>
      <c r="F65" s="166">
        <f>IFERROR(E65+'Pay App 20'!F65,"")</f>
        <v>0</v>
      </c>
      <c r="G65" s="166">
        <f>SUM('Pay App 1:Pay App 20'!H65)</f>
        <v>0</v>
      </c>
      <c r="H65" s="165"/>
      <c r="I65" s="166">
        <f t="shared" si="2"/>
        <v>0</v>
      </c>
      <c r="J65" s="167">
        <f t="shared" si="3"/>
        <v>0</v>
      </c>
      <c r="K65" s="166">
        <f t="shared" si="4"/>
        <v>0</v>
      </c>
      <c r="L65" s="166" t="str">
        <f t="shared" si="0"/>
        <v/>
      </c>
      <c r="M65" s="165"/>
      <c r="N65" s="166">
        <f>SUM('Pay App 1:Pay App 21'!L65)+SUM('Pay App 1:Pay App 21'!M65)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Data'!$N$2:$BW$88,23,FALSE)</f>
        <v>0</v>
      </c>
      <c r="F66" s="166">
        <f>IFERROR(E66+'Pay App 20'!F66,"")</f>
        <v>0</v>
      </c>
      <c r="G66" s="166">
        <f>SUM('Pay App 1:Pay App 20'!H66)</f>
        <v>0</v>
      </c>
      <c r="H66" s="165"/>
      <c r="I66" s="166">
        <f t="shared" si="2"/>
        <v>0</v>
      </c>
      <c r="J66" s="167">
        <f t="shared" si="3"/>
        <v>0</v>
      </c>
      <c r="K66" s="166">
        <f t="shared" si="4"/>
        <v>0</v>
      </c>
      <c r="L66" s="166" t="str">
        <f t="shared" si="0"/>
        <v/>
      </c>
      <c r="M66" s="165"/>
      <c r="N66" s="166">
        <f>SUM('Pay App 1:Pay App 21'!L66)+SUM('Pay App 1:Pay App 21'!M66)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Data'!$N$2:$BW$88,23,FALSE)</f>
        <v>0</v>
      </c>
      <c r="F67" s="166">
        <f>IFERROR(E67+'Pay App 20'!F67,"")</f>
        <v>0</v>
      </c>
      <c r="G67" s="166">
        <f>SUM('Pay App 1:Pay App 20'!H67)</f>
        <v>0</v>
      </c>
      <c r="H67" s="165"/>
      <c r="I67" s="166">
        <f t="shared" si="2"/>
        <v>0</v>
      </c>
      <c r="J67" s="167">
        <f t="shared" si="3"/>
        <v>0</v>
      </c>
      <c r="K67" s="166">
        <f t="shared" si="4"/>
        <v>0</v>
      </c>
      <c r="L67" s="166" t="str">
        <f t="shared" si="0"/>
        <v/>
      </c>
      <c r="M67" s="165"/>
      <c r="N67" s="166">
        <f>SUM('Pay App 1:Pay App 21'!L67)+SUM('Pay App 1:Pay App 21'!M67)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Data'!$N$2:$BW$88,23,FALSE)</f>
        <v>0</v>
      </c>
      <c r="F68" s="166">
        <f>IFERROR(E68+'Pay App 20'!F68,"")</f>
        <v>0</v>
      </c>
      <c r="G68" s="166">
        <f>SUM('Pay App 1:Pay App 20'!H68)</f>
        <v>0</v>
      </c>
      <c r="H68" s="165"/>
      <c r="I68" s="166">
        <f t="shared" si="2"/>
        <v>0</v>
      </c>
      <c r="J68" s="167">
        <f t="shared" si="3"/>
        <v>0</v>
      </c>
      <c r="K68" s="166">
        <f t="shared" si="4"/>
        <v>0</v>
      </c>
      <c r="L68" s="166" t="str">
        <f t="shared" si="0"/>
        <v/>
      </c>
      <c r="M68" s="165"/>
      <c r="N68" s="166">
        <f>SUM('Pay App 1:Pay App 21'!L68)+SUM('Pay App 1:Pay App 21'!M68)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Data'!$N$2:$BW$88,23,FALSE)</f>
        <v>0</v>
      </c>
      <c r="F69" s="166">
        <f>IFERROR(E69+'Pay App 20'!F69,"")</f>
        <v>0</v>
      </c>
      <c r="G69" s="166">
        <f>SUM('Pay App 1:Pay App 20'!H69)</f>
        <v>0</v>
      </c>
      <c r="H69" s="165"/>
      <c r="I69" s="166">
        <f t="shared" si="2"/>
        <v>0</v>
      </c>
      <c r="J69" s="167">
        <f t="shared" si="3"/>
        <v>0</v>
      </c>
      <c r="K69" s="166">
        <f t="shared" si="4"/>
        <v>0</v>
      </c>
      <c r="L69" s="166" t="str">
        <f t="shared" si="0"/>
        <v/>
      </c>
      <c r="M69" s="165"/>
      <c r="N69" s="166">
        <f>SUM('Pay App 1:Pay App 21'!L69)+SUM('Pay App 1:Pay App 21'!M69)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Data'!$N$2:$BW$88,23,FALSE)</f>
        <v>0</v>
      </c>
      <c r="F70" s="166">
        <f>IFERROR(E70+'Pay App 20'!F70,"")</f>
        <v>0</v>
      </c>
      <c r="G70" s="166">
        <f>SUM('Pay App 1:Pay App 20'!H70)</f>
        <v>0</v>
      </c>
      <c r="H70" s="165"/>
      <c r="I70" s="166">
        <f t="shared" si="2"/>
        <v>0</v>
      </c>
      <c r="J70" s="167">
        <f t="shared" si="3"/>
        <v>0</v>
      </c>
      <c r="K70" s="166">
        <f t="shared" si="4"/>
        <v>0</v>
      </c>
      <c r="L70" s="166" t="str">
        <f t="shared" si="0"/>
        <v/>
      </c>
      <c r="M70" s="165"/>
      <c r="N70" s="166">
        <f>SUM('Pay App 1:Pay App 21'!L70)+SUM('Pay App 1:Pay App 21'!M70)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Data'!$N$2:$BW$88,23,FALSE)</f>
        <v>0</v>
      </c>
      <c r="F71" s="166">
        <f>IFERROR(E71+'Pay App 20'!F71,"")</f>
        <v>0</v>
      </c>
      <c r="G71" s="166">
        <f>SUM('Pay App 1:Pay App 20'!H71)</f>
        <v>0</v>
      </c>
      <c r="H71" s="165"/>
      <c r="I71" s="166">
        <f t="shared" si="2"/>
        <v>0</v>
      </c>
      <c r="J71" s="167">
        <f t="shared" si="3"/>
        <v>0</v>
      </c>
      <c r="K71" s="166">
        <f t="shared" si="4"/>
        <v>0</v>
      </c>
      <c r="L71" s="166" t="str">
        <f t="shared" si="0"/>
        <v/>
      </c>
      <c r="M71" s="165"/>
      <c r="N71" s="166">
        <f>SUM('Pay App 1:Pay App 21'!L71)+SUM('Pay App 1:Pay App 21'!M71)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Data'!$N$2:$BW$88,23,FALSE)</f>
        <v>0</v>
      </c>
      <c r="F72" s="166">
        <f>IFERROR(E72+'Pay App 20'!F72,"")</f>
        <v>0</v>
      </c>
      <c r="G72" s="166">
        <f>SUM('Pay App 1:Pay App 20'!H72)</f>
        <v>0</v>
      </c>
      <c r="H72" s="165"/>
      <c r="I72" s="166">
        <f t="shared" si="2"/>
        <v>0</v>
      </c>
      <c r="J72" s="167">
        <f t="shared" si="3"/>
        <v>0</v>
      </c>
      <c r="K72" s="166">
        <f t="shared" si="4"/>
        <v>0</v>
      </c>
      <c r="L72" s="166" t="str">
        <f t="shared" si="0"/>
        <v/>
      </c>
      <c r="M72" s="165"/>
      <c r="N72" s="166">
        <f>SUM('Pay App 1:Pay App 21'!L72)+SUM('Pay App 1:Pay App 21'!M72)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Data'!$N$2:$BW$88,23,FALSE)</f>
        <v>0</v>
      </c>
      <c r="F73" s="166">
        <f>IFERROR(E73+'Pay App 20'!F73,"")</f>
        <v>0</v>
      </c>
      <c r="G73" s="166">
        <f>SUM('Pay App 1:Pay App 20'!H73)</f>
        <v>0</v>
      </c>
      <c r="H73" s="165"/>
      <c r="I73" s="166">
        <f t="shared" si="2"/>
        <v>0</v>
      </c>
      <c r="J73" s="167">
        <f t="shared" si="3"/>
        <v>0</v>
      </c>
      <c r="K73" s="166">
        <f t="shared" si="4"/>
        <v>0</v>
      </c>
      <c r="L73" s="166" t="str">
        <f t="shared" si="0"/>
        <v/>
      </c>
      <c r="M73" s="165"/>
      <c r="N73" s="166">
        <f>SUM('Pay App 1:Pay App 21'!L73)+SUM('Pay App 1:Pay App 21'!M73)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Data'!$N$2:$BW$88,23,FALSE)</f>
        <v>0</v>
      </c>
      <c r="F74" s="166">
        <f>IFERROR(E74+'Pay App 20'!F74,"")</f>
        <v>0</v>
      </c>
      <c r="G74" s="166">
        <f>SUM('Pay App 1:Pay App 20'!H74)</f>
        <v>0</v>
      </c>
      <c r="H74" s="165"/>
      <c r="I74" s="166">
        <f t="shared" si="2"/>
        <v>0</v>
      </c>
      <c r="J74" s="167">
        <f t="shared" si="3"/>
        <v>0</v>
      </c>
      <c r="K74" s="166">
        <f t="shared" si="4"/>
        <v>0</v>
      </c>
      <c r="L74" s="166" t="str">
        <f t="shared" si="0"/>
        <v/>
      </c>
      <c r="M74" s="165"/>
      <c r="N74" s="166">
        <f>SUM('Pay App 1:Pay App 21'!L74)+SUM('Pay App 1:Pay App 21'!M74)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Data'!$N$2:$BW$88,23,FALSE)</f>
        <v>0</v>
      </c>
      <c r="F75" s="166">
        <f>IFERROR(E75+'Pay App 20'!F75,"")</f>
        <v>0</v>
      </c>
      <c r="G75" s="166">
        <f>SUM('Pay App 1:Pay App 20'!H75)</f>
        <v>0</v>
      </c>
      <c r="H75" s="165"/>
      <c r="I75" s="166">
        <f t="shared" si="2"/>
        <v>0</v>
      </c>
      <c r="J75" s="167">
        <f t="shared" si="3"/>
        <v>0</v>
      </c>
      <c r="K75" s="166">
        <f t="shared" si="4"/>
        <v>0</v>
      </c>
      <c r="L75" s="166" t="str">
        <f t="shared" si="0"/>
        <v/>
      </c>
      <c r="M75" s="165"/>
      <c r="N75" s="166">
        <f>SUM('Pay App 1:Pay App 21'!L75)+SUM('Pay App 1:Pay App 21'!M75)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Data'!$N$2:$BW$88,23,FALSE)</f>
        <v>0</v>
      </c>
      <c r="F76" s="166">
        <f>IFERROR(E76+'Pay App 20'!F76,"")</f>
        <v>0</v>
      </c>
      <c r="G76" s="166">
        <f>SUM('Pay App 1:Pay App 20'!H76)</f>
        <v>0</v>
      </c>
      <c r="H76" s="165"/>
      <c r="I76" s="166">
        <f t="shared" si="2"/>
        <v>0</v>
      </c>
      <c r="J76" s="167">
        <f t="shared" si="3"/>
        <v>0</v>
      </c>
      <c r="K76" s="166">
        <f t="shared" si="4"/>
        <v>0</v>
      </c>
      <c r="L76" s="166" t="str">
        <f t="shared" si="0"/>
        <v/>
      </c>
      <c r="M76" s="165"/>
      <c r="N76" s="166">
        <f>SUM('Pay App 1:Pay App 21'!L76)+SUM('Pay App 1:Pay App 21'!M76)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Data'!$N$2:$BW$88,23,FALSE)</f>
        <v>0</v>
      </c>
      <c r="F77" s="166">
        <f>IFERROR(E77+'Pay App 20'!F77,"")</f>
        <v>0</v>
      </c>
      <c r="G77" s="166">
        <f>SUM('Pay App 1:Pay App 20'!H77)</f>
        <v>0</v>
      </c>
      <c r="H77" s="165"/>
      <c r="I77" s="166">
        <f t="shared" si="2"/>
        <v>0</v>
      </c>
      <c r="J77" s="167">
        <f t="shared" si="3"/>
        <v>0</v>
      </c>
      <c r="K77" s="166">
        <f t="shared" si="4"/>
        <v>0</v>
      </c>
      <c r="L77" s="166" t="str">
        <f t="shared" si="0"/>
        <v/>
      </c>
      <c r="M77" s="165"/>
      <c r="N77" s="166">
        <f>SUM('Pay App 1:Pay App 21'!L77)+SUM('Pay App 1:Pay App 21'!M77)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Data'!$N$2:$BW$88,23,FALSE)</f>
        <v>0</v>
      </c>
      <c r="F78" s="166">
        <f>IFERROR(E78+'Pay App 20'!F78,"")</f>
        <v>0</v>
      </c>
      <c r="G78" s="166">
        <f>SUM('Pay App 1:Pay App 20'!H78)</f>
        <v>0</v>
      </c>
      <c r="H78" s="165"/>
      <c r="I78" s="166">
        <f t="shared" si="2"/>
        <v>0</v>
      </c>
      <c r="J78" s="167">
        <f t="shared" si="3"/>
        <v>0</v>
      </c>
      <c r="K78" s="166">
        <f t="shared" si="4"/>
        <v>0</v>
      </c>
      <c r="L78" s="166" t="str">
        <f t="shared" si="0"/>
        <v/>
      </c>
      <c r="M78" s="165"/>
      <c r="N78" s="166">
        <f>SUM('Pay App 1:Pay App 21'!L78)+SUM('Pay App 1:Pay App 21'!M78)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Data'!$N$2:$BW$88,23,FALSE)</f>
        <v>0</v>
      </c>
      <c r="F79" s="166">
        <f>IFERROR(E79+'Pay App 20'!F79,"")</f>
        <v>0</v>
      </c>
      <c r="G79" s="166">
        <f>SUM('Pay App 1:Pay App 20'!H79)</f>
        <v>0</v>
      </c>
      <c r="H79" s="165"/>
      <c r="I79" s="166">
        <f t="shared" si="2"/>
        <v>0</v>
      </c>
      <c r="J79" s="167">
        <f t="shared" si="3"/>
        <v>0</v>
      </c>
      <c r="K79" s="166">
        <f t="shared" si="4"/>
        <v>0</v>
      </c>
      <c r="L79" s="166" t="str">
        <f t="shared" si="0"/>
        <v/>
      </c>
      <c r="M79" s="165"/>
      <c r="N79" s="166">
        <f>SUM('Pay App 1:Pay App 21'!L79)+SUM('Pay App 1:Pay App 21'!M79)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Data'!$N$2:$BW$88,23,FALSE)</f>
        <v>0</v>
      </c>
      <c r="F80" s="166">
        <f>IFERROR(E80+'Pay App 20'!F80,"")</f>
        <v>0</v>
      </c>
      <c r="G80" s="166">
        <f>SUM('Pay App 1:Pay App 20'!H80)</f>
        <v>0</v>
      </c>
      <c r="H80" s="165"/>
      <c r="I80" s="166">
        <f t="shared" si="2"/>
        <v>0</v>
      </c>
      <c r="J80" s="167">
        <f t="shared" si="3"/>
        <v>0</v>
      </c>
      <c r="K80" s="166">
        <f t="shared" si="4"/>
        <v>0</v>
      </c>
      <c r="L80" s="166" t="str">
        <f t="shared" si="0"/>
        <v/>
      </c>
      <c r="M80" s="165"/>
      <c r="N80" s="166">
        <f>SUM('Pay App 1:Pay App 21'!L80)+SUM('Pay App 1:Pay App 21'!M80)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Data'!$N$2:$BW$88,23,FALSE)</f>
        <v>0</v>
      </c>
      <c r="F81" s="166">
        <f>IFERROR(E81+'Pay App 20'!F81,"")</f>
        <v>0</v>
      </c>
      <c r="G81" s="166">
        <f>SUM('Pay App 1:Pay App 20'!H81)</f>
        <v>0</v>
      </c>
      <c r="H81" s="165"/>
      <c r="I81" s="166">
        <f t="shared" si="2"/>
        <v>0</v>
      </c>
      <c r="J81" s="167">
        <f t="shared" si="3"/>
        <v>0</v>
      </c>
      <c r="K81" s="166">
        <f t="shared" si="4"/>
        <v>0</v>
      </c>
      <c r="L81" s="166" t="str">
        <f t="shared" si="0"/>
        <v/>
      </c>
      <c r="M81" s="165"/>
      <c r="N81" s="166">
        <f>SUM('Pay App 1:Pay App 21'!L81)+SUM('Pay App 1:Pay App 21'!M81)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Data'!$N$2:$BW$88,23,FALSE)</f>
        <v>0</v>
      </c>
      <c r="F82" s="166">
        <f>IFERROR(E82+'Pay App 20'!F82,"")</f>
        <v>0</v>
      </c>
      <c r="G82" s="166">
        <f>SUM('Pay App 1:Pay App 20'!H82)</f>
        <v>0</v>
      </c>
      <c r="H82" s="165"/>
      <c r="I82" s="166">
        <f t="shared" si="2"/>
        <v>0</v>
      </c>
      <c r="J82" s="167">
        <f t="shared" si="3"/>
        <v>0</v>
      </c>
      <c r="K82" s="166">
        <f t="shared" si="4"/>
        <v>0</v>
      </c>
      <c r="L82" s="166" t="str">
        <f t="shared" si="0"/>
        <v/>
      </c>
      <c r="M82" s="165"/>
      <c r="N82" s="166">
        <f>SUM('Pay App 1:Pay App 21'!L82)+SUM('Pay App 1:Pay App 21'!M82)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Data'!$N$2:$BW$88,23,FALSE)</f>
        <v>0</v>
      </c>
      <c r="F83" s="166">
        <f>IFERROR(E83+'Pay App 20'!F83,"")</f>
        <v>0</v>
      </c>
      <c r="G83" s="166">
        <f>SUM('Pay App 1:Pay App 20'!H83)</f>
        <v>0</v>
      </c>
      <c r="H83" s="165"/>
      <c r="I83" s="166">
        <f t="shared" si="2"/>
        <v>0</v>
      </c>
      <c r="J83" s="167">
        <f t="shared" si="3"/>
        <v>0</v>
      </c>
      <c r="K83" s="166">
        <f t="shared" si="4"/>
        <v>0</v>
      </c>
      <c r="L83" s="166" t="str">
        <f t="shared" si="0"/>
        <v/>
      </c>
      <c r="M83" s="165"/>
      <c r="N83" s="166">
        <f>SUM('Pay App 1:Pay App 21'!L83)+SUM('Pay App 1:Pay App 21'!M83)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Data'!$N$2:$BW$88,23,FALSE)</f>
        <v>0</v>
      </c>
      <c r="F84" s="166">
        <f>IFERROR(E84+'Pay App 20'!F84,"")</f>
        <v>0</v>
      </c>
      <c r="G84" s="166">
        <f>SUM('Pay App 1:Pay App 20'!H84)</f>
        <v>0</v>
      </c>
      <c r="H84" s="165"/>
      <c r="I84" s="166">
        <f t="shared" si="2"/>
        <v>0</v>
      </c>
      <c r="J84" s="167">
        <f t="shared" si="3"/>
        <v>0</v>
      </c>
      <c r="K84" s="166">
        <f t="shared" si="4"/>
        <v>0</v>
      </c>
      <c r="L84" s="166" t="str">
        <f t="shared" si="0"/>
        <v/>
      </c>
      <c r="M84" s="165"/>
      <c r="N84" s="166">
        <f>SUM('Pay App 1:Pay App 21'!L84)+SUM('Pay App 1:Pay App 21'!M84)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Data'!$N$2:$BW$88,23,FALSE)</f>
        <v>0</v>
      </c>
      <c r="F85" s="166">
        <f>IFERROR(E85+'Pay App 20'!F85,"")</f>
        <v>0</v>
      </c>
      <c r="G85" s="166">
        <f>SUM('Pay App 1:Pay App 20'!H85)</f>
        <v>0</v>
      </c>
      <c r="H85" s="165"/>
      <c r="I85" s="166">
        <f t="shared" si="2"/>
        <v>0</v>
      </c>
      <c r="J85" s="167">
        <f t="shared" si="3"/>
        <v>0</v>
      </c>
      <c r="K85" s="166">
        <f t="shared" si="4"/>
        <v>0</v>
      </c>
      <c r="L85" s="166" t="str">
        <f t="shared" si="0"/>
        <v/>
      </c>
      <c r="M85" s="165"/>
      <c r="N85" s="166">
        <f>SUM('Pay App 1:Pay App 21'!L85)+SUM('Pay App 1:Pay App 21'!M85)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Data'!$N$2:$BW$88,23,FALSE)</f>
        <v>0</v>
      </c>
      <c r="F86" s="166">
        <f>IFERROR(E86+'Pay App 20'!F86,"")</f>
        <v>0</v>
      </c>
      <c r="G86" s="166">
        <f>SUM('Pay App 1:Pay App 20'!H86)</f>
        <v>0</v>
      </c>
      <c r="H86" s="165"/>
      <c r="I86" s="166">
        <f t="shared" si="2"/>
        <v>0</v>
      </c>
      <c r="J86" s="167">
        <f t="shared" si="3"/>
        <v>0</v>
      </c>
      <c r="K86" s="166">
        <f t="shared" si="4"/>
        <v>0</v>
      </c>
      <c r="L86" s="166" t="str">
        <f t="shared" si="0"/>
        <v/>
      </c>
      <c r="M86" s="165"/>
      <c r="N86" s="166">
        <f>SUM('Pay App 1:Pay App 21'!L86)+SUM('Pay App 1:Pay App 21'!M86)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Data'!$N$2:$BW$88,23,FALSE)</f>
        <v>0</v>
      </c>
      <c r="F87" s="166">
        <f>IFERROR(E87+'Pay App 20'!F87,"")</f>
        <v>0</v>
      </c>
      <c r="G87" s="166">
        <f>SUM('Pay App 1:Pay App 20'!H87)</f>
        <v>0</v>
      </c>
      <c r="H87" s="165"/>
      <c r="I87" s="166">
        <f t="shared" si="2"/>
        <v>0</v>
      </c>
      <c r="J87" s="167">
        <f t="shared" si="3"/>
        <v>0</v>
      </c>
      <c r="K87" s="166">
        <f t="shared" si="4"/>
        <v>0</v>
      </c>
      <c r="L87" s="166" t="str">
        <f t="shared" si="0"/>
        <v/>
      </c>
      <c r="M87" s="165"/>
      <c r="N87" s="166">
        <f>SUM('Pay App 1:Pay App 21'!L87)+SUM('Pay App 1:Pay App 21'!M87)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Data'!$N$2:$BW$88,23,FALSE)</f>
        <v>0</v>
      </c>
      <c r="F88" s="166">
        <f>IFERROR(E88+'Pay App 20'!F88,"")</f>
        <v>0</v>
      </c>
      <c r="G88" s="166">
        <f>SUM('Pay App 1:Pay App 20'!H88)</f>
        <v>0</v>
      </c>
      <c r="H88" s="165"/>
      <c r="I88" s="166">
        <f t="shared" si="2"/>
        <v>0</v>
      </c>
      <c r="J88" s="167">
        <f t="shared" si="3"/>
        <v>0</v>
      </c>
      <c r="K88" s="166">
        <f t="shared" si="4"/>
        <v>0</v>
      </c>
      <c r="L88" s="166" t="str">
        <f t="shared" si="0"/>
        <v/>
      </c>
      <c r="M88" s="165"/>
      <c r="N88" s="166">
        <f>SUM('Pay App 1:Pay App 21'!L88)+SUM('Pay App 1:Pay App 21'!M88)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Data'!$N$2:$BW$88,23,FALSE)</f>
        <v>0</v>
      </c>
      <c r="F89" s="166">
        <f>IFERROR(E89+'Pay App 20'!F89,"")</f>
        <v>0</v>
      </c>
      <c r="G89" s="166">
        <f>SUM('Pay App 1:Pay App 20'!H89)</f>
        <v>0</v>
      </c>
      <c r="H89" s="165"/>
      <c r="I89" s="166">
        <f t="shared" si="2"/>
        <v>0</v>
      </c>
      <c r="J89" s="167">
        <f t="shared" si="3"/>
        <v>0</v>
      </c>
      <c r="K89" s="166">
        <f t="shared" si="4"/>
        <v>0</v>
      </c>
      <c r="L89" s="166" t="str">
        <f t="shared" si="0"/>
        <v/>
      </c>
      <c r="M89" s="165"/>
      <c r="N89" s="166">
        <f>SUM('Pay App 1:Pay App 21'!L89)+SUM('Pay App 1:Pay App 21'!M89)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Data'!$N$2:$BW$88,23,FALSE)</f>
        <v>0</v>
      </c>
      <c r="F90" s="166">
        <f>IFERROR(E90+'Pay App 20'!F90,"")</f>
        <v>0</v>
      </c>
      <c r="G90" s="166">
        <f>SUM('Pay App 1:Pay App 20'!H90)</f>
        <v>0</v>
      </c>
      <c r="H90" s="165"/>
      <c r="I90" s="166">
        <f t="shared" si="2"/>
        <v>0</v>
      </c>
      <c r="J90" s="167">
        <f t="shared" si="3"/>
        <v>0</v>
      </c>
      <c r="K90" s="166">
        <f t="shared" si="4"/>
        <v>0</v>
      </c>
      <c r="L90" s="166" t="str">
        <f t="shared" si="0"/>
        <v/>
      </c>
      <c r="M90" s="165"/>
      <c r="N90" s="166">
        <f>SUM('Pay App 1:Pay App 21'!L90)+SUM('Pay App 1:Pay App 21'!M90)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Data'!$N$2:$BW$88,23,FALSE)</f>
        <v>0</v>
      </c>
      <c r="F91" s="166">
        <f>IFERROR(E91+'Pay App 20'!F91,"")</f>
        <v>0</v>
      </c>
      <c r="G91" s="166">
        <f>SUM('Pay App 1:Pay App 20'!H91)</f>
        <v>0</v>
      </c>
      <c r="H91" s="165"/>
      <c r="I91" s="166">
        <f t="shared" si="2"/>
        <v>0</v>
      </c>
      <c r="J91" s="167">
        <f t="shared" si="3"/>
        <v>0</v>
      </c>
      <c r="K91" s="166">
        <f t="shared" si="4"/>
        <v>0</v>
      </c>
      <c r="L91" s="166" t="str">
        <f t="shared" si="0"/>
        <v/>
      </c>
      <c r="M91" s="165"/>
      <c r="N91" s="166">
        <f>SUM('Pay App 1:Pay App 21'!L91)+SUM('Pay App 1:Pay App 21'!M91)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Data'!$N$2:$BW$88,23,FALSE)</f>
        <v>0</v>
      </c>
      <c r="F92" s="166">
        <f>IFERROR(E92+'Pay App 20'!F92,"")</f>
        <v>0</v>
      </c>
      <c r="G92" s="166">
        <f>SUM('Pay App 1:Pay App 20'!H92)</f>
        <v>0</v>
      </c>
      <c r="H92" s="165"/>
      <c r="I92" s="166">
        <f t="shared" si="2"/>
        <v>0</v>
      </c>
      <c r="J92" s="167">
        <f t="shared" si="3"/>
        <v>0</v>
      </c>
      <c r="K92" s="166">
        <f t="shared" si="4"/>
        <v>0</v>
      </c>
      <c r="L92" s="166" t="str">
        <f t="shared" si="0"/>
        <v/>
      </c>
      <c r="M92" s="165"/>
      <c r="N92" s="166">
        <f>SUM('Pay App 1:Pay App 21'!L92)+SUM('Pay App 1:Pay App 21'!M92)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Data'!$N$2:$BW$88,23,FALSE)</f>
        <v>0</v>
      </c>
      <c r="F93" s="166">
        <f>IFERROR(E93+'Pay App 20'!F93,"")</f>
        <v>0</v>
      </c>
      <c r="G93" s="166">
        <f>SUM('Pay App 1:Pay App 20'!H93)</f>
        <v>0</v>
      </c>
      <c r="H93" s="165"/>
      <c r="I93" s="166">
        <f t="shared" si="2"/>
        <v>0</v>
      </c>
      <c r="J93" s="167">
        <f t="shared" si="3"/>
        <v>0</v>
      </c>
      <c r="K93" s="166">
        <f t="shared" si="4"/>
        <v>0</v>
      </c>
      <c r="L93" s="166" t="str">
        <f t="shared" si="0"/>
        <v/>
      </c>
      <c r="M93" s="165"/>
      <c r="N93" s="166">
        <f>SUM('Pay App 1:Pay App 21'!L93)+SUM('Pay App 1:Pay App 21'!M93)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Data'!$N$2:$BW$88,23,FALSE)</f>
        <v>0</v>
      </c>
      <c r="F94" s="166">
        <f>IFERROR(E94+'Pay App 20'!F94,"")</f>
        <v>0</v>
      </c>
      <c r="G94" s="166">
        <f>SUM('Pay App 1:Pay App 20'!H94)</f>
        <v>0</v>
      </c>
      <c r="H94" s="165"/>
      <c r="I94" s="166">
        <f t="shared" si="2"/>
        <v>0</v>
      </c>
      <c r="J94" s="167">
        <f t="shared" si="3"/>
        <v>0</v>
      </c>
      <c r="K94" s="166">
        <f t="shared" si="4"/>
        <v>0</v>
      </c>
      <c r="L94" s="166" t="str">
        <f t="shared" si="0"/>
        <v/>
      </c>
      <c r="M94" s="165"/>
      <c r="N94" s="166">
        <f>SUM('Pay App 1:Pay App 21'!L94)+SUM('Pay App 1:Pay App 21'!M94)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Data'!$N$2:$BW$88,23,FALSE)</f>
        <v>0</v>
      </c>
      <c r="F95" s="166">
        <f>IFERROR(E95+'Pay App 20'!F95,"")</f>
        <v>0</v>
      </c>
      <c r="G95" s="166">
        <f>SUM('Pay App 1:Pay App 20'!H95)</f>
        <v>0</v>
      </c>
      <c r="H95" s="165"/>
      <c r="I95" s="166">
        <f t="shared" si="2"/>
        <v>0</v>
      </c>
      <c r="J95" s="167">
        <f t="shared" si="3"/>
        <v>0</v>
      </c>
      <c r="K95" s="166">
        <f t="shared" si="4"/>
        <v>0</v>
      </c>
      <c r="L95" s="166" t="str">
        <f t="shared" si="0"/>
        <v/>
      </c>
      <c r="M95" s="165"/>
      <c r="N95" s="166">
        <f>SUM('Pay App 1:Pay App 21'!L95)+SUM('Pay App 1:Pay App 21'!M95)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Data'!$N$2:$BW$88,23,FALSE)</f>
        <v>0</v>
      </c>
      <c r="F96" s="166">
        <f>IFERROR(E96+'Pay App 20'!F96,"")</f>
        <v>0</v>
      </c>
      <c r="G96" s="166">
        <f>SUM('Pay App 1:Pay App 20'!H96)</f>
        <v>0</v>
      </c>
      <c r="H96" s="165"/>
      <c r="I96" s="166">
        <f t="shared" si="2"/>
        <v>0</v>
      </c>
      <c r="J96" s="167">
        <f t="shared" si="3"/>
        <v>0</v>
      </c>
      <c r="K96" s="166">
        <f t="shared" si="4"/>
        <v>0</v>
      </c>
      <c r="L96" s="166" t="str">
        <f t="shared" si="0"/>
        <v/>
      </c>
      <c r="M96" s="165"/>
      <c r="N96" s="166">
        <f>SUM('Pay App 1:Pay App 21'!L96)+SUM('Pay App 1:Pay App 21'!M96)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Data'!$N$2:$BW$88,23,FALSE)</f>
        <v>0</v>
      </c>
      <c r="F97" s="166">
        <f>IFERROR(E97+'Pay App 20'!F97,"")</f>
        <v>0</v>
      </c>
      <c r="G97" s="166">
        <f>SUM('Pay App 1:Pay App 20'!H97)</f>
        <v>0</v>
      </c>
      <c r="H97" s="165"/>
      <c r="I97" s="166">
        <f t="shared" si="2"/>
        <v>0</v>
      </c>
      <c r="J97" s="167">
        <f t="shared" si="3"/>
        <v>0</v>
      </c>
      <c r="K97" s="166">
        <f t="shared" si="4"/>
        <v>0</v>
      </c>
      <c r="L97" s="166" t="str">
        <f t="shared" si="0"/>
        <v/>
      </c>
      <c r="M97" s="165"/>
      <c r="N97" s="166">
        <f>SUM('Pay App 1:Pay App 21'!L97)+SUM('Pay App 1:Pay App 21'!M97)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Data'!$N$2:$BW$88,23,FALSE)</f>
        <v>0</v>
      </c>
      <c r="F98" s="166">
        <f>IFERROR(E98+'Pay App 20'!F98,"")</f>
        <v>0</v>
      </c>
      <c r="G98" s="166">
        <f>SUM('Pay App 1:Pay App 20'!H98)</f>
        <v>0</v>
      </c>
      <c r="H98" s="165"/>
      <c r="I98" s="166">
        <f t="shared" si="2"/>
        <v>0</v>
      </c>
      <c r="J98" s="167">
        <f t="shared" si="3"/>
        <v>0</v>
      </c>
      <c r="K98" s="166">
        <f t="shared" si="4"/>
        <v>0</v>
      </c>
      <c r="L98" s="166" t="str">
        <f t="shared" si="0"/>
        <v/>
      </c>
      <c r="M98" s="165"/>
      <c r="N98" s="166">
        <f>SUM('Pay App 1:Pay App 21'!L98)+SUM('Pay App 1:Pay App 21'!M98)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Data'!$N$2:$BW$88,23,FALSE)</f>
        <v>0</v>
      </c>
      <c r="F99" s="166">
        <f>IFERROR(E99+'Pay App 20'!F99,"")</f>
        <v>0</v>
      </c>
      <c r="G99" s="166">
        <f>SUM('Pay App 1:Pay App 20'!H99)</f>
        <v>0</v>
      </c>
      <c r="H99" s="165"/>
      <c r="I99" s="166">
        <f t="shared" si="2"/>
        <v>0</v>
      </c>
      <c r="J99" s="167">
        <f t="shared" si="3"/>
        <v>0</v>
      </c>
      <c r="K99" s="166">
        <f t="shared" si="4"/>
        <v>0</v>
      </c>
      <c r="L99" s="166" t="str">
        <f t="shared" si="0"/>
        <v/>
      </c>
      <c r="M99" s="165"/>
      <c r="N99" s="166">
        <f>SUM('Pay App 1:Pay App 21'!L99)+SUM('Pay App 1:Pay App 21'!M99)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Data'!$N$2:$BW$88,23,FALSE)</f>
        <v>0</v>
      </c>
      <c r="F100" s="166">
        <f>IFERROR(E100+'Pay App 20'!F100,"")</f>
        <v>0</v>
      </c>
      <c r="G100" s="166">
        <f>SUM('Pay App 1:Pay App 20'!H100)</f>
        <v>0</v>
      </c>
      <c r="H100" s="165"/>
      <c r="I100" s="166">
        <f>G100+H100</f>
        <v>0</v>
      </c>
      <c r="J100" s="167">
        <f>IFERROR(I100/F100,0)</f>
        <v>0</v>
      </c>
      <c r="K100" s="166">
        <f>IFERROR(F100-I100,"")</f>
        <v>0</v>
      </c>
      <c r="L100" s="166" t="str">
        <f t="shared" si="0"/>
        <v/>
      </c>
      <c r="M100" s="165"/>
      <c r="N100" s="166">
        <f>SUM('Pay App 1:Pay App 21'!L100)+SUM('Pay App 1:Pay App 21'!M100)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21.2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Data'!$N$2:$BW$88,23,FALSE)</f>
        <v>0</v>
      </c>
      <c r="F106" s="166">
        <f>IFERROR(E106+'Pay App 20'!F106,"")</f>
        <v>0</v>
      </c>
      <c r="G106" s="166">
        <f>SUM('Pay App 1:Pay App 20'!H106)</f>
        <v>0</v>
      </c>
      <c r="H106" s="165"/>
      <c r="I106" s="166">
        <f>G106+H106</f>
        <v>0</v>
      </c>
      <c r="J106" s="167">
        <f>IFERROR(I106/F106,0)</f>
        <v>0</v>
      </c>
      <c r="K106" s="166">
        <f>IFERROR(F106-I106,"")</f>
        <v>0</v>
      </c>
      <c r="L106" s="166" t="str">
        <f>IF(AND($H$33&lt;100000, $H$33&gt;0, H106&gt;=1),0,IF(AND($H$33&gt;=100000,H106&lt;&gt;""),O106,""))</f>
        <v/>
      </c>
      <c r="M106" s="165"/>
      <c r="N106" s="166">
        <f>SUM('Pay App 1:Pay App 21'!L106)+SUM('Pay App 1:Pay App 21'!M106)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Data'!$N$2:$BW$88,23,FALSE)</f>
        <v>0</v>
      </c>
      <c r="F107" s="166">
        <f>IFERROR(E107+'Pay App 20'!F107,"")</f>
        <v>0</v>
      </c>
      <c r="G107" s="166">
        <f>SUM('Pay App 1:Pay App 20'!H107)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21'!L107)+SUM('Pay App 1:Pay App 21'!M107)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Data'!$N$2:$BW$88,23,FALSE)</f>
        <v>0</v>
      </c>
      <c r="F108" s="166">
        <f>IFERROR(E108+'Pay App 20'!F108,"")</f>
        <v>0</v>
      </c>
      <c r="G108" s="166">
        <f>SUM('Pay App 1:Pay App 20'!H108)</f>
        <v>0</v>
      </c>
      <c r="H108" s="165"/>
      <c r="I108" s="166">
        <f t="shared" si="6"/>
        <v>0</v>
      </c>
      <c r="J108" s="167">
        <f t="shared" si="7"/>
        <v>0</v>
      </c>
      <c r="K108" s="166">
        <f t="shared" si="8"/>
        <v>0</v>
      </c>
      <c r="L108" s="166" t="str">
        <f t="shared" si="9"/>
        <v/>
      </c>
      <c r="M108" s="165"/>
      <c r="N108" s="166">
        <f>SUM('Pay App 1:Pay App 21'!L108)+SUM('Pay App 1:Pay App 21'!M108)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Data'!$N$2:$BW$88,23,FALSE)</f>
        <v>0</v>
      </c>
      <c r="F109" s="166">
        <f>IFERROR(E109+'Pay App 20'!F109,"")</f>
        <v>0</v>
      </c>
      <c r="G109" s="166">
        <f>SUM('Pay App 1:Pay App 20'!H109)</f>
        <v>0</v>
      </c>
      <c r="H109" s="165"/>
      <c r="I109" s="166">
        <f t="shared" si="6"/>
        <v>0</v>
      </c>
      <c r="J109" s="167">
        <f t="shared" si="7"/>
        <v>0</v>
      </c>
      <c r="K109" s="166">
        <f t="shared" si="8"/>
        <v>0</v>
      </c>
      <c r="L109" s="166" t="str">
        <f t="shared" si="9"/>
        <v/>
      </c>
      <c r="M109" s="165"/>
      <c r="N109" s="166">
        <f>SUM('Pay App 1:Pay App 21'!L109)+SUM('Pay App 1:Pay App 21'!M109)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Data'!$N$2:$BW$88,23,FALSE)</f>
        <v>0</v>
      </c>
      <c r="F110" s="166">
        <f>IFERROR(E110+'Pay App 20'!F110,"")</f>
        <v>0</v>
      </c>
      <c r="G110" s="166">
        <f>SUM('Pay App 1:Pay App 20'!H110)</f>
        <v>0</v>
      </c>
      <c r="H110" s="165"/>
      <c r="I110" s="166">
        <f t="shared" si="6"/>
        <v>0</v>
      </c>
      <c r="J110" s="167">
        <f t="shared" si="7"/>
        <v>0</v>
      </c>
      <c r="K110" s="166">
        <f t="shared" si="8"/>
        <v>0</v>
      </c>
      <c r="L110" s="166" t="str">
        <f t="shared" si="9"/>
        <v/>
      </c>
      <c r="M110" s="165"/>
      <c r="N110" s="166">
        <f>SUM('Pay App 1:Pay App 21'!L110)+SUM('Pay App 1:Pay App 21'!M110)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Data'!$N$2:$BW$88,23,FALSE)</f>
        <v>0</v>
      </c>
      <c r="F111" s="166">
        <f>IFERROR(E111+'Pay App 20'!F111,"")</f>
        <v>0</v>
      </c>
      <c r="G111" s="166">
        <f>SUM('Pay App 1:Pay App 20'!H111)</f>
        <v>0</v>
      </c>
      <c r="H111" s="165"/>
      <c r="I111" s="166">
        <f t="shared" si="6"/>
        <v>0</v>
      </c>
      <c r="J111" s="167">
        <f t="shared" si="7"/>
        <v>0</v>
      </c>
      <c r="K111" s="166">
        <f t="shared" si="8"/>
        <v>0</v>
      </c>
      <c r="L111" s="166" t="str">
        <f t="shared" si="9"/>
        <v/>
      </c>
      <c r="M111" s="165"/>
      <c r="N111" s="166">
        <f>SUM('Pay App 1:Pay App 21'!L111)+SUM('Pay App 1:Pay App 21'!M111)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Data'!$N$2:$BW$88,23,FALSE)</f>
        <v>0</v>
      </c>
      <c r="F112" s="166">
        <f>IFERROR(E112+'Pay App 20'!F112,"")</f>
        <v>0</v>
      </c>
      <c r="G112" s="166">
        <f>SUM('Pay App 1:Pay App 20'!H112)</f>
        <v>0</v>
      </c>
      <c r="H112" s="165"/>
      <c r="I112" s="166">
        <f t="shared" si="6"/>
        <v>0</v>
      </c>
      <c r="J112" s="167">
        <f t="shared" si="7"/>
        <v>0</v>
      </c>
      <c r="K112" s="166">
        <f t="shared" si="8"/>
        <v>0</v>
      </c>
      <c r="L112" s="166" t="str">
        <f t="shared" si="9"/>
        <v/>
      </c>
      <c r="M112" s="165"/>
      <c r="N112" s="166">
        <f>SUM('Pay App 1:Pay App 21'!L112)+SUM('Pay App 1:Pay App 21'!M112)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Data'!$N$2:$BW$88,23,FALSE)</f>
        <v>0</v>
      </c>
      <c r="F113" s="166">
        <f>IFERROR(E113+'Pay App 20'!F113,"")</f>
        <v>0</v>
      </c>
      <c r="G113" s="166">
        <f>SUM('Pay App 1:Pay App 20'!H113)</f>
        <v>0</v>
      </c>
      <c r="H113" s="165"/>
      <c r="I113" s="166">
        <f t="shared" si="6"/>
        <v>0</v>
      </c>
      <c r="J113" s="167">
        <f t="shared" si="7"/>
        <v>0</v>
      </c>
      <c r="K113" s="166">
        <f t="shared" si="8"/>
        <v>0</v>
      </c>
      <c r="L113" s="166" t="str">
        <f t="shared" si="9"/>
        <v/>
      </c>
      <c r="M113" s="165"/>
      <c r="N113" s="166">
        <f>SUM('Pay App 1:Pay App 21'!L113)+SUM('Pay App 1:Pay App 21'!M113)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Data'!$N$2:$BW$88,23,FALSE)</f>
        <v>0</v>
      </c>
      <c r="F114" s="166">
        <f>IFERROR(E114+'Pay App 20'!F114,"")</f>
        <v>0</v>
      </c>
      <c r="G114" s="166">
        <f>SUM('Pay App 1:Pay App 20'!H114)</f>
        <v>0</v>
      </c>
      <c r="H114" s="165"/>
      <c r="I114" s="166">
        <f t="shared" si="6"/>
        <v>0</v>
      </c>
      <c r="J114" s="167">
        <f t="shared" si="7"/>
        <v>0</v>
      </c>
      <c r="K114" s="166">
        <f t="shared" si="8"/>
        <v>0</v>
      </c>
      <c r="L114" s="166" t="str">
        <f t="shared" si="9"/>
        <v/>
      </c>
      <c r="M114" s="165"/>
      <c r="N114" s="166">
        <f>SUM('Pay App 1:Pay App 21'!L114)+SUM('Pay App 1:Pay App 21'!M114)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Data'!$N$2:$BW$88,23,FALSE)</f>
        <v>0</v>
      </c>
      <c r="F115" s="166">
        <f>IFERROR(E115+'Pay App 20'!F115,"")</f>
        <v>0</v>
      </c>
      <c r="G115" s="166">
        <f>SUM('Pay App 1:Pay App 20'!H115)</f>
        <v>0</v>
      </c>
      <c r="H115" s="165"/>
      <c r="I115" s="166">
        <f t="shared" si="6"/>
        <v>0</v>
      </c>
      <c r="J115" s="167">
        <f t="shared" si="7"/>
        <v>0</v>
      </c>
      <c r="K115" s="166">
        <f t="shared" si="8"/>
        <v>0</v>
      </c>
      <c r="L115" s="166" t="str">
        <f t="shared" si="9"/>
        <v/>
      </c>
      <c r="M115" s="165"/>
      <c r="N115" s="166">
        <f>SUM('Pay App 1:Pay App 21'!L115)+SUM('Pay App 1:Pay App 21'!M115)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Data'!$N$2:$BW$88,23,FALSE)</f>
        <v>0</v>
      </c>
      <c r="F116" s="166">
        <f>IFERROR(E116+'Pay App 20'!F116,"")</f>
        <v>0</v>
      </c>
      <c r="G116" s="166">
        <f>SUM('Pay App 1:Pay App 20'!H116)</f>
        <v>0</v>
      </c>
      <c r="H116" s="165"/>
      <c r="I116" s="166">
        <f t="shared" si="6"/>
        <v>0</v>
      </c>
      <c r="J116" s="167">
        <f t="shared" si="7"/>
        <v>0</v>
      </c>
      <c r="K116" s="166">
        <f t="shared" si="8"/>
        <v>0</v>
      </c>
      <c r="L116" s="166" t="str">
        <f t="shared" si="9"/>
        <v/>
      </c>
      <c r="M116" s="165"/>
      <c r="N116" s="166">
        <f>SUM('Pay App 1:Pay App 21'!L116)+SUM('Pay App 1:Pay App 21'!M116)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Data'!$N$2:$BW$88,23,FALSE)</f>
        <v>0</v>
      </c>
      <c r="F117" s="166">
        <f>IFERROR(E117+'Pay App 20'!F117,"")</f>
        <v>0</v>
      </c>
      <c r="G117" s="166">
        <f>SUM('Pay App 1:Pay App 20'!H117)</f>
        <v>0</v>
      </c>
      <c r="H117" s="165"/>
      <c r="I117" s="166">
        <f t="shared" si="6"/>
        <v>0</v>
      </c>
      <c r="J117" s="167">
        <f t="shared" si="7"/>
        <v>0</v>
      </c>
      <c r="K117" s="166">
        <f t="shared" si="8"/>
        <v>0</v>
      </c>
      <c r="L117" s="166" t="str">
        <f t="shared" si="9"/>
        <v/>
      </c>
      <c r="M117" s="165"/>
      <c r="N117" s="166">
        <f>SUM('Pay App 1:Pay App 21'!L117)+SUM('Pay App 1:Pay App 21'!M117)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Data'!$N$2:$BW$88,23,FALSE)</f>
        <v>0</v>
      </c>
      <c r="F118" s="166">
        <f>IFERROR(E118+'Pay App 20'!F118,"")</f>
        <v>0</v>
      </c>
      <c r="G118" s="166">
        <f>SUM('Pay App 1:Pay App 20'!H118)</f>
        <v>0</v>
      </c>
      <c r="H118" s="165"/>
      <c r="I118" s="166">
        <f t="shared" si="6"/>
        <v>0</v>
      </c>
      <c r="J118" s="167">
        <f t="shared" si="7"/>
        <v>0</v>
      </c>
      <c r="K118" s="166">
        <f t="shared" si="8"/>
        <v>0</v>
      </c>
      <c r="L118" s="166" t="str">
        <f t="shared" si="9"/>
        <v/>
      </c>
      <c r="M118" s="165"/>
      <c r="N118" s="166">
        <f>SUM('Pay App 1:Pay App 21'!L118)+SUM('Pay App 1:Pay App 21'!M118)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Data'!$N$2:$BW$88,23,FALSE)</f>
        <v>0</v>
      </c>
      <c r="F119" s="166">
        <f>IFERROR(E119+'Pay App 20'!F119,"")</f>
        <v>0</v>
      </c>
      <c r="G119" s="166">
        <f>SUM('Pay App 1:Pay App 20'!H119)</f>
        <v>0</v>
      </c>
      <c r="H119" s="165"/>
      <c r="I119" s="166">
        <f t="shared" si="6"/>
        <v>0</v>
      </c>
      <c r="J119" s="167">
        <f t="shared" si="7"/>
        <v>0</v>
      </c>
      <c r="K119" s="166">
        <f t="shared" si="8"/>
        <v>0</v>
      </c>
      <c r="L119" s="166" t="str">
        <f t="shared" si="9"/>
        <v/>
      </c>
      <c r="M119" s="165"/>
      <c r="N119" s="166">
        <f>SUM('Pay App 1:Pay App 21'!L119)+SUM('Pay App 1:Pay App 21'!M119)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Data'!$N$2:$BW$88,23,FALSE)</f>
        <v>0</v>
      </c>
      <c r="F120" s="166">
        <f>IFERROR(E120+'Pay App 20'!F120,"")</f>
        <v>0</v>
      </c>
      <c r="G120" s="166">
        <f>SUM('Pay App 1:Pay App 20'!H120)</f>
        <v>0</v>
      </c>
      <c r="H120" s="165"/>
      <c r="I120" s="166">
        <f t="shared" si="6"/>
        <v>0</v>
      </c>
      <c r="J120" s="167">
        <f t="shared" si="7"/>
        <v>0</v>
      </c>
      <c r="K120" s="166">
        <f t="shared" si="8"/>
        <v>0</v>
      </c>
      <c r="L120" s="166" t="str">
        <f t="shared" si="9"/>
        <v/>
      </c>
      <c r="M120" s="165"/>
      <c r="N120" s="166">
        <f>SUM('Pay App 1:Pay App 21'!L120)+SUM('Pay App 1:Pay App 21'!M120)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Data'!$N$2:$BW$88,23,FALSE)</f>
        <v>0</v>
      </c>
      <c r="F121" s="166">
        <f>IFERROR(E121+'Pay App 20'!F121,"")</f>
        <v>0</v>
      </c>
      <c r="G121" s="166">
        <f>SUM('Pay App 1:Pay App 20'!H121)</f>
        <v>0</v>
      </c>
      <c r="H121" s="165"/>
      <c r="I121" s="166">
        <f t="shared" si="6"/>
        <v>0</v>
      </c>
      <c r="J121" s="167">
        <f t="shared" si="7"/>
        <v>0</v>
      </c>
      <c r="K121" s="166">
        <f t="shared" si="8"/>
        <v>0</v>
      </c>
      <c r="L121" s="166" t="str">
        <f t="shared" si="9"/>
        <v/>
      </c>
      <c r="M121" s="165"/>
      <c r="N121" s="166">
        <f>SUM('Pay App 1:Pay App 21'!L121)+SUM('Pay App 1:Pay App 21'!M121)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Data'!$N$2:$BW$88,23,FALSE)</f>
        <v>0</v>
      </c>
      <c r="F122" s="166">
        <f>IFERROR(E122+'Pay App 20'!F122,"")</f>
        <v>0</v>
      </c>
      <c r="G122" s="166">
        <f>SUM('Pay App 1:Pay App 20'!H122)</f>
        <v>0</v>
      </c>
      <c r="H122" s="165"/>
      <c r="I122" s="166">
        <f t="shared" si="6"/>
        <v>0</v>
      </c>
      <c r="J122" s="167">
        <f t="shared" si="7"/>
        <v>0</v>
      </c>
      <c r="K122" s="166">
        <f t="shared" si="8"/>
        <v>0</v>
      </c>
      <c r="L122" s="166" t="str">
        <f t="shared" si="9"/>
        <v/>
      </c>
      <c r="M122" s="165"/>
      <c r="N122" s="166">
        <f>SUM('Pay App 1:Pay App 21'!L122)+SUM('Pay App 1:Pay App 21'!M122)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Data'!$N$2:$BW$88,23,FALSE)</f>
        <v>0</v>
      </c>
      <c r="F123" s="166">
        <f>IFERROR(E123+'Pay App 20'!F123,"")</f>
        <v>0</v>
      </c>
      <c r="G123" s="166">
        <f>SUM('Pay App 1:Pay App 20'!H123)</f>
        <v>0</v>
      </c>
      <c r="H123" s="165"/>
      <c r="I123" s="166">
        <f t="shared" si="6"/>
        <v>0</v>
      </c>
      <c r="J123" s="167">
        <f t="shared" si="7"/>
        <v>0</v>
      </c>
      <c r="K123" s="166">
        <f t="shared" si="8"/>
        <v>0</v>
      </c>
      <c r="L123" s="166" t="str">
        <f t="shared" si="9"/>
        <v/>
      </c>
      <c r="M123" s="165"/>
      <c r="N123" s="166">
        <f>SUM('Pay App 1:Pay App 21'!L123)+SUM('Pay App 1:Pay App 21'!M123)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Data'!$N$2:$BW$88,23,FALSE)</f>
        <v>0</v>
      </c>
      <c r="F124" s="166">
        <f>IFERROR(E124+'Pay App 20'!F124,"")</f>
        <v>0</v>
      </c>
      <c r="G124" s="166">
        <f>SUM('Pay App 1:Pay App 20'!H124)</f>
        <v>0</v>
      </c>
      <c r="H124" s="165"/>
      <c r="I124" s="166">
        <f t="shared" si="6"/>
        <v>0</v>
      </c>
      <c r="J124" s="167">
        <f t="shared" si="7"/>
        <v>0</v>
      </c>
      <c r="K124" s="166">
        <f t="shared" si="8"/>
        <v>0</v>
      </c>
      <c r="L124" s="166" t="str">
        <f t="shared" si="9"/>
        <v/>
      </c>
      <c r="M124" s="165"/>
      <c r="N124" s="166">
        <f>SUM('Pay App 1:Pay App 21'!L124)+SUM('Pay App 1:Pay App 21'!M124)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Data'!$N$2:$BW$88,23,FALSE)</f>
        <v>0</v>
      </c>
      <c r="F125" s="166">
        <f>IFERROR(E125+'Pay App 20'!F125,"")</f>
        <v>0</v>
      </c>
      <c r="G125" s="166">
        <f>SUM('Pay App 1:Pay App 20'!H125)</f>
        <v>0</v>
      </c>
      <c r="H125" s="165"/>
      <c r="I125" s="166">
        <f t="shared" si="6"/>
        <v>0</v>
      </c>
      <c r="J125" s="167">
        <f t="shared" si="7"/>
        <v>0</v>
      </c>
      <c r="K125" s="166">
        <f t="shared" si="8"/>
        <v>0</v>
      </c>
      <c r="L125" s="166" t="str">
        <f t="shared" si="9"/>
        <v/>
      </c>
      <c r="M125" s="165"/>
      <c r="N125" s="166">
        <f>SUM('Pay App 1:Pay App 21'!L125)+SUM('Pay App 1:Pay App 21'!M125)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Data'!$N$2:$BW$88,23,FALSE)</f>
        <v>0</v>
      </c>
      <c r="F126" s="166">
        <f>IFERROR(E126+'Pay App 20'!F126,"")</f>
        <v>0</v>
      </c>
      <c r="G126" s="166">
        <f>SUM('Pay App 1:Pay App 20'!H126)</f>
        <v>0</v>
      </c>
      <c r="H126" s="165"/>
      <c r="I126" s="166">
        <f t="shared" si="6"/>
        <v>0</v>
      </c>
      <c r="J126" s="167">
        <f t="shared" si="7"/>
        <v>0</v>
      </c>
      <c r="K126" s="166">
        <f t="shared" si="8"/>
        <v>0</v>
      </c>
      <c r="L126" s="166" t="str">
        <f t="shared" si="9"/>
        <v/>
      </c>
      <c r="M126" s="165"/>
      <c r="N126" s="166">
        <f>SUM('Pay App 1:Pay App 21'!L126)+SUM('Pay App 1:Pay App 21'!M126)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Data'!$N$2:$BW$88,23,FALSE)</f>
        <v>0</v>
      </c>
      <c r="F127" s="166">
        <f>IFERROR(E127+'Pay App 20'!F127,"")</f>
        <v>0</v>
      </c>
      <c r="G127" s="166">
        <f>SUM('Pay App 1:Pay App 20'!H127)</f>
        <v>0</v>
      </c>
      <c r="H127" s="165"/>
      <c r="I127" s="166">
        <f t="shared" si="6"/>
        <v>0</v>
      </c>
      <c r="J127" s="167">
        <f t="shared" si="7"/>
        <v>0</v>
      </c>
      <c r="K127" s="166">
        <f t="shared" si="8"/>
        <v>0</v>
      </c>
      <c r="L127" s="166" t="str">
        <f t="shared" si="9"/>
        <v/>
      </c>
      <c r="M127" s="165"/>
      <c r="N127" s="166">
        <f>SUM('Pay App 1:Pay App 21'!L127)+SUM('Pay App 1:Pay App 21'!M127)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Data'!$N$2:$BW$88,23,FALSE)</f>
        <v>0</v>
      </c>
      <c r="F128" s="166">
        <f>IFERROR(E128+'Pay App 20'!F128,"")</f>
        <v>0</v>
      </c>
      <c r="G128" s="166">
        <f>SUM('Pay App 1:Pay App 20'!H128)</f>
        <v>0</v>
      </c>
      <c r="H128" s="165"/>
      <c r="I128" s="166">
        <f t="shared" si="6"/>
        <v>0</v>
      </c>
      <c r="J128" s="167">
        <f t="shared" si="7"/>
        <v>0</v>
      </c>
      <c r="K128" s="166">
        <f t="shared" si="8"/>
        <v>0</v>
      </c>
      <c r="L128" s="166" t="str">
        <f t="shared" si="9"/>
        <v/>
      </c>
      <c r="M128" s="165"/>
      <c r="N128" s="166">
        <f>SUM('Pay App 1:Pay App 21'!L128)+SUM('Pay App 1:Pay App 21'!M128)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Data'!$N$2:$BW$88,23,FALSE)</f>
        <v>0</v>
      </c>
      <c r="F129" s="166">
        <f>IFERROR(E129+'Pay App 20'!F129,"")</f>
        <v>0</v>
      </c>
      <c r="G129" s="166">
        <f>SUM('Pay App 1:Pay App 20'!H129)</f>
        <v>0</v>
      </c>
      <c r="H129" s="165"/>
      <c r="I129" s="166">
        <f t="shared" si="6"/>
        <v>0</v>
      </c>
      <c r="J129" s="167">
        <f t="shared" si="7"/>
        <v>0</v>
      </c>
      <c r="K129" s="166">
        <f t="shared" si="8"/>
        <v>0</v>
      </c>
      <c r="L129" s="166" t="str">
        <f t="shared" si="9"/>
        <v/>
      </c>
      <c r="M129" s="165"/>
      <c r="N129" s="166">
        <f>SUM('Pay App 1:Pay App 21'!L129)+SUM('Pay App 1:Pay App 21'!M129)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Data'!$N$2:$BW$88,23,FALSE)</f>
        <v>0</v>
      </c>
      <c r="F130" s="166">
        <f>IFERROR(E130+'Pay App 20'!F130,"")</f>
        <v>0</v>
      </c>
      <c r="G130" s="166">
        <f>SUM('Pay App 1:Pay App 20'!H130)</f>
        <v>0</v>
      </c>
      <c r="H130" s="165"/>
      <c r="I130" s="166">
        <f t="shared" si="6"/>
        <v>0</v>
      </c>
      <c r="J130" s="167">
        <f t="shared" si="7"/>
        <v>0</v>
      </c>
      <c r="K130" s="166">
        <f t="shared" si="8"/>
        <v>0</v>
      </c>
      <c r="L130" s="166" t="str">
        <f t="shared" si="9"/>
        <v/>
      </c>
      <c r="M130" s="165"/>
      <c r="N130" s="166">
        <f>SUM('Pay App 1:Pay App 21'!L130)+SUM('Pay App 1:Pay App 21'!M130)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Data'!$N$2:$BW$88,23,FALSE)</f>
        <v>0</v>
      </c>
      <c r="F131" s="166">
        <f>IFERROR(E131+'Pay App 20'!F131,"")</f>
        <v>0</v>
      </c>
      <c r="G131" s="166">
        <f>SUM('Pay App 1:Pay App 20'!H131)</f>
        <v>0</v>
      </c>
      <c r="H131" s="165"/>
      <c r="I131" s="166">
        <f t="shared" si="6"/>
        <v>0</v>
      </c>
      <c r="J131" s="167">
        <f t="shared" si="7"/>
        <v>0</v>
      </c>
      <c r="K131" s="166">
        <f t="shared" si="8"/>
        <v>0</v>
      </c>
      <c r="L131" s="166" t="str">
        <f t="shared" si="9"/>
        <v/>
      </c>
      <c r="M131" s="165"/>
      <c r="N131" s="166">
        <f>SUM('Pay App 1:Pay App 21'!L131)+SUM('Pay App 1:Pay App 21'!M131)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Data'!$N$2:$BW$88,23,FALSE)</f>
        <v>0</v>
      </c>
      <c r="F132" s="166">
        <f>IFERROR(E132+'Pay App 20'!F132,"")</f>
        <v>0</v>
      </c>
      <c r="G132" s="166">
        <f>SUM('Pay App 1:Pay App 20'!H132)</f>
        <v>0</v>
      </c>
      <c r="H132" s="165"/>
      <c r="I132" s="166">
        <f t="shared" si="6"/>
        <v>0</v>
      </c>
      <c r="J132" s="167">
        <f t="shared" si="7"/>
        <v>0</v>
      </c>
      <c r="K132" s="166">
        <f t="shared" si="8"/>
        <v>0</v>
      </c>
      <c r="L132" s="166" t="str">
        <f t="shared" si="9"/>
        <v/>
      </c>
      <c r="M132" s="165"/>
      <c r="N132" s="166">
        <f>SUM('Pay App 1:Pay App 21'!L132)+SUM('Pay App 1:Pay App 21'!M132)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Data'!$N$2:$BW$88,23,FALSE)</f>
        <v>0</v>
      </c>
      <c r="F133" s="166">
        <f>IFERROR(E133+'Pay App 20'!F133,"")</f>
        <v>0</v>
      </c>
      <c r="G133" s="166">
        <f>SUM('Pay App 1:Pay App 20'!H133)</f>
        <v>0</v>
      </c>
      <c r="H133" s="165"/>
      <c r="I133" s="166">
        <f t="shared" si="6"/>
        <v>0</v>
      </c>
      <c r="J133" s="167">
        <f t="shared" si="7"/>
        <v>0</v>
      </c>
      <c r="K133" s="166">
        <f t="shared" si="8"/>
        <v>0</v>
      </c>
      <c r="L133" s="166" t="str">
        <f t="shared" si="9"/>
        <v/>
      </c>
      <c r="M133" s="165"/>
      <c r="N133" s="166">
        <f>SUM('Pay App 1:Pay App 21'!L133)+SUM('Pay App 1:Pay App 21'!M133)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Data'!$N$2:$BW$88,23,FALSE)</f>
        <v>0</v>
      </c>
      <c r="F134" s="166">
        <f>IFERROR(E134+'Pay App 20'!F134,"")</f>
        <v>0</v>
      </c>
      <c r="G134" s="166">
        <f>SUM('Pay App 1:Pay App 20'!H134)</f>
        <v>0</v>
      </c>
      <c r="H134" s="165"/>
      <c r="I134" s="166">
        <f t="shared" si="6"/>
        <v>0</v>
      </c>
      <c r="J134" s="167">
        <f t="shared" si="7"/>
        <v>0</v>
      </c>
      <c r="K134" s="166">
        <f t="shared" si="8"/>
        <v>0</v>
      </c>
      <c r="L134" s="166" t="str">
        <f t="shared" si="9"/>
        <v/>
      </c>
      <c r="M134" s="165"/>
      <c r="N134" s="166">
        <f>SUM('Pay App 1:Pay App 21'!L134)+SUM('Pay App 1:Pay App 21'!M134)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Data'!$N$2:$BW$88,23,FALSE)</f>
        <v>0</v>
      </c>
      <c r="F135" s="166">
        <f>IFERROR(E135+'Pay App 20'!F135,"")</f>
        <v>0</v>
      </c>
      <c r="G135" s="166">
        <f>SUM('Pay App 1:Pay App 20'!H135)</f>
        <v>0</v>
      </c>
      <c r="H135" s="165"/>
      <c r="I135" s="166">
        <f t="shared" si="6"/>
        <v>0</v>
      </c>
      <c r="J135" s="167">
        <f t="shared" si="7"/>
        <v>0</v>
      </c>
      <c r="K135" s="166">
        <f t="shared" si="8"/>
        <v>0</v>
      </c>
      <c r="L135" s="166" t="str">
        <f t="shared" si="9"/>
        <v/>
      </c>
      <c r="M135" s="165"/>
      <c r="N135" s="166">
        <f>SUM('Pay App 1:Pay App 21'!L135)+SUM('Pay App 1:Pay App 21'!M135)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Data'!$N$2:$BW$88,23,FALSE)</f>
        <v>0</v>
      </c>
      <c r="F136" s="166">
        <f>IFERROR(E136+'Pay App 20'!F136,"")</f>
        <v>0</v>
      </c>
      <c r="G136" s="166">
        <f>SUM('Pay App 1:Pay App 20'!H136)</f>
        <v>0</v>
      </c>
      <c r="H136" s="165"/>
      <c r="I136" s="166">
        <f t="shared" si="6"/>
        <v>0</v>
      </c>
      <c r="J136" s="167">
        <f t="shared" si="7"/>
        <v>0</v>
      </c>
      <c r="K136" s="166">
        <f t="shared" si="8"/>
        <v>0</v>
      </c>
      <c r="L136" s="166" t="str">
        <f t="shared" si="9"/>
        <v/>
      </c>
      <c r="M136" s="165"/>
      <c r="N136" s="166">
        <f>SUM('Pay App 1:Pay App 21'!L136)+SUM('Pay App 1:Pay App 21'!M136)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Data'!$N$2:$BW$88,23,FALSE)</f>
        <v>0</v>
      </c>
      <c r="F137" s="166">
        <f>IFERROR(E137+'Pay App 20'!F137,"")</f>
        <v>0</v>
      </c>
      <c r="G137" s="166">
        <f>SUM('Pay App 1:Pay App 20'!H137)</f>
        <v>0</v>
      </c>
      <c r="H137" s="165"/>
      <c r="I137" s="166">
        <f t="shared" si="6"/>
        <v>0</v>
      </c>
      <c r="J137" s="167">
        <f t="shared" si="7"/>
        <v>0</v>
      </c>
      <c r="K137" s="166">
        <f t="shared" si="8"/>
        <v>0</v>
      </c>
      <c r="L137" s="166" t="str">
        <f t="shared" si="9"/>
        <v/>
      </c>
      <c r="M137" s="165"/>
      <c r="N137" s="166">
        <f>SUM('Pay App 1:Pay App 21'!L137)+SUM('Pay App 1:Pay App 21'!M137)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Data'!$N$2:$BW$88,23,FALSE)</f>
        <v>0</v>
      </c>
      <c r="F138" s="166">
        <f>IFERROR(E138+'Pay App 20'!F138,"")</f>
        <v>0</v>
      </c>
      <c r="G138" s="166">
        <f>SUM('Pay App 1:Pay App 20'!H138)</f>
        <v>0</v>
      </c>
      <c r="H138" s="165"/>
      <c r="I138" s="166">
        <f t="shared" si="6"/>
        <v>0</v>
      </c>
      <c r="J138" s="167">
        <f t="shared" si="7"/>
        <v>0</v>
      </c>
      <c r="K138" s="166">
        <f t="shared" si="8"/>
        <v>0</v>
      </c>
      <c r="L138" s="166" t="str">
        <f t="shared" si="9"/>
        <v/>
      </c>
      <c r="M138" s="165"/>
      <c r="N138" s="166">
        <f>SUM('Pay App 1:Pay App 21'!L138)+SUM('Pay App 1:Pay App 21'!M138)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Data'!$N$2:$BW$88,23,FALSE)</f>
        <v>0</v>
      </c>
      <c r="F139" s="166">
        <f>IFERROR(E139+'Pay App 20'!F139,"")</f>
        <v>0</v>
      </c>
      <c r="G139" s="166">
        <f>SUM('Pay App 1:Pay App 20'!H139)</f>
        <v>0</v>
      </c>
      <c r="H139" s="165"/>
      <c r="I139" s="166">
        <f t="shared" si="6"/>
        <v>0</v>
      </c>
      <c r="J139" s="167">
        <f t="shared" si="7"/>
        <v>0</v>
      </c>
      <c r="K139" s="166">
        <f t="shared" si="8"/>
        <v>0</v>
      </c>
      <c r="L139" s="166" t="str">
        <f t="shared" si="9"/>
        <v/>
      </c>
      <c r="M139" s="165"/>
      <c r="N139" s="166">
        <f>SUM('Pay App 1:Pay App 21'!L139)+SUM('Pay App 1:Pay App 21'!M139)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Data'!$N$2:$BW$88,23,FALSE)</f>
        <v>0</v>
      </c>
      <c r="F140" s="166">
        <f>IFERROR(E140+'Pay App 20'!F140,"")</f>
        <v>0</v>
      </c>
      <c r="G140" s="166">
        <f>SUM('Pay App 1:Pay App 20'!H140)</f>
        <v>0</v>
      </c>
      <c r="H140" s="165"/>
      <c r="I140" s="166">
        <f t="shared" si="6"/>
        <v>0</v>
      </c>
      <c r="J140" s="167">
        <f t="shared" si="7"/>
        <v>0</v>
      </c>
      <c r="K140" s="166">
        <f t="shared" si="8"/>
        <v>0</v>
      </c>
      <c r="L140" s="166" t="str">
        <f t="shared" si="9"/>
        <v/>
      </c>
      <c r="M140" s="165"/>
      <c r="N140" s="166">
        <f>SUM('Pay App 1:Pay App 21'!L140)+SUM('Pay App 1:Pay App 21'!M140)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Data'!$N$2:$BW$88,23,FALSE)</f>
        <v>0</v>
      </c>
      <c r="F141" s="166">
        <f>IFERROR(E141+'Pay App 20'!F141,"")</f>
        <v>0</v>
      </c>
      <c r="G141" s="166">
        <f>SUM('Pay App 1:Pay App 20'!H141)</f>
        <v>0</v>
      </c>
      <c r="H141" s="165"/>
      <c r="I141" s="166">
        <f t="shared" si="6"/>
        <v>0</v>
      </c>
      <c r="J141" s="167">
        <f t="shared" si="7"/>
        <v>0</v>
      </c>
      <c r="K141" s="166">
        <f t="shared" si="8"/>
        <v>0</v>
      </c>
      <c r="L141" s="166" t="str">
        <f t="shared" si="9"/>
        <v/>
      </c>
      <c r="M141" s="165"/>
      <c r="N141" s="166">
        <f>SUM('Pay App 1:Pay App 21'!L141)+SUM('Pay App 1:Pay App 21'!M141)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Data'!$N$2:$BW$88,23,FALSE)</f>
        <v>0</v>
      </c>
      <c r="F142" s="166">
        <f>IFERROR(E142+'Pay App 20'!F142,"")</f>
        <v>0</v>
      </c>
      <c r="G142" s="166">
        <f>SUM('Pay App 1:Pay App 20'!H142)</f>
        <v>0</v>
      </c>
      <c r="H142" s="165"/>
      <c r="I142" s="166">
        <f t="shared" si="6"/>
        <v>0</v>
      </c>
      <c r="J142" s="167">
        <f t="shared" si="7"/>
        <v>0</v>
      </c>
      <c r="K142" s="166">
        <f t="shared" si="8"/>
        <v>0</v>
      </c>
      <c r="L142" s="166" t="str">
        <f t="shared" si="9"/>
        <v/>
      </c>
      <c r="M142" s="165"/>
      <c r="N142" s="166">
        <f>SUM('Pay App 1:Pay App 21'!L142)+SUM('Pay App 1:Pay App 21'!M142)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Data'!$N$2:$BW$88,23,FALSE)</f>
        <v>0</v>
      </c>
      <c r="F143" s="166">
        <f>IFERROR(E143+'Pay App 20'!F143,"")</f>
        <v>0</v>
      </c>
      <c r="G143" s="166">
        <f>SUM('Pay App 1:Pay App 20'!H143)</f>
        <v>0</v>
      </c>
      <c r="H143" s="165"/>
      <c r="I143" s="166">
        <f t="shared" si="6"/>
        <v>0</v>
      </c>
      <c r="J143" s="167">
        <f t="shared" si="7"/>
        <v>0</v>
      </c>
      <c r="K143" s="166">
        <f t="shared" si="8"/>
        <v>0</v>
      </c>
      <c r="L143" s="166" t="str">
        <f t="shared" si="9"/>
        <v/>
      </c>
      <c r="M143" s="165"/>
      <c r="N143" s="166">
        <f>SUM('Pay App 1:Pay App 21'!L143)+SUM('Pay App 1:Pay App 21'!M143)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Data'!$N$2:$BW$88,23,FALSE)</f>
        <v>0</v>
      </c>
      <c r="F144" s="166">
        <f>IFERROR(E144+'Pay App 20'!F144,"")</f>
        <v>0</v>
      </c>
      <c r="G144" s="166">
        <f>SUM('Pay App 1:Pay App 20'!H144)</f>
        <v>0</v>
      </c>
      <c r="H144" s="165"/>
      <c r="I144" s="166">
        <f t="shared" si="6"/>
        <v>0</v>
      </c>
      <c r="J144" s="167">
        <f t="shared" si="7"/>
        <v>0</v>
      </c>
      <c r="K144" s="166">
        <f t="shared" si="8"/>
        <v>0</v>
      </c>
      <c r="L144" s="166" t="str">
        <f t="shared" si="9"/>
        <v/>
      </c>
      <c r="M144" s="165"/>
      <c r="N144" s="166">
        <f>SUM('Pay App 1:Pay App 21'!L144)+SUM('Pay App 1:Pay App 21'!M144)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Data'!$N$2:$BW$88,23,FALSE)</f>
        <v>0</v>
      </c>
      <c r="F145" s="166">
        <f>IFERROR(E145+'Pay App 20'!F145,"")</f>
        <v>0</v>
      </c>
      <c r="G145" s="166">
        <f>SUM('Pay App 1:Pay App 20'!H145)</f>
        <v>0</v>
      </c>
      <c r="H145" s="165"/>
      <c r="I145" s="166">
        <f t="shared" si="6"/>
        <v>0</v>
      </c>
      <c r="J145" s="167">
        <f t="shared" si="7"/>
        <v>0</v>
      </c>
      <c r="K145" s="166">
        <f t="shared" si="8"/>
        <v>0</v>
      </c>
      <c r="L145" s="166" t="str">
        <f t="shared" si="9"/>
        <v/>
      </c>
      <c r="M145" s="165"/>
      <c r="N145" s="166">
        <f>SUM('Pay App 1:Pay App 21'!L145)+SUM('Pay App 1:Pay App 21'!M145)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Data'!$N$2:$BW$88,23,FALSE)</f>
        <v>0</v>
      </c>
      <c r="F146" s="166">
        <f>IFERROR(E146+'Pay App 20'!F146,"")</f>
        <v>0</v>
      </c>
      <c r="G146" s="166">
        <f>SUM('Pay App 1:Pay App 20'!H146)</f>
        <v>0</v>
      </c>
      <c r="H146" s="165"/>
      <c r="I146" s="166">
        <f t="shared" si="6"/>
        <v>0</v>
      </c>
      <c r="J146" s="167">
        <f t="shared" si="7"/>
        <v>0</v>
      </c>
      <c r="K146" s="166">
        <f t="shared" si="8"/>
        <v>0</v>
      </c>
      <c r="L146" s="166" t="str">
        <f t="shared" si="9"/>
        <v/>
      </c>
      <c r="M146" s="165"/>
      <c r="N146" s="166">
        <f>SUM('Pay App 1:Pay App 21'!L146)+SUM('Pay App 1:Pay App 21'!M146)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Data'!$N$2:$BW$88,23,FALSE)</f>
        <v>0</v>
      </c>
      <c r="F147" s="166">
        <f>IFERROR(E147+'Pay App 20'!F147,"")</f>
        <v>0</v>
      </c>
      <c r="G147" s="166">
        <f>SUM('Pay App 1:Pay App 20'!H147)</f>
        <v>0</v>
      </c>
      <c r="H147" s="165"/>
      <c r="I147" s="166">
        <f t="shared" si="6"/>
        <v>0</v>
      </c>
      <c r="J147" s="167">
        <f t="shared" si="7"/>
        <v>0</v>
      </c>
      <c r="K147" s="166">
        <f t="shared" si="8"/>
        <v>0</v>
      </c>
      <c r="L147" s="166" t="str">
        <f t="shared" si="9"/>
        <v/>
      </c>
      <c r="M147" s="165"/>
      <c r="N147" s="166">
        <f>SUM('Pay App 1:Pay App 21'!L147)+SUM('Pay App 1:Pay App 21'!M147)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Data'!$N$2:$BW$88,23,FALSE)</f>
        <v>0</v>
      </c>
      <c r="F148" s="166">
        <f>IFERROR(E148+'Pay App 20'!F148,"")</f>
        <v>0</v>
      </c>
      <c r="G148" s="166">
        <f>SUM('Pay App 1:Pay App 20'!H148)</f>
        <v>0</v>
      </c>
      <c r="H148" s="165"/>
      <c r="I148" s="166">
        <f t="shared" si="6"/>
        <v>0</v>
      </c>
      <c r="J148" s="167">
        <f t="shared" si="7"/>
        <v>0</v>
      </c>
      <c r="K148" s="166">
        <f t="shared" si="8"/>
        <v>0</v>
      </c>
      <c r="L148" s="166" t="str">
        <f t="shared" si="9"/>
        <v/>
      </c>
      <c r="M148" s="165"/>
      <c r="N148" s="166">
        <f>SUM('Pay App 1:Pay App 21'!L148)+SUM('Pay App 1:Pay App 21'!M148)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7K/CFWpEN9D2WzVoGokYhpLKOJtMv+UEIVEUJmVNotYu9o2rWuSMIBktEpnrYx5rKgTD7Cl5XmFSS9gvk4pQDg==" saltValue="upasRyFFmTJXORcDZxxwFg=="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439" priority="2" operator="equal">
      <formula>0</formula>
    </cfRule>
  </conditionalFormatting>
  <conditionalFormatting sqref="D106:G148">
    <cfRule type="cellIs" dxfId="438" priority="1" operator="equal">
      <formula>0</formula>
    </cfRule>
  </conditionalFormatting>
  <conditionalFormatting sqref="D10:H10 D12:H14 D19:H21">
    <cfRule type="cellIs" dxfId="437" priority="6" operator="equal">
      <formula>0</formula>
    </cfRule>
  </conditionalFormatting>
  <conditionalFormatting sqref="H51">
    <cfRule type="cellIs" dxfId="436" priority="9" operator="lessThan">
      <formula>0</formula>
    </cfRule>
  </conditionalFormatting>
  <conditionalFormatting sqref="I57:I100 K57:K100 I106:I148 K106:K148 N106:O148">
    <cfRule type="cellIs" dxfId="435" priority="14" operator="equal">
      <formula>0</formula>
    </cfRule>
  </conditionalFormatting>
  <conditionalFormatting sqref="J57:J100 J106:J149">
    <cfRule type="cellIs" dxfId="434" priority="11" operator="greaterThan">
      <formula>1</formula>
    </cfRule>
    <cfRule type="cellIs" dxfId="433" priority="12" operator="equal">
      <formula>0</formula>
    </cfRule>
  </conditionalFormatting>
  <conditionalFormatting sqref="K57:K100 K106:K148">
    <cfRule type="cellIs" dxfId="432" priority="10" operator="lessThan">
      <formula>0</formula>
    </cfRule>
  </conditionalFormatting>
  <conditionalFormatting sqref="M57:M100">
    <cfRule type="cellIs" dxfId="431" priority="13" operator="lessThan">
      <formula>0</formula>
    </cfRule>
  </conditionalFormatting>
  <conditionalFormatting sqref="M106:M148">
    <cfRule type="cellIs" dxfId="430" priority="8" operator="lessThan">
      <formula>0</formula>
    </cfRule>
  </conditionalFormatting>
  <conditionalFormatting sqref="N57:O100">
    <cfRule type="cellIs" dxfId="429"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0B9A109B-F401-45D2-93A0-11DE18D10645}">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1A88A211-C1C7-4C9C-B8B7-D92049B6D00D}">
          <x14:formula1>
            <xm:f>'Graph Data'!$L$74:$L$76</xm:f>
          </x14:formula1>
          <xm:sqref>G17</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7A518-10DC-4108-B811-339E1057F735}">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22</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22'!E149)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22'!G41)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21'!H49)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22.1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Data'!$N$2:$BW$88,24,FALSE)</f>
        <v>0</v>
      </c>
      <c r="F57" s="166">
        <f>IFERROR(E57+'Pay App 21'!F57,"")</f>
        <v>0</v>
      </c>
      <c r="G57" s="166">
        <f>SUM('Pay App 1:Pay App 21'!H57)</f>
        <v>0</v>
      </c>
      <c r="H57" s="165"/>
      <c r="I57" s="166">
        <f>G57+H57</f>
        <v>0</v>
      </c>
      <c r="J57" s="167">
        <f>IFERROR(I57/F57,0)</f>
        <v>0</v>
      </c>
      <c r="K57" s="166">
        <f>IFERROR(F57-I57,"")</f>
        <v>0</v>
      </c>
      <c r="L57" s="166" t="str">
        <f>IF(AND($H$33&lt;100000, $H$33&gt;0, H57&gt;=1),0,IF(AND($H$33&gt;=100000,H57&lt;&gt;""),O57,""))</f>
        <v/>
      </c>
      <c r="M57" s="165"/>
      <c r="N57" s="166">
        <f>SUM('Pay App 1:Pay App 22'!L57)+SUM('Pay App 1:Pay App 22'!M57)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Data'!$N$2:$BW$88,24,FALSE)</f>
        <v>0</v>
      </c>
      <c r="F58" s="166">
        <f>IFERROR(E58+'Pay App 21'!F58,"")</f>
        <v>0</v>
      </c>
      <c r="G58" s="166">
        <f>SUM('Pay App 1:Pay App 21'!H58)</f>
        <v>0</v>
      </c>
      <c r="H58" s="165"/>
      <c r="I58" s="166">
        <f>G58+H58</f>
        <v>0</v>
      </c>
      <c r="J58" s="167">
        <f>IFERROR(I58/F58,0)</f>
        <v>0</v>
      </c>
      <c r="K58" s="166">
        <f>IFERROR(F58-I58,"")</f>
        <v>0</v>
      </c>
      <c r="L58" s="166" t="str">
        <f t="shared" ref="L58:L100" si="0">IF(AND($H$33&lt;100000, $H$33&gt;0, H58&gt;=1),0,IF(AND($H$33&gt;=100000,H58&lt;&gt;""),O58,""))</f>
        <v/>
      </c>
      <c r="M58" s="165"/>
      <c r="N58" s="166">
        <f>SUM('Pay App 1:Pay App 22'!L58)+SUM('Pay App 1:Pay App 22'!M58)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Data'!$N$2:$BW$88,24,FALSE)</f>
        <v>0</v>
      </c>
      <c r="F59" s="166">
        <f>IFERROR(E59+'Pay App 21'!F59,"")</f>
        <v>0</v>
      </c>
      <c r="G59" s="166">
        <f>SUM('Pay App 1:Pay App 21'!H59)</f>
        <v>0</v>
      </c>
      <c r="H59" s="165"/>
      <c r="I59" s="166">
        <f t="shared" ref="I59:I99" si="2">G59+H59</f>
        <v>0</v>
      </c>
      <c r="J59" s="167">
        <f t="shared" ref="J59:J99" si="3">IFERROR(I59/F59,0)</f>
        <v>0</v>
      </c>
      <c r="K59" s="166">
        <f t="shared" ref="K59:K99" si="4">IFERROR(F59-I59,"")</f>
        <v>0</v>
      </c>
      <c r="L59" s="166" t="str">
        <f t="shared" si="0"/>
        <v/>
      </c>
      <c r="M59" s="165"/>
      <c r="N59" s="166">
        <f>SUM('Pay App 1:Pay App 22'!L59)+SUM('Pay App 1:Pay App 22'!M59)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Data'!$N$2:$BW$88,24,FALSE)</f>
        <v>0</v>
      </c>
      <c r="F60" s="166">
        <f>IFERROR(E60+'Pay App 21'!F60,"")</f>
        <v>0</v>
      </c>
      <c r="G60" s="166">
        <f>SUM('Pay App 1:Pay App 21'!H60)</f>
        <v>0</v>
      </c>
      <c r="H60" s="165"/>
      <c r="I60" s="166">
        <f t="shared" si="2"/>
        <v>0</v>
      </c>
      <c r="J60" s="167">
        <f t="shared" si="3"/>
        <v>0</v>
      </c>
      <c r="K60" s="166">
        <f t="shared" si="4"/>
        <v>0</v>
      </c>
      <c r="L60" s="166" t="str">
        <f t="shared" si="0"/>
        <v/>
      </c>
      <c r="M60" s="165"/>
      <c r="N60" s="166">
        <f>SUM('Pay App 1:Pay App 22'!L60)+SUM('Pay App 1:Pay App 22'!M60)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Data'!$N$2:$BW$88,24,FALSE)</f>
        <v>0</v>
      </c>
      <c r="F61" s="166">
        <f>IFERROR(E61+'Pay App 21'!F61,"")</f>
        <v>0</v>
      </c>
      <c r="G61" s="166">
        <f>SUM('Pay App 1:Pay App 21'!H61)</f>
        <v>0</v>
      </c>
      <c r="H61" s="165"/>
      <c r="I61" s="166">
        <f t="shared" si="2"/>
        <v>0</v>
      </c>
      <c r="J61" s="167">
        <f t="shared" si="3"/>
        <v>0</v>
      </c>
      <c r="K61" s="166">
        <f t="shared" si="4"/>
        <v>0</v>
      </c>
      <c r="L61" s="166" t="str">
        <f t="shared" si="0"/>
        <v/>
      </c>
      <c r="M61" s="165"/>
      <c r="N61" s="166">
        <f>SUM('Pay App 1:Pay App 22'!L61)+SUM('Pay App 1:Pay App 22'!M61)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Data'!$N$2:$BW$88,24,FALSE)</f>
        <v>0</v>
      </c>
      <c r="F62" s="166">
        <f>IFERROR(E62+'Pay App 21'!F62,"")</f>
        <v>0</v>
      </c>
      <c r="G62" s="166">
        <f>SUM('Pay App 1:Pay App 21'!H62)</f>
        <v>0</v>
      </c>
      <c r="H62" s="165"/>
      <c r="I62" s="166">
        <f t="shared" si="2"/>
        <v>0</v>
      </c>
      <c r="J62" s="167">
        <f t="shared" si="3"/>
        <v>0</v>
      </c>
      <c r="K62" s="166">
        <f t="shared" si="4"/>
        <v>0</v>
      </c>
      <c r="L62" s="166" t="str">
        <f t="shared" si="0"/>
        <v/>
      </c>
      <c r="M62" s="165"/>
      <c r="N62" s="166">
        <f>SUM('Pay App 1:Pay App 22'!L62)+SUM('Pay App 1:Pay App 22'!M62)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Data'!$N$2:$BW$88,24,FALSE)</f>
        <v>0</v>
      </c>
      <c r="F63" s="166">
        <f>IFERROR(E63+'Pay App 21'!F63,"")</f>
        <v>0</v>
      </c>
      <c r="G63" s="166">
        <f>SUM('Pay App 1:Pay App 21'!H63)</f>
        <v>0</v>
      </c>
      <c r="H63" s="165"/>
      <c r="I63" s="166">
        <f t="shared" si="2"/>
        <v>0</v>
      </c>
      <c r="J63" s="167">
        <f t="shared" si="3"/>
        <v>0</v>
      </c>
      <c r="K63" s="166">
        <f t="shared" si="4"/>
        <v>0</v>
      </c>
      <c r="L63" s="166" t="str">
        <f t="shared" si="0"/>
        <v/>
      </c>
      <c r="M63" s="165"/>
      <c r="N63" s="166">
        <f>SUM('Pay App 1:Pay App 22'!L63)+SUM('Pay App 1:Pay App 22'!M63)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Data'!$N$2:$BW$88,24,FALSE)</f>
        <v>0</v>
      </c>
      <c r="F64" s="166">
        <f>IFERROR(E64+'Pay App 21'!F64,"")</f>
        <v>0</v>
      </c>
      <c r="G64" s="166">
        <f>SUM('Pay App 1:Pay App 21'!H64)</f>
        <v>0</v>
      </c>
      <c r="H64" s="165"/>
      <c r="I64" s="166">
        <f t="shared" si="2"/>
        <v>0</v>
      </c>
      <c r="J64" s="167">
        <f t="shared" si="3"/>
        <v>0</v>
      </c>
      <c r="K64" s="166">
        <f t="shared" si="4"/>
        <v>0</v>
      </c>
      <c r="L64" s="166" t="str">
        <f t="shared" si="0"/>
        <v/>
      </c>
      <c r="M64" s="165"/>
      <c r="N64" s="166">
        <f>SUM('Pay App 1:Pay App 22'!L64)+SUM('Pay App 1:Pay App 22'!M64)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Data'!$N$2:$BW$88,24,FALSE)</f>
        <v>0</v>
      </c>
      <c r="F65" s="166">
        <f>IFERROR(E65+'Pay App 21'!F65,"")</f>
        <v>0</v>
      </c>
      <c r="G65" s="166">
        <f>SUM('Pay App 1:Pay App 21'!H65)</f>
        <v>0</v>
      </c>
      <c r="H65" s="165"/>
      <c r="I65" s="166">
        <f t="shared" si="2"/>
        <v>0</v>
      </c>
      <c r="J65" s="167">
        <f t="shared" si="3"/>
        <v>0</v>
      </c>
      <c r="K65" s="166">
        <f t="shared" si="4"/>
        <v>0</v>
      </c>
      <c r="L65" s="166" t="str">
        <f t="shared" si="0"/>
        <v/>
      </c>
      <c r="M65" s="165"/>
      <c r="N65" s="166">
        <f>SUM('Pay App 1:Pay App 22'!L65)+SUM('Pay App 1:Pay App 22'!M65)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Data'!$N$2:$BW$88,24,FALSE)</f>
        <v>0</v>
      </c>
      <c r="F66" s="166">
        <f>IFERROR(E66+'Pay App 21'!F66,"")</f>
        <v>0</v>
      </c>
      <c r="G66" s="166">
        <f>SUM('Pay App 1:Pay App 21'!H66)</f>
        <v>0</v>
      </c>
      <c r="H66" s="165"/>
      <c r="I66" s="166">
        <f t="shared" si="2"/>
        <v>0</v>
      </c>
      <c r="J66" s="167">
        <f t="shared" si="3"/>
        <v>0</v>
      </c>
      <c r="K66" s="166">
        <f t="shared" si="4"/>
        <v>0</v>
      </c>
      <c r="L66" s="166" t="str">
        <f t="shared" si="0"/>
        <v/>
      </c>
      <c r="M66" s="165"/>
      <c r="N66" s="166">
        <f>SUM('Pay App 1:Pay App 22'!L66)+SUM('Pay App 1:Pay App 22'!M66)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Data'!$N$2:$BW$88,24,FALSE)</f>
        <v>0</v>
      </c>
      <c r="F67" s="166">
        <f>IFERROR(E67+'Pay App 21'!F67,"")</f>
        <v>0</v>
      </c>
      <c r="G67" s="166">
        <f>SUM('Pay App 1:Pay App 21'!H67)</f>
        <v>0</v>
      </c>
      <c r="H67" s="165"/>
      <c r="I67" s="166">
        <f t="shared" si="2"/>
        <v>0</v>
      </c>
      <c r="J67" s="167">
        <f t="shared" si="3"/>
        <v>0</v>
      </c>
      <c r="K67" s="166">
        <f t="shared" si="4"/>
        <v>0</v>
      </c>
      <c r="L67" s="166" t="str">
        <f t="shared" si="0"/>
        <v/>
      </c>
      <c r="M67" s="165"/>
      <c r="N67" s="166">
        <f>SUM('Pay App 1:Pay App 22'!L67)+SUM('Pay App 1:Pay App 22'!M67)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Data'!$N$2:$BW$88,24,FALSE)</f>
        <v>0</v>
      </c>
      <c r="F68" s="166">
        <f>IFERROR(E68+'Pay App 21'!F68,"")</f>
        <v>0</v>
      </c>
      <c r="G68" s="166">
        <f>SUM('Pay App 1:Pay App 21'!H68)</f>
        <v>0</v>
      </c>
      <c r="H68" s="165"/>
      <c r="I68" s="166">
        <f t="shared" si="2"/>
        <v>0</v>
      </c>
      <c r="J68" s="167">
        <f t="shared" si="3"/>
        <v>0</v>
      </c>
      <c r="K68" s="166">
        <f t="shared" si="4"/>
        <v>0</v>
      </c>
      <c r="L68" s="166" t="str">
        <f t="shared" si="0"/>
        <v/>
      </c>
      <c r="M68" s="165"/>
      <c r="N68" s="166">
        <f>SUM('Pay App 1:Pay App 22'!L68)+SUM('Pay App 1:Pay App 22'!M68)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Data'!$N$2:$BW$88,24,FALSE)</f>
        <v>0</v>
      </c>
      <c r="F69" s="166">
        <f>IFERROR(E69+'Pay App 21'!F69,"")</f>
        <v>0</v>
      </c>
      <c r="G69" s="166">
        <f>SUM('Pay App 1:Pay App 21'!H69)</f>
        <v>0</v>
      </c>
      <c r="H69" s="165"/>
      <c r="I69" s="166">
        <f t="shared" si="2"/>
        <v>0</v>
      </c>
      <c r="J69" s="167">
        <f t="shared" si="3"/>
        <v>0</v>
      </c>
      <c r="K69" s="166">
        <f t="shared" si="4"/>
        <v>0</v>
      </c>
      <c r="L69" s="166" t="str">
        <f t="shared" si="0"/>
        <v/>
      </c>
      <c r="M69" s="165"/>
      <c r="N69" s="166">
        <f>SUM('Pay App 1:Pay App 22'!L69)+SUM('Pay App 1:Pay App 22'!M69)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Data'!$N$2:$BW$88,24,FALSE)</f>
        <v>0</v>
      </c>
      <c r="F70" s="166">
        <f>IFERROR(E70+'Pay App 21'!F70,"")</f>
        <v>0</v>
      </c>
      <c r="G70" s="166">
        <f>SUM('Pay App 1:Pay App 21'!H70)</f>
        <v>0</v>
      </c>
      <c r="H70" s="165"/>
      <c r="I70" s="166">
        <f t="shared" si="2"/>
        <v>0</v>
      </c>
      <c r="J70" s="167">
        <f t="shared" si="3"/>
        <v>0</v>
      </c>
      <c r="K70" s="166">
        <f t="shared" si="4"/>
        <v>0</v>
      </c>
      <c r="L70" s="166" t="str">
        <f t="shared" si="0"/>
        <v/>
      </c>
      <c r="M70" s="165"/>
      <c r="N70" s="166">
        <f>SUM('Pay App 1:Pay App 22'!L70)+SUM('Pay App 1:Pay App 22'!M70)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Data'!$N$2:$BW$88,24,FALSE)</f>
        <v>0</v>
      </c>
      <c r="F71" s="166">
        <f>IFERROR(E71+'Pay App 21'!F71,"")</f>
        <v>0</v>
      </c>
      <c r="G71" s="166">
        <f>SUM('Pay App 1:Pay App 21'!H71)</f>
        <v>0</v>
      </c>
      <c r="H71" s="165"/>
      <c r="I71" s="166">
        <f t="shared" si="2"/>
        <v>0</v>
      </c>
      <c r="J71" s="167">
        <f t="shared" si="3"/>
        <v>0</v>
      </c>
      <c r="K71" s="166">
        <f t="shared" si="4"/>
        <v>0</v>
      </c>
      <c r="L71" s="166" t="str">
        <f t="shared" si="0"/>
        <v/>
      </c>
      <c r="M71" s="165"/>
      <c r="N71" s="166">
        <f>SUM('Pay App 1:Pay App 22'!L71)+SUM('Pay App 1:Pay App 22'!M71)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Data'!$N$2:$BW$88,24,FALSE)</f>
        <v>0</v>
      </c>
      <c r="F72" s="166">
        <f>IFERROR(E72+'Pay App 21'!F72,"")</f>
        <v>0</v>
      </c>
      <c r="G72" s="166">
        <f>SUM('Pay App 1:Pay App 21'!H72)</f>
        <v>0</v>
      </c>
      <c r="H72" s="165"/>
      <c r="I72" s="166">
        <f t="shared" si="2"/>
        <v>0</v>
      </c>
      <c r="J72" s="167">
        <f t="shared" si="3"/>
        <v>0</v>
      </c>
      <c r="K72" s="166">
        <f t="shared" si="4"/>
        <v>0</v>
      </c>
      <c r="L72" s="166" t="str">
        <f t="shared" si="0"/>
        <v/>
      </c>
      <c r="M72" s="165"/>
      <c r="N72" s="166">
        <f>SUM('Pay App 1:Pay App 22'!L72)+SUM('Pay App 1:Pay App 22'!M72)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Data'!$N$2:$BW$88,24,FALSE)</f>
        <v>0</v>
      </c>
      <c r="F73" s="166">
        <f>IFERROR(E73+'Pay App 21'!F73,"")</f>
        <v>0</v>
      </c>
      <c r="G73" s="166">
        <f>SUM('Pay App 1:Pay App 21'!H73)</f>
        <v>0</v>
      </c>
      <c r="H73" s="165"/>
      <c r="I73" s="166">
        <f t="shared" si="2"/>
        <v>0</v>
      </c>
      <c r="J73" s="167">
        <f t="shared" si="3"/>
        <v>0</v>
      </c>
      <c r="K73" s="166">
        <f t="shared" si="4"/>
        <v>0</v>
      </c>
      <c r="L73" s="166" t="str">
        <f t="shared" si="0"/>
        <v/>
      </c>
      <c r="M73" s="165"/>
      <c r="N73" s="166">
        <f>SUM('Pay App 1:Pay App 22'!L73)+SUM('Pay App 1:Pay App 22'!M73)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Data'!$N$2:$BW$88,24,FALSE)</f>
        <v>0</v>
      </c>
      <c r="F74" s="166">
        <f>IFERROR(E74+'Pay App 21'!F74,"")</f>
        <v>0</v>
      </c>
      <c r="G74" s="166">
        <f>SUM('Pay App 1:Pay App 21'!H74)</f>
        <v>0</v>
      </c>
      <c r="H74" s="165"/>
      <c r="I74" s="166">
        <f t="shared" si="2"/>
        <v>0</v>
      </c>
      <c r="J74" s="167">
        <f t="shared" si="3"/>
        <v>0</v>
      </c>
      <c r="K74" s="166">
        <f t="shared" si="4"/>
        <v>0</v>
      </c>
      <c r="L74" s="166" t="str">
        <f t="shared" si="0"/>
        <v/>
      </c>
      <c r="M74" s="165"/>
      <c r="N74" s="166">
        <f>SUM('Pay App 1:Pay App 22'!L74)+SUM('Pay App 1:Pay App 22'!M74)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Data'!$N$2:$BW$88,24,FALSE)</f>
        <v>0</v>
      </c>
      <c r="F75" s="166">
        <f>IFERROR(E75+'Pay App 21'!F75,"")</f>
        <v>0</v>
      </c>
      <c r="G75" s="166">
        <f>SUM('Pay App 1:Pay App 21'!H75)</f>
        <v>0</v>
      </c>
      <c r="H75" s="165"/>
      <c r="I75" s="166">
        <f t="shared" si="2"/>
        <v>0</v>
      </c>
      <c r="J75" s="167">
        <f t="shared" si="3"/>
        <v>0</v>
      </c>
      <c r="K75" s="166">
        <f t="shared" si="4"/>
        <v>0</v>
      </c>
      <c r="L75" s="166" t="str">
        <f t="shared" si="0"/>
        <v/>
      </c>
      <c r="M75" s="165"/>
      <c r="N75" s="166">
        <f>SUM('Pay App 1:Pay App 22'!L75)+SUM('Pay App 1:Pay App 22'!M75)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Data'!$N$2:$BW$88,24,FALSE)</f>
        <v>0</v>
      </c>
      <c r="F76" s="166">
        <f>IFERROR(E76+'Pay App 21'!F76,"")</f>
        <v>0</v>
      </c>
      <c r="G76" s="166">
        <f>SUM('Pay App 1:Pay App 21'!H76)</f>
        <v>0</v>
      </c>
      <c r="H76" s="165"/>
      <c r="I76" s="166">
        <f t="shared" si="2"/>
        <v>0</v>
      </c>
      <c r="J76" s="167">
        <f t="shared" si="3"/>
        <v>0</v>
      </c>
      <c r="K76" s="166">
        <f t="shared" si="4"/>
        <v>0</v>
      </c>
      <c r="L76" s="166" t="str">
        <f t="shared" si="0"/>
        <v/>
      </c>
      <c r="M76" s="165"/>
      <c r="N76" s="166">
        <f>SUM('Pay App 1:Pay App 22'!L76)+SUM('Pay App 1:Pay App 22'!M76)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Data'!$N$2:$BW$88,24,FALSE)</f>
        <v>0</v>
      </c>
      <c r="F77" s="166">
        <f>IFERROR(E77+'Pay App 21'!F77,"")</f>
        <v>0</v>
      </c>
      <c r="G77" s="166">
        <f>SUM('Pay App 1:Pay App 21'!H77)</f>
        <v>0</v>
      </c>
      <c r="H77" s="165"/>
      <c r="I77" s="166">
        <f t="shared" si="2"/>
        <v>0</v>
      </c>
      <c r="J77" s="167">
        <f t="shared" si="3"/>
        <v>0</v>
      </c>
      <c r="K77" s="166">
        <f t="shared" si="4"/>
        <v>0</v>
      </c>
      <c r="L77" s="166" t="str">
        <f t="shared" si="0"/>
        <v/>
      </c>
      <c r="M77" s="165"/>
      <c r="N77" s="166">
        <f>SUM('Pay App 1:Pay App 22'!L77)+SUM('Pay App 1:Pay App 22'!M77)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Data'!$N$2:$BW$88,24,FALSE)</f>
        <v>0</v>
      </c>
      <c r="F78" s="166">
        <f>IFERROR(E78+'Pay App 21'!F78,"")</f>
        <v>0</v>
      </c>
      <c r="G78" s="166">
        <f>SUM('Pay App 1:Pay App 21'!H78)</f>
        <v>0</v>
      </c>
      <c r="H78" s="165"/>
      <c r="I78" s="166">
        <f t="shared" si="2"/>
        <v>0</v>
      </c>
      <c r="J78" s="167">
        <f t="shared" si="3"/>
        <v>0</v>
      </c>
      <c r="K78" s="166">
        <f t="shared" si="4"/>
        <v>0</v>
      </c>
      <c r="L78" s="166" t="str">
        <f t="shared" si="0"/>
        <v/>
      </c>
      <c r="M78" s="165"/>
      <c r="N78" s="166">
        <f>SUM('Pay App 1:Pay App 22'!L78)+SUM('Pay App 1:Pay App 22'!M78)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Data'!$N$2:$BW$88,24,FALSE)</f>
        <v>0</v>
      </c>
      <c r="F79" s="166">
        <f>IFERROR(E79+'Pay App 21'!F79,"")</f>
        <v>0</v>
      </c>
      <c r="G79" s="166">
        <f>SUM('Pay App 1:Pay App 21'!H79)</f>
        <v>0</v>
      </c>
      <c r="H79" s="165"/>
      <c r="I79" s="166">
        <f t="shared" si="2"/>
        <v>0</v>
      </c>
      <c r="J79" s="167">
        <f t="shared" si="3"/>
        <v>0</v>
      </c>
      <c r="K79" s="166">
        <f t="shared" si="4"/>
        <v>0</v>
      </c>
      <c r="L79" s="166" t="str">
        <f t="shared" si="0"/>
        <v/>
      </c>
      <c r="M79" s="165"/>
      <c r="N79" s="166">
        <f>SUM('Pay App 1:Pay App 22'!L79)+SUM('Pay App 1:Pay App 22'!M79)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Data'!$N$2:$BW$88,24,FALSE)</f>
        <v>0</v>
      </c>
      <c r="F80" s="166">
        <f>IFERROR(E80+'Pay App 21'!F80,"")</f>
        <v>0</v>
      </c>
      <c r="G80" s="166">
        <f>SUM('Pay App 1:Pay App 21'!H80)</f>
        <v>0</v>
      </c>
      <c r="H80" s="165"/>
      <c r="I80" s="166">
        <f t="shared" si="2"/>
        <v>0</v>
      </c>
      <c r="J80" s="167">
        <f t="shared" si="3"/>
        <v>0</v>
      </c>
      <c r="K80" s="166">
        <f t="shared" si="4"/>
        <v>0</v>
      </c>
      <c r="L80" s="166" t="str">
        <f t="shared" si="0"/>
        <v/>
      </c>
      <c r="M80" s="165"/>
      <c r="N80" s="166">
        <f>SUM('Pay App 1:Pay App 22'!L80)+SUM('Pay App 1:Pay App 22'!M80)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Data'!$N$2:$BW$88,24,FALSE)</f>
        <v>0</v>
      </c>
      <c r="F81" s="166">
        <f>IFERROR(E81+'Pay App 21'!F81,"")</f>
        <v>0</v>
      </c>
      <c r="G81" s="166">
        <f>SUM('Pay App 1:Pay App 21'!H81)</f>
        <v>0</v>
      </c>
      <c r="H81" s="165"/>
      <c r="I81" s="166">
        <f t="shared" si="2"/>
        <v>0</v>
      </c>
      <c r="J81" s="167">
        <f t="shared" si="3"/>
        <v>0</v>
      </c>
      <c r="K81" s="166">
        <f t="shared" si="4"/>
        <v>0</v>
      </c>
      <c r="L81" s="166" t="str">
        <f t="shared" si="0"/>
        <v/>
      </c>
      <c r="M81" s="165"/>
      <c r="N81" s="166">
        <f>SUM('Pay App 1:Pay App 22'!L81)+SUM('Pay App 1:Pay App 22'!M81)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Data'!$N$2:$BW$88,24,FALSE)</f>
        <v>0</v>
      </c>
      <c r="F82" s="166">
        <f>IFERROR(E82+'Pay App 21'!F82,"")</f>
        <v>0</v>
      </c>
      <c r="G82" s="166">
        <f>SUM('Pay App 1:Pay App 21'!H82)</f>
        <v>0</v>
      </c>
      <c r="H82" s="165"/>
      <c r="I82" s="166">
        <f t="shared" si="2"/>
        <v>0</v>
      </c>
      <c r="J82" s="167">
        <f t="shared" si="3"/>
        <v>0</v>
      </c>
      <c r="K82" s="166">
        <f t="shared" si="4"/>
        <v>0</v>
      </c>
      <c r="L82" s="166" t="str">
        <f t="shared" si="0"/>
        <v/>
      </c>
      <c r="M82" s="165"/>
      <c r="N82" s="166">
        <f>SUM('Pay App 1:Pay App 22'!L82)+SUM('Pay App 1:Pay App 22'!M82)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Data'!$N$2:$BW$88,24,FALSE)</f>
        <v>0</v>
      </c>
      <c r="F83" s="166">
        <f>IFERROR(E83+'Pay App 21'!F83,"")</f>
        <v>0</v>
      </c>
      <c r="G83" s="166">
        <f>SUM('Pay App 1:Pay App 21'!H83)</f>
        <v>0</v>
      </c>
      <c r="H83" s="165"/>
      <c r="I83" s="166">
        <f t="shared" si="2"/>
        <v>0</v>
      </c>
      <c r="J83" s="167">
        <f t="shared" si="3"/>
        <v>0</v>
      </c>
      <c r="K83" s="166">
        <f t="shared" si="4"/>
        <v>0</v>
      </c>
      <c r="L83" s="166" t="str">
        <f t="shared" si="0"/>
        <v/>
      </c>
      <c r="M83" s="165"/>
      <c r="N83" s="166">
        <f>SUM('Pay App 1:Pay App 22'!L83)+SUM('Pay App 1:Pay App 22'!M83)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Data'!$N$2:$BW$88,24,FALSE)</f>
        <v>0</v>
      </c>
      <c r="F84" s="166">
        <f>IFERROR(E84+'Pay App 21'!F84,"")</f>
        <v>0</v>
      </c>
      <c r="G84" s="166">
        <f>SUM('Pay App 1:Pay App 21'!H84)</f>
        <v>0</v>
      </c>
      <c r="H84" s="165"/>
      <c r="I84" s="166">
        <f t="shared" si="2"/>
        <v>0</v>
      </c>
      <c r="J84" s="167">
        <f t="shared" si="3"/>
        <v>0</v>
      </c>
      <c r="K84" s="166">
        <f t="shared" si="4"/>
        <v>0</v>
      </c>
      <c r="L84" s="166" t="str">
        <f t="shared" si="0"/>
        <v/>
      </c>
      <c r="M84" s="165"/>
      <c r="N84" s="166">
        <f>SUM('Pay App 1:Pay App 22'!L84)+SUM('Pay App 1:Pay App 22'!M84)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Data'!$N$2:$BW$88,24,FALSE)</f>
        <v>0</v>
      </c>
      <c r="F85" s="166">
        <f>IFERROR(E85+'Pay App 21'!F85,"")</f>
        <v>0</v>
      </c>
      <c r="G85" s="166">
        <f>SUM('Pay App 1:Pay App 21'!H85)</f>
        <v>0</v>
      </c>
      <c r="H85" s="165"/>
      <c r="I85" s="166">
        <f t="shared" si="2"/>
        <v>0</v>
      </c>
      <c r="J85" s="167">
        <f t="shared" si="3"/>
        <v>0</v>
      </c>
      <c r="K85" s="166">
        <f t="shared" si="4"/>
        <v>0</v>
      </c>
      <c r="L85" s="166" t="str">
        <f t="shared" si="0"/>
        <v/>
      </c>
      <c r="M85" s="165"/>
      <c r="N85" s="166">
        <f>SUM('Pay App 1:Pay App 22'!L85)+SUM('Pay App 1:Pay App 22'!M85)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Data'!$N$2:$BW$88,24,FALSE)</f>
        <v>0</v>
      </c>
      <c r="F86" s="166">
        <f>IFERROR(E86+'Pay App 21'!F86,"")</f>
        <v>0</v>
      </c>
      <c r="G86" s="166">
        <f>SUM('Pay App 1:Pay App 21'!H86)</f>
        <v>0</v>
      </c>
      <c r="H86" s="165"/>
      <c r="I86" s="166">
        <f t="shared" si="2"/>
        <v>0</v>
      </c>
      <c r="J86" s="167">
        <f t="shared" si="3"/>
        <v>0</v>
      </c>
      <c r="K86" s="166">
        <f t="shared" si="4"/>
        <v>0</v>
      </c>
      <c r="L86" s="166" t="str">
        <f t="shared" si="0"/>
        <v/>
      </c>
      <c r="M86" s="165"/>
      <c r="N86" s="166">
        <f>SUM('Pay App 1:Pay App 22'!L86)+SUM('Pay App 1:Pay App 22'!M86)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Data'!$N$2:$BW$88,24,FALSE)</f>
        <v>0</v>
      </c>
      <c r="F87" s="166">
        <f>IFERROR(E87+'Pay App 21'!F87,"")</f>
        <v>0</v>
      </c>
      <c r="G87" s="166">
        <f>SUM('Pay App 1:Pay App 21'!H87)</f>
        <v>0</v>
      </c>
      <c r="H87" s="165"/>
      <c r="I87" s="166">
        <f t="shared" si="2"/>
        <v>0</v>
      </c>
      <c r="J87" s="167">
        <f t="shared" si="3"/>
        <v>0</v>
      </c>
      <c r="K87" s="166">
        <f t="shared" si="4"/>
        <v>0</v>
      </c>
      <c r="L87" s="166" t="str">
        <f t="shared" si="0"/>
        <v/>
      </c>
      <c r="M87" s="165"/>
      <c r="N87" s="166">
        <f>SUM('Pay App 1:Pay App 22'!L87)+SUM('Pay App 1:Pay App 22'!M87)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Data'!$N$2:$BW$88,24,FALSE)</f>
        <v>0</v>
      </c>
      <c r="F88" s="166">
        <f>IFERROR(E88+'Pay App 21'!F88,"")</f>
        <v>0</v>
      </c>
      <c r="G88" s="166">
        <f>SUM('Pay App 1:Pay App 21'!H88)</f>
        <v>0</v>
      </c>
      <c r="H88" s="165"/>
      <c r="I88" s="166">
        <f t="shared" si="2"/>
        <v>0</v>
      </c>
      <c r="J88" s="167">
        <f t="shared" si="3"/>
        <v>0</v>
      </c>
      <c r="K88" s="166">
        <f t="shared" si="4"/>
        <v>0</v>
      </c>
      <c r="L88" s="166" t="str">
        <f t="shared" si="0"/>
        <v/>
      </c>
      <c r="M88" s="165"/>
      <c r="N88" s="166">
        <f>SUM('Pay App 1:Pay App 22'!L88)+SUM('Pay App 1:Pay App 22'!M88)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Data'!$N$2:$BW$88,24,FALSE)</f>
        <v>0</v>
      </c>
      <c r="F89" s="166">
        <f>IFERROR(E89+'Pay App 21'!F89,"")</f>
        <v>0</v>
      </c>
      <c r="G89" s="166">
        <f>SUM('Pay App 1:Pay App 21'!H89)</f>
        <v>0</v>
      </c>
      <c r="H89" s="165"/>
      <c r="I89" s="166">
        <f t="shared" si="2"/>
        <v>0</v>
      </c>
      <c r="J89" s="167">
        <f t="shared" si="3"/>
        <v>0</v>
      </c>
      <c r="K89" s="166">
        <f t="shared" si="4"/>
        <v>0</v>
      </c>
      <c r="L89" s="166" t="str">
        <f t="shared" si="0"/>
        <v/>
      </c>
      <c r="M89" s="165"/>
      <c r="N89" s="166">
        <f>SUM('Pay App 1:Pay App 22'!L89)+SUM('Pay App 1:Pay App 22'!M89)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Data'!$N$2:$BW$88,24,FALSE)</f>
        <v>0</v>
      </c>
      <c r="F90" s="166">
        <f>IFERROR(E90+'Pay App 21'!F90,"")</f>
        <v>0</v>
      </c>
      <c r="G90" s="166">
        <f>SUM('Pay App 1:Pay App 21'!H90)</f>
        <v>0</v>
      </c>
      <c r="H90" s="165"/>
      <c r="I90" s="166">
        <f t="shared" si="2"/>
        <v>0</v>
      </c>
      <c r="J90" s="167">
        <f t="shared" si="3"/>
        <v>0</v>
      </c>
      <c r="K90" s="166">
        <f t="shared" si="4"/>
        <v>0</v>
      </c>
      <c r="L90" s="166" t="str">
        <f t="shared" si="0"/>
        <v/>
      </c>
      <c r="M90" s="165"/>
      <c r="N90" s="166">
        <f>SUM('Pay App 1:Pay App 22'!L90)+SUM('Pay App 1:Pay App 22'!M90)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Data'!$N$2:$BW$88,24,FALSE)</f>
        <v>0</v>
      </c>
      <c r="F91" s="166">
        <f>IFERROR(E91+'Pay App 21'!F91,"")</f>
        <v>0</v>
      </c>
      <c r="G91" s="166">
        <f>SUM('Pay App 1:Pay App 21'!H91)</f>
        <v>0</v>
      </c>
      <c r="H91" s="165"/>
      <c r="I91" s="166">
        <f t="shared" si="2"/>
        <v>0</v>
      </c>
      <c r="J91" s="167">
        <f t="shared" si="3"/>
        <v>0</v>
      </c>
      <c r="K91" s="166">
        <f t="shared" si="4"/>
        <v>0</v>
      </c>
      <c r="L91" s="166" t="str">
        <f t="shared" si="0"/>
        <v/>
      </c>
      <c r="M91" s="165"/>
      <c r="N91" s="166">
        <f>SUM('Pay App 1:Pay App 22'!L91)+SUM('Pay App 1:Pay App 22'!M91)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Data'!$N$2:$BW$88,24,FALSE)</f>
        <v>0</v>
      </c>
      <c r="F92" s="166">
        <f>IFERROR(E92+'Pay App 21'!F92,"")</f>
        <v>0</v>
      </c>
      <c r="G92" s="166">
        <f>SUM('Pay App 1:Pay App 21'!H92)</f>
        <v>0</v>
      </c>
      <c r="H92" s="165"/>
      <c r="I92" s="166">
        <f t="shared" si="2"/>
        <v>0</v>
      </c>
      <c r="J92" s="167">
        <f t="shared" si="3"/>
        <v>0</v>
      </c>
      <c r="K92" s="166">
        <f t="shared" si="4"/>
        <v>0</v>
      </c>
      <c r="L92" s="166" t="str">
        <f t="shared" si="0"/>
        <v/>
      </c>
      <c r="M92" s="165"/>
      <c r="N92" s="166">
        <f>SUM('Pay App 1:Pay App 22'!L92)+SUM('Pay App 1:Pay App 22'!M92)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Data'!$N$2:$BW$88,24,FALSE)</f>
        <v>0</v>
      </c>
      <c r="F93" s="166">
        <f>IFERROR(E93+'Pay App 21'!F93,"")</f>
        <v>0</v>
      </c>
      <c r="G93" s="166">
        <f>SUM('Pay App 1:Pay App 21'!H93)</f>
        <v>0</v>
      </c>
      <c r="H93" s="165"/>
      <c r="I93" s="166">
        <f t="shared" si="2"/>
        <v>0</v>
      </c>
      <c r="J93" s="167">
        <f t="shared" si="3"/>
        <v>0</v>
      </c>
      <c r="K93" s="166">
        <f t="shared" si="4"/>
        <v>0</v>
      </c>
      <c r="L93" s="166" t="str">
        <f t="shared" si="0"/>
        <v/>
      </c>
      <c r="M93" s="165"/>
      <c r="N93" s="166">
        <f>SUM('Pay App 1:Pay App 22'!L93)+SUM('Pay App 1:Pay App 22'!M93)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Data'!$N$2:$BW$88,24,FALSE)</f>
        <v>0</v>
      </c>
      <c r="F94" s="166">
        <f>IFERROR(E94+'Pay App 21'!F94,"")</f>
        <v>0</v>
      </c>
      <c r="G94" s="166">
        <f>SUM('Pay App 1:Pay App 21'!H94)</f>
        <v>0</v>
      </c>
      <c r="H94" s="165"/>
      <c r="I94" s="166">
        <f t="shared" si="2"/>
        <v>0</v>
      </c>
      <c r="J94" s="167">
        <f t="shared" si="3"/>
        <v>0</v>
      </c>
      <c r="K94" s="166">
        <f t="shared" si="4"/>
        <v>0</v>
      </c>
      <c r="L94" s="166" t="str">
        <f t="shared" si="0"/>
        <v/>
      </c>
      <c r="M94" s="165"/>
      <c r="N94" s="166">
        <f>SUM('Pay App 1:Pay App 22'!L94)+SUM('Pay App 1:Pay App 22'!M94)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Data'!$N$2:$BW$88,24,FALSE)</f>
        <v>0</v>
      </c>
      <c r="F95" s="166">
        <f>IFERROR(E95+'Pay App 21'!F95,"")</f>
        <v>0</v>
      </c>
      <c r="G95" s="166">
        <f>SUM('Pay App 1:Pay App 21'!H95)</f>
        <v>0</v>
      </c>
      <c r="H95" s="165"/>
      <c r="I95" s="166">
        <f t="shared" si="2"/>
        <v>0</v>
      </c>
      <c r="J95" s="167">
        <f t="shared" si="3"/>
        <v>0</v>
      </c>
      <c r="K95" s="166">
        <f t="shared" si="4"/>
        <v>0</v>
      </c>
      <c r="L95" s="166" t="str">
        <f t="shared" si="0"/>
        <v/>
      </c>
      <c r="M95" s="165"/>
      <c r="N95" s="166">
        <f>SUM('Pay App 1:Pay App 22'!L95)+SUM('Pay App 1:Pay App 22'!M95)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Data'!$N$2:$BW$88,24,FALSE)</f>
        <v>0</v>
      </c>
      <c r="F96" s="166">
        <f>IFERROR(E96+'Pay App 21'!F96,"")</f>
        <v>0</v>
      </c>
      <c r="G96" s="166">
        <f>SUM('Pay App 1:Pay App 21'!H96)</f>
        <v>0</v>
      </c>
      <c r="H96" s="165"/>
      <c r="I96" s="166">
        <f t="shared" si="2"/>
        <v>0</v>
      </c>
      <c r="J96" s="167">
        <f t="shared" si="3"/>
        <v>0</v>
      </c>
      <c r="K96" s="166">
        <f t="shared" si="4"/>
        <v>0</v>
      </c>
      <c r="L96" s="166" t="str">
        <f t="shared" si="0"/>
        <v/>
      </c>
      <c r="M96" s="165"/>
      <c r="N96" s="166">
        <f>SUM('Pay App 1:Pay App 22'!L96)+SUM('Pay App 1:Pay App 22'!M96)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Data'!$N$2:$BW$88,24,FALSE)</f>
        <v>0</v>
      </c>
      <c r="F97" s="166">
        <f>IFERROR(E97+'Pay App 21'!F97,"")</f>
        <v>0</v>
      </c>
      <c r="G97" s="166">
        <f>SUM('Pay App 1:Pay App 21'!H97)</f>
        <v>0</v>
      </c>
      <c r="H97" s="165"/>
      <c r="I97" s="166">
        <f t="shared" si="2"/>
        <v>0</v>
      </c>
      <c r="J97" s="167">
        <f t="shared" si="3"/>
        <v>0</v>
      </c>
      <c r="K97" s="166">
        <f t="shared" si="4"/>
        <v>0</v>
      </c>
      <c r="L97" s="166" t="str">
        <f t="shared" si="0"/>
        <v/>
      </c>
      <c r="M97" s="165"/>
      <c r="N97" s="166">
        <f>SUM('Pay App 1:Pay App 22'!L97)+SUM('Pay App 1:Pay App 22'!M97)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Data'!$N$2:$BW$88,24,FALSE)</f>
        <v>0</v>
      </c>
      <c r="F98" s="166">
        <f>IFERROR(E98+'Pay App 21'!F98,"")</f>
        <v>0</v>
      </c>
      <c r="G98" s="166">
        <f>SUM('Pay App 1:Pay App 21'!H98)</f>
        <v>0</v>
      </c>
      <c r="H98" s="165"/>
      <c r="I98" s="166">
        <f t="shared" si="2"/>
        <v>0</v>
      </c>
      <c r="J98" s="167">
        <f t="shared" si="3"/>
        <v>0</v>
      </c>
      <c r="K98" s="166">
        <f t="shared" si="4"/>
        <v>0</v>
      </c>
      <c r="L98" s="166" t="str">
        <f t="shared" si="0"/>
        <v/>
      </c>
      <c r="M98" s="165"/>
      <c r="N98" s="166">
        <f>SUM('Pay App 1:Pay App 22'!L98)+SUM('Pay App 1:Pay App 22'!M98)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Data'!$N$2:$BW$88,24,FALSE)</f>
        <v>0</v>
      </c>
      <c r="F99" s="166">
        <f>IFERROR(E99+'Pay App 21'!F99,"")</f>
        <v>0</v>
      </c>
      <c r="G99" s="166">
        <f>SUM('Pay App 1:Pay App 21'!H99)</f>
        <v>0</v>
      </c>
      <c r="H99" s="165"/>
      <c r="I99" s="166">
        <f t="shared" si="2"/>
        <v>0</v>
      </c>
      <c r="J99" s="167">
        <f t="shared" si="3"/>
        <v>0</v>
      </c>
      <c r="K99" s="166">
        <f t="shared" si="4"/>
        <v>0</v>
      </c>
      <c r="L99" s="166" t="str">
        <f t="shared" si="0"/>
        <v/>
      </c>
      <c r="M99" s="165"/>
      <c r="N99" s="166">
        <f>SUM('Pay App 1:Pay App 22'!L99)+SUM('Pay App 1:Pay App 22'!M99)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Data'!$N$2:$BW$88,24,FALSE)</f>
        <v>0</v>
      </c>
      <c r="F100" s="166">
        <f>IFERROR(E100+'Pay App 21'!F100,"")</f>
        <v>0</v>
      </c>
      <c r="G100" s="166">
        <f>SUM('Pay App 1:Pay App 21'!H100)</f>
        <v>0</v>
      </c>
      <c r="H100" s="165"/>
      <c r="I100" s="166">
        <f>G100+H100</f>
        <v>0</v>
      </c>
      <c r="J100" s="167">
        <f>IFERROR(I100/F100,0)</f>
        <v>0</v>
      </c>
      <c r="K100" s="166">
        <f>IFERROR(F100-I100,"")</f>
        <v>0</v>
      </c>
      <c r="L100" s="166" t="str">
        <f t="shared" si="0"/>
        <v/>
      </c>
      <c r="M100" s="165"/>
      <c r="N100" s="166">
        <f>SUM('Pay App 1:Pay App 22'!L100)+SUM('Pay App 1:Pay App 22'!M100)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22.2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Data'!$N$2:$BW$88,24,FALSE)</f>
        <v>0</v>
      </c>
      <c r="F106" s="166">
        <f>IFERROR(E106+'Pay App 21'!F106,"")</f>
        <v>0</v>
      </c>
      <c r="G106" s="166">
        <f>SUM('Pay App 1:Pay App 21'!H106)</f>
        <v>0</v>
      </c>
      <c r="H106" s="165"/>
      <c r="I106" s="166">
        <f>G106+H106</f>
        <v>0</v>
      </c>
      <c r="J106" s="167">
        <f>IFERROR(I106/F106,0)</f>
        <v>0</v>
      </c>
      <c r="K106" s="166">
        <f>IFERROR(F106-I106,"")</f>
        <v>0</v>
      </c>
      <c r="L106" s="166" t="str">
        <f>IF(AND($H$33&lt;100000, $H$33&gt;0, H106&gt;=1),0,IF(AND($H$33&gt;=100000,H106&lt;&gt;""),O106,""))</f>
        <v/>
      </c>
      <c r="M106" s="165"/>
      <c r="N106" s="166">
        <f>SUM('Pay App 1:Pay App 22'!L106)+SUM('Pay App 1:Pay App 22'!M106)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Data'!$N$2:$BW$88,24,FALSE)</f>
        <v>0</v>
      </c>
      <c r="F107" s="166">
        <f>IFERROR(E107+'Pay App 21'!F107,"")</f>
        <v>0</v>
      </c>
      <c r="G107" s="166">
        <f>SUM('Pay App 1:Pay App 21'!H107)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22'!L107)+SUM('Pay App 1:Pay App 22'!M107)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Data'!$N$2:$BW$88,24,FALSE)</f>
        <v>0</v>
      </c>
      <c r="F108" s="166">
        <f>IFERROR(E108+'Pay App 21'!F108,"")</f>
        <v>0</v>
      </c>
      <c r="G108" s="166">
        <f>SUM('Pay App 1:Pay App 21'!H108)</f>
        <v>0</v>
      </c>
      <c r="H108" s="165"/>
      <c r="I108" s="166">
        <f t="shared" si="6"/>
        <v>0</v>
      </c>
      <c r="J108" s="167">
        <f t="shared" si="7"/>
        <v>0</v>
      </c>
      <c r="K108" s="166">
        <f t="shared" si="8"/>
        <v>0</v>
      </c>
      <c r="L108" s="166" t="str">
        <f t="shared" si="9"/>
        <v/>
      </c>
      <c r="M108" s="165"/>
      <c r="N108" s="166">
        <f>SUM('Pay App 1:Pay App 22'!L108)+SUM('Pay App 1:Pay App 22'!M108)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Data'!$N$2:$BW$88,24,FALSE)</f>
        <v>0</v>
      </c>
      <c r="F109" s="166">
        <f>IFERROR(E109+'Pay App 21'!F109,"")</f>
        <v>0</v>
      </c>
      <c r="G109" s="166">
        <f>SUM('Pay App 1:Pay App 21'!H109)</f>
        <v>0</v>
      </c>
      <c r="H109" s="165"/>
      <c r="I109" s="166">
        <f t="shared" si="6"/>
        <v>0</v>
      </c>
      <c r="J109" s="167">
        <f t="shared" si="7"/>
        <v>0</v>
      </c>
      <c r="K109" s="166">
        <f t="shared" si="8"/>
        <v>0</v>
      </c>
      <c r="L109" s="166" t="str">
        <f t="shared" si="9"/>
        <v/>
      </c>
      <c r="M109" s="165"/>
      <c r="N109" s="166">
        <f>SUM('Pay App 1:Pay App 22'!L109)+SUM('Pay App 1:Pay App 22'!M109)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Data'!$N$2:$BW$88,24,FALSE)</f>
        <v>0</v>
      </c>
      <c r="F110" s="166">
        <f>IFERROR(E110+'Pay App 21'!F110,"")</f>
        <v>0</v>
      </c>
      <c r="G110" s="166">
        <f>SUM('Pay App 1:Pay App 21'!H110)</f>
        <v>0</v>
      </c>
      <c r="H110" s="165"/>
      <c r="I110" s="166">
        <f t="shared" si="6"/>
        <v>0</v>
      </c>
      <c r="J110" s="167">
        <f t="shared" si="7"/>
        <v>0</v>
      </c>
      <c r="K110" s="166">
        <f t="shared" si="8"/>
        <v>0</v>
      </c>
      <c r="L110" s="166" t="str">
        <f t="shared" si="9"/>
        <v/>
      </c>
      <c r="M110" s="165"/>
      <c r="N110" s="166">
        <f>SUM('Pay App 1:Pay App 22'!L110)+SUM('Pay App 1:Pay App 22'!M110)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Data'!$N$2:$BW$88,24,FALSE)</f>
        <v>0</v>
      </c>
      <c r="F111" s="166">
        <f>IFERROR(E111+'Pay App 21'!F111,"")</f>
        <v>0</v>
      </c>
      <c r="G111" s="166">
        <f>SUM('Pay App 1:Pay App 21'!H111)</f>
        <v>0</v>
      </c>
      <c r="H111" s="165"/>
      <c r="I111" s="166">
        <f t="shared" si="6"/>
        <v>0</v>
      </c>
      <c r="J111" s="167">
        <f t="shared" si="7"/>
        <v>0</v>
      </c>
      <c r="K111" s="166">
        <f t="shared" si="8"/>
        <v>0</v>
      </c>
      <c r="L111" s="166" t="str">
        <f t="shared" si="9"/>
        <v/>
      </c>
      <c r="M111" s="165"/>
      <c r="N111" s="166">
        <f>SUM('Pay App 1:Pay App 22'!L111)+SUM('Pay App 1:Pay App 22'!M111)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Data'!$N$2:$BW$88,24,FALSE)</f>
        <v>0</v>
      </c>
      <c r="F112" s="166">
        <f>IFERROR(E112+'Pay App 21'!F112,"")</f>
        <v>0</v>
      </c>
      <c r="G112" s="166">
        <f>SUM('Pay App 1:Pay App 21'!H112)</f>
        <v>0</v>
      </c>
      <c r="H112" s="165"/>
      <c r="I112" s="166">
        <f t="shared" si="6"/>
        <v>0</v>
      </c>
      <c r="J112" s="167">
        <f t="shared" si="7"/>
        <v>0</v>
      </c>
      <c r="K112" s="166">
        <f t="shared" si="8"/>
        <v>0</v>
      </c>
      <c r="L112" s="166" t="str">
        <f t="shared" si="9"/>
        <v/>
      </c>
      <c r="M112" s="165"/>
      <c r="N112" s="166">
        <f>SUM('Pay App 1:Pay App 22'!L112)+SUM('Pay App 1:Pay App 22'!M112)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Data'!$N$2:$BW$88,24,FALSE)</f>
        <v>0</v>
      </c>
      <c r="F113" s="166">
        <f>IFERROR(E113+'Pay App 21'!F113,"")</f>
        <v>0</v>
      </c>
      <c r="G113" s="166">
        <f>SUM('Pay App 1:Pay App 21'!H113)</f>
        <v>0</v>
      </c>
      <c r="H113" s="165"/>
      <c r="I113" s="166">
        <f t="shared" si="6"/>
        <v>0</v>
      </c>
      <c r="J113" s="167">
        <f t="shared" si="7"/>
        <v>0</v>
      </c>
      <c r="K113" s="166">
        <f t="shared" si="8"/>
        <v>0</v>
      </c>
      <c r="L113" s="166" t="str">
        <f t="shared" si="9"/>
        <v/>
      </c>
      <c r="M113" s="165"/>
      <c r="N113" s="166">
        <f>SUM('Pay App 1:Pay App 22'!L113)+SUM('Pay App 1:Pay App 22'!M113)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Data'!$N$2:$BW$88,24,FALSE)</f>
        <v>0</v>
      </c>
      <c r="F114" s="166">
        <f>IFERROR(E114+'Pay App 21'!F114,"")</f>
        <v>0</v>
      </c>
      <c r="G114" s="166">
        <f>SUM('Pay App 1:Pay App 21'!H114)</f>
        <v>0</v>
      </c>
      <c r="H114" s="165"/>
      <c r="I114" s="166">
        <f t="shared" si="6"/>
        <v>0</v>
      </c>
      <c r="J114" s="167">
        <f t="shared" si="7"/>
        <v>0</v>
      </c>
      <c r="K114" s="166">
        <f t="shared" si="8"/>
        <v>0</v>
      </c>
      <c r="L114" s="166" t="str">
        <f t="shared" si="9"/>
        <v/>
      </c>
      <c r="M114" s="165"/>
      <c r="N114" s="166">
        <f>SUM('Pay App 1:Pay App 22'!L114)+SUM('Pay App 1:Pay App 22'!M114)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Data'!$N$2:$BW$88,24,FALSE)</f>
        <v>0</v>
      </c>
      <c r="F115" s="166">
        <f>IFERROR(E115+'Pay App 21'!F115,"")</f>
        <v>0</v>
      </c>
      <c r="G115" s="166">
        <f>SUM('Pay App 1:Pay App 21'!H115)</f>
        <v>0</v>
      </c>
      <c r="H115" s="165"/>
      <c r="I115" s="166">
        <f t="shared" si="6"/>
        <v>0</v>
      </c>
      <c r="J115" s="167">
        <f t="shared" si="7"/>
        <v>0</v>
      </c>
      <c r="K115" s="166">
        <f t="shared" si="8"/>
        <v>0</v>
      </c>
      <c r="L115" s="166" t="str">
        <f t="shared" si="9"/>
        <v/>
      </c>
      <c r="M115" s="165"/>
      <c r="N115" s="166">
        <f>SUM('Pay App 1:Pay App 22'!L115)+SUM('Pay App 1:Pay App 22'!M115)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Data'!$N$2:$BW$88,24,FALSE)</f>
        <v>0</v>
      </c>
      <c r="F116" s="166">
        <f>IFERROR(E116+'Pay App 21'!F116,"")</f>
        <v>0</v>
      </c>
      <c r="G116" s="166">
        <f>SUM('Pay App 1:Pay App 21'!H116)</f>
        <v>0</v>
      </c>
      <c r="H116" s="165"/>
      <c r="I116" s="166">
        <f t="shared" si="6"/>
        <v>0</v>
      </c>
      <c r="J116" s="167">
        <f t="shared" si="7"/>
        <v>0</v>
      </c>
      <c r="K116" s="166">
        <f t="shared" si="8"/>
        <v>0</v>
      </c>
      <c r="L116" s="166" t="str">
        <f t="shared" si="9"/>
        <v/>
      </c>
      <c r="M116" s="165"/>
      <c r="N116" s="166">
        <f>SUM('Pay App 1:Pay App 22'!L116)+SUM('Pay App 1:Pay App 22'!M116)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Data'!$N$2:$BW$88,24,FALSE)</f>
        <v>0</v>
      </c>
      <c r="F117" s="166">
        <f>IFERROR(E117+'Pay App 21'!F117,"")</f>
        <v>0</v>
      </c>
      <c r="G117" s="166">
        <f>SUM('Pay App 1:Pay App 21'!H117)</f>
        <v>0</v>
      </c>
      <c r="H117" s="165"/>
      <c r="I117" s="166">
        <f t="shared" si="6"/>
        <v>0</v>
      </c>
      <c r="J117" s="167">
        <f t="shared" si="7"/>
        <v>0</v>
      </c>
      <c r="K117" s="166">
        <f t="shared" si="8"/>
        <v>0</v>
      </c>
      <c r="L117" s="166" t="str">
        <f t="shared" si="9"/>
        <v/>
      </c>
      <c r="M117" s="165"/>
      <c r="N117" s="166">
        <f>SUM('Pay App 1:Pay App 22'!L117)+SUM('Pay App 1:Pay App 22'!M117)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Data'!$N$2:$BW$88,24,FALSE)</f>
        <v>0</v>
      </c>
      <c r="F118" s="166">
        <f>IFERROR(E118+'Pay App 21'!F118,"")</f>
        <v>0</v>
      </c>
      <c r="G118" s="166">
        <f>SUM('Pay App 1:Pay App 21'!H118)</f>
        <v>0</v>
      </c>
      <c r="H118" s="165"/>
      <c r="I118" s="166">
        <f t="shared" si="6"/>
        <v>0</v>
      </c>
      <c r="J118" s="167">
        <f t="shared" si="7"/>
        <v>0</v>
      </c>
      <c r="K118" s="166">
        <f t="shared" si="8"/>
        <v>0</v>
      </c>
      <c r="L118" s="166" t="str">
        <f t="shared" si="9"/>
        <v/>
      </c>
      <c r="M118" s="165"/>
      <c r="N118" s="166">
        <f>SUM('Pay App 1:Pay App 22'!L118)+SUM('Pay App 1:Pay App 22'!M118)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Data'!$N$2:$BW$88,24,FALSE)</f>
        <v>0</v>
      </c>
      <c r="F119" s="166">
        <f>IFERROR(E119+'Pay App 21'!F119,"")</f>
        <v>0</v>
      </c>
      <c r="G119" s="166">
        <f>SUM('Pay App 1:Pay App 21'!H119)</f>
        <v>0</v>
      </c>
      <c r="H119" s="165"/>
      <c r="I119" s="166">
        <f t="shared" si="6"/>
        <v>0</v>
      </c>
      <c r="J119" s="167">
        <f t="shared" si="7"/>
        <v>0</v>
      </c>
      <c r="K119" s="166">
        <f t="shared" si="8"/>
        <v>0</v>
      </c>
      <c r="L119" s="166" t="str">
        <f t="shared" si="9"/>
        <v/>
      </c>
      <c r="M119" s="165"/>
      <c r="N119" s="166">
        <f>SUM('Pay App 1:Pay App 22'!L119)+SUM('Pay App 1:Pay App 22'!M119)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Data'!$N$2:$BW$88,24,FALSE)</f>
        <v>0</v>
      </c>
      <c r="F120" s="166">
        <f>IFERROR(E120+'Pay App 21'!F120,"")</f>
        <v>0</v>
      </c>
      <c r="G120" s="166">
        <f>SUM('Pay App 1:Pay App 21'!H120)</f>
        <v>0</v>
      </c>
      <c r="H120" s="165"/>
      <c r="I120" s="166">
        <f t="shared" si="6"/>
        <v>0</v>
      </c>
      <c r="J120" s="167">
        <f t="shared" si="7"/>
        <v>0</v>
      </c>
      <c r="K120" s="166">
        <f t="shared" si="8"/>
        <v>0</v>
      </c>
      <c r="L120" s="166" t="str">
        <f t="shared" si="9"/>
        <v/>
      </c>
      <c r="M120" s="165"/>
      <c r="N120" s="166">
        <f>SUM('Pay App 1:Pay App 22'!L120)+SUM('Pay App 1:Pay App 22'!M120)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Data'!$N$2:$BW$88,24,FALSE)</f>
        <v>0</v>
      </c>
      <c r="F121" s="166">
        <f>IFERROR(E121+'Pay App 21'!F121,"")</f>
        <v>0</v>
      </c>
      <c r="G121" s="166">
        <f>SUM('Pay App 1:Pay App 21'!H121)</f>
        <v>0</v>
      </c>
      <c r="H121" s="165"/>
      <c r="I121" s="166">
        <f t="shared" si="6"/>
        <v>0</v>
      </c>
      <c r="J121" s="167">
        <f t="shared" si="7"/>
        <v>0</v>
      </c>
      <c r="K121" s="166">
        <f t="shared" si="8"/>
        <v>0</v>
      </c>
      <c r="L121" s="166" t="str">
        <f t="shared" si="9"/>
        <v/>
      </c>
      <c r="M121" s="165"/>
      <c r="N121" s="166">
        <f>SUM('Pay App 1:Pay App 22'!L121)+SUM('Pay App 1:Pay App 22'!M121)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Data'!$N$2:$BW$88,24,FALSE)</f>
        <v>0</v>
      </c>
      <c r="F122" s="166">
        <f>IFERROR(E122+'Pay App 21'!F122,"")</f>
        <v>0</v>
      </c>
      <c r="G122" s="166">
        <f>SUM('Pay App 1:Pay App 21'!H122)</f>
        <v>0</v>
      </c>
      <c r="H122" s="165"/>
      <c r="I122" s="166">
        <f t="shared" si="6"/>
        <v>0</v>
      </c>
      <c r="J122" s="167">
        <f t="shared" si="7"/>
        <v>0</v>
      </c>
      <c r="K122" s="166">
        <f t="shared" si="8"/>
        <v>0</v>
      </c>
      <c r="L122" s="166" t="str">
        <f t="shared" si="9"/>
        <v/>
      </c>
      <c r="M122" s="165"/>
      <c r="N122" s="166">
        <f>SUM('Pay App 1:Pay App 22'!L122)+SUM('Pay App 1:Pay App 22'!M122)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Data'!$N$2:$BW$88,24,FALSE)</f>
        <v>0</v>
      </c>
      <c r="F123" s="166">
        <f>IFERROR(E123+'Pay App 21'!F123,"")</f>
        <v>0</v>
      </c>
      <c r="G123" s="166">
        <f>SUM('Pay App 1:Pay App 21'!H123)</f>
        <v>0</v>
      </c>
      <c r="H123" s="165"/>
      <c r="I123" s="166">
        <f t="shared" si="6"/>
        <v>0</v>
      </c>
      <c r="J123" s="167">
        <f t="shared" si="7"/>
        <v>0</v>
      </c>
      <c r="K123" s="166">
        <f t="shared" si="8"/>
        <v>0</v>
      </c>
      <c r="L123" s="166" t="str">
        <f t="shared" si="9"/>
        <v/>
      </c>
      <c r="M123" s="165"/>
      <c r="N123" s="166">
        <f>SUM('Pay App 1:Pay App 22'!L123)+SUM('Pay App 1:Pay App 22'!M123)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Data'!$N$2:$BW$88,24,FALSE)</f>
        <v>0</v>
      </c>
      <c r="F124" s="166">
        <f>IFERROR(E124+'Pay App 21'!F124,"")</f>
        <v>0</v>
      </c>
      <c r="G124" s="166">
        <f>SUM('Pay App 1:Pay App 21'!H124)</f>
        <v>0</v>
      </c>
      <c r="H124" s="165"/>
      <c r="I124" s="166">
        <f t="shared" si="6"/>
        <v>0</v>
      </c>
      <c r="J124" s="167">
        <f t="shared" si="7"/>
        <v>0</v>
      </c>
      <c r="K124" s="166">
        <f t="shared" si="8"/>
        <v>0</v>
      </c>
      <c r="L124" s="166" t="str">
        <f t="shared" si="9"/>
        <v/>
      </c>
      <c r="M124" s="165"/>
      <c r="N124" s="166">
        <f>SUM('Pay App 1:Pay App 22'!L124)+SUM('Pay App 1:Pay App 22'!M124)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Data'!$N$2:$BW$88,24,FALSE)</f>
        <v>0</v>
      </c>
      <c r="F125" s="166">
        <f>IFERROR(E125+'Pay App 21'!F125,"")</f>
        <v>0</v>
      </c>
      <c r="G125" s="166">
        <f>SUM('Pay App 1:Pay App 21'!H125)</f>
        <v>0</v>
      </c>
      <c r="H125" s="165"/>
      <c r="I125" s="166">
        <f t="shared" si="6"/>
        <v>0</v>
      </c>
      <c r="J125" s="167">
        <f t="shared" si="7"/>
        <v>0</v>
      </c>
      <c r="K125" s="166">
        <f t="shared" si="8"/>
        <v>0</v>
      </c>
      <c r="L125" s="166" t="str">
        <f t="shared" si="9"/>
        <v/>
      </c>
      <c r="M125" s="165"/>
      <c r="N125" s="166">
        <f>SUM('Pay App 1:Pay App 22'!L125)+SUM('Pay App 1:Pay App 22'!M125)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Data'!$N$2:$BW$88,24,FALSE)</f>
        <v>0</v>
      </c>
      <c r="F126" s="166">
        <f>IFERROR(E126+'Pay App 21'!F126,"")</f>
        <v>0</v>
      </c>
      <c r="G126" s="166">
        <f>SUM('Pay App 1:Pay App 21'!H126)</f>
        <v>0</v>
      </c>
      <c r="H126" s="165"/>
      <c r="I126" s="166">
        <f t="shared" si="6"/>
        <v>0</v>
      </c>
      <c r="J126" s="167">
        <f t="shared" si="7"/>
        <v>0</v>
      </c>
      <c r="K126" s="166">
        <f t="shared" si="8"/>
        <v>0</v>
      </c>
      <c r="L126" s="166" t="str">
        <f t="shared" si="9"/>
        <v/>
      </c>
      <c r="M126" s="165"/>
      <c r="N126" s="166">
        <f>SUM('Pay App 1:Pay App 22'!L126)+SUM('Pay App 1:Pay App 22'!M126)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Data'!$N$2:$BW$88,24,FALSE)</f>
        <v>0</v>
      </c>
      <c r="F127" s="166">
        <f>IFERROR(E127+'Pay App 21'!F127,"")</f>
        <v>0</v>
      </c>
      <c r="G127" s="166">
        <f>SUM('Pay App 1:Pay App 21'!H127)</f>
        <v>0</v>
      </c>
      <c r="H127" s="165"/>
      <c r="I127" s="166">
        <f t="shared" si="6"/>
        <v>0</v>
      </c>
      <c r="J127" s="167">
        <f t="shared" si="7"/>
        <v>0</v>
      </c>
      <c r="K127" s="166">
        <f t="shared" si="8"/>
        <v>0</v>
      </c>
      <c r="L127" s="166" t="str">
        <f t="shared" si="9"/>
        <v/>
      </c>
      <c r="M127" s="165"/>
      <c r="N127" s="166">
        <f>SUM('Pay App 1:Pay App 22'!L127)+SUM('Pay App 1:Pay App 22'!M127)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Data'!$N$2:$BW$88,24,FALSE)</f>
        <v>0</v>
      </c>
      <c r="F128" s="166">
        <f>IFERROR(E128+'Pay App 21'!F128,"")</f>
        <v>0</v>
      </c>
      <c r="G128" s="166">
        <f>SUM('Pay App 1:Pay App 21'!H128)</f>
        <v>0</v>
      </c>
      <c r="H128" s="165"/>
      <c r="I128" s="166">
        <f t="shared" si="6"/>
        <v>0</v>
      </c>
      <c r="J128" s="167">
        <f t="shared" si="7"/>
        <v>0</v>
      </c>
      <c r="K128" s="166">
        <f t="shared" si="8"/>
        <v>0</v>
      </c>
      <c r="L128" s="166" t="str">
        <f t="shared" si="9"/>
        <v/>
      </c>
      <c r="M128" s="165"/>
      <c r="N128" s="166">
        <f>SUM('Pay App 1:Pay App 22'!L128)+SUM('Pay App 1:Pay App 22'!M128)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Data'!$N$2:$BW$88,24,FALSE)</f>
        <v>0</v>
      </c>
      <c r="F129" s="166">
        <f>IFERROR(E129+'Pay App 21'!F129,"")</f>
        <v>0</v>
      </c>
      <c r="G129" s="166">
        <f>SUM('Pay App 1:Pay App 21'!H129)</f>
        <v>0</v>
      </c>
      <c r="H129" s="165"/>
      <c r="I129" s="166">
        <f t="shared" si="6"/>
        <v>0</v>
      </c>
      <c r="J129" s="167">
        <f t="shared" si="7"/>
        <v>0</v>
      </c>
      <c r="K129" s="166">
        <f t="shared" si="8"/>
        <v>0</v>
      </c>
      <c r="L129" s="166" t="str">
        <f t="shared" si="9"/>
        <v/>
      </c>
      <c r="M129" s="165"/>
      <c r="N129" s="166">
        <f>SUM('Pay App 1:Pay App 22'!L129)+SUM('Pay App 1:Pay App 22'!M129)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Data'!$N$2:$BW$88,24,FALSE)</f>
        <v>0</v>
      </c>
      <c r="F130" s="166">
        <f>IFERROR(E130+'Pay App 21'!F130,"")</f>
        <v>0</v>
      </c>
      <c r="G130" s="166">
        <f>SUM('Pay App 1:Pay App 21'!H130)</f>
        <v>0</v>
      </c>
      <c r="H130" s="165"/>
      <c r="I130" s="166">
        <f t="shared" si="6"/>
        <v>0</v>
      </c>
      <c r="J130" s="167">
        <f t="shared" si="7"/>
        <v>0</v>
      </c>
      <c r="K130" s="166">
        <f t="shared" si="8"/>
        <v>0</v>
      </c>
      <c r="L130" s="166" t="str">
        <f t="shared" si="9"/>
        <v/>
      </c>
      <c r="M130" s="165"/>
      <c r="N130" s="166">
        <f>SUM('Pay App 1:Pay App 22'!L130)+SUM('Pay App 1:Pay App 22'!M130)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Data'!$N$2:$BW$88,24,FALSE)</f>
        <v>0</v>
      </c>
      <c r="F131" s="166">
        <f>IFERROR(E131+'Pay App 21'!F131,"")</f>
        <v>0</v>
      </c>
      <c r="G131" s="166">
        <f>SUM('Pay App 1:Pay App 21'!H131)</f>
        <v>0</v>
      </c>
      <c r="H131" s="165"/>
      <c r="I131" s="166">
        <f t="shared" si="6"/>
        <v>0</v>
      </c>
      <c r="J131" s="167">
        <f t="shared" si="7"/>
        <v>0</v>
      </c>
      <c r="K131" s="166">
        <f t="shared" si="8"/>
        <v>0</v>
      </c>
      <c r="L131" s="166" t="str">
        <f t="shared" si="9"/>
        <v/>
      </c>
      <c r="M131" s="165"/>
      <c r="N131" s="166">
        <f>SUM('Pay App 1:Pay App 22'!L131)+SUM('Pay App 1:Pay App 22'!M131)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Data'!$N$2:$BW$88,24,FALSE)</f>
        <v>0</v>
      </c>
      <c r="F132" s="166">
        <f>IFERROR(E132+'Pay App 21'!F132,"")</f>
        <v>0</v>
      </c>
      <c r="G132" s="166">
        <f>SUM('Pay App 1:Pay App 21'!H132)</f>
        <v>0</v>
      </c>
      <c r="H132" s="165"/>
      <c r="I132" s="166">
        <f t="shared" si="6"/>
        <v>0</v>
      </c>
      <c r="J132" s="167">
        <f t="shared" si="7"/>
        <v>0</v>
      </c>
      <c r="K132" s="166">
        <f t="shared" si="8"/>
        <v>0</v>
      </c>
      <c r="L132" s="166" t="str">
        <f t="shared" si="9"/>
        <v/>
      </c>
      <c r="M132" s="165"/>
      <c r="N132" s="166">
        <f>SUM('Pay App 1:Pay App 22'!L132)+SUM('Pay App 1:Pay App 22'!M132)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Data'!$N$2:$BW$88,24,FALSE)</f>
        <v>0</v>
      </c>
      <c r="F133" s="166">
        <f>IFERROR(E133+'Pay App 21'!F133,"")</f>
        <v>0</v>
      </c>
      <c r="G133" s="166">
        <f>SUM('Pay App 1:Pay App 21'!H133)</f>
        <v>0</v>
      </c>
      <c r="H133" s="165"/>
      <c r="I133" s="166">
        <f t="shared" si="6"/>
        <v>0</v>
      </c>
      <c r="J133" s="167">
        <f t="shared" si="7"/>
        <v>0</v>
      </c>
      <c r="K133" s="166">
        <f t="shared" si="8"/>
        <v>0</v>
      </c>
      <c r="L133" s="166" t="str">
        <f t="shared" si="9"/>
        <v/>
      </c>
      <c r="M133" s="165"/>
      <c r="N133" s="166">
        <f>SUM('Pay App 1:Pay App 22'!L133)+SUM('Pay App 1:Pay App 22'!M133)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Data'!$N$2:$BW$88,24,FALSE)</f>
        <v>0</v>
      </c>
      <c r="F134" s="166">
        <f>IFERROR(E134+'Pay App 21'!F134,"")</f>
        <v>0</v>
      </c>
      <c r="G134" s="166">
        <f>SUM('Pay App 1:Pay App 21'!H134)</f>
        <v>0</v>
      </c>
      <c r="H134" s="165"/>
      <c r="I134" s="166">
        <f t="shared" si="6"/>
        <v>0</v>
      </c>
      <c r="J134" s="167">
        <f t="shared" si="7"/>
        <v>0</v>
      </c>
      <c r="K134" s="166">
        <f t="shared" si="8"/>
        <v>0</v>
      </c>
      <c r="L134" s="166" t="str">
        <f t="shared" si="9"/>
        <v/>
      </c>
      <c r="M134" s="165"/>
      <c r="N134" s="166">
        <f>SUM('Pay App 1:Pay App 22'!L134)+SUM('Pay App 1:Pay App 22'!M134)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Data'!$N$2:$BW$88,24,FALSE)</f>
        <v>0</v>
      </c>
      <c r="F135" s="166">
        <f>IFERROR(E135+'Pay App 21'!F135,"")</f>
        <v>0</v>
      </c>
      <c r="G135" s="166">
        <f>SUM('Pay App 1:Pay App 21'!H135)</f>
        <v>0</v>
      </c>
      <c r="H135" s="165"/>
      <c r="I135" s="166">
        <f t="shared" si="6"/>
        <v>0</v>
      </c>
      <c r="J135" s="167">
        <f t="shared" si="7"/>
        <v>0</v>
      </c>
      <c r="K135" s="166">
        <f t="shared" si="8"/>
        <v>0</v>
      </c>
      <c r="L135" s="166" t="str">
        <f t="shared" si="9"/>
        <v/>
      </c>
      <c r="M135" s="165"/>
      <c r="N135" s="166">
        <f>SUM('Pay App 1:Pay App 22'!L135)+SUM('Pay App 1:Pay App 22'!M135)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Data'!$N$2:$BW$88,24,FALSE)</f>
        <v>0</v>
      </c>
      <c r="F136" s="166">
        <f>IFERROR(E136+'Pay App 21'!F136,"")</f>
        <v>0</v>
      </c>
      <c r="G136" s="166">
        <f>SUM('Pay App 1:Pay App 21'!H136)</f>
        <v>0</v>
      </c>
      <c r="H136" s="165"/>
      <c r="I136" s="166">
        <f t="shared" si="6"/>
        <v>0</v>
      </c>
      <c r="J136" s="167">
        <f t="shared" si="7"/>
        <v>0</v>
      </c>
      <c r="K136" s="166">
        <f t="shared" si="8"/>
        <v>0</v>
      </c>
      <c r="L136" s="166" t="str">
        <f t="shared" si="9"/>
        <v/>
      </c>
      <c r="M136" s="165"/>
      <c r="N136" s="166">
        <f>SUM('Pay App 1:Pay App 22'!L136)+SUM('Pay App 1:Pay App 22'!M136)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Data'!$N$2:$BW$88,24,FALSE)</f>
        <v>0</v>
      </c>
      <c r="F137" s="166">
        <f>IFERROR(E137+'Pay App 21'!F137,"")</f>
        <v>0</v>
      </c>
      <c r="G137" s="166">
        <f>SUM('Pay App 1:Pay App 21'!H137)</f>
        <v>0</v>
      </c>
      <c r="H137" s="165"/>
      <c r="I137" s="166">
        <f t="shared" si="6"/>
        <v>0</v>
      </c>
      <c r="J137" s="167">
        <f t="shared" si="7"/>
        <v>0</v>
      </c>
      <c r="K137" s="166">
        <f t="shared" si="8"/>
        <v>0</v>
      </c>
      <c r="L137" s="166" t="str">
        <f t="shared" si="9"/>
        <v/>
      </c>
      <c r="M137" s="165"/>
      <c r="N137" s="166">
        <f>SUM('Pay App 1:Pay App 22'!L137)+SUM('Pay App 1:Pay App 22'!M137)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Data'!$N$2:$BW$88,24,FALSE)</f>
        <v>0</v>
      </c>
      <c r="F138" s="166">
        <f>IFERROR(E138+'Pay App 21'!F138,"")</f>
        <v>0</v>
      </c>
      <c r="G138" s="166">
        <f>SUM('Pay App 1:Pay App 21'!H138)</f>
        <v>0</v>
      </c>
      <c r="H138" s="165"/>
      <c r="I138" s="166">
        <f t="shared" si="6"/>
        <v>0</v>
      </c>
      <c r="J138" s="167">
        <f t="shared" si="7"/>
        <v>0</v>
      </c>
      <c r="K138" s="166">
        <f t="shared" si="8"/>
        <v>0</v>
      </c>
      <c r="L138" s="166" t="str">
        <f t="shared" si="9"/>
        <v/>
      </c>
      <c r="M138" s="165"/>
      <c r="N138" s="166">
        <f>SUM('Pay App 1:Pay App 22'!L138)+SUM('Pay App 1:Pay App 22'!M138)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Data'!$N$2:$BW$88,24,FALSE)</f>
        <v>0</v>
      </c>
      <c r="F139" s="166">
        <f>IFERROR(E139+'Pay App 21'!F139,"")</f>
        <v>0</v>
      </c>
      <c r="G139" s="166">
        <f>SUM('Pay App 1:Pay App 21'!H139)</f>
        <v>0</v>
      </c>
      <c r="H139" s="165"/>
      <c r="I139" s="166">
        <f t="shared" si="6"/>
        <v>0</v>
      </c>
      <c r="J139" s="167">
        <f t="shared" si="7"/>
        <v>0</v>
      </c>
      <c r="K139" s="166">
        <f t="shared" si="8"/>
        <v>0</v>
      </c>
      <c r="L139" s="166" t="str">
        <f t="shared" si="9"/>
        <v/>
      </c>
      <c r="M139" s="165"/>
      <c r="N139" s="166">
        <f>SUM('Pay App 1:Pay App 22'!L139)+SUM('Pay App 1:Pay App 22'!M139)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Data'!$N$2:$BW$88,24,FALSE)</f>
        <v>0</v>
      </c>
      <c r="F140" s="166">
        <f>IFERROR(E140+'Pay App 21'!F140,"")</f>
        <v>0</v>
      </c>
      <c r="G140" s="166">
        <f>SUM('Pay App 1:Pay App 21'!H140)</f>
        <v>0</v>
      </c>
      <c r="H140" s="165"/>
      <c r="I140" s="166">
        <f t="shared" si="6"/>
        <v>0</v>
      </c>
      <c r="J140" s="167">
        <f t="shared" si="7"/>
        <v>0</v>
      </c>
      <c r="K140" s="166">
        <f t="shared" si="8"/>
        <v>0</v>
      </c>
      <c r="L140" s="166" t="str">
        <f t="shared" si="9"/>
        <v/>
      </c>
      <c r="M140" s="165"/>
      <c r="N140" s="166">
        <f>SUM('Pay App 1:Pay App 22'!L140)+SUM('Pay App 1:Pay App 22'!M140)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Data'!$N$2:$BW$88,24,FALSE)</f>
        <v>0</v>
      </c>
      <c r="F141" s="166">
        <f>IFERROR(E141+'Pay App 21'!F141,"")</f>
        <v>0</v>
      </c>
      <c r="G141" s="166">
        <f>SUM('Pay App 1:Pay App 21'!H141)</f>
        <v>0</v>
      </c>
      <c r="H141" s="165"/>
      <c r="I141" s="166">
        <f t="shared" si="6"/>
        <v>0</v>
      </c>
      <c r="J141" s="167">
        <f t="shared" si="7"/>
        <v>0</v>
      </c>
      <c r="K141" s="166">
        <f t="shared" si="8"/>
        <v>0</v>
      </c>
      <c r="L141" s="166" t="str">
        <f t="shared" si="9"/>
        <v/>
      </c>
      <c r="M141" s="165"/>
      <c r="N141" s="166">
        <f>SUM('Pay App 1:Pay App 22'!L141)+SUM('Pay App 1:Pay App 22'!M141)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Data'!$N$2:$BW$88,24,FALSE)</f>
        <v>0</v>
      </c>
      <c r="F142" s="166">
        <f>IFERROR(E142+'Pay App 21'!F142,"")</f>
        <v>0</v>
      </c>
      <c r="G142" s="166">
        <f>SUM('Pay App 1:Pay App 21'!H142)</f>
        <v>0</v>
      </c>
      <c r="H142" s="165"/>
      <c r="I142" s="166">
        <f t="shared" si="6"/>
        <v>0</v>
      </c>
      <c r="J142" s="167">
        <f t="shared" si="7"/>
        <v>0</v>
      </c>
      <c r="K142" s="166">
        <f t="shared" si="8"/>
        <v>0</v>
      </c>
      <c r="L142" s="166" t="str">
        <f t="shared" si="9"/>
        <v/>
      </c>
      <c r="M142" s="165"/>
      <c r="N142" s="166">
        <f>SUM('Pay App 1:Pay App 22'!L142)+SUM('Pay App 1:Pay App 22'!M142)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Data'!$N$2:$BW$88,24,FALSE)</f>
        <v>0</v>
      </c>
      <c r="F143" s="166">
        <f>IFERROR(E143+'Pay App 21'!F143,"")</f>
        <v>0</v>
      </c>
      <c r="G143" s="166">
        <f>SUM('Pay App 1:Pay App 21'!H143)</f>
        <v>0</v>
      </c>
      <c r="H143" s="165"/>
      <c r="I143" s="166">
        <f t="shared" si="6"/>
        <v>0</v>
      </c>
      <c r="J143" s="167">
        <f t="shared" si="7"/>
        <v>0</v>
      </c>
      <c r="K143" s="166">
        <f t="shared" si="8"/>
        <v>0</v>
      </c>
      <c r="L143" s="166" t="str">
        <f t="shared" si="9"/>
        <v/>
      </c>
      <c r="M143" s="165"/>
      <c r="N143" s="166">
        <f>SUM('Pay App 1:Pay App 22'!L143)+SUM('Pay App 1:Pay App 22'!M143)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Data'!$N$2:$BW$88,24,FALSE)</f>
        <v>0</v>
      </c>
      <c r="F144" s="166">
        <f>IFERROR(E144+'Pay App 21'!F144,"")</f>
        <v>0</v>
      </c>
      <c r="G144" s="166">
        <f>SUM('Pay App 1:Pay App 21'!H144)</f>
        <v>0</v>
      </c>
      <c r="H144" s="165"/>
      <c r="I144" s="166">
        <f t="shared" si="6"/>
        <v>0</v>
      </c>
      <c r="J144" s="167">
        <f t="shared" si="7"/>
        <v>0</v>
      </c>
      <c r="K144" s="166">
        <f t="shared" si="8"/>
        <v>0</v>
      </c>
      <c r="L144" s="166" t="str">
        <f t="shared" si="9"/>
        <v/>
      </c>
      <c r="M144" s="165"/>
      <c r="N144" s="166">
        <f>SUM('Pay App 1:Pay App 22'!L144)+SUM('Pay App 1:Pay App 22'!M144)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Data'!$N$2:$BW$88,24,FALSE)</f>
        <v>0</v>
      </c>
      <c r="F145" s="166">
        <f>IFERROR(E145+'Pay App 21'!F145,"")</f>
        <v>0</v>
      </c>
      <c r="G145" s="166">
        <f>SUM('Pay App 1:Pay App 21'!H145)</f>
        <v>0</v>
      </c>
      <c r="H145" s="165"/>
      <c r="I145" s="166">
        <f t="shared" si="6"/>
        <v>0</v>
      </c>
      <c r="J145" s="167">
        <f t="shared" si="7"/>
        <v>0</v>
      </c>
      <c r="K145" s="166">
        <f t="shared" si="8"/>
        <v>0</v>
      </c>
      <c r="L145" s="166" t="str">
        <f t="shared" si="9"/>
        <v/>
      </c>
      <c r="M145" s="165"/>
      <c r="N145" s="166">
        <f>SUM('Pay App 1:Pay App 22'!L145)+SUM('Pay App 1:Pay App 22'!M145)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Data'!$N$2:$BW$88,24,FALSE)</f>
        <v>0</v>
      </c>
      <c r="F146" s="166">
        <f>IFERROR(E146+'Pay App 21'!F146,"")</f>
        <v>0</v>
      </c>
      <c r="G146" s="166">
        <f>SUM('Pay App 1:Pay App 21'!H146)</f>
        <v>0</v>
      </c>
      <c r="H146" s="165"/>
      <c r="I146" s="166">
        <f t="shared" si="6"/>
        <v>0</v>
      </c>
      <c r="J146" s="167">
        <f t="shared" si="7"/>
        <v>0</v>
      </c>
      <c r="K146" s="166">
        <f t="shared" si="8"/>
        <v>0</v>
      </c>
      <c r="L146" s="166" t="str">
        <f t="shared" si="9"/>
        <v/>
      </c>
      <c r="M146" s="165"/>
      <c r="N146" s="166">
        <f>SUM('Pay App 1:Pay App 22'!L146)+SUM('Pay App 1:Pay App 22'!M146)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Data'!$N$2:$BW$88,24,FALSE)</f>
        <v>0</v>
      </c>
      <c r="F147" s="166">
        <f>IFERROR(E147+'Pay App 21'!F147,"")</f>
        <v>0</v>
      </c>
      <c r="G147" s="166">
        <f>SUM('Pay App 1:Pay App 21'!H147)</f>
        <v>0</v>
      </c>
      <c r="H147" s="165"/>
      <c r="I147" s="166">
        <f t="shared" si="6"/>
        <v>0</v>
      </c>
      <c r="J147" s="167">
        <f t="shared" si="7"/>
        <v>0</v>
      </c>
      <c r="K147" s="166">
        <f t="shared" si="8"/>
        <v>0</v>
      </c>
      <c r="L147" s="166" t="str">
        <f t="shared" si="9"/>
        <v/>
      </c>
      <c r="M147" s="165"/>
      <c r="N147" s="166">
        <f>SUM('Pay App 1:Pay App 22'!L147)+SUM('Pay App 1:Pay App 22'!M147)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Data'!$N$2:$BW$88,24,FALSE)</f>
        <v>0</v>
      </c>
      <c r="F148" s="166">
        <f>IFERROR(E148+'Pay App 21'!F148,"")</f>
        <v>0</v>
      </c>
      <c r="G148" s="166">
        <f>SUM('Pay App 1:Pay App 21'!H148)</f>
        <v>0</v>
      </c>
      <c r="H148" s="165"/>
      <c r="I148" s="166">
        <f t="shared" si="6"/>
        <v>0</v>
      </c>
      <c r="J148" s="167">
        <f t="shared" si="7"/>
        <v>0</v>
      </c>
      <c r="K148" s="166">
        <f t="shared" si="8"/>
        <v>0</v>
      </c>
      <c r="L148" s="166" t="str">
        <f t="shared" si="9"/>
        <v/>
      </c>
      <c r="M148" s="165"/>
      <c r="N148" s="166">
        <f>SUM('Pay App 1:Pay App 22'!L148)+SUM('Pay App 1:Pay App 22'!M148)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6kKCEDCPKG3OGR/LEr/DQPM8sWtOU0TjJfgO+yqQIWI9vUatkhBJ7gtj/i+QgURaI6uIVfjOHmSE6zpWC2hbXw==" saltValue="Ql0betBSQQfmtglQ+SdKfA=="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428" priority="2" operator="equal">
      <formula>0</formula>
    </cfRule>
  </conditionalFormatting>
  <conditionalFormatting sqref="D106:G148">
    <cfRule type="cellIs" dxfId="427" priority="1" operator="equal">
      <formula>0</formula>
    </cfRule>
  </conditionalFormatting>
  <conditionalFormatting sqref="D10:H10 D12:H14 D19:H21">
    <cfRule type="cellIs" dxfId="426" priority="6" operator="equal">
      <formula>0</formula>
    </cfRule>
  </conditionalFormatting>
  <conditionalFormatting sqref="H51">
    <cfRule type="cellIs" dxfId="425" priority="9" operator="lessThan">
      <formula>0</formula>
    </cfRule>
  </conditionalFormatting>
  <conditionalFormatting sqref="I57:I100 K57:K100 I106:I148 K106:K148 N106:O148">
    <cfRule type="cellIs" dxfId="424" priority="14" operator="equal">
      <formula>0</formula>
    </cfRule>
  </conditionalFormatting>
  <conditionalFormatting sqref="J57:J100 J106:J149">
    <cfRule type="cellIs" dxfId="423" priority="11" operator="greaterThan">
      <formula>1</formula>
    </cfRule>
    <cfRule type="cellIs" dxfId="422" priority="12" operator="equal">
      <formula>0</formula>
    </cfRule>
  </conditionalFormatting>
  <conditionalFormatting sqref="K57:K100 K106:K148">
    <cfRule type="cellIs" dxfId="421" priority="10" operator="lessThan">
      <formula>0</formula>
    </cfRule>
  </conditionalFormatting>
  <conditionalFormatting sqref="M57:M100">
    <cfRule type="cellIs" dxfId="420" priority="13" operator="lessThan">
      <formula>0</formula>
    </cfRule>
  </conditionalFormatting>
  <conditionalFormatting sqref="M106:M148">
    <cfRule type="cellIs" dxfId="419" priority="8" operator="lessThan">
      <formula>0</formula>
    </cfRule>
  </conditionalFormatting>
  <conditionalFormatting sqref="N57:O100">
    <cfRule type="cellIs" dxfId="418"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13DFF6D1-F747-48D7-8C34-BC9AA42F0740}">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B8EADB51-2E48-476E-976C-C9542A7C78A3}">
          <x14:formula1>
            <xm:f>'Graph Data'!$L$74:$L$76</xm:f>
          </x14:formula1>
          <xm:sqref>G17</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00A9B-E7F2-414F-B555-FED0530C106D}">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23</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23'!E149)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23'!G41)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22'!H49)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23.1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Data'!$N$2:$BW$88,25,FALSE)</f>
        <v>0</v>
      </c>
      <c r="F57" s="166">
        <f>IFERROR(E57+'Pay App 22'!F57,"")</f>
        <v>0</v>
      </c>
      <c r="G57" s="166">
        <f>SUM('Pay App 1:Pay App 22'!H57)</f>
        <v>0</v>
      </c>
      <c r="H57" s="165"/>
      <c r="I57" s="166">
        <f>G57+H57</f>
        <v>0</v>
      </c>
      <c r="J57" s="167">
        <f>IFERROR(I57/F57,0)</f>
        <v>0</v>
      </c>
      <c r="K57" s="166">
        <f>IFERROR(F57-I57,"")</f>
        <v>0</v>
      </c>
      <c r="L57" s="166" t="str">
        <f>IF(AND($H$33&lt;100000, $H$33&gt;0, H57&gt;=1),0,IF(AND($H$33&gt;=100000,H57&lt;&gt;""),O57,""))</f>
        <v/>
      </c>
      <c r="M57" s="165"/>
      <c r="N57" s="166">
        <f>SUM('Pay App 1:Pay App 23'!L57)+SUM('Pay App 1:Pay App 23'!M57)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Data'!$N$2:$BW$88,25,FALSE)</f>
        <v>0</v>
      </c>
      <c r="F58" s="166">
        <f>IFERROR(E58+'Pay App 22'!F58,"")</f>
        <v>0</v>
      </c>
      <c r="G58" s="166">
        <f>SUM('Pay App 1:Pay App 22'!H58)</f>
        <v>0</v>
      </c>
      <c r="H58" s="165"/>
      <c r="I58" s="166">
        <f>G58+H58</f>
        <v>0</v>
      </c>
      <c r="J58" s="167">
        <f>IFERROR(I58/F58,0)</f>
        <v>0</v>
      </c>
      <c r="K58" s="166">
        <f>IFERROR(F58-I58,"")</f>
        <v>0</v>
      </c>
      <c r="L58" s="166" t="str">
        <f t="shared" ref="L58:L100" si="0">IF(AND($H$33&lt;100000, $H$33&gt;0, H58&gt;=1),0,IF(AND($H$33&gt;=100000,H58&lt;&gt;""),O58,""))</f>
        <v/>
      </c>
      <c r="M58" s="165"/>
      <c r="N58" s="166">
        <f>SUM('Pay App 1:Pay App 23'!L58)+SUM('Pay App 1:Pay App 23'!M58)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Data'!$N$2:$BW$88,25,FALSE)</f>
        <v>0</v>
      </c>
      <c r="F59" s="166">
        <f>IFERROR(E59+'Pay App 22'!F59,"")</f>
        <v>0</v>
      </c>
      <c r="G59" s="166">
        <f>SUM('Pay App 1:Pay App 22'!H59)</f>
        <v>0</v>
      </c>
      <c r="H59" s="165"/>
      <c r="I59" s="166">
        <f t="shared" ref="I59:I99" si="2">G59+H59</f>
        <v>0</v>
      </c>
      <c r="J59" s="167">
        <f t="shared" ref="J59:J99" si="3">IFERROR(I59/F59,0)</f>
        <v>0</v>
      </c>
      <c r="K59" s="166">
        <f t="shared" ref="K59:K99" si="4">IFERROR(F59-I59,"")</f>
        <v>0</v>
      </c>
      <c r="L59" s="166" t="str">
        <f t="shared" si="0"/>
        <v/>
      </c>
      <c r="M59" s="165"/>
      <c r="N59" s="166">
        <f>SUM('Pay App 1:Pay App 23'!L59)+SUM('Pay App 1:Pay App 23'!M59)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Data'!$N$2:$BW$88,25,FALSE)</f>
        <v>0</v>
      </c>
      <c r="F60" s="166">
        <f>IFERROR(E60+'Pay App 22'!F60,"")</f>
        <v>0</v>
      </c>
      <c r="G60" s="166">
        <f>SUM('Pay App 1:Pay App 22'!H60)</f>
        <v>0</v>
      </c>
      <c r="H60" s="165"/>
      <c r="I60" s="166">
        <f t="shared" si="2"/>
        <v>0</v>
      </c>
      <c r="J60" s="167">
        <f t="shared" si="3"/>
        <v>0</v>
      </c>
      <c r="K60" s="166">
        <f t="shared" si="4"/>
        <v>0</v>
      </c>
      <c r="L60" s="166" t="str">
        <f t="shared" si="0"/>
        <v/>
      </c>
      <c r="M60" s="165"/>
      <c r="N60" s="166">
        <f>SUM('Pay App 1:Pay App 23'!L60)+SUM('Pay App 1:Pay App 23'!M60)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Data'!$N$2:$BW$88,25,FALSE)</f>
        <v>0</v>
      </c>
      <c r="F61" s="166">
        <f>IFERROR(E61+'Pay App 22'!F61,"")</f>
        <v>0</v>
      </c>
      <c r="G61" s="166">
        <f>SUM('Pay App 1:Pay App 22'!H61)</f>
        <v>0</v>
      </c>
      <c r="H61" s="165"/>
      <c r="I61" s="166">
        <f t="shared" si="2"/>
        <v>0</v>
      </c>
      <c r="J61" s="167">
        <f t="shared" si="3"/>
        <v>0</v>
      </c>
      <c r="K61" s="166">
        <f t="shared" si="4"/>
        <v>0</v>
      </c>
      <c r="L61" s="166" t="str">
        <f t="shared" si="0"/>
        <v/>
      </c>
      <c r="M61" s="165"/>
      <c r="N61" s="166">
        <f>SUM('Pay App 1:Pay App 23'!L61)+SUM('Pay App 1:Pay App 23'!M61)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Data'!$N$2:$BW$88,25,FALSE)</f>
        <v>0</v>
      </c>
      <c r="F62" s="166">
        <f>IFERROR(E62+'Pay App 22'!F62,"")</f>
        <v>0</v>
      </c>
      <c r="G62" s="166">
        <f>SUM('Pay App 1:Pay App 22'!H62)</f>
        <v>0</v>
      </c>
      <c r="H62" s="165"/>
      <c r="I62" s="166">
        <f t="shared" si="2"/>
        <v>0</v>
      </c>
      <c r="J62" s="167">
        <f t="shared" si="3"/>
        <v>0</v>
      </c>
      <c r="K62" s="166">
        <f t="shared" si="4"/>
        <v>0</v>
      </c>
      <c r="L62" s="166" t="str">
        <f t="shared" si="0"/>
        <v/>
      </c>
      <c r="M62" s="165"/>
      <c r="N62" s="166">
        <f>SUM('Pay App 1:Pay App 23'!L62)+SUM('Pay App 1:Pay App 23'!M62)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Data'!$N$2:$BW$88,25,FALSE)</f>
        <v>0</v>
      </c>
      <c r="F63" s="166">
        <f>IFERROR(E63+'Pay App 22'!F63,"")</f>
        <v>0</v>
      </c>
      <c r="G63" s="166">
        <f>SUM('Pay App 1:Pay App 22'!H63)</f>
        <v>0</v>
      </c>
      <c r="H63" s="165"/>
      <c r="I63" s="166">
        <f t="shared" si="2"/>
        <v>0</v>
      </c>
      <c r="J63" s="167">
        <f t="shared" si="3"/>
        <v>0</v>
      </c>
      <c r="K63" s="166">
        <f t="shared" si="4"/>
        <v>0</v>
      </c>
      <c r="L63" s="166" t="str">
        <f t="shared" si="0"/>
        <v/>
      </c>
      <c r="M63" s="165"/>
      <c r="N63" s="166">
        <f>SUM('Pay App 1:Pay App 23'!L63)+SUM('Pay App 1:Pay App 23'!M63)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Data'!$N$2:$BW$88,25,FALSE)</f>
        <v>0</v>
      </c>
      <c r="F64" s="166">
        <f>IFERROR(E64+'Pay App 22'!F64,"")</f>
        <v>0</v>
      </c>
      <c r="G64" s="166">
        <f>SUM('Pay App 1:Pay App 22'!H64)</f>
        <v>0</v>
      </c>
      <c r="H64" s="165"/>
      <c r="I64" s="166">
        <f t="shared" si="2"/>
        <v>0</v>
      </c>
      <c r="J64" s="167">
        <f t="shared" si="3"/>
        <v>0</v>
      </c>
      <c r="K64" s="166">
        <f t="shared" si="4"/>
        <v>0</v>
      </c>
      <c r="L64" s="166" t="str">
        <f t="shared" si="0"/>
        <v/>
      </c>
      <c r="M64" s="165"/>
      <c r="N64" s="166">
        <f>SUM('Pay App 1:Pay App 23'!L64)+SUM('Pay App 1:Pay App 23'!M64)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Data'!$N$2:$BW$88,25,FALSE)</f>
        <v>0</v>
      </c>
      <c r="F65" s="166">
        <f>IFERROR(E65+'Pay App 22'!F65,"")</f>
        <v>0</v>
      </c>
      <c r="G65" s="166">
        <f>SUM('Pay App 1:Pay App 22'!H65)</f>
        <v>0</v>
      </c>
      <c r="H65" s="165"/>
      <c r="I65" s="166">
        <f t="shared" si="2"/>
        <v>0</v>
      </c>
      <c r="J65" s="167">
        <f t="shared" si="3"/>
        <v>0</v>
      </c>
      <c r="K65" s="166">
        <f t="shared" si="4"/>
        <v>0</v>
      </c>
      <c r="L65" s="166" t="str">
        <f t="shared" si="0"/>
        <v/>
      </c>
      <c r="M65" s="165"/>
      <c r="N65" s="166">
        <f>SUM('Pay App 1:Pay App 23'!L65)+SUM('Pay App 1:Pay App 23'!M65)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Data'!$N$2:$BW$88,25,FALSE)</f>
        <v>0</v>
      </c>
      <c r="F66" s="166">
        <f>IFERROR(E66+'Pay App 22'!F66,"")</f>
        <v>0</v>
      </c>
      <c r="G66" s="166">
        <f>SUM('Pay App 1:Pay App 22'!H66)</f>
        <v>0</v>
      </c>
      <c r="H66" s="165"/>
      <c r="I66" s="166">
        <f t="shared" si="2"/>
        <v>0</v>
      </c>
      <c r="J66" s="167">
        <f t="shared" si="3"/>
        <v>0</v>
      </c>
      <c r="K66" s="166">
        <f t="shared" si="4"/>
        <v>0</v>
      </c>
      <c r="L66" s="166" t="str">
        <f t="shared" si="0"/>
        <v/>
      </c>
      <c r="M66" s="165"/>
      <c r="N66" s="166">
        <f>SUM('Pay App 1:Pay App 23'!L66)+SUM('Pay App 1:Pay App 23'!M66)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Data'!$N$2:$BW$88,25,FALSE)</f>
        <v>0</v>
      </c>
      <c r="F67" s="166">
        <f>IFERROR(E67+'Pay App 22'!F67,"")</f>
        <v>0</v>
      </c>
      <c r="G67" s="166">
        <f>SUM('Pay App 1:Pay App 22'!H67)</f>
        <v>0</v>
      </c>
      <c r="H67" s="165"/>
      <c r="I67" s="166">
        <f t="shared" si="2"/>
        <v>0</v>
      </c>
      <c r="J67" s="167">
        <f t="shared" si="3"/>
        <v>0</v>
      </c>
      <c r="K67" s="166">
        <f t="shared" si="4"/>
        <v>0</v>
      </c>
      <c r="L67" s="166" t="str">
        <f t="shared" si="0"/>
        <v/>
      </c>
      <c r="M67" s="165"/>
      <c r="N67" s="166">
        <f>SUM('Pay App 1:Pay App 23'!L67)+SUM('Pay App 1:Pay App 23'!M67)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Data'!$N$2:$BW$88,25,FALSE)</f>
        <v>0</v>
      </c>
      <c r="F68" s="166">
        <f>IFERROR(E68+'Pay App 22'!F68,"")</f>
        <v>0</v>
      </c>
      <c r="G68" s="166">
        <f>SUM('Pay App 1:Pay App 22'!H68)</f>
        <v>0</v>
      </c>
      <c r="H68" s="165"/>
      <c r="I68" s="166">
        <f t="shared" si="2"/>
        <v>0</v>
      </c>
      <c r="J68" s="167">
        <f t="shared" si="3"/>
        <v>0</v>
      </c>
      <c r="K68" s="166">
        <f t="shared" si="4"/>
        <v>0</v>
      </c>
      <c r="L68" s="166" t="str">
        <f t="shared" si="0"/>
        <v/>
      </c>
      <c r="M68" s="165"/>
      <c r="N68" s="166">
        <f>SUM('Pay App 1:Pay App 23'!L68)+SUM('Pay App 1:Pay App 23'!M68)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Data'!$N$2:$BW$88,25,FALSE)</f>
        <v>0</v>
      </c>
      <c r="F69" s="166">
        <f>IFERROR(E69+'Pay App 22'!F69,"")</f>
        <v>0</v>
      </c>
      <c r="G69" s="166">
        <f>SUM('Pay App 1:Pay App 22'!H69)</f>
        <v>0</v>
      </c>
      <c r="H69" s="165"/>
      <c r="I69" s="166">
        <f t="shared" si="2"/>
        <v>0</v>
      </c>
      <c r="J69" s="167">
        <f t="shared" si="3"/>
        <v>0</v>
      </c>
      <c r="K69" s="166">
        <f t="shared" si="4"/>
        <v>0</v>
      </c>
      <c r="L69" s="166" t="str">
        <f t="shared" si="0"/>
        <v/>
      </c>
      <c r="M69" s="165"/>
      <c r="N69" s="166">
        <f>SUM('Pay App 1:Pay App 23'!L69)+SUM('Pay App 1:Pay App 23'!M69)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Data'!$N$2:$BW$88,25,FALSE)</f>
        <v>0</v>
      </c>
      <c r="F70" s="166">
        <f>IFERROR(E70+'Pay App 22'!F70,"")</f>
        <v>0</v>
      </c>
      <c r="G70" s="166">
        <f>SUM('Pay App 1:Pay App 22'!H70)</f>
        <v>0</v>
      </c>
      <c r="H70" s="165"/>
      <c r="I70" s="166">
        <f t="shared" si="2"/>
        <v>0</v>
      </c>
      <c r="J70" s="167">
        <f t="shared" si="3"/>
        <v>0</v>
      </c>
      <c r="K70" s="166">
        <f t="shared" si="4"/>
        <v>0</v>
      </c>
      <c r="L70" s="166" t="str">
        <f t="shared" si="0"/>
        <v/>
      </c>
      <c r="M70" s="165"/>
      <c r="N70" s="166">
        <f>SUM('Pay App 1:Pay App 23'!L70)+SUM('Pay App 1:Pay App 23'!M70)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Data'!$N$2:$BW$88,25,FALSE)</f>
        <v>0</v>
      </c>
      <c r="F71" s="166">
        <f>IFERROR(E71+'Pay App 22'!F71,"")</f>
        <v>0</v>
      </c>
      <c r="G71" s="166">
        <f>SUM('Pay App 1:Pay App 22'!H71)</f>
        <v>0</v>
      </c>
      <c r="H71" s="165"/>
      <c r="I71" s="166">
        <f t="shared" si="2"/>
        <v>0</v>
      </c>
      <c r="J71" s="167">
        <f t="shared" si="3"/>
        <v>0</v>
      </c>
      <c r="K71" s="166">
        <f t="shared" si="4"/>
        <v>0</v>
      </c>
      <c r="L71" s="166" t="str">
        <f t="shared" si="0"/>
        <v/>
      </c>
      <c r="M71" s="165"/>
      <c r="N71" s="166">
        <f>SUM('Pay App 1:Pay App 23'!L71)+SUM('Pay App 1:Pay App 23'!M71)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Data'!$N$2:$BW$88,25,FALSE)</f>
        <v>0</v>
      </c>
      <c r="F72" s="166">
        <f>IFERROR(E72+'Pay App 22'!F72,"")</f>
        <v>0</v>
      </c>
      <c r="G72" s="166">
        <f>SUM('Pay App 1:Pay App 22'!H72)</f>
        <v>0</v>
      </c>
      <c r="H72" s="165"/>
      <c r="I72" s="166">
        <f t="shared" si="2"/>
        <v>0</v>
      </c>
      <c r="J72" s="167">
        <f t="shared" si="3"/>
        <v>0</v>
      </c>
      <c r="K72" s="166">
        <f t="shared" si="4"/>
        <v>0</v>
      </c>
      <c r="L72" s="166" t="str">
        <f t="shared" si="0"/>
        <v/>
      </c>
      <c r="M72" s="165"/>
      <c r="N72" s="166">
        <f>SUM('Pay App 1:Pay App 23'!L72)+SUM('Pay App 1:Pay App 23'!M72)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Data'!$N$2:$BW$88,25,FALSE)</f>
        <v>0</v>
      </c>
      <c r="F73" s="166">
        <f>IFERROR(E73+'Pay App 22'!F73,"")</f>
        <v>0</v>
      </c>
      <c r="G73" s="166">
        <f>SUM('Pay App 1:Pay App 22'!H73)</f>
        <v>0</v>
      </c>
      <c r="H73" s="165"/>
      <c r="I73" s="166">
        <f t="shared" si="2"/>
        <v>0</v>
      </c>
      <c r="J73" s="167">
        <f t="shared" si="3"/>
        <v>0</v>
      </c>
      <c r="K73" s="166">
        <f t="shared" si="4"/>
        <v>0</v>
      </c>
      <c r="L73" s="166" t="str">
        <f t="shared" si="0"/>
        <v/>
      </c>
      <c r="M73" s="165"/>
      <c r="N73" s="166">
        <f>SUM('Pay App 1:Pay App 23'!L73)+SUM('Pay App 1:Pay App 23'!M73)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Data'!$N$2:$BW$88,25,FALSE)</f>
        <v>0</v>
      </c>
      <c r="F74" s="166">
        <f>IFERROR(E74+'Pay App 22'!F74,"")</f>
        <v>0</v>
      </c>
      <c r="G74" s="166">
        <f>SUM('Pay App 1:Pay App 22'!H74)</f>
        <v>0</v>
      </c>
      <c r="H74" s="165"/>
      <c r="I74" s="166">
        <f t="shared" si="2"/>
        <v>0</v>
      </c>
      <c r="J74" s="167">
        <f t="shared" si="3"/>
        <v>0</v>
      </c>
      <c r="K74" s="166">
        <f t="shared" si="4"/>
        <v>0</v>
      </c>
      <c r="L74" s="166" t="str">
        <f t="shared" si="0"/>
        <v/>
      </c>
      <c r="M74" s="165"/>
      <c r="N74" s="166">
        <f>SUM('Pay App 1:Pay App 23'!L74)+SUM('Pay App 1:Pay App 23'!M74)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Data'!$N$2:$BW$88,25,FALSE)</f>
        <v>0</v>
      </c>
      <c r="F75" s="166">
        <f>IFERROR(E75+'Pay App 22'!F75,"")</f>
        <v>0</v>
      </c>
      <c r="G75" s="166">
        <f>SUM('Pay App 1:Pay App 22'!H75)</f>
        <v>0</v>
      </c>
      <c r="H75" s="165"/>
      <c r="I75" s="166">
        <f t="shared" si="2"/>
        <v>0</v>
      </c>
      <c r="J75" s="167">
        <f t="shared" si="3"/>
        <v>0</v>
      </c>
      <c r="K75" s="166">
        <f t="shared" si="4"/>
        <v>0</v>
      </c>
      <c r="L75" s="166" t="str">
        <f t="shared" si="0"/>
        <v/>
      </c>
      <c r="M75" s="165"/>
      <c r="N75" s="166">
        <f>SUM('Pay App 1:Pay App 23'!L75)+SUM('Pay App 1:Pay App 23'!M75)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Data'!$N$2:$BW$88,25,FALSE)</f>
        <v>0</v>
      </c>
      <c r="F76" s="166">
        <f>IFERROR(E76+'Pay App 22'!F76,"")</f>
        <v>0</v>
      </c>
      <c r="G76" s="166">
        <f>SUM('Pay App 1:Pay App 22'!H76)</f>
        <v>0</v>
      </c>
      <c r="H76" s="165"/>
      <c r="I76" s="166">
        <f t="shared" si="2"/>
        <v>0</v>
      </c>
      <c r="J76" s="167">
        <f t="shared" si="3"/>
        <v>0</v>
      </c>
      <c r="K76" s="166">
        <f t="shared" si="4"/>
        <v>0</v>
      </c>
      <c r="L76" s="166" t="str">
        <f t="shared" si="0"/>
        <v/>
      </c>
      <c r="M76" s="165"/>
      <c r="N76" s="166">
        <f>SUM('Pay App 1:Pay App 23'!L76)+SUM('Pay App 1:Pay App 23'!M76)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Data'!$N$2:$BW$88,25,FALSE)</f>
        <v>0</v>
      </c>
      <c r="F77" s="166">
        <f>IFERROR(E77+'Pay App 22'!F77,"")</f>
        <v>0</v>
      </c>
      <c r="G77" s="166">
        <f>SUM('Pay App 1:Pay App 22'!H77)</f>
        <v>0</v>
      </c>
      <c r="H77" s="165"/>
      <c r="I77" s="166">
        <f t="shared" si="2"/>
        <v>0</v>
      </c>
      <c r="J77" s="167">
        <f t="shared" si="3"/>
        <v>0</v>
      </c>
      <c r="K77" s="166">
        <f t="shared" si="4"/>
        <v>0</v>
      </c>
      <c r="L77" s="166" t="str">
        <f t="shared" si="0"/>
        <v/>
      </c>
      <c r="M77" s="165"/>
      <c r="N77" s="166">
        <f>SUM('Pay App 1:Pay App 23'!L77)+SUM('Pay App 1:Pay App 23'!M77)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Data'!$N$2:$BW$88,25,FALSE)</f>
        <v>0</v>
      </c>
      <c r="F78" s="166">
        <f>IFERROR(E78+'Pay App 22'!F78,"")</f>
        <v>0</v>
      </c>
      <c r="G78" s="166">
        <f>SUM('Pay App 1:Pay App 22'!H78)</f>
        <v>0</v>
      </c>
      <c r="H78" s="165"/>
      <c r="I78" s="166">
        <f t="shared" si="2"/>
        <v>0</v>
      </c>
      <c r="J78" s="167">
        <f t="shared" si="3"/>
        <v>0</v>
      </c>
      <c r="K78" s="166">
        <f t="shared" si="4"/>
        <v>0</v>
      </c>
      <c r="L78" s="166" t="str">
        <f t="shared" si="0"/>
        <v/>
      </c>
      <c r="M78" s="165"/>
      <c r="N78" s="166">
        <f>SUM('Pay App 1:Pay App 23'!L78)+SUM('Pay App 1:Pay App 23'!M78)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Data'!$N$2:$BW$88,25,FALSE)</f>
        <v>0</v>
      </c>
      <c r="F79" s="166">
        <f>IFERROR(E79+'Pay App 22'!F79,"")</f>
        <v>0</v>
      </c>
      <c r="G79" s="166">
        <f>SUM('Pay App 1:Pay App 22'!H79)</f>
        <v>0</v>
      </c>
      <c r="H79" s="165"/>
      <c r="I79" s="166">
        <f t="shared" si="2"/>
        <v>0</v>
      </c>
      <c r="J79" s="167">
        <f t="shared" si="3"/>
        <v>0</v>
      </c>
      <c r="K79" s="166">
        <f t="shared" si="4"/>
        <v>0</v>
      </c>
      <c r="L79" s="166" t="str">
        <f t="shared" si="0"/>
        <v/>
      </c>
      <c r="M79" s="165"/>
      <c r="N79" s="166">
        <f>SUM('Pay App 1:Pay App 23'!L79)+SUM('Pay App 1:Pay App 23'!M79)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Data'!$N$2:$BW$88,25,FALSE)</f>
        <v>0</v>
      </c>
      <c r="F80" s="166">
        <f>IFERROR(E80+'Pay App 22'!F80,"")</f>
        <v>0</v>
      </c>
      <c r="G80" s="166">
        <f>SUM('Pay App 1:Pay App 22'!H80)</f>
        <v>0</v>
      </c>
      <c r="H80" s="165"/>
      <c r="I80" s="166">
        <f t="shared" si="2"/>
        <v>0</v>
      </c>
      <c r="J80" s="167">
        <f t="shared" si="3"/>
        <v>0</v>
      </c>
      <c r="K80" s="166">
        <f t="shared" si="4"/>
        <v>0</v>
      </c>
      <c r="L80" s="166" t="str">
        <f t="shared" si="0"/>
        <v/>
      </c>
      <c r="M80" s="165"/>
      <c r="N80" s="166">
        <f>SUM('Pay App 1:Pay App 23'!L80)+SUM('Pay App 1:Pay App 23'!M80)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Data'!$N$2:$BW$88,25,FALSE)</f>
        <v>0</v>
      </c>
      <c r="F81" s="166">
        <f>IFERROR(E81+'Pay App 22'!F81,"")</f>
        <v>0</v>
      </c>
      <c r="G81" s="166">
        <f>SUM('Pay App 1:Pay App 22'!H81)</f>
        <v>0</v>
      </c>
      <c r="H81" s="165"/>
      <c r="I81" s="166">
        <f t="shared" si="2"/>
        <v>0</v>
      </c>
      <c r="J81" s="167">
        <f t="shared" si="3"/>
        <v>0</v>
      </c>
      <c r="K81" s="166">
        <f t="shared" si="4"/>
        <v>0</v>
      </c>
      <c r="L81" s="166" t="str">
        <f t="shared" si="0"/>
        <v/>
      </c>
      <c r="M81" s="165"/>
      <c r="N81" s="166">
        <f>SUM('Pay App 1:Pay App 23'!L81)+SUM('Pay App 1:Pay App 23'!M81)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Data'!$N$2:$BW$88,25,FALSE)</f>
        <v>0</v>
      </c>
      <c r="F82" s="166">
        <f>IFERROR(E82+'Pay App 22'!F82,"")</f>
        <v>0</v>
      </c>
      <c r="G82" s="166">
        <f>SUM('Pay App 1:Pay App 22'!H82)</f>
        <v>0</v>
      </c>
      <c r="H82" s="165"/>
      <c r="I82" s="166">
        <f t="shared" si="2"/>
        <v>0</v>
      </c>
      <c r="J82" s="167">
        <f t="shared" si="3"/>
        <v>0</v>
      </c>
      <c r="K82" s="166">
        <f t="shared" si="4"/>
        <v>0</v>
      </c>
      <c r="L82" s="166" t="str">
        <f t="shared" si="0"/>
        <v/>
      </c>
      <c r="M82" s="165"/>
      <c r="N82" s="166">
        <f>SUM('Pay App 1:Pay App 23'!L82)+SUM('Pay App 1:Pay App 23'!M82)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Data'!$N$2:$BW$88,25,FALSE)</f>
        <v>0</v>
      </c>
      <c r="F83" s="166">
        <f>IFERROR(E83+'Pay App 22'!F83,"")</f>
        <v>0</v>
      </c>
      <c r="G83" s="166">
        <f>SUM('Pay App 1:Pay App 22'!H83)</f>
        <v>0</v>
      </c>
      <c r="H83" s="165"/>
      <c r="I83" s="166">
        <f t="shared" si="2"/>
        <v>0</v>
      </c>
      <c r="J83" s="167">
        <f t="shared" si="3"/>
        <v>0</v>
      </c>
      <c r="K83" s="166">
        <f t="shared" si="4"/>
        <v>0</v>
      </c>
      <c r="L83" s="166" t="str">
        <f t="shared" si="0"/>
        <v/>
      </c>
      <c r="M83" s="165"/>
      <c r="N83" s="166">
        <f>SUM('Pay App 1:Pay App 23'!L83)+SUM('Pay App 1:Pay App 23'!M83)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Data'!$N$2:$BW$88,25,FALSE)</f>
        <v>0</v>
      </c>
      <c r="F84" s="166">
        <f>IFERROR(E84+'Pay App 22'!F84,"")</f>
        <v>0</v>
      </c>
      <c r="G84" s="166">
        <f>SUM('Pay App 1:Pay App 22'!H84)</f>
        <v>0</v>
      </c>
      <c r="H84" s="165"/>
      <c r="I84" s="166">
        <f t="shared" si="2"/>
        <v>0</v>
      </c>
      <c r="J84" s="167">
        <f t="shared" si="3"/>
        <v>0</v>
      </c>
      <c r="K84" s="166">
        <f t="shared" si="4"/>
        <v>0</v>
      </c>
      <c r="L84" s="166" t="str">
        <f t="shared" si="0"/>
        <v/>
      </c>
      <c r="M84" s="165"/>
      <c r="N84" s="166">
        <f>SUM('Pay App 1:Pay App 23'!L84)+SUM('Pay App 1:Pay App 23'!M84)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Data'!$N$2:$BW$88,25,FALSE)</f>
        <v>0</v>
      </c>
      <c r="F85" s="166">
        <f>IFERROR(E85+'Pay App 22'!F85,"")</f>
        <v>0</v>
      </c>
      <c r="G85" s="166">
        <f>SUM('Pay App 1:Pay App 22'!H85)</f>
        <v>0</v>
      </c>
      <c r="H85" s="165"/>
      <c r="I85" s="166">
        <f t="shared" si="2"/>
        <v>0</v>
      </c>
      <c r="J85" s="167">
        <f t="shared" si="3"/>
        <v>0</v>
      </c>
      <c r="K85" s="166">
        <f t="shared" si="4"/>
        <v>0</v>
      </c>
      <c r="L85" s="166" t="str">
        <f t="shared" si="0"/>
        <v/>
      </c>
      <c r="M85" s="165"/>
      <c r="N85" s="166">
        <f>SUM('Pay App 1:Pay App 23'!L85)+SUM('Pay App 1:Pay App 23'!M85)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Data'!$N$2:$BW$88,25,FALSE)</f>
        <v>0</v>
      </c>
      <c r="F86" s="166">
        <f>IFERROR(E86+'Pay App 22'!F86,"")</f>
        <v>0</v>
      </c>
      <c r="G86" s="166">
        <f>SUM('Pay App 1:Pay App 22'!H86)</f>
        <v>0</v>
      </c>
      <c r="H86" s="165"/>
      <c r="I86" s="166">
        <f t="shared" si="2"/>
        <v>0</v>
      </c>
      <c r="J86" s="167">
        <f t="shared" si="3"/>
        <v>0</v>
      </c>
      <c r="K86" s="166">
        <f t="shared" si="4"/>
        <v>0</v>
      </c>
      <c r="L86" s="166" t="str">
        <f t="shared" si="0"/>
        <v/>
      </c>
      <c r="M86" s="165"/>
      <c r="N86" s="166">
        <f>SUM('Pay App 1:Pay App 23'!L86)+SUM('Pay App 1:Pay App 23'!M86)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Data'!$N$2:$BW$88,25,FALSE)</f>
        <v>0</v>
      </c>
      <c r="F87" s="166">
        <f>IFERROR(E87+'Pay App 22'!F87,"")</f>
        <v>0</v>
      </c>
      <c r="G87" s="166">
        <f>SUM('Pay App 1:Pay App 22'!H87)</f>
        <v>0</v>
      </c>
      <c r="H87" s="165"/>
      <c r="I87" s="166">
        <f t="shared" si="2"/>
        <v>0</v>
      </c>
      <c r="J87" s="167">
        <f t="shared" si="3"/>
        <v>0</v>
      </c>
      <c r="K87" s="166">
        <f t="shared" si="4"/>
        <v>0</v>
      </c>
      <c r="L87" s="166" t="str">
        <f t="shared" si="0"/>
        <v/>
      </c>
      <c r="M87" s="165"/>
      <c r="N87" s="166">
        <f>SUM('Pay App 1:Pay App 23'!L87)+SUM('Pay App 1:Pay App 23'!M87)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Data'!$N$2:$BW$88,25,FALSE)</f>
        <v>0</v>
      </c>
      <c r="F88" s="166">
        <f>IFERROR(E88+'Pay App 22'!F88,"")</f>
        <v>0</v>
      </c>
      <c r="G88" s="166">
        <f>SUM('Pay App 1:Pay App 22'!H88)</f>
        <v>0</v>
      </c>
      <c r="H88" s="165"/>
      <c r="I88" s="166">
        <f t="shared" si="2"/>
        <v>0</v>
      </c>
      <c r="J88" s="167">
        <f t="shared" si="3"/>
        <v>0</v>
      </c>
      <c r="K88" s="166">
        <f t="shared" si="4"/>
        <v>0</v>
      </c>
      <c r="L88" s="166" t="str">
        <f t="shared" si="0"/>
        <v/>
      </c>
      <c r="M88" s="165"/>
      <c r="N88" s="166">
        <f>SUM('Pay App 1:Pay App 23'!L88)+SUM('Pay App 1:Pay App 23'!M88)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Data'!$N$2:$BW$88,25,FALSE)</f>
        <v>0</v>
      </c>
      <c r="F89" s="166">
        <f>IFERROR(E89+'Pay App 22'!F89,"")</f>
        <v>0</v>
      </c>
      <c r="G89" s="166">
        <f>SUM('Pay App 1:Pay App 22'!H89)</f>
        <v>0</v>
      </c>
      <c r="H89" s="165"/>
      <c r="I89" s="166">
        <f t="shared" si="2"/>
        <v>0</v>
      </c>
      <c r="J89" s="167">
        <f t="shared" si="3"/>
        <v>0</v>
      </c>
      <c r="K89" s="166">
        <f t="shared" si="4"/>
        <v>0</v>
      </c>
      <c r="L89" s="166" t="str">
        <f t="shared" si="0"/>
        <v/>
      </c>
      <c r="M89" s="165"/>
      <c r="N89" s="166">
        <f>SUM('Pay App 1:Pay App 23'!L89)+SUM('Pay App 1:Pay App 23'!M89)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Data'!$N$2:$BW$88,25,FALSE)</f>
        <v>0</v>
      </c>
      <c r="F90" s="166">
        <f>IFERROR(E90+'Pay App 22'!F90,"")</f>
        <v>0</v>
      </c>
      <c r="G90" s="166">
        <f>SUM('Pay App 1:Pay App 22'!H90)</f>
        <v>0</v>
      </c>
      <c r="H90" s="165"/>
      <c r="I90" s="166">
        <f t="shared" si="2"/>
        <v>0</v>
      </c>
      <c r="J90" s="167">
        <f t="shared" si="3"/>
        <v>0</v>
      </c>
      <c r="K90" s="166">
        <f t="shared" si="4"/>
        <v>0</v>
      </c>
      <c r="L90" s="166" t="str">
        <f t="shared" si="0"/>
        <v/>
      </c>
      <c r="M90" s="165"/>
      <c r="N90" s="166">
        <f>SUM('Pay App 1:Pay App 23'!L90)+SUM('Pay App 1:Pay App 23'!M90)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Data'!$N$2:$BW$88,25,FALSE)</f>
        <v>0</v>
      </c>
      <c r="F91" s="166">
        <f>IFERROR(E91+'Pay App 22'!F91,"")</f>
        <v>0</v>
      </c>
      <c r="G91" s="166">
        <f>SUM('Pay App 1:Pay App 22'!H91)</f>
        <v>0</v>
      </c>
      <c r="H91" s="165"/>
      <c r="I91" s="166">
        <f t="shared" si="2"/>
        <v>0</v>
      </c>
      <c r="J91" s="167">
        <f t="shared" si="3"/>
        <v>0</v>
      </c>
      <c r="K91" s="166">
        <f t="shared" si="4"/>
        <v>0</v>
      </c>
      <c r="L91" s="166" t="str">
        <f t="shared" si="0"/>
        <v/>
      </c>
      <c r="M91" s="165"/>
      <c r="N91" s="166">
        <f>SUM('Pay App 1:Pay App 23'!L91)+SUM('Pay App 1:Pay App 23'!M91)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Data'!$N$2:$BW$88,25,FALSE)</f>
        <v>0</v>
      </c>
      <c r="F92" s="166">
        <f>IFERROR(E92+'Pay App 22'!F92,"")</f>
        <v>0</v>
      </c>
      <c r="G92" s="166">
        <f>SUM('Pay App 1:Pay App 22'!H92)</f>
        <v>0</v>
      </c>
      <c r="H92" s="165"/>
      <c r="I92" s="166">
        <f t="shared" si="2"/>
        <v>0</v>
      </c>
      <c r="J92" s="167">
        <f t="shared" si="3"/>
        <v>0</v>
      </c>
      <c r="K92" s="166">
        <f t="shared" si="4"/>
        <v>0</v>
      </c>
      <c r="L92" s="166" t="str">
        <f t="shared" si="0"/>
        <v/>
      </c>
      <c r="M92" s="165"/>
      <c r="N92" s="166">
        <f>SUM('Pay App 1:Pay App 23'!L92)+SUM('Pay App 1:Pay App 23'!M92)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Data'!$N$2:$BW$88,25,FALSE)</f>
        <v>0</v>
      </c>
      <c r="F93" s="166">
        <f>IFERROR(E93+'Pay App 22'!F93,"")</f>
        <v>0</v>
      </c>
      <c r="G93" s="166">
        <f>SUM('Pay App 1:Pay App 22'!H93)</f>
        <v>0</v>
      </c>
      <c r="H93" s="165"/>
      <c r="I93" s="166">
        <f t="shared" si="2"/>
        <v>0</v>
      </c>
      <c r="J93" s="167">
        <f t="shared" si="3"/>
        <v>0</v>
      </c>
      <c r="K93" s="166">
        <f t="shared" si="4"/>
        <v>0</v>
      </c>
      <c r="L93" s="166" t="str">
        <f t="shared" si="0"/>
        <v/>
      </c>
      <c r="M93" s="165"/>
      <c r="N93" s="166">
        <f>SUM('Pay App 1:Pay App 23'!L93)+SUM('Pay App 1:Pay App 23'!M93)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Data'!$N$2:$BW$88,25,FALSE)</f>
        <v>0</v>
      </c>
      <c r="F94" s="166">
        <f>IFERROR(E94+'Pay App 22'!F94,"")</f>
        <v>0</v>
      </c>
      <c r="G94" s="166">
        <f>SUM('Pay App 1:Pay App 22'!H94)</f>
        <v>0</v>
      </c>
      <c r="H94" s="165"/>
      <c r="I94" s="166">
        <f t="shared" si="2"/>
        <v>0</v>
      </c>
      <c r="J94" s="167">
        <f t="shared" si="3"/>
        <v>0</v>
      </c>
      <c r="K94" s="166">
        <f t="shared" si="4"/>
        <v>0</v>
      </c>
      <c r="L94" s="166" t="str">
        <f t="shared" si="0"/>
        <v/>
      </c>
      <c r="M94" s="165"/>
      <c r="N94" s="166">
        <f>SUM('Pay App 1:Pay App 23'!L94)+SUM('Pay App 1:Pay App 23'!M94)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Data'!$N$2:$BW$88,25,FALSE)</f>
        <v>0</v>
      </c>
      <c r="F95" s="166">
        <f>IFERROR(E95+'Pay App 22'!F95,"")</f>
        <v>0</v>
      </c>
      <c r="G95" s="166">
        <f>SUM('Pay App 1:Pay App 22'!H95)</f>
        <v>0</v>
      </c>
      <c r="H95" s="165"/>
      <c r="I95" s="166">
        <f t="shared" si="2"/>
        <v>0</v>
      </c>
      <c r="J95" s="167">
        <f t="shared" si="3"/>
        <v>0</v>
      </c>
      <c r="K95" s="166">
        <f t="shared" si="4"/>
        <v>0</v>
      </c>
      <c r="L95" s="166" t="str">
        <f t="shared" si="0"/>
        <v/>
      </c>
      <c r="M95" s="165"/>
      <c r="N95" s="166">
        <f>SUM('Pay App 1:Pay App 23'!L95)+SUM('Pay App 1:Pay App 23'!M95)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Data'!$N$2:$BW$88,25,FALSE)</f>
        <v>0</v>
      </c>
      <c r="F96" s="166">
        <f>IFERROR(E96+'Pay App 22'!F96,"")</f>
        <v>0</v>
      </c>
      <c r="G96" s="166">
        <f>SUM('Pay App 1:Pay App 22'!H96)</f>
        <v>0</v>
      </c>
      <c r="H96" s="165"/>
      <c r="I96" s="166">
        <f t="shared" si="2"/>
        <v>0</v>
      </c>
      <c r="J96" s="167">
        <f t="shared" si="3"/>
        <v>0</v>
      </c>
      <c r="K96" s="166">
        <f t="shared" si="4"/>
        <v>0</v>
      </c>
      <c r="L96" s="166" t="str">
        <f t="shared" si="0"/>
        <v/>
      </c>
      <c r="M96" s="165"/>
      <c r="N96" s="166">
        <f>SUM('Pay App 1:Pay App 23'!L96)+SUM('Pay App 1:Pay App 23'!M96)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Data'!$N$2:$BW$88,25,FALSE)</f>
        <v>0</v>
      </c>
      <c r="F97" s="166">
        <f>IFERROR(E97+'Pay App 22'!F97,"")</f>
        <v>0</v>
      </c>
      <c r="G97" s="166">
        <f>SUM('Pay App 1:Pay App 22'!H97)</f>
        <v>0</v>
      </c>
      <c r="H97" s="165"/>
      <c r="I97" s="166">
        <f t="shared" si="2"/>
        <v>0</v>
      </c>
      <c r="J97" s="167">
        <f t="shared" si="3"/>
        <v>0</v>
      </c>
      <c r="K97" s="166">
        <f t="shared" si="4"/>
        <v>0</v>
      </c>
      <c r="L97" s="166" t="str">
        <f t="shared" si="0"/>
        <v/>
      </c>
      <c r="M97" s="165"/>
      <c r="N97" s="166">
        <f>SUM('Pay App 1:Pay App 23'!L97)+SUM('Pay App 1:Pay App 23'!M97)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Data'!$N$2:$BW$88,25,FALSE)</f>
        <v>0</v>
      </c>
      <c r="F98" s="166">
        <f>IFERROR(E98+'Pay App 22'!F98,"")</f>
        <v>0</v>
      </c>
      <c r="G98" s="166">
        <f>SUM('Pay App 1:Pay App 22'!H98)</f>
        <v>0</v>
      </c>
      <c r="H98" s="165"/>
      <c r="I98" s="166">
        <f t="shared" si="2"/>
        <v>0</v>
      </c>
      <c r="J98" s="167">
        <f t="shared" si="3"/>
        <v>0</v>
      </c>
      <c r="K98" s="166">
        <f t="shared" si="4"/>
        <v>0</v>
      </c>
      <c r="L98" s="166" t="str">
        <f t="shared" si="0"/>
        <v/>
      </c>
      <c r="M98" s="165"/>
      <c r="N98" s="166">
        <f>SUM('Pay App 1:Pay App 23'!L98)+SUM('Pay App 1:Pay App 23'!M98)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Data'!$N$2:$BW$88,25,FALSE)</f>
        <v>0</v>
      </c>
      <c r="F99" s="166">
        <f>IFERROR(E99+'Pay App 22'!F99,"")</f>
        <v>0</v>
      </c>
      <c r="G99" s="166">
        <f>SUM('Pay App 1:Pay App 22'!H99)</f>
        <v>0</v>
      </c>
      <c r="H99" s="165"/>
      <c r="I99" s="166">
        <f t="shared" si="2"/>
        <v>0</v>
      </c>
      <c r="J99" s="167">
        <f t="shared" si="3"/>
        <v>0</v>
      </c>
      <c r="K99" s="166">
        <f t="shared" si="4"/>
        <v>0</v>
      </c>
      <c r="L99" s="166" t="str">
        <f t="shared" si="0"/>
        <v/>
      </c>
      <c r="M99" s="165"/>
      <c r="N99" s="166">
        <f>SUM('Pay App 1:Pay App 23'!L99)+SUM('Pay App 1:Pay App 23'!M99)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Data'!$N$2:$BW$88,25,FALSE)</f>
        <v>0</v>
      </c>
      <c r="F100" s="166">
        <f>IFERROR(E100+'Pay App 22'!F100,"")</f>
        <v>0</v>
      </c>
      <c r="G100" s="166">
        <f>SUM('Pay App 1:Pay App 22'!H100)</f>
        <v>0</v>
      </c>
      <c r="H100" s="165"/>
      <c r="I100" s="166">
        <f>G100+H100</f>
        <v>0</v>
      </c>
      <c r="J100" s="167">
        <f>IFERROR(I100/F100,0)</f>
        <v>0</v>
      </c>
      <c r="K100" s="166">
        <f>IFERROR(F100-I100,"")</f>
        <v>0</v>
      </c>
      <c r="L100" s="166" t="str">
        <f t="shared" si="0"/>
        <v/>
      </c>
      <c r="M100" s="165"/>
      <c r="N100" s="166">
        <f>SUM('Pay App 1:Pay App 23'!L100)+SUM('Pay App 1:Pay App 23'!M100)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23.2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Data'!$N$2:$BW$88,25,FALSE)</f>
        <v>0</v>
      </c>
      <c r="F106" s="166">
        <f>IFERROR(E106+'Pay App 22'!F106,"")</f>
        <v>0</v>
      </c>
      <c r="G106" s="166">
        <f>SUM('Pay App 1:Pay App 22'!H106)</f>
        <v>0</v>
      </c>
      <c r="H106" s="165"/>
      <c r="I106" s="166">
        <f>G106+H106</f>
        <v>0</v>
      </c>
      <c r="J106" s="167">
        <f>IFERROR(I106/F106,0)</f>
        <v>0</v>
      </c>
      <c r="K106" s="166">
        <f>IFERROR(F106-I106,"")</f>
        <v>0</v>
      </c>
      <c r="L106" s="166" t="str">
        <f>IF(AND($H$33&lt;100000, $H$33&gt;0, H106&gt;=1),0,IF(AND($H$33&gt;=100000,H106&lt;&gt;""),O106,""))</f>
        <v/>
      </c>
      <c r="M106" s="165"/>
      <c r="N106" s="166">
        <f>SUM('Pay App 1:Pay App 23'!L106)+SUM('Pay App 1:Pay App 23'!M106)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Data'!$N$2:$BW$88,25,FALSE)</f>
        <v>0</v>
      </c>
      <c r="F107" s="166">
        <f>IFERROR(E107+'Pay App 22'!F107,"")</f>
        <v>0</v>
      </c>
      <c r="G107" s="166">
        <f>SUM('Pay App 1:Pay App 22'!H107)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23'!L107)+SUM('Pay App 1:Pay App 23'!M107)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Data'!$N$2:$BW$88,25,FALSE)</f>
        <v>0</v>
      </c>
      <c r="F108" s="166">
        <f>IFERROR(E108+'Pay App 22'!F108,"")</f>
        <v>0</v>
      </c>
      <c r="G108" s="166">
        <f>SUM('Pay App 1:Pay App 22'!H108)</f>
        <v>0</v>
      </c>
      <c r="H108" s="165"/>
      <c r="I108" s="166">
        <f t="shared" si="6"/>
        <v>0</v>
      </c>
      <c r="J108" s="167">
        <f t="shared" si="7"/>
        <v>0</v>
      </c>
      <c r="K108" s="166">
        <f t="shared" si="8"/>
        <v>0</v>
      </c>
      <c r="L108" s="166" t="str">
        <f t="shared" si="9"/>
        <v/>
      </c>
      <c r="M108" s="165"/>
      <c r="N108" s="166">
        <f>SUM('Pay App 1:Pay App 23'!L108)+SUM('Pay App 1:Pay App 23'!M108)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Data'!$N$2:$BW$88,25,FALSE)</f>
        <v>0</v>
      </c>
      <c r="F109" s="166">
        <f>IFERROR(E109+'Pay App 22'!F109,"")</f>
        <v>0</v>
      </c>
      <c r="G109" s="166">
        <f>SUM('Pay App 1:Pay App 22'!H109)</f>
        <v>0</v>
      </c>
      <c r="H109" s="165"/>
      <c r="I109" s="166">
        <f t="shared" si="6"/>
        <v>0</v>
      </c>
      <c r="J109" s="167">
        <f t="shared" si="7"/>
        <v>0</v>
      </c>
      <c r="K109" s="166">
        <f t="shared" si="8"/>
        <v>0</v>
      </c>
      <c r="L109" s="166" t="str">
        <f t="shared" si="9"/>
        <v/>
      </c>
      <c r="M109" s="165"/>
      <c r="N109" s="166">
        <f>SUM('Pay App 1:Pay App 23'!L109)+SUM('Pay App 1:Pay App 23'!M109)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Data'!$N$2:$BW$88,25,FALSE)</f>
        <v>0</v>
      </c>
      <c r="F110" s="166">
        <f>IFERROR(E110+'Pay App 22'!F110,"")</f>
        <v>0</v>
      </c>
      <c r="G110" s="166">
        <f>SUM('Pay App 1:Pay App 22'!H110)</f>
        <v>0</v>
      </c>
      <c r="H110" s="165"/>
      <c r="I110" s="166">
        <f t="shared" si="6"/>
        <v>0</v>
      </c>
      <c r="J110" s="167">
        <f t="shared" si="7"/>
        <v>0</v>
      </c>
      <c r="K110" s="166">
        <f t="shared" si="8"/>
        <v>0</v>
      </c>
      <c r="L110" s="166" t="str">
        <f t="shared" si="9"/>
        <v/>
      </c>
      <c r="M110" s="165"/>
      <c r="N110" s="166">
        <f>SUM('Pay App 1:Pay App 23'!L110)+SUM('Pay App 1:Pay App 23'!M110)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Data'!$N$2:$BW$88,25,FALSE)</f>
        <v>0</v>
      </c>
      <c r="F111" s="166">
        <f>IFERROR(E111+'Pay App 22'!F111,"")</f>
        <v>0</v>
      </c>
      <c r="G111" s="166">
        <f>SUM('Pay App 1:Pay App 22'!H111)</f>
        <v>0</v>
      </c>
      <c r="H111" s="165"/>
      <c r="I111" s="166">
        <f t="shared" si="6"/>
        <v>0</v>
      </c>
      <c r="J111" s="167">
        <f t="shared" si="7"/>
        <v>0</v>
      </c>
      <c r="K111" s="166">
        <f t="shared" si="8"/>
        <v>0</v>
      </c>
      <c r="L111" s="166" t="str">
        <f t="shared" si="9"/>
        <v/>
      </c>
      <c r="M111" s="165"/>
      <c r="N111" s="166">
        <f>SUM('Pay App 1:Pay App 23'!L111)+SUM('Pay App 1:Pay App 23'!M111)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Data'!$N$2:$BW$88,25,FALSE)</f>
        <v>0</v>
      </c>
      <c r="F112" s="166">
        <f>IFERROR(E112+'Pay App 22'!F112,"")</f>
        <v>0</v>
      </c>
      <c r="G112" s="166">
        <f>SUM('Pay App 1:Pay App 22'!H112)</f>
        <v>0</v>
      </c>
      <c r="H112" s="165"/>
      <c r="I112" s="166">
        <f t="shared" si="6"/>
        <v>0</v>
      </c>
      <c r="J112" s="167">
        <f t="shared" si="7"/>
        <v>0</v>
      </c>
      <c r="K112" s="166">
        <f t="shared" si="8"/>
        <v>0</v>
      </c>
      <c r="L112" s="166" t="str">
        <f t="shared" si="9"/>
        <v/>
      </c>
      <c r="M112" s="165"/>
      <c r="N112" s="166">
        <f>SUM('Pay App 1:Pay App 23'!L112)+SUM('Pay App 1:Pay App 23'!M112)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Data'!$N$2:$BW$88,25,FALSE)</f>
        <v>0</v>
      </c>
      <c r="F113" s="166">
        <f>IFERROR(E113+'Pay App 22'!F113,"")</f>
        <v>0</v>
      </c>
      <c r="G113" s="166">
        <f>SUM('Pay App 1:Pay App 22'!H113)</f>
        <v>0</v>
      </c>
      <c r="H113" s="165"/>
      <c r="I113" s="166">
        <f t="shared" si="6"/>
        <v>0</v>
      </c>
      <c r="J113" s="167">
        <f t="shared" si="7"/>
        <v>0</v>
      </c>
      <c r="K113" s="166">
        <f t="shared" si="8"/>
        <v>0</v>
      </c>
      <c r="L113" s="166" t="str">
        <f t="shared" si="9"/>
        <v/>
      </c>
      <c r="M113" s="165"/>
      <c r="N113" s="166">
        <f>SUM('Pay App 1:Pay App 23'!L113)+SUM('Pay App 1:Pay App 23'!M113)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Data'!$N$2:$BW$88,25,FALSE)</f>
        <v>0</v>
      </c>
      <c r="F114" s="166">
        <f>IFERROR(E114+'Pay App 22'!F114,"")</f>
        <v>0</v>
      </c>
      <c r="G114" s="166">
        <f>SUM('Pay App 1:Pay App 22'!H114)</f>
        <v>0</v>
      </c>
      <c r="H114" s="165"/>
      <c r="I114" s="166">
        <f t="shared" si="6"/>
        <v>0</v>
      </c>
      <c r="J114" s="167">
        <f t="shared" si="7"/>
        <v>0</v>
      </c>
      <c r="K114" s="166">
        <f t="shared" si="8"/>
        <v>0</v>
      </c>
      <c r="L114" s="166" t="str">
        <f t="shared" si="9"/>
        <v/>
      </c>
      <c r="M114" s="165"/>
      <c r="N114" s="166">
        <f>SUM('Pay App 1:Pay App 23'!L114)+SUM('Pay App 1:Pay App 23'!M114)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Data'!$N$2:$BW$88,25,FALSE)</f>
        <v>0</v>
      </c>
      <c r="F115" s="166">
        <f>IFERROR(E115+'Pay App 22'!F115,"")</f>
        <v>0</v>
      </c>
      <c r="G115" s="166">
        <f>SUM('Pay App 1:Pay App 22'!H115)</f>
        <v>0</v>
      </c>
      <c r="H115" s="165"/>
      <c r="I115" s="166">
        <f t="shared" si="6"/>
        <v>0</v>
      </c>
      <c r="J115" s="167">
        <f t="shared" si="7"/>
        <v>0</v>
      </c>
      <c r="K115" s="166">
        <f t="shared" si="8"/>
        <v>0</v>
      </c>
      <c r="L115" s="166" t="str">
        <f t="shared" si="9"/>
        <v/>
      </c>
      <c r="M115" s="165"/>
      <c r="N115" s="166">
        <f>SUM('Pay App 1:Pay App 23'!L115)+SUM('Pay App 1:Pay App 23'!M115)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Data'!$N$2:$BW$88,25,FALSE)</f>
        <v>0</v>
      </c>
      <c r="F116" s="166">
        <f>IFERROR(E116+'Pay App 22'!F116,"")</f>
        <v>0</v>
      </c>
      <c r="G116" s="166">
        <f>SUM('Pay App 1:Pay App 22'!H116)</f>
        <v>0</v>
      </c>
      <c r="H116" s="165"/>
      <c r="I116" s="166">
        <f t="shared" si="6"/>
        <v>0</v>
      </c>
      <c r="J116" s="167">
        <f t="shared" si="7"/>
        <v>0</v>
      </c>
      <c r="K116" s="166">
        <f t="shared" si="8"/>
        <v>0</v>
      </c>
      <c r="L116" s="166" t="str">
        <f t="shared" si="9"/>
        <v/>
      </c>
      <c r="M116" s="165"/>
      <c r="N116" s="166">
        <f>SUM('Pay App 1:Pay App 23'!L116)+SUM('Pay App 1:Pay App 23'!M116)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Data'!$N$2:$BW$88,25,FALSE)</f>
        <v>0</v>
      </c>
      <c r="F117" s="166">
        <f>IFERROR(E117+'Pay App 22'!F117,"")</f>
        <v>0</v>
      </c>
      <c r="G117" s="166">
        <f>SUM('Pay App 1:Pay App 22'!H117)</f>
        <v>0</v>
      </c>
      <c r="H117" s="165"/>
      <c r="I117" s="166">
        <f t="shared" si="6"/>
        <v>0</v>
      </c>
      <c r="J117" s="167">
        <f t="shared" si="7"/>
        <v>0</v>
      </c>
      <c r="K117" s="166">
        <f t="shared" si="8"/>
        <v>0</v>
      </c>
      <c r="L117" s="166" t="str">
        <f t="shared" si="9"/>
        <v/>
      </c>
      <c r="M117" s="165"/>
      <c r="N117" s="166">
        <f>SUM('Pay App 1:Pay App 23'!L117)+SUM('Pay App 1:Pay App 23'!M117)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Data'!$N$2:$BW$88,25,FALSE)</f>
        <v>0</v>
      </c>
      <c r="F118" s="166">
        <f>IFERROR(E118+'Pay App 22'!F118,"")</f>
        <v>0</v>
      </c>
      <c r="G118" s="166">
        <f>SUM('Pay App 1:Pay App 22'!H118)</f>
        <v>0</v>
      </c>
      <c r="H118" s="165"/>
      <c r="I118" s="166">
        <f t="shared" si="6"/>
        <v>0</v>
      </c>
      <c r="J118" s="167">
        <f t="shared" si="7"/>
        <v>0</v>
      </c>
      <c r="K118" s="166">
        <f t="shared" si="8"/>
        <v>0</v>
      </c>
      <c r="L118" s="166" t="str">
        <f t="shared" si="9"/>
        <v/>
      </c>
      <c r="M118" s="165"/>
      <c r="N118" s="166">
        <f>SUM('Pay App 1:Pay App 23'!L118)+SUM('Pay App 1:Pay App 23'!M118)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Data'!$N$2:$BW$88,25,FALSE)</f>
        <v>0</v>
      </c>
      <c r="F119" s="166">
        <f>IFERROR(E119+'Pay App 22'!F119,"")</f>
        <v>0</v>
      </c>
      <c r="G119" s="166">
        <f>SUM('Pay App 1:Pay App 22'!H119)</f>
        <v>0</v>
      </c>
      <c r="H119" s="165"/>
      <c r="I119" s="166">
        <f t="shared" si="6"/>
        <v>0</v>
      </c>
      <c r="J119" s="167">
        <f t="shared" si="7"/>
        <v>0</v>
      </c>
      <c r="K119" s="166">
        <f t="shared" si="8"/>
        <v>0</v>
      </c>
      <c r="L119" s="166" t="str">
        <f t="shared" si="9"/>
        <v/>
      </c>
      <c r="M119" s="165"/>
      <c r="N119" s="166">
        <f>SUM('Pay App 1:Pay App 23'!L119)+SUM('Pay App 1:Pay App 23'!M119)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Data'!$N$2:$BW$88,25,FALSE)</f>
        <v>0</v>
      </c>
      <c r="F120" s="166">
        <f>IFERROR(E120+'Pay App 22'!F120,"")</f>
        <v>0</v>
      </c>
      <c r="G120" s="166">
        <f>SUM('Pay App 1:Pay App 22'!H120)</f>
        <v>0</v>
      </c>
      <c r="H120" s="165"/>
      <c r="I120" s="166">
        <f t="shared" si="6"/>
        <v>0</v>
      </c>
      <c r="J120" s="167">
        <f t="shared" si="7"/>
        <v>0</v>
      </c>
      <c r="K120" s="166">
        <f t="shared" si="8"/>
        <v>0</v>
      </c>
      <c r="L120" s="166" t="str">
        <f t="shared" si="9"/>
        <v/>
      </c>
      <c r="M120" s="165"/>
      <c r="N120" s="166">
        <f>SUM('Pay App 1:Pay App 23'!L120)+SUM('Pay App 1:Pay App 23'!M120)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Data'!$N$2:$BW$88,25,FALSE)</f>
        <v>0</v>
      </c>
      <c r="F121" s="166">
        <f>IFERROR(E121+'Pay App 22'!F121,"")</f>
        <v>0</v>
      </c>
      <c r="G121" s="166">
        <f>SUM('Pay App 1:Pay App 22'!H121)</f>
        <v>0</v>
      </c>
      <c r="H121" s="165"/>
      <c r="I121" s="166">
        <f t="shared" si="6"/>
        <v>0</v>
      </c>
      <c r="J121" s="167">
        <f t="shared" si="7"/>
        <v>0</v>
      </c>
      <c r="K121" s="166">
        <f t="shared" si="8"/>
        <v>0</v>
      </c>
      <c r="L121" s="166" t="str">
        <f t="shared" si="9"/>
        <v/>
      </c>
      <c r="M121" s="165"/>
      <c r="N121" s="166">
        <f>SUM('Pay App 1:Pay App 23'!L121)+SUM('Pay App 1:Pay App 23'!M121)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Data'!$N$2:$BW$88,25,FALSE)</f>
        <v>0</v>
      </c>
      <c r="F122" s="166">
        <f>IFERROR(E122+'Pay App 22'!F122,"")</f>
        <v>0</v>
      </c>
      <c r="G122" s="166">
        <f>SUM('Pay App 1:Pay App 22'!H122)</f>
        <v>0</v>
      </c>
      <c r="H122" s="165"/>
      <c r="I122" s="166">
        <f t="shared" si="6"/>
        <v>0</v>
      </c>
      <c r="J122" s="167">
        <f t="shared" si="7"/>
        <v>0</v>
      </c>
      <c r="K122" s="166">
        <f t="shared" si="8"/>
        <v>0</v>
      </c>
      <c r="L122" s="166" t="str">
        <f t="shared" si="9"/>
        <v/>
      </c>
      <c r="M122" s="165"/>
      <c r="N122" s="166">
        <f>SUM('Pay App 1:Pay App 23'!L122)+SUM('Pay App 1:Pay App 23'!M122)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Data'!$N$2:$BW$88,25,FALSE)</f>
        <v>0</v>
      </c>
      <c r="F123" s="166">
        <f>IFERROR(E123+'Pay App 22'!F123,"")</f>
        <v>0</v>
      </c>
      <c r="G123" s="166">
        <f>SUM('Pay App 1:Pay App 22'!H123)</f>
        <v>0</v>
      </c>
      <c r="H123" s="165"/>
      <c r="I123" s="166">
        <f t="shared" si="6"/>
        <v>0</v>
      </c>
      <c r="J123" s="167">
        <f t="shared" si="7"/>
        <v>0</v>
      </c>
      <c r="K123" s="166">
        <f t="shared" si="8"/>
        <v>0</v>
      </c>
      <c r="L123" s="166" t="str">
        <f t="shared" si="9"/>
        <v/>
      </c>
      <c r="M123" s="165"/>
      <c r="N123" s="166">
        <f>SUM('Pay App 1:Pay App 23'!L123)+SUM('Pay App 1:Pay App 23'!M123)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Data'!$N$2:$BW$88,25,FALSE)</f>
        <v>0</v>
      </c>
      <c r="F124" s="166">
        <f>IFERROR(E124+'Pay App 22'!F124,"")</f>
        <v>0</v>
      </c>
      <c r="G124" s="166">
        <f>SUM('Pay App 1:Pay App 22'!H124)</f>
        <v>0</v>
      </c>
      <c r="H124" s="165"/>
      <c r="I124" s="166">
        <f t="shared" si="6"/>
        <v>0</v>
      </c>
      <c r="J124" s="167">
        <f t="shared" si="7"/>
        <v>0</v>
      </c>
      <c r="K124" s="166">
        <f t="shared" si="8"/>
        <v>0</v>
      </c>
      <c r="L124" s="166" t="str">
        <f t="shared" si="9"/>
        <v/>
      </c>
      <c r="M124" s="165"/>
      <c r="N124" s="166">
        <f>SUM('Pay App 1:Pay App 23'!L124)+SUM('Pay App 1:Pay App 23'!M124)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Data'!$N$2:$BW$88,25,FALSE)</f>
        <v>0</v>
      </c>
      <c r="F125" s="166">
        <f>IFERROR(E125+'Pay App 22'!F125,"")</f>
        <v>0</v>
      </c>
      <c r="G125" s="166">
        <f>SUM('Pay App 1:Pay App 22'!H125)</f>
        <v>0</v>
      </c>
      <c r="H125" s="165"/>
      <c r="I125" s="166">
        <f t="shared" si="6"/>
        <v>0</v>
      </c>
      <c r="J125" s="167">
        <f t="shared" si="7"/>
        <v>0</v>
      </c>
      <c r="K125" s="166">
        <f t="shared" si="8"/>
        <v>0</v>
      </c>
      <c r="L125" s="166" t="str">
        <f t="shared" si="9"/>
        <v/>
      </c>
      <c r="M125" s="165"/>
      <c r="N125" s="166">
        <f>SUM('Pay App 1:Pay App 23'!L125)+SUM('Pay App 1:Pay App 23'!M125)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Data'!$N$2:$BW$88,25,FALSE)</f>
        <v>0</v>
      </c>
      <c r="F126" s="166">
        <f>IFERROR(E126+'Pay App 22'!F126,"")</f>
        <v>0</v>
      </c>
      <c r="G126" s="166">
        <f>SUM('Pay App 1:Pay App 22'!H126)</f>
        <v>0</v>
      </c>
      <c r="H126" s="165"/>
      <c r="I126" s="166">
        <f t="shared" si="6"/>
        <v>0</v>
      </c>
      <c r="J126" s="167">
        <f t="shared" si="7"/>
        <v>0</v>
      </c>
      <c r="K126" s="166">
        <f t="shared" si="8"/>
        <v>0</v>
      </c>
      <c r="L126" s="166" t="str">
        <f t="shared" si="9"/>
        <v/>
      </c>
      <c r="M126" s="165"/>
      <c r="N126" s="166">
        <f>SUM('Pay App 1:Pay App 23'!L126)+SUM('Pay App 1:Pay App 23'!M126)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Data'!$N$2:$BW$88,25,FALSE)</f>
        <v>0</v>
      </c>
      <c r="F127" s="166">
        <f>IFERROR(E127+'Pay App 22'!F127,"")</f>
        <v>0</v>
      </c>
      <c r="G127" s="166">
        <f>SUM('Pay App 1:Pay App 22'!H127)</f>
        <v>0</v>
      </c>
      <c r="H127" s="165"/>
      <c r="I127" s="166">
        <f t="shared" si="6"/>
        <v>0</v>
      </c>
      <c r="J127" s="167">
        <f t="shared" si="7"/>
        <v>0</v>
      </c>
      <c r="K127" s="166">
        <f t="shared" si="8"/>
        <v>0</v>
      </c>
      <c r="L127" s="166" t="str">
        <f t="shared" si="9"/>
        <v/>
      </c>
      <c r="M127" s="165"/>
      <c r="N127" s="166">
        <f>SUM('Pay App 1:Pay App 23'!L127)+SUM('Pay App 1:Pay App 23'!M127)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Data'!$N$2:$BW$88,25,FALSE)</f>
        <v>0</v>
      </c>
      <c r="F128" s="166">
        <f>IFERROR(E128+'Pay App 22'!F128,"")</f>
        <v>0</v>
      </c>
      <c r="G128" s="166">
        <f>SUM('Pay App 1:Pay App 22'!H128)</f>
        <v>0</v>
      </c>
      <c r="H128" s="165"/>
      <c r="I128" s="166">
        <f t="shared" si="6"/>
        <v>0</v>
      </c>
      <c r="J128" s="167">
        <f t="shared" si="7"/>
        <v>0</v>
      </c>
      <c r="K128" s="166">
        <f t="shared" si="8"/>
        <v>0</v>
      </c>
      <c r="L128" s="166" t="str">
        <f t="shared" si="9"/>
        <v/>
      </c>
      <c r="M128" s="165"/>
      <c r="N128" s="166">
        <f>SUM('Pay App 1:Pay App 23'!L128)+SUM('Pay App 1:Pay App 23'!M128)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Data'!$N$2:$BW$88,25,FALSE)</f>
        <v>0</v>
      </c>
      <c r="F129" s="166">
        <f>IFERROR(E129+'Pay App 22'!F129,"")</f>
        <v>0</v>
      </c>
      <c r="G129" s="166">
        <f>SUM('Pay App 1:Pay App 22'!H129)</f>
        <v>0</v>
      </c>
      <c r="H129" s="165"/>
      <c r="I129" s="166">
        <f t="shared" si="6"/>
        <v>0</v>
      </c>
      <c r="J129" s="167">
        <f t="shared" si="7"/>
        <v>0</v>
      </c>
      <c r="K129" s="166">
        <f t="shared" si="8"/>
        <v>0</v>
      </c>
      <c r="L129" s="166" t="str">
        <f t="shared" si="9"/>
        <v/>
      </c>
      <c r="M129" s="165"/>
      <c r="N129" s="166">
        <f>SUM('Pay App 1:Pay App 23'!L129)+SUM('Pay App 1:Pay App 23'!M129)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Data'!$N$2:$BW$88,25,FALSE)</f>
        <v>0</v>
      </c>
      <c r="F130" s="166">
        <f>IFERROR(E130+'Pay App 22'!F130,"")</f>
        <v>0</v>
      </c>
      <c r="G130" s="166">
        <f>SUM('Pay App 1:Pay App 22'!H130)</f>
        <v>0</v>
      </c>
      <c r="H130" s="165"/>
      <c r="I130" s="166">
        <f t="shared" si="6"/>
        <v>0</v>
      </c>
      <c r="J130" s="167">
        <f t="shared" si="7"/>
        <v>0</v>
      </c>
      <c r="K130" s="166">
        <f t="shared" si="8"/>
        <v>0</v>
      </c>
      <c r="L130" s="166" t="str">
        <f t="shared" si="9"/>
        <v/>
      </c>
      <c r="M130" s="165"/>
      <c r="N130" s="166">
        <f>SUM('Pay App 1:Pay App 23'!L130)+SUM('Pay App 1:Pay App 23'!M130)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Data'!$N$2:$BW$88,25,FALSE)</f>
        <v>0</v>
      </c>
      <c r="F131" s="166">
        <f>IFERROR(E131+'Pay App 22'!F131,"")</f>
        <v>0</v>
      </c>
      <c r="G131" s="166">
        <f>SUM('Pay App 1:Pay App 22'!H131)</f>
        <v>0</v>
      </c>
      <c r="H131" s="165"/>
      <c r="I131" s="166">
        <f t="shared" si="6"/>
        <v>0</v>
      </c>
      <c r="J131" s="167">
        <f t="shared" si="7"/>
        <v>0</v>
      </c>
      <c r="K131" s="166">
        <f t="shared" si="8"/>
        <v>0</v>
      </c>
      <c r="L131" s="166" t="str">
        <f t="shared" si="9"/>
        <v/>
      </c>
      <c r="M131" s="165"/>
      <c r="N131" s="166">
        <f>SUM('Pay App 1:Pay App 23'!L131)+SUM('Pay App 1:Pay App 23'!M131)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Data'!$N$2:$BW$88,25,FALSE)</f>
        <v>0</v>
      </c>
      <c r="F132" s="166">
        <f>IFERROR(E132+'Pay App 22'!F132,"")</f>
        <v>0</v>
      </c>
      <c r="G132" s="166">
        <f>SUM('Pay App 1:Pay App 22'!H132)</f>
        <v>0</v>
      </c>
      <c r="H132" s="165"/>
      <c r="I132" s="166">
        <f t="shared" si="6"/>
        <v>0</v>
      </c>
      <c r="J132" s="167">
        <f t="shared" si="7"/>
        <v>0</v>
      </c>
      <c r="K132" s="166">
        <f t="shared" si="8"/>
        <v>0</v>
      </c>
      <c r="L132" s="166" t="str">
        <f t="shared" si="9"/>
        <v/>
      </c>
      <c r="M132" s="165"/>
      <c r="N132" s="166">
        <f>SUM('Pay App 1:Pay App 23'!L132)+SUM('Pay App 1:Pay App 23'!M132)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Data'!$N$2:$BW$88,25,FALSE)</f>
        <v>0</v>
      </c>
      <c r="F133" s="166">
        <f>IFERROR(E133+'Pay App 22'!F133,"")</f>
        <v>0</v>
      </c>
      <c r="G133" s="166">
        <f>SUM('Pay App 1:Pay App 22'!H133)</f>
        <v>0</v>
      </c>
      <c r="H133" s="165"/>
      <c r="I133" s="166">
        <f t="shared" si="6"/>
        <v>0</v>
      </c>
      <c r="J133" s="167">
        <f t="shared" si="7"/>
        <v>0</v>
      </c>
      <c r="K133" s="166">
        <f t="shared" si="8"/>
        <v>0</v>
      </c>
      <c r="L133" s="166" t="str">
        <f t="shared" si="9"/>
        <v/>
      </c>
      <c r="M133" s="165"/>
      <c r="N133" s="166">
        <f>SUM('Pay App 1:Pay App 23'!L133)+SUM('Pay App 1:Pay App 23'!M133)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Data'!$N$2:$BW$88,25,FALSE)</f>
        <v>0</v>
      </c>
      <c r="F134" s="166">
        <f>IFERROR(E134+'Pay App 22'!F134,"")</f>
        <v>0</v>
      </c>
      <c r="G134" s="166">
        <f>SUM('Pay App 1:Pay App 22'!H134)</f>
        <v>0</v>
      </c>
      <c r="H134" s="165"/>
      <c r="I134" s="166">
        <f t="shared" si="6"/>
        <v>0</v>
      </c>
      <c r="J134" s="167">
        <f t="shared" si="7"/>
        <v>0</v>
      </c>
      <c r="K134" s="166">
        <f t="shared" si="8"/>
        <v>0</v>
      </c>
      <c r="L134" s="166" t="str">
        <f t="shared" si="9"/>
        <v/>
      </c>
      <c r="M134" s="165"/>
      <c r="N134" s="166">
        <f>SUM('Pay App 1:Pay App 23'!L134)+SUM('Pay App 1:Pay App 23'!M134)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Data'!$N$2:$BW$88,25,FALSE)</f>
        <v>0</v>
      </c>
      <c r="F135" s="166">
        <f>IFERROR(E135+'Pay App 22'!F135,"")</f>
        <v>0</v>
      </c>
      <c r="G135" s="166">
        <f>SUM('Pay App 1:Pay App 22'!H135)</f>
        <v>0</v>
      </c>
      <c r="H135" s="165"/>
      <c r="I135" s="166">
        <f t="shared" si="6"/>
        <v>0</v>
      </c>
      <c r="J135" s="167">
        <f t="shared" si="7"/>
        <v>0</v>
      </c>
      <c r="K135" s="166">
        <f t="shared" si="8"/>
        <v>0</v>
      </c>
      <c r="L135" s="166" t="str">
        <f t="shared" si="9"/>
        <v/>
      </c>
      <c r="M135" s="165"/>
      <c r="N135" s="166">
        <f>SUM('Pay App 1:Pay App 23'!L135)+SUM('Pay App 1:Pay App 23'!M135)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Data'!$N$2:$BW$88,25,FALSE)</f>
        <v>0</v>
      </c>
      <c r="F136" s="166">
        <f>IFERROR(E136+'Pay App 22'!F136,"")</f>
        <v>0</v>
      </c>
      <c r="G136" s="166">
        <f>SUM('Pay App 1:Pay App 22'!H136)</f>
        <v>0</v>
      </c>
      <c r="H136" s="165"/>
      <c r="I136" s="166">
        <f t="shared" si="6"/>
        <v>0</v>
      </c>
      <c r="J136" s="167">
        <f t="shared" si="7"/>
        <v>0</v>
      </c>
      <c r="K136" s="166">
        <f t="shared" si="8"/>
        <v>0</v>
      </c>
      <c r="L136" s="166" t="str">
        <f t="shared" si="9"/>
        <v/>
      </c>
      <c r="M136" s="165"/>
      <c r="N136" s="166">
        <f>SUM('Pay App 1:Pay App 23'!L136)+SUM('Pay App 1:Pay App 23'!M136)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Data'!$N$2:$BW$88,25,FALSE)</f>
        <v>0</v>
      </c>
      <c r="F137" s="166">
        <f>IFERROR(E137+'Pay App 22'!F137,"")</f>
        <v>0</v>
      </c>
      <c r="G137" s="166">
        <f>SUM('Pay App 1:Pay App 22'!H137)</f>
        <v>0</v>
      </c>
      <c r="H137" s="165"/>
      <c r="I137" s="166">
        <f t="shared" si="6"/>
        <v>0</v>
      </c>
      <c r="J137" s="167">
        <f t="shared" si="7"/>
        <v>0</v>
      </c>
      <c r="K137" s="166">
        <f t="shared" si="8"/>
        <v>0</v>
      </c>
      <c r="L137" s="166" t="str">
        <f t="shared" si="9"/>
        <v/>
      </c>
      <c r="M137" s="165"/>
      <c r="N137" s="166">
        <f>SUM('Pay App 1:Pay App 23'!L137)+SUM('Pay App 1:Pay App 23'!M137)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Data'!$N$2:$BW$88,25,FALSE)</f>
        <v>0</v>
      </c>
      <c r="F138" s="166">
        <f>IFERROR(E138+'Pay App 22'!F138,"")</f>
        <v>0</v>
      </c>
      <c r="G138" s="166">
        <f>SUM('Pay App 1:Pay App 22'!H138)</f>
        <v>0</v>
      </c>
      <c r="H138" s="165"/>
      <c r="I138" s="166">
        <f t="shared" si="6"/>
        <v>0</v>
      </c>
      <c r="J138" s="167">
        <f t="shared" si="7"/>
        <v>0</v>
      </c>
      <c r="K138" s="166">
        <f t="shared" si="8"/>
        <v>0</v>
      </c>
      <c r="L138" s="166" t="str">
        <f t="shared" si="9"/>
        <v/>
      </c>
      <c r="M138" s="165"/>
      <c r="N138" s="166">
        <f>SUM('Pay App 1:Pay App 23'!L138)+SUM('Pay App 1:Pay App 23'!M138)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Data'!$N$2:$BW$88,25,FALSE)</f>
        <v>0</v>
      </c>
      <c r="F139" s="166">
        <f>IFERROR(E139+'Pay App 22'!F139,"")</f>
        <v>0</v>
      </c>
      <c r="G139" s="166">
        <f>SUM('Pay App 1:Pay App 22'!H139)</f>
        <v>0</v>
      </c>
      <c r="H139" s="165"/>
      <c r="I139" s="166">
        <f t="shared" si="6"/>
        <v>0</v>
      </c>
      <c r="J139" s="167">
        <f t="shared" si="7"/>
        <v>0</v>
      </c>
      <c r="K139" s="166">
        <f t="shared" si="8"/>
        <v>0</v>
      </c>
      <c r="L139" s="166" t="str">
        <f t="shared" si="9"/>
        <v/>
      </c>
      <c r="M139" s="165"/>
      <c r="N139" s="166">
        <f>SUM('Pay App 1:Pay App 23'!L139)+SUM('Pay App 1:Pay App 23'!M139)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Data'!$N$2:$BW$88,25,FALSE)</f>
        <v>0</v>
      </c>
      <c r="F140" s="166">
        <f>IFERROR(E140+'Pay App 22'!F140,"")</f>
        <v>0</v>
      </c>
      <c r="G140" s="166">
        <f>SUM('Pay App 1:Pay App 22'!H140)</f>
        <v>0</v>
      </c>
      <c r="H140" s="165"/>
      <c r="I140" s="166">
        <f t="shared" si="6"/>
        <v>0</v>
      </c>
      <c r="J140" s="167">
        <f t="shared" si="7"/>
        <v>0</v>
      </c>
      <c r="K140" s="166">
        <f t="shared" si="8"/>
        <v>0</v>
      </c>
      <c r="L140" s="166" t="str">
        <f t="shared" si="9"/>
        <v/>
      </c>
      <c r="M140" s="165"/>
      <c r="N140" s="166">
        <f>SUM('Pay App 1:Pay App 23'!L140)+SUM('Pay App 1:Pay App 23'!M140)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Data'!$N$2:$BW$88,25,FALSE)</f>
        <v>0</v>
      </c>
      <c r="F141" s="166">
        <f>IFERROR(E141+'Pay App 22'!F141,"")</f>
        <v>0</v>
      </c>
      <c r="G141" s="166">
        <f>SUM('Pay App 1:Pay App 22'!H141)</f>
        <v>0</v>
      </c>
      <c r="H141" s="165"/>
      <c r="I141" s="166">
        <f t="shared" si="6"/>
        <v>0</v>
      </c>
      <c r="J141" s="167">
        <f t="shared" si="7"/>
        <v>0</v>
      </c>
      <c r="K141" s="166">
        <f t="shared" si="8"/>
        <v>0</v>
      </c>
      <c r="L141" s="166" t="str">
        <f t="shared" si="9"/>
        <v/>
      </c>
      <c r="M141" s="165"/>
      <c r="N141" s="166">
        <f>SUM('Pay App 1:Pay App 23'!L141)+SUM('Pay App 1:Pay App 23'!M141)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Data'!$N$2:$BW$88,25,FALSE)</f>
        <v>0</v>
      </c>
      <c r="F142" s="166">
        <f>IFERROR(E142+'Pay App 22'!F142,"")</f>
        <v>0</v>
      </c>
      <c r="G142" s="166">
        <f>SUM('Pay App 1:Pay App 22'!H142)</f>
        <v>0</v>
      </c>
      <c r="H142" s="165"/>
      <c r="I142" s="166">
        <f t="shared" si="6"/>
        <v>0</v>
      </c>
      <c r="J142" s="167">
        <f t="shared" si="7"/>
        <v>0</v>
      </c>
      <c r="K142" s="166">
        <f t="shared" si="8"/>
        <v>0</v>
      </c>
      <c r="L142" s="166" t="str">
        <f t="shared" si="9"/>
        <v/>
      </c>
      <c r="M142" s="165"/>
      <c r="N142" s="166">
        <f>SUM('Pay App 1:Pay App 23'!L142)+SUM('Pay App 1:Pay App 23'!M142)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Data'!$N$2:$BW$88,25,FALSE)</f>
        <v>0</v>
      </c>
      <c r="F143" s="166">
        <f>IFERROR(E143+'Pay App 22'!F143,"")</f>
        <v>0</v>
      </c>
      <c r="G143" s="166">
        <f>SUM('Pay App 1:Pay App 22'!H143)</f>
        <v>0</v>
      </c>
      <c r="H143" s="165"/>
      <c r="I143" s="166">
        <f t="shared" si="6"/>
        <v>0</v>
      </c>
      <c r="J143" s="167">
        <f t="shared" si="7"/>
        <v>0</v>
      </c>
      <c r="K143" s="166">
        <f t="shared" si="8"/>
        <v>0</v>
      </c>
      <c r="L143" s="166" t="str">
        <f t="shared" si="9"/>
        <v/>
      </c>
      <c r="M143" s="165"/>
      <c r="N143" s="166">
        <f>SUM('Pay App 1:Pay App 23'!L143)+SUM('Pay App 1:Pay App 23'!M143)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Data'!$N$2:$BW$88,25,FALSE)</f>
        <v>0</v>
      </c>
      <c r="F144" s="166">
        <f>IFERROR(E144+'Pay App 22'!F144,"")</f>
        <v>0</v>
      </c>
      <c r="G144" s="166">
        <f>SUM('Pay App 1:Pay App 22'!H144)</f>
        <v>0</v>
      </c>
      <c r="H144" s="165"/>
      <c r="I144" s="166">
        <f t="shared" si="6"/>
        <v>0</v>
      </c>
      <c r="J144" s="167">
        <f t="shared" si="7"/>
        <v>0</v>
      </c>
      <c r="K144" s="166">
        <f t="shared" si="8"/>
        <v>0</v>
      </c>
      <c r="L144" s="166" t="str">
        <f t="shared" si="9"/>
        <v/>
      </c>
      <c r="M144" s="165"/>
      <c r="N144" s="166">
        <f>SUM('Pay App 1:Pay App 23'!L144)+SUM('Pay App 1:Pay App 23'!M144)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Data'!$N$2:$BW$88,25,FALSE)</f>
        <v>0</v>
      </c>
      <c r="F145" s="166">
        <f>IFERROR(E145+'Pay App 22'!F145,"")</f>
        <v>0</v>
      </c>
      <c r="G145" s="166">
        <f>SUM('Pay App 1:Pay App 22'!H145)</f>
        <v>0</v>
      </c>
      <c r="H145" s="165"/>
      <c r="I145" s="166">
        <f t="shared" si="6"/>
        <v>0</v>
      </c>
      <c r="J145" s="167">
        <f t="shared" si="7"/>
        <v>0</v>
      </c>
      <c r="K145" s="166">
        <f t="shared" si="8"/>
        <v>0</v>
      </c>
      <c r="L145" s="166" t="str">
        <f t="shared" si="9"/>
        <v/>
      </c>
      <c r="M145" s="165"/>
      <c r="N145" s="166">
        <f>SUM('Pay App 1:Pay App 23'!L145)+SUM('Pay App 1:Pay App 23'!M145)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Data'!$N$2:$BW$88,25,FALSE)</f>
        <v>0</v>
      </c>
      <c r="F146" s="166">
        <f>IFERROR(E146+'Pay App 22'!F146,"")</f>
        <v>0</v>
      </c>
      <c r="G146" s="166">
        <f>SUM('Pay App 1:Pay App 22'!H146)</f>
        <v>0</v>
      </c>
      <c r="H146" s="165"/>
      <c r="I146" s="166">
        <f t="shared" si="6"/>
        <v>0</v>
      </c>
      <c r="J146" s="167">
        <f t="shared" si="7"/>
        <v>0</v>
      </c>
      <c r="K146" s="166">
        <f t="shared" si="8"/>
        <v>0</v>
      </c>
      <c r="L146" s="166" t="str">
        <f t="shared" si="9"/>
        <v/>
      </c>
      <c r="M146" s="165"/>
      <c r="N146" s="166">
        <f>SUM('Pay App 1:Pay App 23'!L146)+SUM('Pay App 1:Pay App 23'!M146)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Data'!$N$2:$BW$88,25,FALSE)</f>
        <v>0</v>
      </c>
      <c r="F147" s="166">
        <f>IFERROR(E147+'Pay App 22'!F147,"")</f>
        <v>0</v>
      </c>
      <c r="G147" s="166">
        <f>SUM('Pay App 1:Pay App 22'!H147)</f>
        <v>0</v>
      </c>
      <c r="H147" s="165"/>
      <c r="I147" s="166">
        <f t="shared" si="6"/>
        <v>0</v>
      </c>
      <c r="J147" s="167">
        <f t="shared" si="7"/>
        <v>0</v>
      </c>
      <c r="K147" s="166">
        <f t="shared" si="8"/>
        <v>0</v>
      </c>
      <c r="L147" s="166" t="str">
        <f t="shared" si="9"/>
        <v/>
      </c>
      <c r="M147" s="165"/>
      <c r="N147" s="166">
        <f>SUM('Pay App 1:Pay App 23'!L147)+SUM('Pay App 1:Pay App 23'!M147)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Data'!$N$2:$BW$88,25,FALSE)</f>
        <v>0</v>
      </c>
      <c r="F148" s="166">
        <f>IFERROR(E148+'Pay App 22'!F148,"")</f>
        <v>0</v>
      </c>
      <c r="G148" s="166">
        <f>SUM('Pay App 1:Pay App 22'!H148)</f>
        <v>0</v>
      </c>
      <c r="H148" s="165"/>
      <c r="I148" s="166">
        <f t="shared" si="6"/>
        <v>0</v>
      </c>
      <c r="J148" s="167">
        <f t="shared" si="7"/>
        <v>0</v>
      </c>
      <c r="K148" s="166">
        <f t="shared" si="8"/>
        <v>0</v>
      </c>
      <c r="L148" s="166" t="str">
        <f t="shared" si="9"/>
        <v/>
      </c>
      <c r="M148" s="165"/>
      <c r="N148" s="166">
        <f>SUM('Pay App 1:Pay App 23'!L148)+SUM('Pay App 1:Pay App 23'!M148)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fIqNao3JSvkFNtdDMNvMSGummC3vGeOeT6dycqeZs7dhRkzAaEycQXWS0cZ5zYfLGE5mENRNHCtwLzC40BynXA==" saltValue="rks0bXhjzT+amqhK3KS4ag=="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417" priority="2" operator="equal">
      <formula>0</formula>
    </cfRule>
  </conditionalFormatting>
  <conditionalFormatting sqref="D106:G148">
    <cfRule type="cellIs" dxfId="416" priority="1" operator="equal">
      <formula>0</formula>
    </cfRule>
  </conditionalFormatting>
  <conditionalFormatting sqref="D10:H10 D12:H14 D19:H21">
    <cfRule type="cellIs" dxfId="415" priority="6" operator="equal">
      <formula>0</formula>
    </cfRule>
  </conditionalFormatting>
  <conditionalFormatting sqref="H51">
    <cfRule type="cellIs" dxfId="414" priority="9" operator="lessThan">
      <formula>0</formula>
    </cfRule>
  </conditionalFormatting>
  <conditionalFormatting sqref="I57:I100 K57:K100 I106:I148 K106:K148 N106:O148">
    <cfRule type="cellIs" dxfId="413" priority="14" operator="equal">
      <formula>0</formula>
    </cfRule>
  </conditionalFormatting>
  <conditionalFormatting sqref="J57:J100 J106:J149">
    <cfRule type="cellIs" dxfId="412" priority="11" operator="greaterThan">
      <formula>1</formula>
    </cfRule>
    <cfRule type="cellIs" dxfId="411" priority="12" operator="equal">
      <formula>0</formula>
    </cfRule>
  </conditionalFormatting>
  <conditionalFormatting sqref="K57:K100 K106:K148">
    <cfRule type="cellIs" dxfId="410" priority="10" operator="lessThan">
      <formula>0</formula>
    </cfRule>
  </conditionalFormatting>
  <conditionalFormatting sqref="M57:M100">
    <cfRule type="cellIs" dxfId="409" priority="13" operator="lessThan">
      <formula>0</formula>
    </cfRule>
  </conditionalFormatting>
  <conditionalFormatting sqref="M106:M148">
    <cfRule type="cellIs" dxfId="408" priority="8" operator="lessThan">
      <formula>0</formula>
    </cfRule>
  </conditionalFormatting>
  <conditionalFormatting sqref="N57:O100">
    <cfRule type="cellIs" dxfId="407"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ADB0859F-B1FB-4AB6-8E9F-B9304F6B833D}">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3BF66A27-ED7F-4972-8DC6-325D44DE7211}">
          <x14:formula1>
            <xm:f>'Graph Data'!$L$74:$L$76</xm:f>
          </x14:formula1>
          <xm:sqref>G17</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E9EBE-9CFC-4379-86D0-32CEAF121529}">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24</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24'!E149)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24'!G41)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23'!H49)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24.1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Data'!$N$2:$BW$88,26,FALSE)</f>
        <v>0</v>
      </c>
      <c r="F57" s="166">
        <f>IFERROR(E57+'Pay App 23'!F57,"")</f>
        <v>0</v>
      </c>
      <c r="G57" s="166">
        <f>SUM('Pay App 1:Pay App 23'!H57)</f>
        <v>0</v>
      </c>
      <c r="H57" s="165"/>
      <c r="I57" s="166">
        <f>G57+H57</f>
        <v>0</v>
      </c>
      <c r="J57" s="167">
        <f>IFERROR(I57/F57,0)</f>
        <v>0</v>
      </c>
      <c r="K57" s="166">
        <f>IFERROR(F57-I57,"")</f>
        <v>0</v>
      </c>
      <c r="L57" s="166" t="str">
        <f>IF(AND($H$33&lt;100000, $H$33&gt;0, H57&gt;=1),0,IF(AND($H$33&gt;=100000,H57&lt;&gt;""),O57,""))</f>
        <v/>
      </c>
      <c r="M57" s="165"/>
      <c r="N57" s="166">
        <f>SUM('Pay App 1:Pay App 24'!L57)+SUM('Pay App 1:Pay App 24'!M57)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Data'!$N$2:$BW$88,26,FALSE)</f>
        <v>0</v>
      </c>
      <c r="F58" s="166">
        <f>IFERROR(E58+'Pay App 23'!F58,"")</f>
        <v>0</v>
      </c>
      <c r="G58" s="166">
        <f>SUM('Pay App 1:Pay App 23'!H58)</f>
        <v>0</v>
      </c>
      <c r="H58" s="165"/>
      <c r="I58" s="166">
        <f>G58+H58</f>
        <v>0</v>
      </c>
      <c r="J58" s="167">
        <f>IFERROR(I58/F58,0)</f>
        <v>0</v>
      </c>
      <c r="K58" s="166">
        <f>IFERROR(F58-I58,"")</f>
        <v>0</v>
      </c>
      <c r="L58" s="166" t="str">
        <f t="shared" ref="L58:L100" si="0">IF(AND($H$33&lt;100000, $H$33&gt;0, H58&gt;=1),0,IF(AND($H$33&gt;=100000,H58&lt;&gt;""),O58,""))</f>
        <v/>
      </c>
      <c r="M58" s="165"/>
      <c r="N58" s="166">
        <f>SUM('Pay App 1:Pay App 24'!L58)+SUM('Pay App 1:Pay App 24'!M58)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Data'!$N$2:$BW$88,26,FALSE)</f>
        <v>0</v>
      </c>
      <c r="F59" s="166">
        <f>IFERROR(E59+'Pay App 23'!F59,"")</f>
        <v>0</v>
      </c>
      <c r="G59" s="166">
        <f>SUM('Pay App 1:Pay App 23'!H59)</f>
        <v>0</v>
      </c>
      <c r="H59" s="165"/>
      <c r="I59" s="166">
        <f t="shared" ref="I59:I99" si="2">G59+H59</f>
        <v>0</v>
      </c>
      <c r="J59" s="167">
        <f t="shared" ref="J59:J99" si="3">IFERROR(I59/F59,0)</f>
        <v>0</v>
      </c>
      <c r="K59" s="166">
        <f t="shared" ref="K59:K99" si="4">IFERROR(F59-I59,"")</f>
        <v>0</v>
      </c>
      <c r="L59" s="166" t="str">
        <f t="shared" si="0"/>
        <v/>
      </c>
      <c r="M59" s="165"/>
      <c r="N59" s="166">
        <f>SUM('Pay App 1:Pay App 24'!L59)+SUM('Pay App 1:Pay App 24'!M59)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Data'!$N$2:$BW$88,26,FALSE)</f>
        <v>0</v>
      </c>
      <c r="F60" s="166">
        <f>IFERROR(E60+'Pay App 23'!F60,"")</f>
        <v>0</v>
      </c>
      <c r="G60" s="166">
        <f>SUM('Pay App 1:Pay App 23'!H60)</f>
        <v>0</v>
      </c>
      <c r="H60" s="165"/>
      <c r="I60" s="166">
        <f t="shared" si="2"/>
        <v>0</v>
      </c>
      <c r="J60" s="167">
        <f t="shared" si="3"/>
        <v>0</v>
      </c>
      <c r="K60" s="166">
        <f t="shared" si="4"/>
        <v>0</v>
      </c>
      <c r="L60" s="166" t="str">
        <f t="shared" si="0"/>
        <v/>
      </c>
      <c r="M60" s="165"/>
      <c r="N60" s="166">
        <f>SUM('Pay App 1:Pay App 24'!L60)+SUM('Pay App 1:Pay App 24'!M60)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Data'!$N$2:$BW$88,26,FALSE)</f>
        <v>0</v>
      </c>
      <c r="F61" s="166">
        <f>IFERROR(E61+'Pay App 23'!F61,"")</f>
        <v>0</v>
      </c>
      <c r="G61" s="166">
        <f>SUM('Pay App 1:Pay App 23'!H61)</f>
        <v>0</v>
      </c>
      <c r="H61" s="165"/>
      <c r="I61" s="166">
        <f t="shared" si="2"/>
        <v>0</v>
      </c>
      <c r="J61" s="167">
        <f t="shared" si="3"/>
        <v>0</v>
      </c>
      <c r="K61" s="166">
        <f t="shared" si="4"/>
        <v>0</v>
      </c>
      <c r="L61" s="166" t="str">
        <f t="shared" si="0"/>
        <v/>
      </c>
      <c r="M61" s="165"/>
      <c r="N61" s="166">
        <f>SUM('Pay App 1:Pay App 24'!L61)+SUM('Pay App 1:Pay App 24'!M61)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Data'!$N$2:$BW$88,26,FALSE)</f>
        <v>0</v>
      </c>
      <c r="F62" s="166">
        <f>IFERROR(E62+'Pay App 23'!F62,"")</f>
        <v>0</v>
      </c>
      <c r="G62" s="166">
        <f>SUM('Pay App 1:Pay App 23'!H62)</f>
        <v>0</v>
      </c>
      <c r="H62" s="165"/>
      <c r="I62" s="166">
        <f t="shared" si="2"/>
        <v>0</v>
      </c>
      <c r="J62" s="167">
        <f t="shared" si="3"/>
        <v>0</v>
      </c>
      <c r="K62" s="166">
        <f t="shared" si="4"/>
        <v>0</v>
      </c>
      <c r="L62" s="166" t="str">
        <f t="shared" si="0"/>
        <v/>
      </c>
      <c r="M62" s="165"/>
      <c r="N62" s="166">
        <f>SUM('Pay App 1:Pay App 24'!L62)+SUM('Pay App 1:Pay App 24'!M62)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Data'!$N$2:$BW$88,26,FALSE)</f>
        <v>0</v>
      </c>
      <c r="F63" s="166">
        <f>IFERROR(E63+'Pay App 23'!F63,"")</f>
        <v>0</v>
      </c>
      <c r="G63" s="166">
        <f>SUM('Pay App 1:Pay App 23'!H63)</f>
        <v>0</v>
      </c>
      <c r="H63" s="165"/>
      <c r="I63" s="166">
        <f t="shared" si="2"/>
        <v>0</v>
      </c>
      <c r="J63" s="167">
        <f t="shared" si="3"/>
        <v>0</v>
      </c>
      <c r="K63" s="166">
        <f t="shared" si="4"/>
        <v>0</v>
      </c>
      <c r="L63" s="166" t="str">
        <f t="shared" si="0"/>
        <v/>
      </c>
      <c r="M63" s="165"/>
      <c r="N63" s="166">
        <f>SUM('Pay App 1:Pay App 24'!L63)+SUM('Pay App 1:Pay App 24'!M63)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Data'!$N$2:$BW$88,26,FALSE)</f>
        <v>0</v>
      </c>
      <c r="F64" s="166">
        <f>IFERROR(E64+'Pay App 23'!F64,"")</f>
        <v>0</v>
      </c>
      <c r="G64" s="166">
        <f>SUM('Pay App 1:Pay App 23'!H64)</f>
        <v>0</v>
      </c>
      <c r="H64" s="165"/>
      <c r="I64" s="166">
        <f t="shared" si="2"/>
        <v>0</v>
      </c>
      <c r="J64" s="167">
        <f t="shared" si="3"/>
        <v>0</v>
      </c>
      <c r="K64" s="166">
        <f t="shared" si="4"/>
        <v>0</v>
      </c>
      <c r="L64" s="166" t="str">
        <f t="shared" si="0"/>
        <v/>
      </c>
      <c r="M64" s="165"/>
      <c r="N64" s="166">
        <f>SUM('Pay App 1:Pay App 24'!L64)+SUM('Pay App 1:Pay App 24'!M64)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Data'!$N$2:$BW$88,26,FALSE)</f>
        <v>0</v>
      </c>
      <c r="F65" s="166">
        <f>IFERROR(E65+'Pay App 23'!F65,"")</f>
        <v>0</v>
      </c>
      <c r="G65" s="166">
        <f>SUM('Pay App 1:Pay App 23'!H65)</f>
        <v>0</v>
      </c>
      <c r="H65" s="165"/>
      <c r="I65" s="166">
        <f t="shared" si="2"/>
        <v>0</v>
      </c>
      <c r="J65" s="167">
        <f t="shared" si="3"/>
        <v>0</v>
      </c>
      <c r="K65" s="166">
        <f t="shared" si="4"/>
        <v>0</v>
      </c>
      <c r="L65" s="166" t="str">
        <f t="shared" si="0"/>
        <v/>
      </c>
      <c r="M65" s="165"/>
      <c r="N65" s="166">
        <f>SUM('Pay App 1:Pay App 24'!L65)+SUM('Pay App 1:Pay App 24'!M65)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Data'!$N$2:$BW$88,26,FALSE)</f>
        <v>0</v>
      </c>
      <c r="F66" s="166">
        <f>IFERROR(E66+'Pay App 23'!F66,"")</f>
        <v>0</v>
      </c>
      <c r="G66" s="166">
        <f>SUM('Pay App 1:Pay App 23'!H66)</f>
        <v>0</v>
      </c>
      <c r="H66" s="165"/>
      <c r="I66" s="166">
        <f t="shared" si="2"/>
        <v>0</v>
      </c>
      <c r="J66" s="167">
        <f t="shared" si="3"/>
        <v>0</v>
      </c>
      <c r="K66" s="166">
        <f t="shared" si="4"/>
        <v>0</v>
      </c>
      <c r="L66" s="166" t="str">
        <f t="shared" si="0"/>
        <v/>
      </c>
      <c r="M66" s="165"/>
      <c r="N66" s="166">
        <f>SUM('Pay App 1:Pay App 24'!L66)+SUM('Pay App 1:Pay App 24'!M66)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Data'!$N$2:$BW$88,26,FALSE)</f>
        <v>0</v>
      </c>
      <c r="F67" s="166">
        <f>IFERROR(E67+'Pay App 23'!F67,"")</f>
        <v>0</v>
      </c>
      <c r="G67" s="166">
        <f>SUM('Pay App 1:Pay App 23'!H67)</f>
        <v>0</v>
      </c>
      <c r="H67" s="165"/>
      <c r="I67" s="166">
        <f t="shared" si="2"/>
        <v>0</v>
      </c>
      <c r="J67" s="167">
        <f t="shared" si="3"/>
        <v>0</v>
      </c>
      <c r="K67" s="166">
        <f t="shared" si="4"/>
        <v>0</v>
      </c>
      <c r="L67" s="166" t="str">
        <f t="shared" si="0"/>
        <v/>
      </c>
      <c r="M67" s="165"/>
      <c r="N67" s="166">
        <f>SUM('Pay App 1:Pay App 24'!L67)+SUM('Pay App 1:Pay App 24'!M67)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Data'!$N$2:$BW$88,26,FALSE)</f>
        <v>0</v>
      </c>
      <c r="F68" s="166">
        <f>IFERROR(E68+'Pay App 23'!F68,"")</f>
        <v>0</v>
      </c>
      <c r="G68" s="166">
        <f>SUM('Pay App 1:Pay App 23'!H68)</f>
        <v>0</v>
      </c>
      <c r="H68" s="165"/>
      <c r="I68" s="166">
        <f t="shared" si="2"/>
        <v>0</v>
      </c>
      <c r="J68" s="167">
        <f t="shared" si="3"/>
        <v>0</v>
      </c>
      <c r="K68" s="166">
        <f t="shared" si="4"/>
        <v>0</v>
      </c>
      <c r="L68" s="166" t="str">
        <f t="shared" si="0"/>
        <v/>
      </c>
      <c r="M68" s="165"/>
      <c r="N68" s="166">
        <f>SUM('Pay App 1:Pay App 24'!L68)+SUM('Pay App 1:Pay App 24'!M68)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Data'!$N$2:$BW$88,26,FALSE)</f>
        <v>0</v>
      </c>
      <c r="F69" s="166">
        <f>IFERROR(E69+'Pay App 23'!F69,"")</f>
        <v>0</v>
      </c>
      <c r="G69" s="166">
        <f>SUM('Pay App 1:Pay App 23'!H69)</f>
        <v>0</v>
      </c>
      <c r="H69" s="165"/>
      <c r="I69" s="166">
        <f t="shared" si="2"/>
        <v>0</v>
      </c>
      <c r="J69" s="167">
        <f t="shared" si="3"/>
        <v>0</v>
      </c>
      <c r="K69" s="166">
        <f t="shared" si="4"/>
        <v>0</v>
      </c>
      <c r="L69" s="166" t="str">
        <f t="shared" si="0"/>
        <v/>
      </c>
      <c r="M69" s="165"/>
      <c r="N69" s="166">
        <f>SUM('Pay App 1:Pay App 24'!L69)+SUM('Pay App 1:Pay App 24'!M69)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Data'!$N$2:$BW$88,26,FALSE)</f>
        <v>0</v>
      </c>
      <c r="F70" s="166">
        <f>IFERROR(E70+'Pay App 23'!F70,"")</f>
        <v>0</v>
      </c>
      <c r="G70" s="166">
        <f>SUM('Pay App 1:Pay App 23'!H70)</f>
        <v>0</v>
      </c>
      <c r="H70" s="165"/>
      <c r="I70" s="166">
        <f t="shared" si="2"/>
        <v>0</v>
      </c>
      <c r="J70" s="167">
        <f t="shared" si="3"/>
        <v>0</v>
      </c>
      <c r="K70" s="166">
        <f t="shared" si="4"/>
        <v>0</v>
      </c>
      <c r="L70" s="166" t="str">
        <f t="shared" si="0"/>
        <v/>
      </c>
      <c r="M70" s="165"/>
      <c r="N70" s="166">
        <f>SUM('Pay App 1:Pay App 24'!L70)+SUM('Pay App 1:Pay App 24'!M70)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Data'!$N$2:$BW$88,26,FALSE)</f>
        <v>0</v>
      </c>
      <c r="F71" s="166">
        <f>IFERROR(E71+'Pay App 23'!F71,"")</f>
        <v>0</v>
      </c>
      <c r="G71" s="166">
        <f>SUM('Pay App 1:Pay App 23'!H71)</f>
        <v>0</v>
      </c>
      <c r="H71" s="165"/>
      <c r="I71" s="166">
        <f t="shared" si="2"/>
        <v>0</v>
      </c>
      <c r="J71" s="167">
        <f t="shared" si="3"/>
        <v>0</v>
      </c>
      <c r="K71" s="166">
        <f t="shared" si="4"/>
        <v>0</v>
      </c>
      <c r="L71" s="166" t="str">
        <f t="shared" si="0"/>
        <v/>
      </c>
      <c r="M71" s="165"/>
      <c r="N71" s="166">
        <f>SUM('Pay App 1:Pay App 24'!L71)+SUM('Pay App 1:Pay App 24'!M71)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Data'!$N$2:$BW$88,26,FALSE)</f>
        <v>0</v>
      </c>
      <c r="F72" s="166">
        <f>IFERROR(E72+'Pay App 23'!F72,"")</f>
        <v>0</v>
      </c>
      <c r="G72" s="166">
        <f>SUM('Pay App 1:Pay App 23'!H72)</f>
        <v>0</v>
      </c>
      <c r="H72" s="165"/>
      <c r="I72" s="166">
        <f t="shared" si="2"/>
        <v>0</v>
      </c>
      <c r="J72" s="167">
        <f t="shared" si="3"/>
        <v>0</v>
      </c>
      <c r="K72" s="166">
        <f t="shared" si="4"/>
        <v>0</v>
      </c>
      <c r="L72" s="166" t="str">
        <f t="shared" si="0"/>
        <v/>
      </c>
      <c r="M72" s="165"/>
      <c r="N72" s="166">
        <f>SUM('Pay App 1:Pay App 24'!L72)+SUM('Pay App 1:Pay App 24'!M72)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Data'!$N$2:$BW$88,26,FALSE)</f>
        <v>0</v>
      </c>
      <c r="F73" s="166">
        <f>IFERROR(E73+'Pay App 23'!F73,"")</f>
        <v>0</v>
      </c>
      <c r="G73" s="166">
        <f>SUM('Pay App 1:Pay App 23'!H73)</f>
        <v>0</v>
      </c>
      <c r="H73" s="165"/>
      <c r="I73" s="166">
        <f t="shared" si="2"/>
        <v>0</v>
      </c>
      <c r="J73" s="167">
        <f t="shared" si="3"/>
        <v>0</v>
      </c>
      <c r="K73" s="166">
        <f t="shared" si="4"/>
        <v>0</v>
      </c>
      <c r="L73" s="166" t="str">
        <f t="shared" si="0"/>
        <v/>
      </c>
      <c r="M73" s="165"/>
      <c r="N73" s="166">
        <f>SUM('Pay App 1:Pay App 24'!L73)+SUM('Pay App 1:Pay App 24'!M73)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Data'!$N$2:$BW$88,26,FALSE)</f>
        <v>0</v>
      </c>
      <c r="F74" s="166">
        <f>IFERROR(E74+'Pay App 23'!F74,"")</f>
        <v>0</v>
      </c>
      <c r="G74" s="166">
        <f>SUM('Pay App 1:Pay App 23'!H74)</f>
        <v>0</v>
      </c>
      <c r="H74" s="165"/>
      <c r="I74" s="166">
        <f t="shared" si="2"/>
        <v>0</v>
      </c>
      <c r="J74" s="167">
        <f t="shared" si="3"/>
        <v>0</v>
      </c>
      <c r="K74" s="166">
        <f t="shared" si="4"/>
        <v>0</v>
      </c>
      <c r="L74" s="166" t="str">
        <f t="shared" si="0"/>
        <v/>
      </c>
      <c r="M74" s="165"/>
      <c r="N74" s="166">
        <f>SUM('Pay App 1:Pay App 24'!L74)+SUM('Pay App 1:Pay App 24'!M74)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Data'!$N$2:$BW$88,26,FALSE)</f>
        <v>0</v>
      </c>
      <c r="F75" s="166">
        <f>IFERROR(E75+'Pay App 23'!F75,"")</f>
        <v>0</v>
      </c>
      <c r="G75" s="166">
        <f>SUM('Pay App 1:Pay App 23'!H75)</f>
        <v>0</v>
      </c>
      <c r="H75" s="165"/>
      <c r="I75" s="166">
        <f t="shared" si="2"/>
        <v>0</v>
      </c>
      <c r="J75" s="167">
        <f t="shared" si="3"/>
        <v>0</v>
      </c>
      <c r="K75" s="166">
        <f t="shared" si="4"/>
        <v>0</v>
      </c>
      <c r="L75" s="166" t="str">
        <f t="shared" si="0"/>
        <v/>
      </c>
      <c r="M75" s="165"/>
      <c r="N75" s="166">
        <f>SUM('Pay App 1:Pay App 24'!L75)+SUM('Pay App 1:Pay App 24'!M75)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Data'!$N$2:$BW$88,26,FALSE)</f>
        <v>0</v>
      </c>
      <c r="F76" s="166">
        <f>IFERROR(E76+'Pay App 23'!F76,"")</f>
        <v>0</v>
      </c>
      <c r="G76" s="166">
        <f>SUM('Pay App 1:Pay App 23'!H76)</f>
        <v>0</v>
      </c>
      <c r="H76" s="165"/>
      <c r="I76" s="166">
        <f t="shared" si="2"/>
        <v>0</v>
      </c>
      <c r="J76" s="167">
        <f t="shared" si="3"/>
        <v>0</v>
      </c>
      <c r="K76" s="166">
        <f t="shared" si="4"/>
        <v>0</v>
      </c>
      <c r="L76" s="166" t="str">
        <f t="shared" si="0"/>
        <v/>
      </c>
      <c r="M76" s="165"/>
      <c r="N76" s="166">
        <f>SUM('Pay App 1:Pay App 24'!L76)+SUM('Pay App 1:Pay App 24'!M76)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Data'!$N$2:$BW$88,26,FALSE)</f>
        <v>0</v>
      </c>
      <c r="F77" s="166">
        <f>IFERROR(E77+'Pay App 23'!F77,"")</f>
        <v>0</v>
      </c>
      <c r="G77" s="166">
        <f>SUM('Pay App 1:Pay App 23'!H77)</f>
        <v>0</v>
      </c>
      <c r="H77" s="165"/>
      <c r="I77" s="166">
        <f t="shared" si="2"/>
        <v>0</v>
      </c>
      <c r="J77" s="167">
        <f t="shared" si="3"/>
        <v>0</v>
      </c>
      <c r="K77" s="166">
        <f t="shared" si="4"/>
        <v>0</v>
      </c>
      <c r="L77" s="166" t="str">
        <f t="shared" si="0"/>
        <v/>
      </c>
      <c r="M77" s="165"/>
      <c r="N77" s="166">
        <f>SUM('Pay App 1:Pay App 24'!L77)+SUM('Pay App 1:Pay App 24'!M77)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Data'!$N$2:$BW$88,26,FALSE)</f>
        <v>0</v>
      </c>
      <c r="F78" s="166">
        <f>IFERROR(E78+'Pay App 23'!F78,"")</f>
        <v>0</v>
      </c>
      <c r="G78" s="166">
        <f>SUM('Pay App 1:Pay App 23'!H78)</f>
        <v>0</v>
      </c>
      <c r="H78" s="165"/>
      <c r="I78" s="166">
        <f t="shared" si="2"/>
        <v>0</v>
      </c>
      <c r="J78" s="167">
        <f t="shared" si="3"/>
        <v>0</v>
      </c>
      <c r="K78" s="166">
        <f t="shared" si="4"/>
        <v>0</v>
      </c>
      <c r="L78" s="166" t="str">
        <f t="shared" si="0"/>
        <v/>
      </c>
      <c r="M78" s="165"/>
      <c r="N78" s="166">
        <f>SUM('Pay App 1:Pay App 24'!L78)+SUM('Pay App 1:Pay App 24'!M78)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Data'!$N$2:$BW$88,26,FALSE)</f>
        <v>0</v>
      </c>
      <c r="F79" s="166">
        <f>IFERROR(E79+'Pay App 23'!F79,"")</f>
        <v>0</v>
      </c>
      <c r="G79" s="166">
        <f>SUM('Pay App 1:Pay App 23'!H79)</f>
        <v>0</v>
      </c>
      <c r="H79" s="165"/>
      <c r="I79" s="166">
        <f t="shared" si="2"/>
        <v>0</v>
      </c>
      <c r="J79" s="167">
        <f t="shared" si="3"/>
        <v>0</v>
      </c>
      <c r="K79" s="166">
        <f t="shared" si="4"/>
        <v>0</v>
      </c>
      <c r="L79" s="166" t="str">
        <f t="shared" si="0"/>
        <v/>
      </c>
      <c r="M79" s="165"/>
      <c r="N79" s="166">
        <f>SUM('Pay App 1:Pay App 24'!L79)+SUM('Pay App 1:Pay App 24'!M79)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Data'!$N$2:$BW$88,26,FALSE)</f>
        <v>0</v>
      </c>
      <c r="F80" s="166">
        <f>IFERROR(E80+'Pay App 23'!F80,"")</f>
        <v>0</v>
      </c>
      <c r="G80" s="166">
        <f>SUM('Pay App 1:Pay App 23'!H80)</f>
        <v>0</v>
      </c>
      <c r="H80" s="165"/>
      <c r="I80" s="166">
        <f t="shared" si="2"/>
        <v>0</v>
      </c>
      <c r="J80" s="167">
        <f t="shared" si="3"/>
        <v>0</v>
      </c>
      <c r="K80" s="166">
        <f t="shared" si="4"/>
        <v>0</v>
      </c>
      <c r="L80" s="166" t="str">
        <f t="shared" si="0"/>
        <v/>
      </c>
      <c r="M80" s="165"/>
      <c r="N80" s="166">
        <f>SUM('Pay App 1:Pay App 24'!L80)+SUM('Pay App 1:Pay App 24'!M80)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Data'!$N$2:$BW$88,26,FALSE)</f>
        <v>0</v>
      </c>
      <c r="F81" s="166">
        <f>IFERROR(E81+'Pay App 23'!F81,"")</f>
        <v>0</v>
      </c>
      <c r="G81" s="166">
        <f>SUM('Pay App 1:Pay App 23'!H81)</f>
        <v>0</v>
      </c>
      <c r="H81" s="165"/>
      <c r="I81" s="166">
        <f t="shared" si="2"/>
        <v>0</v>
      </c>
      <c r="J81" s="167">
        <f t="shared" si="3"/>
        <v>0</v>
      </c>
      <c r="K81" s="166">
        <f t="shared" si="4"/>
        <v>0</v>
      </c>
      <c r="L81" s="166" t="str">
        <f t="shared" si="0"/>
        <v/>
      </c>
      <c r="M81" s="165"/>
      <c r="N81" s="166">
        <f>SUM('Pay App 1:Pay App 24'!L81)+SUM('Pay App 1:Pay App 24'!M81)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Data'!$N$2:$BW$88,26,FALSE)</f>
        <v>0</v>
      </c>
      <c r="F82" s="166">
        <f>IFERROR(E82+'Pay App 23'!F82,"")</f>
        <v>0</v>
      </c>
      <c r="G82" s="166">
        <f>SUM('Pay App 1:Pay App 23'!H82)</f>
        <v>0</v>
      </c>
      <c r="H82" s="165"/>
      <c r="I82" s="166">
        <f t="shared" si="2"/>
        <v>0</v>
      </c>
      <c r="J82" s="167">
        <f t="shared" si="3"/>
        <v>0</v>
      </c>
      <c r="K82" s="166">
        <f t="shared" si="4"/>
        <v>0</v>
      </c>
      <c r="L82" s="166" t="str">
        <f t="shared" si="0"/>
        <v/>
      </c>
      <c r="M82" s="165"/>
      <c r="N82" s="166">
        <f>SUM('Pay App 1:Pay App 24'!L82)+SUM('Pay App 1:Pay App 24'!M82)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Data'!$N$2:$BW$88,26,FALSE)</f>
        <v>0</v>
      </c>
      <c r="F83" s="166">
        <f>IFERROR(E83+'Pay App 23'!F83,"")</f>
        <v>0</v>
      </c>
      <c r="G83" s="166">
        <f>SUM('Pay App 1:Pay App 23'!H83)</f>
        <v>0</v>
      </c>
      <c r="H83" s="165"/>
      <c r="I83" s="166">
        <f t="shared" si="2"/>
        <v>0</v>
      </c>
      <c r="J83" s="167">
        <f t="shared" si="3"/>
        <v>0</v>
      </c>
      <c r="K83" s="166">
        <f t="shared" si="4"/>
        <v>0</v>
      </c>
      <c r="L83" s="166" t="str">
        <f t="shared" si="0"/>
        <v/>
      </c>
      <c r="M83" s="165"/>
      <c r="N83" s="166">
        <f>SUM('Pay App 1:Pay App 24'!L83)+SUM('Pay App 1:Pay App 24'!M83)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Data'!$N$2:$BW$88,26,FALSE)</f>
        <v>0</v>
      </c>
      <c r="F84" s="166">
        <f>IFERROR(E84+'Pay App 23'!F84,"")</f>
        <v>0</v>
      </c>
      <c r="G84" s="166">
        <f>SUM('Pay App 1:Pay App 23'!H84)</f>
        <v>0</v>
      </c>
      <c r="H84" s="165"/>
      <c r="I84" s="166">
        <f t="shared" si="2"/>
        <v>0</v>
      </c>
      <c r="J84" s="167">
        <f t="shared" si="3"/>
        <v>0</v>
      </c>
      <c r="K84" s="166">
        <f t="shared" si="4"/>
        <v>0</v>
      </c>
      <c r="L84" s="166" t="str">
        <f t="shared" si="0"/>
        <v/>
      </c>
      <c r="M84" s="165"/>
      <c r="N84" s="166">
        <f>SUM('Pay App 1:Pay App 24'!L84)+SUM('Pay App 1:Pay App 24'!M84)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Data'!$N$2:$BW$88,26,FALSE)</f>
        <v>0</v>
      </c>
      <c r="F85" s="166">
        <f>IFERROR(E85+'Pay App 23'!F85,"")</f>
        <v>0</v>
      </c>
      <c r="G85" s="166">
        <f>SUM('Pay App 1:Pay App 23'!H85)</f>
        <v>0</v>
      </c>
      <c r="H85" s="165"/>
      <c r="I85" s="166">
        <f t="shared" si="2"/>
        <v>0</v>
      </c>
      <c r="J85" s="167">
        <f t="shared" si="3"/>
        <v>0</v>
      </c>
      <c r="K85" s="166">
        <f t="shared" si="4"/>
        <v>0</v>
      </c>
      <c r="L85" s="166" t="str">
        <f t="shared" si="0"/>
        <v/>
      </c>
      <c r="M85" s="165"/>
      <c r="N85" s="166">
        <f>SUM('Pay App 1:Pay App 24'!L85)+SUM('Pay App 1:Pay App 24'!M85)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Data'!$N$2:$BW$88,26,FALSE)</f>
        <v>0</v>
      </c>
      <c r="F86" s="166">
        <f>IFERROR(E86+'Pay App 23'!F86,"")</f>
        <v>0</v>
      </c>
      <c r="G86" s="166">
        <f>SUM('Pay App 1:Pay App 23'!H86)</f>
        <v>0</v>
      </c>
      <c r="H86" s="165"/>
      <c r="I86" s="166">
        <f t="shared" si="2"/>
        <v>0</v>
      </c>
      <c r="J86" s="167">
        <f t="shared" si="3"/>
        <v>0</v>
      </c>
      <c r="K86" s="166">
        <f t="shared" si="4"/>
        <v>0</v>
      </c>
      <c r="L86" s="166" t="str">
        <f t="shared" si="0"/>
        <v/>
      </c>
      <c r="M86" s="165"/>
      <c r="N86" s="166">
        <f>SUM('Pay App 1:Pay App 24'!L86)+SUM('Pay App 1:Pay App 24'!M86)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Data'!$N$2:$BW$88,26,FALSE)</f>
        <v>0</v>
      </c>
      <c r="F87" s="166">
        <f>IFERROR(E87+'Pay App 23'!F87,"")</f>
        <v>0</v>
      </c>
      <c r="G87" s="166">
        <f>SUM('Pay App 1:Pay App 23'!H87)</f>
        <v>0</v>
      </c>
      <c r="H87" s="165"/>
      <c r="I87" s="166">
        <f t="shared" si="2"/>
        <v>0</v>
      </c>
      <c r="J87" s="167">
        <f t="shared" si="3"/>
        <v>0</v>
      </c>
      <c r="K87" s="166">
        <f t="shared" si="4"/>
        <v>0</v>
      </c>
      <c r="L87" s="166" t="str">
        <f t="shared" si="0"/>
        <v/>
      </c>
      <c r="M87" s="165"/>
      <c r="N87" s="166">
        <f>SUM('Pay App 1:Pay App 24'!L87)+SUM('Pay App 1:Pay App 24'!M87)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Data'!$N$2:$BW$88,26,FALSE)</f>
        <v>0</v>
      </c>
      <c r="F88" s="166">
        <f>IFERROR(E88+'Pay App 23'!F88,"")</f>
        <v>0</v>
      </c>
      <c r="G88" s="166">
        <f>SUM('Pay App 1:Pay App 23'!H88)</f>
        <v>0</v>
      </c>
      <c r="H88" s="165"/>
      <c r="I88" s="166">
        <f t="shared" si="2"/>
        <v>0</v>
      </c>
      <c r="J88" s="167">
        <f t="shared" si="3"/>
        <v>0</v>
      </c>
      <c r="K88" s="166">
        <f t="shared" si="4"/>
        <v>0</v>
      </c>
      <c r="L88" s="166" t="str">
        <f t="shared" si="0"/>
        <v/>
      </c>
      <c r="M88" s="165"/>
      <c r="N88" s="166">
        <f>SUM('Pay App 1:Pay App 24'!L88)+SUM('Pay App 1:Pay App 24'!M88)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Data'!$N$2:$BW$88,26,FALSE)</f>
        <v>0</v>
      </c>
      <c r="F89" s="166">
        <f>IFERROR(E89+'Pay App 23'!F89,"")</f>
        <v>0</v>
      </c>
      <c r="G89" s="166">
        <f>SUM('Pay App 1:Pay App 23'!H89)</f>
        <v>0</v>
      </c>
      <c r="H89" s="165"/>
      <c r="I89" s="166">
        <f t="shared" si="2"/>
        <v>0</v>
      </c>
      <c r="J89" s="167">
        <f t="shared" si="3"/>
        <v>0</v>
      </c>
      <c r="K89" s="166">
        <f t="shared" si="4"/>
        <v>0</v>
      </c>
      <c r="L89" s="166" t="str">
        <f t="shared" si="0"/>
        <v/>
      </c>
      <c r="M89" s="165"/>
      <c r="N89" s="166">
        <f>SUM('Pay App 1:Pay App 24'!L89)+SUM('Pay App 1:Pay App 24'!M89)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Data'!$N$2:$BW$88,26,FALSE)</f>
        <v>0</v>
      </c>
      <c r="F90" s="166">
        <f>IFERROR(E90+'Pay App 23'!F90,"")</f>
        <v>0</v>
      </c>
      <c r="G90" s="166">
        <f>SUM('Pay App 1:Pay App 23'!H90)</f>
        <v>0</v>
      </c>
      <c r="H90" s="165"/>
      <c r="I90" s="166">
        <f t="shared" si="2"/>
        <v>0</v>
      </c>
      <c r="J90" s="167">
        <f t="shared" si="3"/>
        <v>0</v>
      </c>
      <c r="K90" s="166">
        <f t="shared" si="4"/>
        <v>0</v>
      </c>
      <c r="L90" s="166" t="str">
        <f t="shared" si="0"/>
        <v/>
      </c>
      <c r="M90" s="165"/>
      <c r="N90" s="166">
        <f>SUM('Pay App 1:Pay App 24'!L90)+SUM('Pay App 1:Pay App 24'!M90)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Data'!$N$2:$BW$88,26,FALSE)</f>
        <v>0</v>
      </c>
      <c r="F91" s="166">
        <f>IFERROR(E91+'Pay App 23'!F91,"")</f>
        <v>0</v>
      </c>
      <c r="G91" s="166">
        <f>SUM('Pay App 1:Pay App 23'!H91)</f>
        <v>0</v>
      </c>
      <c r="H91" s="165"/>
      <c r="I91" s="166">
        <f t="shared" si="2"/>
        <v>0</v>
      </c>
      <c r="J91" s="167">
        <f t="shared" si="3"/>
        <v>0</v>
      </c>
      <c r="K91" s="166">
        <f t="shared" si="4"/>
        <v>0</v>
      </c>
      <c r="L91" s="166" t="str">
        <f t="shared" si="0"/>
        <v/>
      </c>
      <c r="M91" s="165"/>
      <c r="N91" s="166">
        <f>SUM('Pay App 1:Pay App 24'!L91)+SUM('Pay App 1:Pay App 24'!M91)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Data'!$N$2:$BW$88,26,FALSE)</f>
        <v>0</v>
      </c>
      <c r="F92" s="166">
        <f>IFERROR(E92+'Pay App 23'!F92,"")</f>
        <v>0</v>
      </c>
      <c r="G92" s="166">
        <f>SUM('Pay App 1:Pay App 23'!H92)</f>
        <v>0</v>
      </c>
      <c r="H92" s="165"/>
      <c r="I92" s="166">
        <f t="shared" si="2"/>
        <v>0</v>
      </c>
      <c r="J92" s="167">
        <f t="shared" si="3"/>
        <v>0</v>
      </c>
      <c r="K92" s="166">
        <f t="shared" si="4"/>
        <v>0</v>
      </c>
      <c r="L92" s="166" t="str">
        <f t="shared" si="0"/>
        <v/>
      </c>
      <c r="M92" s="165"/>
      <c r="N92" s="166">
        <f>SUM('Pay App 1:Pay App 24'!L92)+SUM('Pay App 1:Pay App 24'!M92)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Data'!$N$2:$BW$88,26,FALSE)</f>
        <v>0</v>
      </c>
      <c r="F93" s="166">
        <f>IFERROR(E93+'Pay App 23'!F93,"")</f>
        <v>0</v>
      </c>
      <c r="G93" s="166">
        <f>SUM('Pay App 1:Pay App 23'!H93)</f>
        <v>0</v>
      </c>
      <c r="H93" s="165"/>
      <c r="I93" s="166">
        <f t="shared" si="2"/>
        <v>0</v>
      </c>
      <c r="J93" s="167">
        <f t="shared" si="3"/>
        <v>0</v>
      </c>
      <c r="K93" s="166">
        <f t="shared" si="4"/>
        <v>0</v>
      </c>
      <c r="L93" s="166" t="str">
        <f t="shared" si="0"/>
        <v/>
      </c>
      <c r="M93" s="165"/>
      <c r="N93" s="166">
        <f>SUM('Pay App 1:Pay App 24'!L93)+SUM('Pay App 1:Pay App 24'!M93)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Data'!$N$2:$BW$88,26,FALSE)</f>
        <v>0</v>
      </c>
      <c r="F94" s="166">
        <f>IFERROR(E94+'Pay App 23'!F94,"")</f>
        <v>0</v>
      </c>
      <c r="G94" s="166">
        <f>SUM('Pay App 1:Pay App 23'!H94)</f>
        <v>0</v>
      </c>
      <c r="H94" s="165"/>
      <c r="I94" s="166">
        <f t="shared" si="2"/>
        <v>0</v>
      </c>
      <c r="J94" s="167">
        <f t="shared" si="3"/>
        <v>0</v>
      </c>
      <c r="K94" s="166">
        <f t="shared" si="4"/>
        <v>0</v>
      </c>
      <c r="L94" s="166" t="str">
        <f t="shared" si="0"/>
        <v/>
      </c>
      <c r="M94" s="165"/>
      <c r="N94" s="166">
        <f>SUM('Pay App 1:Pay App 24'!L94)+SUM('Pay App 1:Pay App 24'!M94)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Data'!$N$2:$BW$88,26,FALSE)</f>
        <v>0</v>
      </c>
      <c r="F95" s="166">
        <f>IFERROR(E95+'Pay App 23'!F95,"")</f>
        <v>0</v>
      </c>
      <c r="G95" s="166">
        <f>SUM('Pay App 1:Pay App 23'!H95)</f>
        <v>0</v>
      </c>
      <c r="H95" s="165"/>
      <c r="I95" s="166">
        <f t="shared" si="2"/>
        <v>0</v>
      </c>
      <c r="J95" s="167">
        <f t="shared" si="3"/>
        <v>0</v>
      </c>
      <c r="K95" s="166">
        <f t="shared" si="4"/>
        <v>0</v>
      </c>
      <c r="L95" s="166" t="str">
        <f t="shared" si="0"/>
        <v/>
      </c>
      <c r="M95" s="165"/>
      <c r="N95" s="166">
        <f>SUM('Pay App 1:Pay App 24'!L95)+SUM('Pay App 1:Pay App 24'!M95)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Data'!$N$2:$BW$88,26,FALSE)</f>
        <v>0</v>
      </c>
      <c r="F96" s="166">
        <f>IFERROR(E96+'Pay App 23'!F96,"")</f>
        <v>0</v>
      </c>
      <c r="G96" s="166">
        <f>SUM('Pay App 1:Pay App 23'!H96)</f>
        <v>0</v>
      </c>
      <c r="H96" s="165"/>
      <c r="I96" s="166">
        <f t="shared" si="2"/>
        <v>0</v>
      </c>
      <c r="J96" s="167">
        <f t="shared" si="3"/>
        <v>0</v>
      </c>
      <c r="K96" s="166">
        <f t="shared" si="4"/>
        <v>0</v>
      </c>
      <c r="L96" s="166" t="str">
        <f t="shared" si="0"/>
        <v/>
      </c>
      <c r="M96" s="165"/>
      <c r="N96" s="166">
        <f>SUM('Pay App 1:Pay App 24'!L96)+SUM('Pay App 1:Pay App 24'!M96)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Data'!$N$2:$BW$88,26,FALSE)</f>
        <v>0</v>
      </c>
      <c r="F97" s="166">
        <f>IFERROR(E97+'Pay App 23'!F97,"")</f>
        <v>0</v>
      </c>
      <c r="G97" s="166">
        <f>SUM('Pay App 1:Pay App 23'!H97)</f>
        <v>0</v>
      </c>
      <c r="H97" s="165"/>
      <c r="I97" s="166">
        <f t="shared" si="2"/>
        <v>0</v>
      </c>
      <c r="J97" s="167">
        <f t="shared" si="3"/>
        <v>0</v>
      </c>
      <c r="K97" s="166">
        <f t="shared" si="4"/>
        <v>0</v>
      </c>
      <c r="L97" s="166" t="str">
        <f t="shared" si="0"/>
        <v/>
      </c>
      <c r="M97" s="165"/>
      <c r="N97" s="166">
        <f>SUM('Pay App 1:Pay App 24'!L97)+SUM('Pay App 1:Pay App 24'!M97)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Data'!$N$2:$BW$88,26,FALSE)</f>
        <v>0</v>
      </c>
      <c r="F98" s="166">
        <f>IFERROR(E98+'Pay App 23'!F98,"")</f>
        <v>0</v>
      </c>
      <c r="G98" s="166">
        <f>SUM('Pay App 1:Pay App 23'!H98)</f>
        <v>0</v>
      </c>
      <c r="H98" s="165"/>
      <c r="I98" s="166">
        <f t="shared" si="2"/>
        <v>0</v>
      </c>
      <c r="J98" s="167">
        <f t="shared" si="3"/>
        <v>0</v>
      </c>
      <c r="K98" s="166">
        <f t="shared" si="4"/>
        <v>0</v>
      </c>
      <c r="L98" s="166" t="str">
        <f t="shared" si="0"/>
        <v/>
      </c>
      <c r="M98" s="165"/>
      <c r="N98" s="166">
        <f>SUM('Pay App 1:Pay App 24'!L98)+SUM('Pay App 1:Pay App 24'!M98)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Data'!$N$2:$BW$88,26,FALSE)</f>
        <v>0</v>
      </c>
      <c r="F99" s="166">
        <f>IFERROR(E99+'Pay App 23'!F99,"")</f>
        <v>0</v>
      </c>
      <c r="G99" s="166">
        <f>SUM('Pay App 1:Pay App 23'!H99)</f>
        <v>0</v>
      </c>
      <c r="H99" s="165"/>
      <c r="I99" s="166">
        <f t="shared" si="2"/>
        <v>0</v>
      </c>
      <c r="J99" s="167">
        <f t="shared" si="3"/>
        <v>0</v>
      </c>
      <c r="K99" s="166">
        <f t="shared" si="4"/>
        <v>0</v>
      </c>
      <c r="L99" s="166" t="str">
        <f t="shared" si="0"/>
        <v/>
      </c>
      <c r="M99" s="165"/>
      <c r="N99" s="166">
        <f>SUM('Pay App 1:Pay App 24'!L99)+SUM('Pay App 1:Pay App 24'!M99)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Data'!$N$2:$BW$88,26,FALSE)</f>
        <v>0</v>
      </c>
      <c r="F100" s="166">
        <f>IFERROR(E100+'Pay App 23'!F100,"")</f>
        <v>0</v>
      </c>
      <c r="G100" s="166">
        <f>SUM('Pay App 1:Pay App 23'!H100)</f>
        <v>0</v>
      </c>
      <c r="H100" s="165"/>
      <c r="I100" s="166">
        <f>G100+H100</f>
        <v>0</v>
      </c>
      <c r="J100" s="167">
        <f>IFERROR(I100/F100,0)</f>
        <v>0</v>
      </c>
      <c r="K100" s="166">
        <f>IFERROR(F100-I100,"")</f>
        <v>0</v>
      </c>
      <c r="L100" s="166" t="str">
        <f t="shared" si="0"/>
        <v/>
      </c>
      <c r="M100" s="165"/>
      <c r="N100" s="166">
        <f>SUM('Pay App 1:Pay App 24'!L100)+SUM('Pay App 1:Pay App 24'!M100)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24.2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Data'!$N$2:$BW$88,26,FALSE)</f>
        <v>0</v>
      </c>
      <c r="F106" s="166">
        <f>IFERROR(E106+'Pay App 23'!F106,"")</f>
        <v>0</v>
      </c>
      <c r="G106" s="166">
        <f>SUM('Pay App 1:Pay App 23'!H106)</f>
        <v>0</v>
      </c>
      <c r="H106" s="165"/>
      <c r="I106" s="166">
        <f>G106+H106</f>
        <v>0</v>
      </c>
      <c r="J106" s="167">
        <f>IFERROR(I106/F106,0)</f>
        <v>0</v>
      </c>
      <c r="K106" s="166">
        <f>IFERROR(F106-I106,"")</f>
        <v>0</v>
      </c>
      <c r="L106" s="166" t="str">
        <f>IF(AND($H$33&lt;100000, $H$33&gt;0, H106&gt;=1),0,IF(AND($H$33&gt;=100000,H106&lt;&gt;""),O106,""))</f>
        <v/>
      </c>
      <c r="M106" s="165"/>
      <c r="N106" s="166">
        <f>SUM('Pay App 1:Pay App 24'!L106)+SUM('Pay App 1:Pay App 24'!M106)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Data'!$N$2:$BW$88,26,FALSE)</f>
        <v>0</v>
      </c>
      <c r="F107" s="166">
        <f>IFERROR(E107+'Pay App 23'!F107,"")</f>
        <v>0</v>
      </c>
      <c r="G107" s="166">
        <f>SUM('Pay App 1:Pay App 23'!H107)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24'!L107)+SUM('Pay App 1:Pay App 24'!M107)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Data'!$N$2:$BW$88,26,FALSE)</f>
        <v>0</v>
      </c>
      <c r="F108" s="166">
        <f>IFERROR(E108+'Pay App 23'!F108,"")</f>
        <v>0</v>
      </c>
      <c r="G108" s="166">
        <f>SUM('Pay App 1:Pay App 23'!H108)</f>
        <v>0</v>
      </c>
      <c r="H108" s="165"/>
      <c r="I108" s="166">
        <f t="shared" si="6"/>
        <v>0</v>
      </c>
      <c r="J108" s="167">
        <f t="shared" si="7"/>
        <v>0</v>
      </c>
      <c r="K108" s="166">
        <f t="shared" si="8"/>
        <v>0</v>
      </c>
      <c r="L108" s="166" t="str">
        <f t="shared" si="9"/>
        <v/>
      </c>
      <c r="M108" s="165"/>
      <c r="N108" s="166">
        <f>SUM('Pay App 1:Pay App 24'!L108)+SUM('Pay App 1:Pay App 24'!M108)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Data'!$N$2:$BW$88,26,FALSE)</f>
        <v>0</v>
      </c>
      <c r="F109" s="166">
        <f>IFERROR(E109+'Pay App 23'!F109,"")</f>
        <v>0</v>
      </c>
      <c r="G109" s="166">
        <f>SUM('Pay App 1:Pay App 23'!H109)</f>
        <v>0</v>
      </c>
      <c r="H109" s="165"/>
      <c r="I109" s="166">
        <f t="shared" si="6"/>
        <v>0</v>
      </c>
      <c r="J109" s="167">
        <f t="shared" si="7"/>
        <v>0</v>
      </c>
      <c r="K109" s="166">
        <f t="shared" si="8"/>
        <v>0</v>
      </c>
      <c r="L109" s="166" t="str">
        <f t="shared" si="9"/>
        <v/>
      </c>
      <c r="M109" s="165"/>
      <c r="N109" s="166">
        <f>SUM('Pay App 1:Pay App 24'!L109)+SUM('Pay App 1:Pay App 24'!M109)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Data'!$N$2:$BW$88,26,FALSE)</f>
        <v>0</v>
      </c>
      <c r="F110" s="166">
        <f>IFERROR(E110+'Pay App 23'!F110,"")</f>
        <v>0</v>
      </c>
      <c r="G110" s="166">
        <f>SUM('Pay App 1:Pay App 23'!H110)</f>
        <v>0</v>
      </c>
      <c r="H110" s="165"/>
      <c r="I110" s="166">
        <f t="shared" si="6"/>
        <v>0</v>
      </c>
      <c r="J110" s="167">
        <f t="shared" si="7"/>
        <v>0</v>
      </c>
      <c r="K110" s="166">
        <f t="shared" si="8"/>
        <v>0</v>
      </c>
      <c r="L110" s="166" t="str">
        <f t="shared" si="9"/>
        <v/>
      </c>
      <c r="M110" s="165"/>
      <c r="N110" s="166">
        <f>SUM('Pay App 1:Pay App 24'!L110)+SUM('Pay App 1:Pay App 24'!M110)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Data'!$N$2:$BW$88,26,FALSE)</f>
        <v>0</v>
      </c>
      <c r="F111" s="166">
        <f>IFERROR(E111+'Pay App 23'!F111,"")</f>
        <v>0</v>
      </c>
      <c r="G111" s="166">
        <f>SUM('Pay App 1:Pay App 23'!H111)</f>
        <v>0</v>
      </c>
      <c r="H111" s="165"/>
      <c r="I111" s="166">
        <f t="shared" si="6"/>
        <v>0</v>
      </c>
      <c r="J111" s="167">
        <f t="shared" si="7"/>
        <v>0</v>
      </c>
      <c r="K111" s="166">
        <f t="shared" si="8"/>
        <v>0</v>
      </c>
      <c r="L111" s="166" t="str">
        <f t="shared" si="9"/>
        <v/>
      </c>
      <c r="M111" s="165"/>
      <c r="N111" s="166">
        <f>SUM('Pay App 1:Pay App 24'!L111)+SUM('Pay App 1:Pay App 24'!M111)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Data'!$N$2:$BW$88,26,FALSE)</f>
        <v>0</v>
      </c>
      <c r="F112" s="166">
        <f>IFERROR(E112+'Pay App 23'!F112,"")</f>
        <v>0</v>
      </c>
      <c r="G112" s="166">
        <f>SUM('Pay App 1:Pay App 23'!H112)</f>
        <v>0</v>
      </c>
      <c r="H112" s="165"/>
      <c r="I112" s="166">
        <f t="shared" si="6"/>
        <v>0</v>
      </c>
      <c r="J112" s="167">
        <f t="shared" si="7"/>
        <v>0</v>
      </c>
      <c r="K112" s="166">
        <f t="shared" si="8"/>
        <v>0</v>
      </c>
      <c r="L112" s="166" t="str">
        <f t="shared" si="9"/>
        <v/>
      </c>
      <c r="M112" s="165"/>
      <c r="N112" s="166">
        <f>SUM('Pay App 1:Pay App 24'!L112)+SUM('Pay App 1:Pay App 24'!M112)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Data'!$N$2:$BW$88,26,FALSE)</f>
        <v>0</v>
      </c>
      <c r="F113" s="166">
        <f>IFERROR(E113+'Pay App 23'!F113,"")</f>
        <v>0</v>
      </c>
      <c r="G113" s="166">
        <f>SUM('Pay App 1:Pay App 23'!H113)</f>
        <v>0</v>
      </c>
      <c r="H113" s="165"/>
      <c r="I113" s="166">
        <f t="shared" si="6"/>
        <v>0</v>
      </c>
      <c r="J113" s="167">
        <f t="shared" si="7"/>
        <v>0</v>
      </c>
      <c r="K113" s="166">
        <f t="shared" si="8"/>
        <v>0</v>
      </c>
      <c r="L113" s="166" t="str">
        <f t="shared" si="9"/>
        <v/>
      </c>
      <c r="M113" s="165"/>
      <c r="N113" s="166">
        <f>SUM('Pay App 1:Pay App 24'!L113)+SUM('Pay App 1:Pay App 24'!M113)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Data'!$N$2:$BW$88,26,FALSE)</f>
        <v>0</v>
      </c>
      <c r="F114" s="166">
        <f>IFERROR(E114+'Pay App 23'!F114,"")</f>
        <v>0</v>
      </c>
      <c r="G114" s="166">
        <f>SUM('Pay App 1:Pay App 23'!H114)</f>
        <v>0</v>
      </c>
      <c r="H114" s="165"/>
      <c r="I114" s="166">
        <f t="shared" si="6"/>
        <v>0</v>
      </c>
      <c r="J114" s="167">
        <f t="shared" si="7"/>
        <v>0</v>
      </c>
      <c r="K114" s="166">
        <f t="shared" si="8"/>
        <v>0</v>
      </c>
      <c r="L114" s="166" t="str">
        <f t="shared" si="9"/>
        <v/>
      </c>
      <c r="M114" s="165"/>
      <c r="N114" s="166">
        <f>SUM('Pay App 1:Pay App 24'!L114)+SUM('Pay App 1:Pay App 24'!M114)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Data'!$N$2:$BW$88,26,FALSE)</f>
        <v>0</v>
      </c>
      <c r="F115" s="166">
        <f>IFERROR(E115+'Pay App 23'!F115,"")</f>
        <v>0</v>
      </c>
      <c r="G115" s="166">
        <f>SUM('Pay App 1:Pay App 23'!H115)</f>
        <v>0</v>
      </c>
      <c r="H115" s="165"/>
      <c r="I115" s="166">
        <f t="shared" si="6"/>
        <v>0</v>
      </c>
      <c r="J115" s="167">
        <f t="shared" si="7"/>
        <v>0</v>
      </c>
      <c r="K115" s="166">
        <f t="shared" si="8"/>
        <v>0</v>
      </c>
      <c r="L115" s="166" t="str">
        <f t="shared" si="9"/>
        <v/>
      </c>
      <c r="M115" s="165"/>
      <c r="N115" s="166">
        <f>SUM('Pay App 1:Pay App 24'!L115)+SUM('Pay App 1:Pay App 24'!M115)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Data'!$N$2:$BW$88,26,FALSE)</f>
        <v>0</v>
      </c>
      <c r="F116" s="166">
        <f>IFERROR(E116+'Pay App 23'!F116,"")</f>
        <v>0</v>
      </c>
      <c r="G116" s="166">
        <f>SUM('Pay App 1:Pay App 23'!H116)</f>
        <v>0</v>
      </c>
      <c r="H116" s="165"/>
      <c r="I116" s="166">
        <f t="shared" si="6"/>
        <v>0</v>
      </c>
      <c r="J116" s="167">
        <f t="shared" si="7"/>
        <v>0</v>
      </c>
      <c r="K116" s="166">
        <f t="shared" si="8"/>
        <v>0</v>
      </c>
      <c r="L116" s="166" t="str">
        <f t="shared" si="9"/>
        <v/>
      </c>
      <c r="M116" s="165"/>
      <c r="N116" s="166">
        <f>SUM('Pay App 1:Pay App 24'!L116)+SUM('Pay App 1:Pay App 24'!M116)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Data'!$N$2:$BW$88,26,FALSE)</f>
        <v>0</v>
      </c>
      <c r="F117" s="166">
        <f>IFERROR(E117+'Pay App 23'!F117,"")</f>
        <v>0</v>
      </c>
      <c r="G117" s="166">
        <f>SUM('Pay App 1:Pay App 23'!H117)</f>
        <v>0</v>
      </c>
      <c r="H117" s="165"/>
      <c r="I117" s="166">
        <f t="shared" si="6"/>
        <v>0</v>
      </c>
      <c r="J117" s="167">
        <f t="shared" si="7"/>
        <v>0</v>
      </c>
      <c r="K117" s="166">
        <f t="shared" si="8"/>
        <v>0</v>
      </c>
      <c r="L117" s="166" t="str">
        <f t="shared" si="9"/>
        <v/>
      </c>
      <c r="M117" s="165"/>
      <c r="N117" s="166">
        <f>SUM('Pay App 1:Pay App 24'!L117)+SUM('Pay App 1:Pay App 24'!M117)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Data'!$N$2:$BW$88,26,FALSE)</f>
        <v>0</v>
      </c>
      <c r="F118" s="166">
        <f>IFERROR(E118+'Pay App 23'!F118,"")</f>
        <v>0</v>
      </c>
      <c r="G118" s="166">
        <f>SUM('Pay App 1:Pay App 23'!H118)</f>
        <v>0</v>
      </c>
      <c r="H118" s="165"/>
      <c r="I118" s="166">
        <f t="shared" si="6"/>
        <v>0</v>
      </c>
      <c r="J118" s="167">
        <f t="shared" si="7"/>
        <v>0</v>
      </c>
      <c r="K118" s="166">
        <f t="shared" si="8"/>
        <v>0</v>
      </c>
      <c r="L118" s="166" t="str">
        <f t="shared" si="9"/>
        <v/>
      </c>
      <c r="M118" s="165"/>
      <c r="N118" s="166">
        <f>SUM('Pay App 1:Pay App 24'!L118)+SUM('Pay App 1:Pay App 24'!M118)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Data'!$N$2:$BW$88,26,FALSE)</f>
        <v>0</v>
      </c>
      <c r="F119" s="166">
        <f>IFERROR(E119+'Pay App 23'!F119,"")</f>
        <v>0</v>
      </c>
      <c r="G119" s="166">
        <f>SUM('Pay App 1:Pay App 23'!H119)</f>
        <v>0</v>
      </c>
      <c r="H119" s="165"/>
      <c r="I119" s="166">
        <f t="shared" si="6"/>
        <v>0</v>
      </c>
      <c r="J119" s="167">
        <f t="shared" si="7"/>
        <v>0</v>
      </c>
      <c r="K119" s="166">
        <f t="shared" si="8"/>
        <v>0</v>
      </c>
      <c r="L119" s="166" t="str">
        <f t="shared" si="9"/>
        <v/>
      </c>
      <c r="M119" s="165"/>
      <c r="N119" s="166">
        <f>SUM('Pay App 1:Pay App 24'!L119)+SUM('Pay App 1:Pay App 24'!M119)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Data'!$N$2:$BW$88,26,FALSE)</f>
        <v>0</v>
      </c>
      <c r="F120" s="166">
        <f>IFERROR(E120+'Pay App 23'!F120,"")</f>
        <v>0</v>
      </c>
      <c r="G120" s="166">
        <f>SUM('Pay App 1:Pay App 23'!H120)</f>
        <v>0</v>
      </c>
      <c r="H120" s="165"/>
      <c r="I120" s="166">
        <f t="shared" si="6"/>
        <v>0</v>
      </c>
      <c r="J120" s="167">
        <f t="shared" si="7"/>
        <v>0</v>
      </c>
      <c r="K120" s="166">
        <f t="shared" si="8"/>
        <v>0</v>
      </c>
      <c r="L120" s="166" t="str">
        <f t="shared" si="9"/>
        <v/>
      </c>
      <c r="M120" s="165"/>
      <c r="N120" s="166">
        <f>SUM('Pay App 1:Pay App 24'!L120)+SUM('Pay App 1:Pay App 24'!M120)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Data'!$N$2:$BW$88,26,FALSE)</f>
        <v>0</v>
      </c>
      <c r="F121" s="166">
        <f>IFERROR(E121+'Pay App 23'!F121,"")</f>
        <v>0</v>
      </c>
      <c r="G121" s="166">
        <f>SUM('Pay App 1:Pay App 23'!H121)</f>
        <v>0</v>
      </c>
      <c r="H121" s="165"/>
      <c r="I121" s="166">
        <f t="shared" si="6"/>
        <v>0</v>
      </c>
      <c r="J121" s="167">
        <f t="shared" si="7"/>
        <v>0</v>
      </c>
      <c r="K121" s="166">
        <f t="shared" si="8"/>
        <v>0</v>
      </c>
      <c r="L121" s="166" t="str">
        <f t="shared" si="9"/>
        <v/>
      </c>
      <c r="M121" s="165"/>
      <c r="N121" s="166">
        <f>SUM('Pay App 1:Pay App 24'!L121)+SUM('Pay App 1:Pay App 24'!M121)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Data'!$N$2:$BW$88,26,FALSE)</f>
        <v>0</v>
      </c>
      <c r="F122" s="166">
        <f>IFERROR(E122+'Pay App 23'!F122,"")</f>
        <v>0</v>
      </c>
      <c r="G122" s="166">
        <f>SUM('Pay App 1:Pay App 23'!H122)</f>
        <v>0</v>
      </c>
      <c r="H122" s="165"/>
      <c r="I122" s="166">
        <f t="shared" si="6"/>
        <v>0</v>
      </c>
      <c r="J122" s="167">
        <f t="shared" si="7"/>
        <v>0</v>
      </c>
      <c r="K122" s="166">
        <f t="shared" si="8"/>
        <v>0</v>
      </c>
      <c r="L122" s="166" t="str">
        <f t="shared" si="9"/>
        <v/>
      </c>
      <c r="M122" s="165"/>
      <c r="N122" s="166">
        <f>SUM('Pay App 1:Pay App 24'!L122)+SUM('Pay App 1:Pay App 24'!M122)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Data'!$N$2:$BW$88,26,FALSE)</f>
        <v>0</v>
      </c>
      <c r="F123" s="166">
        <f>IFERROR(E123+'Pay App 23'!F123,"")</f>
        <v>0</v>
      </c>
      <c r="G123" s="166">
        <f>SUM('Pay App 1:Pay App 23'!H123)</f>
        <v>0</v>
      </c>
      <c r="H123" s="165"/>
      <c r="I123" s="166">
        <f t="shared" si="6"/>
        <v>0</v>
      </c>
      <c r="J123" s="167">
        <f t="shared" si="7"/>
        <v>0</v>
      </c>
      <c r="K123" s="166">
        <f t="shared" si="8"/>
        <v>0</v>
      </c>
      <c r="L123" s="166" t="str">
        <f t="shared" si="9"/>
        <v/>
      </c>
      <c r="M123" s="165"/>
      <c r="N123" s="166">
        <f>SUM('Pay App 1:Pay App 24'!L123)+SUM('Pay App 1:Pay App 24'!M123)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Data'!$N$2:$BW$88,26,FALSE)</f>
        <v>0</v>
      </c>
      <c r="F124" s="166">
        <f>IFERROR(E124+'Pay App 23'!F124,"")</f>
        <v>0</v>
      </c>
      <c r="G124" s="166">
        <f>SUM('Pay App 1:Pay App 23'!H124)</f>
        <v>0</v>
      </c>
      <c r="H124" s="165"/>
      <c r="I124" s="166">
        <f t="shared" si="6"/>
        <v>0</v>
      </c>
      <c r="J124" s="167">
        <f t="shared" si="7"/>
        <v>0</v>
      </c>
      <c r="K124" s="166">
        <f t="shared" si="8"/>
        <v>0</v>
      </c>
      <c r="L124" s="166" t="str">
        <f t="shared" si="9"/>
        <v/>
      </c>
      <c r="M124" s="165"/>
      <c r="N124" s="166">
        <f>SUM('Pay App 1:Pay App 24'!L124)+SUM('Pay App 1:Pay App 24'!M124)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Data'!$N$2:$BW$88,26,FALSE)</f>
        <v>0</v>
      </c>
      <c r="F125" s="166">
        <f>IFERROR(E125+'Pay App 23'!F125,"")</f>
        <v>0</v>
      </c>
      <c r="G125" s="166">
        <f>SUM('Pay App 1:Pay App 23'!H125)</f>
        <v>0</v>
      </c>
      <c r="H125" s="165"/>
      <c r="I125" s="166">
        <f t="shared" si="6"/>
        <v>0</v>
      </c>
      <c r="J125" s="167">
        <f t="shared" si="7"/>
        <v>0</v>
      </c>
      <c r="K125" s="166">
        <f t="shared" si="8"/>
        <v>0</v>
      </c>
      <c r="L125" s="166" t="str">
        <f t="shared" si="9"/>
        <v/>
      </c>
      <c r="M125" s="165"/>
      <c r="N125" s="166">
        <f>SUM('Pay App 1:Pay App 24'!L125)+SUM('Pay App 1:Pay App 24'!M125)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Data'!$N$2:$BW$88,26,FALSE)</f>
        <v>0</v>
      </c>
      <c r="F126" s="166">
        <f>IFERROR(E126+'Pay App 23'!F126,"")</f>
        <v>0</v>
      </c>
      <c r="G126" s="166">
        <f>SUM('Pay App 1:Pay App 23'!H126)</f>
        <v>0</v>
      </c>
      <c r="H126" s="165"/>
      <c r="I126" s="166">
        <f t="shared" si="6"/>
        <v>0</v>
      </c>
      <c r="J126" s="167">
        <f t="shared" si="7"/>
        <v>0</v>
      </c>
      <c r="K126" s="166">
        <f t="shared" si="8"/>
        <v>0</v>
      </c>
      <c r="L126" s="166" t="str">
        <f t="shared" si="9"/>
        <v/>
      </c>
      <c r="M126" s="165"/>
      <c r="N126" s="166">
        <f>SUM('Pay App 1:Pay App 24'!L126)+SUM('Pay App 1:Pay App 24'!M126)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Data'!$N$2:$BW$88,26,FALSE)</f>
        <v>0</v>
      </c>
      <c r="F127" s="166">
        <f>IFERROR(E127+'Pay App 23'!F127,"")</f>
        <v>0</v>
      </c>
      <c r="G127" s="166">
        <f>SUM('Pay App 1:Pay App 23'!H127)</f>
        <v>0</v>
      </c>
      <c r="H127" s="165"/>
      <c r="I127" s="166">
        <f t="shared" si="6"/>
        <v>0</v>
      </c>
      <c r="J127" s="167">
        <f t="shared" si="7"/>
        <v>0</v>
      </c>
      <c r="K127" s="166">
        <f t="shared" si="8"/>
        <v>0</v>
      </c>
      <c r="L127" s="166" t="str">
        <f t="shared" si="9"/>
        <v/>
      </c>
      <c r="M127" s="165"/>
      <c r="N127" s="166">
        <f>SUM('Pay App 1:Pay App 24'!L127)+SUM('Pay App 1:Pay App 24'!M127)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Data'!$N$2:$BW$88,26,FALSE)</f>
        <v>0</v>
      </c>
      <c r="F128" s="166">
        <f>IFERROR(E128+'Pay App 23'!F128,"")</f>
        <v>0</v>
      </c>
      <c r="G128" s="166">
        <f>SUM('Pay App 1:Pay App 23'!H128)</f>
        <v>0</v>
      </c>
      <c r="H128" s="165"/>
      <c r="I128" s="166">
        <f t="shared" si="6"/>
        <v>0</v>
      </c>
      <c r="J128" s="167">
        <f t="shared" si="7"/>
        <v>0</v>
      </c>
      <c r="K128" s="166">
        <f t="shared" si="8"/>
        <v>0</v>
      </c>
      <c r="L128" s="166" t="str">
        <f t="shared" si="9"/>
        <v/>
      </c>
      <c r="M128" s="165"/>
      <c r="N128" s="166">
        <f>SUM('Pay App 1:Pay App 24'!L128)+SUM('Pay App 1:Pay App 24'!M128)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Data'!$N$2:$BW$88,26,FALSE)</f>
        <v>0</v>
      </c>
      <c r="F129" s="166">
        <f>IFERROR(E129+'Pay App 23'!F129,"")</f>
        <v>0</v>
      </c>
      <c r="G129" s="166">
        <f>SUM('Pay App 1:Pay App 23'!H129)</f>
        <v>0</v>
      </c>
      <c r="H129" s="165"/>
      <c r="I129" s="166">
        <f t="shared" si="6"/>
        <v>0</v>
      </c>
      <c r="J129" s="167">
        <f t="shared" si="7"/>
        <v>0</v>
      </c>
      <c r="K129" s="166">
        <f t="shared" si="8"/>
        <v>0</v>
      </c>
      <c r="L129" s="166" t="str">
        <f t="shared" si="9"/>
        <v/>
      </c>
      <c r="M129" s="165"/>
      <c r="N129" s="166">
        <f>SUM('Pay App 1:Pay App 24'!L129)+SUM('Pay App 1:Pay App 24'!M129)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Data'!$N$2:$BW$88,26,FALSE)</f>
        <v>0</v>
      </c>
      <c r="F130" s="166">
        <f>IFERROR(E130+'Pay App 23'!F130,"")</f>
        <v>0</v>
      </c>
      <c r="G130" s="166">
        <f>SUM('Pay App 1:Pay App 23'!H130)</f>
        <v>0</v>
      </c>
      <c r="H130" s="165"/>
      <c r="I130" s="166">
        <f t="shared" si="6"/>
        <v>0</v>
      </c>
      <c r="J130" s="167">
        <f t="shared" si="7"/>
        <v>0</v>
      </c>
      <c r="K130" s="166">
        <f t="shared" si="8"/>
        <v>0</v>
      </c>
      <c r="L130" s="166" t="str">
        <f t="shared" si="9"/>
        <v/>
      </c>
      <c r="M130" s="165"/>
      <c r="N130" s="166">
        <f>SUM('Pay App 1:Pay App 24'!L130)+SUM('Pay App 1:Pay App 24'!M130)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Data'!$N$2:$BW$88,26,FALSE)</f>
        <v>0</v>
      </c>
      <c r="F131" s="166">
        <f>IFERROR(E131+'Pay App 23'!F131,"")</f>
        <v>0</v>
      </c>
      <c r="G131" s="166">
        <f>SUM('Pay App 1:Pay App 23'!H131)</f>
        <v>0</v>
      </c>
      <c r="H131" s="165"/>
      <c r="I131" s="166">
        <f t="shared" si="6"/>
        <v>0</v>
      </c>
      <c r="J131" s="167">
        <f t="shared" si="7"/>
        <v>0</v>
      </c>
      <c r="K131" s="166">
        <f t="shared" si="8"/>
        <v>0</v>
      </c>
      <c r="L131" s="166" t="str">
        <f t="shared" si="9"/>
        <v/>
      </c>
      <c r="M131" s="165"/>
      <c r="N131" s="166">
        <f>SUM('Pay App 1:Pay App 24'!L131)+SUM('Pay App 1:Pay App 24'!M131)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Data'!$N$2:$BW$88,26,FALSE)</f>
        <v>0</v>
      </c>
      <c r="F132" s="166">
        <f>IFERROR(E132+'Pay App 23'!F132,"")</f>
        <v>0</v>
      </c>
      <c r="G132" s="166">
        <f>SUM('Pay App 1:Pay App 23'!H132)</f>
        <v>0</v>
      </c>
      <c r="H132" s="165"/>
      <c r="I132" s="166">
        <f t="shared" si="6"/>
        <v>0</v>
      </c>
      <c r="J132" s="167">
        <f t="shared" si="7"/>
        <v>0</v>
      </c>
      <c r="K132" s="166">
        <f t="shared" si="8"/>
        <v>0</v>
      </c>
      <c r="L132" s="166" t="str">
        <f t="shared" si="9"/>
        <v/>
      </c>
      <c r="M132" s="165"/>
      <c r="N132" s="166">
        <f>SUM('Pay App 1:Pay App 24'!L132)+SUM('Pay App 1:Pay App 24'!M132)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Data'!$N$2:$BW$88,26,FALSE)</f>
        <v>0</v>
      </c>
      <c r="F133" s="166">
        <f>IFERROR(E133+'Pay App 23'!F133,"")</f>
        <v>0</v>
      </c>
      <c r="G133" s="166">
        <f>SUM('Pay App 1:Pay App 23'!H133)</f>
        <v>0</v>
      </c>
      <c r="H133" s="165"/>
      <c r="I133" s="166">
        <f t="shared" si="6"/>
        <v>0</v>
      </c>
      <c r="J133" s="167">
        <f t="shared" si="7"/>
        <v>0</v>
      </c>
      <c r="K133" s="166">
        <f t="shared" si="8"/>
        <v>0</v>
      </c>
      <c r="L133" s="166" t="str">
        <f t="shared" si="9"/>
        <v/>
      </c>
      <c r="M133" s="165"/>
      <c r="N133" s="166">
        <f>SUM('Pay App 1:Pay App 24'!L133)+SUM('Pay App 1:Pay App 24'!M133)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Data'!$N$2:$BW$88,26,FALSE)</f>
        <v>0</v>
      </c>
      <c r="F134" s="166">
        <f>IFERROR(E134+'Pay App 23'!F134,"")</f>
        <v>0</v>
      </c>
      <c r="G134" s="166">
        <f>SUM('Pay App 1:Pay App 23'!H134)</f>
        <v>0</v>
      </c>
      <c r="H134" s="165"/>
      <c r="I134" s="166">
        <f t="shared" si="6"/>
        <v>0</v>
      </c>
      <c r="J134" s="167">
        <f t="shared" si="7"/>
        <v>0</v>
      </c>
      <c r="K134" s="166">
        <f t="shared" si="8"/>
        <v>0</v>
      </c>
      <c r="L134" s="166" t="str">
        <f t="shared" si="9"/>
        <v/>
      </c>
      <c r="M134" s="165"/>
      <c r="N134" s="166">
        <f>SUM('Pay App 1:Pay App 24'!L134)+SUM('Pay App 1:Pay App 24'!M134)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Data'!$N$2:$BW$88,26,FALSE)</f>
        <v>0</v>
      </c>
      <c r="F135" s="166">
        <f>IFERROR(E135+'Pay App 23'!F135,"")</f>
        <v>0</v>
      </c>
      <c r="G135" s="166">
        <f>SUM('Pay App 1:Pay App 23'!H135)</f>
        <v>0</v>
      </c>
      <c r="H135" s="165"/>
      <c r="I135" s="166">
        <f t="shared" si="6"/>
        <v>0</v>
      </c>
      <c r="J135" s="167">
        <f t="shared" si="7"/>
        <v>0</v>
      </c>
      <c r="K135" s="166">
        <f t="shared" si="8"/>
        <v>0</v>
      </c>
      <c r="L135" s="166" t="str">
        <f t="shared" si="9"/>
        <v/>
      </c>
      <c r="M135" s="165"/>
      <c r="N135" s="166">
        <f>SUM('Pay App 1:Pay App 24'!L135)+SUM('Pay App 1:Pay App 24'!M135)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Data'!$N$2:$BW$88,26,FALSE)</f>
        <v>0</v>
      </c>
      <c r="F136" s="166">
        <f>IFERROR(E136+'Pay App 23'!F136,"")</f>
        <v>0</v>
      </c>
      <c r="G136" s="166">
        <f>SUM('Pay App 1:Pay App 23'!H136)</f>
        <v>0</v>
      </c>
      <c r="H136" s="165"/>
      <c r="I136" s="166">
        <f t="shared" si="6"/>
        <v>0</v>
      </c>
      <c r="J136" s="167">
        <f t="shared" si="7"/>
        <v>0</v>
      </c>
      <c r="K136" s="166">
        <f t="shared" si="8"/>
        <v>0</v>
      </c>
      <c r="L136" s="166" t="str">
        <f t="shared" si="9"/>
        <v/>
      </c>
      <c r="M136" s="165"/>
      <c r="N136" s="166">
        <f>SUM('Pay App 1:Pay App 24'!L136)+SUM('Pay App 1:Pay App 24'!M136)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Data'!$N$2:$BW$88,26,FALSE)</f>
        <v>0</v>
      </c>
      <c r="F137" s="166">
        <f>IFERROR(E137+'Pay App 23'!F137,"")</f>
        <v>0</v>
      </c>
      <c r="G137" s="166">
        <f>SUM('Pay App 1:Pay App 23'!H137)</f>
        <v>0</v>
      </c>
      <c r="H137" s="165"/>
      <c r="I137" s="166">
        <f t="shared" si="6"/>
        <v>0</v>
      </c>
      <c r="J137" s="167">
        <f t="shared" si="7"/>
        <v>0</v>
      </c>
      <c r="K137" s="166">
        <f t="shared" si="8"/>
        <v>0</v>
      </c>
      <c r="L137" s="166" t="str">
        <f t="shared" si="9"/>
        <v/>
      </c>
      <c r="M137" s="165"/>
      <c r="N137" s="166">
        <f>SUM('Pay App 1:Pay App 24'!L137)+SUM('Pay App 1:Pay App 24'!M137)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Data'!$N$2:$BW$88,26,FALSE)</f>
        <v>0</v>
      </c>
      <c r="F138" s="166">
        <f>IFERROR(E138+'Pay App 23'!F138,"")</f>
        <v>0</v>
      </c>
      <c r="G138" s="166">
        <f>SUM('Pay App 1:Pay App 23'!H138)</f>
        <v>0</v>
      </c>
      <c r="H138" s="165"/>
      <c r="I138" s="166">
        <f t="shared" si="6"/>
        <v>0</v>
      </c>
      <c r="J138" s="167">
        <f t="shared" si="7"/>
        <v>0</v>
      </c>
      <c r="K138" s="166">
        <f t="shared" si="8"/>
        <v>0</v>
      </c>
      <c r="L138" s="166" t="str">
        <f t="shared" si="9"/>
        <v/>
      </c>
      <c r="M138" s="165"/>
      <c r="N138" s="166">
        <f>SUM('Pay App 1:Pay App 24'!L138)+SUM('Pay App 1:Pay App 24'!M138)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Data'!$N$2:$BW$88,26,FALSE)</f>
        <v>0</v>
      </c>
      <c r="F139" s="166">
        <f>IFERROR(E139+'Pay App 23'!F139,"")</f>
        <v>0</v>
      </c>
      <c r="G139" s="166">
        <f>SUM('Pay App 1:Pay App 23'!H139)</f>
        <v>0</v>
      </c>
      <c r="H139" s="165"/>
      <c r="I139" s="166">
        <f t="shared" si="6"/>
        <v>0</v>
      </c>
      <c r="J139" s="167">
        <f t="shared" si="7"/>
        <v>0</v>
      </c>
      <c r="K139" s="166">
        <f t="shared" si="8"/>
        <v>0</v>
      </c>
      <c r="L139" s="166" t="str">
        <f t="shared" si="9"/>
        <v/>
      </c>
      <c r="M139" s="165"/>
      <c r="N139" s="166">
        <f>SUM('Pay App 1:Pay App 24'!L139)+SUM('Pay App 1:Pay App 24'!M139)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Data'!$N$2:$BW$88,26,FALSE)</f>
        <v>0</v>
      </c>
      <c r="F140" s="166">
        <f>IFERROR(E140+'Pay App 23'!F140,"")</f>
        <v>0</v>
      </c>
      <c r="G140" s="166">
        <f>SUM('Pay App 1:Pay App 23'!H140)</f>
        <v>0</v>
      </c>
      <c r="H140" s="165"/>
      <c r="I140" s="166">
        <f t="shared" si="6"/>
        <v>0</v>
      </c>
      <c r="J140" s="167">
        <f t="shared" si="7"/>
        <v>0</v>
      </c>
      <c r="K140" s="166">
        <f t="shared" si="8"/>
        <v>0</v>
      </c>
      <c r="L140" s="166" t="str">
        <f t="shared" si="9"/>
        <v/>
      </c>
      <c r="M140" s="165"/>
      <c r="N140" s="166">
        <f>SUM('Pay App 1:Pay App 24'!L140)+SUM('Pay App 1:Pay App 24'!M140)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Data'!$N$2:$BW$88,26,FALSE)</f>
        <v>0</v>
      </c>
      <c r="F141" s="166">
        <f>IFERROR(E141+'Pay App 23'!F141,"")</f>
        <v>0</v>
      </c>
      <c r="G141" s="166">
        <f>SUM('Pay App 1:Pay App 23'!H141)</f>
        <v>0</v>
      </c>
      <c r="H141" s="165"/>
      <c r="I141" s="166">
        <f t="shared" si="6"/>
        <v>0</v>
      </c>
      <c r="J141" s="167">
        <f t="shared" si="7"/>
        <v>0</v>
      </c>
      <c r="K141" s="166">
        <f t="shared" si="8"/>
        <v>0</v>
      </c>
      <c r="L141" s="166" t="str">
        <f t="shared" si="9"/>
        <v/>
      </c>
      <c r="M141" s="165"/>
      <c r="N141" s="166">
        <f>SUM('Pay App 1:Pay App 24'!L141)+SUM('Pay App 1:Pay App 24'!M141)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Data'!$N$2:$BW$88,26,FALSE)</f>
        <v>0</v>
      </c>
      <c r="F142" s="166">
        <f>IFERROR(E142+'Pay App 23'!F142,"")</f>
        <v>0</v>
      </c>
      <c r="G142" s="166">
        <f>SUM('Pay App 1:Pay App 23'!H142)</f>
        <v>0</v>
      </c>
      <c r="H142" s="165"/>
      <c r="I142" s="166">
        <f t="shared" si="6"/>
        <v>0</v>
      </c>
      <c r="J142" s="167">
        <f t="shared" si="7"/>
        <v>0</v>
      </c>
      <c r="K142" s="166">
        <f t="shared" si="8"/>
        <v>0</v>
      </c>
      <c r="L142" s="166" t="str">
        <f t="shared" si="9"/>
        <v/>
      </c>
      <c r="M142" s="165"/>
      <c r="N142" s="166">
        <f>SUM('Pay App 1:Pay App 24'!L142)+SUM('Pay App 1:Pay App 24'!M142)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Data'!$N$2:$BW$88,26,FALSE)</f>
        <v>0</v>
      </c>
      <c r="F143" s="166">
        <f>IFERROR(E143+'Pay App 23'!F143,"")</f>
        <v>0</v>
      </c>
      <c r="G143" s="166">
        <f>SUM('Pay App 1:Pay App 23'!H143)</f>
        <v>0</v>
      </c>
      <c r="H143" s="165"/>
      <c r="I143" s="166">
        <f t="shared" si="6"/>
        <v>0</v>
      </c>
      <c r="J143" s="167">
        <f t="shared" si="7"/>
        <v>0</v>
      </c>
      <c r="K143" s="166">
        <f t="shared" si="8"/>
        <v>0</v>
      </c>
      <c r="L143" s="166" t="str">
        <f t="shared" si="9"/>
        <v/>
      </c>
      <c r="M143" s="165"/>
      <c r="N143" s="166">
        <f>SUM('Pay App 1:Pay App 24'!L143)+SUM('Pay App 1:Pay App 24'!M143)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Data'!$N$2:$BW$88,26,FALSE)</f>
        <v>0</v>
      </c>
      <c r="F144" s="166">
        <f>IFERROR(E144+'Pay App 23'!F144,"")</f>
        <v>0</v>
      </c>
      <c r="G144" s="166">
        <f>SUM('Pay App 1:Pay App 23'!H144)</f>
        <v>0</v>
      </c>
      <c r="H144" s="165"/>
      <c r="I144" s="166">
        <f t="shared" si="6"/>
        <v>0</v>
      </c>
      <c r="J144" s="167">
        <f t="shared" si="7"/>
        <v>0</v>
      </c>
      <c r="K144" s="166">
        <f t="shared" si="8"/>
        <v>0</v>
      </c>
      <c r="L144" s="166" t="str">
        <f t="shared" si="9"/>
        <v/>
      </c>
      <c r="M144" s="165"/>
      <c r="N144" s="166">
        <f>SUM('Pay App 1:Pay App 24'!L144)+SUM('Pay App 1:Pay App 24'!M144)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Data'!$N$2:$BW$88,26,FALSE)</f>
        <v>0</v>
      </c>
      <c r="F145" s="166">
        <f>IFERROR(E145+'Pay App 23'!F145,"")</f>
        <v>0</v>
      </c>
      <c r="G145" s="166">
        <f>SUM('Pay App 1:Pay App 23'!H145)</f>
        <v>0</v>
      </c>
      <c r="H145" s="165"/>
      <c r="I145" s="166">
        <f t="shared" si="6"/>
        <v>0</v>
      </c>
      <c r="J145" s="167">
        <f t="shared" si="7"/>
        <v>0</v>
      </c>
      <c r="K145" s="166">
        <f t="shared" si="8"/>
        <v>0</v>
      </c>
      <c r="L145" s="166" t="str">
        <f t="shared" si="9"/>
        <v/>
      </c>
      <c r="M145" s="165"/>
      <c r="N145" s="166">
        <f>SUM('Pay App 1:Pay App 24'!L145)+SUM('Pay App 1:Pay App 24'!M145)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Data'!$N$2:$BW$88,26,FALSE)</f>
        <v>0</v>
      </c>
      <c r="F146" s="166">
        <f>IFERROR(E146+'Pay App 23'!F146,"")</f>
        <v>0</v>
      </c>
      <c r="G146" s="166">
        <f>SUM('Pay App 1:Pay App 23'!H146)</f>
        <v>0</v>
      </c>
      <c r="H146" s="165"/>
      <c r="I146" s="166">
        <f t="shared" si="6"/>
        <v>0</v>
      </c>
      <c r="J146" s="167">
        <f t="shared" si="7"/>
        <v>0</v>
      </c>
      <c r="K146" s="166">
        <f t="shared" si="8"/>
        <v>0</v>
      </c>
      <c r="L146" s="166" t="str">
        <f t="shared" si="9"/>
        <v/>
      </c>
      <c r="M146" s="165"/>
      <c r="N146" s="166">
        <f>SUM('Pay App 1:Pay App 24'!L146)+SUM('Pay App 1:Pay App 24'!M146)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Data'!$N$2:$BW$88,26,FALSE)</f>
        <v>0</v>
      </c>
      <c r="F147" s="166">
        <f>IFERROR(E147+'Pay App 23'!F147,"")</f>
        <v>0</v>
      </c>
      <c r="G147" s="166">
        <f>SUM('Pay App 1:Pay App 23'!H147)</f>
        <v>0</v>
      </c>
      <c r="H147" s="165"/>
      <c r="I147" s="166">
        <f t="shared" si="6"/>
        <v>0</v>
      </c>
      <c r="J147" s="167">
        <f t="shared" si="7"/>
        <v>0</v>
      </c>
      <c r="K147" s="166">
        <f t="shared" si="8"/>
        <v>0</v>
      </c>
      <c r="L147" s="166" t="str">
        <f t="shared" si="9"/>
        <v/>
      </c>
      <c r="M147" s="165"/>
      <c r="N147" s="166">
        <f>SUM('Pay App 1:Pay App 24'!L147)+SUM('Pay App 1:Pay App 24'!M147)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Data'!$N$2:$BW$88,26,FALSE)</f>
        <v>0</v>
      </c>
      <c r="F148" s="166">
        <f>IFERROR(E148+'Pay App 23'!F148,"")</f>
        <v>0</v>
      </c>
      <c r="G148" s="166">
        <f>SUM('Pay App 1:Pay App 23'!H148)</f>
        <v>0</v>
      </c>
      <c r="H148" s="165"/>
      <c r="I148" s="166">
        <f t="shared" si="6"/>
        <v>0</v>
      </c>
      <c r="J148" s="167">
        <f t="shared" si="7"/>
        <v>0</v>
      </c>
      <c r="K148" s="166">
        <f t="shared" si="8"/>
        <v>0</v>
      </c>
      <c r="L148" s="166" t="str">
        <f t="shared" si="9"/>
        <v/>
      </c>
      <c r="M148" s="165"/>
      <c r="N148" s="166">
        <f>SUM('Pay App 1:Pay App 24'!L148)+SUM('Pay App 1:Pay App 24'!M148)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P0UmdGbVrdh/ks/wVDoojzMOQOvJRWUFave2BWmunzI7wQVwS5Kqc+Ilkps9Q34r5uonhu+nRcuMSeuwUUQscA==" saltValue="Gpz9qNclYe+TtU4inT6rnQ=="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406" priority="2" operator="equal">
      <formula>0</formula>
    </cfRule>
  </conditionalFormatting>
  <conditionalFormatting sqref="D106:G148">
    <cfRule type="cellIs" dxfId="405" priority="1" operator="equal">
      <formula>0</formula>
    </cfRule>
  </conditionalFormatting>
  <conditionalFormatting sqref="D10:H10 D12:H14 D19:H21">
    <cfRule type="cellIs" dxfId="404" priority="6" operator="equal">
      <formula>0</formula>
    </cfRule>
  </conditionalFormatting>
  <conditionalFormatting sqref="H51">
    <cfRule type="cellIs" dxfId="403" priority="9" operator="lessThan">
      <formula>0</formula>
    </cfRule>
  </conditionalFormatting>
  <conditionalFormatting sqref="I57:I100 K57:K100 I106:I148 K106:K148 N106:O148">
    <cfRule type="cellIs" dxfId="402" priority="14" operator="equal">
      <formula>0</formula>
    </cfRule>
  </conditionalFormatting>
  <conditionalFormatting sqref="J57:J100 J106:J149">
    <cfRule type="cellIs" dxfId="401" priority="11" operator="greaterThan">
      <formula>1</formula>
    </cfRule>
    <cfRule type="cellIs" dxfId="400" priority="12" operator="equal">
      <formula>0</formula>
    </cfRule>
  </conditionalFormatting>
  <conditionalFormatting sqref="K57:K100 K106:K148">
    <cfRule type="cellIs" dxfId="399" priority="10" operator="lessThan">
      <formula>0</formula>
    </cfRule>
  </conditionalFormatting>
  <conditionalFormatting sqref="M57:M100">
    <cfRule type="cellIs" dxfId="398" priority="13" operator="lessThan">
      <formula>0</formula>
    </cfRule>
  </conditionalFormatting>
  <conditionalFormatting sqref="M106:M148">
    <cfRule type="cellIs" dxfId="397" priority="8" operator="lessThan">
      <formula>0</formula>
    </cfRule>
  </conditionalFormatting>
  <conditionalFormatting sqref="N57:O100">
    <cfRule type="cellIs" dxfId="396"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557B8A60-2888-45E9-B48D-73DDA69D2BA5}">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7D0E3CD5-DC22-4752-90DF-A3EAF54D4D8F}">
          <x14:formula1>
            <xm:f>'Graph Data'!$L$74:$L$76</xm:f>
          </x14:formula1>
          <xm:sqref>G17</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BB1DF-D714-476E-BEB4-93D40C6409A4}">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25</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25'!E149)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25'!G41)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24'!H49)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25.1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Data'!$N$2:$BW$88,27,FALSE)</f>
        <v>0</v>
      </c>
      <c r="F57" s="166">
        <f>IFERROR(E57+'Pay App 24'!F57,"")</f>
        <v>0</v>
      </c>
      <c r="G57" s="166">
        <f>SUM('Pay App 1:Pay App 24'!H57)</f>
        <v>0</v>
      </c>
      <c r="H57" s="165"/>
      <c r="I57" s="166">
        <f>G57+H57</f>
        <v>0</v>
      </c>
      <c r="J57" s="167">
        <f>IFERROR(I57/F57,0)</f>
        <v>0</v>
      </c>
      <c r="K57" s="166">
        <f>IFERROR(F57-I57,"")</f>
        <v>0</v>
      </c>
      <c r="L57" s="166" t="str">
        <f>IF(AND($H$33&lt;100000, $H$33&gt;0, H57&gt;=1),0,IF(AND($H$33&gt;=100000,H57&lt;&gt;""),O57,""))</f>
        <v/>
      </c>
      <c r="M57" s="165"/>
      <c r="N57" s="166">
        <f>SUM('Pay App 1:Pay App 25'!L57)+SUM('Pay App 1:Pay App 25'!M57)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Data'!$N$2:$BW$88,27,FALSE)</f>
        <v>0</v>
      </c>
      <c r="F58" s="166">
        <f>IFERROR(E58+'Pay App 24'!F58,"")</f>
        <v>0</v>
      </c>
      <c r="G58" s="166">
        <f>SUM('Pay App 1:Pay App 24'!H58)</f>
        <v>0</v>
      </c>
      <c r="H58" s="165"/>
      <c r="I58" s="166">
        <f>G58+H58</f>
        <v>0</v>
      </c>
      <c r="J58" s="167">
        <f>IFERROR(I58/F58,0)</f>
        <v>0</v>
      </c>
      <c r="K58" s="166">
        <f>IFERROR(F58-I58,"")</f>
        <v>0</v>
      </c>
      <c r="L58" s="166" t="str">
        <f t="shared" ref="L58:L100" si="0">IF(AND($H$33&lt;100000, $H$33&gt;0, H58&gt;=1),0,IF(AND($H$33&gt;=100000,H58&lt;&gt;""),O58,""))</f>
        <v/>
      </c>
      <c r="M58" s="165"/>
      <c r="N58" s="166">
        <f>SUM('Pay App 1:Pay App 25'!L58)+SUM('Pay App 1:Pay App 25'!M58)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Data'!$N$2:$BW$88,27,FALSE)</f>
        <v>0</v>
      </c>
      <c r="F59" s="166">
        <f>IFERROR(E59+'Pay App 24'!F59,"")</f>
        <v>0</v>
      </c>
      <c r="G59" s="166">
        <f>SUM('Pay App 1:Pay App 24'!H59)</f>
        <v>0</v>
      </c>
      <c r="H59" s="165"/>
      <c r="I59" s="166">
        <f t="shared" ref="I59:I99" si="2">G59+H59</f>
        <v>0</v>
      </c>
      <c r="J59" s="167">
        <f t="shared" ref="J59:J99" si="3">IFERROR(I59/F59,0)</f>
        <v>0</v>
      </c>
      <c r="K59" s="166">
        <f t="shared" ref="K59:K99" si="4">IFERROR(F59-I59,"")</f>
        <v>0</v>
      </c>
      <c r="L59" s="166" t="str">
        <f t="shared" si="0"/>
        <v/>
      </c>
      <c r="M59" s="165"/>
      <c r="N59" s="166">
        <f>SUM('Pay App 1:Pay App 25'!L59)+SUM('Pay App 1:Pay App 25'!M59)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Data'!$N$2:$BW$88,27,FALSE)</f>
        <v>0</v>
      </c>
      <c r="F60" s="166">
        <f>IFERROR(E60+'Pay App 24'!F60,"")</f>
        <v>0</v>
      </c>
      <c r="G60" s="166">
        <f>SUM('Pay App 1:Pay App 24'!H60)</f>
        <v>0</v>
      </c>
      <c r="H60" s="165"/>
      <c r="I60" s="166">
        <f t="shared" si="2"/>
        <v>0</v>
      </c>
      <c r="J60" s="167">
        <f t="shared" si="3"/>
        <v>0</v>
      </c>
      <c r="K60" s="166">
        <f t="shared" si="4"/>
        <v>0</v>
      </c>
      <c r="L60" s="166" t="str">
        <f t="shared" si="0"/>
        <v/>
      </c>
      <c r="M60" s="165"/>
      <c r="N60" s="166">
        <f>SUM('Pay App 1:Pay App 25'!L60)+SUM('Pay App 1:Pay App 25'!M60)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Data'!$N$2:$BW$88,27,FALSE)</f>
        <v>0</v>
      </c>
      <c r="F61" s="166">
        <f>IFERROR(E61+'Pay App 24'!F61,"")</f>
        <v>0</v>
      </c>
      <c r="G61" s="166">
        <f>SUM('Pay App 1:Pay App 24'!H61)</f>
        <v>0</v>
      </c>
      <c r="H61" s="165"/>
      <c r="I61" s="166">
        <f t="shared" si="2"/>
        <v>0</v>
      </c>
      <c r="J61" s="167">
        <f t="shared" si="3"/>
        <v>0</v>
      </c>
      <c r="K61" s="166">
        <f t="shared" si="4"/>
        <v>0</v>
      </c>
      <c r="L61" s="166" t="str">
        <f t="shared" si="0"/>
        <v/>
      </c>
      <c r="M61" s="165"/>
      <c r="N61" s="166">
        <f>SUM('Pay App 1:Pay App 25'!L61)+SUM('Pay App 1:Pay App 25'!M61)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Data'!$N$2:$BW$88,27,FALSE)</f>
        <v>0</v>
      </c>
      <c r="F62" s="166">
        <f>IFERROR(E62+'Pay App 24'!F62,"")</f>
        <v>0</v>
      </c>
      <c r="G62" s="166">
        <f>SUM('Pay App 1:Pay App 24'!H62)</f>
        <v>0</v>
      </c>
      <c r="H62" s="165"/>
      <c r="I62" s="166">
        <f t="shared" si="2"/>
        <v>0</v>
      </c>
      <c r="J62" s="167">
        <f t="shared" si="3"/>
        <v>0</v>
      </c>
      <c r="K62" s="166">
        <f t="shared" si="4"/>
        <v>0</v>
      </c>
      <c r="L62" s="166" t="str">
        <f t="shared" si="0"/>
        <v/>
      </c>
      <c r="M62" s="165"/>
      <c r="N62" s="166">
        <f>SUM('Pay App 1:Pay App 25'!L62)+SUM('Pay App 1:Pay App 25'!M62)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Data'!$N$2:$BW$88,27,FALSE)</f>
        <v>0</v>
      </c>
      <c r="F63" s="166">
        <f>IFERROR(E63+'Pay App 24'!F63,"")</f>
        <v>0</v>
      </c>
      <c r="G63" s="166">
        <f>SUM('Pay App 1:Pay App 24'!H63)</f>
        <v>0</v>
      </c>
      <c r="H63" s="165"/>
      <c r="I63" s="166">
        <f t="shared" si="2"/>
        <v>0</v>
      </c>
      <c r="J63" s="167">
        <f t="shared" si="3"/>
        <v>0</v>
      </c>
      <c r="K63" s="166">
        <f t="shared" si="4"/>
        <v>0</v>
      </c>
      <c r="L63" s="166" t="str">
        <f t="shared" si="0"/>
        <v/>
      </c>
      <c r="M63" s="165"/>
      <c r="N63" s="166">
        <f>SUM('Pay App 1:Pay App 25'!L63)+SUM('Pay App 1:Pay App 25'!M63)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Data'!$N$2:$BW$88,27,FALSE)</f>
        <v>0</v>
      </c>
      <c r="F64" s="166">
        <f>IFERROR(E64+'Pay App 24'!F64,"")</f>
        <v>0</v>
      </c>
      <c r="G64" s="166">
        <f>SUM('Pay App 1:Pay App 24'!H64)</f>
        <v>0</v>
      </c>
      <c r="H64" s="165"/>
      <c r="I64" s="166">
        <f t="shared" si="2"/>
        <v>0</v>
      </c>
      <c r="J64" s="167">
        <f t="shared" si="3"/>
        <v>0</v>
      </c>
      <c r="K64" s="166">
        <f t="shared" si="4"/>
        <v>0</v>
      </c>
      <c r="L64" s="166" t="str">
        <f t="shared" si="0"/>
        <v/>
      </c>
      <c r="M64" s="165"/>
      <c r="N64" s="166">
        <f>SUM('Pay App 1:Pay App 25'!L64)+SUM('Pay App 1:Pay App 25'!M64)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Data'!$N$2:$BW$88,27,FALSE)</f>
        <v>0</v>
      </c>
      <c r="F65" s="166">
        <f>IFERROR(E65+'Pay App 24'!F65,"")</f>
        <v>0</v>
      </c>
      <c r="G65" s="166">
        <f>SUM('Pay App 1:Pay App 24'!H65)</f>
        <v>0</v>
      </c>
      <c r="H65" s="165"/>
      <c r="I65" s="166">
        <f t="shared" si="2"/>
        <v>0</v>
      </c>
      <c r="J65" s="167">
        <f t="shared" si="3"/>
        <v>0</v>
      </c>
      <c r="K65" s="166">
        <f t="shared" si="4"/>
        <v>0</v>
      </c>
      <c r="L65" s="166" t="str">
        <f t="shared" si="0"/>
        <v/>
      </c>
      <c r="M65" s="165"/>
      <c r="N65" s="166">
        <f>SUM('Pay App 1:Pay App 25'!L65)+SUM('Pay App 1:Pay App 25'!M65)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Data'!$N$2:$BW$88,27,FALSE)</f>
        <v>0</v>
      </c>
      <c r="F66" s="166">
        <f>IFERROR(E66+'Pay App 24'!F66,"")</f>
        <v>0</v>
      </c>
      <c r="G66" s="166">
        <f>SUM('Pay App 1:Pay App 24'!H66)</f>
        <v>0</v>
      </c>
      <c r="H66" s="165"/>
      <c r="I66" s="166">
        <f t="shared" si="2"/>
        <v>0</v>
      </c>
      <c r="J66" s="167">
        <f t="shared" si="3"/>
        <v>0</v>
      </c>
      <c r="K66" s="166">
        <f t="shared" si="4"/>
        <v>0</v>
      </c>
      <c r="L66" s="166" t="str">
        <f t="shared" si="0"/>
        <v/>
      </c>
      <c r="M66" s="165"/>
      <c r="N66" s="166">
        <f>SUM('Pay App 1:Pay App 25'!L66)+SUM('Pay App 1:Pay App 25'!M66)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Data'!$N$2:$BW$88,27,FALSE)</f>
        <v>0</v>
      </c>
      <c r="F67" s="166">
        <f>IFERROR(E67+'Pay App 24'!F67,"")</f>
        <v>0</v>
      </c>
      <c r="G67" s="166">
        <f>SUM('Pay App 1:Pay App 24'!H67)</f>
        <v>0</v>
      </c>
      <c r="H67" s="165"/>
      <c r="I67" s="166">
        <f t="shared" si="2"/>
        <v>0</v>
      </c>
      <c r="J67" s="167">
        <f t="shared" si="3"/>
        <v>0</v>
      </c>
      <c r="K67" s="166">
        <f t="shared" si="4"/>
        <v>0</v>
      </c>
      <c r="L67" s="166" t="str">
        <f t="shared" si="0"/>
        <v/>
      </c>
      <c r="M67" s="165"/>
      <c r="N67" s="166">
        <f>SUM('Pay App 1:Pay App 25'!L67)+SUM('Pay App 1:Pay App 25'!M67)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Data'!$N$2:$BW$88,27,FALSE)</f>
        <v>0</v>
      </c>
      <c r="F68" s="166">
        <f>IFERROR(E68+'Pay App 24'!F68,"")</f>
        <v>0</v>
      </c>
      <c r="G68" s="166">
        <f>SUM('Pay App 1:Pay App 24'!H68)</f>
        <v>0</v>
      </c>
      <c r="H68" s="165"/>
      <c r="I68" s="166">
        <f t="shared" si="2"/>
        <v>0</v>
      </c>
      <c r="J68" s="167">
        <f t="shared" si="3"/>
        <v>0</v>
      </c>
      <c r="K68" s="166">
        <f t="shared" si="4"/>
        <v>0</v>
      </c>
      <c r="L68" s="166" t="str">
        <f t="shared" si="0"/>
        <v/>
      </c>
      <c r="M68" s="165"/>
      <c r="N68" s="166">
        <f>SUM('Pay App 1:Pay App 25'!L68)+SUM('Pay App 1:Pay App 25'!M68)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Data'!$N$2:$BW$88,27,FALSE)</f>
        <v>0</v>
      </c>
      <c r="F69" s="166">
        <f>IFERROR(E69+'Pay App 24'!F69,"")</f>
        <v>0</v>
      </c>
      <c r="G69" s="166">
        <f>SUM('Pay App 1:Pay App 24'!H69)</f>
        <v>0</v>
      </c>
      <c r="H69" s="165"/>
      <c r="I69" s="166">
        <f t="shared" si="2"/>
        <v>0</v>
      </c>
      <c r="J69" s="167">
        <f t="shared" si="3"/>
        <v>0</v>
      </c>
      <c r="K69" s="166">
        <f t="shared" si="4"/>
        <v>0</v>
      </c>
      <c r="L69" s="166" t="str">
        <f t="shared" si="0"/>
        <v/>
      </c>
      <c r="M69" s="165"/>
      <c r="N69" s="166">
        <f>SUM('Pay App 1:Pay App 25'!L69)+SUM('Pay App 1:Pay App 25'!M69)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Data'!$N$2:$BW$88,27,FALSE)</f>
        <v>0</v>
      </c>
      <c r="F70" s="166">
        <f>IFERROR(E70+'Pay App 24'!F70,"")</f>
        <v>0</v>
      </c>
      <c r="G70" s="166">
        <f>SUM('Pay App 1:Pay App 24'!H70)</f>
        <v>0</v>
      </c>
      <c r="H70" s="165"/>
      <c r="I70" s="166">
        <f t="shared" si="2"/>
        <v>0</v>
      </c>
      <c r="J70" s="167">
        <f t="shared" si="3"/>
        <v>0</v>
      </c>
      <c r="K70" s="166">
        <f t="shared" si="4"/>
        <v>0</v>
      </c>
      <c r="L70" s="166" t="str">
        <f t="shared" si="0"/>
        <v/>
      </c>
      <c r="M70" s="165"/>
      <c r="N70" s="166">
        <f>SUM('Pay App 1:Pay App 25'!L70)+SUM('Pay App 1:Pay App 25'!M70)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Data'!$N$2:$BW$88,27,FALSE)</f>
        <v>0</v>
      </c>
      <c r="F71" s="166">
        <f>IFERROR(E71+'Pay App 24'!F71,"")</f>
        <v>0</v>
      </c>
      <c r="G71" s="166">
        <f>SUM('Pay App 1:Pay App 24'!H71)</f>
        <v>0</v>
      </c>
      <c r="H71" s="165"/>
      <c r="I71" s="166">
        <f t="shared" si="2"/>
        <v>0</v>
      </c>
      <c r="J71" s="167">
        <f t="shared" si="3"/>
        <v>0</v>
      </c>
      <c r="K71" s="166">
        <f t="shared" si="4"/>
        <v>0</v>
      </c>
      <c r="L71" s="166" t="str">
        <f t="shared" si="0"/>
        <v/>
      </c>
      <c r="M71" s="165"/>
      <c r="N71" s="166">
        <f>SUM('Pay App 1:Pay App 25'!L71)+SUM('Pay App 1:Pay App 25'!M71)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Data'!$N$2:$BW$88,27,FALSE)</f>
        <v>0</v>
      </c>
      <c r="F72" s="166">
        <f>IFERROR(E72+'Pay App 24'!F72,"")</f>
        <v>0</v>
      </c>
      <c r="G72" s="166">
        <f>SUM('Pay App 1:Pay App 24'!H72)</f>
        <v>0</v>
      </c>
      <c r="H72" s="165"/>
      <c r="I72" s="166">
        <f t="shared" si="2"/>
        <v>0</v>
      </c>
      <c r="J72" s="167">
        <f t="shared" si="3"/>
        <v>0</v>
      </c>
      <c r="K72" s="166">
        <f t="shared" si="4"/>
        <v>0</v>
      </c>
      <c r="L72" s="166" t="str">
        <f t="shared" si="0"/>
        <v/>
      </c>
      <c r="M72" s="165"/>
      <c r="N72" s="166">
        <f>SUM('Pay App 1:Pay App 25'!L72)+SUM('Pay App 1:Pay App 25'!M72)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Data'!$N$2:$BW$88,27,FALSE)</f>
        <v>0</v>
      </c>
      <c r="F73" s="166">
        <f>IFERROR(E73+'Pay App 24'!F73,"")</f>
        <v>0</v>
      </c>
      <c r="G73" s="166">
        <f>SUM('Pay App 1:Pay App 24'!H73)</f>
        <v>0</v>
      </c>
      <c r="H73" s="165"/>
      <c r="I73" s="166">
        <f t="shared" si="2"/>
        <v>0</v>
      </c>
      <c r="J73" s="167">
        <f t="shared" si="3"/>
        <v>0</v>
      </c>
      <c r="K73" s="166">
        <f t="shared" si="4"/>
        <v>0</v>
      </c>
      <c r="L73" s="166" t="str">
        <f t="shared" si="0"/>
        <v/>
      </c>
      <c r="M73" s="165"/>
      <c r="N73" s="166">
        <f>SUM('Pay App 1:Pay App 25'!L73)+SUM('Pay App 1:Pay App 25'!M73)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Data'!$N$2:$BW$88,27,FALSE)</f>
        <v>0</v>
      </c>
      <c r="F74" s="166">
        <f>IFERROR(E74+'Pay App 24'!F74,"")</f>
        <v>0</v>
      </c>
      <c r="G74" s="166">
        <f>SUM('Pay App 1:Pay App 24'!H74)</f>
        <v>0</v>
      </c>
      <c r="H74" s="165"/>
      <c r="I74" s="166">
        <f t="shared" si="2"/>
        <v>0</v>
      </c>
      <c r="J74" s="167">
        <f t="shared" si="3"/>
        <v>0</v>
      </c>
      <c r="K74" s="166">
        <f t="shared" si="4"/>
        <v>0</v>
      </c>
      <c r="L74" s="166" t="str">
        <f t="shared" si="0"/>
        <v/>
      </c>
      <c r="M74" s="165"/>
      <c r="N74" s="166">
        <f>SUM('Pay App 1:Pay App 25'!L74)+SUM('Pay App 1:Pay App 25'!M74)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Data'!$N$2:$BW$88,27,FALSE)</f>
        <v>0</v>
      </c>
      <c r="F75" s="166">
        <f>IFERROR(E75+'Pay App 24'!F75,"")</f>
        <v>0</v>
      </c>
      <c r="G75" s="166">
        <f>SUM('Pay App 1:Pay App 24'!H75)</f>
        <v>0</v>
      </c>
      <c r="H75" s="165"/>
      <c r="I75" s="166">
        <f t="shared" si="2"/>
        <v>0</v>
      </c>
      <c r="J75" s="167">
        <f t="shared" si="3"/>
        <v>0</v>
      </c>
      <c r="K75" s="166">
        <f t="shared" si="4"/>
        <v>0</v>
      </c>
      <c r="L75" s="166" t="str">
        <f t="shared" si="0"/>
        <v/>
      </c>
      <c r="M75" s="165"/>
      <c r="N75" s="166">
        <f>SUM('Pay App 1:Pay App 25'!L75)+SUM('Pay App 1:Pay App 25'!M75)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Data'!$N$2:$BW$88,27,FALSE)</f>
        <v>0</v>
      </c>
      <c r="F76" s="166">
        <f>IFERROR(E76+'Pay App 24'!F76,"")</f>
        <v>0</v>
      </c>
      <c r="G76" s="166">
        <f>SUM('Pay App 1:Pay App 24'!H76)</f>
        <v>0</v>
      </c>
      <c r="H76" s="165"/>
      <c r="I76" s="166">
        <f t="shared" si="2"/>
        <v>0</v>
      </c>
      <c r="J76" s="167">
        <f t="shared" si="3"/>
        <v>0</v>
      </c>
      <c r="K76" s="166">
        <f t="shared" si="4"/>
        <v>0</v>
      </c>
      <c r="L76" s="166" t="str">
        <f t="shared" si="0"/>
        <v/>
      </c>
      <c r="M76" s="165"/>
      <c r="N76" s="166">
        <f>SUM('Pay App 1:Pay App 25'!L76)+SUM('Pay App 1:Pay App 25'!M76)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Data'!$N$2:$BW$88,27,FALSE)</f>
        <v>0</v>
      </c>
      <c r="F77" s="166">
        <f>IFERROR(E77+'Pay App 24'!F77,"")</f>
        <v>0</v>
      </c>
      <c r="G77" s="166">
        <f>SUM('Pay App 1:Pay App 24'!H77)</f>
        <v>0</v>
      </c>
      <c r="H77" s="165"/>
      <c r="I77" s="166">
        <f t="shared" si="2"/>
        <v>0</v>
      </c>
      <c r="J77" s="167">
        <f t="shared" si="3"/>
        <v>0</v>
      </c>
      <c r="K77" s="166">
        <f t="shared" si="4"/>
        <v>0</v>
      </c>
      <c r="L77" s="166" t="str">
        <f t="shared" si="0"/>
        <v/>
      </c>
      <c r="M77" s="165"/>
      <c r="N77" s="166">
        <f>SUM('Pay App 1:Pay App 25'!L77)+SUM('Pay App 1:Pay App 25'!M77)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Data'!$N$2:$BW$88,27,FALSE)</f>
        <v>0</v>
      </c>
      <c r="F78" s="166">
        <f>IFERROR(E78+'Pay App 24'!F78,"")</f>
        <v>0</v>
      </c>
      <c r="G78" s="166">
        <f>SUM('Pay App 1:Pay App 24'!H78)</f>
        <v>0</v>
      </c>
      <c r="H78" s="165"/>
      <c r="I78" s="166">
        <f t="shared" si="2"/>
        <v>0</v>
      </c>
      <c r="J78" s="167">
        <f t="shared" si="3"/>
        <v>0</v>
      </c>
      <c r="K78" s="166">
        <f t="shared" si="4"/>
        <v>0</v>
      </c>
      <c r="L78" s="166" t="str">
        <f t="shared" si="0"/>
        <v/>
      </c>
      <c r="M78" s="165"/>
      <c r="N78" s="166">
        <f>SUM('Pay App 1:Pay App 25'!L78)+SUM('Pay App 1:Pay App 25'!M78)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Data'!$N$2:$BW$88,27,FALSE)</f>
        <v>0</v>
      </c>
      <c r="F79" s="166">
        <f>IFERROR(E79+'Pay App 24'!F79,"")</f>
        <v>0</v>
      </c>
      <c r="G79" s="166">
        <f>SUM('Pay App 1:Pay App 24'!H79)</f>
        <v>0</v>
      </c>
      <c r="H79" s="165"/>
      <c r="I79" s="166">
        <f t="shared" si="2"/>
        <v>0</v>
      </c>
      <c r="J79" s="167">
        <f t="shared" si="3"/>
        <v>0</v>
      </c>
      <c r="K79" s="166">
        <f t="shared" si="4"/>
        <v>0</v>
      </c>
      <c r="L79" s="166" t="str">
        <f t="shared" si="0"/>
        <v/>
      </c>
      <c r="M79" s="165"/>
      <c r="N79" s="166">
        <f>SUM('Pay App 1:Pay App 25'!L79)+SUM('Pay App 1:Pay App 25'!M79)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Data'!$N$2:$BW$88,27,FALSE)</f>
        <v>0</v>
      </c>
      <c r="F80" s="166">
        <f>IFERROR(E80+'Pay App 24'!F80,"")</f>
        <v>0</v>
      </c>
      <c r="G80" s="166">
        <f>SUM('Pay App 1:Pay App 24'!H80)</f>
        <v>0</v>
      </c>
      <c r="H80" s="165"/>
      <c r="I80" s="166">
        <f t="shared" si="2"/>
        <v>0</v>
      </c>
      <c r="J80" s="167">
        <f t="shared" si="3"/>
        <v>0</v>
      </c>
      <c r="K80" s="166">
        <f t="shared" si="4"/>
        <v>0</v>
      </c>
      <c r="L80" s="166" t="str">
        <f t="shared" si="0"/>
        <v/>
      </c>
      <c r="M80" s="165"/>
      <c r="N80" s="166">
        <f>SUM('Pay App 1:Pay App 25'!L80)+SUM('Pay App 1:Pay App 25'!M80)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Data'!$N$2:$BW$88,27,FALSE)</f>
        <v>0</v>
      </c>
      <c r="F81" s="166">
        <f>IFERROR(E81+'Pay App 24'!F81,"")</f>
        <v>0</v>
      </c>
      <c r="G81" s="166">
        <f>SUM('Pay App 1:Pay App 24'!H81)</f>
        <v>0</v>
      </c>
      <c r="H81" s="165"/>
      <c r="I81" s="166">
        <f t="shared" si="2"/>
        <v>0</v>
      </c>
      <c r="J81" s="167">
        <f t="shared" si="3"/>
        <v>0</v>
      </c>
      <c r="K81" s="166">
        <f t="shared" si="4"/>
        <v>0</v>
      </c>
      <c r="L81" s="166" t="str">
        <f t="shared" si="0"/>
        <v/>
      </c>
      <c r="M81" s="165"/>
      <c r="N81" s="166">
        <f>SUM('Pay App 1:Pay App 25'!L81)+SUM('Pay App 1:Pay App 25'!M81)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Data'!$N$2:$BW$88,27,FALSE)</f>
        <v>0</v>
      </c>
      <c r="F82" s="166">
        <f>IFERROR(E82+'Pay App 24'!F82,"")</f>
        <v>0</v>
      </c>
      <c r="G82" s="166">
        <f>SUM('Pay App 1:Pay App 24'!H82)</f>
        <v>0</v>
      </c>
      <c r="H82" s="165"/>
      <c r="I82" s="166">
        <f t="shared" si="2"/>
        <v>0</v>
      </c>
      <c r="J82" s="167">
        <f t="shared" si="3"/>
        <v>0</v>
      </c>
      <c r="K82" s="166">
        <f t="shared" si="4"/>
        <v>0</v>
      </c>
      <c r="L82" s="166" t="str">
        <f t="shared" si="0"/>
        <v/>
      </c>
      <c r="M82" s="165"/>
      <c r="N82" s="166">
        <f>SUM('Pay App 1:Pay App 25'!L82)+SUM('Pay App 1:Pay App 25'!M82)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Data'!$N$2:$BW$88,27,FALSE)</f>
        <v>0</v>
      </c>
      <c r="F83" s="166">
        <f>IFERROR(E83+'Pay App 24'!F83,"")</f>
        <v>0</v>
      </c>
      <c r="G83" s="166">
        <f>SUM('Pay App 1:Pay App 24'!H83)</f>
        <v>0</v>
      </c>
      <c r="H83" s="165"/>
      <c r="I83" s="166">
        <f t="shared" si="2"/>
        <v>0</v>
      </c>
      <c r="J83" s="167">
        <f t="shared" si="3"/>
        <v>0</v>
      </c>
      <c r="K83" s="166">
        <f t="shared" si="4"/>
        <v>0</v>
      </c>
      <c r="L83" s="166" t="str">
        <f t="shared" si="0"/>
        <v/>
      </c>
      <c r="M83" s="165"/>
      <c r="N83" s="166">
        <f>SUM('Pay App 1:Pay App 25'!L83)+SUM('Pay App 1:Pay App 25'!M83)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Data'!$N$2:$BW$88,27,FALSE)</f>
        <v>0</v>
      </c>
      <c r="F84" s="166">
        <f>IFERROR(E84+'Pay App 24'!F84,"")</f>
        <v>0</v>
      </c>
      <c r="G84" s="166">
        <f>SUM('Pay App 1:Pay App 24'!H84)</f>
        <v>0</v>
      </c>
      <c r="H84" s="165"/>
      <c r="I84" s="166">
        <f t="shared" si="2"/>
        <v>0</v>
      </c>
      <c r="J84" s="167">
        <f t="shared" si="3"/>
        <v>0</v>
      </c>
      <c r="K84" s="166">
        <f t="shared" si="4"/>
        <v>0</v>
      </c>
      <c r="L84" s="166" t="str">
        <f t="shared" si="0"/>
        <v/>
      </c>
      <c r="M84" s="165"/>
      <c r="N84" s="166">
        <f>SUM('Pay App 1:Pay App 25'!L84)+SUM('Pay App 1:Pay App 25'!M84)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Data'!$N$2:$BW$88,27,FALSE)</f>
        <v>0</v>
      </c>
      <c r="F85" s="166">
        <f>IFERROR(E85+'Pay App 24'!F85,"")</f>
        <v>0</v>
      </c>
      <c r="G85" s="166">
        <f>SUM('Pay App 1:Pay App 24'!H85)</f>
        <v>0</v>
      </c>
      <c r="H85" s="165"/>
      <c r="I85" s="166">
        <f t="shared" si="2"/>
        <v>0</v>
      </c>
      <c r="J85" s="167">
        <f t="shared" si="3"/>
        <v>0</v>
      </c>
      <c r="K85" s="166">
        <f t="shared" si="4"/>
        <v>0</v>
      </c>
      <c r="L85" s="166" t="str">
        <f t="shared" si="0"/>
        <v/>
      </c>
      <c r="M85" s="165"/>
      <c r="N85" s="166">
        <f>SUM('Pay App 1:Pay App 25'!L85)+SUM('Pay App 1:Pay App 25'!M85)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Data'!$N$2:$BW$88,27,FALSE)</f>
        <v>0</v>
      </c>
      <c r="F86" s="166">
        <f>IFERROR(E86+'Pay App 24'!F86,"")</f>
        <v>0</v>
      </c>
      <c r="G86" s="166">
        <f>SUM('Pay App 1:Pay App 24'!H86)</f>
        <v>0</v>
      </c>
      <c r="H86" s="165"/>
      <c r="I86" s="166">
        <f t="shared" si="2"/>
        <v>0</v>
      </c>
      <c r="J86" s="167">
        <f t="shared" si="3"/>
        <v>0</v>
      </c>
      <c r="K86" s="166">
        <f t="shared" si="4"/>
        <v>0</v>
      </c>
      <c r="L86" s="166" t="str">
        <f t="shared" si="0"/>
        <v/>
      </c>
      <c r="M86" s="165"/>
      <c r="N86" s="166">
        <f>SUM('Pay App 1:Pay App 25'!L86)+SUM('Pay App 1:Pay App 25'!M86)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Data'!$N$2:$BW$88,27,FALSE)</f>
        <v>0</v>
      </c>
      <c r="F87" s="166">
        <f>IFERROR(E87+'Pay App 24'!F87,"")</f>
        <v>0</v>
      </c>
      <c r="G87" s="166">
        <f>SUM('Pay App 1:Pay App 24'!H87)</f>
        <v>0</v>
      </c>
      <c r="H87" s="165"/>
      <c r="I87" s="166">
        <f t="shared" si="2"/>
        <v>0</v>
      </c>
      <c r="J87" s="167">
        <f t="shared" si="3"/>
        <v>0</v>
      </c>
      <c r="K87" s="166">
        <f t="shared" si="4"/>
        <v>0</v>
      </c>
      <c r="L87" s="166" t="str">
        <f t="shared" si="0"/>
        <v/>
      </c>
      <c r="M87" s="165"/>
      <c r="N87" s="166">
        <f>SUM('Pay App 1:Pay App 25'!L87)+SUM('Pay App 1:Pay App 25'!M87)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Data'!$N$2:$BW$88,27,FALSE)</f>
        <v>0</v>
      </c>
      <c r="F88" s="166">
        <f>IFERROR(E88+'Pay App 24'!F88,"")</f>
        <v>0</v>
      </c>
      <c r="G88" s="166">
        <f>SUM('Pay App 1:Pay App 24'!H88)</f>
        <v>0</v>
      </c>
      <c r="H88" s="165"/>
      <c r="I88" s="166">
        <f t="shared" si="2"/>
        <v>0</v>
      </c>
      <c r="J88" s="167">
        <f t="shared" si="3"/>
        <v>0</v>
      </c>
      <c r="K88" s="166">
        <f t="shared" si="4"/>
        <v>0</v>
      </c>
      <c r="L88" s="166" t="str">
        <f t="shared" si="0"/>
        <v/>
      </c>
      <c r="M88" s="165"/>
      <c r="N88" s="166">
        <f>SUM('Pay App 1:Pay App 25'!L88)+SUM('Pay App 1:Pay App 25'!M88)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Data'!$N$2:$BW$88,27,FALSE)</f>
        <v>0</v>
      </c>
      <c r="F89" s="166">
        <f>IFERROR(E89+'Pay App 24'!F89,"")</f>
        <v>0</v>
      </c>
      <c r="G89" s="166">
        <f>SUM('Pay App 1:Pay App 24'!H89)</f>
        <v>0</v>
      </c>
      <c r="H89" s="165"/>
      <c r="I89" s="166">
        <f t="shared" si="2"/>
        <v>0</v>
      </c>
      <c r="J89" s="167">
        <f t="shared" si="3"/>
        <v>0</v>
      </c>
      <c r="K89" s="166">
        <f t="shared" si="4"/>
        <v>0</v>
      </c>
      <c r="L89" s="166" t="str">
        <f t="shared" si="0"/>
        <v/>
      </c>
      <c r="M89" s="165"/>
      <c r="N89" s="166">
        <f>SUM('Pay App 1:Pay App 25'!L89)+SUM('Pay App 1:Pay App 25'!M89)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Data'!$N$2:$BW$88,27,FALSE)</f>
        <v>0</v>
      </c>
      <c r="F90" s="166">
        <f>IFERROR(E90+'Pay App 24'!F90,"")</f>
        <v>0</v>
      </c>
      <c r="G90" s="166">
        <f>SUM('Pay App 1:Pay App 24'!H90)</f>
        <v>0</v>
      </c>
      <c r="H90" s="165"/>
      <c r="I90" s="166">
        <f t="shared" si="2"/>
        <v>0</v>
      </c>
      <c r="J90" s="167">
        <f t="shared" si="3"/>
        <v>0</v>
      </c>
      <c r="K90" s="166">
        <f t="shared" si="4"/>
        <v>0</v>
      </c>
      <c r="L90" s="166" t="str">
        <f t="shared" si="0"/>
        <v/>
      </c>
      <c r="M90" s="165"/>
      <c r="N90" s="166">
        <f>SUM('Pay App 1:Pay App 25'!L90)+SUM('Pay App 1:Pay App 25'!M90)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Data'!$N$2:$BW$88,27,FALSE)</f>
        <v>0</v>
      </c>
      <c r="F91" s="166">
        <f>IFERROR(E91+'Pay App 24'!F91,"")</f>
        <v>0</v>
      </c>
      <c r="G91" s="166">
        <f>SUM('Pay App 1:Pay App 24'!H91)</f>
        <v>0</v>
      </c>
      <c r="H91" s="165"/>
      <c r="I91" s="166">
        <f t="shared" si="2"/>
        <v>0</v>
      </c>
      <c r="J91" s="167">
        <f t="shared" si="3"/>
        <v>0</v>
      </c>
      <c r="K91" s="166">
        <f t="shared" si="4"/>
        <v>0</v>
      </c>
      <c r="L91" s="166" t="str">
        <f t="shared" si="0"/>
        <v/>
      </c>
      <c r="M91" s="165"/>
      <c r="N91" s="166">
        <f>SUM('Pay App 1:Pay App 25'!L91)+SUM('Pay App 1:Pay App 25'!M91)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Data'!$N$2:$BW$88,27,FALSE)</f>
        <v>0</v>
      </c>
      <c r="F92" s="166">
        <f>IFERROR(E92+'Pay App 24'!F92,"")</f>
        <v>0</v>
      </c>
      <c r="G92" s="166">
        <f>SUM('Pay App 1:Pay App 24'!H92)</f>
        <v>0</v>
      </c>
      <c r="H92" s="165"/>
      <c r="I92" s="166">
        <f t="shared" si="2"/>
        <v>0</v>
      </c>
      <c r="J92" s="167">
        <f t="shared" si="3"/>
        <v>0</v>
      </c>
      <c r="K92" s="166">
        <f t="shared" si="4"/>
        <v>0</v>
      </c>
      <c r="L92" s="166" t="str">
        <f t="shared" si="0"/>
        <v/>
      </c>
      <c r="M92" s="165"/>
      <c r="N92" s="166">
        <f>SUM('Pay App 1:Pay App 25'!L92)+SUM('Pay App 1:Pay App 25'!M92)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Data'!$N$2:$BW$88,27,FALSE)</f>
        <v>0</v>
      </c>
      <c r="F93" s="166">
        <f>IFERROR(E93+'Pay App 24'!F93,"")</f>
        <v>0</v>
      </c>
      <c r="G93" s="166">
        <f>SUM('Pay App 1:Pay App 24'!H93)</f>
        <v>0</v>
      </c>
      <c r="H93" s="165"/>
      <c r="I93" s="166">
        <f t="shared" si="2"/>
        <v>0</v>
      </c>
      <c r="J93" s="167">
        <f t="shared" si="3"/>
        <v>0</v>
      </c>
      <c r="K93" s="166">
        <f t="shared" si="4"/>
        <v>0</v>
      </c>
      <c r="L93" s="166" t="str">
        <f t="shared" si="0"/>
        <v/>
      </c>
      <c r="M93" s="165"/>
      <c r="N93" s="166">
        <f>SUM('Pay App 1:Pay App 25'!L93)+SUM('Pay App 1:Pay App 25'!M93)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Data'!$N$2:$BW$88,27,FALSE)</f>
        <v>0</v>
      </c>
      <c r="F94" s="166">
        <f>IFERROR(E94+'Pay App 24'!F94,"")</f>
        <v>0</v>
      </c>
      <c r="G94" s="166">
        <f>SUM('Pay App 1:Pay App 24'!H94)</f>
        <v>0</v>
      </c>
      <c r="H94" s="165"/>
      <c r="I94" s="166">
        <f t="shared" si="2"/>
        <v>0</v>
      </c>
      <c r="J94" s="167">
        <f t="shared" si="3"/>
        <v>0</v>
      </c>
      <c r="K94" s="166">
        <f t="shared" si="4"/>
        <v>0</v>
      </c>
      <c r="L94" s="166" t="str">
        <f t="shared" si="0"/>
        <v/>
      </c>
      <c r="M94" s="165"/>
      <c r="N94" s="166">
        <f>SUM('Pay App 1:Pay App 25'!L94)+SUM('Pay App 1:Pay App 25'!M94)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Data'!$N$2:$BW$88,27,FALSE)</f>
        <v>0</v>
      </c>
      <c r="F95" s="166">
        <f>IFERROR(E95+'Pay App 24'!F95,"")</f>
        <v>0</v>
      </c>
      <c r="G95" s="166">
        <f>SUM('Pay App 1:Pay App 24'!H95)</f>
        <v>0</v>
      </c>
      <c r="H95" s="165"/>
      <c r="I95" s="166">
        <f t="shared" si="2"/>
        <v>0</v>
      </c>
      <c r="J95" s="167">
        <f t="shared" si="3"/>
        <v>0</v>
      </c>
      <c r="K95" s="166">
        <f t="shared" si="4"/>
        <v>0</v>
      </c>
      <c r="L95" s="166" t="str">
        <f t="shared" si="0"/>
        <v/>
      </c>
      <c r="M95" s="165"/>
      <c r="N95" s="166">
        <f>SUM('Pay App 1:Pay App 25'!L95)+SUM('Pay App 1:Pay App 25'!M95)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Data'!$N$2:$BW$88,27,FALSE)</f>
        <v>0</v>
      </c>
      <c r="F96" s="166">
        <f>IFERROR(E96+'Pay App 24'!F96,"")</f>
        <v>0</v>
      </c>
      <c r="G96" s="166">
        <f>SUM('Pay App 1:Pay App 24'!H96)</f>
        <v>0</v>
      </c>
      <c r="H96" s="165"/>
      <c r="I96" s="166">
        <f t="shared" si="2"/>
        <v>0</v>
      </c>
      <c r="J96" s="167">
        <f t="shared" si="3"/>
        <v>0</v>
      </c>
      <c r="K96" s="166">
        <f t="shared" si="4"/>
        <v>0</v>
      </c>
      <c r="L96" s="166" t="str">
        <f t="shared" si="0"/>
        <v/>
      </c>
      <c r="M96" s="165"/>
      <c r="N96" s="166">
        <f>SUM('Pay App 1:Pay App 25'!L96)+SUM('Pay App 1:Pay App 25'!M96)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Data'!$N$2:$BW$88,27,FALSE)</f>
        <v>0</v>
      </c>
      <c r="F97" s="166">
        <f>IFERROR(E97+'Pay App 24'!F97,"")</f>
        <v>0</v>
      </c>
      <c r="G97" s="166">
        <f>SUM('Pay App 1:Pay App 24'!H97)</f>
        <v>0</v>
      </c>
      <c r="H97" s="165"/>
      <c r="I97" s="166">
        <f t="shared" si="2"/>
        <v>0</v>
      </c>
      <c r="J97" s="167">
        <f t="shared" si="3"/>
        <v>0</v>
      </c>
      <c r="K97" s="166">
        <f t="shared" si="4"/>
        <v>0</v>
      </c>
      <c r="L97" s="166" t="str">
        <f t="shared" si="0"/>
        <v/>
      </c>
      <c r="M97" s="165"/>
      <c r="N97" s="166">
        <f>SUM('Pay App 1:Pay App 25'!L97)+SUM('Pay App 1:Pay App 25'!M97)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Data'!$N$2:$BW$88,27,FALSE)</f>
        <v>0</v>
      </c>
      <c r="F98" s="166">
        <f>IFERROR(E98+'Pay App 24'!F98,"")</f>
        <v>0</v>
      </c>
      <c r="G98" s="166">
        <f>SUM('Pay App 1:Pay App 24'!H98)</f>
        <v>0</v>
      </c>
      <c r="H98" s="165"/>
      <c r="I98" s="166">
        <f t="shared" si="2"/>
        <v>0</v>
      </c>
      <c r="J98" s="167">
        <f t="shared" si="3"/>
        <v>0</v>
      </c>
      <c r="K98" s="166">
        <f t="shared" si="4"/>
        <v>0</v>
      </c>
      <c r="L98" s="166" t="str">
        <f t="shared" si="0"/>
        <v/>
      </c>
      <c r="M98" s="165"/>
      <c r="N98" s="166">
        <f>SUM('Pay App 1:Pay App 25'!L98)+SUM('Pay App 1:Pay App 25'!M98)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Data'!$N$2:$BW$88,27,FALSE)</f>
        <v>0</v>
      </c>
      <c r="F99" s="166">
        <f>IFERROR(E99+'Pay App 24'!F99,"")</f>
        <v>0</v>
      </c>
      <c r="G99" s="166">
        <f>SUM('Pay App 1:Pay App 24'!H99)</f>
        <v>0</v>
      </c>
      <c r="H99" s="165"/>
      <c r="I99" s="166">
        <f t="shared" si="2"/>
        <v>0</v>
      </c>
      <c r="J99" s="167">
        <f t="shared" si="3"/>
        <v>0</v>
      </c>
      <c r="K99" s="166">
        <f t="shared" si="4"/>
        <v>0</v>
      </c>
      <c r="L99" s="166" t="str">
        <f t="shared" si="0"/>
        <v/>
      </c>
      <c r="M99" s="165"/>
      <c r="N99" s="166">
        <f>SUM('Pay App 1:Pay App 25'!L99)+SUM('Pay App 1:Pay App 25'!M99)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Data'!$N$2:$BW$88,27,FALSE)</f>
        <v>0</v>
      </c>
      <c r="F100" s="166">
        <f>IFERROR(E100+'Pay App 24'!F100,"")</f>
        <v>0</v>
      </c>
      <c r="G100" s="166">
        <f>SUM('Pay App 1:Pay App 24'!H100)</f>
        <v>0</v>
      </c>
      <c r="H100" s="165"/>
      <c r="I100" s="166">
        <f>G100+H100</f>
        <v>0</v>
      </c>
      <c r="J100" s="167">
        <f>IFERROR(I100/F100,0)</f>
        <v>0</v>
      </c>
      <c r="K100" s="166">
        <f>IFERROR(F100-I100,"")</f>
        <v>0</v>
      </c>
      <c r="L100" s="166" t="str">
        <f t="shared" si="0"/>
        <v/>
      </c>
      <c r="M100" s="165"/>
      <c r="N100" s="166">
        <f>SUM('Pay App 1:Pay App 25'!L100)+SUM('Pay App 1:Pay App 25'!M100)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25.2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Data'!$N$2:$BW$88,27,FALSE)</f>
        <v>0</v>
      </c>
      <c r="F106" s="166">
        <f>IFERROR(E106+'Pay App 24'!F106,"")</f>
        <v>0</v>
      </c>
      <c r="G106" s="166">
        <f>SUM('Pay App 1:Pay App 24'!H106)</f>
        <v>0</v>
      </c>
      <c r="H106" s="165"/>
      <c r="I106" s="166">
        <f>G106+H106</f>
        <v>0</v>
      </c>
      <c r="J106" s="167">
        <f>IFERROR(I106/F106,0)</f>
        <v>0</v>
      </c>
      <c r="K106" s="166">
        <f>IFERROR(F106-I106,"")</f>
        <v>0</v>
      </c>
      <c r="L106" s="166" t="str">
        <f>IF(AND($H$33&lt;100000, $H$33&gt;0, H106&gt;=1),0,IF(AND($H$33&gt;=100000,H106&lt;&gt;""),O106,""))</f>
        <v/>
      </c>
      <c r="M106" s="165"/>
      <c r="N106" s="166">
        <f>SUM('Pay App 1:Pay App 25'!L106)+SUM('Pay App 1:Pay App 25'!M106)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Data'!$N$2:$BW$88,27,FALSE)</f>
        <v>0</v>
      </c>
      <c r="F107" s="166">
        <f>IFERROR(E107+'Pay App 24'!F107,"")</f>
        <v>0</v>
      </c>
      <c r="G107" s="166">
        <f>SUM('Pay App 1:Pay App 24'!H107)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25'!L107)+SUM('Pay App 1:Pay App 25'!M107)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Data'!$N$2:$BW$88,27,FALSE)</f>
        <v>0</v>
      </c>
      <c r="F108" s="166">
        <f>IFERROR(E108+'Pay App 24'!F108,"")</f>
        <v>0</v>
      </c>
      <c r="G108" s="166">
        <f>SUM('Pay App 1:Pay App 24'!H108)</f>
        <v>0</v>
      </c>
      <c r="H108" s="165"/>
      <c r="I108" s="166">
        <f t="shared" si="6"/>
        <v>0</v>
      </c>
      <c r="J108" s="167">
        <f t="shared" si="7"/>
        <v>0</v>
      </c>
      <c r="K108" s="166">
        <f t="shared" si="8"/>
        <v>0</v>
      </c>
      <c r="L108" s="166" t="str">
        <f t="shared" si="9"/>
        <v/>
      </c>
      <c r="M108" s="165"/>
      <c r="N108" s="166">
        <f>SUM('Pay App 1:Pay App 25'!L108)+SUM('Pay App 1:Pay App 25'!M108)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Data'!$N$2:$BW$88,27,FALSE)</f>
        <v>0</v>
      </c>
      <c r="F109" s="166">
        <f>IFERROR(E109+'Pay App 24'!F109,"")</f>
        <v>0</v>
      </c>
      <c r="G109" s="166">
        <f>SUM('Pay App 1:Pay App 24'!H109)</f>
        <v>0</v>
      </c>
      <c r="H109" s="165"/>
      <c r="I109" s="166">
        <f t="shared" si="6"/>
        <v>0</v>
      </c>
      <c r="J109" s="167">
        <f t="shared" si="7"/>
        <v>0</v>
      </c>
      <c r="K109" s="166">
        <f t="shared" si="8"/>
        <v>0</v>
      </c>
      <c r="L109" s="166" t="str">
        <f t="shared" si="9"/>
        <v/>
      </c>
      <c r="M109" s="165"/>
      <c r="N109" s="166">
        <f>SUM('Pay App 1:Pay App 25'!L109)+SUM('Pay App 1:Pay App 25'!M109)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Data'!$N$2:$BW$88,27,FALSE)</f>
        <v>0</v>
      </c>
      <c r="F110" s="166">
        <f>IFERROR(E110+'Pay App 24'!F110,"")</f>
        <v>0</v>
      </c>
      <c r="G110" s="166">
        <f>SUM('Pay App 1:Pay App 24'!H110)</f>
        <v>0</v>
      </c>
      <c r="H110" s="165"/>
      <c r="I110" s="166">
        <f t="shared" si="6"/>
        <v>0</v>
      </c>
      <c r="J110" s="167">
        <f t="shared" si="7"/>
        <v>0</v>
      </c>
      <c r="K110" s="166">
        <f t="shared" si="8"/>
        <v>0</v>
      </c>
      <c r="L110" s="166" t="str">
        <f t="shared" si="9"/>
        <v/>
      </c>
      <c r="M110" s="165"/>
      <c r="N110" s="166">
        <f>SUM('Pay App 1:Pay App 25'!L110)+SUM('Pay App 1:Pay App 25'!M110)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Data'!$N$2:$BW$88,27,FALSE)</f>
        <v>0</v>
      </c>
      <c r="F111" s="166">
        <f>IFERROR(E111+'Pay App 24'!F111,"")</f>
        <v>0</v>
      </c>
      <c r="G111" s="166">
        <f>SUM('Pay App 1:Pay App 24'!H111)</f>
        <v>0</v>
      </c>
      <c r="H111" s="165"/>
      <c r="I111" s="166">
        <f t="shared" si="6"/>
        <v>0</v>
      </c>
      <c r="J111" s="167">
        <f t="shared" si="7"/>
        <v>0</v>
      </c>
      <c r="K111" s="166">
        <f t="shared" si="8"/>
        <v>0</v>
      </c>
      <c r="L111" s="166" t="str">
        <f t="shared" si="9"/>
        <v/>
      </c>
      <c r="M111" s="165"/>
      <c r="N111" s="166">
        <f>SUM('Pay App 1:Pay App 25'!L111)+SUM('Pay App 1:Pay App 25'!M111)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Data'!$N$2:$BW$88,27,FALSE)</f>
        <v>0</v>
      </c>
      <c r="F112" s="166">
        <f>IFERROR(E112+'Pay App 24'!F112,"")</f>
        <v>0</v>
      </c>
      <c r="G112" s="166">
        <f>SUM('Pay App 1:Pay App 24'!H112)</f>
        <v>0</v>
      </c>
      <c r="H112" s="165"/>
      <c r="I112" s="166">
        <f t="shared" si="6"/>
        <v>0</v>
      </c>
      <c r="J112" s="167">
        <f t="shared" si="7"/>
        <v>0</v>
      </c>
      <c r="K112" s="166">
        <f t="shared" si="8"/>
        <v>0</v>
      </c>
      <c r="L112" s="166" t="str">
        <f t="shared" si="9"/>
        <v/>
      </c>
      <c r="M112" s="165"/>
      <c r="N112" s="166">
        <f>SUM('Pay App 1:Pay App 25'!L112)+SUM('Pay App 1:Pay App 25'!M112)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Data'!$N$2:$BW$88,27,FALSE)</f>
        <v>0</v>
      </c>
      <c r="F113" s="166">
        <f>IFERROR(E113+'Pay App 24'!F113,"")</f>
        <v>0</v>
      </c>
      <c r="G113" s="166">
        <f>SUM('Pay App 1:Pay App 24'!H113)</f>
        <v>0</v>
      </c>
      <c r="H113" s="165"/>
      <c r="I113" s="166">
        <f t="shared" si="6"/>
        <v>0</v>
      </c>
      <c r="J113" s="167">
        <f t="shared" si="7"/>
        <v>0</v>
      </c>
      <c r="K113" s="166">
        <f t="shared" si="8"/>
        <v>0</v>
      </c>
      <c r="L113" s="166" t="str">
        <f t="shared" si="9"/>
        <v/>
      </c>
      <c r="M113" s="165"/>
      <c r="N113" s="166">
        <f>SUM('Pay App 1:Pay App 25'!L113)+SUM('Pay App 1:Pay App 25'!M113)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Data'!$N$2:$BW$88,27,FALSE)</f>
        <v>0</v>
      </c>
      <c r="F114" s="166">
        <f>IFERROR(E114+'Pay App 24'!F114,"")</f>
        <v>0</v>
      </c>
      <c r="G114" s="166">
        <f>SUM('Pay App 1:Pay App 24'!H114)</f>
        <v>0</v>
      </c>
      <c r="H114" s="165"/>
      <c r="I114" s="166">
        <f t="shared" si="6"/>
        <v>0</v>
      </c>
      <c r="J114" s="167">
        <f t="shared" si="7"/>
        <v>0</v>
      </c>
      <c r="K114" s="166">
        <f t="shared" si="8"/>
        <v>0</v>
      </c>
      <c r="L114" s="166" t="str">
        <f t="shared" si="9"/>
        <v/>
      </c>
      <c r="M114" s="165"/>
      <c r="N114" s="166">
        <f>SUM('Pay App 1:Pay App 25'!L114)+SUM('Pay App 1:Pay App 25'!M114)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Data'!$N$2:$BW$88,27,FALSE)</f>
        <v>0</v>
      </c>
      <c r="F115" s="166">
        <f>IFERROR(E115+'Pay App 24'!F115,"")</f>
        <v>0</v>
      </c>
      <c r="G115" s="166">
        <f>SUM('Pay App 1:Pay App 24'!H115)</f>
        <v>0</v>
      </c>
      <c r="H115" s="165"/>
      <c r="I115" s="166">
        <f t="shared" si="6"/>
        <v>0</v>
      </c>
      <c r="J115" s="167">
        <f t="shared" si="7"/>
        <v>0</v>
      </c>
      <c r="K115" s="166">
        <f t="shared" si="8"/>
        <v>0</v>
      </c>
      <c r="L115" s="166" t="str">
        <f t="shared" si="9"/>
        <v/>
      </c>
      <c r="M115" s="165"/>
      <c r="N115" s="166">
        <f>SUM('Pay App 1:Pay App 25'!L115)+SUM('Pay App 1:Pay App 25'!M115)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Data'!$N$2:$BW$88,27,FALSE)</f>
        <v>0</v>
      </c>
      <c r="F116" s="166">
        <f>IFERROR(E116+'Pay App 24'!F116,"")</f>
        <v>0</v>
      </c>
      <c r="G116" s="166">
        <f>SUM('Pay App 1:Pay App 24'!H116)</f>
        <v>0</v>
      </c>
      <c r="H116" s="165"/>
      <c r="I116" s="166">
        <f t="shared" si="6"/>
        <v>0</v>
      </c>
      <c r="J116" s="167">
        <f t="shared" si="7"/>
        <v>0</v>
      </c>
      <c r="K116" s="166">
        <f t="shared" si="8"/>
        <v>0</v>
      </c>
      <c r="L116" s="166" t="str">
        <f t="shared" si="9"/>
        <v/>
      </c>
      <c r="M116" s="165"/>
      <c r="N116" s="166">
        <f>SUM('Pay App 1:Pay App 25'!L116)+SUM('Pay App 1:Pay App 25'!M116)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Data'!$N$2:$BW$88,27,FALSE)</f>
        <v>0</v>
      </c>
      <c r="F117" s="166">
        <f>IFERROR(E117+'Pay App 24'!F117,"")</f>
        <v>0</v>
      </c>
      <c r="G117" s="166">
        <f>SUM('Pay App 1:Pay App 24'!H117)</f>
        <v>0</v>
      </c>
      <c r="H117" s="165"/>
      <c r="I117" s="166">
        <f t="shared" si="6"/>
        <v>0</v>
      </c>
      <c r="J117" s="167">
        <f t="shared" si="7"/>
        <v>0</v>
      </c>
      <c r="K117" s="166">
        <f t="shared" si="8"/>
        <v>0</v>
      </c>
      <c r="L117" s="166" t="str">
        <f t="shared" si="9"/>
        <v/>
      </c>
      <c r="M117" s="165"/>
      <c r="N117" s="166">
        <f>SUM('Pay App 1:Pay App 25'!L117)+SUM('Pay App 1:Pay App 25'!M117)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Data'!$N$2:$BW$88,27,FALSE)</f>
        <v>0</v>
      </c>
      <c r="F118" s="166">
        <f>IFERROR(E118+'Pay App 24'!F118,"")</f>
        <v>0</v>
      </c>
      <c r="G118" s="166">
        <f>SUM('Pay App 1:Pay App 24'!H118)</f>
        <v>0</v>
      </c>
      <c r="H118" s="165"/>
      <c r="I118" s="166">
        <f t="shared" si="6"/>
        <v>0</v>
      </c>
      <c r="J118" s="167">
        <f t="shared" si="7"/>
        <v>0</v>
      </c>
      <c r="K118" s="166">
        <f t="shared" si="8"/>
        <v>0</v>
      </c>
      <c r="L118" s="166" t="str">
        <f t="shared" si="9"/>
        <v/>
      </c>
      <c r="M118" s="165"/>
      <c r="N118" s="166">
        <f>SUM('Pay App 1:Pay App 25'!L118)+SUM('Pay App 1:Pay App 25'!M118)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Data'!$N$2:$BW$88,27,FALSE)</f>
        <v>0</v>
      </c>
      <c r="F119" s="166">
        <f>IFERROR(E119+'Pay App 24'!F119,"")</f>
        <v>0</v>
      </c>
      <c r="G119" s="166">
        <f>SUM('Pay App 1:Pay App 24'!H119)</f>
        <v>0</v>
      </c>
      <c r="H119" s="165"/>
      <c r="I119" s="166">
        <f t="shared" si="6"/>
        <v>0</v>
      </c>
      <c r="J119" s="167">
        <f t="shared" si="7"/>
        <v>0</v>
      </c>
      <c r="K119" s="166">
        <f t="shared" si="8"/>
        <v>0</v>
      </c>
      <c r="L119" s="166" t="str">
        <f t="shared" si="9"/>
        <v/>
      </c>
      <c r="M119" s="165"/>
      <c r="N119" s="166">
        <f>SUM('Pay App 1:Pay App 25'!L119)+SUM('Pay App 1:Pay App 25'!M119)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Data'!$N$2:$BW$88,27,FALSE)</f>
        <v>0</v>
      </c>
      <c r="F120" s="166">
        <f>IFERROR(E120+'Pay App 24'!F120,"")</f>
        <v>0</v>
      </c>
      <c r="G120" s="166">
        <f>SUM('Pay App 1:Pay App 24'!H120)</f>
        <v>0</v>
      </c>
      <c r="H120" s="165"/>
      <c r="I120" s="166">
        <f t="shared" si="6"/>
        <v>0</v>
      </c>
      <c r="J120" s="167">
        <f t="shared" si="7"/>
        <v>0</v>
      </c>
      <c r="K120" s="166">
        <f t="shared" si="8"/>
        <v>0</v>
      </c>
      <c r="L120" s="166" t="str">
        <f t="shared" si="9"/>
        <v/>
      </c>
      <c r="M120" s="165"/>
      <c r="N120" s="166">
        <f>SUM('Pay App 1:Pay App 25'!L120)+SUM('Pay App 1:Pay App 25'!M120)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Data'!$N$2:$BW$88,27,FALSE)</f>
        <v>0</v>
      </c>
      <c r="F121" s="166">
        <f>IFERROR(E121+'Pay App 24'!F121,"")</f>
        <v>0</v>
      </c>
      <c r="G121" s="166">
        <f>SUM('Pay App 1:Pay App 24'!H121)</f>
        <v>0</v>
      </c>
      <c r="H121" s="165"/>
      <c r="I121" s="166">
        <f t="shared" si="6"/>
        <v>0</v>
      </c>
      <c r="J121" s="167">
        <f t="shared" si="7"/>
        <v>0</v>
      </c>
      <c r="K121" s="166">
        <f t="shared" si="8"/>
        <v>0</v>
      </c>
      <c r="L121" s="166" t="str">
        <f t="shared" si="9"/>
        <v/>
      </c>
      <c r="M121" s="165"/>
      <c r="N121" s="166">
        <f>SUM('Pay App 1:Pay App 25'!L121)+SUM('Pay App 1:Pay App 25'!M121)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Data'!$N$2:$BW$88,27,FALSE)</f>
        <v>0</v>
      </c>
      <c r="F122" s="166">
        <f>IFERROR(E122+'Pay App 24'!F122,"")</f>
        <v>0</v>
      </c>
      <c r="G122" s="166">
        <f>SUM('Pay App 1:Pay App 24'!H122)</f>
        <v>0</v>
      </c>
      <c r="H122" s="165"/>
      <c r="I122" s="166">
        <f t="shared" si="6"/>
        <v>0</v>
      </c>
      <c r="J122" s="167">
        <f t="shared" si="7"/>
        <v>0</v>
      </c>
      <c r="K122" s="166">
        <f t="shared" si="8"/>
        <v>0</v>
      </c>
      <c r="L122" s="166" t="str">
        <f t="shared" si="9"/>
        <v/>
      </c>
      <c r="M122" s="165"/>
      <c r="N122" s="166">
        <f>SUM('Pay App 1:Pay App 25'!L122)+SUM('Pay App 1:Pay App 25'!M122)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Data'!$N$2:$BW$88,27,FALSE)</f>
        <v>0</v>
      </c>
      <c r="F123" s="166">
        <f>IFERROR(E123+'Pay App 24'!F123,"")</f>
        <v>0</v>
      </c>
      <c r="G123" s="166">
        <f>SUM('Pay App 1:Pay App 24'!H123)</f>
        <v>0</v>
      </c>
      <c r="H123" s="165"/>
      <c r="I123" s="166">
        <f t="shared" si="6"/>
        <v>0</v>
      </c>
      <c r="J123" s="167">
        <f t="shared" si="7"/>
        <v>0</v>
      </c>
      <c r="K123" s="166">
        <f t="shared" si="8"/>
        <v>0</v>
      </c>
      <c r="L123" s="166" t="str">
        <f t="shared" si="9"/>
        <v/>
      </c>
      <c r="M123" s="165"/>
      <c r="N123" s="166">
        <f>SUM('Pay App 1:Pay App 25'!L123)+SUM('Pay App 1:Pay App 25'!M123)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Data'!$N$2:$BW$88,27,FALSE)</f>
        <v>0</v>
      </c>
      <c r="F124" s="166">
        <f>IFERROR(E124+'Pay App 24'!F124,"")</f>
        <v>0</v>
      </c>
      <c r="G124" s="166">
        <f>SUM('Pay App 1:Pay App 24'!H124)</f>
        <v>0</v>
      </c>
      <c r="H124" s="165"/>
      <c r="I124" s="166">
        <f t="shared" si="6"/>
        <v>0</v>
      </c>
      <c r="J124" s="167">
        <f t="shared" si="7"/>
        <v>0</v>
      </c>
      <c r="K124" s="166">
        <f t="shared" si="8"/>
        <v>0</v>
      </c>
      <c r="L124" s="166" t="str">
        <f t="shared" si="9"/>
        <v/>
      </c>
      <c r="M124" s="165"/>
      <c r="N124" s="166">
        <f>SUM('Pay App 1:Pay App 25'!L124)+SUM('Pay App 1:Pay App 25'!M124)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Data'!$N$2:$BW$88,27,FALSE)</f>
        <v>0</v>
      </c>
      <c r="F125" s="166">
        <f>IFERROR(E125+'Pay App 24'!F125,"")</f>
        <v>0</v>
      </c>
      <c r="G125" s="166">
        <f>SUM('Pay App 1:Pay App 24'!H125)</f>
        <v>0</v>
      </c>
      <c r="H125" s="165"/>
      <c r="I125" s="166">
        <f t="shared" si="6"/>
        <v>0</v>
      </c>
      <c r="J125" s="167">
        <f t="shared" si="7"/>
        <v>0</v>
      </c>
      <c r="K125" s="166">
        <f t="shared" si="8"/>
        <v>0</v>
      </c>
      <c r="L125" s="166" t="str">
        <f t="shared" si="9"/>
        <v/>
      </c>
      <c r="M125" s="165"/>
      <c r="N125" s="166">
        <f>SUM('Pay App 1:Pay App 25'!L125)+SUM('Pay App 1:Pay App 25'!M125)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Data'!$N$2:$BW$88,27,FALSE)</f>
        <v>0</v>
      </c>
      <c r="F126" s="166">
        <f>IFERROR(E126+'Pay App 24'!F126,"")</f>
        <v>0</v>
      </c>
      <c r="G126" s="166">
        <f>SUM('Pay App 1:Pay App 24'!H126)</f>
        <v>0</v>
      </c>
      <c r="H126" s="165"/>
      <c r="I126" s="166">
        <f t="shared" si="6"/>
        <v>0</v>
      </c>
      <c r="J126" s="167">
        <f t="shared" si="7"/>
        <v>0</v>
      </c>
      <c r="K126" s="166">
        <f t="shared" si="8"/>
        <v>0</v>
      </c>
      <c r="L126" s="166" t="str">
        <f t="shared" si="9"/>
        <v/>
      </c>
      <c r="M126" s="165"/>
      <c r="N126" s="166">
        <f>SUM('Pay App 1:Pay App 25'!L126)+SUM('Pay App 1:Pay App 25'!M126)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Data'!$N$2:$BW$88,27,FALSE)</f>
        <v>0</v>
      </c>
      <c r="F127" s="166">
        <f>IFERROR(E127+'Pay App 24'!F127,"")</f>
        <v>0</v>
      </c>
      <c r="G127" s="166">
        <f>SUM('Pay App 1:Pay App 24'!H127)</f>
        <v>0</v>
      </c>
      <c r="H127" s="165"/>
      <c r="I127" s="166">
        <f t="shared" si="6"/>
        <v>0</v>
      </c>
      <c r="J127" s="167">
        <f t="shared" si="7"/>
        <v>0</v>
      </c>
      <c r="K127" s="166">
        <f t="shared" si="8"/>
        <v>0</v>
      </c>
      <c r="L127" s="166" t="str">
        <f t="shared" si="9"/>
        <v/>
      </c>
      <c r="M127" s="165"/>
      <c r="N127" s="166">
        <f>SUM('Pay App 1:Pay App 25'!L127)+SUM('Pay App 1:Pay App 25'!M127)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Data'!$N$2:$BW$88,27,FALSE)</f>
        <v>0</v>
      </c>
      <c r="F128" s="166">
        <f>IFERROR(E128+'Pay App 24'!F128,"")</f>
        <v>0</v>
      </c>
      <c r="G128" s="166">
        <f>SUM('Pay App 1:Pay App 24'!H128)</f>
        <v>0</v>
      </c>
      <c r="H128" s="165"/>
      <c r="I128" s="166">
        <f t="shared" si="6"/>
        <v>0</v>
      </c>
      <c r="J128" s="167">
        <f t="shared" si="7"/>
        <v>0</v>
      </c>
      <c r="K128" s="166">
        <f t="shared" si="8"/>
        <v>0</v>
      </c>
      <c r="L128" s="166" t="str">
        <f t="shared" si="9"/>
        <v/>
      </c>
      <c r="M128" s="165"/>
      <c r="N128" s="166">
        <f>SUM('Pay App 1:Pay App 25'!L128)+SUM('Pay App 1:Pay App 25'!M128)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Data'!$N$2:$BW$88,27,FALSE)</f>
        <v>0</v>
      </c>
      <c r="F129" s="166">
        <f>IFERROR(E129+'Pay App 24'!F129,"")</f>
        <v>0</v>
      </c>
      <c r="G129" s="166">
        <f>SUM('Pay App 1:Pay App 24'!H129)</f>
        <v>0</v>
      </c>
      <c r="H129" s="165"/>
      <c r="I129" s="166">
        <f t="shared" si="6"/>
        <v>0</v>
      </c>
      <c r="J129" s="167">
        <f t="shared" si="7"/>
        <v>0</v>
      </c>
      <c r="K129" s="166">
        <f t="shared" si="8"/>
        <v>0</v>
      </c>
      <c r="L129" s="166" t="str">
        <f t="shared" si="9"/>
        <v/>
      </c>
      <c r="M129" s="165"/>
      <c r="N129" s="166">
        <f>SUM('Pay App 1:Pay App 25'!L129)+SUM('Pay App 1:Pay App 25'!M129)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Data'!$N$2:$BW$88,27,FALSE)</f>
        <v>0</v>
      </c>
      <c r="F130" s="166">
        <f>IFERROR(E130+'Pay App 24'!F130,"")</f>
        <v>0</v>
      </c>
      <c r="G130" s="166">
        <f>SUM('Pay App 1:Pay App 24'!H130)</f>
        <v>0</v>
      </c>
      <c r="H130" s="165"/>
      <c r="I130" s="166">
        <f t="shared" si="6"/>
        <v>0</v>
      </c>
      <c r="J130" s="167">
        <f t="shared" si="7"/>
        <v>0</v>
      </c>
      <c r="K130" s="166">
        <f t="shared" si="8"/>
        <v>0</v>
      </c>
      <c r="L130" s="166" t="str">
        <f t="shared" si="9"/>
        <v/>
      </c>
      <c r="M130" s="165"/>
      <c r="N130" s="166">
        <f>SUM('Pay App 1:Pay App 25'!L130)+SUM('Pay App 1:Pay App 25'!M130)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Data'!$N$2:$BW$88,27,FALSE)</f>
        <v>0</v>
      </c>
      <c r="F131" s="166">
        <f>IFERROR(E131+'Pay App 24'!F131,"")</f>
        <v>0</v>
      </c>
      <c r="G131" s="166">
        <f>SUM('Pay App 1:Pay App 24'!H131)</f>
        <v>0</v>
      </c>
      <c r="H131" s="165"/>
      <c r="I131" s="166">
        <f t="shared" si="6"/>
        <v>0</v>
      </c>
      <c r="J131" s="167">
        <f t="shared" si="7"/>
        <v>0</v>
      </c>
      <c r="K131" s="166">
        <f t="shared" si="8"/>
        <v>0</v>
      </c>
      <c r="L131" s="166" t="str">
        <f t="shared" si="9"/>
        <v/>
      </c>
      <c r="M131" s="165"/>
      <c r="N131" s="166">
        <f>SUM('Pay App 1:Pay App 25'!L131)+SUM('Pay App 1:Pay App 25'!M131)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Data'!$N$2:$BW$88,27,FALSE)</f>
        <v>0</v>
      </c>
      <c r="F132" s="166">
        <f>IFERROR(E132+'Pay App 24'!F132,"")</f>
        <v>0</v>
      </c>
      <c r="G132" s="166">
        <f>SUM('Pay App 1:Pay App 24'!H132)</f>
        <v>0</v>
      </c>
      <c r="H132" s="165"/>
      <c r="I132" s="166">
        <f t="shared" si="6"/>
        <v>0</v>
      </c>
      <c r="J132" s="167">
        <f t="shared" si="7"/>
        <v>0</v>
      </c>
      <c r="K132" s="166">
        <f t="shared" si="8"/>
        <v>0</v>
      </c>
      <c r="L132" s="166" t="str">
        <f t="shared" si="9"/>
        <v/>
      </c>
      <c r="M132" s="165"/>
      <c r="N132" s="166">
        <f>SUM('Pay App 1:Pay App 25'!L132)+SUM('Pay App 1:Pay App 25'!M132)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Data'!$N$2:$BW$88,27,FALSE)</f>
        <v>0</v>
      </c>
      <c r="F133" s="166">
        <f>IFERROR(E133+'Pay App 24'!F133,"")</f>
        <v>0</v>
      </c>
      <c r="G133" s="166">
        <f>SUM('Pay App 1:Pay App 24'!H133)</f>
        <v>0</v>
      </c>
      <c r="H133" s="165"/>
      <c r="I133" s="166">
        <f t="shared" si="6"/>
        <v>0</v>
      </c>
      <c r="J133" s="167">
        <f t="shared" si="7"/>
        <v>0</v>
      </c>
      <c r="K133" s="166">
        <f t="shared" si="8"/>
        <v>0</v>
      </c>
      <c r="L133" s="166" t="str">
        <f t="shared" si="9"/>
        <v/>
      </c>
      <c r="M133" s="165"/>
      <c r="N133" s="166">
        <f>SUM('Pay App 1:Pay App 25'!L133)+SUM('Pay App 1:Pay App 25'!M133)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Data'!$N$2:$BW$88,27,FALSE)</f>
        <v>0</v>
      </c>
      <c r="F134" s="166">
        <f>IFERROR(E134+'Pay App 24'!F134,"")</f>
        <v>0</v>
      </c>
      <c r="G134" s="166">
        <f>SUM('Pay App 1:Pay App 24'!H134)</f>
        <v>0</v>
      </c>
      <c r="H134" s="165"/>
      <c r="I134" s="166">
        <f t="shared" si="6"/>
        <v>0</v>
      </c>
      <c r="J134" s="167">
        <f t="shared" si="7"/>
        <v>0</v>
      </c>
      <c r="K134" s="166">
        <f t="shared" si="8"/>
        <v>0</v>
      </c>
      <c r="L134" s="166" t="str">
        <f t="shared" si="9"/>
        <v/>
      </c>
      <c r="M134" s="165"/>
      <c r="N134" s="166">
        <f>SUM('Pay App 1:Pay App 25'!L134)+SUM('Pay App 1:Pay App 25'!M134)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Data'!$N$2:$BW$88,27,FALSE)</f>
        <v>0</v>
      </c>
      <c r="F135" s="166">
        <f>IFERROR(E135+'Pay App 24'!F135,"")</f>
        <v>0</v>
      </c>
      <c r="G135" s="166">
        <f>SUM('Pay App 1:Pay App 24'!H135)</f>
        <v>0</v>
      </c>
      <c r="H135" s="165"/>
      <c r="I135" s="166">
        <f t="shared" si="6"/>
        <v>0</v>
      </c>
      <c r="J135" s="167">
        <f t="shared" si="7"/>
        <v>0</v>
      </c>
      <c r="K135" s="166">
        <f t="shared" si="8"/>
        <v>0</v>
      </c>
      <c r="L135" s="166" t="str">
        <f t="shared" si="9"/>
        <v/>
      </c>
      <c r="M135" s="165"/>
      <c r="N135" s="166">
        <f>SUM('Pay App 1:Pay App 25'!L135)+SUM('Pay App 1:Pay App 25'!M135)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Data'!$N$2:$BW$88,27,FALSE)</f>
        <v>0</v>
      </c>
      <c r="F136" s="166">
        <f>IFERROR(E136+'Pay App 24'!F136,"")</f>
        <v>0</v>
      </c>
      <c r="G136" s="166">
        <f>SUM('Pay App 1:Pay App 24'!H136)</f>
        <v>0</v>
      </c>
      <c r="H136" s="165"/>
      <c r="I136" s="166">
        <f t="shared" si="6"/>
        <v>0</v>
      </c>
      <c r="J136" s="167">
        <f t="shared" si="7"/>
        <v>0</v>
      </c>
      <c r="K136" s="166">
        <f t="shared" si="8"/>
        <v>0</v>
      </c>
      <c r="L136" s="166" t="str">
        <f t="shared" si="9"/>
        <v/>
      </c>
      <c r="M136" s="165"/>
      <c r="N136" s="166">
        <f>SUM('Pay App 1:Pay App 25'!L136)+SUM('Pay App 1:Pay App 25'!M136)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Data'!$N$2:$BW$88,27,FALSE)</f>
        <v>0</v>
      </c>
      <c r="F137" s="166">
        <f>IFERROR(E137+'Pay App 24'!F137,"")</f>
        <v>0</v>
      </c>
      <c r="G137" s="166">
        <f>SUM('Pay App 1:Pay App 24'!H137)</f>
        <v>0</v>
      </c>
      <c r="H137" s="165"/>
      <c r="I137" s="166">
        <f t="shared" si="6"/>
        <v>0</v>
      </c>
      <c r="J137" s="167">
        <f t="shared" si="7"/>
        <v>0</v>
      </c>
      <c r="K137" s="166">
        <f t="shared" si="8"/>
        <v>0</v>
      </c>
      <c r="L137" s="166" t="str">
        <f t="shared" si="9"/>
        <v/>
      </c>
      <c r="M137" s="165"/>
      <c r="N137" s="166">
        <f>SUM('Pay App 1:Pay App 25'!L137)+SUM('Pay App 1:Pay App 25'!M137)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Data'!$N$2:$BW$88,27,FALSE)</f>
        <v>0</v>
      </c>
      <c r="F138" s="166">
        <f>IFERROR(E138+'Pay App 24'!F138,"")</f>
        <v>0</v>
      </c>
      <c r="G138" s="166">
        <f>SUM('Pay App 1:Pay App 24'!H138)</f>
        <v>0</v>
      </c>
      <c r="H138" s="165"/>
      <c r="I138" s="166">
        <f t="shared" si="6"/>
        <v>0</v>
      </c>
      <c r="J138" s="167">
        <f t="shared" si="7"/>
        <v>0</v>
      </c>
      <c r="K138" s="166">
        <f t="shared" si="8"/>
        <v>0</v>
      </c>
      <c r="L138" s="166" t="str">
        <f t="shared" si="9"/>
        <v/>
      </c>
      <c r="M138" s="165"/>
      <c r="N138" s="166">
        <f>SUM('Pay App 1:Pay App 25'!L138)+SUM('Pay App 1:Pay App 25'!M138)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Data'!$N$2:$BW$88,27,FALSE)</f>
        <v>0</v>
      </c>
      <c r="F139" s="166">
        <f>IFERROR(E139+'Pay App 24'!F139,"")</f>
        <v>0</v>
      </c>
      <c r="G139" s="166">
        <f>SUM('Pay App 1:Pay App 24'!H139)</f>
        <v>0</v>
      </c>
      <c r="H139" s="165"/>
      <c r="I139" s="166">
        <f t="shared" si="6"/>
        <v>0</v>
      </c>
      <c r="J139" s="167">
        <f t="shared" si="7"/>
        <v>0</v>
      </c>
      <c r="K139" s="166">
        <f t="shared" si="8"/>
        <v>0</v>
      </c>
      <c r="L139" s="166" t="str">
        <f t="shared" si="9"/>
        <v/>
      </c>
      <c r="M139" s="165"/>
      <c r="N139" s="166">
        <f>SUM('Pay App 1:Pay App 25'!L139)+SUM('Pay App 1:Pay App 25'!M139)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Data'!$N$2:$BW$88,27,FALSE)</f>
        <v>0</v>
      </c>
      <c r="F140" s="166">
        <f>IFERROR(E140+'Pay App 24'!F140,"")</f>
        <v>0</v>
      </c>
      <c r="G140" s="166">
        <f>SUM('Pay App 1:Pay App 24'!H140)</f>
        <v>0</v>
      </c>
      <c r="H140" s="165"/>
      <c r="I140" s="166">
        <f t="shared" si="6"/>
        <v>0</v>
      </c>
      <c r="J140" s="167">
        <f t="shared" si="7"/>
        <v>0</v>
      </c>
      <c r="K140" s="166">
        <f t="shared" si="8"/>
        <v>0</v>
      </c>
      <c r="L140" s="166" t="str">
        <f t="shared" si="9"/>
        <v/>
      </c>
      <c r="M140" s="165"/>
      <c r="N140" s="166">
        <f>SUM('Pay App 1:Pay App 25'!L140)+SUM('Pay App 1:Pay App 25'!M140)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Data'!$N$2:$BW$88,27,FALSE)</f>
        <v>0</v>
      </c>
      <c r="F141" s="166">
        <f>IFERROR(E141+'Pay App 24'!F141,"")</f>
        <v>0</v>
      </c>
      <c r="G141" s="166">
        <f>SUM('Pay App 1:Pay App 24'!H141)</f>
        <v>0</v>
      </c>
      <c r="H141" s="165"/>
      <c r="I141" s="166">
        <f t="shared" si="6"/>
        <v>0</v>
      </c>
      <c r="J141" s="167">
        <f t="shared" si="7"/>
        <v>0</v>
      </c>
      <c r="K141" s="166">
        <f t="shared" si="8"/>
        <v>0</v>
      </c>
      <c r="L141" s="166" t="str">
        <f t="shared" si="9"/>
        <v/>
      </c>
      <c r="M141" s="165"/>
      <c r="N141" s="166">
        <f>SUM('Pay App 1:Pay App 25'!L141)+SUM('Pay App 1:Pay App 25'!M141)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Data'!$N$2:$BW$88,27,FALSE)</f>
        <v>0</v>
      </c>
      <c r="F142" s="166">
        <f>IFERROR(E142+'Pay App 24'!F142,"")</f>
        <v>0</v>
      </c>
      <c r="G142" s="166">
        <f>SUM('Pay App 1:Pay App 24'!H142)</f>
        <v>0</v>
      </c>
      <c r="H142" s="165"/>
      <c r="I142" s="166">
        <f t="shared" si="6"/>
        <v>0</v>
      </c>
      <c r="J142" s="167">
        <f t="shared" si="7"/>
        <v>0</v>
      </c>
      <c r="K142" s="166">
        <f t="shared" si="8"/>
        <v>0</v>
      </c>
      <c r="L142" s="166" t="str">
        <f t="shared" si="9"/>
        <v/>
      </c>
      <c r="M142" s="165"/>
      <c r="N142" s="166">
        <f>SUM('Pay App 1:Pay App 25'!L142)+SUM('Pay App 1:Pay App 25'!M142)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Data'!$N$2:$BW$88,27,FALSE)</f>
        <v>0</v>
      </c>
      <c r="F143" s="166">
        <f>IFERROR(E143+'Pay App 24'!F143,"")</f>
        <v>0</v>
      </c>
      <c r="G143" s="166">
        <f>SUM('Pay App 1:Pay App 24'!H143)</f>
        <v>0</v>
      </c>
      <c r="H143" s="165"/>
      <c r="I143" s="166">
        <f t="shared" si="6"/>
        <v>0</v>
      </c>
      <c r="J143" s="167">
        <f t="shared" si="7"/>
        <v>0</v>
      </c>
      <c r="K143" s="166">
        <f t="shared" si="8"/>
        <v>0</v>
      </c>
      <c r="L143" s="166" t="str">
        <f t="shared" si="9"/>
        <v/>
      </c>
      <c r="M143" s="165"/>
      <c r="N143" s="166">
        <f>SUM('Pay App 1:Pay App 25'!L143)+SUM('Pay App 1:Pay App 25'!M143)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Data'!$N$2:$BW$88,27,FALSE)</f>
        <v>0</v>
      </c>
      <c r="F144" s="166">
        <f>IFERROR(E144+'Pay App 24'!F144,"")</f>
        <v>0</v>
      </c>
      <c r="G144" s="166">
        <f>SUM('Pay App 1:Pay App 24'!H144)</f>
        <v>0</v>
      </c>
      <c r="H144" s="165"/>
      <c r="I144" s="166">
        <f t="shared" si="6"/>
        <v>0</v>
      </c>
      <c r="J144" s="167">
        <f t="shared" si="7"/>
        <v>0</v>
      </c>
      <c r="K144" s="166">
        <f t="shared" si="8"/>
        <v>0</v>
      </c>
      <c r="L144" s="166" t="str">
        <f t="shared" si="9"/>
        <v/>
      </c>
      <c r="M144" s="165"/>
      <c r="N144" s="166">
        <f>SUM('Pay App 1:Pay App 25'!L144)+SUM('Pay App 1:Pay App 25'!M144)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Data'!$N$2:$BW$88,27,FALSE)</f>
        <v>0</v>
      </c>
      <c r="F145" s="166">
        <f>IFERROR(E145+'Pay App 24'!F145,"")</f>
        <v>0</v>
      </c>
      <c r="G145" s="166">
        <f>SUM('Pay App 1:Pay App 24'!H145)</f>
        <v>0</v>
      </c>
      <c r="H145" s="165"/>
      <c r="I145" s="166">
        <f t="shared" si="6"/>
        <v>0</v>
      </c>
      <c r="J145" s="167">
        <f t="shared" si="7"/>
        <v>0</v>
      </c>
      <c r="K145" s="166">
        <f t="shared" si="8"/>
        <v>0</v>
      </c>
      <c r="L145" s="166" t="str">
        <f t="shared" si="9"/>
        <v/>
      </c>
      <c r="M145" s="165"/>
      <c r="N145" s="166">
        <f>SUM('Pay App 1:Pay App 25'!L145)+SUM('Pay App 1:Pay App 25'!M145)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Data'!$N$2:$BW$88,27,FALSE)</f>
        <v>0</v>
      </c>
      <c r="F146" s="166">
        <f>IFERROR(E146+'Pay App 24'!F146,"")</f>
        <v>0</v>
      </c>
      <c r="G146" s="166">
        <f>SUM('Pay App 1:Pay App 24'!H146)</f>
        <v>0</v>
      </c>
      <c r="H146" s="165"/>
      <c r="I146" s="166">
        <f t="shared" si="6"/>
        <v>0</v>
      </c>
      <c r="J146" s="167">
        <f t="shared" si="7"/>
        <v>0</v>
      </c>
      <c r="K146" s="166">
        <f t="shared" si="8"/>
        <v>0</v>
      </c>
      <c r="L146" s="166" t="str">
        <f t="shared" si="9"/>
        <v/>
      </c>
      <c r="M146" s="165"/>
      <c r="N146" s="166">
        <f>SUM('Pay App 1:Pay App 25'!L146)+SUM('Pay App 1:Pay App 25'!M146)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Data'!$N$2:$BW$88,27,FALSE)</f>
        <v>0</v>
      </c>
      <c r="F147" s="166">
        <f>IFERROR(E147+'Pay App 24'!F147,"")</f>
        <v>0</v>
      </c>
      <c r="G147" s="166">
        <f>SUM('Pay App 1:Pay App 24'!H147)</f>
        <v>0</v>
      </c>
      <c r="H147" s="165"/>
      <c r="I147" s="166">
        <f t="shared" si="6"/>
        <v>0</v>
      </c>
      <c r="J147" s="167">
        <f t="shared" si="7"/>
        <v>0</v>
      </c>
      <c r="K147" s="166">
        <f t="shared" si="8"/>
        <v>0</v>
      </c>
      <c r="L147" s="166" t="str">
        <f t="shared" si="9"/>
        <v/>
      </c>
      <c r="M147" s="165"/>
      <c r="N147" s="166">
        <f>SUM('Pay App 1:Pay App 25'!L147)+SUM('Pay App 1:Pay App 25'!M147)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Data'!$N$2:$BW$88,27,FALSE)</f>
        <v>0</v>
      </c>
      <c r="F148" s="166">
        <f>IFERROR(E148+'Pay App 24'!F148,"")</f>
        <v>0</v>
      </c>
      <c r="G148" s="166">
        <f>SUM('Pay App 1:Pay App 24'!H148)</f>
        <v>0</v>
      </c>
      <c r="H148" s="165"/>
      <c r="I148" s="166">
        <f t="shared" si="6"/>
        <v>0</v>
      </c>
      <c r="J148" s="167">
        <f t="shared" si="7"/>
        <v>0</v>
      </c>
      <c r="K148" s="166">
        <f t="shared" si="8"/>
        <v>0</v>
      </c>
      <c r="L148" s="166" t="str">
        <f t="shared" si="9"/>
        <v/>
      </c>
      <c r="M148" s="165"/>
      <c r="N148" s="166">
        <f>SUM('Pay App 1:Pay App 25'!L148)+SUM('Pay App 1:Pay App 25'!M148)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v07SblosZ2OWzS6E6ICJL1m0HibUCbO2uP/HctHxAOkwFmP7ls1MXrndbsqDudgyGGSoZtgWofRJhF6cQEwWpg==" saltValue="BPyrWpnDN5fW3s8hQIiFDg=="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395" priority="2" operator="equal">
      <formula>0</formula>
    </cfRule>
  </conditionalFormatting>
  <conditionalFormatting sqref="D106:G148">
    <cfRule type="cellIs" dxfId="394" priority="1" operator="equal">
      <formula>0</formula>
    </cfRule>
  </conditionalFormatting>
  <conditionalFormatting sqref="D10:H10 D12:H14 D19:H21">
    <cfRule type="cellIs" dxfId="393" priority="6" operator="equal">
      <formula>0</formula>
    </cfRule>
  </conditionalFormatting>
  <conditionalFormatting sqref="H51">
    <cfRule type="cellIs" dxfId="392" priority="9" operator="lessThan">
      <formula>0</formula>
    </cfRule>
  </conditionalFormatting>
  <conditionalFormatting sqref="I57:I100 K57:K100 I106:I148 K106:K148 N106:O148">
    <cfRule type="cellIs" dxfId="391" priority="14" operator="equal">
      <formula>0</formula>
    </cfRule>
  </conditionalFormatting>
  <conditionalFormatting sqref="J57:J100 J106:J149">
    <cfRule type="cellIs" dxfId="390" priority="11" operator="greaterThan">
      <formula>1</formula>
    </cfRule>
    <cfRule type="cellIs" dxfId="389" priority="12" operator="equal">
      <formula>0</formula>
    </cfRule>
  </conditionalFormatting>
  <conditionalFormatting sqref="K57:K100 K106:K148">
    <cfRule type="cellIs" dxfId="388" priority="10" operator="lessThan">
      <formula>0</formula>
    </cfRule>
  </conditionalFormatting>
  <conditionalFormatting sqref="M57:M100">
    <cfRule type="cellIs" dxfId="387" priority="13" operator="lessThan">
      <formula>0</formula>
    </cfRule>
  </conditionalFormatting>
  <conditionalFormatting sqref="M106:M148">
    <cfRule type="cellIs" dxfId="386" priority="8" operator="lessThan">
      <formula>0</formula>
    </cfRule>
  </conditionalFormatting>
  <conditionalFormatting sqref="N57:O100">
    <cfRule type="cellIs" dxfId="385"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842FD3D0-6A87-4460-B582-156FB56FC2BC}">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CD7824AC-40EB-42B0-88BA-6C9C21ED84C5}">
          <x14:formula1>
            <xm:f>'Graph Data'!$L$74:$L$76</xm:f>
          </x14:formula1>
          <xm:sqref>G17</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F4D15-88C7-422B-9373-E05CF694CB07}">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26</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26'!E149)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26'!G41)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25'!H49)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26.1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Data'!$N$2:$BW$88,28,FALSE)</f>
        <v>0</v>
      </c>
      <c r="F57" s="166">
        <f>IFERROR(E57+'Pay App 25'!F57,"")</f>
        <v>0</v>
      </c>
      <c r="G57" s="166">
        <f>SUM('Pay App 1:Pay App 25'!H57)</f>
        <v>0</v>
      </c>
      <c r="H57" s="165"/>
      <c r="I57" s="166">
        <f>G57+H57</f>
        <v>0</v>
      </c>
      <c r="J57" s="167">
        <f>IFERROR(I57/F57,0)</f>
        <v>0</v>
      </c>
      <c r="K57" s="166">
        <f>IFERROR(F57-I57,"")</f>
        <v>0</v>
      </c>
      <c r="L57" s="166" t="str">
        <f>IF(AND($H$33&lt;100000, $H$33&gt;0, H57&gt;=1),0,IF(AND($H$33&gt;=100000,H57&lt;&gt;""),O57,""))</f>
        <v/>
      </c>
      <c r="M57" s="165"/>
      <c r="N57" s="166">
        <f>SUM('Pay App 1:Pay App 26'!L57)+SUM('Pay App 1:Pay App 26'!M57)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Data'!$N$2:$BW$88,28,FALSE)</f>
        <v>0</v>
      </c>
      <c r="F58" s="166">
        <f>IFERROR(E58+'Pay App 25'!F58,"")</f>
        <v>0</v>
      </c>
      <c r="G58" s="166">
        <f>SUM('Pay App 1:Pay App 25'!H58)</f>
        <v>0</v>
      </c>
      <c r="H58" s="165"/>
      <c r="I58" s="166">
        <f>G58+H58</f>
        <v>0</v>
      </c>
      <c r="J58" s="167">
        <f>IFERROR(I58/F58,0)</f>
        <v>0</v>
      </c>
      <c r="K58" s="166">
        <f>IFERROR(F58-I58,"")</f>
        <v>0</v>
      </c>
      <c r="L58" s="166" t="str">
        <f t="shared" ref="L58:L100" si="0">IF(AND($H$33&lt;100000, $H$33&gt;0, H58&gt;=1),0,IF(AND($H$33&gt;=100000,H58&lt;&gt;""),O58,""))</f>
        <v/>
      </c>
      <c r="M58" s="165"/>
      <c r="N58" s="166">
        <f>SUM('Pay App 1:Pay App 26'!L58)+SUM('Pay App 1:Pay App 26'!M58)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Data'!$N$2:$BW$88,28,FALSE)</f>
        <v>0</v>
      </c>
      <c r="F59" s="166">
        <f>IFERROR(E59+'Pay App 25'!F59,"")</f>
        <v>0</v>
      </c>
      <c r="G59" s="166">
        <f>SUM('Pay App 1:Pay App 25'!H59)</f>
        <v>0</v>
      </c>
      <c r="H59" s="165"/>
      <c r="I59" s="166">
        <f t="shared" ref="I59:I99" si="2">G59+H59</f>
        <v>0</v>
      </c>
      <c r="J59" s="167">
        <f t="shared" ref="J59:J99" si="3">IFERROR(I59/F59,0)</f>
        <v>0</v>
      </c>
      <c r="K59" s="166">
        <f t="shared" ref="K59:K99" si="4">IFERROR(F59-I59,"")</f>
        <v>0</v>
      </c>
      <c r="L59" s="166" t="str">
        <f t="shared" si="0"/>
        <v/>
      </c>
      <c r="M59" s="165"/>
      <c r="N59" s="166">
        <f>SUM('Pay App 1:Pay App 26'!L59)+SUM('Pay App 1:Pay App 26'!M59)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Data'!$N$2:$BW$88,28,FALSE)</f>
        <v>0</v>
      </c>
      <c r="F60" s="166">
        <f>IFERROR(E60+'Pay App 25'!F60,"")</f>
        <v>0</v>
      </c>
      <c r="G60" s="166">
        <f>SUM('Pay App 1:Pay App 25'!H60)</f>
        <v>0</v>
      </c>
      <c r="H60" s="165"/>
      <c r="I60" s="166">
        <f t="shared" si="2"/>
        <v>0</v>
      </c>
      <c r="J60" s="167">
        <f t="shared" si="3"/>
        <v>0</v>
      </c>
      <c r="K60" s="166">
        <f t="shared" si="4"/>
        <v>0</v>
      </c>
      <c r="L60" s="166" t="str">
        <f t="shared" si="0"/>
        <v/>
      </c>
      <c r="M60" s="165"/>
      <c r="N60" s="166">
        <f>SUM('Pay App 1:Pay App 26'!L60)+SUM('Pay App 1:Pay App 26'!M60)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Data'!$N$2:$BW$88,28,FALSE)</f>
        <v>0</v>
      </c>
      <c r="F61" s="166">
        <f>IFERROR(E61+'Pay App 25'!F61,"")</f>
        <v>0</v>
      </c>
      <c r="G61" s="166">
        <f>SUM('Pay App 1:Pay App 25'!H61)</f>
        <v>0</v>
      </c>
      <c r="H61" s="165"/>
      <c r="I61" s="166">
        <f t="shared" si="2"/>
        <v>0</v>
      </c>
      <c r="J61" s="167">
        <f t="shared" si="3"/>
        <v>0</v>
      </c>
      <c r="K61" s="166">
        <f t="shared" si="4"/>
        <v>0</v>
      </c>
      <c r="L61" s="166" t="str">
        <f t="shared" si="0"/>
        <v/>
      </c>
      <c r="M61" s="165"/>
      <c r="N61" s="166">
        <f>SUM('Pay App 1:Pay App 26'!L61)+SUM('Pay App 1:Pay App 26'!M61)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Data'!$N$2:$BW$88,28,FALSE)</f>
        <v>0</v>
      </c>
      <c r="F62" s="166">
        <f>IFERROR(E62+'Pay App 25'!F62,"")</f>
        <v>0</v>
      </c>
      <c r="G62" s="166">
        <f>SUM('Pay App 1:Pay App 25'!H62)</f>
        <v>0</v>
      </c>
      <c r="H62" s="165"/>
      <c r="I62" s="166">
        <f t="shared" si="2"/>
        <v>0</v>
      </c>
      <c r="J62" s="167">
        <f t="shared" si="3"/>
        <v>0</v>
      </c>
      <c r="K62" s="166">
        <f t="shared" si="4"/>
        <v>0</v>
      </c>
      <c r="L62" s="166" t="str">
        <f t="shared" si="0"/>
        <v/>
      </c>
      <c r="M62" s="165"/>
      <c r="N62" s="166">
        <f>SUM('Pay App 1:Pay App 26'!L62)+SUM('Pay App 1:Pay App 26'!M62)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Data'!$N$2:$BW$88,28,FALSE)</f>
        <v>0</v>
      </c>
      <c r="F63" s="166">
        <f>IFERROR(E63+'Pay App 25'!F63,"")</f>
        <v>0</v>
      </c>
      <c r="G63" s="166">
        <f>SUM('Pay App 1:Pay App 25'!H63)</f>
        <v>0</v>
      </c>
      <c r="H63" s="165"/>
      <c r="I63" s="166">
        <f t="shared" si="2"/>
        <v>0</v>
      </c>
      <c r="J63" s="167">
        <f t="shared" si="3"/>
        <v>0</v>
      </c>
      <c r="K63" s="166">
        <f t="shared" si="4"/>
        <v>0</v>
      </c>
      <c r="L63" s="166" t="str">
        <f t="shared" si="0"/>
        <v/>
      </c>
      <c r="M63" s="165"/>
      <c r="N63" s="166">
        <f>SUM('Pay App 1:Pay App 26'!L63)+SUM('Pay App 1:Pay App 26'!M63)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Data'!$N$2:$BW$88,28,FALSE)</f>
        <v>0</v>
      </c>
      <c r="F64" s="166">
        <f>IFERROR(E64+'Pay App 25'!F64,"")</f>
        <v>0</v>
      </c>
      <c r="G64" s="166">
        <f>SUM('Pay App 1:Pay App 25'!H64)</f>
        <v>0</v>
      </c>
      <c r="H64" s="165"/>
      <c r="I64" s="166">
        <f t="shared" si="2"/>
        <v>0</v>
      </c>
      <c r="J64" s="167">
        <f t="shared" si="3"/>
        <v>0</v>
      </c>
      <c r="K64" s="166">
        <f t="shared" si="4"/>
        <v>0</v>
      </c>
      <c r="L64" s="166" t="str">
        <f t="shared" si="0"/>
        <v/>
      </c>
      <c r="M64" s="165"/>
      <c r="N64" s="166">
        <f>SUM('Pay App 1:Pay App 26'!L64)+SUM('Pay App 1:Pay App 26'!M64)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Data'!$N$2:$BW$88,28,FALSE)</f>
        <v>0</v>
      </c>
      <c r="F65" s="166">
        <f>IFERROR(E65+'Pay App 25'!F65,"")</f>
        <v>0</v>
      </c>
      <c r="G65" s="166">
        <f>SUM('Pay App 1:Pay App 25'!H65)</f>
        <v>0</v>
      </c>
      <c r="H65" s="165"/>
      <c r="I65" s="166">
        <f t="shared" si="2"/>
        <v>0</v>
      </c>
      <c r="J65" s="167">
        <f t="shared" si="3"/>
        <v>0</v>
      </c>
      <c r="K65" s="166">
        <f t="shared" si="4"/>
        <v>0</v>
      </c>
      <c r="L65" s="166" t="str">
        <f t="shared" si="0"/>
        <v/>
      </c>
      <c r="M65" s="165"/>
      <c r="N65" s="166">
        <f>SUM('Pay App 1:Pay App 26'!L65)+SUM('Pay App 1:Pay App 26'!M65)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Data'!$N$2:$BW$88,28,FALSE)</f>
        <v>0</v>
      </c>
      <c r="F66" s="166">
        <f>IFERROR(E66+'Pay App 25'!F66,"")</f>
        <v>0</v>
      </c>
      <c r="G66" s="166">
        <f>SUM('Pay App 1:Pay App 25'!H66)</f>
        <v>0</v>
      </c>
      <c r="H66" s="165"/>
      <c r="I66" s="166">
        <f t="shared" si="2"/>
        <v>0</v>
      </c>
      <c r="J66" s="167">
        <f t="shared" si="3"/>
        <v>0</v>
      </c>
      <c r="K66" s="166">
        <f t="shared" si="4"/>
        <v>0</v>
      </c>
      <c r="L66" s="166" t="str">
        <f t="shared" si="0"/>
        <v/>
      </c>
      <c r="M66" s="165"/>
      <c r="N66" s="166">
        <f>SUM('Pay App 1:Pay App 26'!L66)+SUM('Pay App 1:Pay App 26'!M66)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Data'!$N$2:$BW$88,28,FALSE)</f>
        <v>0</v>
      </c>
      <c r="F67" s="166">
        <f>IFERROR(E67+'Pay App 25'!F67,"")</f>
        <v>0</v>
      </c>
      <c r="G67" s="166">
        <f>SUM('Pay App 1:Pay App 25'!H67)</f>
        <v>0</v>
      </c>
      <c r="H67" s="165"/>
      <c r="I67" s="166">
        <f t="shared" si="2"/>
        <v>0</v>
      </c>
      <c r="J67" s="167">
        <f t="shared" si="3"/>
        <v>0</v>
      </c>
      <c r="K67" s="166">
        <f t="shared" si="4"/>
        <v>0</v>
      </c>
      <c r="L67" s="166" t="str">
        <f t="shared" si="0"/>
        <v/>
      </c>
      <c r="M67" s="165"/>
      <c r="N67" s="166">
        <f>SUM('Pay App 1:Pay App 26'!L67)+SUM('Pay App 1:Pay App 26'!M67)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Data'!$N$2:$BW$88,28,FALSE)</f>
        <v>0</v>
      </c>
      <c r="F68" s="166">
        <f>IFERROR(E68+'Pay App 25'!F68,"")</f>
        <v>0</v>
      </c>
      <c r="G68" s="166">
        <f>SUM('Pay App 1:Pay App 25'!H68)</f>
        <v>0</v>
      </c>
      <c r="H68" s="165"/>
      <c r="I68" s="166">
        <f t="shared" si="2"/>
        <v>0</v>
      </c>
      <c r="J68" s="167">
        <f t="shared" si="3"/>
        <v>0</v>
      </c>
      <c r="K68" s="166">
        <f t="shared" si="4"/>
        <v>0</v>
      </c>
      <c r="L68" s="166" t="str">
        <f t="shared" si="0"/>
        <v/>
      </c>
      <c r="M68" s="165"/>
      <c r="N68" s="166">
        <f>SUM('Pay App 1:Pay App 26'!L68)+SUM('Pay App 1:Pay App 26'!M68)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Data'!$N$2:$BW$88,28,FALSE)</f>
        <v>0</v>
      </c>
      <c r="F69" s="166">
        <f>IFERROR(E69+'Pay App 25'!F69,"")</f>
        <v>0</v>
      </c>
      <c r="G69" s="166">
        <f>SUM('Pay App 1:Pay App 25'!H69)</f>
        <v>0</v>
      </c>
      <c r="H69" s="165"/>
      <c r="I69" s="166">
        <f t="shared" si="2"/>
        <v>0</v>
      </c>
      <c r="J69" s="167">
        <f t="shared" si="3"/>
        <v>0</v>
      </c>
      <c r="K69" s="166">
        <f t="shared" si="4"/>
        <v>0</v>
      </c>
      <c r="L69" s="166" t="str">
        <f t="shared" si="0"/>
        <v/>
      </c>
      <c r="M69" s="165"/>
      <c r="N69" s="166">
        <f>SUM('Pay App 1:Pay App 26'!L69)+SUM('Pay App 1:Pay App 26'!M69)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Data'!$N$2:$BW$88,28,FALSE)</f>
        <v>0</v>
      </c>
      <c r="F70" s="166">
        <f>IFERROR(E70+'Pay App 25'!F70,"")</f>
        <v>0</v>
      </c>
      <c r="G70" s="166">
        <f>SUM('Pay App 1:Pay App 25'!H70)</f>
        <v>0</v>
      </c>
      <c r="H70" s="165"/>
      <c r="I70" s="166">
        <f t="shared" si="2"/>
        <v>0</v>
      </c>
      <c r="J70" s="167">
        <f t="shared" si="3"/>
        <v>0</v>
      </c>
      <c r="K70" s="166">
        <f t="shared" si="4"/>
        <v>0</v>
      </c>
      <c r="L70" s="166" t="str">
        <f t="shared" si="0"/>
        <v/>
      </c>
      <c r="M70" s="165"/>
      <c r="N70" s="166">
        <f>SUM('Pay App 1:Pay App 26'!L70)+SUM('Pay App 1:Pay App 26'!M70)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Data'!$N$2:$BW$88,28,FALSE)</f>
        <v>0</v>
      </c>
      <c r="F71" s="166">
        <f>IFERROR(E71+'Pay App 25'!F71,"")</f>
        <v>0</v>
      </c>
      <c r="G71" s="166">
        <f>SUM('Pay App 1:Pay App 25'!H71)</f>
        <v>0</v>
      </c>
      <c r="H71" s="165"/>
      <c r="I71" s="166">
        <f t="shared" si="2"/>
        <v>0</v>
      </c>
      <c r="J71" s="167">
        <f t="shared" si="3"/>
        <v>0</v>
      </c>
      <c r="K71" s="166">
        <f t="shared" si="4"/>
        <v>0</v>
      </c>
      <c r="L71" s="166" t="str">
        <f t="shared" si="0"/>
        <v/>
      </c>
      <c r="M71" s="165"/>
      <c r="N71" s="166">
        <f>SUM('Pay App 1:Pay App 26'!L71)+SUM('Pay App 1:Pay App 26'!M71)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Data'!$N$2:$BW$88,28,FALSE)</f>
        <v>0</v>
      </c>
      <c r="F72" s="166">
        <f>IFERROR(E72+'Pay App 25'!F72,"")</f>
        <v>0</v>
      </c>
      <c r="G72" s="166">
        <f>SUM('Pay App 1:Pay App 25'!H72)</f>
        <v>0</v>
      </c>
      <c r="H72" s="165"/>
      <c r="I72" s="166">
        <f t="shared" si="2"/>
        <v>0</v>
      </c>
      <c r="J72" s="167">
        <f t="shared" si="3"/>
        <v>0</v>
      </c>
      <c r="K72" s="166">
        <f t="shared" si="4"/>
        <v>0</v>
      </c>
      <c r="L72" s="166" t="str">
        <f t="shared" si="0"/>
        <v/>
      </c>
      <c r="M72" s="165"/>
      <c r="N72" s="166">
        <f>SUM('Pay App 1:Pay App 26'!L72)+SUM('Pay App 1:Pay App 26'!M72)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Data'!$N$2:$BW$88,28,FALSE)</f>
        <v>0</v>
      </c>
      <c r="F73" s="166">
        <f>IFERROR(E73+'Pay App 25'!F73,"")</f>
        <v>0</v>
      </c>
      <c r="G73" s="166">
        <f>SUM('Pay App 1:Pay App 25'!H73)</f>
        <v>0</v>
      </c>
      <c r="H73" s="165"/>
      <c r="I73" s="166">
        <f t="shared" si="2"/>
        <v>0</v>
      </c>
      <c r="J73" s="167">
        <f t="shared" si="3"/>
        <v>0</v>
      </c>
      <c r="K73" s="166">
        <f t="shared" si="4"/>
        <v>0</v>
      </c>
      <c r="L73" s="166" t="str">
        <f t="shared" si="0"/>
        <v/>
      </c>
      <c r="M73" s="165"/>
      <c r="N73" s="166">
        <f>SUM('Pay App 1:Pay App 26'!L73)+SUM('Pay App 1:Pay App 26'!M73)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Data'!$N$2:$BW$88,28,FALSE)</f>
        <v>0</v>
      </c>
      <c r="F74" s="166">
        <f>IFERROR(E74+'Pay App 25'!F74,"")</f>
        <v>0</v>
      </c>
      <c r="G74" s="166">
        <f>SUM('Pay App 1:Pay App 25'!H74)</f>
        <v>0</v>
      </c>
      <c r="H74" s="165"/>
      <c r="I74" s="166">
        <f t="shared" si="2"/>
        <v>0</v>
      </c>
      <c r="J74" s="167">
        <f t="shared" si="3"/>
        <v>0</v>
      </c>
      <c r="K74" s="166">
        <f t="shared" si="4"/>
        <v>0</v>
      </c>
      <c r="L74" s="166" t="str">
        <f t="shared" si="0"/>
        <v/>
      </c>
      <c r="M74" s="165"/>
      <c r="N74" s="166">
        <f>SUM('Pay App 1:Pay App 26'!L74)+SUM('Pay App 1:Pay App 26'!M74)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Data'!$N$2:$BW$88,28,FALSE)</f>
        <v>0</v>
      </c>
      <c r="F75" s="166">
        <f>IFERROR(E75+'Pay App 25'!F75,"")</f>
        <v>0</v>
      </c>
      <c r="G75" s="166">
        <f>SUM('Pay App 1:Pay App 25'!H75)</f>
        <v>0</v>
      </c>
      <c r="H75" s="165"/>
      <c r="I75" s="166">
        <f t="shared" si="2"/>
        <v>0</v>
      </c>
      <c r="J75" s="167">
        <f t="shared" si="3"/>
        <v>0</v>
      </c>
      <c r="K75" s="166">
        <f t="shared" si="4"/>
        <v>0</v>
      </c>
      <c r="L75" s="166" t="str">
        <f t="shared" si="0"/>
        <v/>
      </c>
      <c r="M75" s="165"/>
      <c r="N75" s="166">
        <f>SUM('Pay App 1:Pay App 26'!L75)+SUM('Pay App 1:Pay App 26'!M75)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Data'!$N$2:$BW$88,28,FALSE)</f>
        <v>0</v>
      </c>
      <c r="F76" s="166">
        <f>IFERROR(E76+'Pay App 25'!F76,"")</f>
        <v>0</v>
      </c>
      <c r="G76" s="166">
        <f>SUM('Pay App 1:Pay App 25'!H76)</f>
        <v>0</v>
      </c>
      <c r="H76" s="165"/>
      <c r="I76" s="166">
        <f t="shared" si="2"/>
        <v>0</v>
      </c>
      <c r="J76" s="167">
        <f t="shared" si="3"/>
        <v>0</v>
      </c>
      <c r="K76" s="166">
        <f t="shared" si="4"/>
        <v>0</v>
      </c>
      <c r="L76" s="166" t="str">
        <f t="shared" si="0"/>
        <v/>
      </c>
      <c r="M76" s="165"/>
      <c r="N76" s="166">
        <f>SUM('Pay App 1:Pay App 26'!L76)+SUM('Pay App 1:Pay App 26'!M76)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Data'!$N$2:$BW$88,28,FALSE)</f>
        <v>0</v>
      </c>
      <c r="F77" s="166">
        <f>IFERROR(E77+'Pay App 25'!F77,"")</f>
        <v>0</v>
      </c>
      <c r="G77" s="166">
        <f>SUM('Pay App 1:Pay App 25'!H77)</f>
        <v>0</v>
      </c>
      <c r="H77" s="165"/>
      <c r="I77" s="166">
        <f t="shared" si="2"/>
        <v>0</v>
      </c>
      <c r="J77" s="167">
        <f t="shared" si="3"/>
        <v>0</v>
      </c>
      <c r="K77" s="166">
        <f t="shared" si="4"/>
        <v>0</v>
      </c>
      <c r="L77" s="166" t="str">
        <f t="shared" si="0"/>
        <v/>
      </c>
      <c r="M77" s="165"/>
      <c r="N77" s="166">
        <f>SUM('Pay App 1:Pay App 26'!L77)+SUM('Pay App 1:Pay App 26'!M77)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Data'!$N$2:$BW$88,28,FALSE)</f>
        <v>0</v>
      </c>
      <c r="F78" s="166">
        <f>IFERROR(E78+'Pay App 25'!F78,"")</f>
        <v>0</v>
      </c>
      <c r="G78" s="166">
        <f>SUM('Pay App 1:Pay App 25'!H78)</f>
        <v>0</v>
      </c>
      <c r="H78" s="165"/>
      <c r="I78" s="166">
        <f t="shared" si="2"/>
        <v>0</v>
      </c>
      <c r="J78" s="167">
        <f t="shared" si="3"/>
        <v>0</v>
      </c>
      <c r="K78" s="166">
        <f t="shared" si="4"/>
        <v>0</v>
      </c>
      <c r="L78" s="166" t="str">
        <f t="shared" si="0"/>
        <v/>
      </c>
      <c r="M78" s="165"/>
      <c r="N78" s="166">
        <f>SUM('Pay App 1:Pay App 26'!L78)+SUM('Pay App 1:Pay App 26'!M78)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Data'!$N$2:$BW$88,28,FALSE)</f>
        <v>0</v>
      </c>
      <c r="F79" s="166">
        <f>IFERROR(E79+'Pay App 25'!F79,"")</f>
        <v>0</v>
      </c>
      <c r="G79" s="166">
        <f>SUM('Pay App 1:Pay App 25'!H79)</f>
        <v>0</v>
      </c>
      <c r="H79" s="165"/>
      <c r="I79" s="166">
        <f t="shared" si="2"/>
        <v>0</v>
      </c>
      <c r="J79" s="167">
        <f t="shared" si="3"/>
        <v>0</v>
      </c>
      <c r="K79" s="166">
        <f t="shared" si="4"/>
        <v>0</v>
      </c>
      <c r="L79" s="166" t="str">
        <f t="shared" si="0"/>
        <v/>
      </c>
      <c r="M79" s="165"/>
      <c r="N79" s="166">
        <f>SUM('Pay App 1:Pay App 26'!L79)+SUM('Pay App 1:Pay App 26'!M79)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Data'!$N$2:$BW$88,28,FALSE)</f>
        <v>0</v>
      </c>
      <c r="F80" s="166">
        <f>IFERROR(E80+'Pay App 25'!F80,"")</f>
        <v>0</v>
      </c>
      <c r="G80" s="166">
        <f>SUM('Pay App 1:Pay App 25'!H80)</f>
        <v>0</v>
      </c>
      <c r="H80" s="165"/>
      <c r="I80" s="166">
        <f t="shared" si="2"/>
        <v>0</v>
      </c>
      <c r="J80" s="167">
        <f t="shared" si="3"/>
        <v>0</v>
      </c>
      <c r="K80" s="166">
        <f t="shared" si="4"/>
        <v>0</v>
      </c>
      <c r="L80" s="166" t="str">
        <f t="shared" si="0"/>
        <v/>
      </c>
      <c r="M80" s="165"/>
      <c r="N80" s="166">
        <f>SUM('Pay App 1:Pay App 26'!L80)+SUM('Pay App 1:Pay App 26'!M80)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Data'!$N$2:$BW$88,28,FALSE)</f>
        <v>0</v>
      </c>
      <c r="F81" s="166">
        <f>IFERROR(E81+'Pay App 25'!F81,"")</f>
        <v>0</v>
      </c>
      <c r="G81" s="166">
        <f>SUM('Pay App 1:Pay App 25'!H81)</f>
        <v>0</v>
      </c>
      <c r="H81" s="165"/>
      <c r="I81" s="166">
        <f t="shared" si="2"/>
        <v>0</v>
      </c>
      <c r="J81" s="167">
        <f t="shared" si="3"/>
        <v>0</v>
      </c>
      <c r="K81" s="166">
        <f t="shared" si="4"/>
        <v>0</v>
      </c>
      <c r="L81" s="166" t="str">
        <f t="shared" si="0"/>
        <v/>
      </c>
      <c r="M81" s="165"/>
      <c r="N81" s="166">
        <f>SUM('Pay App 1:Pay App 26'!L81)+SUM('Pay App 1:Pay App 26'!M81)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Data'!$N$2:$BW$88,28,FALSE)</f>
        <v>0</v>
      </c>
      <c r="F82" s="166">
        <f>IFERROR(E82+'Pay App 25'!F82,"")</f>
        <v>0</v>
      </c>
      <c r="G82" s="166">
        <f>SUM('Pay App 1:Pay App 25'!H82)</f>
        <v>0</v>
      </c>
      <c r="H82" s="165"/>
      <c r="I82" s="166">
        <f t="shared" si="2"/>
        <v>0</v>
      </c>
      <c r="J82" s="167">
        <f t="shared" si="3"/>
        <v>0</v>
      </c>
      <c r="K82" s="166">
        <f t="shared" si="4"/>
        <v>0</v>
      </c>
      <c r="L82" s="166" t="str">
        <f t="shared" si="0"/>
        <v/>
      </c>
      <c r="M82" s="165"/>
      <c r="N82" s="166">
        <f>SUM('Pay App 1:Pay App 26'!L82)+SUM('Pay App 1:Pay App 26'!M82)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Data'!$N$2:$BW$88,28,FALSE)</f>
        <v>0</v>
      </c>
      <c r="F83" s="166">
        <f>IFERROR(E83+'Pay App 25'!F83,"")</f>
        <v>0</v>
      </c>
      <c r="G83" s="166">
        <f>SUM('Pay App 1:Pay App 25'!H83)</f>
        <v>0</v>
      </c>
      <c r="H83" s="165"/>
      <c r="I83" s="166">
        <f t="shared" si="2"/>
        <v>0</v>
      </c>
      <c r="J83" s="167">
        <f t="shared" si="3"/>
        <v>0</v>
      </c>
      <c r="K83" s="166">
        <f t="shared" si="4"/>
        <v>0</v>
      </c>
      <c r="L83" s="166" t="str">
        <f t="shared" si="0"/>
        <v/>
      </c>
      <c r="M83" s="165"/>
      <c r="N83" s="166">
        <f>SUM('Pay App 1:Pay App 26'!L83)+SUM('Pay App 1:Pay App 26'!M83)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Data'!$N$2:$BW$88,28,FALSE)</f>
        <v>0</v>
      </c>
      <c r="F84" s="166">
        <f>IFERROR(E84+'Pay App 25'!F84,"")</f>
        <v>0</v>
      </c>
      <c r="G84" s="166">
        <f>SUM('Pay App 1:Pay App 25'!H84)</f>
        <v>0</v>
      </c>
      <c r="H84" s="165"/>
      <c r="I84" s="166">
        <f t="shared" si="2"/>
        <v>0</v>
      </c>
      <c r="J84" s="167">
        <f t="shared" si="3"/>
        <v>0</v>
      </c>
      <c r="K84" s="166">
        <f t="shared" si="4"/>
        <v>0</v>
      </c>
      <c r="L84" s="166" t="str">
        <f t="shared" si="0"/>
        <v/>
      </c>
      <c r="M84" s="165"/>
      <c r="N84" s="166">
        <f>SUM('Pay App 1:Pay App 26'!L84)+SUM('Pay App 1:Pay App 26'!M84)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Data'!$N$2:$BW$88,28,FALSE)</f>
        <v>0</v>
      </c>
      <c r="F85" s="166">
        <f>IFERROR(E85+'Pay App 25'!F85,"")</f>
        <v>0</v>
      </c>
      <c r="G85" s="166">
        <f>SUM('Pay App 1:Pay App 25'!H85)</f>
        <v>0</v>
      </c>
      <c r="H85" s="165"/>
      <c r="I85" s="166">
        <f t="shared" si="2"/>
        <v>0</v>
      </c>
      <c r="J85" s="167">
        <f t="shared" si="3"/>
        <v>0</v>
      </c>
      <c r="K85" s="166">
        <f t="shared" si="4"/>
        <v>0</v>
      </c>
      <c r="L85" s="166" t="str">
        <f t="shared" si="0"/>
        <v/>
      </c>
      <c r="M85" s="165"/>
      <c r="N85" s="166">
        <f>SUM('Pay App 1:Pay App 26'!L85)+SUM('Pay App 1:Pay App 26'!M85)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Data'!$N$2:$BW$88,28,FALSE)</f>
        <v>0</v>
      </c>
      <c r="F86" s="166">
        <f>IFERROR(E86+'Pay App 25'!F86,"")</f>
        <v>0</v>
      </c>
      <c r="G86" s="166">
        <f>SUM('Pay App 1:Pay App 25'!H86)</f>
        <v>0</v>
      </c>
      <c r="H86" s="165"/>
      <c r="I86" s="166">
        <f t="shared" si="2"/>
        <v>0</v>
      </c>
      <c r="J86" s="167">
        <f t="shared" si="3"/>
        <v>0</v>
      </c>
      <c r="K86" s="166">
        <f t="shared" si="4"/>
        <v>0</v>
      </c>
      <c r="L86" s="166" t="str">
        <f t="shared" si="0"/>
        <v/>
      </c>
      <c r="M86" s="165"/>
      <c r="N86" s="166">
        <f>SUM('Pay App 1:Pay App 26'!L86)+SUM('Pay App 1:Pay App 26'!M86)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Data'!$N$2:$BW$88,28,FALSE)</f>
        <v>0</v>
      </c>
      <c r="F87" s="166">
        <f>IFERROR(E87+'Pay App 25'!F87,"")</f>
        <v>0</v>
      </c>
      <c r="G87" s="166">
        <f>SUM('Pay App 1:Pay App 25'!H87)</f>
        <v>0</v>
      </c>
      <c r="H87" s="165"/>
      <c r="I87" s="166">
        <f t="shared" si="2"/>
        <v>0</v>
      </c>
      <c r="J87" s="167">
        <f t="shared" si="3"/>
        <v>0</v>
      </c>
      <c r="K87" s="166">
        <f t="shared" si="4"/>
        <v>0</v>
      </c>
      <c r="L87" s="166" t="str">
        <f t="shared" si="0"/>
        <v/>
      </c>
      <c r="M87" s="165"/>
      <c r="N87" s="166">
        <f>SUM('Pay App 1:Pay App 26'!L87)+SUM('Pay App 1:Pay App 26'!M87)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Data'!$N$2:$BW$88,28,FALSE)</f>
        <v>0</v>
      </c>
      <c r="F88" s="166">
        <f>IFERROR(E88+'Pay App 25'!F88,"")</f>
        <v>0</v>
      </c>
      <c r="G88" s="166">
        <f>SUM('Pay App 1:Pay App 25'!H88)</f>
        <v>0</v>
      </c>
      <c r="H88" s="165"/>
      <c r="I88" s="166">
        <f t="shared" si="2"/>
        <v>0</v>
      </c>
      <c r="J88" s="167">
        <f t="shared" si="3"/>
        <v>0</v>
      </c>
      <c r="K88" s="166">
        <f t="shared" si="4"/>
        <v>0</v>
      </c>
      <c r="L88" s="166" t="str">
        <f t="shared" si="0"/>
        <v/>
      </c>
      <c r="M88" s="165"/>
      <c r="N88" s="166">
        <f>SUM('Pay App 1:Pay App 26'!L88)+SUM('Pay App 1:Pay App 26'!M88)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Data'!$N$2:$BW$88,28,FALSE)</f>
        <v>0</v>
      </c>
      <c r="F89" s="166">
        <f>IFERROR(E89+'Pay App 25'!F89,"")</f>
        <v>0</v>
      </c>
      <c r="G89" s="166">
        <f>SUM('Pay App 1:Pay App 25'!H89)</f>
        <v>0</v>
      </c>
      <c r="H89" s="165"/>
      <c r="I89" s="166">
        <f t="shared" si="2"/>
        <v>0</v>
      </c>
      <c r="J89" s="167">
        <f t="shared" si="3"/>
        <v>0</v>
      </c>
      <c r="K89" s="166">
        <f t="shared" si="4"/>
        <v>0</v>
      </c>
      <c r="L89" s="166" t="str">
        <f t="shared" si="0"/>
        <v/>
      </c>
      <c r="M89" s="165"/>
      <c r="N89" s="166">
        <f>SUM('Pay App 1:Pay App 26'!L89)+SUM('Pay App 1:Pay App 26'!M89)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Data'!$N$2:$BW$88,28,FALSE)</f>
        <v>0</v>
      </c>
      <c r="F90" s="166">
        <f>IFERROR(E90+'Pay App 25'!F90,"")</f>
        <v>0</v>
      </c>
      <c r="G90" s="166">
        <f>SUM('Pay App 1:Pay App 25'!H90)</f>
        <v>0</v>
      </c>
      <c r="H90" s="165"/>
      <c r="I90" s="166">
        <f t="shared" si="2"/>
        <v>0</v>
      </c>
      <c r="J90" s="167">
        <f t="shared" si="3"/>
        <v>0</v>
      </c>
      <c r="K90" s="166">
        <f t="shared" si="4"/>
        <v>0</v>
      </c>
      <c r="L90" s="166" t="str">
        <f t="shared" si="0"/>
        <v/>
      </c>
      <c r="M90" s="165"/>
      <c r="N90" s="166">
        <f>SUM('Pay App 1:Pay App 26'!L90)+SUM('Pay App 1:Pay App 26'!M90)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Data'!$N$2:$BW$88,28,FALSE)</f>
        <v>0</v>
      </c>
      <c r="F91" s="166">
        <f>IFERROR(E91+'Pay App 25'!F91,"")</f>
        <v>0</v>
      </c>
      <c r="G91" s="166">
        <f>SUM('Pay App 1:Pay App 25'!H91)</f>
        <v>0</v>
      </c>
      <c r="H91" s="165"/>
      <c r="I91" s="166">
        <f t="shared" si="2"/>
        <v>0</v>
      </c>
      <c r="J91" s="167">
        <f t="shared" si="3"/>
        <v>0</v>
      </c>
      <c r="K91" s="166">
        <f t="shared" si="4"/>
        <v>0</v>
      </c>
      <c r="L91" s="166" t="str">
        <f t="shared" si="0"/>
        <v/>
      </c>
      <c r="M91" s="165"/>
      <c r="N91" s="166">
        <f>SUM('Pay App 1:Pay App 26'!L91)+SUM('Pay App 1:Pay App 26'!M91)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Data'!$N$2:$BW$88,28,FALSE)</f>
        <v>0</v>
      </c>
      <c r="F92" s="166">
        <f>IFERROR(E92+'Pay App 25'!F92,"")</f>
        <v>0</v>
      </c>
      <c r="G92" s="166">
        <f>SUM('Pay App 1:Pay App 25'!H92)</f>
        <v>0</v>
      </c>
      <c r="H92" s="165"/>
      <c r="I92" s="166">
        <f t="shared" si="2"/>
        <v>0</v>
      </c>
      <c r="J92" s="167">
        <f t="shared" si="3"/>
        <v>0</v>
      </c>
      <c r="K92" s="166">
        <f t="shared" si="4"/>
        <v>0</v>
      </c>
      <c r="L92" s="166" t="str">
        <f t="shared" si="0"/>
        <v/>
      </c>
      <c r="M92" s="165"/>
      <c r="N92" s="166">
        <f>SUM('Pay App 1:Pay App 26'!L92)+SUM('Pay App 1:Pay App 26'!M92)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Data'!$N$2:$BW$88,28,FALSE)</f>
        <v>0</v>
      </c>
      <c r="F93" s="166">
        <f>IFERROR(E93+'Pay App 25'!F93,"")</f>
        <v>0</v>
      </c>
      <c r="G93" s="166">
        <f>SUM('Pay App 1:Pay App 25'!H93)</f>
        <v>0</v>
      </c>
      <c r="H93" s="165"/>
      <c r="I93" s="166">
        <f t="shared" si="2"/>
        <v>0</v>
      </c>
      <c r="J93" s="167">
        <f t="shared" si="3"/>
        <v>0</v>
      </c>
      <c r="K93" s="166">
        <f t="shared" si="4"/>
        <v>0</v>
      </c>
      <c r="L93" s="166" t="str">
        <f t="shared" si="0"/>
        <v/>
      </c>
      <c r="M93" s="165"/>
      <c r="N93" s="166">
        <f>SUM('Pay App 1:Pay App 26'!L93)+SUM('Pay App 1:Pay App 26'!M93)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Data'!$N$2:$BW$88,28,FALSE)</f>
        <v>0</v>
      </c>
      <c r="F94" s="166">
        <f>IFERROR(E94+'Pay App 25'!F94,"")</f>
        <v>0</v>
      </c>
      <c r="G94" s="166">
        <f>SUM('Pay App 1:Pay App 25'!H94)</f>
        <v>0</v>
      </c>
      <c r="H94" s="165"/>
      <c r="I94" s="166">
        <f t="shared" si="2"/>
        <v>0</v>
      </c>
      <c r="J94" s="167">
        <f t="shared" si="3"/>
        <v>0</v>
      </c>
      <c r="K94" s="166">
        <f t="shared" si="4"/>
        <v>0</v>
      </c>
      <c r="L94" s="166" t="str">
        <f t="shared" si="0"/>
        <v/>
      </c>
      <c r="M94" s="165"/>
      <c r="N94" s="166">
        <f>SUM('Pay App 1:Pay App 26'!L94)+SUM('Pay App 1:Pay App 26'!M94)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Data'!$N$2:$BW$88,28,FALSE)</f>
        <v>0</v>
      </c>
      <c r="F95" s="166">
        <f>IFERROR(E95+'Pay App 25'!F95,"")</f>
        <v>0</v>
      </c>
      <c r="G95" s="166">
        <f>SUM('Pay App 1:Pay App 25'!H95)</f>
        <v>0</v>
      </c>
      <c r="H95" s="165"/>
      <c r="I95" s="166">
        <f t="shared" si="2"/>
        <v>0</v>
      </c>
      <c r="J95" s="167">
        <f t="shared" si="3"/>
        <v>0</v>
      </c>
      <c r="K95" s="166">
        <f t="shared" si="4"/>
        <v>0</v>
      </c>
      <c r="L95" s="166" t="str">
        <f t="shared" si="0"/>
        <v/>
      </c>
      <c r="M95" s="165"/>
      <c r="N95" s="166">
        <f>SUM('Pay App 1:Pay App 26'!L95)+SUM('Pay App 1:Pay App 26'!M95)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Data'!$N$2:$BW$88,28,FALSE)</f>
        <v>0</v>
      </c>
      <c r="F96" s="166">
        <f>IFERROR(E96+'Pay App 25'!F96,"")</f>
        <v>0</v>
      </c>
      <c r="G96" s="166">
        <f>SUM('Pay App 1:Pay App 25'!H96)</f>
        <v>0</v>
      </c>
      <c r="H96" s="165"/>
      <c r="I96" s="166">
        <f t="shared" si="2"/>
        <v>0</v>
      </c>
      <c r="J96" s="167">
        <f t="shared" si="3"/>
        <v>0</v>
      </c>
      <c r="K96" s="166">
        <f t="shared" si="4"/>
        <v>0</v>
      </c>
      <c r="L96" s="166" t="str">
        <f t="shared" si="0"/>
        <v/>
      </c>
      <c r="M96" s="165"/>
      <c r="N96" s="166">
        <f>SUM('Pay App 1:Pay App 26'!L96)+SUM('Pay App 1:Pay App 26'!M96)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Data'!$N$2:$BW$88,28,FALSE)</f>
        <v>0</v>
      </c>
      <c r="F97" s="166">
        <f>IFERROR(E97+'Pay App 25'!F97,"")</f>
        <v>0</v>
      </c>
      <c r="G97" s="166">
        <f>SUM('Pay App 1:Pay App 25'!H97)</f>
        <v>0</v>
      </c>
      <c r="H97" s="165"/>
      <c r="I97" s="166">
        <f t="shared" si="2"/>
        <v>0</v>
      </c>
      <c r="J97" s="167">
        <f t="shared" si="3"/>
        <v>0</v>
      </c>
      <c r="K97" s="166">
        <f t="shared" si="4"/>
        <v>0</v>
      </c>
      <c r="L97" s="166" t="str">
        <f t="shared" si="0"/>
        <v/>
      </c>
      <c r="M97" s="165"/>
      <c r="N97" s="166">
        <f>SUM('Pay App 1:Pay App 26'!L97)+SUM('Pay App 1:Pay App 26'!M97)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Data'!$N$2:$BW$88,28,FALSE)</f>
        <v>0</v>
      </c>
      <c r="F98" s="166">
        <f>IFERROR(E98+'Pay App 25'!F98,"")</f>
        <v>0</v>
      </c>
      <c r="G98" s="166">
        <f>SUM('Pay App 1:Pay App 25'!H98)</f>
        <v>0</v>
      </c>
      <c r="H98" s="165"/>
      <c r="I98" s="166">
        <f t="shared" si="2"/>
        <v>0</v>
      </c>
      <c r="J98" s="167">
        <f t="shared" si="3"/>
        <v>0</v>
      </c>
      <c r="K98" s="166">
        <f t="shared" si="4"/>
        <v>0</v>
      </c>
      <c r="L98" s="166" t="str">
        <f t="shared" si="0"/>
        <v/>
      </c>
      <c r="M98" s="165"/>
      <c r="N98" s="166">
        <f>SUM('Pay App 1:Pay App 26'!L98)+SUM('Pay App 1:Pay App 26'!M98)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Data'!$N$2:$BW$88,28,FALSE)</f>
        <v>0</v>
      </c>
      <c r="F99" s="166">
        <f>IFERROR(E99+'Pay App 25'!F99,"")</f>
        <v>0</v>
      </c>
      <c r="G99" s="166">
        <f>SUM('Pay App 1:Pay App 25'!H99)</f>
        <v>0</v>
      </c>
      <c r="H99" s="165"/>
      <c r="I99" s="166">
        <f t="shared" si="2"/>
        <v>0</v>
      </c>
      <c r="J99" s="167">
        <f t="shared" si="3"/>
        <v>0</v>
      </c>
      <c r="K99" s="166">
        <f t="shared" si="4"/>
        <v>0</v>
      </c>
      <c r="L99" s="166" t="str">
        <f t="shared" si="0"/>
        <v/>
      </c>
      <c r="M99" s="165"/>
      <c r="N99" s="166">
        <f>SUM('Pay App 1:Pay App 26'!L99)+SUM('Pay App 1:Pay App 26'!M99)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Data'!$N$2:$BW$88,28,FALSE)</f>
        <v>0</v>
      </c>
      <c r="F100" s="166">
        <f>IFERROR(E100+'Pay App 25'!F100,"")</f>
        <v>0</v>
      </c>
      <c r="G100" s="166">
        <f>SUM('Pay App 1:Pay App 25'!H100)</f>
        <v>0</v>
      </c>
      <c r="H100" s="165"/>
      <c r="I100" s="166">
        <f>G100+H100</f>
        <v>0</v>
      </c>
      <c r="J100" s="167">
        <f>IFERROR(I100/F100,0)</f>
        <v>0</v>
      </c>
      <c r="K100" s="166">
        <f>IFERROR(F100-I100,"")</f>
        <v>0</v>
      </c>
      <c r="L100" s="166" t="str">
        <f t="shared" si="0"/>
        <v/>
      </c>
      <c r="M100" s="165"/>
      <c r="N100" s="166">
        <f>SUM('Pay App 1:Pay App 26'!L100)+SUM('Pay App 1:Pay App 26'!M100)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26.2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Data'!$N$2:$BW$88,28,FALSE)</f>
        <v>0</v>
      </c>
      <c r="F106" s="166">
        <f>IFERROR(E106+'Pay App 25'!F106,"")</f>
        <v>0</v>
      </c>
      <c r="G106" s="166">
        <f>SUM('Pay App 1:Pay App 25'!H106)</f>
        <v>0</v>
      </c>
      <c r="H106" s="165"/>
      <c r="I106" s="166">
        <f>G106+H106</f>
        <v>0</v>
      </c>
      <c r="J106" s="167">
        <f>IFERROR(I106/F106,0)</f>
        <v>0</v>
      </c>
      <c r="K106" s="166">
        <f>IFERROR(F106-I106,"")</f>
        <v>0</v>
      </c>
      <c r="L106" s="166" t="str">
        <f>IF(AND($H$33&lt;100000, $H$33&gt;0, H106&gt;=1),0,IF(AND($H$33&gt;=100000,H106&lt;&gt;""),O106,""))</f>
        <v/>
      </c>
      <c r="M106" s="165"/>
      <c r="N106" s="166">
        <f>SUM('Pay App 1:Pay App 26'!L106)+SUM('Pay App 1:Pay App 26'!M106)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Data'!$N$2:$BW$88,28,FALSE)</f>
        <v>0</v>
      </c>
      <c r="F107" s="166">
        <f>IFERROR(E107+'Pay App 25'!F107,"")</f>
        <v>0</v>
      </c>
      <c r="G107" s="166">
        <f>SUM('Pay App 1:Pay App 25'!H107)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26'!L107)+SUM('Pay App 1:Pay App 26'!M107)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Data'!$N$2:$BW$88,28,FALSE)</f>
        <v>0</v>
      </c>
      <c r="F108" s="166">
        <f>IFERROR(E108+'Pay App 25'!F108,"")</f>
        <v>0</v>
      </c>
      <c r="G108" s="166">
        <f>SUM('Pay App 1:Pay App 25'!H108)</f>
        <v>0</v>
      </c>
      <c r="H108" s="165"/>
      <c r="I108" s="166">
        <f t="shared" si="6"/>
        <v>0</v>
      </c>
      <c r="J108" s="167">
        <f t="shared" si="7"/>
        <v>0</v>
      </c>
      <c r="K108" s="166">
        <f t="shared" si="8"/>
        <v>0</v>
      </c>
      <c r="L108" s="166" t="str">
        <f t="shared" si="9"/>
        <v/>
      </c>
      <c r="M108" s="165"/>
      <c r="N108" s="166">
        <f>SUM('Pay App 1:Pay App 26'!L108)+SUM('Pay App 1:Pay App 26'!M108)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Data'!$N$2:$BW$88,28,FALSE)</f>
        <v>0</v>
      </c>
      <c r="F109" s="166">
        <f>IFERROR(E109+'Pay App 25'!F109,"")</f>
        <v>0</v>
      </c>
      <c r="G109" s="166">
        <f>SUM('Pay App 1:Pay App 25'!H109)</f>
        <v>0</v>
      </c>
      <c r="H109" s="165"/>
      <c r="I109" s="166">
        <f t="shared" si="6"/>
        <v>0</v>
      </c>
      <c r="J109" s="167">
        <f t="shared" si="7"/>
        <v>0</v>
      </c>
      <c r="K109" s="166">
        <f t="shared" si="8"/>
        <v>0</v>
      </c>
      <c r="L109" s="166" t="str">
        <f t="shared" si="9"/>
        <v/>
      </c>
      <c r="M109" s="165"/>
      <c r="N109" s="166">
        <f>SUM('Pay App 1:Pay App 26'!L109)+SUM('Pay App 1:Pay App 26'!M109)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Data'!$N$2:$BW$88,28,FALSE)</f>
        <v>0</v>
      </c>
      <c r="F110" s="166">
        <f>IFERROR(E110+'Pay App 25'!F110,"")</f>
        <v>0</v>
      </c>
      <c r="G110" s="166">
        <f>SUM('Pay App 1:Pay App 25'!H110)</f>
        <v>0</v>
      </c>
      <c r="H110" s="165"/>
      <c r="I110" s="166">
        <f t="shared" si="6"/>
        <v>0</v>
      </c>
      <c r="J110" s="167">
        <f t="shared" si="7"/>
        <v>0</v>
      </c>
      <c r="K110" s="166">
        <f t="shared" si="8"/>
        <v>0</v>
      </c>
      <c r="L110" s="166" t="str">
        <f t="shared" si="9"/>
        <v/>
      </c>
      <c r="M110" s="165"/>
      <c r="N110" s="166">
        <f>SUM('Pay App 1:Pay App 26'!L110)+SUM('Pay App 1:Pay App 26'!M110)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Data'!$N$2:$BW$88,28,FALSE)</f>
        <v>0</v>
      </c>
      <c r="F111" s="166">
        <f>IFERROR(E111+'Pay App 25'!F111,"")</f>
        <v>0</v>
      </c>
      <c r="G111" s="166">
        <f>SUM('Pay App 1:Pay App 25'!H111)</f>
        <v>0</v>
      </c>
      <c r="H111" s="165"/>
      <c r="I111" s="166">
        <f t="shared" si="6"/>
        <v>0</v>
      </c>
      <c r="J111" s="167">
        <f t="shared" si="7"/>
        <v>0</v>
      </c>
      <c r="K111" s="166">
        <f t="shared" si="8"/>
        <v>0</v>
      </c>
      <c r="L111" s="166" t="str">
        <f t="shared" si="9"/>
        <v/>
      </c>
      <c r="M111" s="165"/>
      <c r="N111" s="166">
        <f>SUM('Pay App 1:Pay App 26'!L111)+SUM('Pay App 1:Pay App 26'!M111)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Data'!$N$2:$BW$88,28,FALSE)</f>
        <v>0</v>
      </c>
      <c r="F112" s="166">
        <f>IFERROR(E112+'Pay App 25'!F112,"")</f>
        <v>0</v>
      </c>
      <c r="G112" s="166">
        <f>SUM('Pay App 1:Pay App 25'!H112)</f>
        <v>0</v>
      </c>
      <c r="H112" s="165"/>
      <c r="I112" s="166">
        <f t="shared" si="6"/>
        <v>0</v>
      </c>
      <c r="J112" s="167">
        <f t="shared" si="7"/>
        <v>0</v>
      </c>
      <c r="K112" s="166">
        <f t="shared" si="8"/>
        <v>0</v>
      </c>
      <c r="L112" s="166" t="str">
        <f t="shared" si="9"/>
        <v/>
      </c>
      <c r="M112" s="165"/>
      <c r="N112" s="166">
        <f>SUM('Pay App 1:Pay App 26'!L112)+SUM('Pay App 1:Pay App 26'!M112)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Data'!$N$2:$BW$88,28,FALSE)</f>
        <v>0</v>
      </c>
      <c r="F113" s="166">
        <f>IFERROR(E113+'Pay App 25'!F113,"")</f>
        <v>0</v>
      </c>
      <c r="G113" s="166">
        <f>SUM('Pay App 1:Pay App 25'!H113)</f>
        <v>0</v>
      </c>
      <c r="H113" s="165"/>
      <c r="I113" s="166">
        <f t="shared" si="6"/>
        <v>0</v>
      </c>
      <c r="J113" s="167">
        <f t="shared" si="7"/>
        <v>0</v>
      </c>
      <c r="K113" s="166">
        <f t="shared" si="8"/>
        <v>0</v>
      </c>
      <c r="L113" s="166" t="str">
        <f t="shared" si="9"/>
        <v/>
      </c>
      <c r="M113" s="165"/>
      <c r="N113" s="166">
        <f>SUM('Pay App 1:Pay App 26'!L113)+SUM('Pay App 1:Pay App 26'!M113)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Data'!$N$2:$BW$88,28,FALSE)</f>
        <v>0</v>
      </c>
      <c r="F114" s="166">
        <f>IFERROR(E114+'Pay App 25'!F114,"")</f>
        <v>0</v>
      </c>
      <c r="G114" s="166">
        <f>SUM('Pay App 1:Pay App 25'!H114)</f>
        <v>0</v>
      </c>
      <c r="H114" s="165"/>
      <c r="I114" s="166">
        <f t="shared" si="6"/>
        <v>0</v>
      </c>
      <c r="J114" s="167">
        <f t="shared" si="7"/>
        <v>0</v>
      </c>
      <c r="K114" s="166">
        <f t="shared" si="8"/>
        <v>0</v>
      </c>
      <c r="L114" s="166" t="str">
        <f t="shared" si="9"/>
        <v/>
      </c>
      <c r="M114" s="165"/>
      <c r="N114" s="166">
        <f>SUM('Pay App 1:Pay App 26'!L114)+SUM('Pay App 1:Pay App 26'!M114)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Data'!$N$2:$BW$88,28,FALSE)</f>
        <v>0</v>
      </c>
      <c r="F115" s="166">
        <f>IFERROR(E115+'Pay App 25'!F115,"")</f>
        <v>0</v>
      </c>
      <c r="G115" s="166">
        <f>SUM('Pay App 1:Pay App 25'!H115)</f>
        <v>0</v>
      </c>
      <c r="H115" s="165"/>
      <c r="I115" s="166">
        <f t="shared" si="6"/>
        <v>0</v>
      </c>
      <c r="J115" s="167">
        <f t="shared" si="7"/>
        <v>0</v>
      </c>
      <c r="K115" s="166">
        <f t="shared" si="8"/>
        <v>0</v>
      </c>
      <c r="L115" s="166" t="str">
        <f t="shared" si="9"/>
        <v/>
      </c>
      <c r="M115" s="165"/>
      <c r="N115" s="166">
        <f>SUM('Pay App 1:Pay App 26'!L115)+SUM('Pay App 1:Pay App 26'!M115)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Data'!$N$2:$BW$88,28,FALSE)</f>
        <v>0</v>
      </c>
      <c r="F116" s="166">
        <f>IFERROR(E116+'Pay App 25'!F116,"")</f>
        <v>0</v>
      </c>
      <c r="G116" s="166">
        <f>SUM('Pay App 1:Pay App 25'!H116)</f>
        <v>0</v>
      </c>
      <c r="H116" s="165"/>
      <c r="I116" s="166">
        <f t="shared" si="6"/>
        <v>0</v>
      </c>
      <c r="J116" s="167">
        <f t="shared" si="7"/>
        <v>0</v>
      </c>
      <c r="K116" s="166">
        <f t="shared" si="8"/>
        <v>0</v>
      </c>
      <c r="L116" s="166" t="str">
        <f t="shared" si="9"/>
        <v/>
      </c>
      <c r="M116" s="165"/>
      <c r="N116" s="166">
        <f>SUM('Pay App 1:Pay App 26'!L116)+SUM('Pay App 1:Pay App 26'!M116)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Data'!$N$2:$BW$88,28,FALSE)</f>
        <v>0</v>
      </c>
      <c r="F117" s="166">
        <f>IFERROR(E117+'Pay App 25'!F117,"")</f>
        <v>0</v>
      </c>
      <c r="G117" s="166">
        <f>SUM('Pay App 1:Pay App 25'!H117)</f>
        <v>0</v>
      </c>
      <c r="H117" s="165"/>
      <c r="I117" s="166">
        <f t="shared" si="6"/>
        <v>0</v>
      </c>
      <c r="J117" s="167">
        <f t="shared" si="7"/>
        <v>0</v>
      </c>
      <c r="K117" s="166">
        <f t="shared" si="8"/>
        <v>0</v>
      </c>
      <c r="L117" s="166" t="str">
        <f t="shared" si="9"/>
        <v/>
      </c>
      <c r="M117" s="165"/>
      <c r="N117" s="166">
        <f>SUM('Pay App 1:Pay App 26'!L117)+SUM('Pay App 1:Pay App 26'!M117)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Data'!$N$2:$BW$88,28,FALSE)</f>
        <v>0</v>
      </c>
      <c r="F118" s="166">
        <f>IFERROR(E118+'Pay App 25'!F118,"")</f>
        <v>0</v>
      </c>
      <c r="G118" s="166">
        <f>SUM('Pay App 1:Pay App 25'!H118)</f>
        <v>0</v>
      </c>
      <c r="H118" s="165"/>
      <c r="I118" s="166">
        <f t="shared" si="6"/>
        <v>0</v>
      </c>
      <c r="J118" s="167">
        <f t="shared" si="7"/>
        <v>0</v>
      </c>
      <c r="K118" s="166">
        <f t="shared" si="8"/>
        <v>0</v>
      </c>
      <c r="L118" s="166" t="str">
        <f t="shared" si="9"/>
        <v/>
      </c>
      <c r="M118" s="165"/>
      <c r="N118" s="166">
        <f>SUM('Pay App 1:Pay App 26'!L118)+SUM('Pay App 1:Pay App 26'!M118)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Data'!$N$2:$BW$88,28,FALSE)</f>
        <v>0</v>
      </c>
      <c r="F119" s="166">
        <f>IFERROR(E119+'Pay App 25'!F119,"")</f>
        <v>0</v>
      </c>
      <c r="G119" s="166">
        <f>SUM('Pay App 1:Pay App 25'!H119)</f>
        <v>0</v>
      </c>
      <c r="H119" s="165"/>
      <c r="I119" s="166">
        <f t="shared" si="6"/>
        <v>0</v>
      </c>
      <c r="J119" s="167">
        <f t="shared" si="7"/>
        <v>0</v>
      </c>
      <c r="K119" s="166">
        <f t="shared" si="8"/>
        <v>0</v>
      </c>
      <c r="L119" s="166" t="str">
        <f t="shared" si="9"/>
        <v/>
      </c>
      <c r="M119" s="165"/>
      <c r="N119" s="166">
        <f>SUM('Pay App 1:Pay App 26'!L119)+SUM('Pay App 1:Pay App 26'!M119)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Data'!$N$2:$BW$88,28,FALSE)</f>
        <v>0</v>
      </c>
      <c r="F120" s="166">
        <f>IFERROR(E120+'Pay App 25'!F120,"")</f>
        <v>0</v>
      </c>
      <c r="G120" s="166">
        <f>SUM('Pay App 1:Pay App 25'!H120)</f>
        <v>0</v>
      </c>
      <c r="H120" s="165"/>
      <c r="I120" s="166">
        <f t="shared" si="6"/>
        <v>0</v>
      </c>
      <c r="J120" s="167">
        <f t="shared" si="7"/>
        <v>0</v>
      </c>
      <c r="K120" s="166">
        <f t="shared" si="8"/>
        <v>0</v>
      </c>
      <c r="L120" s="166" t="str">
        <f t="shared" si="9"/>
        <v/>
      </c>
      <c r="M120" s="165"/>
      <c r="N120" s="166">
        <f>SUM('Pay App 1:Pay App 26'!L120)+SUM('Pay App 1:Pay App 26'!M120)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Data'!$N$2:$BW$88,28,FALSE)</f>
        <v>0</v>
      </c>
      <c r="F121" s="166">
        <f>IFERROR(E121+'Pay App 25'!F121,"")</f>
        <v>0</v>
      </c>
      <c r="G121" s="166">
        <f>SUM('Pay App 1:Pay App 25'!H121)</f>
        <v>0</v>
      </c>
      <c r="H121" s="165"/>
      <c r="I121" s="166">
        <f t="shared" si="6"/>
        <v>0</v>
      </c>
      <c r="J121" s="167">
        <f t="shared" si="7"/>
        <v>0</v>
      </c>
      <c r="K121" s="166">
        <f t="shared" si="8"/>
        <v>0</v>
      </c>
      <c r="L121" s="166" t="str">
        <f t="shared" si="9"/>
        <v/>
      </c>
      <c r="M121" s="165"/>
      <c r="N121" s="166">
        <f>SUM('Pay App 1:Pay App 26'!L121)+SUM('Pay App 1:Pay App 26'!M121)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Data'!$N$2:$BW$88,28,FALSE)</f>
        <v>0</v>
      </c>
      <c r="F122" s="166">
        <f>IFERROR(E122+'Pay App 25'!F122,"")</f>
        <v>0</v>
      </c>
      <c r="G122" s="166">
        <f>SUM('Pay App 1:Pay App 25'!H122)</f>
        <v>0</v>
      </c>
      <c r="H122" s="165"/>
      <c r="I122" s="166">
        <f t="shared" si="6"/>
        <v>0</v>
      </c>
      <c r="J122" s="167">
        <f t="shared" si="7"/>
        <v>0</v>
      </c>
      <c r="K122" s="166">
        <f t="shared" si="8"/>
        <v>0</v>
      </c>
      <c r="L122" s="166" t="str">
        <f t="shared" si="9"/>
        <v/>
      </c>
      <c r="M122" s="165"/>
      <c r="N122" s="166">
        <f>SUM('Pay App 1:Pay App 26'!L122)+SUM('Pay App 1:Pay App 26'!M122)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Data'!$N$2:$BW$88,28,FALSE)</f>
        <v>0</v>
      </c>
      <c r="F123" s="166">
        <f>IFERROR(E123+'Pay App 25'!F123,"")</f>
        <v>0</v>
      </c>
      <c r="G123" s="166">
        <f>SUM('Pay App 1:Pay App 25'!H123)</f>
        <v>0</v>
      </c>
      <c r="H123" s="165"/>
      <c r="I123" s="166">
        <f t="shared" si="6"/>
        <v>0</v>
      </c>
      <c r="J123" s="167">
        <f t="shared" si="7"/>
        <v>0</v>
      </c>
      <c r="K123" s="166">
        <f t="shared" si="8"/>
        <v>0</v>
      </c>
      <c r="L123" s="166" t="str">
        <f t="shared" si="9"/>
        <v/>
      </c>
      <c r="M123" s="165"/>
      <c r="N123" s="166">
        <f>SUM('Pay App 1:Pay App 26'!L123)+SUM('Pay App 1:Pay App 26'!M123)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Data'!$N$2:$BW$88,28,FALSE)</f>
        <v>0</v>
      </c>
      <c r="F124" s="166">
        <f>IFERROR(E124+'Pay App 25'!F124,"")</f>
        <v>0</v>
      </c>
      <c r="G124" s="166">
        <f>SUM('Pay App 1:Pay App 25'!H124)</f>
        <v>0</v>
      </c>
      <c r="H124" s="165"/>
      <c r="I124" s="166">
        <f t="shared" si="6"/>
        <v>0</v>
      </c>
      <c r="J124" s="167">
        <f t="shared" si="7"/>
        <v>0</v>
      </c>
      <c r="K124" s="166">
        <f t="shared" si="8"/>
        <v>0</v>
      </c>
      <c r="L124" s="166" t="str">
        <f t="shared" si="9"/>
        <v/>
      </c>
      <c r="M124" s="165"/>
      <c r="N124" s="166">
        <f>SUM('Pay App 1:Pay App 26'!L124)+SUM('Pay App 1:Pay App 26'!M124)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Data'!$N$2:$BW$88,28,FALSE)</f>
        <v>0</v>
      </c>
      <c r="F125" s="166">
        <f>IFERROR(E125+'Pay App 25'!F125,"")</f>
        <v>0</v>
      </c>
      <c r="G125" s="166">
        <f>SUM('Pay App 1:Pay App 25'!H125)</f>
        <v>0</v>
      </c>
      <c r="H125" s="165"/>
      <c r="I125" s="166">
        <f t="shared" si="6"/>
        <v>0</v>
      </c>
      <c r="J125" s="167">
        <f t="shared" si="7"/>
        <v>0</v>
      </c>
      <c r="K125" s="166">
        <f t="shared" si="8"/>
        <v>0</v>
      </c>
      <c r="L125" s="166" t="str">
        <f t="shared" si="9"/>
        <v/>
      </c>
      <c r="M125" s="165"/>
      <c r="N125" s="166">
        <f>SUM('Pay App 1:Pay App 26'!L125)+SUM('Pay App 1:Pay App 26'!M125)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Data'!$N$2:$BW$88,28,FALSE)</f>
        <v>0</v>
      </c>
      <c r="F126" s="166">
        <f>IFERROR(E126+'Pay App 25'!F126,"")</f>
        <v>0</v>
      </c>
      <c r="G126" s="166">
        <f>SUM('Pay App 1:Pay App 25'!H126)</f>
        <v>0</v>
      </c>
      <c r="H126" s="165"/>
      <c r="I126" s="166">
        <f t="shared" si="6"/>
        <v>0</v>
      </c>
      <c r="J126" s="167">
        <f t="shared" si="7"/>
        <v>0</v>
      </c>
      <c r="K126" s="166">
        <f t="shared" si="8"/>
        <v>0</v>
      </c>
      <c r="L126" s="166" t="str">
        <f t="shared" si="9"/>
        <v/>
      </c>
      <c r="M126" s="165"/>
      <c r="N126" s="166">
        <f>SUM('Pay App 1:Pay App 26'!L126)+SUM('Pay App 1:Pay App 26'!M126)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Data'!$N$2:$BW$88,28,FALSE)</f>
        <v>0</v>
      </c>
      <c r="F127" s="166">
        <f>IFERROR(E127+'Pay App 25'!F127,"")</f>
        <v>0</v>
      </c>
      <c r="G127" s="166">
        <f>SUM('Pay App 1:Pay App 25'!H127)</f>
        <v>0</v>
      </c>
      <c r="H127" s="165"/>
      <c r="I127" s="166">
        <f t="shared" si="6"/>
        <v>0</v>
      </c>
      <c r="J127" s="167">
        <f t="shared" si="7"/>
        <v>0</v>
      </c>
      <c r="K127" s="166">
        <f t="shared" si="8"/>
        <v>0</v>
      </c>
      <c r="L127" s="166" t="str">
        <f t="shared" si="9"/>
        <v/>
      </c>
      <c r="M127" s="165"/>
      <c r="N127" s="166">
        <f>SUM('Pay App 1:Pay App 26'!L127)+SUM('Pay App 1:Pay App 26'!M127)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Data'!$N$2:$BW$88,28,FALSE)</f>
        <v>0</v>
      </c>
      <c r="F128" s="166">
        <f>IFERROR(E128+'Pay App 25'!F128,"")</f>
        <v>0</v>
      </c>
      <c r="G128" s="166">
        <f>SUM('Pay App 1:Pay App 25'!H128)</f>
        <v>0</v>
      </c>
      <c r="H128" s="165"/>
      <c r="I128" s="166">
        <f t="shared" si="6"/>
        <v>0</v>
      </c>
      <c r="J128" s="167">
        <f t="shared" si="7"/>
        <v>0</v>
      </c>
      <c r="K128" s="166">
        <f t="shared" si="8"/>
        <v>0</v>
      </c>
      <c r="L128" s="166" t="str">
        <f t="shared" si="9"/>
        <v/>
      </c>
      <c r="M128" s="165"/>
      <c r="N128" s="166">
        <f>SUM('Pay App 1:Pay App 26'!L128)+SUM('Pay App 1:Pay App 26'!M128)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Data'!$N$2:$BW$88,28,FALSE)</f>
        <v>0</v>
      </c>
      <c r="F129" s="166">
        <f>IFERROR(E129+'Pay App 25'!F129,"")</f>
        <v>0</v>
      </c>
      <c r="G129" s="166">
        <f>SUM('Pay App 1:Pay App 25'!H129)</f>
        <v>0</v>
      </c>
      <c r="H129" s="165"/>
      <c r="I129" s="166">
        <f t="shared" si="6"/>
        <v>0</v>
      </c>
      <c r="J129" s="167">
        <f t="shared" si="7"/>
        <v>0</v>
      </c>
      <c r="K129" s="166">
        <f t="shared" si="8"/>
        <v>0</v>
      </c>
      <c r="L129" s="166" t="str">
        <f t="shared" si="9"/>
        <v/>
      </c>
      <c r="M129" s="165"/>
      <c r="N129" s="166">
        <f>SUM('Pay App 1:Pay App 26'!L129)+SUM('Pay App 1:Pay App 26'!M129)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Data'!$N$2:$BW$88,28,FALSE)</f>
        <v>0</v>
      </c>
      <c r="F130" s="166">
        <f>IFERROR(E130+'Pay App 25'!F130,"")</f>
        <v>0</v>
      </c>
      <c r="G130" s="166">
        <f>SUM('Pay App 1:Pay App 25'!H130)</f>
        <v>0</v>
      </c>
      <c r="H130" s="165"/>
      <c r="I130" s="166">
        <f t="shared" si="6"/>
        <v>0</v>
      </c>
      <c r="J130" s="167">
        <f t="shared" si="7"/>
        <v>0</v>
      </c>
      <c r="K130" s="166">
        <f t="shared" si="8"/>
        <v>0</v>
      </c>
      <c r="L130" s="166" t="str">
        <f t="shared" si="9"/>
        <v/>
      </c>
      <c r="M130" s="165"/>
      <c r="N130" s="166">
        <f>SUM('Pay App 1:Pay App 26'!L130)+SUM('Pay App 1:Pay App 26'!M130)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Data'!$N$2:$BW$88,28,FALSE)</f>
        <v>0</v>
      </c>
      <c r="F131" s="166">
        <f>IFERROR(E131+'Pay App 25'!F131,"")</f>
        <v>0</v>
      </c>
      <c r="G131" s="166">
        <f>SUM('Pay App 1:Pay App 25'!H131)</f>
        <v>0</v>
      </c>
      <c r="H131" s="165"/>
      <c r="I131" s="166">
        <f t="shared" si="6"/>
        <v>0</v>
      </c>
      <c r="J131" s="167">
        <f t="shared" si="7"/>
        <v>0</v>
      </c>
      <c r="K131" s="166">
        <f t="shared" si="8"/>
        <v>0</v>
      </c>
      <c r="L131" s="166" t="str">
        <f t="shared" si="9"/>
        <v/>
      </c>
      <c r="M131" s="165"/>
      <c r="N131" s="166">
        <f>SUM('Pay App 1:Pay App 26'!L131)+SUM('Pay App 1:Pay App 26'!M131)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Data'!$N$2:$BW$88,28,FALSE)</f>
        <v>0</v>
      </c>
      <c r="F132" s="166">
        <f>IFERROR(E132+'Pay App 25'!F132,"")</f>
        <v>0</v>
      </c>
      <c r="G132" s="166">
        <f>SUM('Pay App 1:Pay App 25'!H132)</f>
        <v>0</v>
      </c>
      <c r="H132" s="165"/>
      <c r="I132" s="166">
        <f t="shared" si="6"/>
        <v>0</v>
      </c>
      <c r="J132" s="167">
        <f t="shared" si="7"/>
        <v>0</v>
      </c>
      <c r="K132" s="166">
        <f t="shared" si="8"/>
        <v>0</v>
      </c>
      <c r="L132" s="166" t="str">
        <f t="shared" si="9"/>
        <v/>
      </c>
      <c r="M132" s="165"/>
      <c r="N132" s="166">
        <f>SUM('Pay App 1:Pay App 26'!L132)+SUM('Pay App 1:Pay App 26'!M132)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Data'!$N$2:$BW$88,28,FALSE)</f>
        <v>0</v>
      </c>
      <c r="F133" s="166">
        <f>IFERROR(E133+'Pay App 25'!F133,"")</f>
        <v>0</v>
      </c>
      <c r="G133" s="166">
        <f>SUM('Pay App 1:Pay App 25'!H133)</f>
        <v>0</v>
      </c>
      <c r="H133" s="165"/>
      <c r="I133" s="166">
        <f t="shared" si="6"/>
        <v>0</v>
      </c>
      <c r="J133" s="167">
        <f t="shared" si="7"/>
        <v>0</v>
      </c>
      <c r="K133" s="166">
        <f t="shared" si="8"/>
        <v>0</v>
      </c>
      <c r="L133" s="166" t="str">
        <f t="shared" si="9"/>
        <v/>
      </c>
      <c r="M133" s="165"/>
      <c r="N133" s="166">
        <f>SUM('Pay App 1:Pay App 26'!L133)+SUM('Pay App 1:Pay App 26'!M133)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Data'!$N$2:$BW$88,28,FALSE)</f>
        <v>0</v>
      </c>
      <c r="F134" s="166">
        <f>IFERROR(E134+'Pay App 25'!F134,"")</f>
        <v>0</v>
      </c>
      <c r="G134" s="166">
        <f>SUM('Pay App 1:Pay App 25'!H134)</f>
        <v>0</v>
      </c>
      <c r="H134" s="165"/>
      <c r="I134" s="166">
        <f t="shared" si="6"/>
        <v>0</v>
      </c>
      <c r="J134" s="167">
        <f t="shared" si="7"/>
        <v>0</v>
      </c>
      <c r="K134" s="166">
        <f t="shared" si="8"/>
        <v>0</v>
      </c>
      <c r="L134" s="166" t="str">
        <f t="shared" si="9"/>
        <v/>
      </c>
      <c r="M134" s="165"/>
      <c r="N134" s="166">
        <f>SUM('Pay App 1:Pay App 26'!L134)+SUM('Pay App 1:Pay App 26'!M134)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Data'!$N$2:$BW$88,28,FALSE)</f>
        <v>0</v>
      </c>
      <c r="F135" s="166">
        <f>IFERROR(E135+'Pay App 25'!F135,"")</f>
        <v>0</v>
      </c>
      <c r="G135" s="166">
        <f>SUM('Pay App 1:Pay App 25'!H135)</f>
        <v>0</v>
      </c>
      <c r="H135" s="165"/>
      <c r="I135" s="166">
        <f t="shared" si="6"/>
        <v>0</v>
      </c>
      <c r="J135" s="167">
        <f t="shared" si="7"/>
        <v>0</v>
      </c>
      <c r="K135" s="166">
        <f t="shared" si="8"/>
        <v>0</v>
      </c>
      <c r="L135" s="166" t="str">
        <f t="shared" si="9"/>
        <v/>
      </c>
      <c r="M135" s="165"/>
      <c r="N135" s="166">
        <f>SUM('Pay App 1:Pay App 26'!L135)+SUM('Pay App 1:Pay App 26'!M135)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Data'!$N$2:$BW$88,28,FALSE)</f>
        <v>0</v>
      </c>
      <c r="F136" s="166">
        <f>IFERROR(E136+'Pay App 25'!F136,"")</f>
        <v>0</v>
      </c>
      <c r="G136" s="166">
        <f>SUM('Pay App 1:Pay App 25'!H136)</f>
        <v>0</v>
      </c>
      <c r="H136" s="165"/>
      <c r="I136" s="166">
        <f t="shared" si="6"/>
        <v>0</v>
      </c>
      <c r="J136" s="167">
        <f t="shared" si="7"/>
        <v>0</v>
      </c>
      <c r="K136" s="166">
        <f t="shared" si="8"/>
        <v>0</v>
      </c>
      <c r="L136" s="166" t="str">
        <f t="shared" si="9"/>
        <v/>
      </c>
      <c r="M136" s="165"/>
      <c r="N136" s="166">
        <f>SUM('Pay App 1:Pay App 26'!L136)+SUM('Pay App 1:Pay App 26'!M136)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Data'!$N$2:$BW$88,28,FALSE)</f>
        <v>0</v>
      </c>
      <c r="F137" s="166">
        <f>IFERROR(E137+'Pay App 25'!F137,"")</f>
        <v>0</v>
      </c>
      <c r="G137" s="166">
        <f>SUM('Pay App 1:Pay App 25'!H137)</f>
        <v>0</v>
      </c>
      <c r="H137" s="165"/>
      <c r="I137" s="166">
        <f t="shared" si="6"/>
        <v>0</v>
      </c>
      <c r="J137" s="167">
        <f t="shared" si="7"/>
        <v>0</v>
      </c>
      <c r="K137" s="166">
        <f t="shared" si="8"/>
        <v>0</v>
      </c>
      <c r="L137" s="166" t="str">
        <f t="shared" si="9"/>
        <v/>
      </c>
      <c r="M137" s="165"/>
      <c r="N137" s="166">
        <f>SUM('Pay App 1:Pay App 26'!L137)+SUM('Pay App 1:Pay App 26'!M137)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Data'!$N$2:$BW$88,28,FALSE)</f>
        <v>0</v>
      </c>
      <c r="F138" s="166">
        <f>IFERROR(E138+'Pay App 25'!F138,"")</f>
        <v>0</v>
      </c>
      <c r="G138" s="166">
        <f>SUM('Pay App 1:Pay App 25'!H138)</f>
        <v>0</v>
      </c>
      <c r="H138" s="165"/>
      <c r="I138" s="166">
        <f t="shared" si="6"/>
        <v>0</v>
      </c>
      <c r="J138" s="167">
        <f t="shared" si="7"/>
        <v>0</v>
      </c>
      <c r="K138" s="166">
        <f t="shared" si="8"/>
        <v>0</v>
      </c>
      <c r="L138" s="166" t="str">
        <f t="shared" si="9"/>
        <v/>
      </c>
      <c r="M138" s="165"/>
      <c r="N138" s="166">
        <f>SUM('Pay App 1:Pay App 26'!L138)+SUM('Pay App 1:Pay App 26'!M138)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Data'!$N$2:$BW$88,28,FALSE)</f>
        <v>0</v>
      </c>
      <c r="F139" s="166">
        <f>IFERROR(E139+'Pay App 25'!F139,"")</f>
        <v>0</v>
      </c>
      <c r="G139" s="166">
        <f>SUM('Pay App 1:Pay App 25'!H139)</f>
        <v>0</v>
      </c>
      <c r="H139" s="165"/>
      <c r="I139" s="166">
        <f t="shared" si="6"/>
        <v>0</v>
      </c>
      <c r="J139" s="167">
        <f t="shared" si="7"/>
        <v>0</v>
      </c>
      <c r="K139" s="166">
        <f t="shared" si="8"/>
        <v>0</v>
      </c>
      <c r="L139" s="166" t="str">
        <f t="shared" si="9"/>
        <v/>
      </c>
      <c r="M139" s="165"/>
      <c r="N139" s="166">
        <f>SUM('Pay App 1:Pay App 26'!L139)+SUM('Pay App 1:Pay App 26'!M139)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Data'!$N$2:$BW$88,28,FALSE)</f>
        <v>0</v>
      </c>
      <c r="F140" s="166">
        <f>IFERROR(E140+'Pay App 25'!F140,"")</f>
        <v>0</v>
      </c>
      <c r="G140" s="166">
        <f>SUM('Pay App 1:Pay App 25'!H140)</f>
        <v>0</v>
      </c>
      <c r="H140" s="165"/>
      <c r="I140" s="166">
        <f t="shared" si="6"/>
        <v>0</v>
      </c>
      <c r="J140" s="167">
        <f t="shared" si="7"/>
        <v>0</v>
      </c>
      <c r="K140" s="166">
        <f t="shared" si="8"/>
        <v>0</v>
      </c>
      <c r="L140" s="166" t="str">
        <f t="shared" si="9"/>
        <v/>
      </c>
      <c r="M140" s="165"/>
      <c r="N140" s="166">
        <f>SUM('Pay App 1:Pay App 26'!L140)+SUM('Pay App 1:Pay App 26'!M140)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Data'!$N$2:$BW$88,28,FALSE)</f>
        <v>0</v>
      </c>
      <c r="F141" s="166">
        <f>IFERROR(E141+'Pay App 25'!F141,"")</f>
        <v>0</v>
      </c>
      <c r="G141" s="166">
        <f>SUM('Pay App 1:Pay App 25'!H141)</f>
        <v>0</v>
      </c>
      <c r="H141" s="165"/>
      <c r="I141" s="166">
        <f t="shared" si="6"/>
        <v>0</v>
      </c>
      <c r="J141" s="167">
        <f t="shared" si="7"/>
        <v>0</v>
      </c>
      <c r="K141" s="166">
        <f t="shared" si="8"/>
        <v>0</v>
      </c>
      <c r="L141" s="166" t="str">
        <f t="shared" si="9"/>
        <v/>
      </c>
      <c r="M141" s="165"/>
      <c r="N141" s="166">
        <f>SUM('Pay App 1:Pay App 26'!L141)+SUM('Pay App 1:Pay App 26'!M141)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Data'!$N$2:$BW$88,28,FALSE)</f>
        <v>0</v>
      </c>
      <c r="F142" s="166">
        <f>IFERROR(E142+'Pay App 25'!F142,"")</f>
        <v>0</v>
      </c>
      <c r="G142" s="166">
        <f>SUM('Pay App 1:Pay App 25'!H142)</f>
        <v>0</v>
      </c>
      <c r="H142" s="165"/>
      <c r="I142" s="166">
        <f t="shared" si="6"/>
        <v>0</v>
      </c>
      <c r="J142" s="167">
        <f t="shared" si="7"/>
        <v>0</v>
      </c>
      <c r="K142" s="166">
        <f t="shared" si="8"/>
        <v>0</v>
      </c>
      <c r="L142" s="166" t="str">
        <f t="shared" si="9"/>
        <v/>
      </c>
      <c r="M142" s="165"/>
      <c r="N142" s="166">
        <f>SUM('Pay App 1:Pay App 26'!L142)+SUM('Pay App 1:Pay App 26'!M142)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Data'!$N$2:$BW$88,28,FALSE)</f>
        <v>0</v>
      </c>
      <c r="F143" s="166">
        <f>IFERROR(E143+'Pay App 25'!F143,"")</f>
        <v>0</v>
      </c>
      <c r="G143" s="166">
        <f>SUM('Pay App 1:Pay App 25'!H143)</f>
        <v>0</v>
      </c>
      <c r="H143" s="165"/>
      <c r="I143" s="166">
        <f t="shared" si="6"/>
        <v>0</v>
      </c>
      <c r="J143" s="167">
        <f t="shared" si="7"/>
        <v>0</v>
      </c>
      <c r="K143" s="166">
        <f t="shared" si="8"/>
        <v>0</v>
      </c>
      <c r="L143" s="166" t="str">
        <f t="shared" si="9"/>
        <v/>
      </c>
      <c r="M143" s="165"/>
      <c r="N143" s="166">
        <f>SUM('Pay App 1:Pay App 26'!L143)+SUM('Pay App 1:Pay App 26'!M143)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Data'!$N$2:$BW$88,28,FALSE)</f>
        <v>0</v>
      </c>
      <c r="F144" s="166">
        <f>IFERROR(E144+'Pay App 25'!F144,"")</f>
        <v>0</v>
      </c>
      <c r="G144" s="166">
        <f>SUM('Pay App 1:Pay App 25'!H144)</f>
        <v>0</v>
      </c>
      <c r="H144" s="165"/>
      <c r="I144" s="166">
        <f t="shared" si="6"/>
        <v>0</v>
      </c>
      <c r="J144" s="167">
        <f t="shared" si="7"/>
        <v>0</v>
      </c>
      <c r="K144" s="166">
        <f t="shared" si="8"/>
        <v>0</v>
      </c>
      <c r="L144" s="166" t="str">
        <f t="shared" si="9"/>
        <v/>
      </c>
      <c r="M144" s="165"/>
      <c r="N144" s="166">
        <f>SUM('Pay App 1:Pay App 26'!L144)+SUM('Pay App 1:Pay App 26'!M144)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Data'!$N$2:$BW$88,28,FALSE)</f>
        <v>0</v>
      </c>
      <c r="F145" s="166">
        <f>IFERROR(E145+'Pay App 25'!F145,"")</f>
        <v>0</v>
      </c>
      <c r="G145" s="166">
        <f>SUM('Pay App 1:Pay App 25'!H145)</f>
        <v>0</v>
      </c>
      <c r="H145" s="165"/>
      <c r="I145" s="166">
        <f t="shared" si="6"/>
        <v>0</v>
      </c>
      <c r="J145" s="167">
        <f t="shared" si="7"/>
        <v>0</v>
      </c>
      <c r="K145" s="166">
        <f t="shared" si="8"/>
        <v>0</v>
      </c>
      <c r="L145" s="166" t="str">
        <f t="shared" si="9"/>
        <v/>
      </c>
      <c r="M145" s="165"/>
      <c r="N145" s="166">
        <f>SUM('Pay App 1:Pay App 26'!L145)+SUM('Pay App 1:Pay App 26'!M145)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Data'!$N$2:$BW$88,28,FALSE)</f>
        <v>0</v>
      </c>
      <c r="F146" s="166">
        <f>IFERROR(E146+'Pay App 25'!F146,"")</f>
        <v>0</v>
      </c>
      <c r="G146" s="166">
        <f>SUM('Pay App 1:Pay App 25'!H146)</f>
        <v>0</v>
      </c>
      <c r="H146" s="165"/>
      <c r="I146" s="166">
        <f t="shared" si="6"/>
        <v>0</v>
      </c>
      <c r="J146" s="167">
        <f t="shared" si="7"/>
        <v>0</v>
      </c>
      <c r="K146" s="166">
        <f t="shared" si="8"/>
        <v>0</v>
      </c>
      <c r="L146" s="166" t="str">
        <f t="shared" si="9"/>
        <v/>
      </c>
      <c r="M146" s="165"/>
      <c r="N146" s="166">
        <f>SUM('Pay App 1:Pay App 26'!L146)+SUM('Pay App 1:Pay App 26'!M146)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Data'!$N$2:$BW$88,28,FALSE)</f>
        <v>0</v>
      </c>
      <c r="F147" s="166">
        <f>IFERROR(E147+'Pay App 25'!F147,"")</f>
        <v>0</v>
      </c>
      <c r="G147" s="166">
        <f>SUM('Pay App 1:Pay App 25'!H147)</f>
        <v>0</v>
      </c>
      <c r="H147" s="165"/>
      <c r="I147" s="166">
        <f t="shared" si="6"/>
        <v>0</v>
      </c>
      <c r="J147" s="167">
        <f t="shared" si="7"/>
        <v>0</v>
      </c>
      <c r="K147" s="166">
        <f t="shared" si="8"/>
        <v>0</v>
      </c>
      <c r="L147" s="166" t="str">
        <f t="shared" si="9"/>
        <v/>
      </c>
      <c r="M147" s="165"/>
      <c r="N147" s="166">
        <f>SUM('Pay App 1:Pay App 26'!L147)+SUM('Pay App 1:Pay App 26'!M147)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Data'!$N$2:$BW$88,28,FALSE)</f>
        <v>0</v>
      </c>
      <c r="F148" s="166">
        <f>IFERROR(E148+'Pay App 25'!F148,"")</f>
        <v>0</v>
      </c>
      <c r="G148" s="166">
        <f>SUM('Pay App 1:Pay App 25'!H148)</f>
        <v>0</v>
      </c>
      <c r="H148" s="165"/>
      <c r="I148" s="166">
        <f t="shared" si="6"/>
        <v>0</v>
      </c>
      <c r="J148" s="167">
        <f t="shared" si="7"/>
        <v>0</v>
      </c>
      <c r="K148" s="166">
        <f t="shared" si="8"/>
        <v>0</v>
      </c>
      <c r="L148" s="166" t="str">
        <f t="shared" si="9"/>
        <v/>
      </c>
      <c r="M148" s="165"/>
      <c r="N148" s="166">
        <f>SUM('Pay App 1:Pay App 26'!L148)+SUM('Pay App 1:Pay App 26'!M148)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yeQ8Xbpplmkio3nIf7Ekcx14h7zO0C2vk/L5MeaCaWfbCPw8T6cz4DlozdYzdHnDsalUHtl+11V0LnwQz57Gxg==" saltValue="VUns0pEJcssA829mdDA7rw=="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384" priority="2" operator="equal">
      <formula>0</formula>
    </cfRule>
  </conditionalFormatting>
  <conditionalFormatting sqref="D106:G148">
    <cfRule type="cellIs" dxfId="383" priority="1" operator="equal">
      <formula>0</formula>
    </cfRule>
  </conditionalFormatting>
  <conditionalFormatting sqref="D10:H10 D12:H14 D19:H21">
    <cfRule type="cellIs" dxfId="382" priority="6" operator="equal">
      <formula>0</formula>
    </cfRule>
  </conditionalFormatting>
  <conditionalFormatting sqref="H51">
    <cfRule type="cellIs" dxfId="381" priority="9" operator="lessThan">
      <formula>0</formula>
    </cfRule>
  </conditionalFormatting>
  <conditionalFormatting sqref="I57:I100 K57:K100 I106:I148 K106:K148 N106:O148">
    <cfRule type="cellIs" dxfId="380" priority="14" operator="equal">
      <formula>0</formula>
    </cfRule>
  </conditionalFormatting>
  <conditionalFormatting sqref="J57:J100 J106:J149">
    <cfRule type="cellIs" dxfId="379" priority="11" operator="greaterThan">
      <formula>1</formula>
    </cfRule>
    <cfRule type="cellIs" dxfId="378" priority="12" operator="equal">
      <formula>0</formula>
    </cfRule>
  </conditionalFormatting>
  <conditionalFormatting sqref="K57:K100 K106:K148">
    <cfRule type="cellIs" dxfId="377" priority="10" operator="lessThan">
      <formula>0</formula>
    </cfRule>
  </conditionalFormatting>
  <conditionalFormatting sqref="M57:M100">
    <cfRule type="cellIs" dxfId="376" priority="13" operator="lessThan">
      <formula>0</formula>
    </cfRule>
  </conditionalFormatting>
  <conditionalFormatting sqref="M106:M148">
    <cfRule type="cellIs" dxfId="375" priority="8" operator="lessThan">
      <formula>0</formula>
    </cfRule>
  </conditionalFormatting>
  <conditionalFormatting sqref="N57:O100">
    <cfRule type="cellIs" dxfId="374"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5AD86FF3-3160-447C-A1AE-A24C51B0D941}">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656878D0-97A3-4052-8664-AD757D9959A9}">
          <x14:formula1>
            <xm:f>'Graph Data'!$L$74:$L$76</xm:f>
          </x14:formula1>
          <xm:sqref>G17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B1:R668"/>
  <sheetViews>
    <sheetView showGridLines="0" tabSelected="1" view="pageLayout" zoomScaleNormal="100" workbookViewId="0">
      <selection activeCell="D10" sqref="D10:G10"/>
    </sheetView>
  </sheetViews>
  <sheetFormatPr defaultColWidth="9.140625" defaultRowHeight="12.75" x14ac:dyDescent="0.25"/>
  <cols>
    <col min="1" max="1" width="1.85546875" style="66" customWidth="1"/>
    <col min="2" max="2" width="4.5703125" style="66" customWidth="1"/>
    <col min="3" max="3" width="21.140625" style="66" customWidth="1"/>
    <col min="4" max="4" width="18.140625" style="66" customWidth="1"/>
    <col min="5" max="5" width="8.28515625" style="66" customWidth="1"/>
    <col min="6" max="6" width="10.42578125" style="66" customWidth="1"/>
    <col min="7" max="7" width="16.140625" style="66" customWidth="1"/>
    <col min="8" max="8" width="5.28515625" style="66" customWidth="1"/>
    <col min="9" max="9" width="8.85546875" style="66" customWidth="1"/>
    <col min="10" max="10" width="9.140625" style="66" customWidth="1"/>
    <col min="11" max="11" width="9.85546875" style="66" customWidth="1"/>
    <col min="12" max="12" width="9.140625" style="66" hidden="1" customWidth="1"/>
    <col min="13" max="13" width="8.42578125" style="66" customWidth="1"/>
    <col min="14" max="14" width="9.85546875" style="66" customWidth="1"/>
    <col min="15" max="15" width="8.28515625" style="66" customWidth="1"/>
    <col min="16" max="17" width="9.140625" style="66" customWidth="1"/>
    <col min="18" max="18" width="22.42578125" style="66" customWidth="1"/>
    <col min="19" max="16384" width="9.140625" style="66"/>
  </cols>
  <sheetData>
    <row r="1" spans="2:18" ht="12" customHeight="1" x14ac:dyDescent="0.25">
      <c r="B1" s="65"/>
      <c r="C1" s="65"/>
      <c r="D1" s="65"/>
      <c r="E1" s="65"/>
      <c r="F1" s="308" t="s">
        <v>958</v>
      </c>
      <c r="G1" s="308"/>
      <c r="H1" s="308"/>
      <c r="I1" s="308"/>
      <c r="J1" s="308"/>
      <c r="K1" s="308"/>
      <c r="L1" s="308"/>
      <c r="M1" s="308"/>
      <c r="N1" s="308"/>
      <c r="R1" s="135" t="s">
        <v>972</v>
      </c>
    </row>
    <row r="2" spans="2:18" ht="12" customHeight="1" x14ac:dyDescent="0.25">
      <c r="B2" s="65"/>
      <c r="C2" s="65"/>
      <c r="D2" s="65"/>
      <c r="E2" s="65"/>
      <c r="F2" s="308"/>
      <c r="G2" s="308"/>
      <c r="H2" s="308"/>
      <c r="I2" s="308"/>
      <c r="J2" s="308"/>
      <c r="K2" s="308"/>
      <c r="L2" s="308"/>
      <c r="M2" s="308"/>
      <c r="N2" s="308"/>
      <c r="O2" s="65"/>
    </row>
    <row r="3" spans="2:18" ht="12" customHeight="1" x14ac:dyDescent="0.25"/>
    <row r="4" spans="2:18" ht="12" customHeight="1" x14ac:dyDescent="0.25">
      <c r="B4" s="67" t="s">
        <v>20</v>
      </c>
      <c r="C4" s="68"/>
      <c r="D4" s="68"/>
      <c r="E4" s="68"/>
      <c r="F4" s="68"/>
      <c r="G4" s="68"/>
      <c r="H4" s="68"/>
      <c r="I4" s="68"/>
      <c r="J4" s="68"/>
      <c r="K4" s="68"/>
      <c r="L4" s="68"/>
      <c r="M4" s="68"/>
      <c r="N4" s="68"/>
      <c r="O4" s="69"/>
      <c r="P4" s="69"/>
      <c r="Q4" s="69"/>
      <c r="R4" s="69"/>
    </row>
    <row r="5" spans="2:18" ht="11.25" customHeight="1" x14ac:dyDescent="0.25">
      <c r="B5" s="310" t="s">
        <v>2</v>
      </c>
      <c r="C5" s="310"/>
      <c r="D5" s="134" t="s">
        <v>3</v>
      </c>
      <c r="E5" s="131"/>
      <c r="F5" s="131"/>
      <c r="G5" s="131"/>
    </row>
    <row r="6" spans="2:18" ht="11.25" customHeight="1" x14ac:dyDescent="0.25">
      <c r="B6" s="310"/>
      <c r="C6" s="310"/>
      <c r="D6" s="134" t="s">
        <v>136</v>
      </c>
      <c r="E6" s="131"/>
      <c r="F6" s="131"/>
      <c r="G6" s="131"/>
      <c r="I6" s="311" t="s">
        <v>35</v>
      </c>
      <c r="J6" s="311"/>
      <c r="K6" s="311"/>
      <c r="L6" s="311"/>
      <c r="M6" s="311"/>
      <c r="N6" s="311"/>
      <c r="O6" s="311"/>
      <c r="P6" s="311"/>
      <c r="Q6" s="311"/>
      <c r="R6" s="311"/>
    </row>
    <row r="7" spans="2:18" ht="11.25" customHeight="1" x14ac:dyDescent="0.25">
      <c r="B7" s="310"/>
      <c r="C7" s="310"/>
      <c r="D7" s="134" t="s">
        <v>4</v>
      </c>
      <c r="E7" s="131"/>
      <c r="F7" s="131"/>
      <c r="G7" s="131"/>
      <c r="I7" s="307" t="s">
        <v>967</v>
      </c>
      <c r="J7" s="307"/>
      <c r="K7" s="307"/>
      <c r="L7" s="307"/>
      <c r="M7" s="307"/>
      <c r="N7" s="307"/>
      <c r="O7" s="307"/>
      <c r="P7" s="307"/>
      <c r="Q7" s="307"/>
      <c r="R7" s="307"/>
    </row>
    <row r="8" spans="2:18" ht="11.25" customHeight="1" x14ac:dyDescent="0.25">
      <c r="B8" s="310"/>
      <c r="C8" s="310"/>
      <c r="D8" s="134" t="s">
        <v>5</v>
      </c>
      <c r="E8" s="131"/>
      <c r="F8" s="131"/>
      <c r="G8" s="131"/>
      <c r="I8" s="307"/>
      <c r="J8" s="307"/>
      <c r="K8" s="307"/>
      <c r="L8" s="307"/>
      <c r="M8" s="307"/>
      <c r="N8" s="307"/>
      <c r="O8" s="307"/>
      <c r="P8" s="307"/>
      <c r="Q8" s="307"/>
      <c r="R8" s="307"/>
    </row>
    <row r="9" spans="2:18" ht="15" customHeight="1" x14ac:dyDescent="0.25">
      <c r="B9" s="306"/>
      <c r="C9" s="306"/>
      <c r="D9" s="131"/>
      <c r="E9" s="131"/>
      <c r="F9" s="131"/>
      <c r="G9" s="131"/>
      <c r="I9" s="307"/>
      <c r="J9" s="307"/>
      <c r="K9" s="307"/>
      <c r="L9" s="307"/>
      <c r="M9" s="307"/>
      <c r="N9" s="307"/>
      <c r="O9" s="307"/>
      <c r="P9" s="307"/>
      <c r="Q9" s="307"/>
      <c r="R9" s="307"/>
    </row>
    <row r="10" spans="2:18" ht="14.25" customHeight="1" x14ac:dyDescent="0.25">
      <c r="B10" s="306" t="s">
        <v>8</v>
      </c>
      <c r="C10" s="306"/>
      <c r="D10" s="303"/>
      <c r="E10" s="304"/>
      <c r="F10" s="304"/>
      <c r="G10" s="305"/>
      <c r="I10" s="307"/>
      <c r="J10" s="307"/>
      <c r="K10" s="307"/>
      <c r="L10" s="307"/>
      <c r="M10" s="307"/>
      <c r="N10" s="307"/>
      <c r="O10" s="307"/>
      <c r="P10" s="307"/>
      <c r="Q10" s="307"/>
      <c r="R10" s="307"/>
    </row>
    <row r="11" spans="2:18" ht="12.75" customHeight="1" x14ac:dyDescent="0.25">
      <c r="B11" s="306"/>
      <c r="C11" s="306"/>
      <c r="D11" s="131"/>
      <c r="E11" s="131"/>
      <c r="F11" s="131"/>
      <c r="G11" s="131"/>
      <c r="I11" s="307"/>
      <c r="J11" s="307"/>
      <c r="K11" s="307"/>
      <c r="L11" s="307"/>
      <c r="M11" s="307"/>
      <c r="N11" s="307"/>
      <c r="O11" s="307"/>
      <c r="P11" s="307"/>
      <c r="Q11" s="307"/>
      <c r="R11" s="307"/>
    </row>
    <row r="12" spans="2:18" ht="14.25" customHeight="1" x14ac:dyDescent="0.25">
      <c r="B12" s="310" t="s">
        <v>7</v>
      </c>
      <c r="C12" s="310"/>
      <c r="D12" s="303"/>
      <c r="E12" s="304"/>
      <c r="F12" s="304"/>
      <c r="G12" s="305"/>
      <c r="I12" s="307"/>
      <c r="J12" s="307"/>
      <c r="K12" s="307"/>
      <c r="L12" s="307"/>
      <c r="M12" s="307"/>
      <c r="N12" s="307"/>
      <c r="O12" s="307"/>
      <c r="P12" s="307"/>
      <c r="Q12" s="307"/>
      <c r="R12" s="307"/>
    </row>
    <row r="13" spans="2:18" ht="14.25" customHeight="1" x14ac:dyDescent="0.25">
      <c r="B13" s="310"/>
      <c r="C13" s="310"/>
      <c r="D13" s="303"/>
      <c r="E13" s="304"/>
      <c r="F13" s="304"/>
      <c r="G13" s="305"/>
      <c r="I13" s="307"/>
      <c r="J13" s="307"/>
      <c r="K13" s="307"/>
      <c r="L13" s="307"/>
      <c r="M13" s="307"/>
      <c r="N13" s="307"/>
      <c r="O13" s="307"/>
      <c r="P13" s="307"/>
      <c r="Q13" s="307"/>
      <c r="R13" s="307"/>
    </row>
    <row r="14" spans="2:18" ht="14.25" customHeight="1" x14ac:dyDescent="0.25">
      <c r="B14" s="310"/>
      <c r="C14" s="310"/>
      <c r="D14" s="303"/>
      <c r="E14" s="304"/>
      <c r="F14" s="304"/>
      <c r="G14" s="305"/>
      <c r="I14" s="307"/>
      <c r="J14" s="307"/>
      <c r="K14" s="307"/>
      <c r="L14" s="307"/>
      <c r="M14" s="307"/>
      <c r="N14" s="307"/>
      <c r="O14" s="307"/>
      <c r="P14" s="307"/>
      <c r="Q14" s="307"/>
      <c r="R14" s="307"/>
    </row>
    <row r="15" spans="2:18" ht="12" customHeight="1" x14ac:dyDescent="0.25">
      <c r="B15" s="306"/>
      <c r="C15" s="306"/>
      <c r="D15" s="131"/>
      <c r="E15" s="131"/>
      <c r="F15" s="131"/>
      <c r="G15" s="131"/>
      <c r="I15" s="307"/>
      <c r="J15" s="307"/>
      <c r="K15" s="307"/>
      <c r="L15" s="307"/>
      <c r="M15" s="307"/>
      <c r="N15" s="307"/>
      <c r="O15" s="307"/>
      <c r="P15" s="307"/>
      <c r="Q15" s="307"/>
      <c r="R15" s="307"/>
    </row>
    <row r="16" spans="2:18" ht="14.25" customHeight="1" x14ac:dyDescent="0.25">
      <c r="B16" s="306" t="s">
        <v>10</v>
      </c>
      <c r="C16" s="306"/>
      <c r="D16" s="303"/>
      <c r="E16" s="304"/>
      <c r="F16" s="304"/>
      <c r="G16" s="305"/>
      <c r="I16" s="307"/>
      <c r="J16" s="307"/>
      <c r="K16" s="307"/>
      <c r="L16" s="307"/>
      <c r="M16" s="307"/>
      <c r="N16" s="307"/>
      <c r="O16" s="307"/>
      <c r="P16" s="307"/>
      <c r="Q16" s="307"/>
      <c r="R16" s="307"/>
    </row>
    <row r="17" spans="2:18" ht="14.25" customHeight="1" x14ac:dyDescent="0.25">
      <c r="B17" s="306" t="s">
        <v>12</v>
      </c>
      <c r="C17" s="306"/>
      <c r="D17" s="303"/>
      <c r="E17" s="304"/>
      <c r="F17" s="304"/>
      <c r="G17" s="305"/>
      <c r="I17" s="307"/>
      <c r="J17" s="307"/>
      <c r="K17" s="307"/>
      <c r="L17" s="307"/>
      <c r="M17" s="307"/>
      <c r="N17" s="307"/>
      <c r="O17" s="307"/>
      <c r="P17" s="307"/>
      <c r="Q17" s="307"/>
      <c r="R17" s="307"/>
    </row>
    <row r="18" spans="2:18" ht="12" customHeight="1" x14ac:dyDescent="0.25">
      <c r="B18" s="306" t="s">
        <v>11</v>
      </c>
      <c r="C18" s="306"/>
      <c r="D18" s="303"/>
      <c r="E18" s="304"/>
      <c r="F18" s="304"/>
      <c r="G18" s="305"/>
      <c r="I18" s="307"/>
      <c r="J18" s="307"/>
      <c r="K18" s="307"/>
      <c r="L18" s="307"/>
      <c r="M18" s="307"/>
      <c r="N18" s="307"/>
      <c r="O18" s="307"/>
      <c r="P18" s="307"/>
      <c r="Q18" s="307"/>
      <c r="R18" s="307"/>
    </row>
    <row r="19" spans="2:18" ht="11.25" customHeight="1" x14ac:dyDescent="0.25">
      <c r="B19" s="306"/>
      <c r="C19" s="306"/>
      <c r="D19" s="71"/>
      <c r="E19" s="71"/>
      <c r="F19" s="71"/>
      <c r="G19" s="71"/>
      <c r="H19" s="71"/>
      <c r="I19" s="307"/>
      <c r="J19" s="307"/>
      <c r="K19" s="307"/>
      <c r="L19" s="307"/>
      <c r="M19" s="307"/>
      <c r="N19" s="307"/>
      <c r="O19" s="307"/>
      <c r="P19" s="307"/>
      <c r="Q19" s="307"/>
      <c r="R19" s="307"/>
    </row>
    <row r="20" spans="2:18" ht="14.25" customHeight="1" x14ac:dyDescent="0.25">
      <c r="B20" s="70" t="s">
        <v>969</v>
      </c>
      <c r="C20" s="70"/>
      <c r="D20" s="283"/>
      <c r="E20" s="71"/>
      <c r="F20" s="71"/>
      <c r="G20" s="71"/>
      <c r="H20" s="71"/>
      <c r="I20" s="307"/>
      <c r="J20" s="307"/>
      <c r="K20" s="307"/>
      <c r="L20" s="307"/>
      <c r="M20" s="307"/>
      <c r="N20" s="307"/>
      <c r="O20" s="307"/>
      <c r="P20" s="307"/>
      <c r="Q20" s="307"/>
      <c r="R20" s="307"/>
    </row>
    <row r="21" spans="2:18" ht="14.25" customHeight="1" x14ac:dyDescent="0.25">
      <c r="B21" s="70" t="s">
        <v>970</v>
      </c>
      <c r="C21" s="70"/>
      <c r="D21" s="283"/>
      <c r="E21" s="71"/>
      <c r="F21" s="71"/>
      <c r="G21" s="71"/>
      <c r="H21" s="71"/>
      <c r="I21" s="307"/>
      <c r="J21" s="307"/>
      <c r="K21" s="307"/>
      <c r="L21" s="307"/>
      <c r="M21" s="307"/>
      <c r="N21" s="307"/>
      <c r="O21" s="307"/>
      <c r="P21" s="307"/>
      <c r="Q21" s="307"/>
      <c r="R21" s="307"/>
    </row>
    <row r="22" spans="2:18" ht="14.25" customHeight="1" x14ac:dyDescent="0.25">
      <c r="B22" s="286" t="s">
        <v>971</v>
      </c>
      <c r="C22" s="70"/>
      <c r="D22" s="285">
        <f>D21+'Graph Data'!L108</f>
        <v>0</v>
      </c>
      <c r="E22" s="71"/>
      <c r="F22" s="71"/>
      <c r="G22" s="71"/>
      <c r="H22" s="71"/>
      <c r="I22" s="307"/>
      <c r="J22" s="307"/>
      <c r="K22" s="307"/>
      <c r="L22" s="307"/>
      <c r="M22" s="307"/>
      <c r="N22" s="307"/>
      <c r="O22" s="307"/>
      <c r="P22" s="307"/>
      <c r="Q22" s="307"/>
      <c r="R22" s="307"/>
    </row>
    <row r="23" spans="2:18" ht="6.75" customHeight="1" x14ac:dyDescent="0.25">
      <c r="B23" s="70"/>
      <c r="C23" s="70"/>
      <c r="D23" s="71"/>
      <c r="E23" s="71"/>
      <c r="F23" s="71"/>
      <c r="G23" s="71"/>
      <c r="H23" s="71"/>
      <c r="I23" s="307"/>
      <c r="J23" s="307"/>
      <c r="K23" s="307"/>
      <c r="L23" s="307"/>
      <c r="M23" s="307"/>
      <c r="N23" s="307"/>
      <c r="O23" s="307"/>
      <c r="P23" s="307"/>
      <c r="Q23" s="307"/>
      <c r="R23" s="307"/>
    </row>
    <row r="24" spans="2:18" ht="12" customHeight="1" x14ac:dyDescent="0.25">
      <c r="B24" s="67" t="s">
        <v>23</v>
      </c>
      <c r="C24" s="68"/>
      <c r="D24" s="68"/>
      <c r="E24" s="68"/>
      <c r="F24" s="68"/>
      <c r="G24" s="68"/>
      <c r="H24" s="72"/>
      <c r="I24" s="307"/>
      <c r="J24" s="307"/>
      <c r="K24" s="307"/>
      <c r="L24" s="307"/>
      <c r="M24" s="307"/>
      <c r="N24" s="307"/>
      <c r="O24" s="307"/>
      <c r="P24" s="307"/>
      <c r="Q24" s="307"/>
      <c r="R24" s="307"/>
    </row>
    <row r="25" spans="2:18" ht="15" customHeight="1" x14ac:dyDescent="0.25">
      <c r="B25" s="284" t="s">
        <v>24</v>
      </c>
      <c r="C25" s="128"/>
      <c r="D25" s="309">
        <f>'Pay App 1'!D149</f>
        <v>0</v>
      </c>
      <c r="E25" s="309"/>
      <c r="F25" s="309"/>
      <c r="G25" s="309"/>
      <c r="H25" s="73"/>
      <c r="I25" s="307"/>
      <c r="J25" s="307"/>
      <c r="K25" s="307"/>
      <c r="L25" s="307"/>
      <c r="M25" s="307"/>
      <c r="N25" s="307"/>
      <c r="O25" s="307"/>
      <c r="P25" s="307"/>
      <c r="Q25" s="307"/>
      <c r="R25" s="307"/>
    </row>
    <row r="26" spans="2:18" ht="12" customHeight="1" x14ac:dyDescent="0.25">
      <c r="B26" s="284" t="s">
        <v>346</v>
      </c>
      <c r="C26" s="128"/>
      <c r="D26" s="129"/>
      <c r="E26" s="129"/>
      <c r="F26" s="129"/>
      <c r="G26" s="129">
        <f>SUM('Pay App 1:Pay App 60'!E149)</f>
        <v>0</v>
      </c>
      <c r="H26" s="73"/>
      <c r="I26" s="307"/>
      <c r="J26" s="307"/>
      <c r="K26" s="307"/>
      <c r="L26" s="307"/>
      <c r="M26" s="307"/>
      <c r="N26" s="307"/>
      <c r="O26" s="307"/>
      <c r="P26" s="307"/>
      <c r="Q26" s="307"/>
      <c r="R26" s="307"/>
    </row>
    <row r="27" spans="2:18" ht="11.65" customHeight="1" x14ac:dyDescent="0.25">
      <c r="B27" s="284" t="s">
        <v>19</v>
      </c>
      <c r="C27" s="128"/>
      <c r="D27" s="129"/>
      <c r="E27" s="129"/>
      <c r="F27" s="129"/>
      <c r="G27" s="129">
        <f>D25+G26</f>
        <v>0</v>
      </c>
      <c r="H27" s="73"/>
      <c r="I27" s="307"/>
      <c r="J27" s="307"/>
      <c r="K27" s="307"/>
      <c r="L27" s="307"/>
      <c r="M27" s="307"/>
      <c r="N27" s="307"/>
      <c r="O27" s="307"/>
      <c r="P27" s="307"/>
      <c r="Q27" s="307"/>
      <c r="R27" s="307"/>
    </row>
    <row r="28" spans="2:18" ht="6" customHeight="1" x14ac:dyDescent="0.25">
      <c r="B28" s="70"/>
      <c r="C28" s="130"/>
      <c r="D28" s="131"/>
      <c r="E28" s="132"/>
      <c r="F28" s="132"/>
      <c r="G28" s="132"/>
      <c r="H28" s="73"/>
      <c r="I28" s="307"/>
      <c r="J28" s="307"/>
      <c r="K28" s="307"/>
      <c r="L28" s="307"/>
      <c r="M28" s="307"/>
      <c r="N28" s="307"/>
      <c r="O28" s="307"/>
      <c r="P28" s="307"/>
      <c r="Q28" s="307"/>
      <c r="R28" s="307"/>
    </row>
    <row r="29" spans="2:18" ht="11.65" customHeight="1" x14ac:dyDescent="0.25">
      <c r="B29" s="284" t="s">
        <v>21</v>
      </c>
      <c r="C29" s="128"/>
      <c r="D29" s="131"/>
      <c r="E29" s="132"/>
      <c r="F29" s="132"/>
      <c r="G29" s="129">
        <f>SUM('Pay App 1:Pay App 60'!H37)</f>
        <v>0</v>
      </c>
      <c r="H29" s="73"/>
      <c r="I29" s="307"/>
      <c r="J29" s="307"/>
      <c r="K29" s="307"/>
      <c r="L29" s="307"/>
      <c r="M29" s="307"/>
      <c r="N29" s="307"/>
      <c r="O29" s="307"/>
      <c r="P29" s="307"/>
      <c r="Q29" s="307"/>
      <c r="R29" s="307"/>
    </row>
    <row r="30" spans="2:18" ht="11.65" customHeight="1" x14ac:dyDescent="0.25">
      <c r="B30" s="284" t="s">
        <v>135</v>
      </c>
      <c r="C30" s="128"/>
      <c r="D30" s="131"/>
      <c r="E30" s="132"/>
      <c r="F30" s="132"/>
      <c r="G30" s="129">
        <f>SUM('Pay App 1:Pay App 60'!G41)</f>
        <v>0</v>
      </c>
      <c r="H30" s="73"/>
      <c r="I30" s="307"/>
      <c r="J30" s="307"/>
      <c r="K30" s="307"/>
      <c r="L30" s="307"/>
      <c r="M30" s="307"/>
      <c r="N30" s="307"/>
      <c r="O30" s="307"/>
      <c r="P30" s="307"/>
      <c r="Q30" s="307"/>
      <c r="R30" s="307"/>
    </row>
    <row r="31" spans="2:18" ht="11.65" customHeight="1" x14ac:dyDescent="0.25">
      <c r="B31" s="284" t="s">
        <v>22</v>
      </c>
      <c r="C31" s="128"/>
      <c r="D31" s="131"/>
      <c r="E31" s="132"/>
      <c r="F31" s="132"/>
      <c r="G31" s="129">
        <f>G29-G30</f>
        <v>0</v>
      </c>
      <c r="H31" s="73"/>
      <c r="I31" s="307"/>
      <c r="J31" s="307"/>
      <c r="K31" s="307"/>
      <c r="L31" s="307"/>
      <c r="M31" s="307"/>
      <c r="N31" s="307"/>
      <c r="O31" s="307"/>
      <c r="P31" s="307"/>
      <c r="Q31" s="307"/>
      <c r="R31" s="307"/>
    </row>
    <row r="32" spans="2:18" ht="6" customHeight="1" x14ac:dyDescent="0.25">
      <c r="B32" s="70"/>
      <c r="C32" s="130"/>
      <c r="D32" s="131"/>
      <c r="E32" s="132"/>
      <c r="F32" s="132"/>
      <c r="G32" s="132"/>
      <c r="H32" s="73"/>
      <c r="I32" s="307"/>
      <c r="J32" s="307"/>
      <c r="K32" s="307"/>
      <c r="L32" s="307"/>
      <c r="M32" s="307"/>
      <c r="N32" s="307"/>
      <c r="O32" s="307"/>
      <c r="P32" s="307"/>
      <c r="Q32" s="307"/>
      <c r="R32" s="307"/>
    </row>
    <row r="33" spans="2:18" ht="12" customHeight="1" x14ac:dyDescent="0.25">
      <c r="B33" s="284" t="s">
        <v>133</v>
      </c>
      <c r="C33" s="128"/>
      <c r="D33" s="131"/>
      <c r="E33" s="132"/>
      <c r="F33" s="132"/>
      <c r="G33" s="129">
        <f>G27-G31</f>
        <v>0</v>
      </c>
      <c r="H33" s="73"/>
      <c r="I33" s="307"/>
      <c r="J33" s="307"/>
      <c r="K33" s="307"/>
      <c r="L33" s="307"/>
      <c r="M33" s="307"/>
      <c r="N33" s="307"/>
      <c r="O33" s="307"/>
      <c r="P33" s="307"/>
      <c r="Q33" s="307"/>
      <c r="R33" s="307"/>
    </row>
    <row r="34" spans="2:18" ht="6" customHeight="1" x14ac:dyDescent="0.25">
      <c r="B34" s="284"/>
      <c r="C34" s="128"/>
      <c r="D34" s="131"/>
      <c r="E34" s="132"/>
      <c r="F34" s="132"/>
      <c r="G34" s="132"/>
      <c r="H34" s="73"/>
      <c r="I34" s="307"/>
      <c r="J34" s="307"/>
      <c r="K34" s="307"/>
      <c r="L34" s="307"/>
      <c r="M34" s="307"/>
      <c r="N34" s="307"/>
      <c r="O34" s="307"/>
      <c r="P34" s="307"/>
      <c r="Q34" s="307"/>
      <c r="R34" s="307"/>
    </row>
    <row r="35" spans="2:18" ht="12" customHeight="1" x14ac:dyDescent="0.25">
      <c r="B35" s="284" t="s">
        <v>130</v>
      </c>
      <c r="C35" s="128"/>
      <c r="D35" s="131"/>
      <c r="E35" s="132"/>
      <c r="F35" s="132"/>
      <c r="G35" s="133">
        <f>COUNTIF('Graph Data'!L2:L61,"&gt;0")</f>
        <v>0</v>
      </c>
      <c r="H35" s="73"/>
      <c r="I35" s="72"/>
      <c r="J35" s="72"/>
      <c r="K35" s="72"/>
      <c r="L35" s="72"/>
      <c r="M35" s="72"/>
      <c r="N35" s="72"/>
      <c r="O35" s="72"/>
      <c r="P35" s="72"/>
      <c r="Q35" s="72"/>
      <c r="R35" s="72"/>
    </row>
    <row r="36" spans="2:18" ht="6" customHeight="1" x14ac:dyDescent="0.25">
      <c r="B36" s="71"/>
      <c r="C36" s="71"/>
      <c r="D36" s="71"/>
      <c r="E36" s="71"/>
      <c r="F36" s="71"/>
      <c r="G36" s="71"/>
      <c r="H36" s="71"/>
      <c r="I36" s="75"/>
      <c r="J36" s="75"/>
      <c r="K36" s="75"/>
      <c r="L36" s="75"/>
      <c r="M36" s="75"/>
      <c r="N36" s="75"/>
      <c r="O36" s="75"/>
    </row>
    <row r="37" spans="2:18" x14ac:dyDescent="0.25">
      <c r="B37" s="67" t="s">
        <v>867</v>
      </c>
      <c r="C37" s="68"/>
      <c r="D37" s="68"/>
      <c r="E37" s="68"/>
      <c r="F37" s="68"/>
      <c r="G37" s="68"/>
      <c r="H37" s="68"/>
      <c r="I37" s="68"/>
      <c r="J37" s="68"/>
      <c r="K37" s="68"/>
      <c r="L37" s="68" t="e">
        <f>(#REF!*0.05)-J37</f>
        <v>#REF!</v>
      </c>
      <c r="M37" s="68"/>
      <c r="N37" s="68"/>
      <c r="O37" s="68"/>
      <c r="P37" s="68"/>
      <c r="Q37" s="68"/>
      <c r="R37" s="68"/>
    </row>
    <row r="38" spans="2:18" ht="12.2" customHeight="1" x14ac:dyDescent="0.25">
      <c r="B38" s="70"/>
      <c r="C38" s="70"/>
      <c r="D38" s="70"/>
      <c r="E38" s="70"/>
      <c r="F38" s="70"/>
      <c r="G38" s="70"/>
      <c r="H38" s="70"/>
      <c r="I38" s="70"/>
      <c r="J38" s="70"/>
      <c r="K38" s="70"/>
      <c r="L38" s="70"/>
      <c r="M38" s="70"/>
      <c r="N38" s="70"/>
      <c r="O38" s="70"/>
    </row>
    <row r="39" spans="2:18" ht="12.2" customHeight="1" x14ac:dyDescent="0.25">
      <c r="B39" s="76"/>
      <c r="C39" s="77"/>
      <c r="D39" s="78"/>
      <c r="L39" s="74" t="e">
        <f>(#REF!*0.05)-J39</f>
        <v>#REF!</v>
      </c>
    </row>
    <row r="40" spans="2:18" ht="12.2" customHeight="1" x14ac:dyDescent="0.25">
      <c r="B40" s="71"/>
      <c r="C40" s="78"/>
      <c r="L40" s="74"/>
    </row>
    <row r="41" spans="2:18" ht="12.2" customHeight="1" x14ac:dyDescent="0.25">
      <c r="B41" s="71"/>
      <c r="C41" s="78"/>
      <c r="L41" s="74"/>
    </row>
    <row r="42" spans="2:18" ht="12.2" customHeight="1" x14ac:dyDescent="0.25">
      <c r="B42" s="71"/>
      <c r="C42" s="78"/>
      <c r="L42" s="74"/>
    </row>
    <row r="43" spans="2:18" ht="12.2" customHeight="1" x14ac:dyDescent="0.25">
      <c r="B43" s="71"/>
      <c r="C43" s="78"/>
      <c r="L43" s="74"/>
    </row>
    <row r="44" spans="2:18" ht="7.9" customHeight="1" x14ac:dyDescent="0.25">
      <c r="B44" s="71"/>
      <c r="C44" s="78"/>
      <c r="L44" s="74"/>
    </row>
    <row r="45" spans="2:18" ht="8.4499999999999993" customHeight="1" x14ac:dyDescent="0.25">
      <c r="B45" s="71"/>
      <c r="C45" s="78"/>
      <c r="L45" s="74"/>
    </row>
    <row r="46" spans="2:18" ht="9" customHeight="1" x14ac:dyDescent="0.25">
      <c r="B46" s="71"/>
      <c r="C46" s="78"/>
      <c r="L46" s="74"/>
    </row>
    <row r="47" spans="2:18" ht="9" customHeight="1" x14ac:dyDescent="0.25">
      <c r="B47" s="71"/>
      <c r="C47" s="78"/>
      <c r="L47" s="74"/>
    </row>
    <row r="48" spans="2:18" ht="9.6" customHeight="1" x14ac:dyDescent="0.25">
      <c r="B48" s="71"/>
      <c r="C48" s="78"/>
      <c r="L48" s="74"/>
    </row>
    <row r="49" spans="2:15" ht="7.15" customHeight="1" x14ac:dyDescent="0.25">
      <c r="I49" s="79"/>
      <c r="J49" s="79"/>
      <c r="K49" s="79"/>
      <c r="L49" s="79"/>
      <c r="M49" s="79"/>
      <c r="N49" s="79"/>
    </row>
    <row r="50" spans="2:15" ht="11.45" customHeight="1" x14ac:dyDescent="0.25">
      <c r="I50" s="79"/>
      <c r="J50" s="79"/>
      <c r="K50" s="79"/>
      <c r="L50" s="79"/>
      <c r="M50" s="79"/>
      <c r="N50" s="79"/>
    </row>
    <row r="51" spans="2:15" ht="13.5" customHeight="1" x14ac:dyDescent="0.25">
      <c r="L51" s="74" t="e">
        <f>(#REF!*0.05)-J51</f>
        <v>#REF!</v>
      </c>
    </row>
    <row r="52" spans="2:15" ht="13.5" customHeight="1" x14ac:dyDescent="0.25">
      <c r="L52" s="74" t="e">
        <f>(#REF!*0.05)-J52</f>
        <v>#REF!</v>
      </c>
      <c r="O52" s="80"/>
    </row>
    <row r="53" spans="2:15" ht="12" customHeight="1" x14ac:dyDescent="0.25">
      <c r="B53" s="81"/>
      <c r="L53" s="74" t="e">
        <f>(#REF!*0.05)-J53</f>
        <v>#REF!</v>
      </c>
      <c r="O53" s="80"/>
    </row>
    <row r="54" spans="2:15" x14ac:dyDescent="0.25">
      <c r="L54" s="74" t="e">
        <f>(#REF!*0.05)-J54</f>
        <v>#REF!</v>
      </c>
    </row>
    <row r="55" spans="2:15" x14ac:dyDescent="0.25">
      <c r="L55" s="74" t="e">
        <f>(#REF!*0.05)-J55</f>
        <v>#REF!</v>
      </c>
    </row>
    <row r="56" spans="2:15" x14ac:dyDescent="0.25">
      <c r="L56" s="74" t="e">
        <f>(#REF!*0.05)-J56</f>
        <v>#REF!</v>
      </c>
    </row>
    <row r="57" spans="2:15" x14ac:dyDescent="0.25">
      <c r="L57" s="74" t="e">
        <f>(#REF!*0.05)-J57</f>
        <v>#REF!</v>
      </c>
    </row>
    <row r="58" spans="2:15" x14ac:dyDescent="0.25">
      <c r="L58" s="74" t="e">
        <f>(#REF!*0.05)-J58</f>
        <v>#REF!</v>
      </c>
    </row>
    <row r="59" spans="2:15" x14ac:dyDescent="0.25">
      <c r="L59" s="74" t="e">
        <f>(#REF!*0.05)-J59</f>
        <v>#REF!</v>
      </c>
    </row>
    <row r="60" spans="2:15" x14ac:dyDescent="0.25">
      <c r="L60" s="74" t="e">
        <f>(#REF!*0.05)-J60</f>
        <v>#REF!</v>
      </c>
    </row>
    <row r="61" spans="2:15" x14ac:dyDescent="0.25">
      <c r="L61" s="74" t="e">
        <f>(#REF!*0.05)-J61</f>
        <v>#REF!</v>
      </c>
    </row>
    <row r="62" spans="2:15" x14ac:dyDescent="0.25">
      <c r="L62" s="74" t="e">
        <f>(#REF!*0.05)-J62</f>
        <v>#REF!</v>
      </c>
    </row>
    <row r="63" spans="2:15" x14ac:dyDescent="0.25">
      <c r="L63" s="74" t="e">
        <f>(#REF!*0.05)-J63</f>
        <v>#REF!</v>
      </c>
    </row>
    <row r="64" spans="2:15" x14ac:dyDescent="0.25">
      <c r="L64" s="74" t="e">
        <f>(#REF!*0.05)-J64</f>
        <v>#REF!</v>
      </c>
    </row>
    <row r="65" spans="12:12" x14ac:dyDescent="0.25">
      <c r="L65" s="74" t="e">
        <f>(#REF!*0.05)-J65</f>
        <v>#REF!</v>
      </c>
    </row>
    <row r="66" spans="12:12" x14ac:dyDescent="0.25">
      <c r="L66" s="74" t="e">
        <f>(#REF!*0.05)-J66</f>
        <v>#REF!</v>
      </c>
    </row>
    <row r="67" spans="12:12" x14ac:dyDescent="0.25">
      <c r="L67" s="74" t="e">
        <f>(#REF!*0.05)-J67</f>
        <v>#REF!</v>
      </c>
    </row>
    <row r="68" spans="12:12" x14ac:dyDescent="0.25">
      <c r="L68" s="74" t="e">
        <f>(#REF!*0.05)-J68</f>
        <v>#REF!</v>
      </c>
    </row>
    <row r="69" spans="12:12" x14ac:dyDescent="0.25">
      <c r="L69" s="74" t="e">
        <f>(#REF!*0.05)-J69</f>
        <v>#REF!</v>
      </c>
    </row>
    <row r="70" spans="12:12" x14ac:dyDescent="0.25">
      <c r="L70" s="74" t="e">
        <f>(#REF!*0.05)-J70</f>
        <v>#REF!</v>
      </c>
    </row>
    <row r="71" spans="12:12" x14ac:dyDescent="0.25">
      <c r="L71" s="74" t="e">
        <f>(#REF!*0.05)-J71</f>
        <v>#REF!</v>
      </c>
    </row>
    <row r="72" spans="12:12" x14ac:dyDescent="0.25">
      <c r="L72" s="74" t="e">
        <f>(#REF!*0.05)-J72</f>
        <v>#REF!</v>
      </c>
    </row>
    <row r="73" spans="12:12" x14ac:dyDescent="0.25">
      <c r="L73" s="74" t="e">
        <f>(#REF!*0.05)-J73</f>
        <v>#REF!</v>
      </c>
    </row>
    <row r="74" spans="12:12" x14ac:dyDescent="0.25">
      <c r="L74" s="74" t="e">
        <f>(#REF!*0.05)-J74</f>
        <v>#REF!</v>
      </c>
    </row>
    <row r="75" spans="12:12" x14ac:dyDescent="0.25">
      <c r="L75" s="74" t="e">
        <f>(#REF!*0.05)-J75</f>
        <v>#REF!</v>
      </c>
    </row>
    <row r="76" spans="12:12" x14ac:dyDescent="0.25">
      <c r="L76" s="74" t="e">
        <f>(#REF!*0.05)-J76</f>
        <v>#REF!</v>
      </c>
    </row>
    <row r="77" spans="12:12" x14ac:dyDescent="0.25">
      <c r="L77" s="74" t="e">
        <f>(#REF!*0.05)-J77</f>
        <v>#REF!</v>
      </c>
    </row>
    <row r="78" spans="12:12" x14ac:dyDescent="0.25">
      <c r="L78" s="74" t="e">
        <f>(#REF!*0.05)-J78</f>
        <v>#REF!</v>
      </c>
    </row>
    <row r="79" spans="12:12" x14ac:dyDescent="0.25">
      <c r="L79" s="74" t="e">
        <f>(#REF!*0.05)-J79</f>
        <v>#REF!</v>
      </c>
    </row>
    <row r="80" spans="12:12" x14ac:dyDescent="0.25">
      <c r="L80" s="74" t="e">
        <f>(#REF!*0.05)-J80</f>
        <v>#REF!</v>
      </c>
    </row>
    <row r="81" spans="12:12" x14ac:dyDescent="0.25">
      <c r="L81" s="74" t="e">
        <f>(#REF!*0.05)-J81</f>
        <v>#REF!</v>
      </c>
    </row>
    <row r="82" spans="12:12" x14ac:dyDescent="0.25">
      <c r="L82" s="74" t="e">
        <f>(#REF!*0.05)-J82</f>
        <v>#REF!</v>
      </c>
    </row>
    <row r="83" spans="12:12" x14ac:dyDescent="0.25">
      <c r="L83" s="74" t="e">
        <f>(#REF!*0.05)-J83</f>
        <v>#REF!</v>
      </c>
    </row>
    <row r="84" spans="12:12" x14ac:dyDescent="0.25">
      <c r="L84" s="74" t="e">
        <f>(#REF!*0.05)-J84</f>
        <v>#REF!</v>
      </c>
    </row>
    <row r="85" spans="12:12" x14ac:dyDescent="0.25">
      <c r="L85" s="74" t="e">
        <f>(#REF!*0.05)-J85</f>
        <v>#REF!</v>
      </c>
    </row>
    <row r="86" spans="12:12" x14ac:dyDescent="0.25">
      <c r="L86" s="74" t="e">
        <f>(#REF!*0.05)-J86</f>
        <v>#REF!</v>
      </c>
    </row>
    <row r="87" spans="12:12" x14ac:dyDescent="0.25">
      <c r="L87" s="74" t="e">
        <f>(#REF!*0.05)-J87</f>
        <v>#REF!</v>
      </c>
    </row>
    <row r="88" spans="12:12" x14ac:dyDescent="0.25">
      <c r="L88" s="74" t="e">
        <f>(#REF!*0.05)-J88</f>
        <v>#REF!</v>
      </c>
    </row>
    <row r="89" spans="12:12" x14ac:dyDescent="0.25">
      <c r="L89" s="74" t="e">
        <f>(#REF!*0.05)-J89</f>
        <v>#REF!</v>
      </c>
    </row>
    <row r="90" spans="12:12" x14ac:dyDescent="0.25">
      <c r="L90" s="74" t="e">
        <f>(#REF!*0.05)-J90</f>
        <v>#REF!</v>
      </c>
    </row>
    <row r="91" spans="12:12" x14ac:dyDescent="0.25">
      <c r="L91" s="74" t="e">
        <f>(#REF!*0.05)-J91</f>
        <v>#REF!</v>
      </c>
    </row>
    <row r="92" spans="12:12" x14ac:dyDescent="0.25">
      <c r="L92" s="74" t="e">
        <f>(#REF!*0.05)-J92</f>
        <v>#REF!</v>
      </c>
    </row>
    <row r="93" spans="12:12" x14ac:dyDescent="0.25">
      <c r="L93" s="74" t="e">
        <f>(#REF!*0.05)-J93</f>
        <v>#REF!</v>
      </c>
    </row>
    <row r="94" spans="12:12" x14ac:dyDescent="0.25">
      <c r="L94" s="74" t="e">
        <f>(#REF!*0.05)-J94</f>
        <v>#REF!</v>
      </c>
    </row>
    <row r="95" spans="12:12" x14ac:dyDescent="0.25">
      <c r="L95" s="74" t="e">
        <f>(#REF!*0.05)-J95</f>
        <v>#REF!</v>
      </c>
    </row>
    <row r="96" spans="12:12" x14ac:dyDescent="0.25">
      <c r="L96" s="74" t="e">
        <f>(#REF!*0.05)-J96</f>
        <v>#REF!</v>
      </c>
    </row>
    <row r="97" spans="12:12" x14ac:dyDescent="0.25">
      <c r="L97" s="74" t="e">
        <f>(#REF!*0.05)-J97</f>
        <v>#REF!</v>
      </c>
    </row>
    <row r="98" spans="12:12" x14ac:dyDescent="0.25">
      <c r="L98" s="74" t="e">
        <f>(#REF!*0.05)-J98</f>
        <v>#REF!</v>
      </c>
    </row>
    <row r="99" spans="12:12" x14ac:dyDescent="0.25">
      <c r="L99" s="74" t="e">
        <f>(#REF!*0.05)-J99</f>
        <v>#REF!</v>
      </c>
    </row>
    <row r="100" spans="12:12" x14ac:dyDescent="0.25">
      <c r="L100" s="74" t="e">
        <f>(#REF!*0.05)-J100</f>
        <v>#REF!</v>
      </c>
    </row>
    <row r="101" spans="12:12" x14ac:dyDescent="0.25">
      <c r="L101" s="74" t="e">
        <f>(#REF!*0.05)-J101</f>
        <v>#REF!</v>
      </c>
    </row>
    <row r="102" spans="12:12" x14ac:dyDescent="0.25">
      <c r="L102" s="74" t="e">
        <f>(#REF!*0.05)-J102</f>
        <v>#REF!</v>
      </c>
    </row>
    <row r="103" spans="12:12" x14ac:dyDescent="0.25">
      <c r="L103" s="74" t="e">
        <f>(#REF!*0.05)-J103</f>
        <v>#REF!</v>
      </c>
    </row>
    <row r="104" spans="12:12" x14ac:dyDescent="0.25">
      <c r="L104" s="74" t="e">
        <f>(#REF!*0.05)-J104</f>
        <v>#REF!</v>
      </c>
    </row>
    <row r="105" spans="12:12" x14ac:dyDescent="0.25">
      <c r="L105" s="74" t="e">
        <f>(#REF!*0.05)-J105</f>
        <v>#REF!</v>
      </c>
    </row>
    <row r="106" spans="12:12" x14ac:dyDescent="0.25">
      <c r="L106" s="74" t="e">
        <f>(#REF!*0.05)-J106</f>
        <v>#REF!</v>
      </c>
    </row>
    <row r="107" spans="12:12" x14ac:dyDescent="0.25">
      <c r="L107" s="74" t="e">
        <f>(#REF!*0.05)-J107</f>
        <v>#REF!</v>
      </c>
    </row>
    <row r="108" spans="12:12" x14ac:dyDescent="0.25">
      <c r="L108" s="74" t="e">
        <f>(#REF!*0.05)-J108</f>
        <v>#REF!</v>
      </c>
    </row>
    <row r="109" spans="12:12" x14ac:dyDescent="0.25">
      <c r="L109" s="74" t="e">
        <f>(#REF!*0.05)-J109</f>
        <v>#REF!</v>
      </c>
    </row>
    <row r="110" spans="12:12" x14ac:dyDescent="0.25">
      <c r="L110" s="74" t="e">
        <f>(#REF!*0.05)-J110</f>
        <v>#REF!</v>
      </c>
    </row>
    <row r="111" spans="12:12" x14ac:dyDescent="0.25">
      <c r="L111" s="74" t="e">
        <f>(#REF!*0.05)-J111</f>
        <v>#REF!</v>
      </c>
    </row>
    <row r="112" spans="12:12" x14ac:dyDescent="0.25">
      <c r="L112" s="74" t="e">
        <f>(#REF!*0.05)-J112</f>
        <v>#REF!</v>
      </c>
    </row>
    <row r="113" spans="12:12" x14ac:dyDescent="0.25">
      <c r="L113" s="74" t="e">
        <f>(#REF!*0.05)-J113</f>
        <v>#REF!</v>
      </c>
    </row>
    <row r="114" spans="12:12" x14ac:dyDescent="0.25">
      <c r="L114" s="74" t="e">
        <f>(#REF!*0.05)-J114</f>
        <v>#REF!</v>
      </c>
    </row>
    <row r="115" spans="12:12" x14ac:dyDescent="0.25">
      <c r="L115" s="74" t="e">
        <f>(#REF!*0.05)-J115</f>
        <v>#REF!</v>
      </c>
    </row>
    <row r="116" spans="12:12" x14ac:dyDescent="0.25">
      <c r="L116" s="74" t="e">
        <f>(#REF!*0.05)-J116</f>
        <v>#REF!</v>
      </c>
    </row>
    <row r="117" spans="12:12" x14ac:dyDescent="0.25">
      <c r="L117" s="74" t="e">
        <f>(#REF!*0.05)-J117</f>
        <v>#REF!</v>
      </c>
    </row>
    <row r="118" spans="12:12" x14ac:dyDescent="0.25">
      <c r="L118" s="74" t="e">
        <f>(#REF!*0.05)-J118</f>
        <v>#REF!</v>
      </c>
    </row>
    <row r="119" spans="12:12" x14ac:dyDescent="0.25">
      <c r="L119" s="74" t="e">
        <f>(#REF!*0.05)-J119</f>
        <v>#REF!</v>
      </c>
    </row>
    <row r="120" spans="12:12" x14ac:dyDescent="0.25">
      <c r="L120" s="74" t="e">
        <f>(#REF!*0.05)-J120</f>
        <v>#REF!</v>
      </c>
    </row>
    <row r="121" spans="12:12" x14ac:dyDescent="0.25">
      <c r="L121" s="74" t="e">
        <f>(#REF!*0.05)-J121</f>
        <v>#REF!</v>
      </c>
    </row>
    <row r="122" spans="12:12" x14ac:dyDescent="0.25">
      <c r="L122" s="74" t="e">
        <f>(#REF!*0.05)-J122</f>
        <v>#REF!</v>
      </c>
    </row>
    <row r="123" spans="12:12" x14ac:dyDescent="0.25">
      <c r="L123" s="74" t="e">
        <f>(#REF!*0.05)-J123</f>
        <v>#REF!</v>
      </c>
    </row>
    <row r="124" spans="12:12" x14ac:dyDescent="0.25">
      <c r="L124" s="74" t="e">
        <f>(#REF!*0.05)-J124</f>
        <v>#REF!</v>
      </c>
    </row>
    <row r="125" spans="12:12" x14ac:dyDescent="0.25">
      <c r="L125" s="74" t="e">
        <f>(#REF!*0.05)-J125</f>
        <v>#REF!</v>
      </c>
    </row>
    <row r="126" spans="12:12" x14ac:dyDescent="0.25">
      <c r="L126" s="74" t="e">
        <f>(#REF!*0.05)-J126</f>
        <v>#REF!</v>
      </c>
    </row>
    <row r="127" spans="12:12" x14ac:dyDescent="0.25">
      <c r="L127" s="74" t="e">
        <f>(#REF!*0.05)-J127</f>
        <v>#REF!</v>
      </c>
    </row>
    <row r="128" spans="12:12" x14ac:dyDescent="0.25">
      <c r="L128" s="74" t="e">
        <f>(#REF!*0.05)-J128</f>
        <v>#REF!</v>
      </c>
    </row>
    <row r="129" spans="12:12" x14ac:dyDescent="0.25">
      <c r="L129" s="74" t="e">
        <f>(#REF!*0.05)-J129</f>
        <v>#REF!</v>
      </c>
    </row>
    <row r="130" spans="12:12" x14ac:dyDescent="0.25">
      <c r="L130" s="74" t="e">
        <f>(#REF!*0.05)-J130</f>
        <v>#REF!</v>
      </c>
    </row>
    <row r="131" spans="12:12" x14ac:dyDescent="0.25">
      <c r="L131" s="74" t="e">
        <f>(#REF!*0.05)-J131</f>
        <v>#REF!</v>
      </c>
    </row>
    <row r="132" spans="12:12" x14ac:dyDescent="0.25">
      <c r="L132" s="74" t="e">
        <f>(#REF!*0.05)-J132</f>
        <v>#REF!</v>
      </c>
    </row>
    <row r="133" spans="12:12" x14ac:dyDescent="0.25">
      <c r="L133" s="74" t="e">
        <f>(#REF!*0.05)-J133</f>
        <v>#REF!</v>
      </c>
    </row>
    <row r="134" spans="12:12" x14ac:dyDescent="0.25">
      <c r="L134" s="74" t="e">
        <f>(#REF!*0.05)-J134</f>
        <v>#REF!</v>
      </c>
    </row>
    <row r="135" spans="12:12" x14ac:dyDescent="0.25">
      <c r="L135" s="74" t="e">
        <f>(#REF!*0.05)-J135</f>
        <v>#REF!</v>
      </c>
    </row>
    <row r="136" spans="12:12" x14ac:dyDescent="0.25">
      <c r="L136" s="74" t="e">
        <f>(#REF!*0.05)-J136</f>
        <v>#REF!</v>
      </c>
    </row>
    <row r="137" spans="12:12" x14ac:dyDescent="0.25">
      <c r="L137" s="74" t="e">
        <f>(#REF!*0.05)-J137</f>
        <v>#REF!</v>
      </c>
    </row>
    <row r="138" spans="12:12" x14ac:dyDescent="0.25">
      <c r="L138" s="74" t="e">
        <f>(#REF!*0.05)-J138</f>
        <v>#REF!</v>
      </c>
    </row>
    <row r="139" spans="12:12" x14ac:dyDescent="0.25">
      <c r="L139" s="74" t="e">
        <f>(#REF!*0.05)-J139</f>
        <v>#REF!</v>
      </c>
    </row>
    <row r="140" spans="12:12" x14ac:dyDescent="0.25">
      <c r="L140" s="74" t="e">
        <f>(#REF!*0.05)-J140</f>
        <v>#REF!</v>
      </c>
    </row>
    <row r="141" spans="12:12" x14ac:dyDescent="0.25">
      <c r="L141" s="74" t="e">
        <f>(#REF!*0.05)-J141</f>
        <v>#REF!</v>
      </c>
    </row>
    <row r="142" spans="12:12" x14ac:dyDescent="0.25">
      <c r="L142" s="74" t="e">
        <f>(#REF!*0.05)-J142</f>
        <v>#REF!</v>
      </c>
    </row>
    <row r="143" spans="12:12" x14ac:dyDescent="0.25">
      <c r="L143" s="74" t="e">
        <f>(#REF!*0.05)-J143</f>
        <v>#REF!</v>
      </c>
    </row>
    <row r="144" spans="12:12" x14ac:dyDescent="0.25">
      <c r="L144" s="74" t="e">
        <f>(#REF!*0.05)-J144</f>
        <v>#REF!</v>
      </c>
    </row>
    <row r="145" spans="12:12" x14ac:dyDescent="0.25">
      <c r="L145" s="74" t="e">
        <f>(#REF!*0.05)-J145</f>
        <v>#REF!</v>
      </c>
    </row>
    <row r="146" spans="12:12" x14ac:dyDescent="0.25">
      <c r="L146" s="74" t="e">
        <f>(#REF!*0.05)-J146</f>
        <v>#REF!</v>
      </c>
    </row>
    <row r="147" spans="12:12" x14ac:dyDescent="0.25">
      <c r="L147" s="74" t="e">
        <f>(#REF!*0.05)-J147</f>
        <v>#REF!</v>
      </c>
    </row>
    <row r="148" spans="12:12" x14ac:dyDescent="0.25">
      <c r="L148" s="74" t="e">
        <f>(#REF!*0.05)-J148</f>
        <v>#REF!</v>
      </c>
    </row>
    <row r="149" spans="12:12" x14ac:dyDescent="0.25">
      <c r="L149" s="74" t="e">
        <f>(#REF!*0.05)-J149</f>
        <v>#REF!</v>
      </c>
    </row>
    <row r="150" spans="12:12" x14ac:dyDescent="0.25">
      <c r="L150" s="74" t="e">
        <f>(#REF!*0.05)-J150</f>
        <v>#REF!</v>
      </c>
    </row>
    <row r="151" spans="12:12" x14ac:dyDescent="0.25">
      <c r="L151" s="74" t="e">
        <f>(#REF!*0.05)-J151</f>
        <v>#REF!</v>
      </c>
    </row>
    <row r="152" spans="12:12" x14ac:dyDescent="0.25">
      <c r="L152" s="74" t="e">
        <f>(#REF!*0.05)-J152</f>
        <v>#REF!</v>
      </c>
    </row>
    <row r="153" spans="12:12" x14ac:dyDescent="0.25">
      <c r="L153" s="74" t="e">
        <f>(#REF!*0.05)-J153</f>
        <v>#REF!</v>
      </c>
    </row>
    <row r="154" spans="12:12" x14ac:dyDescent="0.25">
      <c r="L154" s="74" t="e">
        <f>(#REF!*0.05)-J154</f>
        <v>#REF!</v>
      </c>
    </row>
    <row r="155" spans="12:12" x14ac:dyDescent="0.25">
      <c r="L155" s="74" t="e">
        <f>(#REF!*0.05)-J155</f>
        <v>#REF!</v>
      </c>
    </row>
    <row r="156" spans="12:12" x14ac:dyDescent="0.25">
      <c r="L156" s="74" t="e">
        <f>(#REF!*0.05)-J156</f>
        <v>#REF!</v>
      </c>
    </row>
    <row r="157" spans="12:12" x14ac:dyDescent="0.25">
      <c r="L157" s="74" t="e">
        <f>(#REF!*0.05)-J157</f>
        <v>#REF!</v>
      </c>
    </row>
    <row r="158" spans="12:12" x14ac:dyDescent="0.25">
      <c r="L158" s="74" t="e">
        <f>(#REF!*0.05)-J158</f>
        <v>#REF!</v>
      </c>
    </row>
    <row r="159" spans="12:12" x14ac:dyDescent="0.25">
      <c r="L159" s="74" t="e">
        <f>(#REF!*0.05)-J159</f>
        <v>#REF!</v>
      </c>
    </row>
    <row r="160" spans="12:12" x14ac:dyDescent="0.25">
      <c r="L160" s="74" t="e">
        <f>(#REF!*0.05)-J160</f>
        <v>#REF!</v>
      </c>
    </row>
    <row r="161" spans="12:12" x14ac:dyDescent="0.25">
      <c r="L161" s="74" t="e">
        <f>(#REF!*0.05)-J161</f>
        <v>#REF!</v>
      </c>
    </row>
    <row r="162" spans="12:12" x14ac:dyDescent="0.25">
      <c r="L162" s="74" t="e">
        <f>(#REF!*0.05)-J162</f>
        <v>#REF!</v>
      </c>
    </row>
    <row r="163" spans="12:12" x14ac:dyDescent="0.25">
      <c r="L163" s="74" t="e">
        <f>(#REF!*0.05)-J163</f>
        <v>#REF!</v>
      </c>
    </row>
    <row r="164" spans="12:12" x14ac:dyDescent="0.25">
      <c r="L164" s="74" t="e">
        <f>(#REF!*0.05)-J164</f>
        <v>#REF!</v>
      </c>
    </row>
    <row r="165" spans="12:12" x14ac:dyDescent="0.25">
      <c r="L165" s="74" t="e">
        <f>(#REF!*0.05)-J165</f>
        <v>#REF!</v>
      </c>
    </row>
    <row r="166" spans="12:12" x14ac:dyDescent="0.25">
      <c r="L166" s="74" t="e">
        <f>(#REF!*0.05)-J166</f>
        <v>#REF!</v>
      </c>
    </row>
    <row r="167" spans="12:12" x14ac:dyDescent="0.25">
      <c r="L167" s="74" t="e">
        <f>(#REF!*0.05)-J167</f>
        <v>#REF!</v>
      </c>
    </row>
    <row r="168" spans="12:12" x14ac:dyDescent="0.25">
      <c r="L168" s="74" t="e">
        <f>(#REF!*0.05)-J168</f>
        <v>#REF!</v>
      </c>
    </row>
    <row r="169" spans="12:12" x14ac:dyDescent="0.25">
      <c r="L169" s="74" t="e">
        <f>(#REF!*0.05)-J169</f>
        <v>#REF!</v>
      </c>
    </row>
    <row r="170" spans="12:12" x14ac:dyDescent="0.25">
      <c r="L170" s="74" t="e">
        <f>(#REF!*0.05)-J170</f>
        <v>#REF!</v>
      </c>
    </row>
    <row r="171" spans="12:12" x14ac:dyDescent="0.25">
      <c r="L171" s="74" t="e">
        <f>(#REF!*0.05)-J171</f>
        <v>#REF!</v>
      </c>
    </row>
    <row r="172" spans="12:12" x14ac:dyDescent="0.25">
      <c r="L172" s="74" t="e">
        <f>(#REF!*0.05)-J172</f>
        <v>#REF!</v>
      </c>
    </row>
    <row r="173" spans="12:12" x14ac:dyDescent="0.25">
      <c r="L173" s="74" t="e">
        <f>(#REF!*0.05)-J173</f>
        <v>#REF!</v>
      </c>
    </row>
    <row r="174" spans="12:12" x14ac:dyDescent="0.25">
      <c r="L174" s="74" t="e">
        <f>(#REF!*0.05)-J174</f>
        <v>#REF!</v>
      </c>
    </row>
    <row r="175" spans="12:12" x14ac:dyDescent="0.25">
      <c r="L175" s="74" t="e">
        <f>(#REF!*0.05)-J175</f>
        <v>#REF!</v>
      </c>
    </row>
    <row r="176" spans="12:12" x14ac:dyDescent="0.25">
      <c r="L176" s="74" t="e">
        <f>(#REF!*0.05)-J176</f>
        <v>#REF!</v>
      </c>
    </row>
    <row r="177" spans="12:12" x14ac:dyDescent="0.25">
      <c r="L177" s="74" t="e">
        <f>(#REF!*0.05)-J177</f>
        <v>#REF!</v>
      </c>
    </row>
    <row r="178" spans="12:12" x14ac:dyDescent="0.25">
      <c r="L178" s="74" t="e">
        <f>(#REF!*0.05)-J178</f>
        <v>#REF!</v>
      </c>
    </row>
    <row r="179" spans="12:12" x14ac:dyDescent="0.25">
      <c r="L179" s="74" t="e">
        <f>(#REF!*0.05)-J179</f>
        <v>#REF!</v>
      </c>
    </row>
    <row r="180" spans="12:12" x14ac:dyDescent="0.25">
      <c r="L180" s="74" t="e">
        <f>(#REF!*0.05)-J180</f>
        <v>#REF!</v>
      </c>
    </row>
    <row r="181" spans="12:12" x14ac:dyDescent="0.25">
      <c r="L181" s="74" t="e">
        <f>(#REF!*0.05)-J181</f>
        <v>#REF!</v>
      </c>
    </row>
    <row r="182" spans="12:12" x14ac:dyDescent="0.25">
      <c r="L182" s="74" t="e">
        <f>(#REF!*0.05)-J182</f>
        <v>#REF!</v>
      </c>
    </row>
    <row r="183" spans="12:12" x14ac:dyDescent="0.25">
      <c r="L183" s="74" t="e">
        <f>(#REF!*0.05)-J183</f>
        <v>#REF!</v>
      </c>
    </row>
    <row r="184" spans="12:12" x14ac:dyDescent="0.25">
      <c r="L184" s="74" t="e">
        <f>(#REF!*0.05)-J184</f>
        <v>#REF!</v>
      </c>
    </row>
    <row r="185" spans="12:12" x14ac:dyDescent="0.25">
      <c r="L185" s="74" t="e">
        <f>(#REF!*0.05)-J185</f>
        <v>#REF!</v>
      </c>
    </row>
    <row r="186" spans="12:12" x14ac:dyDescent="0.25">
      <c r="L186" s="74" t="e">
        <f>(#REF!*0.05)-J186</f>
        <v>#REF!</v>
      </c>
    </row>
    <row r="187" spans="12:12" x14ac:dyDescent="0.25">
      <c r="L187" s="74" t="e">
        <f>(#REF!*0.05)-J187</f>
        <v>#REF!</v>
      </c>
    </row>
    <row r="188" spans="12:12" x14ac:dyDescent="0.25">
      <c r="L188" s="74" t="e">
        <f>(#REF!*0.05)-J188</f>
        <v>#REF!</v>
      </c>
    </row>
    <row r="189" spans="12:12" x14ac:dyDescent="0.25">
      <c r="L189" s="74" t="e">
        <f>(#REF!*0.05)-J189</f>
        <v>#REF!</v>
      </c>
    </row>
    <row r="190" spans="12:12" x14ac:dyDescent="0.25">
      <c r="L190" s="74" t="e">
        <f>(#REF!*0.05)-J190</f>
        <v>#REF!</v>
      </c>
    </row>
    <row r="191" spans="12:12" x14ac:dyDescent="0.25">
      <c r="L191" s="74" t="e">
        <f>(#REF!*0.05)-J191</f>
        <v>#REF!</v>
      </c>
    </row>
    <row r="192" spans="12:12" x14ac:dyDescent="0.25">
      <c r="L192" s="74" t="e">
        <f>(#REF!*0.05)-J192</f>
        <v>#REF!</v>
      </c>
    </row>
    <row r="193" spans="12:12" x14ac:dyDescent="0.25">
      <c r="L193" s="74" t="e">
        <f>(#REF!*0.05)-J193</f>
        <v>#REF!</v>
      </c>
    </row>
    <row r="194" spans="12:12" x14ac:dyDescent="0.25">
      <c r="L194" s="74" t="e">
        <f>(#REF!*0.05)-J194</f>
        <v>#REF!</v>
      </c>
    </row>
    <row r="195" spans="12:12" x14ac:dyDescent="0.25">
      <c r="L195" s="74" t="e">
        <f>(#REF!*0.05)-J195</f>
        <v>#REF!</v>
      </c>
    </row>
    <row r="196" spans="12:12" x14ac:dyDescent="0.25">
      <c r="L196" s="74" t="e">
        <f>(#REF!*0.05)-J196</f>
        <v>#REF!</v>
      </c>
    </row>
    <row r="197" spans="12:12" x14ac:dyDescent="0.25">
      <c r="L197" s="74" t="e">
        <f>(#REF!*0.05)-J197</f>
        <v>#REF!</v>
      </c>
    </row>
    <row r="198" spans="12:12" x14ac:dyDescent="0.25">
      <c r="L198" s="74" t="e">
        <f>(#REF!*0.05)-J198</f>
        <v>#REF!</v>
      </c>
    </row>
    <row r="199" spans="12:12" x14ac:dyDescent="0.25">
      <c r="L199" s="74" t="e">
        <f>(#REF!*0.05)-J199</f>
        <v>#REF!</v>
      </c>
    </row>
    <row r="200" spans="12:12" x14ac:dyDescent="0.25">
      <c r="L200" s="74" t="e">
        <f>(#REF!*0.05)-J200</f>
        <v>#REF!</v>
      </c>
    </row>
    <row r="201" spans="12:12" x14ac:dyDescent="0.25">
      <c r="L201" s="74" t="e">
        <f>(#REF!*0.05)-J201</f>
        <v>#REF!</v>
      </c>
    </row>
    <row r="202" spans="12:12" x14ac:dyDescent="0.25">
      <c r="L202" s="74" t="e">
        <f>(#REF!*0.05)-J202</f>
        <v>#REF!</v>
      </c>
    </row>
    <row r="203" spans="12:12" x14ac:dyDescent="0.25">
      <c r="L203" s="74" t="e">
        <f>(#REF!*0.05)-J203</f>
        <v>#REF!</v>
      </c>
    </row>
    <row r="204" spans="12:12" x14ac:dyDescent="0.25">
      <c r="L204" s="74" t="e">
        <f>(#REF!*0.05)-J204</f>
        <v>#REF!</v>
      </c>
    </row>
    <row r="205" spans="12:12" x14ac:dyDescent="0.25">
      <c r="L205" s="74" t="e">
        <f>(#REF!*0.05)-J205</f>
        <v>#REF!</v>
      </c>
    </row>
    <row r="206" spans="12:12" x14ac:dyDescent="0.25">
      <c r="L206" s="74" t="e">
        <f>(#REF!*0.05)-J206</f>
        <v>#REF!</v>
      </c>
    </row>
    <row r="207" spans="12:12" x14ac:dyDescent="0.25">
      <c r="L207" s="74" t="e">
        <f>(#REF!*0.05)-J207</f>
        <v>#REF!</v>
      </c>
    </row>
    <row r="208" spans="12:12" x14ac:dyDescent="0.25">
      <c r="L208" s="74" t="e">
        <f>(#REF!*0.05)-J208</f>
        <v>#REF!</v>
      </c>
    </row>
    <row r="209" spans="12:12" x14ac:dyDescent="0.25">
      <c r="L209" s="74" t="e">
        <f>(#REF!*0.05)-J209</f>
        <v>#REF!</v>
      </c>
    </row>
    <row r="210" spans="12:12" x14ac:dyDescent="0.25">
      <c r="L210" s="74" t="e">
        <f>(#REF!*0.05)-J210</f>
        <v>#REF!</v>
      </c>
    </row>
    <row r="211" spans="12:12" x14ac:dyDescent="0.25">
      <c r="L211" s="74" t="e">
        <f>(#REF!*0.05)-J211</f>
        <v>#REF!</v>
      </c>
    </row>
    <row r="212" spans="12:12" x14ac:dyDescent="0.25">
      <c r="L212" s="74" t="e">
        <f>(#REF!*0.05)-J212</f>
        <v>#REF!</v>
      </c>
    </row>
    <row r="213" spans="12:12" x14ac:dyDescent="0.25">
      <c r="L213" s="74" t="e">
        <f>(#REF!*0.05)-J213</f>
        <v>#REF!</v>
      </c>
    </row>
    <row r="214" spans="12:12" x14ac:dyDescent="0.25">
      <c r="L214" s="74" t="e">
        <f>(#REF!*0.05)-J214</f>
        <v>#REF!</v>
      </c>
    </row>
    <row r="215" spans="12:12" x14ac:dyDescent="0.25">
      <c r="L215" s="74" t="e">
        <f>(#REF!*0.05)-J215</f>
        <v>#REF!</v>
      </c>
    </row>
    <row r="216" spans="12:12" x14ac:dyDescent="0.25">
      <c r="L216" s="74" t="e">
        <f>(#REF!*0.05)-J216</f>
        <v>#REF!</v>
      </c>
    </row>
    <row r="217" spans="12:12" x14ac:dyDescent="0.25">
      <c r="L217" s="74" t="e">
        <f>(#REF!*0.05)-J217</f>
        <v>#REF!</v>
      </c>
    </row>
    <row r="218" spans="12:12" x14ac:dyDescent="0.25">
      <c r="L218" s="74" t="e">
        <f>(#REF!*0.05)-J218</f>
        <v>#REF!</v>
      </c>
    </row>
    <row r="219" spans="12:12" x14ac:dyDescent="0.25">
      <c r="L219" s="74" t="e">
        <f>(#REF!*0.05)-J219</f>
        <v>#REF!</v>
      </c>
    </row>
    <row r="220" spans="12:12" x14ac:dyDescent="0.25">
      <c r="L220" s="74" t="e">
        <f>(#REF!*0.05)-J220</f>
        <v>#REF!</v>
      </c>
    </row>
    <row r="221" spans="12:12" x14ac:dyDescent="0.25">
      <c r="L221" s="74" t="e">
        <f>(#REF!*0.05)-J221</f>
        <v>#REF!</v>
      </c>
    </row>
    <row r="222" spans="12:12" x14ac:dyDescent="0.25">
      <c r="L222" s="74" t="e">
        <f>(#REF!*0.05)-J222</f>
        <v>#REF!</v>
      </c>
    </row>
    <row r="223" spans="12:12" x14ac:dyDescent="0.25">
      <c r="L223" s="74" t="e">
        <f>(#REF!*0.05)-J223</f>
        <v>#REF!</v>
      </c>
    </row>
    <row r="224" spans="12:12" x14ac:dyDescent="0.25">
      <c r="L224" s="74" t="e">
        <f>(#REF!*0.05)-J224</f>
        <v>#REF!</v>
      </c>
    </row>
    <row r="225" spans="12:12" x14ac:dyDescent="0.25">
      <c r="L225" s="74" t="e">
        <f>(#REF!*0.05)-J225</f>
        <v>#REF!</v>
      </c>
    </row>
    <row r="226" spans="12:12" x14ac:dyDescent="0.25">
      <c r="L226" s="74" t="e">
        <f>(#REF!*0.05)-J226</f>
        <v>#REF!</v>
      </c>
    </row>
    <row r="227" spans="12:12" x14ac:dyDescent="0.25">
      <c r="L227" s="74" t="e">
        <f>(#REF!*0.05)-J227</f>
        <v>#REF!</v>
      </c>
    </row>
    <row r="228" spans="12:12" x14ac:dyDescent="0.25">
      <c r="L228" s="74" t="e">
        <f>(#REF!*0.05)-J228</f>
        <v>#REF!</v>
      </c>
    </row>
    <row r="229" spans="12:12" x14ac:dyDescent="0.25">
      <c r="L229" s="74" t="e">
        <f>(#REF!*0.05)-J229</f>
        <v>#REF!</v>
      </c>
    </row>
    <row r="230" spans="12:12" x14ac:dyDescent="0.25">
      <c r="L230" s="74" t="e">
        <f>(#REF!*0.05)-J230</f>
        <v>#REF!</v>
      </c>
    </row>
    <row r="231" spans="12:12" x14ac:dyDescent="0.25">
      <c r="L231" s="74" t="e">
        <f>(#REF!*0.05)-J231</f>
        <v>#REF!</v>
      </c>
    </row>
    <row r="232" spans="12:12" x14ac:dyDescent="0.25">
      <c r="L232" s="74" t="e">
        <f>(#REF!*0.05)-J232</f>
        <v>#REF!</v>
      </c>
    </row>
    <row r="233" spans="12:12" x14ac:dyDescent="0.25">
      <c r="L233" s="74" t="e">
        <f>(#REF!*0.05)-J233</f>
        <v>#REF!</v>
      </c>
    </row>
    <row r="234" spans="12:12" x14ac:dyDescent="0.25">
      <c r="L234" s="74" t="e">
        <f>(#REF!*0.05)-J234</f>
        <v>#REF!</v>
      </c>
    </row>
    <row r="235" spans="12:12" x14ac:dyDescent="0.25">
      <c r="L235" s="74" t="e">
        <f>(#REF!*0.05)-J235</f>
        <v>#REF!</v>
      </c>
    </row>
    <row r="236" spans="12:12" x14ac:dyDescent="0.25">
      <c r="L236" s="74" t="e">
        <f>(#REF!*0.05)-J236</f>
        <v>#REF!</v>
      </c>
    </row>
    <row r="237" spans="12:12" x14ac:dyDescent="0.25">
      <c r="L237" s="74" t="e">
        <f>(#REF!*0.05)-J237</f>
        <v>#REF!</v>
      </c>
    </row>
    <row r="238" spans="12:12" x14ac:dyDescent="0.25">
      <c r="L238" s="74" t="e">
        <f>(#REF!*0.05)-J238</f>
        <v>#REF!</v>
      </c>
    </row>
    <row r="239" spans="12:12" x14ac:dyDescent="0.25">
      <c r="L239" s="74" t="e">
        <f>(#REF!*0.05)-J239</f>
        <v>#REF!</v>
      </c>
    </row>
    <row r="240" spans="12:12" x14ac:dyDescent="0.25">
      <c r="L240" s="74" t="e">
        <f>(#REF!*0.05)-J240</f>
        <v>#REF!</v>
      </c>
    </row>
    <row r="241" spans="12:12" x14ac:dyDescent="0.25">
      <c r="L241" s="74" t="e">
        <f>(#REF!*0.05)-J241</f>
        <v>#REF!</v>
      </c>
    </row>
    <row r="242" spans="12:12" x14ac:dyDescent="0.25">
      <c r="L242" s="74" t="e">
        <f>(#REF!*0.05)-J242</f>
        <v>#REF!</v>
      </c>
    </row>
    <row r="243" spans="12:12" x14ac:dyDescent="0.25">
      <c r="L243" s="74" t="e">
        <f>(#REF!*0.05)-J243</f>
        <v>#REF!</v>
      </c>
    </row>
    <row r="244" spans="12:12" x14ac:dyDescent="0.25">
      <c r="L244" s="74" t="e">
        <f>(#REF!*0.05)-J244</f>
        <v>#REF!</v>
      </c>
    </row>
    <row r="245" spans="12:12" x14ac:dyDescent="0.25">
      <c r="L245" s="74" t="e">
        <f>(#REF!*0.05)-J245</f>
        <v>#REF!</v>
      </c>
    </row>
    <row r="246" spans="12:12" x14ac:dyDescent="0.25">
      <c r="L246" s="74" t="e">
        <f>(#REF!*0.05)-J246</f>
        <v>#REF!</v>
      </c>
    </row>
    <row r="247" spans="12:12" x14ac:dyDescent="0.25">
      <c r="L247" s="74" t="e">
        <f>(#REF!*0.05)-J247</f>
        <v>#REF!</v>
      </c>
    </row>
    <row r="248" spans="12:12" x14ac:dyDescent="0.25">
      <c r="L248" s="74" t="e">
        <f>(#REF!*0.05)-J248</f>
        <v>#REF!</v>
      </c>
    </row>
    <row r="249" spans="12:12" x14ac:dyDescent="0.25">
      <c r="L249" s="74" t="e">
        <f>(#REF!*0.05)-J249</f>
        <v>#REF!</v>
      </c>
    </row>
    <row r="250" spans="12:12" x14ac:dyDescent="0.25">
      <c r="L250" s="74" t="e">
        <f>(#REF!*0.05)-J250</f>
        <v>#REF!</v>
      </c>
    </row>
    <row r="251" spans="12:12" x14ac:dyDescent="0.25">
      <c r="L251" s="74" t="e">
        <f>(#REF!*0.05)-J251</f>
        <v>#REF!</v>
      </c>
    </row>
    <row r="252" spans="12:12" x14ac:dyDescent="0.25">
      <c r="L252" s="74" t="e">
        <f>(#REF!*0.05)-J252</f>
        <v>#REF!</v>
      </c>
    </row>
    <row r="253" spans="12:12" x14ac:dyDescent="0.25">
      <c r="L253" s="74" t="e">
        <f>(#REF!*0.05)-J253</f>
        <v>#REF!</v>
      </c>
    </row>
    <row r="254" spans="12:12" x14ac:dyDescent="0.25">
      <c r="L254" s="74" t="e">
        <f>(#REF!*0.05)-J254</f>
        <v>#REF!</v>
      </c>
    </row>
    <row r="255" spans="12:12" x14ac:dyDescent="0.25">
      <c r="L255" s="74" t="e">
        <f>(#REF!*0.05)-J255</f>
        <v>#REF!</v>
      </c>
    </row>
    <row r="256" spans="12:12" x14ac:dyDescent="0.25">
      <c r="L256" s="74" t="e">
        <f>(#REF!*0.05)-J256</f>
        <v>#REF!</v>
      </c>
    </row>
    <row r="257" spans="12:12" x14ac:dyDescent="0.25">
      <c r="L257" s="74" t="e">
        <f>(#REF!*0.05)-J257</f>
        <v>#REF!</v>
      </c>
    </row>
    <row r="258" spans="12:12" x14ac:dyDescent="0.25">
      <c r="L258" s="74" t="e">
        <f>(#REF!*0.05)-J258</f>
        <v>#REF!</v>
      </c>
    </row>
    <row r="259" spans="12:12" x14ac:dyDescent="0.25">
      <c r="L259" s="74" t="e">
        <f>(#REF!*0.05)-J259</f>
        <v>#REF!</v>
      </c>
    </row>
    <row r="260" spans="12:12" x14ac:dyDescent="0.25">
      <c r="L260" s="74" t="e">
        <f>(#REF!*0.05)-J260</f>
        <v>#REF!</v>
      </c>
    </row>
    <row r="261" spans="12:12" x14ac:dyDescent="0.25">
      <c r="L261" s="74" t="e">
        <f>(#REF!*0.05)-J261</f>
        <v>#REF!</v>
      </c>
    </row>
    <row r="262" spans="12:12" x14ac:dyDescent="0.25">
      <c r="L262" s="74" t="e">
        <f>(#REF!*0.05)-J262</f>
        <v>#REF!</v>
      </c>
    </row>
    <row r="263" spans="12:12" x14ac:dyDescent="0.25">
      <c r="L263" s="74" t="e">
        <f>(#REF!*0.05)-J263</f>
        <v>#REF!</v>
      </c>
    </row>
    <row r="264" spans="12:12" x14ac:dyDescent="0.25">
      <c r="L264" s="74" t="e">
        <f>(#REF!*0.05)-J264</f>
        <v>#REF!</v>
      </c>
    </row>
    <row r="265" spans="12:12" x14ac:dyDescent="0.25">
      <c r="L265" s="74" t="e">
        <f>(#REF!*0.05)-J265</f>
        <v>#REF!</v>
      </c>
    </row>
    <row r="266" spans="12:12" x14ac:dyDescent="0.25">
      <c r="L266" s="74" t="e">
        <f>(#REF!*0.05)-J266</f>
        <v>#REF!</v>
      </c>
    </row>
    <row r="267" spans="12:12" x14ac:dyDescent="0.25">
      <c r="L267" s="74" t="e">
        <f>(#REF!*0.05)-J267</f>
        <v>#REF!</v>
      </c>
    </row>
    <row r="268" spans="12:12" x14ac:dyDescent="0.25">
      <c r="L268" s="74" t="e">
        <f>(#REF!*0.05)-J268</f>
        <v>#REF!</v>
      </c>
    </row>
    <row r="269" spans="12:12" x14ac:dyDescent="0.25">
      <c r="L269" s="74" t="e">
        <f>(#REF!*0.05)-J269</f>
        <v>#REF!</v>
      </c>
    </row>
    <row r="270" spans="12:12" x14ac:dyDescent="0.25">
      <c r="L270" s="74" t="e">
        <f>(#REF!*0.05)-J270</f>
        <v>#REF!</v>
      </c>
    </row>
    <row r="271" spans="12:12" x14ac:dyDescent="0.25">
      <c r="L271" s="74" t="e">
        <f>(#REF!*0.05)-J271</f>
        <v>#REF!</v>
      </c>
    </row>
    <row r="272" spans="12:12" x14ac:dyDescent="0.25">
      <c r="L272" s="74" t="e">
        <f>(#REF!*0.05)-J272</f>
        <v>#REF!</v>
      </c>
    </row>
    <row r="273" spans="12:12" x14ac:dyDescent="0.25">
      <c r="L273" s="74" t="e">
        <f>(#REF!*0.05)-J273</f>
        <v>#REF!</v>
      </c>
    </row>
    <row r="274" spans="12:12" x14ac:dyDescent="0.25">
      <c r="L274" s="74" t="e">
        <f>(#REF!*0.05)-J274</f>
        <v>#REF!</v>
      </c>
    </row>
    <row r="275" spans="12:12" x14ac:dyDescent="0.25">
      <c r="L275" s="74" t="e">
        <f>(#REF!*0.05)-J275</f>
        <v>#REF!</v>
      </c>
    </row>
    <row r="276" spans="12:12" x14ac:dyDescent="0.25">
      <c r="L276" s="74" t="e">
        <f>(#REF!*0.05)-J276</f>
        <v>#REF!</v>
      </c>
    </row>
    <row r="277" spans="12:12" x14ac:dyDescent="0.25">
      <c r="L277" s="74" t="e">
        <f>(#REF!*0.05)-J277</f>
        <v>#REF!</v>
      </c>
    </row>
    <row r="278" spans="12:12" x14ac:dyDescent="0.25">
      <c r="L278" s="74" t="e">
        <f>(#REF!*0.05)-J278</f>
        <v>#REF!</v>
      </c>
    </row>
    <row r="279" spans="12:12" x14ac:dyDescent="0.25">
      <c r="L279" s="74" t="e">
        <f>(#REF!*0.05)-J279</f>
        <v>#REF!</v>
      </c>
    </row>
    <row r="280" spans="12:12" x14ac:dyDescent="0.25">
      <c r="L280" s="74" t="e">
        <f>(#REF!*0.05)-J280</f>
        <v>#REF!</v>
      </c>
    </row>
    <row r="281" spans="12:12" x14ac:dyDescent="0.25">
      <c r="L281" s="74" t="e">
        <f>(#REF!*0.05)-J281</f>
        <v>#REF!</v>
      </c>
    </row>
    <row r="282" spans="12:12" x14ac:dyDescent="0.25">
      <c r="L282" s="74" t="e">
        <f>(#REF!*0.05)-J282</f>
        <v>#REF!</v>
      </c>
    </row>
    <row r="283" spans="12:12" x14ac:dyDescent="0.25">
      <c r="L283" s="74" t="e">
        <f>(#REF!*0.05)-J283</f>
        <v>#REF!</v>
      </c>
    </row>
    <row r="284" spans="12:12" x14ac:dyDescent="0.25">
      <c r="L284" s="74" t="e">
        <f>(#REF!*0.05)-J284</f>
        <v>#REF!</v>
      </c>
    </row>
    <row r="285" spans="12:12" x14ac:dyDescent="0.25">
      <c r="L285" s="74" t="e">
        <f>(#REF!*0.05)-J285</f>
        <v>#REF!</v>
      </c>
    </row>
    <row r="286" spans="12:12" x14ac:dyDescent="0.25">
      <c r="L286" s="74" t="e">
        <f>(#REF!*0.05)-J286</f>
        <v>#REF!</v>
      </c>
    </row>
    <row r="287" spans="12:12" x14ac:dyDescent="0.25">
      <c r="L287" s="74" t="e">
        <f>(#REF!*0.05)-J287</f>
        <v>#REF!</v>
      </c>
    </row>
    <row r="288" spans="12:12" x14ac:dyDescent="0.25">
      <c r="L288" s="74" t="e">
        <f>(#REF!*0.05)-J288</f>
        <v>#REF!</v>
      </c>
    </row>
    <row r="289" spans="12:12" x14ac:dyDescent="0.25">
      <c r="L289" s="74" t="e">
        <f>(#REF!*0.05)-J289</f>
        <v>#REF!</v>
      </c>
    </row>
    <row r="290" spans="12:12" x14ac:dyDescent="0.25">
      <c r="L290" s="74" t="e">
        <f>(#REF!*0.05)-J290</f>
        <v>#REF!</v>
      </c>
    </row>
    <row r="291" spans="12:12" x14ac:dyDescent="0.25">
      <c r="L291" s="74" t="e">
        <f>(#REF!*0.05)-J291</f>
        <v>#REF!</v>
      </c>
    </row>
    <row r="292" spans="12:12" x14ac:dyDescent="0.25">
      <c r="L292" s="74" t="e">
        <f>(#REF!*0.05)-J292</f>
        <v>#REF!</v>
      </c>
    </row>
    <row r="293" spans="12:12" x14ac:dyDescent="0.25">
      <c r="L293" s="74" t="e">
        <f>(#REF!*0.05)-J293</f>
        <v>#REF!</v>
      </c>
    </row>
    <row r="294" spans="12:12" x14ac:dyDescent="0.25">
      <c r="L294" s="74" t="e">
        <f>(#REF!*0.05)-J294</f>
        <v>#REF!</v>
      </c>
    </row>
    <row r="295" spans="12:12" x14ac:dyDescent="0.25">
      <c r="L295" s="74" t="e">
        <f>(#REF!*0.05)-J295</f>
        <v>#REF!</v>
      </c>
    </row>
    <row r="296" spans="12:12" x14ac:dyDescent="0.25">
      <c r="L296" s="74" t="e">
        <f>(#REF!*0.05)-J296</f>
        <v>#REF!</v>
      </c>
    </row>
    <row r="297" spans="12:12" x14ac:dyDescent="0.25">
      <c r="L297" s="74" t="e">
        <f>(#REF!*0.05)-J297</f>
        <v>#REF!</v>
      </c>
    </row>
    <row r="298" spans="12:12" x14ac:dyDescent="0.25">
      <c r="L298" s="74" t="e">
        <f>(#REF!*0.05)-J298</f>
        <v>#REF!</v>
      </c>
    </row>
    <row r="299" spans="12:12" x14ac:dyDescent="0.25">
      <c r="L299" s="74" t="e">
        <f>(#REF!*0.05)-J299</f>
        <v>#REF!</v>
      </c>
    </row>
    <row r="300" spans="12:12" x14ac:dyDescent="0.25">
      <c r="L300" s="74" t="e">
        <f>(#REF!*0.05)-J300</f>
        <v>#REF!</v>
      </c>
    </row>
    <row r="301" spans="12:12" x14ac:dyDescent="0.25">
      <c r="L301" s="74" t="e">
        <f>(#REF!*0.05)-J301</f>
        <v>#REF!</v>
      </c>
    </row>
    <row r="302" spans="12:12" x14ac:dyDescent="0.25">
      <c r="L302" s="74" t="e">
        <f>(#REF!*0.05)-J302</f>
        <v>#REF!</v>
      </c>
    </row>
    <row r="303" spans="12:12" x14ac:dyDescent="0.25">
      <c r="L303" s="74" t="e">
        <f>(#REF!*0.05)-J303</f>
        <v>#REF!</v>
      </c>
    </row>
    <row r="304" spans="12:12" x14ac:dyDescent="0.25">
      <c r="L304" s="74" t="e">
        <f>(#REF!*0.05)-J304</f>
        <v>#REF!</v>
      </c>
    </row>
    <row r="305" spans="12:12" x14ac:dyDescent="0.25">
      <c r="L305" s="74" t="e">
        <f>(#REF!*0.05)-J305</f>
        <v>#REF!</v>
      </c>
    </row>
    <row r="306" spans="12:12" x14ac:dyDescent="0.25">
      <c r="L306" s="74" t="e">
        <f>(#REF!*0.05)-J306</f>
        <v>#REF!</v>
      </c>
    </row>
    <row r="307" spans="12:12" x14ac:dyDescent="0.25">
      <c r="L307" s="74" t="e">
        <f>(#REF!*0.05)-J307</f>
        <v>#REF!</v>
      </c>
    </row>
    <row r="308" spans="12:12" x14ac:dyDescent="0.25">
      <c r="L308" s="74" t="e">
        <f>(#REF!*0.05)-J308</f>
        <v>#REF!</v>
      </c>
    </row>
    <row r="309" spans="12:12" x14ac:dyDescent="0.25">
      <c r="L309" s="74" t="e">
        <f>(#REF!*0.05)-J309</f>
        <v>#REF!</v>
      </c>
    </row>
    <row r="310" spans="12:12" x14ac:dyDescent="0.25">
      <c r="L310" s="74" t="e">
        <f>(#REF!*0.05)-J310</f>
        <v>#REF!</v>
      </c>
    </row>
    <row r="311" spans="12:12" x14ac:dyDescent="0.25">
      <c r="L311" s="74" t="e">
        <f>(#REF!*0.05)-J311</f>
        <v>#REF!</v>
      </c>
    </row>
    <row r="312" spans="12:12" x14ac:dyDescent="0.25">
      <c r="L312" s="74" t="e">
        <f>(#REF!*0.05)-J312</f>
        <v>#REF!</v>
      </c>
    </row>
    <row r="313" spans="12:12" x14ac:dyDescent="0.25">
      <c r="L313" s="74" t="e">
        <f>(#REF!*0.05)-J313</f>
        <v>#REF!</v>
      </c>
    </row>
    <row r="314" spans="12:12" x14ac:dyDescent="0.25">
      <c r="L314" s="74" t="e">
        <f>(#REF!*0.05)-J314</f>
        <v>#REF!</v>
      </c>
    </row>
    <row r="315" spans="12:12" x14ac:dyDescent="0.25">
      <c r="L315" s="74" t="e">
        <f>(#REF!*0.05)-J315</f>
        <v>#REF!</v>
      </c>
    </row>
    <row r="316" spans="12:12" x14ac:dyDescent="0.25">
      <c r="L316" s="74" t="e">
        <f>(#REF!*0.05)-J316</f>
        <v>#REF!</v>
      </c>
    </row>
    <row r="317" spans="12:12" x14ac:dyDescent="0.25">
      <c r="L317" s="74" t="e">
        <f>(#REF!*0.05)-J317</f>
        <v>#REF!</v>
      </c>
    </row>
    <row r="318" spans="12:12" x14ac:dyDescent="0.25">
      <c r="L318" s="74" t="e">
        <f>(#REF!*0.05)-J318</f>
        <v>#REF!</v>
      </c>
    </row>
    <row r="319" spans="12:12" x14ac:dyDescent="0.25">
      <c r="L319" s="74" t="e">
        <f>(#REF!*0.05)-J319</f>
        <v>#REF!</v>
      </c>
    </row>
    <row r="320" spans="12:12" x14ac:dyDescent="0.25">
      <c r="L320" s="74" t="e">
        <f>(#REF!*0.05)-J320</f>
        <v>#REF!</v>
      </c>
    </row>
    <row r="321" spans="12:12" x14ac:dyDescent="0.25">
      <c r="L321" s="74" t="e">
        <f>(#REF!*0.05)-J321</f>
        <v>#REF!</v>
      </c>
    </row>
    <row r="322" spans="12:12" x14ac:dyDescent="0.25">
      <c r="L322" s="74" t="e">
        <f>(#REF!*0.05)-J322</f>
        <v>#REF!</v>
      </c>
    </row>
    <row r="323" spans="12:12" x14ac:dyDescent="0.25">
      <c r="L323" s="74" t="e">
        <f>(#REF!*0.05)-J323</f>
        <v>#REF!</v>
      </c>
    </row>
    <row r="324" spans="12:12" x14ac:dyDescent="0.25">
      <c r="L324" s="74" t="e">
        <f>(#REF!*0.05)-J324</f>
        <v>#REF!</v>
      </c>
    </row>
    <row r="325" spans="12:12" x14ac:dyDescent="0.25">
      <c r="L325" s="74" t="e">
        <f>(#REF!*0.05)-J325</f>
        <v>#REF!</v>
      </c>
    </row>
    <row r="326" spans="12:12" x14ac:dyDescent="0.25">
      <c r="L326" s="74" t="e">
        <f>(#REF!*0.05)-J326</f>
        <v>#REF!</v>
      </c>
    </row>
    <row r="327" spans="12:12" x14ac:dyDescent="0.25">
      <c r="L327" s="74" t="e">
        <f>(#REF!*0.05)-J327</f>
        <v>#REF!</v>
      </c>
    </row>
    <row r="328" spans="12:12" x14ac:dyDescent="0.25">
      <c r="L328" s="74" t="e">
        <f>(#REF!*0.05)-J328</f>
        <v>#REF!</v>
      </c>
    </row>
    <row r="329" spans="12:12" x14ac:dyDescent="0.25">
      <c r="L329" s="74" t="e">
        <f>(#REF!*0.05)-J329</f>
        <v>#REF!</v>
      </c>
    </row>
    <row r="330" spans="12:12" x14ac:dyDescent="0.25">
      <c r="L330" s="74" t="e">
        <f>(#REF!*0.05)-J330</f>
        <v>#REF!</v>
      </c>
    </row>
    <row r="331" spans="12:12" x14ac:dyDescent="0.25">
      <c r="L331" s="74" t="e">
        <f>(#REF!*0.05)-J331</f>
        <v>#REF!</v>
      </c>
    </row>
    <row r="332" spans="12:12" x14ac:dyDescent="0.25">
      <c r="L332" s="74" t="e">
        <f>(#REF!*0.05)-J332</f>
        <v>#REF!</v>
      </c>
    </row>
    <row r="333" spans="12:12" x14ac:dyDescent="0.25">
      <c r="L333" s="74" t="e">
        <f>(#REF!*0.05)-J333</f>
        <v>#REF!</v>
      </c>
    </row>
    <row r="334" spans="12:12" x14ac:dyDescent="0.25">
      <c r="L334" s="74" t="e">
        <f>(#REF!*0.05)-J334</f>
        <v>#REF!</v>
      </c>
    </row>
    <row r="335" spans="12:12" x14ac:dyDescent="0.25">
      <c r="L335" s="74" t="e">
        <f>(#REF!*0.05)-J335</f>
        <v>#REF!</v>
      </c>
    </row>
    <row r="336" spans="12:12" x14ac:dyDescent="0.25">
      <c r="L336" s="74" t="e">
        <f>(#REF!*0.05)-J336</f>
        <v>#REF!</v>
      </c>
    </row>
    <row r="337" spans="12:12" x14ac:dyDescent="0.25">
      <c r="L337" s="74" t="e">
        <f>(#REF!*0.05)-J337</f>
        <v>#REF!</v>
      </c>
    </row>
    <row r="338" spans="12:12" x14ac:dyDescent="0.25">
      <c r="L338" s="74" t="e">
        <f>(#REF!*0.05)-J338</f>
        <v>#REF!</v>
      </c>
    </row>
    <row r="339" spans="12:12" x14ac:dyDescent="0.25">
      <c r="L339" s="74" t="e">
        <f>(#REF!*0.05)-J339</f>
        <v>#REF!</v>
      </c>
    </row>
    <row r="340" spans="12:12" x14ac:dyDescent="0.25">
      <c r="L340" s="74" t="e">
        <f>(#REF!*0.05)-J340</f>
        <v>#REF!</v>
      </c>
    </row>
    <row r="341" spans="12:12" x14ac:dyDescent="0.25">
      <c r="L341" s="74" t="e">
        <f>(#REF!*0.05)-J341</f>
        <v>#REF!</v>
      </c>
    </row>
    <row r="342" spans="12:12" x14ac:dyDescent="0.25">
      <c r="L342" s="74" t="e">
        <f>(#REF!*0.05)-J342</f>
        <v>#REF!</v>
      </c>
    </row>
    <row r="343" spans="12:12" x14ac:dyDescent="0.25">
      <c r="L343" s="74" t="e">
        <f>(#REF!*0.05)-J343</f>
        <v>#REF!</v>
      </c>
    </row>
    <row r="344" spans="12:12" x14ac:dyDescent="0.25">
      <c r="L344" s="74" t="e">
        <f>(#REF!*0.05)-J344</f>
        <v>#REF!</v>
      </c>
    </row>
    <row r="345" spans="12:12" x14ac:dyDescent="0.25">
      <c r="L345" s="74" t="e">
        <f>(#REF!*0.05)-J345</f>
        <v>#REF!</v>
      </c>
    </row>
    <row r="346" spans="12:12" x14ac:dyDescent="0.25">
      <c r="L346" s="74" t="e">
        <f>(#REF!*0.05)-J346</f>
        <v>#REF!</v>
      </c>
    </row>
    <row r="347" spans="12:12" x14ac:dyDescent="0.25">
      <c r="L347" s="74" t="e">
        <f>(#REF!*0.05)-J347</f>
        <v>#REF!</v>
      </c>
    </row>
    <row r="348" spans="12:12" x14ac:dyDescent="0.25">
      <c r="L348" s="74" t="e">
        <f>(#REF!*0.05)-J348</f>
        <v>#REF!</v>
      </c>
    </row>
    <row r="349" spans="12:12" x14ac:dyDescent="0.25">
      <c r="L349" s="74" t="e">
        <f>(#REF!*0.05)-J349</f>
        <v>#REF!</v>
      </c>
    </row>
    <row r="350" spans="12:12" x14ac:dyDescent="0.25">
      <c r="L350" s="74" t="e">
        <f>(#REF!*0.05)-J350</f>
        <v>#REF!</v>
      </c>
    </row>
    <row r="351" spans="12:12" x14ac:dyDescent="0.25">
      <c r="L351" s="74" t="e">
        <f>(#REF!*0.05)-J351</f>
        <v>#REF!</v>
      </c>
    </row>
    <row r="352" spans="12:12" x14ac:dyDescent="0.25">
      <c r="L352" s="74" t="e">
        <f>(#REF!*0.05)-J352</f>
        <v>#REF!</v>
      </c>
    </row>
    <row r="353" spans="12:12" x14ac:dyDescent="0.25">
      <c r="L353" s="74" t="e">
        <f>(#REF!*0.05)-J353</f>
        <v>#REF!</v>
      </c>
    </row>
    <row r="354" spans="12:12" x14ac:dyDescent="0.25">
      <c r="L354" s="74" t="e">
        <f>(#REF!*0.05)-J354</f>
        <v>#REF!</v>
      </c>
    </row>
    <row r="355" spans="12:12" x14ac:dyDescent="0.25">
      <c r="L355" s="74" t="e">
        <f>(#REF!*0.05)-J355</f>
        <v>#REF!</v>
      </c>
    </row>
    <row r="356" spans="12:12" x14ac:dyDescent="0.25">
      <c r="L356" s="74" t="e">
        <f>(#REF!*0.05)-J356</f>
        <v>#REF!</v>
      </c>
    </row>
    <row r="357" spans="12:12" x14ac:dyDescent="0.25">
      <c r="L357" s="74" t="e">
        <f>(#REF!*0.05)-J357</f>
        <v>#REF!</v>
      </c>
    </row>
    <row r="358" spans="12:12" x14ac:dyDescent="0.25">
      <c r="L358" s="74" t="e">
        <f>(#REF!*0.05)-J358</f>
        <v>#REF!</v>
      </c>
    </row>
    <row r="359" spans="12:12" x14ac:dyDescent="0.25">
      <c r="L359" s="74" t="e">
        <f>(#REF!*0.05)-J359</f>
        <v>#REF!</v>
      </c>
    </row>
    <row r="360" spans="12:12" x14ac:dyDescent="0.25">
      <c r="L360" s="74" t="e">
        <f>(#REF!*0.05)-J360</f>
        <v>#REF!</v>
      </c>
    </row>
    <row r="361" spans="12:12" x14ac:dyDescent="0.25">
      <c r="L361" s="74" t="e">
        <f>(#REF!*0.05)-J361</f>
        <v>#REF!</v>
      </c>
    </row>
    <row r="362" spans="12:12" x14ac:dyDescent="0.25">
      <c r="L362" s="74" t="e">
        <f>(#REF!*0.05)-J362</f>
        <v>#REF!</v>
      </c>
    </row>
    <row r="363" spans="12:12" x14ac:dyDescent="0.25">
      <c r="L363" s="74" t="e">
        <f>(#REF!*0.05)-J363</f>
        <v>#REF!</v>
      </c>
    </row>
    <row r="364" spans="12:12" x14ac:dyDescent="0.25">
      <c r="L364" s="74" t="e">
        <f>(#REF!*0.05)-J364</f>
        <v>#REF!</v>
      </c>
    </row>
    <row r="365" spans="12:12" x14ac:dyDescent="0.25">
      <c r="L365" s="74" t="e">
        <f>(#REF!*0.05)-J365</f>
        <v>#REF!</v>
      </c>
    </row>
    <row r="366" spans="12:12" x14ac:dyDescent="0.25">
      <c r="L366" s="74" t="e">
        <f>(#REF!*0.05)-J366</f>
        <v>#REF!</v>
      </c>
    </row>
    <row r="367" spans="12:12" x14ac:dyDescent="0.25">
      <c r="L367" s="74" t="e">
        <f>(#REF!*0.05)-J367</f>
        <v>#REF!</v>
      </c>
    </row>
    <row r="368" spans="12:12" x14ac:dyDescent="0.25">
      <c r="L368" s="74" t="e">
        <f>(#REF!*0.05)-J368</f>
        <v>#REF!</v>
      </c>
    </row>
    <row r="369" spans="12:12" x14ac:dyDescent="0.25">
      <c r="L369" s="74" t="e">
        <f>(#REF!*0.05)-J369</f>
        <v>#REF!</v>
      </c>
    </row>
    <row r="370" spans="12:12" x14ac:dyDescent="0.25">
      <c r="L370" s="74" t="e">
        <f>(#REF!*0.05)-J370</f>
        <v>#REF!</v>
      </c>
    </row>
    <row r="371" spans="12:12" x14ac:dyDescent="0.25">
      <c r="L371" s="74" t="e">
        <f>(#REF!*0.05)-J371</f>
        <v>#REF!</v>
      </c>
    </row>
    <row r="372" spans="12:12" x14ac:dyDescent="0.25">
      <c r="L372" s="74" t="e">
        <f>(#REF!*0.05)-J372</f>
        <v>#REF!</v>
      </c>
    </row>
    <row r="373" spans="12:12" x14ac:dyDescent="0.25">
      <c r="L373" s="74" t="e">
        <f>(#REF!*0.05)-J373</f>
        <v>#REF!</v>
      </c>
    </row>
    <row r="374" spans="12:12" x14ac:dyDescent="0.25">
      <c r="L374" s="74" t="e">
        <f>(#REF!*0.05)-J374</f>
        <v>#REF!</v>
      </c>
    </row>
    <row r="375" spans="12:12" x14ac:dyDescent="0.25">
      <c r="L375" s="74" t="e">
        <f>(#REF!*0.05)-J375</f>
        <v>#REF!</v>
      </c>
    </row>
    <row r="376" spans="12:12" x14ac:dyDescent="0.25">
      <c r="L376" s="74" t="e">
        <f>(#REF!*0.05)-J376</f>
        <v>#REF!</v>
      </c>
    </row>
    <row r="377" spans="12:12" x14ac:dyDescent="0.25">
      <c r="L377" s="74" t="e">
        <f>(#REF!*0.05)-J377</f>
        <v>#REF!</v>
      </c>
    </row>
    <row r="378" spans="12:12" x14ac:dyDescent="0.25">
      <c r="L378" s="74" t="e">
        <f>(#REF!*0.05)-J378</f>
        <v>#REF!</v>
      </c>
    </row>
    <row r="379" spans="12:12" x14ac:dyDescent="0.25">
      <c r="L379" s="74" t="e">
        <f>(#REF!*0.05)-J379</f>
        <v>#REF!</v>
      </c>
    </row>
    <row r="380" spans="12:12" x14ac:dyDescent="0.25">
      <c r="L380" s="74" t="e">
        <f>(#REF!*0.05)-J380</f>
        <v>#REF!</v>
      </c>
    </row>
    <row r="381" spans="12:12" x14ac:dyDescent="0.25">
      <c r="L381" s="74" t="e">
        <f>(#REF!*0.05)-J381</f>
        <v>#REF!</v>
      </c>
    </row>
    <row r="382" spans="12:12" x14ac:dyDescent="0.25">
      <c r="L382" s="74" t="e">
        <f>(#REF!*0.05)-J382</f>
        <v>#REF!</v>
      </c>
    </row>
    <row r="383" spans="12:12" x14ac:dyDescent="0.25">
      <c r="L383" s="74" t="e">
        <f>(#REF!*0.05)-J383</f>
        <v>#REF!</v>
      </c>
    </row>
    <row r="384" spans="12:12" x14ac:dyDescent="0.25">
      <c r="L384" s="74" t="e">
        <f>(#REF!*0.05)-J384</f>
        <v>#REF!</v>
      </c>
    </row>
    <row r="385" spans="12:12" x14ac:dyDescent="0.25">
      <c r="L385" s="74" t="e">
        <f>(#REF!*0.05)-J385</f>
        <v>#REF!</v>
      </c>
    </row>
    <row r="386" spans="12:12" x14ac:dyDescent="0.25">
      <c r="L386" s="74" t="e">
        <f>(#REF!*0.05)-J386</f>
        <v>#REF!</v>
      </c>
    </row>
    <row r="387" spans="12:12" x14ac:dyDescent="0.25">
      <c r="L387" s="74" t="e">
        <f>(#REF!*0.05)-J387</f>
        <v>#REF!</v>
      </c>
    </row>
    <row r="388" spans="12:12" x14ac:dyDescent="0.25">
      <c r="L388" s="74" t="e">
        <f>(#REF!*0.05)-J388</f>
        <v>#REF!</v>
      </c>
    </row>
    <row r="389" spans="12:12" x14ac:dyDescent="0.25">
      <c r="L389" s="74" t="e">
        <f>(#REF!*0.05)-J389</f>
        <v>#REF!</v>
      </c>
    </row>
    <row r="390" spans="12:12" x14ac:dyDescent="0.25">
      <c r="L390" s="74" t="e">
        <f>(#REF!*0.05)-J390</f>
        <v>#REF!</v>
      </c>
    </row>
    <row r="391" spans="12:12" x14ac:dyDescent="0.25">
      <c r="L391" s="74" t="e">
        <f>(#REF!*0.05)-J391</f>
        <v>#REF!</v>
      </c>
    </row>
    <row r="392" spans="12:12" x14ac:dyDescent="0.25">
      <c r="L392" s="74" t="e">
        <f>(#REF!*0.05)-J392</f>
        <v>#REF!</v>
      </c>
    </row>
    <row r="393" spans="12:12" x14ac:dyDescent="0.25">
      <c r="L393" s="74" t="e">
        <f>(#REF!*0.05)-J393</f>
        <v>#REF!</v>
      </c>
    </row>
    <row r="394" spans="12:12" x14ac:dyDescent="0.25">
      <c r="L394" s="74" t="e">
        <f>(#REF!*0.05)-J394</f>
        <v>#REF!</v>
      </c>
    </row>
    <row r="395" spans="12:12" x14ac:dyDescent="0.25">
      <c r="L395" s="74" t="e">
        <f>(#REF!*0.05)-J395</f>
        <v>#REF!</v>
      </c>
    </row>
    <row r="396" spans="12:12" x14ac:dyDescent="0.25">
      <c r="L396" s="74" t="e">
        <f>(#REF!*0.05)-J396</f>
        <v>#REF!</v>
      </c>
    </row>
    <row r="397" spans="12:12" x14ac:dyDescent="0.25">
      <c r="L397" s="74" t="e">
        <f>(#REF!*0.05)-J397</f>
        <v>#REF!</v>
      </c>
    </row>
    <row r="398" spans="12:12" x14ac:dyDescent="0.25">
      <c r="L398" s="74" t="e">
        <f>(#REF!*0.05)-J398</f>
        <v>#REF!</v>
      </c>
    </row>
    <row r="399" spans="12:12" x14ac:dyDescent="0.25">
      <c r="L399" s="74" t="e">
        <f>(#REF!*0.05)-J399</f>
        <v>#REF!</v>
      </c>
    </row>
    <row r="400" spans="12:12" x14ac:dyDescent="0.25">
      <c r="L400" s="74" t="e">
        <f>(#REF!*0.05)-J400</f>
        <v>#REF!</v>
      </c>
    </row>
    <row r="401" spans="12:12" x14ac:dyDescent="0.25">
      <c r="L401" s="74" t="e">
        <f>(#REF!*0.05)-J401</f>
        <v>#REF!</v>
      </c>
    </row>
    <row r="402" spans="12:12" x14ac:dyDescent="0.25">
      <c r="L402" s="74" t="e">
        <f>(#REF!*0.05)-J402</f>
        <v>#REF!</v>
      </c>
    </row>
    <row r="403" spans="12:12" x14ac:dyDescent="0.25">
      <c r="L403" s="74" t="e">
        <f>(#REF!*0.05)-J403</f>
        <v>#REF!</v>
      </c>
    </row>
    <row r="404" spans="12:12" x14ac:dyDescent="0.25">
      <c r="L404" s="74" t="e">
        <f>(#REF!*0.05)-J404</f>
        <v>#REF!</v>
      </c>
    </row>
    <row r="405" spans="12:12" x14ac:dyDescent="0.25">
      <c r="L405" s="74" t="e">
        <f>(#REF!*0.05)-J405</f>
        <v>#REF!</v>
      </c>
    </row>
    <row r="406" spans="12:12" x14ac:dyDescent="0.25">
      <c r="L406" s="74" t="e">
        <f>(#REF!*0.05)-J406</f>
        <v>#REF!</v>
      </c>
    </row>
    <row r="407" spans="12:12" x14ac:dyDescent="0.25">
      <c r="L407" s="74" t="e">
        <f>(#REF!*0.05)-J407</f>
        <v>#REF!</v>
      </c>
    </row>
    <row r="408" spans="12:12" x14ac:dyDescent="0.25">
      <c r="L408" s="74" t="e">
        <f>(#REF!*0.05)-J408</f>
        <v>#REF!</v>
      </c>
    </row>
    <row r="409" spans="12:12" x14ac:dyDescent="0.25">
      <c r="L409" s="74" t="e">
        <f>(#REF!*0.05)-J409</f>
        <v>#REF!</v>
      </c>
    </row>
    <row r="410" spans="12:12" x14ac:dyDescent="0.25">
      <c r="L410" s="74" t="e">
        <f>(#REF!*0.05)-J410</f>
        <v>#REF!</v>
      </c>
    </row>
    <row r="411" spans="12:12" x14ac:dyDescent="0.25">
      <c r="L411" s="74" t="e">
        <f>(#REF!*0.05)-J411</f>
        <v>#REF!</v>
      </c>
    </row>
    <row r="412" spans="12:12" x14ac:dyDescent="0.25">
      <c r="L412" s="74" t="e">
        <f>(#REF!*0.05)-J412</f>
        <v>#REF!</v>
      </c>
    </row>
    <row r="413" spans="12:12" x14ac:dyDescent="0.25">
      <c r="L413" s="74" t="e">
        <f>(#REF!*0.05)-J413</f>
        <v>#REF!</v>
      </c>
    </row>
    <row r="414" spans="12:12" x14ac:dyDescent="0.25">
      <c r="L414" s="74" t="e">
        <f>(#REF!*0.05)-J414</f>
        <v>#REF!</v>
      </c>
    </row>
    <row r="415" spans="12:12" x14ac:dyDescent="0.25">
      <c r="L415" s="74" t="e">
        <f>(#REF!*0.05)-J415</f>
        <v>#REF!</v>
      </c>
    </row>
    <row r="416" spans="12:12" x14ac:dyDescent="0.25">
      <c r="L416" s="74" t="e">
        <f>(#REF!*0.05)-J416</f>
        <v>#REF!</v>
      </c>
    </row>
    <row r="417" spans="12:12" x14ac:dyDescent="0.25">
      <c r="L417" s="74" t="e">
        <f>(#REF!*0.05)-J417</f>
        <v>#REF!</v>
      </c>
    </row>
    <row r="418" spans="12:12" x14ac:dyDescent="0.25">
      <c r="L418" s="74" t="e">
        <f>(#REF!*0.05)-J418</f>
        <v>#REF!</v>
      </c>
    </row>
    <row r="419" spans="12:12" x14ac:dyDescent="0.25">
      <c r="L419" s="74" t="e">
        <f>(#REF!*0.05)-J419</f>
        <v>#REF!</v>
      </c>
    </row>
    <row r="420" spans="12:12" x14ac:dyDescent="0.25">
      <c r="L420" s="74" t="e">
        <f>(#REF!*0.05)-J420</f>
        <v>#REF!</v>
      </c>
    </row>
    <row r="421" spans="12:12" x14ac:dyDescent="0.25">
      <c r="L421" s="74" t="e">
        <f>(#REF!*0.05)-J421</f>
        <v>#REF!</v>
      </c>
    </row>
    <row r="422" spans="12:12" x14ac:dyDescent="0.25">
      <c r="L422" s="74" t="e">
        <f>(#REF!*0.05)-J422</f>
        <v>#REF!</v>
      </c>
    </row>
    <row r="423" spans="12:12" x14ac:dyDescent="0.25">
      <c r="L423" s="74" t="e">
        <f>(#REF!*0.05)-J423</f>
        <v>#REF!</v>
      </c>
    </row>
    <row r="424" spans="12:12" x14ac:dyDescent="0.25">
      <c r="L424" s="74" t="e">
        <f>(#REF!*0.05)-J424</f>
        <v>#REF!</v>
      </c>
    </row>
    <row r="425" spans="12:12" x14ac:dyDescent="0.25">
      <c r="L425" s="74" t="e">
        <f>(#REF!*0.05)-J425</f>
        <v>#REF!</v>
      </c>
    </row>
    <row r="426" spans="12:12" x14ac:dyDescent="0.25">
      <c r="L426" s="74" t="e">
        <f>(#REF!*0.05)-J426</f>
        <v>#REF!</v>
      </c>
    </row>
    <row r="427" spans="12:12" x14ac:dyDescent="0.25">
      <c r="L427" s="74" t="e">
        <f>(#REF!*0.05)-J427</f>
        <v>#REF!</v>
      </c>
    </row>
    <row r="428" spans="12:12" x14ac:dyDescent="0.25">
      <c r="L428" s="74" t="e">
        <f>(#REF!*0.05)-J428</f>
        <v>#REF!</v>
      </c>
    </row>
    <row r="429" spans="12:12" x14ac:dyDescent="0.25">
      <c r="L429" s="74" t="e">
        <f>(#REF!*0.05)-J429</f>
        <v>#REF!</v>
      </c>
    </row>
    <row r="430" spans="12:12" x14ac:dyDescent="0.25">
      <c r="L430" s="74" t="e">
        <f>(#REF!*0.05)-J430</f>
        <v>#REF!</v>
      </c>
    </row>
    <row r="431" spans="12:12" x14ac:dyDescent="0.25">
      <c r="L431" s="74" t="e">
        <f>(#REF!*0.05)-J431</f>
        <v>#REF!</v>
      </c>
    </row>
    <row r="432" spans="12:12" x14ac:dyDescent="0.25">
      <c r="L432" s="74" t="e">
        <f>(#REF!*0.05)-J432</f>
        <v>#REF!</v>
      </c>
    </row>
    <row r="433" spans="12:12" x14ac:dyDescent="0.25">
      <c r="L433" s="74" t="e">
        <f>(#REF!*0.05)-J433</f>
        <v>#REF!</v>
      </c>
    </row>
    <row r="434" spans="12:12" x14ac:dyDescent="0.25">
      <c r="L434" s="74" t="e">
        <f>(#REF!*0.05)-J434</f>
        <v>#REF!</v>
      </c>
    </row>
    <row r="435" spans="12:12" x14ac:dyDescent="0.25">
      <c r="L435" s="74" t="e">
        <f>(#REF!*0.05)-J435</f>
        <v>#REF!</v>
      </c>
    </row>
    <row r="436" spans="12:12" x14ac:dyDescent="0.25">
      <c r="L436" s="74" t="e">
        <f>(#REF!*0.05)-J436</f>
        <v>#REF!</v>
      </c>
    </row>
    <row r="437" spans="12:12" x14ac:dyDescent="0.25">
      <c r="L437" s="74" t="e">
        <f>(#REF!*0.05)-J437</f>
        <v>#REF!</v>
      </c>
    </row>
    <row r="438" spans="12:12" x14ac:dyDescent="0.25">
      <c r="L438" s="74" t="e">
        <f>(#REF!*0.05)-J438</f>
        <v>#REF!</v>
      </c>
    </row>
    <row r="439" spans="12:12" x14ac:dyDescent="0.25">
      <c r="L439" s="74" t="e">
        <f>(#REF!*0.05)-J439</f>
        <v>#REF!</v>
      </c>
    </row>
    <row r="440" spans="12:12" x14ac:dyDescent="0.25">
      <c r="L440" s="74" t="e">
        <f>(#REF!*0.05)-J440</f>
        <v>#REF!</v>
      </c>
    </row>
    <row r="441" spans="12:12" x14ac:dyDescent="0.25">
      <c r="L441" s="74" t="e">
        <f>(#REF!*0.05)-J441</f>
        <v>#REF!</v>
      </c>
    </row>
    <row r="442" spans="12:12" x14ac:dyDescent="0.25">
      <c r="L442" s="74" t="e">
        <f>(#REF!*0.05)-J442</f>
        <v>#REF!</v>
      </c>
    </row>
    <row r="443" spans="12:12" x14ac:dyDescent="0.25">
      <c r="L443" s="74" t="e">
        <f>(#REF!*0.05)-J443</f>
        <v>#REF!</v>
      </c>
    </row>
    <row r="444" spans="12:12" x14ac:dyDescent="0.25">
      <c r="L444" s="74" t="e">
        <f>(#REF!*0.05)-J444</f>
        <v>#REF!</v>
      </c>
    </row>
    <row r="445" spans="12:12" x14ac:dyDescent="0.25">
      <c r="L445" s="74" t="e">
        <f>(#REF!*0.05)-J445</f>
        <v>#REF!</v>
      </c>
    </row>
    <row r="446" spans="12:12" x14ac:dyDescent="0.25">
      <c r="L446" s="74" t="e">
        <f>(#REF!*0.05)-J446</f>
        <v>#REF!</v>
      </c>
    </row>
    <row r="447" spans="12:12" x14ac:dyDescent="0.25">
      <c r="L447" s="74" t="e">
        <f>(#REF!*0.05)-J447</f>
        <v>#REF!</v>
      </c>
    </row>
    <row r="448" spans="12:12" x14ac:dyDescent="0.25">
      <c r="L448" s="74" t="e">
        <f>(#REF!*0.05)-J448</f>
        <v>#REF!</v>
      </c>
    </row>
    <row r="449" spans="12:12" x14ac:dyDescent="0.25">
      <c r="L449" s="74" t="e">
        <f>(#REF!*0.05)-J449</f>
        <v>#REF!</v>
      </c>
    </row>
    <row r="450" spans="12:12" x14ac:dyDescent="0.25">
      <c r="L450" s="74" t="e">
        <f>(#REF!*0.05)-J450</f>
        <v>#REF!</v>
      </c>
    </row>
    <row r="451" spans="12:12" x14ac:dyDescent="0.25">
      <c r="L451" s="74" t="e">
        <f>(#REF!*0.05)-J451</f>
        <v>#REF!</v>
      </c>
    </row>
    <row r="452" spans="12:12" x14ac:dyDescent="0.25">
      <c r="L452" s="74" t="e">
        <f>(#REF!*0.05)-J452</f>
        <v>#REF!</v>
      </c>
    </row>
    <row r="453" spans="12:12" x14ac:dyDescent="0.25">
      <c r="L453" s="74" t="e">
        <f>(#REF!*0.05)-J453</f>
        <v>#REF!</v>
      </c>
    </row>
    <row r="454" spans="12:12" x14ac:dyDescent="0.25">
      <c r="L454" s="74" t="e">
        <f>(#REF!*0.05)-J454</f>
        <v>#REF!</v>
      </c>
    </row>
    <row r="455" spans="12:12" x14ac:dyDescent="0.25">
      <c r="L455" s="74" t="e">
        <f>(#REF!*0.05)-J455</f>
        <v>#REF!</v>
      </c>
    </row>
    <row r="456" spans="12:12" x14ac:dyDescent="0.25">
      <c r="L456" s="74" t="e">
        <f>(#REF!*0.05)-J456</f>
        <v>#REF!</v>
      </c>
    </row>
    <row r="457" spans="12:12" x14ac:dyDescent="0.25">
      <c r="L457" s="74" t="e">
        <f>(#REF!*0.05)-J457</f>
        <v>#REF!</v>
      </c>
    </row>
    <row r="458" spans="12:12" x14ac:dyDescent="0.25">
      <c r="L458" s="74" t="e">
        <f>(#REF!*0.05)-J458</f>
        <v>#REF!</v>
      </c>
    </row>
    <row r="459" spans="12:12" x14ac:dyDescent="0.25">
      <c r="L459" s="74" t="e">
        <f>(#REF!*0.05)-J459</f>
        <v>#REF!</v>
      </c>
    </row>
    <row r="460" spans="12:12" x14ac:dyDescent="0.25">
      <c r="L460" s="74" t="e">
        <f>(#REF!*0.05)-J460</f>
        <v>#REF!</v>
      </c>
    </row>
    <row r="461" spans="12:12" x14ac:dyDescent="0.25">
      <c r="L461" s="74" t="e">
        <f>(#REF!*0.05)-J461</f>
        <v>#REF!</v>
      </c>
    </row>
    <row r="462" spans="12:12" x14ac:dyDescent="0.25">
      <c r="L462" s="74" t="e">
        <f>(#REF!*0.05)-J462</f>
        <v>#REF!</v>
      </c>
    </row>
    <row r="463" spans="12:12" x14ac:dyDescent="0.25">
      <c r="L463" s="74" t="e">
        <f>(#REF!*0.05)-J463</f>
        <v>#REF!</v>
      </c>
    </row>
    <row r="464" spans="12:12" x14ac:dyDescent="0.25">
      <c r="L464" s="74" t="e">
        <f>(#REF!*0.05)-J464</f>
        <v>#REF!</v>
      </c>
    </row>
    <row r="465" spans="12:12" x14ac:dyDescent="0.25">
      <c r="L465" s="74" t="e">
        <f>(#REF!*0.05)-J465</f>
        <v>#REF!</v>
      </c>
    </row>
    <row r="466" spans="12:12" x14ac:dyDescent="0.25">
      <c r="L466" s="74" t="e">
        <f>(#REF!*0.05)-J466</f>
        <v>#REF!</v>
      </c>
    </row>
    <row r="467" spans="12:12" x14ac:dyDescent="0.25">
      <c r="L467" s="74" t="e">
        <f>(#REF!*0.05)-J467</f>
        <v>#REF!</v>
      </c>
    </row>
    <row r="468" spans="12:12" x14ac:dyDescent="0.25">
      <c r="L468" s="74" t="e">
        <f>(#REF!*0.05)-J468</f>
        <v>#REF!</v>
      </c>
    </row>
    <row r="469" spans="12:12" x14ac:dyDescent="0.25">
      <c r="L469" s="74" t="e">
        <f>(#REF!*0.05)-J469</f>
        <v>#REF!</v>
      </c>
    </row>
    <row r="470" spans="12:12" x14ac:dyDescent="0.25">
      <c r="L470" s="74" t="e">
        <f>(#REF!*0.05)-J470</f>
        <v>#REF!</v>
      </c>
    </row>
    <row r="471" spans="12:12" x14ac:dyDescent="0.25">
      <c r="L471" s="74" t="e">
        <f>(#REF!*0.05)-J471</f>
        <v>#REF!</v>
      </c>
    </row>
    <row r="472" spans="12:12" x14ac:dyDescent="0.25">
      <c r="L472" s="74" t="e">
        <f>(#REF!*0.05)-J472</f>
        <v>#REF!</v>
      </c>
    </row>
    <row r="473" spans="12:12" x14ac:dyDescent="0.25">
      <c r="L473" s="74" t="e">
        <f>(#REF!*0.05)-J473</f>
        <v>#REF!</v>
      </c>
    </row>
    <row r="474" spans="12:12" x14ac:dyDescent="0.25">
      <c r="L474" s="74" t="e">
        <f>(#REF!*0.05)-J474</f>
        <v>#REF!</v>
      </c>
    </row>
    <row r="475" spans="12:12" x14ac:dyDescent="0.25">
      <c r="L475" s="74" t="e">
        <f>(#REF!*0.05)-J475</f>
        <v>#REF!</v>
      </c>
    </row>
    <row r="476" spans="12:12" x14ac:dyDescent="0.25">
      <c r="L476" s="74" t="e">
        <f>(#REF!*0.05)-J476</f>
        <v>#REF!</v>
      </c>
    </row>
    <row r="477" spans="12:12" x14ac:dyDescent="0.25">
      <c r="L477" s="74" t="e">
        <f>(#REF!*0.05)-J477</f>
        <v>#REF!</v>
      </c>
    </row>
    <row r="478" spans="12:12" x14ac:dyDescent="0.25">
      <c r="L478" s="74" t="e">
        <f>(#REF!*0.05)-J478</f>
        <v>#REF!</v>
      </c>
    </row>
    <row r="479" spans="12:12" x14ac:dyDescent="0.25">
      <c r="L479" s="74" t="e">
        <f>(#REF!*0.05)-J479</f>
        <v>#REF!</v>
      </c>
    </row>
    <row r="480" spans="12:12" x14ac:dyDescent="0.25">
      <c r="L480" s="74" t="e">
        <f>(#REF!*0.05)-J480</f>
        <v>#REF!</v>
      </c>
    </row>
    <row r="481" spans="12:12" x14ac:dyDescent="0.25">
      <c r="L481" s="74" t="e">
        <f>(#REF!*0.05)-J481</f>
        <v>#REF!</v>
      </c>
    </row>
    <row r="482" spans="12:12" x14ac:dyDescent="0.25">
      <c r="L482" s="74" t="e">
        <f>(#REF!*0.05)-J482</f>
        <v>#REF!</v>
      </c>
    </row>
    <row r="483" spans="12:12" x14ac:dyDescent="0.25">
      <c r="L483" s="74" t="e">
        <f>(#REF!*0.05)-J483</f>
        <v>#REF!</v>
      </c>
    </row>
    <row r="484" spans="12:12" x14ac:dyDescent="0.25">
      <c r="L484" s="74" t="e">
        <f>(#REF!*0.05)-J484</f>
        <v>#REF!</v>
      </c>
    </row>
    <row r="485" spans="12:12" x14ac:dyDescent="0.25">
      <c r="L485" s="74" t="e">
        <f>(#REF!*0.05)-J485</f>
        <v>#REF!</v>
      </c>
    </row>
    <row r="486" spans="12:12" x14ac:dyDescent="0.25">
      <c r="L486" s="74" t="e">
        <f>(#REF!*0.05)-J486</f>
        <v>#REF!</v>
      </c>
    </row>
    <row r="487" spans="12:12" x14ac:dyDescent="0.25">
      <c r="L487" s="74" t="e">
        <f>(#REF!*0.05)-J487</f>
        <v>#REF!</v>
      </c>
    </row>
    <row r="488" spans="12:12" x14ac:dyDescent="0.25">
      <c r="L488" s="74" t="e">
        <f>(#REF!*0.05)-J488</f>
        <v>#REF!</v>
      </c>
    </row>
    <row r="489" spans="12:12" x14ac:dyDescent="0.25">
      <c r="L489" s="74" t="e">
        <f>(#REF!*0.05)-J489</f>
        <v>#REF!</v>
      </c>
    </row>
    <row r="490" spans="12:12" x14ac:dyDescent="0.25">
      <c r="L490" s="74" t="e">
        <f>(#REF!*0.05)-J490</f>
        <v>#REF!</v>
      </c>
    </row>
    <row r="491" spans="12:12" x14ac:dyDescent="0.25">
      <c r="L491" s="74" t="e">
        <f>(#REF!*0.05)-J491</f>
        <v>#REF!</v>
      </c>
    </row>
    <row r="492" spans="12:12" x14ac:dyDescent="0.25">
      <c r="L492" s="74" t="e">
        <f>(#REF!*0.05)-J492</f>
        <v>#REF!</v>
      </c>
    </row>
    <row r="493" spans="12:12" x14ac:dyDescent="0.25">
      <c r="L493" s="74" t="e">
        <f>(#REF!*0.05)-J493</f>
        <v>#REF!</v>
      </c>
    </row>
    <row r="494" spans="12:12" x14ac:dyDescent="0.25">
      <c r="L494" s="74" t="e">
        <f>(#REF!*0.05)-J494</f>
        <v>#REF!</v>
      </c>
    </row>
    <row r="495" spans="12:12" x14ac:dyDescent="0.25">
      <c r="L495" s="74" t="e">
        <f>(#REF!*0.05)-J495</f>
        <v>#REF!</v>
      </c>
    </row>
    <row r="496" spans="12:12" x14ac:dyDescent="0.25">
      <c r="L496" s="74" t="e">
        <f>(#REF!*0.05)-J496</f>
        <v>#REF!</v>
      </c>
    </row>
    <row r="497" spans="12:12" x14ac:dyDescent="0.25">
      <c r="L497" s="74" t="e">
        <f>(#REF!*0.05)-J497</f>
        <v>#REF!</v>
      </c>
    </row>
    <row r="498" spans="12:12" x14ac:dyDescent="0.25">
      <c r="L498" s="74" t="e">
        <f>(#REF!*0.05)-J498</f>
        <v>#REF!</v>
      </c>
    </row>
    <row r="499" spans="12:12" x14ac:dyDescent="0.25">
      <c r="L499" s="74" t="e">
        <f>(#REF!*0.05)-J499</f>
        <v>#REF!</v>
      </c>
    </row>
    <row r="500" spans="12:12" x14ac:dyDescent="0.25">
      <c r="L500" s="74" t="e">
        <f>(#REF!*0.05)-J500</f>
        <v>#REF!</v>
      </c>
    </row>
    <row r="501" spans="12:12" x14ac:dyDescent="0.25">
      <c r="L501" s="74" t="e">
        <f>(#REF!*0.05)-J501</f>
        <v>#REF!</v>
      </c>
    </row>
    <row r="502" spans="12:12" x14ac:dyDescent="0.25">
      <c r="L502" s="74" t="e">
        <f>(#REF!*0.05)-J502</f>
        <v>#REF!</v>
      </c>
    </row>
    <row r="503" spans="12:12" x14ac:dyDescent="0.25">
      <c r="L503" s="74" t="e">
        <f>(#REF!*0.05)-J503</f>
        <v>#REF!</v>
      </c>
    </row>
    <row r="504" spans="12:12" x14ac:dyDescent="0.25">
      <c r="L504" s="74" t="e">
        <f>(#REF!*0.05)-J504</f>
        <v>#REF!</v>
      </c>
    </row>
    <row r="505" spans="12:12" x14ac:dyDescent="0.25">
      <c r="L505" s="74" t="e">
        <f>(#REF!*0.05)-J505</f>
        <v>#REF!</v>
      </c>
    </row>
    <row r="506" spans="12:12" x14ac:dyDescent="0.25">
      <c r="L506" s="74" t="e">
        <f>(#REF!*0.05)-J506</f>
        <v>#REF!</v>
      </c>
    </row>
    <row r="507" spans="12:12" x14ac:dyDescent="0.25">
      <c r="L507" s="74" t="e">
        <f>(#REF!*0.05)-J507</f>
        <v>#REF!</v>
      </c>
    </row>
    <row r="508" spans="12:12" x14ac:dyDescent="0.25">
      <c r="L508" s="74" t="e">
        <f>(#REF!*0.05)-J508</f>
        <v>#REF!</v>
      </c>
    </row>
    <row r="509" spans="12:12" x14ac:dyDescent="0.25">
      <c r="L509" s="74" t="e">
        <f>(#REF!*0.05)-J509</f>
        <v>#REF!</v>
      </c>
    </row>
    <row r="510" spans="12:12" x14ac:dyDescent="0.25">
      <c r="L510" s="74" t="e">
        <f>(#REF!*0.05)-J510</f>
        <v>#REF!</v>
      </c>
    </row>
    <row r="511" spans="12:12" x14ac:dyDescent="0.25">
      <c r="L511" s="74" t="e">
        <f>(#REF!*0.05)-J511</f>
        <v>#REF!</v>
      </c>
    </row>
    <row r="512" spans="12:12" x14ac:dyDescent="0.25">
      <c r="L512" s="74" t="e">
        <f>(#REF!*0.05)-J512</f>
        <v>#REF!</v>
      </c>
    </row>
    <row r="513" spans="12:12" x14ac:dyDescent="0.25">
      <c r="L513" s="74" t="e">
        <f>(#REF!*0.05)-J513</f>
        <v>#REF!</v>
      </c>
    </row>
    <row r="514" spans="12:12" x14ac:dyDescent="0.25">
      <c r="L514" s="74" t="e">
        <f>(#REF!*0.05)-J514</f>
        <v>#REF!</v>
      </c>
    </row>
    <row r="515" spans="12:12" x14ac:dyDescent="0.25">
      <c r="L515" s="74" t="e">
        <f>(#REF!*0.05)-J515</f>
        <v>#REF!</v>
      </c>
    </row>
    <row r="516" spans="12:12" x14ac:dyDescent="0.25">
      <c r="L516" s="74" t="e">
        <f>(#REF!*0.05)-J516</f>
        <v>#REF!</v>
      </c>
    </row>
    <row r="517" spans="12:12" x14ac:dyDescent="0.25">
      <c r="L517" s="74" t="e">
        <f>(#REF!*0.05)-J517</f>
        <v>#REF!</v>
      </c>
    </row>
    <row r="518" spans="12:12" x14ac:dyDescent="0.25">
      <c r="L518" s="74" t="e">
        <f>(#REF!*0.05)-J518</f>
        <v>#REF!</v>
      </c>
    </row>
    <row r="519" spans="12:12" x14ac:dyDescent="0.25">
      <c r="L519" s="74" t="e">
        <f>(#REF!*0.05)-J519</f>
        <v>#REF!</v>
      </c>
    </row>
    <row r="520" spans="12:12" x14ac:dyDescent="0.25">
      <c r="L520" s="74" t="e">
        <f>(#REF!*0.05)-J520</f>
        <v>#REF!</v>
      </c>
    </row>
    <row r="521" spans="12:12" x14ac:dyDescent="0.25">
      <c r="L521" s="74" t="e">
        <f>(#REF!*0.05)-J521</f>
        <v>#REF!</v>
      </c>
    </row>
    <row r="522" spans="12:12" x14ac:dyDescent="0.25">
      <c r="L522" s="74" t="e">
        <f>(#REF!*0.05)-J522</f>
        <v>#REF!</v>
      </c>
    </row>
    <row r="523" spans="12:12" x14ac:dyDescent="0.25">
      <c r="L523" s="74" t="e">
        <f>(#REF!*0.05)-J523</f>
        <v>#REF!</v>
      </c>
    </row>
    <row r="524" spans="12:12" x14ac:dyDescent="0.25">
      <c r="L524" s="74" t="e">
        <f>(#REF!*0.05)-J524</f>
        <v>#REF!</v>
      </c>
    </row>
    <row r="525" spans="12:12" x14ac:dyDescent="0.25">
      <c r="L525" s="74" t="e">
        <f>(#REF!*0.05)-J525</f>
        <v>#REF!</v>
      </c>
    </row>
    <row r="526" spans="12:12" x14ac:dyDescent="0.25">
      <c r="L526" s="74" t="e">
        <f>(#REF!*0.05)-J526</f>
        <v>#REF!</v>
      </c>
    </row>
    <row r="527" spans="12:12" x14ac:dyDescent="0.25">
      <c r="L527" s="74" t="e">
        <f>(#REF!*0.05)-J527</f>
        <v>#REF!</v>
      </c>
    </row>
    <row r="528" spans="12:12" x14ac:dyDescent="0.25">
      <c r="L528" s="74" t="e">
        <f>(#REF!*0.05)-J528</f>
        <v>#REF!</v>
      </c>
    </row>
    <row r="529" spans="12:12" x14ac:dyDescent="0.25">
      <c r="L529" s="74" t="e">
        <f>(#REF!*0.05)-J529</f>
        <v>#REF!</v>
      </c>
    </row>
    <row r="530" spans="12:12" x14ac:dyDescent="0.25">
      <c r="L530" s="74" t="e">
        <f>(#REF!*0.05)-J530</f>
        <v>#REF!</v>
      </c>
    </row>
    <row r="531" spans="12:12" x14ac:dyDescent="0.25">
      <c r="L531" s="74" t="e">
        <f>(#REF!*0.05)-J531</f>
        <v>#REF!</v>
      </c>
    </row>
    <row r="532" spans="12:12" x14ac:dyDescent="0.25">
      <c r="L532" s="74" t="e">
        <f>(#REF!*0.05)-J532</f>
        <v>#REF!</v>
      </c>
    </row>
    <row r="533" spans="12:12" x14ac:dyDescent="0.25">
      <c r="L533" s="74" t="e">
        <f>(#REF!*0.05)-J533</f>
        <v>#REF!</v>
      </c>
    </row>
    <row r="534" spans="12:12" x14ac:dyDescent="0.25">
      <c r="L534" s="74" t="e">
        <f>(#REF!*0.05)-J534</f>
        <v>#REF!</v>
      </c>
    </row>
    <row r="535" spans="12:12" x14ac:dyDescent="0.25">
      <c r="L535" s="74" t="e">
        <f>(#REF!*0.05)-J535</f>
        <v>#REF!</v>
      </c>
    </row>
    <row r="536" spans="12:12" x14ac:dyDescent="0.25">
      <c r="L536" s="74" t="e">
        <f>(#REF!*0.05)-J536</f>
        <v>#REF!</v>
      </c>
    </row>
    <row r="537" spans="12:12" x14ac:dyDescent="0.25">
      <c r="L537" s="74" t="e">
        <f>(#REF!*0.05)-J537</f>
        <v>#REF!</v>
      </c>
    </row>
    <row r="538" spans="12:12" x14ac:dyDescent="0.25">
      <c r="L538" s="74" t="e">
        <f>(#REF!*0.05)-J538</f>
        <v>#REF!</v>
      </c>
    </row>
    <row r="539" spans="12:12" x14ac:dyDescent="0.25">
      <c r="L539" s="74" t="e">
        <f>(#REF!*0.05)-J539</f>
        <v>#REF!</v>
      </c>
    </row>
    <row r="540" spans="12:12" x14ac:dyDescent="0.25">
      <c r="L540" s="74" t="e">
        <f>(#REF!*0.05)-J540</f>
        <v>#REF!</v>
      </c>
    </row>
    <row r="541" spans="12:12" x14ac:dyDescent="0.25">
      <c r="L541" s="74" t="e">
        <f>(#REF!*0.05)-J541</f>
        <v>#REF!</v>
      </c>
    </row>
    <row r="542" spans="12:12" x14ac:dyDescent="0.25">
      <c r="L542" s="74" t="e">
        <f>(#REF!*0.05)-J542</f>
        <v>#REF!</v>
      </c>
    </row>
    <row r="543" spans="12:12" x14ac:dyDescent="0.25">
      <c r="L543" s="74" t="e">
        <f>(#REF!*0.05)-J543</f>
        <v>#REF!</v>
      </c>
    </row>
    <row r="544" spans="12:12" x14ac:dyDescent="0.25">
      <c r="L544" s="74" t="e">
        <f>(#REF!*0.05)-J544</f>
        <v>#REF!</v>
      </c>
    </row>
    <row r="545" spans="12:12" x14ac:dyDescent="0.25">
      <c r="L545" s="74" t="e">
        <f>(#REF!*0.05)-J545</f>
        <v>#REF!</v>
      </c>
    </row>
    <row r="546" spans="12:12" x14ac:dyDescent="0.25">
      <c r="L546" s="74" t="e">
        <f>(#REF!*0.05)-J546</f>
        <v>#REF!</v>
      </c>
    </row>
    <row r="547" spans="12:12" x14ac:dyDescent="0.25">
      <c r="L547" s="74" t="e">
        <f>(#REF!*0.05)-J547</f>
        <v>#REF!</v>
      </c>
    </row>
    <row r="548" spans="12:12" x14ac:dyDescent="0.25">
      <c r="L548" s="74" t="e">
        <f>(#REF!*0.05)-J548</f>
        <v>#REF!</v>
      </c>
    </row>
    <row r="549" spans="12:12" x14ac:dyDescent="0.25">
      <c r="L549" s="74" t="e">
        <f>(#REF!*0.05)-J549</f>
        <v>#REF!</v>
      </c>
    </row>
    <row r="550" spans="12:12" x14ac:dyDescent="0.25">
      <c r="L550" s="74" t="e">
        <f>(#REF!*0.05)-J550</f>
        <v>#REF!</v>
      </c>
    </row>
    <row r="551" spans="12:12" x14ac:dyDescent="0.25">
      <c r="L551" s="74" t="e">
        <f>(#REF!*0.05)-J551</f>
        <v>#REF!</v>
      </c>
    </row>
    <row r="552" spans="12:12" x14ac:dyDescent="0.25">
      <c r="L552" s="74" t="e">
        <f>(#REF!*0.05)-J552</f>
        <v>#REF!</v>
      </c>
    </row>
    <row r="553" spans="12:12" x14ac:dyDescent="0.25">
      <c r="L553" s="74" t="e">
        <f>(#REF!*0.05)-J553</f>
        <v>#REF!</v>
      </c>
    </row>
    <row r="554" spans="12:12" x14ac:dyDescent="0.25">
      <c r="L554" s="74" t="e">
        <f>(#REF!*0.05)-J554</f>
        <v>#REF!</v>
      </c>
    </row>
    <row r="555" spans="12:12" x14ac:dyDescent="0.25">
      <c r="L555" s="74" t="e">
        <f>(#REF!*0.05)-J555</f>
        <v>#REF!</v>
      </c>
    </row>
    <row r="556" spans="12:12" x14ac:dyDescent="0.25">
      <c r="L556" s="74" t="e">
        <f>(#REF!*0.05)-J556</f>
        <v>#REF!</v>
      </c>
    </row>
    <row r="557" spans="12:12" x14ac:dyDescent="0.25">
      <c r="L557" s="74" t="e">
        <f>(#REF!*0.05)-J557</f>
        <v>#REF!</v>
      </c>
    </row>
    <row r="558" spans="12:12" x14ac:dyDescent="0.25">
      <c r="L558" s="74" t="e">
        <f>(#REF!*0.05)-J558</f>
        <v>#REF!</v>
      </c>
    </row>
    <row r="559" spans="12:12" x14ac:dyDescent="0.25">
      <c r="L559" s="74" t="e">
        <f>(#REF!*0.05)-J559</f>
        <v>#REF!</v>
      </c>
    </row>
    <row r="560" spans="12:12" x14ac:dyDescent="0.25">
      <c r="L560" s="74" t="e">
        <f>(#REF!*0.05)-J560</f>
        <v>#REF!</v>
      </c>
    </row>
    <row r="561" spans="12:12" x14ac:dyDescent="0.25">
      <c r="L561" s="74" t="e">
        <f>(#REF!*0.05)-J561</f>
        <v>#REF!</v>
      </c>
    </row>
    <row r="562" spans="12:12" x14ac:dyDescent="0.25">
      <c r="L562" s="74" t="e">
        <f>(#REF!*0.05)-J562</f>
        <v>#REF!</v>
      </c>
    </row>
    <row r="563" spans="12:12" x14ac:dyDescent="0.25">
      <c r="L563" s="74" t="e">
        <f>(#REF!*0.05)-J563</f>
        <v>#REF!</v>
      </c>
    </row>
    <row r="564" spans="12:12" x14ac:dyDescent="0.25">
      <c r="L564" s="74" t="e">
        <f>(#REF!*0.05)-J564</f>
        <v>#REF!</v>
      </c>
    </row>
    <row r="565" spans="12:12" x14ac:dyDescent="0.25">
      <c r="L565" s="74" t="e">
        <f>(#REF!*0.05)-J565</f>
        <v>#REF!</v>
      </c>
    </row>
    <row r="566" spans="12:12" x14ac:dyDescent="0.25">
      <c r="L566" s="74" t="e">
        <f>(#REF!*0.05)-J566</f>
        <v>#REF!</v>
      </c>
    </row>
    <row r="567" spans="12:12" x14ac:dyDescent="0.25">
      <c r="L567" s="74" t="e">
        <f>(#REF!*0.05)-J567</f>
        <v>#REF!</v>
      </c>
    </row>
    <row r="568" spans="12:12" x14ac:dyDescent="0.25">
      <c r="L568" s="74" t="e">
        <f>(#REF!*0.05)-J568</f>
        <v>#REF!</v>
      </c>
    </row>
    <row r="569" spans="12:12" x14ac:dyDescent="0.25">
      <c r="L569" s="74" t="e">
        <f>(#REF!*0.05)-J569</f>
        <v>#REF!</v>
      </c>
    </row>
    <row r="570" spans="12:12" x14ac:dyDescent="0.25">
      <c r="L570" s="74" t="e">
        <f>(#REF!*0.05)-J570</f>
        <v>#REF!</v>
      </c>
    </row>
    <row r="571" spans="12:12" x14ac:dyDescent="0.25">
      <c r="L571" s="74" t="e">
        <f>(#REF!*0.05)-J571</f>
        <v>#REF!</v>
      </c>
    </row>
    <row r="572" spans="12:12" x14ac:dyDescent="0.25">
      <c r="L572" s="74" t="e">
        <f>(#REF!*0.05)-J572</f>
        <v>#REF!</v>
      </c>
    </row>
    <row r="573" spans="12:12" x14ac:dyDescent="0.25">
      <c r="L573" s="74" t="e">
        <f>(#REF!*0.05)-J573</f>
        <v>#REF!</v>
      </c>
    </row>
    <row r="574" spans="12:12" x14ac:dyDescent="0.25">
      <c r="L574" s="74" t="e">
        <f>(#REF!*0.05)-J574</f>
        <v>#REF!</v>
      </c>
    </row>
    <row r="575" spans="12:12" x14ac:dyDescent="0.25">
      <c r="L575" s="74" t="e">
        <f>(#REF!*0.05)-J575</f>
        <v>#REF!</v>
      </c>
    </row>
    <row r="576" spans="12:12" x14ac:dyDescent="0.25">
      <c r="L576" s="74" t="e">
        <f>(#REF!*0.05)-J576</f>
        <v>#REF!</v>
      </c>
    </row>
    <row r="577" spans="12:12" x14ac:dyDescent="0.25">
      <c r="L577" s="74" t="e">
        <f>(#REF!*0.05)-J577</f>
        <v>#REF!</v>
      </c>
    </row>
    <row r="578" spans="12:12" x14ac:dyDescent="0.25">
      <c r="L578" s="74" t="e">
        <f>(#REF!*0.05)-J578</f>
        <v>#REF!</v>
      </c>
    </row>
    <row r="579" spans="12:12" x14ac:dyDescent="0.25">
      <c r="L579" s="74" t="e">
        <f>(#REF!*0.05)-J579</f>
        <v>#REF!</v>
      </c>
    </row>
    <row r="580" spans="12:12" x14ac:dyDescent="0.25">
      <c r="L580" s="74" t="e">
        <f>(#REF!*0.05)-J580</f>
        <v>#REF!</v>
      </c>
    </row>
    <row r="581" spans="12:12" x14ac:dyDescent="0.25">
      <c r="L581" s="74" t="e">
        <f>(#REF!*0.05)-J581</f>
        <v>#REF!</v>
      </c>
    </row>
    <row r="582" spans="12:12" x14ac:dyDescent="0.25">
      <c r="L582" s="74" t="e">
        <f>(#REF!*0.05)-J582</f>
        <v>#REF!</v>
      </c>
    </row>
    <row r="583" spans="12:12" x14ac:dyDescent="0.25">
      <c r="L583" s="74" t="e">
        <f>(#REF!*0.05)-J583</f>
        <v>#REF!</v>
      </c>
    </row>
    <row r="584" spans="12:12" x14ac:dyDescent="0.25">
      <c r="L584" s="74" t="e">
        <f>(#REF!*0.05)-J584</f>
        <v>#REF!</v>
      </c>
    </row>
    <row r="585" spans="12:12" x14ac:dyDescent="0.25">
      <c r="L585" s="74" t="e">
        <f>(#REF!*0.05)-J585</f>
        <v>#REF!</v>
      </c>
    </row>
    <row r="586" spans="12:12" x14ac:dyDescent="0.25">
      <c r="L586" s="74" t="e">
        <f>(#REF!*0.05)-J586</f>
        <v>#REF!</v>
      </c>
    </row>
    <row r="587" spans="12:12" x14ac:dyDescent="0.25">
      <c r="L587" s="74" t="e">
        <f>(#REF!*0.05)-J587</f>
        <v>#REF!</v>
      </c>
    </row>
    <row r="588" spans="12:12" x14ac:dyDescent="0.25">
      <c r="L588" s="74" t="e">
        <f>(#REF!*0.05)-J588</f>
        <v>#REF!</v>
      </c>
    </row>
    <row r="589" spans="12:12" x14ac:dyDescent="0.25">
      <c r="L589" s="74" t="e">
        <f>(#REF!*0.05)-J589</f>
        <v>#REF!</v>
      </c>
    </row>
    <row r="590" spans="12:12" x14ac:dyDescent="0.25">
      <c r="L590" s="74" t="e">
        <f>(#REF!*0.05)-J590</f>
        <v>#REF!</v>
      </c>
    </row>
    <row r="591" spans="12:12" x14ac:dyDescent="0.25">
      <c r="L591" s="74" t="e">
        <f>(#REF!*0.05)-J591</f>
        <v>#REF!</v>
      </c>
    </row>
    <row r="592" spans="12:12" x14ac:dyDescent="0.25">
      <c r="L592" s="74" t="e">
        <f>(#REF!*0.05)-J592</f>
        <v>#REF!</v>
      </c>
    </row>
    <row r="593" spans="12:12" x14ac:dyDescent="0.25">
      <c r="L593" s="74" t="e">
        <f>(#REF!*0.05)-J593</f>
        <v>#REF!</v>
      </c>
    </row>
    <row r="594" spans="12:12" x14ac:dyDescent="0.25">
      <c r="L594" s="74" t="e">
        <f>(#REF!*0.05)-J594</f>
        <v>#REF!</v>
      </c>
    </row>
    <row r="595" spans="12:12" x14ac:dyDescent="0.25">
      <c r="L595" s="74" t="e">
        <f>(#REF!*0.05)-J595</f>
        <v>#REF!</v>
      </c>
    </row>
    <row r="596" spans="12:12" x14ac:dyDescent="0.25">
      <c r="L596" s="74" t="e">
        <f>(#REF!*0.05)-J596</f>
        <v>#REF!</v>
      </c>
    </row>
    <row r="597" spans="12:12" x14ac:dyDescent="0.25">
      <c r="L597" s="74" t="e">
        <f>(#REF!*0.05)-J597</f>
        <v>#REF!</v>
      </c>
    </row>
    <row r="598" spans="12:12" x14ac:dyDescent="0.25">
      <c r="L598" s="74" t="e">
        <f>(#REF!*0.05)-J598</f>
        <v>#REF!</v>
      </c>
    </row>
    <row r="599" spans="12:12" x14ac:dyDescent="0.25">
      <c r="L599" s="74" t="e">
        <f>(#REF!*0.05)-J599</f>
        <v>#REF!</v>
      </c>
    </row>
    <row r="600" spans="12:12" x14ac:dyDescent="0.25">
      <c r="L600" s="74" t="e">
        <f>(#REF!*0.05)-J600</f>
        <v>#REF!</v>
      </c>
    </row>
    <row r="601" spans="12:12" x14ac:dyDescent="0.25">
      <c r="L601" s="74" t="e">
        <f>(#REF!*0.05)-J601</f>
        <v>#REF!</v>
      </c>
    </row>
    <row r="602" spans="12:12" x14ac:dyDescent="0.25">
      <c r="L602" s="74" t="e">
        <f>(#REF!*0.05)-J602</f>
        <v>#REF!</v>
      </c>
    </row>
    <row r="603" spans="12:12" x14ac:dyDescent="0.25">
      <c r="L603" s="74" t="e">
        <f>(#REF!*0.05)-J603</f>
        <v>#REF!</v>
      </c>
    </row>
    <row r="604" spans="12:12" x14ac:dyDescent="0.25">
      <c r="L604" s="74" t="e">
        <f>(#REF!*0.05)-J604</f>
        <v>#REF!</v>
      </c>
    </row>
    <row r="605" spans="12:12" x14ac:dyDescent="0.25">
      <c r="L605" s="74" t="e">
        <f>(#REF!*0.05)-J605</f>
        <v>#REF!</v>
      </c>
    </row>
    <row r="606" spans="12:12" x14ac:dyDescent="0.25">
      <c r="L606" s="74" t="e">
        <f>(#REF!*0.05)-J606</f>
        <v>#REF!</v>
      </c>
    </row>
    <row r="607" spans="12:12" x14ac:dyDescent="0.25">
      <c r="L607" s="74" t="e">
        <f>(#REF!*0.05)-J607</f>
        <v>#REF!</v>
      </c>
    </row>
    <row r="608" spans="12:12" x14ac:dyDescent="0.25">
      <c r="L608" s="74" t="e">
        <f>(#REF!*0.05)-J608</f>
        <v>#REF!</v>
      </c>
    </row>
    <row r="609" spans="12:12" x14ac:dyDescent="0.25">
      <c r="L609" s="74" t="e">
        <f>(#REF!*0.05)-J609</f>
        <v>#REF!</v>
      </c>
    </row>
    <row r="610" spans="12:12" x14ac:dyDescent="0.25">
      <c r="L610" s="74" t="e">
        <f>(#REF!*0.05)-J610</f>
        <v>#REF!</v>
      </c>
    </row>
    <row r="611" spans="12:12" x14ac:dyDescent="0.25">
      <c r="L611" s="74" t="e">
        <f>(#REF!*0.05)-J611</f>
        <v>#REF!</v>
      </c>
    </row>
    <row r="612" spans="12:12" x14ac:dyDescent="0.25">
      <c r="L612" s="74" t="e">
        <f>(#REF!*0.05)-J612</f>
        <v>#REF!</v>
      </c>
    </row>
    <row r="613" spans="12:12" x14ac:dyDescent="0.25">
      <c r="L613" s="74" t="e">
        <f>(#REF!*0.05)-J613</f>
        <v>#REF!</v>
      </c>
    </row>
    <row r="614" spans="12:12" x14ac:dyDescent="0.25">
      <c r="L614" s="74" t="e">
        <f>(#REF!*0.05)-J614</f>
        <v>#REF!</v>
      </c>
    </row>
    <row r="615" spans="12:12" x14ac:dyDescent="0.25">
      <c r="L615" s="74" t="e">
        <f>(#REF!*0.05)-J615</f>
        <v>#REF!</v>
      </c>
    </row>
    <row r="616" spans="12:12" x14ac:dyDescent="0.25">
      <c r="L616" s="74" t="e">
        <f>(#REF!*0.05)-J616</f>
        <v>#REF!</v>
      </c>
    </row>
    <row r="617" spans="12:12" x14ac:dyDescent="0.25">
      <c r="L617" s="74" t="e">
        <f>(#REF!*0.05)-J617</f>
        <v>#REF!</v>
      </c>
    </row>
    <row r="618" spans="12:12" x14ac:dyDescent="0.25">
      <c r="L618" s="74" t="e">
        <f>(#REF!*0.05)-J618</f>
        <v>#REF!</v>
      </c>
    </row>
    <row r="619" spans="12:12" x14ac:dyDescent="0.25">
      <c r="L619" s="74" t="e">
        <f>(#REF!*0.05)-J619</f>
        <v>#REF!</v>
      </c>
    </row>
    <row r="620" spans="12:12" x14ac:dyDescent="0.25">
      <c r="L620" s="74" t="e">
        <f>(#REF!*0.05)-J620</f>
        <v>#REF!</v>
      </c>
    </row>
    <row r="621" spans="12:12" x14ac:dyDescent="0.25">
      <c r="L621" s="74" t="e">
        <f>(#REF!*0.05)-J621</f>
        <v>#REF!</v>
      </c>
    </row>
    <row r="622" spans="12:12" x14ac:dyDescent="0.25">
      <c r="L622" s="74" t="e">
        <f>(#REF!*0.05)-J622</f>
        <v>#REF!</v>
      </c>
    </row>
    <row r="623" spans="12:12" x14ac:dyDescent="0.25">
      <c r="L623" s="74" t="e">
        <f>(#REF!*0.05)-J623</f>
        <v>#REF!</v>
      </c>
    </row>
    <row r="624" spans="12:12" x14ac:dyDescent="0.25">
      <c r="L624" s="74" t="e">
        <f>(#REF!*0.05)-J624</f>
        <v>#REF!</v>
      </c>
    </row>
    <row r="625" spans="12:12" x14ac:dyDescent="0.25">
      <c r="L625" s="74" t="e">
        <f>(#REF!*0.05)-J625</f>
        <v>#REF!</v>
      </c>
    </row>
    <row r="626" spans="12:12" x14ac:dyDescent="0.25">
      <c r="L626" s="74" t="e">
        <f>(#REF!*0.05)-J626</f>
        <v>#REF!</v>
      </c>
    </row>
    <row r="627" spans="12:12" x14ac:dyDescent="0.25">
      <c r="L627" s="74" t="e">
        <f>(#REF!*0.05)-J627</f>
        <v>#REF!</v>
      </c>
    </row>
    <row r="628" spans="12:12" x14ac:dyDescent="0.25">
      <c r="L628" s="74" t="e">
        <f>(#REF!*0.05)-J628</f>
        <v>#REF!</v>
      </c>
    </row>
    <row r="629" spans="12:12" x14ac:dyDescent="0.25">
      <c r="L629" s="74" t="e">
        <f>(#REF!*0.05)-J629</f>
        <v>#REF!</v>
      </c>
    </row>
    <row r="630" spans="12:12" x14ac:dyDescent="0.25">
      <c r="L630" s="74" t="e">
        <f>(#REF!*0.05)-J630</f>
        <v>#REF!</v>
      </c>
    </row>
    <row r="631" spans="12:12" x14ac:dyDescent="0.25">
      <c r="L631" s="74" t="e">
        <f>(#REF!*0.05)-J631</f>
        <v>#REF!</v>
      </c>
    </row>
    <row r="632" spans="12:12" x14ac:dyDescent="0.25">
      <c r="L632" s="74" t="e">
        <f>(#REF!*0.05)-J632</f>
        <v>#REF!</v>
      </c>
    </row>
    <row r="633" spans="12:12" x14ac:dyDescent="0.25">
      <c r="L633" s="74" t="e">
        <f>(#REF!*0.05)-J633</f>
        <v>#REF!</v>
      </c>
    </row>
    <row r="634" spans="12:12" x14ac:dyDescent="0.25">
      <c r="L634" s="74" t="e">
        <f>(#REF!*0.05)-J634</f>
        <v>#REF!</v>
      </c>
    </row>
    <row r="635" spans="12:12" x14ac:dyDescent="0.25">
      <c r="L635" s="74" t="e">
        <f>(#REF!*0.05)-J635</f>
        <v>#REF!</v>
      </c>
    </row>
    <row r="636" spans="12:12" x14ac:dyDescent="0.25">
      <c r="L636" s="74" t="e">
        <f>(#REF!*0.05)-J636</f>
        <v>#REF!</v>
      </c>
    </row>
    <row r="637" spans="12:12" x14ac:dyDescent="0.25">
      <c r="L637" s="74" t="e">
        <f>(#REF!*0.05)-J637</f>
        <v>#REF!</v>
      </c>
    </row>
    <row r="638" spans="12:12" x14ac:dyDescent="0.25">
      <c r="L638" s="74" t="e">
        <f>(#REF!*0.05)-J638</f>
        <v>#REF!</v>
      </c>
    </row>
    <row r="639" spans="12:12" x14ac:dyDescent="0.25">
      <c r="L639" s="74" t="e">
        <f>(#REF!*0.05)-J639</f>
        <v>#REF!</v>
      </c>
    </row>
    <row r="640" spans="12:12" x14ac:dyDescent="0.25">
      <c r="L640" s="74" t="e">
        <f>(#REF!*0.05)-J640</f>
        <v>#REF!</v>
      </c>
    </row>
    <row r="641" spans="12:12" x14ac:dyDescent="0.25">
      <c r="L641" s="74" t="e">
        <f>(#REF!*0.05)-J641</f>
        <v>#REF!</v>
      </c>
    </row>
    <row r="642" spans="12:12" x14ac:dyDescent="0.25">
      <c r="L642" s="74" t="e">
        <f>(#REF!*0.05)-J642</f>
        <v>#REF!</v>
      </c>
    </row>
    <row r="643" spans="12:12" x14ac:dyDescent="0.25">
      <c r="L643" s="74" t="e">
        <f>(#REF!*0.05)-J643</f>
        <v>#REF!</v>
      </c>
    </row>
    <row r="644" spans="12:12" x14ac:dyDescent="0.25">
      <c r="L644" s="74" t="e">
        <f>(#REF!*0.05)-J644</f>
        <v>#REF!</v>
      </c>
    </row>
    <row r="645" spans="12:12" x14ac:dyDescent="0.25">
      <c r="L645" s="74" t="e">
        <f>(#REF!*0.05)-J645</f>
        <v>#REF!</v>
      </c>
    </row>
    <row r="646" spans="12:12" x14ac:dyDescent="0.25">
      <c r="L646" s="74" t="e">
        <f>(#REF!*0.05)-J646</f>
        <v>#REF!</v>
      </c>
    </row>
    <row r="647" spans="12:12" x14ac:dyDescent="0.25">
      <c r="L647" s="74" t="e">
        <f>(#REF!*0.05)-J647</f>
        <v>#REF!</v>
      </c>
    </row>
    <row r="648" spans="12:12" x14ac:dyDescent="0.25">
      <c r="L648" s="74" t="e">
        <f>(#REF!*0.05)-J648</f>
        <v>#REF!</v>
      </c>
    </row>
    <row r="649" spans="12:12" x14ac:dyDescent="0.25">
      <c r="L649" s="74" t="e">
        <f>(#REF!*0.05)-J649</f>
        <v>#REF!</v>
      </c>
    </row>
    <row r="650" spans="12:12" x14ac:dyDescent="0.25">
      <c r="L650" s="74" t="e">
        <f>(#REF!*0.05)-J650</f>
        <v>#REF!</v>
      </c>
    </row>
    <row r="651" spans="12:12" x14ac:dyDescent="0.25">
      <c r="L651" s="74" t="e">
        <f>(#REF!*0.05)-J651</f>
        <v>#REF!</v>
      </c>
    </row>
    <row r="652" spans="12:12" x14ac:dyDescent="0.25">
      <c r="L652" s="74" t="e">
        <f>(#REF!*0.05)-J652</f>
        <v>#REF!</v>
      </c>
    </row>
    <row r="653" spans="12:12" x14ac:dyDescent="0.25">
      <c r="L653" s="74" t="e">
        <f>(#REF!*0.05)-J653</f>
        <v>#REF!</v>
      </c>
    </row>
    <row r="654" spans="12:12" x14ac:dyDescent="0.25">
      <c r="L654" s="74" t="e">
        <f>(#REF!*0.05)-J654</f>
        <v>#REF!</v>
      </c>
    </row>
    <row r="655" spans="12:12" x14ac:dyDescent="0.25">
      <c r="L655" s="74" t="e">
        <f>(#REF!*0.05)-J655</f>
        <v>#REF!</v>
      </c>
    </row>
    <row r="656" spans="12:12" x14ac:dyDescent="0.25">
      <c r="L656" s="74" t="e">
        <f>(#REF!*0.05)-J656</f>
        <v>#REF!</v>
      </c>
    </row>
    <row r="657" spans="12:12" x14ac:dyDescent="0.25">
      <c r="L657" s="74" t="e">
        <f>(#REF!*0.05)-J657</f>
        <v>#REF!</v>
      </c>
    </row>
    <row r="658" spans="12:12" x14ac:dyDescent="0.25">
      <c r="L658" s="74" t="e">
        <f>(#REF!*0.05)-J658</f>
        <v>#REF!</v>
      </c>
    </row>
    <row r="659" spans="12:12" x14ac:dyDescent="0.25">
      <c r="L659" s="74" t="e">
        <f>(#REF!*0.05)-J659</f>
        <v>#REF!</v>
      </c>
    </row>
    <row r="660" spans="12:12" x14ac:dyDescent="0.25">
      <c r="L660" s="74" t="e">
        <f>(#REF!*0.05)-J660</f>
        <v>#REF!</v>
      </c>
    </row>
    <row r="661" spans="12:12" x14ac:dyDescent="0.25">
      <c r="L661" s="74" t="e">
        <f>(#REF!*0.05)-J661</f>
        <v>#REF!</v>
      </c>
    </row>
    <row r="662" spans="12:12" x14ac:dyDescent="0.25">
      <c r="L662" s="74" t="e">
        <f>(#REF!*0.05)-J662</f>
        <v>#REF!</v>
      </c>
    </row>
    <row r="663" spans="12:12" x14ac:dyDescent="0.25">
      <c r="L663" s="74" t="e">
        <f>(#REF!*0.05)-J663</f>
        <v>#REF!</v>
      </c>
    </row>
    <row r="664" spans="12:12" x14ac:dyDescent="0.25">
      <c r="L664" s="74" t="e">
        <f>(#REF!*0.05)-J664</f>
        <v>#REF!</v>
      </c>
    </row>
    <row r="665" spans="12:12" x14ac:dyDescent="0.25">
      <c r="L665" s="74" t="e">
        <f>(#REF!*0.05)-J665</f>
        <v>#REF!</v>
      </c>
    </row>
    <row r="666" spans="12:12" x14ac:dyDescent="0.25">
      <c r="L666" s="74" t="e">
        <f>(#REF!*0.05)-J666</f>
        <v>#REF!</v>
      </c>
    </row>
    <row r="667" spans="12:12" x14ac:dyDescent="0.25">
      <c r="L667" s="74" t="e">
        <f>(#REF!*0.05)-J667</f>
        <v>#REF!</v>
      </c>
    </row>
    <row r="668" spans="12:12" x14ac:dyDescent="0.25">
      <c r="L668" s="74" t="e">
        <f>(#REF!*0.05)-J668</f>
        <v>#REF!</v>
      </c>
    </row>
  </sheetData>
  <sheetProtection algorithmName="SHA-512" hashValue="p5dhzoOuvsA3aam7ahFSsr3hNf3GTX3V+AI9/SAVWf7g+ujhO+wrrJQY10+2r6637SJ9f3ha6Kqn0LVw/ANObQ==" saltValue="O2MURb9kbKhFoZX8z92kxw==" spinCount="100000" sheet="1" objects="1" scenarios="1" selectLockedCells="1"/>
  <mergeCells count="21">
    <mergeCell ref="F1:N2"/>
    <mergeCell ref="D25:G25"/>
    <mergeCell ref="B19:C19"/>
    <mergeCell ref="B17:C17"/>
    <mergeCell ref="B18:C18"/>
    <mergeCell ref="D13:G13"/>
    <mergeCell ref="D14:G14"/>
    <mergeCell ref="D16:G16"/>
    <mergeCell ref="D17:G17"/>
    <mergeCell ref="B15:C15"/>
    <mergeCell ref="B16:C16"/>
    <mergeCell ref="B12:C14"/>
    <mergeCell ref="D18:G18"/>
    <mergeCell ref="B5:C8"/>
    <mergeCell ref="D10:G10"/>
    <mergeCell ref="I6:R6"/>
    <mergeCell ref="D12:G12"/>
    <mergeCell ref="B11:C11"/>
    <mergeCell ref="B9:C9"/>
    <mergeCell ref="B10:C10"/>
    <mergeCell ref="I7:R34"/>
  </mergeCells>
  <conditionalFormatting sqref="D22">
    <cfRule type="cellIs" dxfId="659" priority="1" operator="equal">
      <formula>"1/0/1900"</formula>
    </cfRule>
  </conditionalFormatting>
  <dataValidations count="1">
    <dataValidation type="whole" allowBlank="1" showInputMessage="1" showErrorMessage="1" errorTitle="Project Number Error" error="DFCM project numbers are all 8 digits long. Please verify that the number that you entered is 8 digits in length. " sqref="D16:G16" xr:uid="{00000000-0002-0000-0000-000000000000}">
      <formula1>10000000</formula1>
      <formula2>99999999</formula2>
    </dataValidation>
  </dataValidations>
  <pageMargins left="0.25" right="0.25" top="0.26515151515151514" bottom="0.42424242424242425" header="0.3" footer="0.3"/>
  <pageSetup scale="73" fitToWidth="0" fitToHeight="0" orientation="landscape" r:id="rId1"/>
  <headerFooter>
    <oddFooter>&amp;L&amp;"Arial Narrow,Regular"&amp;8&amp;A - &amp;D &amp;R&amp;"Arial Narrow,Regular"&amp;8PO Box 141160 | Salt Lake City, UT 84114-1160 | (801) 957-7230 | https://dfcm.utah.gov      Page &amp;P</oddFooter>
  </headerFooter>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93185-BE89-4FF4-8DBE-CC07EACDBB4C}">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27</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27'!E149)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27'!G41)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26'!H49)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27.1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Data'!$N$2:$BW$88,29,FALSE)</f>
        <v>0</v>
      </c>
      <c r="F57" s="166">
        <f>IFERROR(E57+'Pay App 26'!F57,"")</f>
        <v>0</v>
      </c>
      <c r="G57" s="166">
        <f>SUM('Pay App 1:Pay App 26'!H57)</f>
        <v>0</v>
      </c>
      <c r="H57" s="165"/>
      <c r="I57" s="166">
        <f>G57+H57</f>
        <v>0</v>
      </c>
      <c r="J57" s="167">
        <f>IFERROR(I57/F57,0)</f>
        <v>0</v>
      </c>
      <c r="K57" s="166">
        <f>IFERROR(F57-I57,"")</f>
        <v>0</v>
      </c>
      <c r="L57" s="166" t="str">
        <f>IF(AND($H$33&lt;100000, $H$33&gt;0, H57&gt;=1),0,IF(AND($H$33&gt;=100000,H57&lt;&gt;""),O57,""))</f>
        <v/>
      </c>
      <c r="M57" s="165"/>
      <c r="N57" s="166">
        <f>SUM('Pay App 1:Pay App 27'!L57)+SUM('Pay App 1:Pay App 27'!M57)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Data'!$N$2:$BW$88,29,FALSE)</f>
        <v>0</v>
      </c>
      <c r="F58" s="166">
        <f>IFERROR(E58+'Pay App 26'!F58,"")</f>
        <v>0</v>
      </c>
      <c r="G58" s="166">
        <f>SUM('Pay App 1:Pay App 26'!H58)</f>
        <v>0</v>
      </c>
      <c r="H58" s="165"/>
      <c r="I58" s="166">
        <f>G58+H58</f>
        <v>0</v>
      </c>
      <c r="J58" s="167">
        <f>IFERROR(I58/F58,0)</f>
        <v>0</v>
      </c>
      <c r="K58" s="166">
        <f>IFERROR(F58-I58,"")</f>
        <v>0</v>
      </c>
      <c r="L58" s="166" t="str">
        <f t="shared" ref="L58:L100" si="0">IF(AND($H$33&lt;100000, $H$33&gt;0, H58&gt;=1),0,IF(AND($H$33&gt;=100000,H58&lt;&gt;""),O58,""))</f>
        <v/>
      </c>
      <c r="M58" s="165"/>
      <c r="N58" s="166">
        <f>SUM('Pay App 1:Pay App 27'!L58)+SUM('Pay App 1:Pay App 27'!M58)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Data'!$N$2:$BW$88,29,FALSE)</f>
        <v>0</v>
      </c>
      <c r="F59" s="166">
        <f>IFERROR(E59+'Pay App 26'!F59,"")</f>
        <v>0</v>
      </c>
      <c r="G59" s="166">
        <f>SUM('Pay App 1:Pay App 26'!H59)</f>
        <v>0</v>
      </c>
      <c r="H59" s="165"/>
      <c r="I59" s="166">
        <f t="shared" ref="I59:I99" si="2">G59+H59</f>
        <v>0</v>
      </c>
      <c r="J59" s="167">
        <f t="shared" ref="J59:J99" si="3">IFERROR(I59/F59,0)</f>
        <v>0</v>
      </c>
      <c r="K59" s="166">
        <f t="shared" ref="K59:K99" si="4">IFERROR(F59-I59,"")</f>
        <v>0</v>
      </c>
      <c r="L59" s="166" t="str">
        <f t="shared" si="0"/>
        <v/>
      </c>
      <c r="M59" s="165"/>
      <c r="N59" s="166">
        <f>SUM('Pay App 1:Pay App 27'!L59)+SUM('Pay App 1:Pay App 27'!M59)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Data'!$N$2:$BW$88,29,FALSE)</f>
        <v>0</v>
      </c>
      <c r="F60" s="166">
        <f>IFERROR(E60+'Pay App 26'!F60,"")</f>
        <v>0</v>
      </c>
      <c r="G60" s="166">
        <f>SUM('Pay App 1:Pay App 26'!H60)</f>
        <v>0</v>
      </c>
      <c r="H60" s="165"/>
      <c r="I60" s="166">
        <f t="shared" si="2"/>
        <v>0</v>
      </c>
      <c r="J60" s="167">
        <f t="shared" si="3"/>
        <v>0</v>
      </c>
      <c r="K60" s="166">
        <f t="shared" si="4"/>
        <v>0</v>
      </c>
      <c r="L60" s="166" t="str">
        <f t="shared" si="0"/>
        <v/>
      </c>
      <c r="M60" s="165"/>
      <c r="N60" s="166">
        <f>SUM('Pay App 1:Pay App 27'!L60)+SUM('Pay App 1:Pay App 27'!M60)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Data'!$N$2:$BW$88,29,FALSE)</f>
        <v>0</v>
      </c>
      <c r="F61" s="166">
        <f>IFERROR(E61+'Pay App 26'!F61,"")</f>
        <v>0</v>
      </c>
      <c r="G61" s="166">
        <f>SUM('Pay App 1:Pay App 26'!H61)</f>
        <v>0</v>
      </c>
      <c r="H61" s="165"/>
      <c r="I61" s="166">
        <f t="shared" si="2"/>
        <v>0</v>
      </c>
      <c r="J61" s="167">
        <f t="shared" si="3"/>
        <v>0</v>
      </c>
      <c r="K61" s="166">
        <f t="shared" si="4"/>
        <v>0</v>
      </c>
      <c r="L61" s="166" t="str">
        <f t="shared" si="0"/>
        <v/>
      </c>
      <c r="M61" s="165"/>
      <c r="N61" s="166">
        <f>SUM('Pay App 1:Pay App 27'!L61)+SUM('Pay App 1:Pay App 27'!M61)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Data'!$N$2:$BW$88,29,FALSE)</f>
        <v>0</v>
      </c>
      <c r="F62" s="166">
        <f>IFERROR(E62+'Pay App 26'!F62,"")</f>
        <v>0</v>
      </c>
      <c r="G62" s="166">
        <f>SUM('Pay App 1:Pay App 26'!H62)</f>
        <v>0</v>
      </c>
      <c r="H62" s="165"/>
      <c r="I62" s="166">
        <f t="shared" si="2"/>
        <v>0</v>
      </c>
      <c r="J62" s="167">
        <f t="shared" si="3"/>
        <v>0</v>
      </c>
      <c r="K62" s="166">
        <f t="shared" si="4"/>
        <v>0</v>
      </c>
      <c r="L62" s="166" t="str">
        <f t="shared" si="0"/>
        <v/>
      </c>
      <c r="M62" s="165"/>
      <c r="N62" s="166">
        <f>SUM('Pay App 1:Pay App 27'!L62)+SUM('Pay App 1:Pay App 27'!M62)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Data'!$N$2:$BW$88,29,FALSE)</f>
        <v>0</v>
      </c>
      <c r="F63" s="166">
        <f>IFERROR(E63+'Pay App 26'!F63,"")</f>
        <v>0</v>
      </c>
      <c r="G63" s="166">
        <f>SUM('Pay App 1:Pay App 26'!H63)</f>
        <v>0</v>
      </c>
      <c r="H63" s="165"/>
      <c r="I63" s="166">
        <f t="shared" si="2"/>
        <v>0</v>
      </c>
      <c r="J63" s="167">
        <f t="shared" si="3"/>
        <v>0</v>
      </c>
      <c r="K63" s="166">
        <f t="shared" si="4"/>
        <v>0</v>
      </c>
      <c r="L63" s="166" t="str">
        <f t="shared" si="0"/>
        <v/>
      </c>
      <c r="M63" s="165"/>
      <c r="N63" s="166">
        <f>SUM('Pay App 1:Pay App 27'!L63)+SUM('Pay App 1:Pay App 27'!M63)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Data'!$N$2:$BW$88,29,FALSE)</f>
        <v>0</v>
      </c>
      <c r="F64" s="166">
        <f>IFERROR(E64+'Pay App 26'!F64,"")</f>
        <v>0</v>
      </c>
      <c r="G64" s="166">
        <f>SUM('Pay App 1:Pay App 26'!H64)</f>
        <v>0</v>
      </c>
      <c r="H64" s="165"/>
      <c r="I64" s="166">
        <f t="shared" si="2"/>
        <v>0</v>
      </c>
      <c r="J64" s="167">
        <f t="shared" si="3"/>
        <v>0</v>
      </c>
      <c r="K64" s="166">
        <f t="shared" si="4"/>
        <v>0</v>
      </c>
      <c r="L64" s="166" t="str">
        <f t="shared" si="0"/>
        <v/>
      </c>
      <c r="M64" s="165"/>
      <c r="N64" s="166">
        <f>SUM('Pay App 1:Pay App 27'!L64)+SUM('Pay App 1:Pay App 27'!M64)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Data'!$N$2:$BW$88,29,FALSE)</f>
        <v>0</v>
      </c>
      <c r="F65" s="166">
        <f>IFERROR(E65+'Pay App 26'!F65,"")</f>
        <v>0</v>
      </c>
      <c r="G65" s="166">
        <f>SUM('Pay App 1:Pay App 26'!H65)</f>
        <v>0</v>
      </c>
      <c r="H65" s="165"/>
      <c r="I65" s="166">
        <f t="shared" si="2"/>
        <v>0</v>
      </c>
      <c r="J65" s="167">
        <f t="shared" si="3"/>
        <v>0</v>
      </c>
      <c r="K65" s="166">
        <f t="shared" si="4"/>
        <v>0</v>
      </c>
      <c r="L65" s="166" t="str">
        <f t="shared" si="0"/>
        <v/>
      </c>
      <c r="M65" s="165"/>
      <c r="N65" s="166">
        <f>SUM('Pay App 1:Pay App 27'!L65)+SUM('Pay App 1:Pay App 27'!M65)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Data'!$N$2:$BW$88,29,FALSE)</f>
        <v>0</v>
      </c>
      <c r="F66" s="166">
        <f>IFERROR(E66+'Pay App 26'!F66,"")</f>
        <v>0</v>
      </c>
      <c r="G66" s="166">
        <f>SUM('Pay App 1:Pay App 26'!H66)</f>
        <v>0</v>
      </c>
      <c r="H66" s="165"/>
      <c r="I66" s="166">
        <f t="shared" si="2"/>
        <v>0</v>
      </c>
      <c r="J66" s="167">
        <f t="shared" si="3"/>
        <v>0</v>
      </c>
      <c r="K66" s="166">
        <f t="shared" si="4"/>
        <v>0</v>
      </c>
      <c r="L66" s="166" t="str">
        <f t="shared" si="0"/>
        <v/>
      </c>
      <c r="M66" s="165"/>
      <c r="N66" s="166">
        <f>SUM('Pay App 1:Pay App 27'!L66)+SUM('Pay App 1:Pay App 27'!M66)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Data'!$N$2:$BW$88,29,FALSE)</f>
        <v>0</v>
      </c>
      <c r="F67" s="166">
        <f>IFERROR(E67+'Pay App 26'!F67,"")</f>
        <v>0</v>
      </c>
      <c r="G67" s="166">
        <f>SUM('Pay App 1:Pay App 26'!H67)</f>
        <v>0</v>
      </c>
      <c r="H67" s="165"/>
      <c r="I67" s="166">
        <f t="shared" si="2"/>
        <v>0</v>
      </c>
      <c r="J67" s="167">
        <f t="shared" si="3"/>
        <v>0</v>
      </c>
      <c r="K67" s="166">
        <f t="shared" si="4"/>
        <v>0</v>
      </c>
      <c r="L67" s="166" t="str">
        <f t="shared" si="0"/>
        <v/>
      </c>
      <c r="M67" s="165"/>
      <c r="N67" s="166">
        <f>SUM('Pay App 1:Pay App 27'!L67)+SUM('Pay App 1:Pay App 27'!M67)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Data'!$N$2:$BW$88,29,FALSE)</f>
        <v>0</v>
      </c>
      <c r="F68" s="166">
        <f>IFERROR(E68+'Pay App 26'!F68,"")</f>
        <v>0</v>
      </c>
      <c r="G68" s="166">
        <f>SUM('Pay App 1:Pay App 26'!H68)</f>
        <v>0</v>
      </c>
      <c r="H68" s="165"/>
      <c r="I68" s="166">
        <f t="shared" si="2"/>
        <v>0</v>
      </c>
      <c r="J68" s="167">
        <f t="shared" si="3"/>
        <v>0</v>
      </c>
      <c r="K68" s="166">
        <f t="shared" si="4"/>
        <v>0</v>
      </c>
      <c r="L68" s="166" t="str">
        <f t="shared" si="0"/>
        <v/>
      </c>
      <c r="M68" s="165"/>
      <c r="N68" s="166">
        <f>SUM('Pay App 1:Pay App 27'!L68)+SUM('Pay App 1:Pay App 27'!M68)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Data'!$N$2:$BW$88,29,FALSE)</f>
        <v>0</v>
      </c>
      <c r="F69" s="166">
        <f>IFERROR(E69+'Pay App 26'!F69,"")</f>
        <v>0</v>
      </c>
      <c r="G69" s="166">
        <f>SUM('Pay App 1:Pay App 26'!H69)</f>
        <v>0</v>
      </c>
      <c r="H69" s="165"/>
      <c r="I69" s="166">
        <f t="shared" si="2"/>
        <v>0</v>
      </c>
      <c r="J69" s="167">
        <f t="shared" si="3"/>
        <v>0</v>
      </c>
      <c r="K69" s="166">
        <f t="shared" si="4"/>
        <v>0</v>
      </c>
      <c r="L69" s="166" t="str">
        <f t="shared" si="0"/>
        <v/>
      </c>
      <c r="M69" s="165"/>
      <c r="N69" s="166">
        <f>SUM('Pay App 1:Pay App 27'!L69)+SUM('Pay App 1:Pay App 27'!M69)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Data'!$N$2:$BW$88,29,FALSE)</f>
        <v>0</v>
      </c>
      <c r="F70" s="166">
        <f>IFERROR(E70+'Pay App 26'!F70,"")</f>
        <v>0</v>
      </c>
      <c r="G70" s="166">
        <f>SUM('Pay App 1:Pay App 26'!H70)</f>
        <v>0</v>
      </c>
      <c r="H70" s="165"/>
      <c r="I70" s="166">
        <f t="shared" si="2"/>
        <v>0</v>
      </c>
      <c r="J70" s="167">
        <f t="shared" si="3"/>
        <v>0</v>
      </c>
      <c r="K70" s="166">
        <f t="shared" si="4"/>
        <v>0</v>
      </c>
      <c r="L70" s="166" t="str">
        <f t="shared" si="0"/>
        <v/>
      </c>
      <c r="M70" s="165"/>
      <c r="N70" s="166">
        <f>SUM('Pay App 1:Pay App 27'!L70)+SUM('Pay App 1:Pay App 27'!M70)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Data'!$N$2:$BW$88,29,FALSE)</f>
        <v>0</v>
      </c>
      <c r="F71" s="166">
        <f>IFERROR(E71+'Pay App 26'!F71,"")</f>
        <v>0</v>
      </c>
      <c r="G71" s="166">
        <f>SUM('Pay App 1:Pay App 26'!H71)</f>
        <v>0</v>
      </c>
      <c r="H71" s="165"/>
      <c r="I71" s="166">
        <f t="shared" si="2"/>
        <v>0</v>
      </c>
      <c r="J71" s="167">
        <f t="shared" si="3"/>
        <v>0</v>
      </c>
      <c r="K71" s="166">
        <f t="shared" si="4"/>
        <v>0</v>
      </c>
      <c r="L71" s="166" t="str">
        <f t="shared" si="0"/>
        <v/>
      </c>
      <c r="M71" s="165"/>
      <c r="N71" s="166">
        <f>SUM('Pay App 1:Pay App 27'!L71)+SUM('Pay App 1:Pay App 27'!M71)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Data'!$N$2:$BW$88,29,FALSE)</f>
        <v>0</v>
      </c>
      <c r="F72" s="166">
        <f>IFERROR(E72+'Pay App 26'!F72,"")</f>
        <v>0</v>
      </c>
      <c r="G72" s="166">
        <f>SUM('Pay App 1:Pay App 26'!H72)</f>
        <v>0</v>
      </c>
      <c r="H72" s="165"/>
      <c r="I72" s="166">
        <f t="shared" si="2"/>
        <v>0</v>
      </c>
      <c r="J72" s="167">
        <f t="shared" si="3"/>
        <v>0</v>
      </c>
      <c r="K72" s="166">
        <f t="shared" si="4"/>
        <v>0</v>
      </c>
      <c r="L72" s="166" t="str">
        <f t="shared" si="0"/>
        <v/>
      </c>
      <c r="M72" s="165"/>
      <c r="N72" s="166">
        <f>SUM('Pay App 1:Pay App 27'!L72)+SUM('Pay App 1:Pay App 27'!M72)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Data'!$N$2:$BW$88,29,FALSE)</f>
        <v>0</v>
      </c>
      <c r="F73" s="166">
        <f>IFERROR(E73+'Pay App 26'!F73,"")</f>
        <v>0</v>
      </c>
      <c r="G73" s="166">
        <f>SUM('Pay App 1:Pay App 26'!H73)</f>
        <v>0</v>
      </c>
      <c r="H73" s="165"/>
      <c r="I73" s="166">
        <f t="shared" si="2"/>
        <v>0</v>
      </c>
      <c r="J73" s="167">
        <f t="shared" si="3"/>
        <v>0</v>
      </c>
      <c r="K73" s="166">
        <f t="shared" si="4"/>
        <v>0</v>
      </c>
      <c r="L73" s="166" t="str">
        <f t="shared" si="0"/>
        <v/>
      </c>
      <c r="M73" s="165"/>
      <c r="N73" s="166">
        <f>SUM('Pay App 1:Pay App 27'!L73)+SUM('Pay App 1:Pay App 27'!M73)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Data'!$N$2:$BW$88,29,FALSE)</f>
        <v>0</v>
      </c>
      <c r="F74" s="166">
        <f>IFERROR(E74+'Pay App 26'!F74,"")</f>
        <v>0</v>
      </c>
      <c r="G74" s="166">
        <f>SUM('Pay App 1:Pay App 26'!H74)</f>
        <v>0</v>
      </c>
      <c r="H74" s="165"/>
      <c r="I74" s="166">
        <f t="shared" si="2"/>
        <v>0</v>
      </c>
      <c r="J74" s="167">
        <f t="shared" si="3"/>
        <v>0</v>
      </c>
      <c r="K74" s="166">
        <f t="shared" si="4"/>
        <v>0</v>
      </c>
      <c r="L74" s="166" t="str">
        <f t="shared" si="0"/>
        <v/>
      </c>
      <c r="M74" s="165"/>
      <c r="N74" s="166">
        <f>SUM('Pay App 1:Pay App 27'!L74)+SUM('Pay App 1:Pay App 27'!M74)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Data'!$N$2:$BW$88,29,FALSE)</f>
        <v>0</v>
      </c>
      <c r="F75" s="166">
        <f>IFERROR(E75+'Pay App 26'!F75,"")</f>
        <v>0</v>
      </c>
      <c r="G75" s="166">
        <f>SUM('Pay App 1:Pay App 26'!H75)</f>
        <v>0</v>
      </c>
      <c r="H75" s="165"/>
      <c r="I75" s="166">
        <f t="shared" si="2"/>
        <v>0</v>
      </c>
      <c r="J75" s="167">
        <f t="shared" si="3"/>
        <v>0</v>
      </c>
      <c r="K75" s="166">
        <f t="shared" si="4"/>
        <v>0</v>
      </c>
      <c r="L75" s="166" t="str">
        <f t="shared" si="0"/>
        <v/>
      </c>
      <c r="M75" s="165"/>
      <c r="N75" s="166">
        <f>SUM('Pay App 1:Pay App 27'!L75)+SUM('Pay App 1:Pay App 27'!M75)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Data'!$N$2:$BW$88,29,FALSE)</f>
        <v>0</v>
      </c>
      <c r="F76" s="166">
        <f>IFERROR(E76+'Pay App 26'!F76,"")</f>
        <v>0</v>
      </c>
      <c r="G76" s="166">
        <f>SUM('Pay App 1:Pay App 26'!H76)</f>
        <v>0</v>
      </c>
      <c r="H76" s="165"/>
      <c r="I76" s="166">
        <f t="shared" si="2"/>
        <v>0</v>
      </c>
      <c r="J76" s="167">
        <f t="shared" si="3"/>
        <v>0</v>
      </c>
      <c r="K76" s="166">
        <f t="shared" si="4"/>
        <v>0</v>
      </c>
      <c r="L76" s="166" t="str">
        <f t="shared" si="0"/>
        <v/>
      </c>
      <c r="M76" s="165"/>
      <c r="N76" s="166">
        <f>SUM('Pay App 1:Pay App 27'!L76)+SUM('Pay App 1:Pay App 27'!M76)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Data'!$N$2:$BW$88,29,FALSE)</f>
        <v>0</v>
      </c>
      <c r="F77" s="166">
        <f>IFERROR(E77+'Pay App 26'!F77,"")</f>
        <v>0</v>
      </c>
      <c r="G77" s="166">
        <f>SUM('Pay App 1:Pay App 26'!H77)</f>
        <v>0</v>
      </c>
      <c r="H77" s="165"/>
      <c r="I77" s="166">
        <f t="shared" si="2"/>
        <v>0</v>
      </c>
      <c r="J77" s="167">
        <f t="shared" si="3"/>
        <v>0</v>
      </c>
      <c r="K77" s="166">
        <f t="shared" si="4"/>
        <v>0</v>
      </c>
      <c r="L77" s="166" t="str">
        <f t="shared" si="0"/>
        <v/>
      </c>
      <c r="M77" s="165"/>
      <c r="N77" s="166">
        <f>SUM('Pay App 1:Pay App 27'!L77)+SUM('Pay App 1:Pay App 27'!M77)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Data'!$N$2:$BW$88,29,FALSE)</f>
        <v>0</v>
      </c>
      <c r="F78" s="166">
        <f>IFERROR(E78+'Pay App 26'!F78,"")</f>
        <v>0</v>
      </c>
      <c r="G78" s="166">
        <f>SUM('Pay App 1:Pay App 26'!H78)</f>
        <v>0</v>
      </c>
      <c r="H78" s="165"/>
      <c r="I78" s="166">
        <f t="shared" si="2"/>
        <v>0</v>
      </c>
      <c r="J78" s="167">
        <f t="shared" si="3"/>
        <v>0</v>
      </c>
      <c r="K78" s="166">
        <f t="shared" si="4"/>
        <v>0</v>
      </c>
      <c r="L78" s="166" t="str">
        <f t="shared" si="0"/>
        <v/>
      </c>
      <c r="M78" s="165"/>
      <c r="N78" s="166">
        <f>SUM('Pay App 1:Pay App 27'!L78)+SUM('Pay App 1:Pay App 27'!M78)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Data'!$N$2:$BW$88,29,FALSE)</f>
        <v>0</v>
      </c>
      <c r="F79" s="166">
        <f>IFERROR(E79+'Pay App 26'!F79,"")</f>
        <v>0</v>
      </c>
      <c r="G79" s="166">
        <f>SUM('Pay App 1:Pay App 26'!H79)</f>
        <v>0</v>
      </c>
      <c r="H79" s="165"/>
      <c r="I79" s="166">
        <f t="shared" si="2"/>
        <v>0</v>
      </c>
      <c r="J79" s="167">
        <f t="shared" si="3"/>
        <v>0</v>
      </c>
      <c r="K79" s="166">
        <f t="shared" si="4"/>
        <v>0</v>
      </c>
      <c r="L79" s="166" t="str">
        <f t="shared" si="0"/>
        <v/>
      </c>
      <c r="M79" s="165"/>
      <c r="N79" s="166">
        <f>SUM('Pay App 1:Pay App 27'!L79)+SUM('Pay App 1:Pay App 27'!M79)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Data'!$N$2:$BW$88,29,FALSE)</f>
        <v>0</v>
      </c>
      <c r="F80" s="166">
        <f>IFERROR(E80+'Pay App 26'!F80,"")</f>
        <v>0</v>
      </c>
      <c r="G80" s="166">
        <f>SUM('Pay App 1:Pay App 26'!H80)</f>
        <v>0</v>
      </c>
      <c r="H80" s="165"/>
      <c r="I80" s="166">
        <f t="shared" si="2"/>
        <v>0</v>
      </c>
      <c r="J80" s="167">
        <f t="shared" si="3"/>
        <v>0</v>
      </c>
      <c r="K80" s="166">
        <f t="shared" si="4"/>
        <v>0</v>
      </c>
      <c r="L80" s="166" t="str">
        <f t="shared" si="0"/>
        <v/>
      </c>
      <c r="M80" s="165"/>
      <c r="N80" s="166">
        <f>SUM('Pay App 1:Pay App 27'!L80)+SUM('Pay App 1:Pay App 27'!M80)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Data'!$N$2:$BW$88,29,FALSE)</f>
        <v>0</v>
      </c>
      <c r="F81" s="166">
        <f>IFERROR(E81+'Pay App 26'!F81,"")</f>
        <v>0</v>
      </c>
      <c r="G81" s="166">
        <f>SUM('Pay App 1:Pay App 26'!H81)</f>
        <v>0</v>
      </c>
      <c r="H81" s="165"/>
      <c r="I81" s="166">
        <f t="shared" si="2"/>
        <v>0</v>
      </c>
      <c r="J81" s="167">
        <f t="shared" si="3"/>
        <v>0</v>
      </c>
      <c r="K81" s="166">
        <f t="shared" si="4"/>
        <v>0</v>
      </c>
      <c r="L81" s="166" t="str">
        <f t="shared" si="0"/>
        <v/>
      </c>
      <c r="M81" s="165"/>
      <c r="N81" s="166">
        <f>SUM('Pay App 1:Pay App 27'!L81)+SUM('Pay App 1:Pay App 27'!M81)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Data'!$N$2:$BW$88,29,FALSE)</f>
        <v>0</v>
      </c>
      <c r="F82" s="166">
        <f>IFERROR(E82+'Pay App 26'!F82,"")</f>
        <v>0</v>
      </c>
      <c r="G82" s="166">
        <f>SUM('Pay App 1:Pay App 26'!H82)</f>
        <v>0</v>
      </c>
      <c r="H82" s="165"/>
      <c r="I82" s="166">
        <f t="shared" si="2"/>
        <v>0</v>
      </c>
      <c r="J82" s="167">
        <f t="shared" si="3"/>
        <v>0</v>
      </c>
      <c r="K82" s="166">
        <f t="shared" si="4"/>
        <v>0</v>
      </c>
      <c r="L82" s="166" t="str">
        <f t="shared" si="0"/>
        <v/>
      </c>
      <c r="M82" s="165"/>
      <c r="N82" s="166">
        <f>SUM('Pay App 1:Pay App 27'!L82)+SUM('Pay App 1:Pay App 27'!M82)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Data'!$N$2:$BW$88,29,FALSE)</f>
        <v>0</v>
      </c>
      <c r="F83" s="166">
        <f>IFERROR(E83+'Pay App 26'!F83,"")</f>
        <v>0</v>
      </c>
      <c r="G83" s="166">
        <f>SUM('Pay App 1:Pay App 26'!H83)</f>
        <v>0</v>
      </c>
      <c r="H83" s="165"/>
      <c r="I83" s="166">
        <f t="shared" si="2"/>
        <v>0</v>
      </c>
      <c r="J83" s="167">
        <f t="shared" si="3"/>
        <v>0</v>
      </c>
      <c r="K83" s="166">
        <f t="shared" si="4"/>
        <v>0</v>
      </c>
      <c r="L83" s="166" t="str">
        <f t="shared" si="0"/>
        <v/>
      </c>
      <c r="M83" s="165"/>
      <c r="N83" s="166">
        <f>SUM('Pay App 1:Pay App 27'!L83)+SUM('Pay App 1:Pay App 27'!M83)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Data'!$N$2:$BW$88,29,FALSE)</f>
        <v>0</v>
      </c>
      <c r="F84" s="166">
        <f>IFERROR(E84+'Pay App 26'!F84,"")</f>
        <v>0</v>
      </c>
      <c r="G84" s="166">
        <f>SUM('Pay App 1:Pay App 26'!H84)</f>
        <v>0</v>
      </c>
      <c r="H84" s="165"/>
      <c r="I84" s="166">
        <f t="shared" si="2"/>
        <v>0</v>
      </c>
      <c r="J84" s="167">
        <f t="shared" si="3"/>
        <v>0</v>
      </c>
      <c r="K84" s="166">
        <f t="shared" si="4"/>
        <v>0</v>
      </c>
      <c r="L84" s="166" t="str">
        <f t="shared" si="0"/>
        <v/>
      </c>
      <c r="M84" s="165"/>
      <c r="N84" s="166">
        <f>SUM('Pay App 1:Pay App 27'!L84)+SUM('Pay App 1:Pay App 27'!M84)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Data'!$N$2:$BW$88,29,FALSE)</f>
        <v>0</v>
      </c>
      <c r="F85" s="166">
        <f>IFERROR(E85+'Pay App 26'!F85,"")</f>
        <v>0</v>
      </c>
      <c r="G85" s="166">
        <f>SUM('Pay App 1:Pay App 26'!H85)</f>
        <v>0</v>
      </c>
      <c r="H85" s="165"/>
      <c r="I85" s="166">
        <f t="shared" si="2"/>
        <v>0</v>
      </c>
      <c r="J85" s="167">
        <f t="shared" si="3"/>
        <v>0</v>
      </c>
      <c r="K85" s="166">
        <f t="shared" si="4"/>
        <v>0</v>
      </c>
      <c r="L85" s="166" t="str">
        <f t="shared" si="0"/>
        <v/>
      </c>
      <c r="M85" s="165"/>
      <c r="N85" s="166">
        <f>SUM('Pay App 1:Pay App 27'!L85)+SUM('Pay App 1:Pay App 27'!M85)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Data'!$N$2:$BW$88,29,FALSE)</f>
        <v>0</v>
      </c>
      <c r="F86" s="166">
        <f>IFERROR(E86+'Pay App 26'!F86,"")</f>
        <v>0</v>
      </c>
      <c r="G86" s="166">
        <f>SUM('Pay App 1:Pay App 26'!H86)</f>
        <v>0</v>
      </c>
      <c r="H86" s="165"/>
      <c r="I86" s="166">
        <f t="shared" si="2"/>
        <v>0</v>
      </c>
      <c r="J86" s="167">
        <f t="shared" si="3"/>
        <v>0</v>
      </c>
      <c r="K86" s="166">
        <f t="shared" si="4"/>
        <v>0</v>
      </c>
      <c r="L86" s="166" t="str">
        <f t="shared" si="0"/>
        <v/>
      </c>
      <c r="M86" s="165"/>
      <c r="N86" s="166">
        <f>SUM('Pay App 1:Pay App 27'!L86)+SUM('Pay App 1:Pay App 27'!M86)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Data'!$N$2:$BW$88,29,FALSE)</f>
        <v>0</v>
      </c>
      <c r="F87" s="166">
        <f>IFERROR(E87+'Pay App 26'!F87,"")</f>
        <v>0</v>
      </c>
      <c r="G87" s="166">
        <f>SUM('Pay App 1:Pay App 26'!H87)</f>
        <v>0</v>
      </c>
      <c r="H87" s="165"/>
      <c r="I87" s="166">
        <f t="shared" si="2"/>
        <v>0</v>
      </c>
      <c r="J87" s="167">
        <f t="shared" si="3"/>
        <v>0</v>
      </c>
      <c r="K87" s="166">
        <f t="shared" si="4"/>
        <v>0</v>
      </c>
      <c r="L87" s="166" t="str">
        <f t="shared" si="0"/>
        <v/>
      </c>
      <c r="M87" s="165"/>
      <c r="N87" s="166">
        <f>SUM('Pay App 1:Pay App 27'!L87)+SUM('Pay App 1:Pay App 27'!M87)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Data'!$N$2:$BW$88,29,FALSE)</f>
        <v>0</v>
      </c>
      <c r="F88" s="166">
        <f>IFERROR(E88+'Pay App 26'!F88,"")</f>
        <v>0</v>
      </c>
      <c r="G88" s="166">
        <f>SUM('Pay App 1:Pay App 26'!H88)</f>
        <v>0</v>
      </c>
      <c r="H88" s="165"/>
      <c r="I88" s="166">
        <f t="shared" si="2"/>
        <v>0</v>
      </c>
      <c r="J88" s="167">
        <f t="shared" si="3"/>
        <v>0</v>
      </c>
      <c r="K88" s="166">
        <f t="shared" si="4"/>
        <v>0</v>
      </c>
      <c r="L88" s="166" t="str">
        <f t="shared" si="0"/>
        <v/>
      </c>
      <c r="M88" s="165"/>
      <c r="N88" s="166">
        <f>SUM('Pay App 1:Pay App 27'!L88)+SUM('Pay App 1:Pay App 27'!M88)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Data'!$N$2:$BW$88,29,FALSE)</f>
        <v>0</v>
      </c>
      <c r="F89" s="166">
        <f>IFERROR(E89+'Pay App 26'!F89,"")</f>
        <v>0</v>
      </c>
      <c r="G89" s="166">
        <f>SUM('Pay App 1:Pay App 26'!H89)</f>
        <v>0</v>
      </c>
      <c r="H89" s="165"/>
      <c r="I89" s="166">
        <f t="shared" si="2"/>
        <v>0</v>
      </c>
      <c r="J89" s="167">
        <f t="shared" si="3"/>
        <v>0</v>
      </c>
      <c r="K89" s="166">
        <f t="shared" si="4"/>
        <v>0</v>
      </c>
      <c r="L89" s="166" t="str">
        <f t="shared" si="0"/>
        <v/>
      </c>
      <c r="M89" s="165"/>
      <c r="N89" s="166">
        <f>SUM('Pay App 1:Pay App 27'!L89)+SUM('Pay App 1:Pay App 27'!M89)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Data'!$N$2:$BW$88,29,FALSE)</f>
        <v>0</v>
      </c>
      <c r="F90" s="166">
        <f>IFERROR(E90+'Pay App 26'!F90,"")</f>
        <v>0</v>
      </c>
      <c r="G90" s="166">
        <f>SUM('Pay App 1:Pay App 26'!H90)</f>
        <v>0</v>
      </c>
      <c r="H90" s="165"/>
      <c r="I90" s="166">
        <f t="shared" si="2"/>
        <v>0</v>
      </c>
      <c r="J90" s="167">
        <f t="shared" si="3"/>
        <v>0</v>
      </c>
      <c r="K90" s="166">
        <f t="shared" si="4"/>
        <v>0</v>
      </c>
      <c r="L90" s="166" t="str">
        <f t="shared" si="0"/>
        <v/>
      </c>
      <c r="M90" s="165"/>
      <c r="N90" s="166">
        <f>SUM('Pay App 1:Pay App 27'!L90)+SUM('Pay App 1:Pay App 27'!M90)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Data'!$N$2:$BW$88,29,FALSE)</f>
        <v>0</v>
      </c>
      <c r="F91" s="166">
        <f>IFERROR(E91+'Pay App 26'!F91,"")</f>
        <v>0</v>
      </c>
      <c r="G91" s="166">
        <f>SUM('Pay App 1:Pay App 26'!H91)</f>
        <v>0</v>
      </c>
      <c r="H91" s="165"/>
      <c r="I91" s="166">
        <f t="shared" si="2"/>
        <v>0</v>
      </c>
      <c r="J91" s="167">
        <f t="shared" si="3"/>
        <v>0</v>
      </c>
      <c r="K91" s="166">
        <f t="shared" si="4"/>
        <v>0</v>
      </c>
      <c r="L91" s="166" t="str">
        <f t="shared" si="0"/>
        <v/>
      </c>
      <c r="M91" s="165"/>
      <c r="N91" s="166">
        <f>SUM('Pay App 1:Pay App 27'!L91)+SUM('Pay App 1:Pay App 27'!M91)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Data'!$N$2:$BW$88,29,FALSE)</f>
        <v>0</v>
      </c>
      <c r="F92" s="166">
        <f>IFERROR(E92+'Pay App 26'!F92,"")</f>
        <v>0</v>
      </c>
      <c r="G92" s="166">
        <f>SUM('Pay App 1:Pay App 26'!H92)</f>
        <v>0</v>
      </c>
      <c r="H92" s="165"/>
      <c r="I92" s="166">
        <f t="shared" si="2"/>
        <v>0</v>
      </c>
      <c r="J92" s="167">
        <f t="shared" si="3"/>
        <v>0</v>
      </c>
      <c r="K92" s="166">
        <f t="shared" si="4"/>
        <v>0</v>
      </c>
      <c r="L92" s="166" t="str">
        <f t="shared" si="0"/>
        <v/>
      </c>
      <c r="M92" s="165"/>
      <c r="N92" s="166">
        <f>SUM('Pay App 1:Pay App 27'!L92)+SUM('Pay App 1:Pay App 27'!M92)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Data'!$N$2:$BW$88,29,FALSE)</f>
        <v>0</v>
      </c>
      <c r="F93" s="166">
        <f>IFERROR(E93+'Pay App 26'!F93,"")</f>
        <v>0</v>
      </c>
      <c r="G93" s="166">
        <f>SUM('Pay App 1:Pay App 26'!H93)</f>
        <v>0</v>
      </c>
      <c r="H93" s="165"/>
      <c r="I93" s="166">
        <f t="shared" si="2"/>
        <v>0</v>
      </c>
      <c r="J93" s="167">
        <f t="shared" si="3"/>
        <v>0</v>
      </c>
      <c r="K93" s="166">
        <f t="shared" si="4"/>
        <v>0</v>
      </c>
      <c r="L93" s="166" t="str">
        <f t="shared" si="0"/>
        <v/>
      </c>
      <c r="M93" s="165"/>
      <c r="N93" s="166">
        <f>SUM('Pay App 1:Pay App 27'!L93)+SUM('Pay App 1:Pay App 27'!M93)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Data'!$N$2:$BW$88,29,FALSE)</f>
        <v>0</v>
      </c>
      <c r="F94" s="166">
        <f>IFERROR(E94+'Pay App 26'!F94,"")</f>
        <v>0</v>
      </c>
      <c r="G94" s="166">
        <f>SUM('Pay App 1:Pay App 26'!H94)</f>
        <v>0</v>
      </c>
      <c r="H94" s="165"/>
      <c r="I94" s="166">
        <f t="shared" si="2"/>
        <v>0</v>
      </c>
      <c r="J94" s="167">
        <f t="shared" si="3"/>
        <v>0</v>
      </c>
      <c r="K94" s="166">
        <f t="shared" si="4"/>
        <v>0</v>
      </c>
      <c r="L94" s="166" t="str">
        <f t="shared" si="0"/>
        <v/>
      </c>
      <c r="M94" s="165"/>
      <c r="N94" s="166">
        <f>SUM('Pay App 1:Pay App 27'!L94)+SUM('Pay App 1:Pay App 27'!M94)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Data'!$N$2:$BW$88,29,FALSE)</f>
        <v>0</v>
      </c>
      <c r="F95" s="166">
        <f>IFERROR(E95+'Pay App 26'!F95,"")</f>
        <v>0</v>
      </c>
      <c r="G95" s="166">
        <f>SUM('Pay App 1:Pay App 26'!H95)</f>
        <v>0</v>
      </c>
      <c r="H95" s="165"/>
      <c r="I95" s="166">
        <f t="shared" si="2"/>
        <v>0</v>
      </c>
      <c r="J95" s="167">
        <f t="shared" si="3"/>
        <v>0</v>
      </c>
      <c r="K95" s="166">
        <f t="shared" si="4"/>
        <v>0</v>
      </c>
      <c r="L95" s="166" t="str">
        <f t="shared" si="0"/>
        <v/>
      </c>
      <c r="M95" s="165"/>
      <c r="N95" s="166">
        <f>SUM('Pay App 1:Pay App 27'!L95)+SUM('Pay App 1:Pay App 27'!M95)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Data'!$N$2:$BW$88,29,FALSE)</f>
        <v>0</v>
      </c>
      <c r="F96" s="166">
        <f>IFERROR(E96+'Pay App 26'!F96,"")</f>
        <v>0</v>
      </c>
      <c r="G96" s="166">
        <f>SUM('Pay App 1:Pay App 26'!H96)</f>
        <v>0</v>
      </c>
      <c r="H96" s="165"/>
      <c r="I96" s="166">
        <f t="shared" si="2"/>
        <v>0</v>
      </c>
      <c r="J96" s="167">
        <f t="shared" si="3"/>
        <v>0</v>
      </c>
      <c r="K96" s="166">
        <f t="shared" si="4"/>
        <v>0</v>
      </c>
      <c r="L96" s="166" t="str">
        <f t="shared" si="0"/>
        <v/>
      </c>
      <c r="M96" s="165"/>
      <c r="N96" s="166">
        <f>SUM('Pay App 1:Pay App 27'!L96)+SUM('Pay App 1:Pay App 27'!M96)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Data'!$N$2:$BW$88,29,FALSE)</f>
        <v>0</v>
      </c>
      <c r="F97" s="166">
        <f>IFERROR(E97+'Pay App 26'!F97,"")</f>
        <v>0</v>
      </c>
      <c r="G97" s="166">
        <f>SUM('Pay App 1:Pay App 26'!H97)</f>
        <v>0</v>
      </c>
      <c r="H97" s="165"/>
      <c r="I97" s="166">
        <f t="shared" si="2"/>
        <v>0</v>
      </c>
      <c r="J97" s="167">
        <f t="shared" si="3"/>
        <v>0</v>
      </c>
      <c r="K97" s="166">
        <f t="shared" si="4"/>
        <v>0</v>
      </c>
      <c r="L97" s="166" t="str">
        <f t="shared" si="0"/>
        <v/>
      </c>
      <c r="M97" s="165"/>
      <c r="N97" s="166">
        <f>SUM('Pay App 1:Pay App 27'!L97)+SUM('Pay App 1:Pay App 27'!M97)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Data'!$N$2:$BW$88,29,FALSE)</f>
        <v>0</v>
      </c>
      <c r="F98" s="166">
        <f>IFERROR(E98+'Pay App 26'!F98,"")</f>
        <v>0</v>
      </c>
      <c r="G98" s="166">
        <f>SUM('Pay App 1:Pay App 26'!H98)</f>
        <v>0</v>
      </c>
      <c r="H98" s="165"/>
      <c r="I98" s="166">
        <f t="shared" si="2"/>
        <v>0</v>
      </c>
      <c r="J98" s="167">
        <f t="shared" si="3"/>
        <v>0</v>
      </c>
      <c r="K98" s="166">
        <f t="shared" si="4"/>
        <v>0</v>
      </c>
      <c r="L98" s="166" t="str">
        <f t="shared" si="0"/>
        <v/>
      </c>
      <c r="M98" s="165"/>
      <c r="N98" s="166">
        <f>SUM('Pay App 1:Pay App 27'!L98)+SUM('Pay App 1:Pay App 27'!M98)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Data'!$N$2:$BW$88,29,FALSE)</f>
        <v>0</v>
      </c>
      <c r="F99" s="166">
        <f>IFERROR(E99+'Pay App 26'!F99,"")</f>
        <v>0</v>
      </c>
      <c r="G99" s="166">
        <f>SUM('Pay App 1:Pay App 26'!H99)</f>
        <v>0</v>
      </c>
      <c r="H99" s="165"/>
      <c r="I99" s="166">
        <f t="shared" si="2"/>
        <v>0</v>
      </c>
      <c r="J99" s="167">
        <f t="shared" si="3"/>
        <v>0</v>
      </c>
      <c r="K99" s="166">
        <f t="shared" si="4"/>
        <v>0</v>
      </c>
      <c r="L99" s="166" t="str">
        <f t="shared" si="0"/>
        <v/>
      </c>
      <c r="M99" s="165"/>
      <c r="N99" s="166">
        <f>SUM('Pay App 1:Pay App 27'!L99)+SUM('Pay App 1:Pay App 27'!M99)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Data'!$N$2:$BW$88,29,FALSE)</f>
        <v>0</v>
      </c>
      <c r="F100" s="166">
        <f>IFERROR(E100+'Pay App 26'!F100,"")</f>
        <v>0</v>
      </c>
      <c r="G100" s="166">
        <f>SUM('Pay App 1:Pay App 26'!H100)</f>
        <v>0</v>
      </c>
      <c r="H100" s="165"/>
      <c r="I100" s="166">
        <f>G100+H100</f>
        <v>0</v>
      </c>
      <c r="J100" s="167">
        <f>IFERROR(I100/F100,0)</f>
        <v>0</v>
      </c>
      <c r="K100" s="166">
        <f>IFERROR(F100-I100,"")</f>
        <v>0</v>
      </c>
      <c r="L100" s="166" t="str">
        <f t="shared" si="0"/>
        <v/>
      </c>
      <c r="M100" s="165"/>
      <c r="N100" s="166">
        <f>SUM('Pay App 1:Pay App 27'!L100)+SUM('Pay App 1:Pay App 27'!M100)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27.2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Data'!$N$2:$BW$88,29,FALSE)</f>
        <v>0</v>
      </c>
      <c r="F106" s="166">
        <f>IFERROR(E106+'Pay App 26'!F106,"")</f>
        <v>0</v>
      </c>
      <c r="G106" s="166">
        <f>SUM('Pay App 1:Pay App 26'!H106)</f>
        <v>0</v>
      </c>
      <c r="H106" s="165"/>
      <c r="I106" s="166">
        <f>G106+H106</f>
        <v>0</v>
      </c>
      <c r="J106" s="167">
        <f>IFERROR(I106/F106,0)</f>
        <v>0</v>
      </c>
      <c r="K106" s="166">
        <f>IFERROR(F106-I106,"")</f>
        <v>0</v>
      </c>
      <c r="L106" s="166" t="str">
        <f>IF(AND($H$33&lt;100000, $H$33&gt;0, H106&gt;=1),0,IF(AND($H$33&gt;=100000,H106&lt;&gt;""),O106,""))</f>
        <v/>
      </c>
      <c r="M106" s="165"/>
      <c r="N106" s="166">
        <f>SUM('Pay App 1:Pay App 27'!L106)+SUM('Pay App 1:Pay App 27'!M106)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Data'!$N$2:$BW$88,29,FALSE)</f>
        <v>0</v>
      </c>
      <c r="F107" s="166">
        <f>IFERROR(E107+'Pay App 26'!F107,"")</f>
        <v>0</v>
      </c>
      <c r="G107" s="166">
        <f>SUM('Pay App 1:Pay App 26'!H107)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27'!L107)+SUM('Pay App 1:Pay App 27'!M107)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Data'!$N$2:$BW$88,29,FALSE)</f>
        <v>0</v>
      </c>
      <c r="F108" s="166">
        <f>IFERROR(E108+'Pay App 26'!F108,"")</f>
        <v>0</v>
      </c>
      <c r="G108" s="166">
        <f>SUM('Pay App 1:Pay App 26'!H108)</f>
        <v>0</v>
      </c>
      <c r="H108" s="165"/>
      <c r="I108" s="166">
        <f t="shared" si="6"/>
        <v>0</v>
      </c>
      <c r="J108" s="167">
        <f t="shared" si="7"/>
        <v>0</v>
      </c>
      <c r="K108" s="166">
        <f t="shared" si="8"/>
        <v>0</v>
      </c>
      <c r="L108" s="166" t="str">
        <f t="shared" si="9"/>
        <v/>
      </c>
      <c r="M108" s="165"/>
      <c r="N108" s="166">
        <f>SUM('Pay App 1:Pay App 27'!L108)+SUM('Pay App 1:Pay App 27'!M108)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Data'!$N$2:$BW$88,29,FALSE)</f>
        <v>0</v>
      </c>
      <c r="F109" s="166">
        <f>IFERROR(E109+'Pay App 26'!F109,"")</f>
        <v>0</v>
      </c>
      <c r="G109" s="166">
        <f>SUM('Pay App 1:Pay App 26'!H109)</f>
        <v>0</v>
      </c>
      <c r="H109" s="165"/>
      <c r="I109" s="166">
        <f t="shared" si="6"/>
        <v>0</v>
      </c>
      <c r="J109" s="167">
        <f t="shared" si="7"/>
        <v>0</v>
      </c>
      <c r="K109" s="166">
        <f t="shared" si="8"/>
        <v>0</v>
      </c>
      <c r="L109" s="166" t="str">
        <f t="shared" si="9"/>
        <v/>
      </c>
      <c r="M109" s="165"/>
      <c r="N109" s="166">
        <f>SUM('Pay App 1:Pay App 27'!L109)+SUM('Pay App 1:Pay App 27'!M109)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Data'!$N$2:$BW$88,29,FALSE)</f>
        <v>0</v>
      </c>
      <c r="F110" s="166">
        <f>IFERROR(E110+'Pay App 26'!F110,"")</f>
        <v>0</v>
      </c>
      <c r="G110" s="166">
        <f>SUM('Pay App 1:Pay App 26'!H110)</f>
        <v>0</v>
      </c>
      <c r="H110" s="165"/>
      <c r="I110" s="166">
        <f t="shared" si="6"/>
        <v>0</v>
      </c>
      <c r="J110" s="167">
        <f t="shared" si="7"/>
        <v>0</v>
      </c>
      <c r="K110" s="166">
        <f t="shared" si="8"/>
        <v>0</v>
      </c>
      <c r="L110" s="166" t="str">
        <f t="shared" si="9"/>
        <v/>
      </c>
      <c r="M110" s="165"/>
      <c r="N110" s="166">
        <f>SUM('Pay App 1:Pay App 27'!L110)+SUM('Pay App 1:Pay App 27'!M110)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Data'!$N$2:$BW$88,29,FALSE)</f>
        <v>0</v>
      </c>
      <c r="F111" s="166">
        <f>IFERROR(E111+'Pay App 26'!F111,"")</f>
        <v>0</v>
      </c>
      <c r="G111" s="166">
        <f>SUM('Pay App 1:Pay App 26'!H111)</f>
        <v>0</v>
      </c>
      <c r="H111" s="165"/>
      <c r="I111" s="166">
        <f t="shared" si="6"/>
        <v>0</v>
      </c>
      <c r="J111" s="167">
        <f t="shared" si="7"/>
        <v>0</v>
      </c>
      <c r="K111" s="166">
        <f t="shared" si="8"/>
        <v>0</v>
      </c>
      <c r="L111" s="166" t="str">
        <f t="shared" si="9"/>
        <v/>
      </c>
      <c r="M111" s="165"/>
      <c r="N111" s="166">
        <f>SUM('Pay App 1:Pay App 27'!L111)+SUM('Pay App 1:Pay App 27'!M111)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Data'!$N$2:$BW$88,29,FALSE)</f>
        <v>0</v>
      </c>
      <c r="F112" s="166">
        <f>IFERROR(E112+'Pay App 26'!F112,"")</f>
        <v>0</v>
      </c>
      <c r="G112" s="166">
        <f>SUM('Pay App 1:Pay App 26'!H112)</f>
        <v>0</v>
      </c>
      <c r="H112" s="165"/>
      <c r="I112" s="166">
        <f t="shared" si="6"/>
        <v>0</v>
      </c>
      <c r="J112" s="167">
        <f t="shared" si="7"/>
        <v>0</v>
      </c>
      <c r="K112" s="166">
        <f t="shared" si="8"/>
        <v>0</v>
      </c>
      <c r="L112" s="166" t="str">
        <f t="shared" si="9"/>
        <v/>
      </c>
      <c r="M112" s="165"/>
      <c r="N112" s="166">
        <f>SUM('Pay App 1:Pay App 27'!L112)+SUM('Pay App 1:Pay App 27'!M112)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Data'!$N$2:$BW$88,29,FALSE)</f>
        <v>0</v>
      </c>
      <c r="F113" s="166">
        <f>IFERROR(E113+'Pay App 26'!F113,"")</f>
        <v>0</v>
      </c>
      <c r="G113" s="166">
        <f>SUM('Pay App 1:Pay App 26'!H113)</f>
        <v>0</v>
      </c>
      <c r="H113" s="165"/>
      <c r="I113" s="166">
        <f t="shared" si="6"/>
        <v>0</v>
      </c>
      <c r="J113" s="167">
        <f t="shared" si="7"/>
        <v>0</v>
      </c>
      <c r="K113" s="166">
        <f t="shared" si="8"/>
        <v>0</v>
      </c>
      <c r="L113" s="166" t="str">
        <f t="shared" si="9"/>
        <v/>
      </c>
      <c r="M113" s="165"/>
      <c r="N113" s="166">
        <f>SUM('Pay App 1:Pay App 27'!L113)+SUM('Pay App 1:Pay App 27'!M113)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Data'!$N$2:$BW$88,29,FALSE)</f>
        <v>0</v>
      </c>
      <c r="F114" s="166">
        <f>IFERROR(E114+'Pay App 26'!F114,"")</f>
        <v>0</v>
      </c>
      <c r="G114" s="166">
        <f>SUM('Pay App 1:Pay App 26'!H114)</f>
        <v>0</v>
      </c>
      <c r="H114" s="165"/>
      <c r="I114" s="166">
        <f t="shared" si="6"/>
        <v>0</v>
      </c>
      <c r="J114" s="167">
        <f t="shared" si="7"/>
        <v>0</v>
      </c>
      <c r="K114" s="166">
        <f t="shared" si="8"/>
        <v>0</v>
      </c>
      <c r="L114" s="166" t="str">
        <f t="shared" si="9"/>
        <v/>
      </c>
      <c r="M114" s="165"/>
      <c r="N114" s="166">
        <f>SUM('Pay App 1:Pay App 27'!L114)+SUM('Pay App 1:Pay App 27'!M114)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Data'!$N$2:$BW$88,29,FALSE)</f>
        <v>0</v>
      </c>
      <c r="F115" s="166">
        <f>IFERROR(E115+'Pay App 26'!F115,"")</f>
        <v>0</v>
      </c>
      <c r="G115" s="166">
        <f>SUM('Pay App 1:Pay App 26'!H115)</f>
        <v>0</v>
      </c>
      <c r="H115" s="165"/>
      <c r="I115" s="166">
        <f t="shared" si="6"/>
        <v>0</v>
      </c>
      <c r="J115" s="167">
        <f t="shared" si="7"/>
        <v>0</v>
      </c>
      <c r="K115" s="166">
        <f t="shared" si="8"/>
        <v>0</v>
      </c>
      <c r="L115" s="166" t="str">
        <f t="shared" si="9"/>
        <v/>
      </c>
      <c r="M115" s="165"/>
      <c r="N115" s="166">
        <f>SUM('Pay App 1:Pay App 27'!L115)+SUM('Pay App 1:Pay App 27'!M115)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Data'!$N$2:$BW$88,29,FALSE)</f>
        <v>0</v>
      </c>
      <c r="F116" s="166">
        <f>IFERROR(E116+'Pay App 26'!F116,"")</f>
        <v>0</v>
      </c>
      <c r="G116" s="166">
        <f>SUM('Pay App 1:Pay App 26'!H116)</f>
        <v>0</v>
      </c>
      <c r="H116" s="165"/>
      <c r="I116" s="166">
        <f t="shared" si="6"/>
        <v>0</v>
      </c>
      <c r="J116" s="167">
        <f t="shared" si="7"/>
        <v>0</v>
      </c>
      <c r="K116" s="166">
        <f t="shared" si="8"/>
        <v>0</v>
      </c>
      <c r="L116" s="166" t="str">
        <f t="shared" si="9"/>
        <v/>
      </c>
      <c r="M116" s="165"/>
      <c r="N116" s="166">
        <f>SUM('Pay App 1:Pay App 27'!L116)+SUM('Pay App 1:Pay App 27'!M116)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Data'!$N$2:$BW$88,29,FALSE)</f>
        <v>0</v>
      </c>
      <c r="F117" s="166">
        <f>IFERROR(E117+'Pay App 26'!F117,"")</f>
        <v>0</v>
      </c>
      <c r="G117" s="166">
        <f>SUM('Pay App 1:Pay App 26'!H117)</f>
        <v>0</v>
      </c>
      <c r="H117" s="165"/>
      <c r="I117" s="166">
        <f t="shared" si="6"/>
        <v>0</v>
      </c>
      <c r="J117" s="167">
        <f t="shared" si="7"/>
        <v>0</v>
      </c>
      <c r="K117" s="166">
        <f t="shared" si="8"/>
        <v>0</v>
      </c>
      <c r="L117" s="166" t="str">
        <f t="shared" si="9"/>
        <v/>
      </c>
      <c r="M117" s="165"/>
      <c r="N117" s="166">
        <f>SUM('Pay App 1:Pay App 27'!L117)+SUM('Pay App 1:Pay App 27'!M117)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Data'!$N$2:$BW$88,29,FALSE)</f>
        <v>0</v>
      </c>
      <c r="F118" s="166">
        <f>IFERROR(E118+'Pay App 26'!F118,"")</f>
        <v>0</v>
      </c>
      <c r="G118" s="166">
        <f>SUM('Pay App 1:Pay App 26'!H118)</f>
        <v>0</v>
      </c>
      <c r="H118" s="165"/>
      <c r="I118" s="166">
        <f t="shared" si="6"/>
        <v>0</v>
      </c>
      <c r="J118" s="167">
        <f t="shared" si="7"/>
        <v>0</v>
      </c>
      <c r="K118" s="166">
        <f t="shared" si="8"/>
        <v>0</v>
      </c>
      <c r="L118" s="166" t="str">
        <f t="shared" si="9"/>
        <v/>
      </c>
      <c r="M118" s="165"/>
      <c r="N118" s="166">
        <f>SUM('Pay App 1:Pay App 27'!L118)+SUM('Pay App 1:Pay App 27'!M118)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Data'!$N$2:$BW$88,29,FALSE)</f>
        <v>0</v>
      </c>
      <c r="F119" s="166">
        <f>IFERROR(E119+'Pay App 26'!F119,"")</f>
        <v>0</v>
      </c>
      <c r="G119" s="166">
        <f>SUM('Pay App 1:Pay App 26'!H119)</f>
        <v>0</v>
      </c>
      <c r="H119" s="165"/>
      <c r="I119" s="166">
        <f t="shared" si="6"/>
        <v>0</v>
      </c>
      <c r="J119" s="167">
        <f t="shared" si="7"/>
        <v>0</v>
      </c>
      <c r="K119" s="166">
        <f t="shared" si="8"/>
        <v>0</v>
      </c>
      <c r="L119" s="166" t="str">
        <f t="shared" si="9"/>
        <v/>
      </c>
      <c r="M119" s="165"/>
      <c r="N119" s="166">
        <f>SUM('Pay App 1:Pay App 27'!L119)+SUM('Pay App 1:Pay App 27'!M119)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Data'!$N$2:$BW$88,29,FALSE)</f>
        <v>0</v>
      </c>
      <c r="F120" s="166">
        <f>IFERROR(E120+'Pay App 26'!F120,"")</f>
        <v>0</v>
      </c>
      <c r="G120" s="166">
        <f>SUM('Pay App 1:Pay App 26'!H120)</f>
        <v>0</v>
      </c>
      <c r="H120" s="165"/>
      <c r="I120" s="166">
        <f t="shared" si="6"/>
        <v>0</v>
      </c>
      <c r="J120" s="167">
        <f t="shared" si="7"/>
        <v>0</v>
      </c>
      <c r="K120" s="166">
        <f t="shared" si="8"/>
        <v>0</v>
      </c>
      <c r="L120" s="166" t="str">
        <f t="shared" si="9"/>
        <v/>
      </c>
      <c r="M120" s="165"/>
      <c r="N120" s="166">
        <f>SUM('Pay App 1:Pay App 27'!L120)+SUM('Pay App 1:Pay App 27'!M120)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Data'!$N$2:$BW$88,29,FALSE)</f>
        <v>0</v>
      </c>
      <c r="F121" s="166">
        <f>IFERROR(E121+'Pay App 26'!F121,"")</f>
        <v>0</v>
      </c>
      <c r="G121" s="166">
        <f>SUM('Pay App 1:Pay App 26'!H121)</f>
        <v>0</v>
      </c>
      <c r="H121" s="165"/>
      <c r="I121" s="166">
        <f t="shared" si="6"/>
        <v>0</v>
      </c>
      <c r="J121" s="167">
        <f t="shared" si="7"/>
        <v>0</v>
      </c>
      <c r="K121" s="166">
        <f t="shared" si="8"/>
        <v>0</v>
      </c>
      <c r="L121" s="166" t="str">
        <f t="shared" si="9"/>
        <v/>
      </c>
      <c r="M121" s="165"/>
      <c r="N121" s="166">
        <f>SUM('Pay App 1:Pay App 27'!L121)+SUM('Pay App 1:Pay App 27'!M121)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Data'!$N$2:$BW$88,29,FALSE)</f>
        <v>0</v>
      </c>
      <c r="F122" s="166">
        <f>IFERROR(E122+'Pay App 26'!F122,"")</f>
        <v>0</v>
      </c>
      <c r="G122" s="166">
        <f>SUM('Pay App 1:Pay App 26'!H122)</f>
        <v>0</v>
      </c>
      <c r="H122" s="165"/>
      <c r="I122" s="166">
        <f t="shared" si="6"/>
        <v>0</v>
      </c>
      <c r="J122" s="167">
        <f t="shared" si="7"/>
        <v>0</v>
      </c>
      <c r="K122" s="166">
        <f t="shared" si="8"/>
        <v>0</v>
      </c>
      <c r="L122" s="166" t="str">
        <f t="shared" si="9"/>
        <v/>
      </c>
      <c r="M122" s="165"/>
      <c r="N122" s="166">
        <f>SUM('Pay App 1:Pay App 27'!L122)+SUM('Pay App 1:Pay App 27'!M122)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Data'!$N$2:$BW$88,29,FALSE)</f>
        <v>0</v>
      </c>
      <c r="F123" s="166">
        <f>IFERROR(E123+'Pay App 26'!F123,"")</f>
        <v>0</v>
      </c>
      <c r="G123" s="166">
        <f>SUM('Pay App 1:Pay App 26'!H123)</f>
        <v>0</v>
      </c>
      <c r="H123" s="165"/>
      <c r="I123" s="166">
        <f t="shared" si="6"/>
        <v>0</v>
      </c>
      <c r="J123" s="167">
        <f t="shared" si="7"/>
        <v>0</v>
      </c>
      <c r="K123" s="166">
        <f t="shared" si="8"/>
        <v>0</v>
      </c>
      <c r="L123" s="166" t="str">
        <f t="shared" si="9"/>
        <v/>
      </c>
      <c r="M123" s="165"/>
      <c r="N123" s="166">
        <f>SUM('Pay App 1:Pay App 27'!L123)+SUM('Pay App 1:Pay App 27'!M123)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Data'!$N$2:$BW$88,29,FALSE)</f>
        <v>0</v>
      </c>
      <c r="F124" s="166">
        <f>IFERROR(E124+'Pay App 26'!F124,"")</f>
        <v>0</v>
      </c>
      <c r="G124" s="166">
        <f>SUM('Pay App 1:Pay App 26'!H124)</f>
        <v>0</v>
      </c>
      <c r="H124" s="165"/>
      <c r="I124" s="166">
        <f t="shared" si="6"/>
        <v>0</v>
      </c>
      <c r="J124" s="167">
        <f t="shared" si="7"/>
        <v>0</v>
      </c>
      <c r="K124" s="166">
        <f t="shared" si="8"/>
        <v>0</v>
      </c>
      <c r="L124" s="166" t="str">
        <f t="shared" si="9"/>
        <v/>
      </c>
      <c r="M124" s="165"/>
      <c r="N124" s="166">
        <f>SUM('Pay App 1:Pay App 27'!L124)+SUM('Pay App 1:Pay App 27'!M124)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Data'!$N$2:$BW$88,29,FALSE)</f>
        <v>0</v>
      </c>
      <c r="F125" s="166">
        <f>IFERROR(E125+'Pay App 26'!F125,"")</f>
        <v>0</v>
      </c>
      <c r="G125" s="166">
        <f>SUM('Pay App 1:Pay App 26'!H125)</f>
        <v>0</v>
      </c>
      <c r="H125" s="165"/>
      <c r="I125" s="166">
        <f t="shared" si="6"/>
        <v>0</v>
      </c>
      <c r="J125" s="167">
        <f t="shared" si="7"/>
        <v>0</v>
      </c>
      <c r="K125" s="166">
        <f t="shared" si="8"/>
        <v>0</v>
      </c>
      <c r="L125" s="166" t="str">
        <f t="shared" si="9"/>
        <v/>
      </c>
      <c r="M125" s="165"/>
      <c r="N125" s="166">
        <f>SUM('Pay App 1:Pay App 27'!L125)+SUM('Pay App 1:Pay App 27'!M125)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Data'!$N$2:$BW$88,29,FALSE)</f>
        <v>0</v>
      </c>
      <c r="F126" s="166">
        <f>IFERROR(E126+'Pay App 26'!F126,"")</f>
        <v>0</v>
      </c>
      <c r="G126" s="166">
        <f>SUM('Pay App 1:Pay App 26'!H126)</f>
        <v>0</v>
      </c>
      <c r="H126" s="165"/>
      <c r="I126" s="166">
        <f t="shared" si="6"/>
        <v>0</v>
      </c>
      <c r="J126" s="167">
        <f t="shared" si="7"/>
        <v>0</v>
      </c>
      <c r="K126" s="166">
        <f t="shared" si="8"/>
        <v>0</v>
      </c>
      <c r="L126" s="166" t="str">
        <f t="shared" si="9"/>
        <v/>
      </c>
      <c r="M126" s="165"/>
      <c r="N126" s="166">
        <f>SUM('Pay App 1:Pay App 27'!L126)+SUM('Pay App 1:Pay App 27'!M126)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Data'!$N$2:$BW$88,29,FALSE)</f>
        <v>0</v>
      </c>
      <c r="F127" s="166">
        <f>IFERROR(E127+'Pay App 26'!F127,"")</f>
        <v>0</v>
      </c>
      <c r="G127" s="166">
        <f>SUM('Pay App 1:Pay App 26'!H127)</f>
        <v>0</v>
      </c>
      <c r="H127" s="165"/>
      <c r="I127" s="166">
        <f t="shared" si="6"/>
        <v>0</v>
      </c>
      <c r="J127" s="167">
        <f t="shared" si="7"/>
        <v>0</v>
      </c>
      <c r="K127" s="166">
        <f t="shared" si="8"/>
        <v>0</v>
      </c>
      <c r="L127" s="166" t="str">
        <f t="shared" si="9"/>
        <v/>
      </c>
      <c r="M127" s="165"/>
      <c r="N127" s="166">
        <f>SUM('Pay App 1:Pay App 27'!L127)+SUM('Pay App 1:Pay App 27'!M127)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Data'!$N$2:$BW$88,29,FALSE)</f>
        <v>0</v>
      </c>
      <c r="F128" s="166">
        <f>IFERROR(E128+'Pay App 26'!F128,"")</f>
        <v>0</v>
      </c>
      <c r="G128" s="166">
        <f>SUM('Pay App 1:Pay App 26'!H128)</f>
        <v>0</v>
      </c>
      <c r="H128" s="165"/>
      <c r="I128" s="166">
        <f t="shared" si="6"/>
        <v>0</v>
      </c>
      <c r="J128" s="167">
        <f t="shared" si="7"/>
        <v>0</v>
      </c>
      <c r="K128" s="166">
        <f t="shared" si="8"/>
        <v>0</v>
      </c>
      <c r="L128" s="166" t="str">
        <f t="shared" si="9"/>
        <v/>
      </c>
      <c r="M128" s="165"/>
      <c r="N128" s="166">
        <f>SUM('Pay App 1:Pay App 27'!L128)+SUM('Pay App 1:Pay App 27'!M128)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Data'!$N$2:$BW$88,29,FALSE)</f>
        <v>0</v>
      </c>
      <c r="F129" s="166">
        <f>IFERROR(E129+'Pay App 26'!F129,"")</f>
        <v>0</v>
      </c>
      <c r="G129" s="166">
        <f>SUM('Pay App 1:Pay App 26'!H129)</f>
        <v>0</v>
      </c>
      <c r="H129" s="165"/>
      <c r="I129" s="166">
        <f t="shared" si="6"/>
        <v>0</v>
      </c>
      <c r="J129" s="167">
        <f t="shared" si="7"/>
        <v>0</v>
      </c>
      <c r="K129" s="166">
        <f t="shared" si="8"/>
        <v>0</v>
      </c>
      <c r="L129" s="166" t="str">
        <f t="shared" si="9"/>
        <v/>
      </c>
      <c r="M129" s="165"/>
      <c r="N129" s="166">
        <f>SUM('Pay App 1:Pay App 27'!L129)+SUM('Pay App 1:Pay App 27'!M129)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Data'!$N$2:$BW$88,29,FALSE)</f>
        <v>0</v>
      </c>
      <c r="F130" s="166">
        <f>IFERROR(E130+'Pay App 26'!F130,"")</f>
        <v>0</v>
      </c>
      <c r="G130" s="166">
        <f>SUM('Pay App 1:Pay App 26'!H130)</f>
        <v>0</v>
      </c>
      <c r="H130" s="165"/>
      <c r="I130" s="166">
        <f t="shared" si="6"/>
        <v>0</v>
      </c>
      <c r="J130" s="167">
        <f t="shared" si="7"/>
        <v>0</v>
      </c>
      <c r="K130" s="166">
        <f t="shared" si="8"/>
        <v>0</v>
      </c>
      <c r="L130" s="166" t="str">
        <f t="shared" si="9"/>
        <v/>
      </c>
      <c r="M130" s="165"/>
      <c r="N130" s="166">
        <f>SUM('Pay App 1:Pay App 27'!L130)+SUM('Pay App 1:Pay App 27'!M130)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Data'!$N$2:$BW$88,29,FALSE)</f>
        <v>0</v>
      </c>
      <c r="F131" s="166">
        <f>IFERROR(E131+'Pay App 26'!F131,"")</f>
        <v>0</v>
      </c>
      <c r="G131" s="166">
        <f>SUM('Pay App 1:Pay App 26'!H131)</f>
        <v>0</v>
      </c>
      <c r="H131" s="165"/>
      <c r="I131" s="166">
        <f t="shared" si="6"/>
        <v>0</v>
      </c>
      <c r="J131" s="167">
        <f t="shared" si="7"/>
        <v>0</v>
      </c>
      <c r="K131" s="166">
        <f t="shared" si="8"/>
        <v>0</v>
      </c>
      <c r="L131" s="166" t="str">
        <f t="shared" si="9"/>
        <v/>
      </c>
      <c r="M131" s="165"/>
      <c r="N131" s="166">
        <f>SUM('Pay App 1:Pay App 27'!L131)+SUM('Pay App 1:Pay App 27'!M131)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Data'!$N$2:$BW$88,29,FALSE)</f>
        <v>0</v>
      </c>
      <c r="F132" s="166">
        <f>IFERROR(E132+'Pay App 26'!F132,"")</f>
        <v>0</v>
      </c>
      <c r="G132" s="166">
        <f>SUM('Pay App 1:Pay App 26'!H132)</f>
        <v>0</v>
      </c>
      <c r="H132" s="165"/>
      <c r="I132" s="166">
        <f t="shared" si="6"/>
        <v>0</v>
      </c>
      <c r="J132" s="167">
        <f t="shared" si="7"/>
        <v>0</v>
      </c>
      <c r="K132" s="166">
        <f t="shared" si="8"/>
        <v>0</v>
      </c>
      <c r="L132" s="166" t="str">
        <f t="shared" si="9"/>
        <v/>
      </c>
      <c r="M132" s="165"/>
      <c r="N132" s="166">
        <f>SUM('Pay App 1:Pay App 27'!L132)+SUM('Pay App 1:Pay App 27'!M132)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Data'!$N$2:$BW$88,29,FALSE)</f>
        <v>0</v>
      </c>
      <c r="F133" s="166">
        <f>IFERROR(E133+'Pay App 26'!F133,"")</f>
        <v>0</v>
      </c>
      <c r="G133" s="166">
        <f>SUM('Pay App 1:Pay App 26'!H133)</f>
        <v>0</v>
      </c>
      <c r="H133" s="165"/>
      <c r="I133" s="166">
        <f t="shared" si="6"/>
        <v>0</v>
      </c>
      <c r="J133" s="167">
        <f t="shared" si="7"/>
        <v>0</v>
      </c>
      <c r="K133" s="166">
        <f t="shared" si="8"/>
        <v>0</v>
      </c>
      <c r="L133" s="166" t="str">
        <f t="shared" si="9"/>
        <v/>
      </c>
      <c r="M133" s="165"/>
      <c r="N133" s="166">
        <f>SUM('Pay App 1:Pay App 27'!L133)+SUM('Pay App 1:Pay App 27'!M133)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Data'!$N$2:$BW$88,29,FALSE)</f>
        <v>0</v>
      </c>
      <c r="F134" s="166">
        <f>IFERROR(E134+'Pay App 26'!F134,"")</f>
        <v>0</v>
      </c>
      <c r="G134" s="166">
        <f>SUM('Pay App 1:Pay App 26'!H134)</f>
        <v>0</v>
      </c>
      <c r="H134" s="165"/>
      <c r="I134" s="166">
        <f t="shared" si="6"/>
        <v>0</v>
      </c>
      <c r="J134" s="167">
        <f t="shared" si="7"/>
        <v>0</v>
      </c>
      <c r="K134" s="166">
        <f t="shared" si="8"/>
        <v>0</v>
      </c>
      <c r="L134" s="166" t="str">
        <f t="shared" si="9"/>
        <v/>
      </c>
      <c r="M134" s="165"/>
      <c r="N134" s="166">
        <f>SUM('Pay App 1:Pay App 27'!L134)+SUM('Pay App 1:Pay App 27'!M134)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Data'!$N$2:$BW$88,29,FALSE)</f>
        <v>0</v>
      </c>
      <c r="F135" s="166">
        <f>IFERROR(E135+'Pay App 26'!F135,"")</f>
        <v>0</v>
      </c>
      <c r="G135" s="166">
        <f>SUM('Pay App 1:Pay App 26'!H135)</f>
        <v>0</v>
      </c>
      <c r="H135" s="165"/>
      <c r="I135" s="166">
        <f t="shared" si="6"/>
        <v>0</v>
      </c>
      <c r="J135" s="167">
        <f t="shared" si="7"/>
        <v>0</v>
      </c>
      <c r="K135" s="166">
        <f t="shared" si="8"/>
        <v>0</v>
      </c>
      <c r="L135" s="166" t="str">
        <f t="shared" si="9"/>
        <v/>
      </c>
      <c r="M135" s="165"/>
      <c r="N135" s="166">
        <f>SUM('Pay App 1:Pay App 27'!L135)+SUM('Pay App 1:Pay App 27'!M135)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Data'!$N$2:$BW$88,29,FALSE)</f>
        <v>0</v>
      </c>
      <c r="F136" s="166">
        <f>IFERROR(E136+'Pay App 26'!F136,"")</f>
        <v>0</v>
      </c>
      <c r="G136" s="166">
        <f>SUM('Pay App 1:Pay App 26'!H136)</f>
        <v>0</v>
      </c>
      <c r="H136" s="165"/>
      <c r="I136" s="166">
        <f t="shared" si="6"/>
        <v>0</v>
      </c>
      <c r="J136" s="167">
        <f t="shared" si="7"/>
        <v>0</v>
      </c>
      <c r="K136" s="166">
        <f t="shared" si="8"/>
        <v>0</v>
      </c>
      <c r="L136" s="166" t="str">
        <f t="shared" si="9"/>
        <v/>
      </c>
      <c r="M136" s="165"/>
      <c r="N136" s="166">
        <f>SUM('Pay App 1:Pay App 27'!L136)+SUM('Pay App 1:Pay App 27'!M136)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Data'!$N$2:$BW$88,29,FALSE)</f>
        <v>0</v>
      </c>
      <c r="F137" s="166">
        <f>IFERROR(E137+'Pay App 26'!F137,"")</f>
        <v>0</v>
      </c>
      <c r="G137" s="166">
        <f>SUM('Pay App 1:Pay App 26'!H137)</f>
        <v>0</v>
      </c>
      <c r="H137" s="165"/>
      <c r="I137" s="166">
        <f t="shared" si="6"/>
        <v>0</v>
      </c>
      <c r="J137" s="167">
        <f t="shared" si="7"/>
        <v>0</v>
      </c>
      <c r="K137" s="166">
        <f t="shared" si="8"/>
        <v>0</v>
      </c>
      <c r="L137" s="166" t="str">
        <f t="shared" si="9"/>
        <v/>
      </c>
      <c r="M137" s="165"/>
      <c r="N137" s="166">
        <f>SUM('Pay App 1:Pay App 27'!L137)+SUM('Pay App 1:Pay App 27'!M137)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Data'!$N$2:$BW$88,29,FALSE)</f>
        <v>0</v>
      </c>
      <c r="F138" s="166">
        <f>IFERROR(E138+'Pay App 26'!F138,"")</f>
        <v>0</v>
      </c>
      <c r="G138" s="166">
        <f>SUM('Pay App 1:Pay App 26'!H138)</f>
        <v>0</v>
      </c>
      <c r="H138" s="165"/>
      <c r="I138" s="166">
        <f t="shared" si="6"/>
        <v>0</v>
      </c>
      <c r="J138" s="167">
        <f t="shared" si="7"/>
        <v>0</v>
      </c>
      <c r="K138" s="166">
        <f t="shared" si="8"/>
        <v>0</v>
      </c>
      <c r="L138" s="166" t="str">
        <f t="shared" si="9"/>
        <v/>
      </c>
      <c r="M138" s="165"/>
      <c r="N138" s="166">
        <f>SUM('Pay App 1:Pay App 27'!L138)+SUM('Pay App 1:Pay App 27'!M138)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Data'!$N$2:$BW$88,29,FALSE)</f>
        <v>0</v>
      </c>
      <c r="F139" s="166">
        <f>IFERROR(E139+'Pay App 26'!F139,"")</f>
        <v>0</v>
      </c>
      <c r="G139" s="166">
        <f>SUM('Pay App 1:Pay App 26'!H139)</f>
        <v>0</v>
      </c>
      <c r="H139" s="165"/>
      <c r="I139" s="166">
        <f t="shared" si="6"/>
        <v>0</v>
      </c>
      <c r="J139" s="167">
        <f t="shared" si="7"/>
        <v>0</v>
      </c>
      <c r="K139" s="166">
        <f t="shared" si="8"/>
        <v>0</v>
      </c>
      <c r="L139" s="166" t="str">
        <f t="shared" si="9"/>
        <v/>
      </c>
      <c r="M139" s="165"/>
      <c r="N139" s="166">
        <f>SUM('Pay App 1:Pay App 27'!L139)+SUM('Pay App 1:Pay App 27'!M139)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Data'!$N$2:$BW$88,29,FALSE)</f>
        <v>0</v>
      </c>
      <c r="F140" s="166">
        <f>IFERROR(E140+'Pay App 26'!F140,"")</f>
        <v>0</v>
      </c>
      <c r="G140" s="166">
        <f>SUM('Pay App 1:Pay App 26'!H140)</f>
        <v>0</v>
      </c>
      <c r="H140" s="165"/>
      <c r="I140" s="166">
        <f t="shared" si="6"/>
        <v>0</v>
      </c>
      <c r="J140" s="167">
        <f t="shared" si="7"/>
        <v>0</v>
      </c>
      <c r="K140" s="166">
        <f t="shared" si="8"/>
        <v>0</v>
      </c>
      <c r="L140" s="166" t="str">
        <f t="shared" si="9"/>
        <v/>
      </c>
      <c r="M140" s="165"/>
      <c r="N140" s="166">
        <f>SUM('Pay App 1:Pay App 27'!L140)+SUM('Pay App 1:Pay App 27'!M140)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Data'!$N$2:$BW$88,29,FALSE)</f>
        <v>0</v>
      </c>
      <c r="F141" s="166">
        <f>IFERROR(E141+'Pay App 26'!F141,"")</f>
        <v>0</v>
      </c>
      <c r="G141" s="166">
        <f>SUM('Pay App 1:Pay App 26'!H141)</f>
        <v>0</v>
      </c>
      <c r="H141" s="165"/>
      <c r="I141" s="166">
        <f t="shared" si="6"/>
        <v>0</v>
      </c>
      <c r="J141" s="167">
        <f t="shared" si="7"/>
        <v>0</v>
      </c>
      <c r="K141" s="166">
        <f t="shared" si="8"/>
        <v>0</v>
      </c>
      <c r="L141" s="166" t="str">
        <f t="shared" si="9"/>
        <v/>
      </c>
      <c r="M141" s="165"/>
      <c r="N141" s="166">
        <f>SUM('Pay App 1:Pay App 27'!L141)+SUM('Pay App 1:Pay App 27'!M141)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Data'!$N$2:$BW$88,29,FALSE)</f>
        <v>0</v>
      </c>
      <c r="F142" s="166">
        <f>IFERROR(E142+'Pay App 26'!F142,"")</f>
        <v>0</v>
      </c>
      <c r="G142" s="166">
        <f>SUM('Pay App 1:Pay App 26'!H142)</f>
        <v>0</v>
      </c>
      <c r="H142" s="165"/>
      <c r="I142" s="166">
        <f t="shared" si="6"/>
        <v>0</v>
      </c>
      <c r="J142" s="167">
        <f t="shared" si="7"/>
        <v>0</v>
      </c>
      <c r="K142" s="166">
        <f t="shared" si="8"/>
        <v>0</v>
      </c>
      <c r="L142" s="166" t="str">
        <f t="shared" si="9"/>
        <v/>
      </c>
      <c r="M142" s="165"/>
      <c r="N142" s="166">
        <f>SUM('Pay App 1:Pay App 27'!L142)+SUM('Pay App 1:Pay App 27'!M142)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Data'!$N$2:$BW$88,29,FALSE)</f>
        <v>0</v>
      </c>
      <c r="F143" s="166">
        <f>IFERROR(E143+'Pay App 26'!F143,"")</f>
        <v>0</v>
      </c>
      <c r="G143" s="166">
        <f>SUM('Pay App 1:Pay App 26'!H143)</f>
        <v>0</v>
      </c>
      <c r="H143" s="165"/>
      <c r="I143" s="166">
        <f t="shared" si="6"/>
        <v>0</v>
      </c>
      <c r="J143" s="167">
        <f t="shared" si="7"/>
        <v>0</v>
      </c>
      <c r="K143" s="166">
        <f t="shared" si="8"/>
        <v>0</v>
      </c>
      <c r="L143" s="166" t="str">
        <f t="shared" si="9"/>
        <v/>
      </c>
      <c r="M143" s="165"/>
      <c r="N143" s="166">
        <f>SUM('Pay App 1:Pay App 27'!L143)+SUM('Pay App 1:Pay App 27'!M143)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Data'!$N$2:$BW$88,29,FALSE)</f>
        <v>0</v>
      </c>
      <c r="F144" s="166">
        <f>IFERROR(E144+'Pay App 26'!F144,"")</f>
        <v>0</v>
      </c>
      <c r="G144" s="166">
        <f>SUM('Pay App 1:Pay App 26'!H144)</f>
        <v>0</v>
      </c>
      <c r="H144" s="165"/>
      <c r="I144" s="166">
        <f t="shared" si="6"/>
        <v>0</v>
      </c>
      <c r="J144" s="167">
        <f t="shared" si="7"/>
        <v>0</v>
      </c>
      <c r="K144" s="166">
        <f t="shared" si="8"/>
        <v>0</v>
      </c>
      <c r="L144" s="166" t="str">
        <f t="shared" si="9"/>
        <v/>
      </c>
      <c r="M144" s="165"/>
      <c r="N144" s="166">
        <f>SUM('Pay App 1:Pay App 27'!L144)+SUM('Pay App 1:Pay App 27'!M144)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Data'!$N$2:$BW$88,29,FALSE)</f>
        <v>0</v>
      </c>
      <c r="F145" s="166">
        <f>IFERROR(E145+'Pay App 26'!F145,"")</f>
        <v>0</v>
      </c>
      <c r="G145" s="166">
        <f>SUM('Pay App 1:Pay App 26'!H145)</f>
        <v>0</v>
      </c>
      <c r="H145" s="165"/>
      <c r="I145" s="166">
        <f t="shared" si="6"/>
        <v>0</v>
      </c>
      <c r="J145" s="167">
        <f t="shared" si="7"/>
        <v>0</v>
      </c>
      <c r="K145" s="166">
        <f t="shared" si="8"/>
        <v>0</v>
      </c>
      <c r="L145" s="166" t="str">
        <f t="shared" si="9"/>
        <v/>
      </c>
      <c r="M145" s="165"/>
      <c r="N145" s="166">
        <f>SUM('Pay App 1:Pay App 27'!L145)+SUM('Pay App 1:Pay App 27'!M145)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Data'!$N$2:$BW$88,29,FALSE)</f>
        <v>0</v>
      </c>
      <c r="F146" s="166">
        <f>IFERROR(E146+'Pay App 26'!F146,"")</f>
        <v>0</v>
      </c>
      <c r="G146" s="166">
        <f>SUM('Pay App 1:Pay App 26'!H146)</f>
        <v>0</v>
      </c>
      <c r="H146" s="165"/>
      <c r="I146" s="166">
        <f t="shared" si="6"/>
        <v>0</v>
      </c>
      <c r="J146" s="167">
        <f t="shared" si="7"/>
        <v>0</v>
      </c>
      <c r="K146" s="166">
        <f t="shared" si="8"/>
        <v>0</v>
      </c>
      <c r="L146" s="166" t="str">
        <f t="shared" si="9"/>
        <v/>
      </c>
      <c r="M146" s="165"/>
      <c r="N146" s="166">
        <f>SUM('Pay App 1:Pay App 27'!L146)+SUM('Pay App 1:Pay App 27'!M146)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Data'!$N$2:$BW$88,29,FALSE)</f>
        <v>0</v>
      </c>
      <c r="F147" s="166">
        <f>IFERROR(E147+'Pay App 26'!F147,"")</f>
        <v>0</v>
      </c>
      <c r="G147" s="166">
        <f>SUM('Pay App 1:Pay App 26'!H147)</f>
        <v>0</v>
      </c>
      <c r="H147" s="165"/>
      <c r="I147" s="166">
        <f t="shared" si="6"/>
        <v>0</v>
      </c>
      <c r="J147" s="167">
        <f t="shared" si="7"/>
        <v>0</v>
      </c>
      <c r="K147" s="166">
        <f t="shared" si="8"/>
        <v>0</v>
      </c>
      <c r="L147" s="166" t="str">
        <f t="shared" si="9"/>
        <v/>
      </c>
      <c r="M147" s="165"/>
      <c r="N147" s="166">
        <f>SUM('Pay App 1:Pay App 27'!L147)+SUM('Pay App 1:Pay App 27'!M147)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Data'!$N$2:$BW$88,29,FALSE)</f>
        <v>0</v>
      </c>
      <c r="F148" s="166">
        <f>IFERROR(E148+'Pay App 26'!F148,"")</f>
        <v>0</v>
      </c>
      <c r="G148" s="166">
        <f>SUM('Pay App 1:Pay App 26'!H148)</f>
        <v>0</v>
      </c>
      <c r="H148" s="165"/>
      <c r="I148" s="166">
        <f t="shared" si="6"/>
        <v>0</v>
      </c>
      <c r="J148" s="167">
        <f t="shared" si="7"/>
        <v>0</v>
      </c>
      <c r="K148" s="166">
        <f t="shared" si="8"/>
        <v>0</v>
      </c>
      <c r="L148" s="166" t="str">
        <f t="shared" si="9"/>
        <v/>
      </c>
      <c r="M148" s="165"/>
      <c r="N148" s="166">
        <f>SUM('Pay App 1:Pay App 27'!L148)+SUM('Pay App 1:Pay App 27'!M148)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xdxeIVRQL9JIGOp1f6CEWTlb7WizQZzHPKdHRZCT1dM8L01p+Lgv3gFrUneYGrVS09qQHKNCy2NYd9SOiOocSA==" saltValue="2oQSi98Kf/IMkWdqGcw18A=="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373" priority="2" operator="equal">
      <formula>0</formula>
    </cfRule>
  </conditionalFormatting>
  <conditionalFormatting sqref="D106:G148">
    <cfRule type="cellIs" dxfId="372" priority="1" operator="equal">
      <formula>0</formula>
    </cfRule>
  </conditionalFormatting>
  <conditionalFormatting sqref="D10:H10 D12:H14 D19:H21">
    <cfRule type="cellIs" dxfId="371" priority="6" operator="equal">
      <formula>0</formula>
    </cfRule>
  </conditionalFormatting>
  <conditionalFormatting sqref="H51">
    <cfRule type="cellIs" dxfId="370" priority="9" operator="lessThan">
      <formula>0</formula>
    </cfRule>
  </conditionalFormatting>
  <conditionalFormatting sqref="I57:I100 K57:K100 I106:I148 K106:K148 N106:O148">
    <cfRule type="cellIs" dxfId="369" priority="14" operator="equal">
      <formula>0</formula>
    </cfRule>
  </conditionalFormatting>
  <conditionalFormatting sqref="J57:J100 J106:J149">
    <cfRule type="cellIs" dxfId="368" priority="11" operator="greaterThan">
      <formula>1</formula>
    </cfRule>
    <cfRule type="cellIs" dxfId="367" priority="12" operator="equal">
      <formula>0</formula>
    </cfRule>
  </conditionalFormatting>
  <conditionalFormatting sqref="K57:K100 K106:K148">
    <cfRule type="cellIs" dxfId="366" priority="10" operator="lessThan">
      <formula>0</formula>
    </cfRule>
  </conditionalFormatting>
  <conditionalFormatting sqref="M57:M100">
    <cfRule type="cellIs" dxfId="365" priority="13" operator="lessThan">
      <formula>0</formula>
    </cfRule>
  </conditionalFormatting>
  <conditionalFormatting sqref="M106:M148">
    <cfRule type="cellIs" dxfId="364" priority="8" operator="lessThan">
      <formula>0</formula>
    </cfRule>
  </conditionalFormatting>
  <conditionalFormatting sqref="N57:O100">
    <cfRule type="cellIs" dxfId="363"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04C8AA32-F363-47F0-8554-E24457B98396}">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71C8789B-CAD5-4D4D-A877-1CA5046D8BC5}">
          <x14:formula1>
            <xm:f>'Graph Data'!$L$74:$L$76</xm:f>
          </x14:formula1>
          <xm:sqref>G17</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B53C5-AEFF-4538-A352-0E9D2BA7220A}">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28</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28'!E149)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28'!G41)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27'!H49)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28.1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Data'!$N$2:$BW$88,30,FALSE)</f>
        <v>0</v>
      </c>
      <c r="F57" s="166">
        <f>IFERROR(E57+'Pay App 27'!F57,"")</f>
        <v>0</v>
      </c>
      <c r="G57" s="166">
        <f>SUM('Pay App 1:Pay App 27'!H57)</f>
        <v>0</v>
      </c>
      <c r="H57" s="165"/>
      <c r="I57" s="166">
        <f>G57+H57</f>
        <v>0</v>
      </c>
      <c r="J57" s="167">
        <f>IFERROR(I57/F57,0)</f>
        <v>0</v>
      </c>
      <c r="K57" s="166">
        <f>IFERROR(F57-I57,"")</f>
        <v>0</v>
      </c>
      <c r="L57" s="166" t="str">
        <f>IF(AND($H$33&lt;100000, $H$33&gt;0, H57&gt;=1),0,IF(AND($H$33&gt;=100000,H57&lt;&gt;""),O57,""))</f>
        <v/>
      </c>
      <c r="M57" s="165"/>
      <c r="N57" s="166">
        <f>SUM('Pay App 1:Pay App 28'!L57)+SUM('Pay App 1:Pay App 28'!M57)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Data'!$N$2:$BW$88,30,FALSE)</f>
        <v>0</v>
      </c>
      <c r="F58" s="166">
        <f>IFERROR(E58+'Pay App 27'!F58,"")</f>
        <v>0</v>
      </c>
      <c r="G58" s="166">
        <f>SUM('Pay App 1:Pay App 27'!H58)</f>
        <v>0</v>
      </c>
      <c r="H58" s="165"/>
      <c r="I58" s="166">
        <f>G58+H58</f>
        <v>0</v>
      </c>
      <c r="J58" s="167">
        <f>IFERROR(I58/F58,0)</f>
        <v>0</v>
      </c>
      <c r="K58" s="166">
        <f>IFERROR(F58-I58,"")</f>
        <v>0</v>
      </c>
      <c r="L58" s="166" t="str">
        <f t="shared" ref="L58:L100" si="0">IF(AND($H$33&lt;100000, $H$33&gt;0, H58&gt;=1),0,IF(AND($H$33&gt;=100000,H58&lt;&gt;""),O58,""))</f>
        <v/>
      </c>
      <c r="M58" s="165"/>
      <c r="N58" s="166">
        <f>SUM('Pay App 1:Pay App 28'!L58)+SUM('Pay App 1:Pay App 28'!M58)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Data'!$N$2:$BW$88,30,FALSE)</f>
        <v>0</v>
      </c>
      <c r="F59" s="166">
        <f>IFERROR(E59+'Pay App 27'!F59,"")</f>
        <v>0</v>
      </c>
      <c r="G59" s="166">
        <f>SUM('Pay App 1:Pay App 27'!H59)</f>
        <v>0</v>
      </c>
      <c r="H59" s="165"/>
      <c r="I59" s="166">
        <f t="shared" ref="I59:I99" si="2">G59+H59</f>
        <v>0</v>
      </c>
      <c r="J59" s="167">
        <f t="shared" ref="J59:J99" si="3">IFERROR(I59/F59,0)</f>
        <v>0</v>
      </c>
      <c r="K59" s="166">
        <f t="shared" ref="K59:K99" si="4">IFERROR(F59-I59,"")</f>
        <v>0</v>
      </c>
      <c r="L59" s="166" t="str">
        <f t="shared" si="0"/>
        <v/>
      </c>
      <c r="M59" s="165"/>
      <c r="N59" s="166">
        <f>SUM('Pay App 1:Pay App 28'!L59)+SUM('Pay App 1:Pay App 28'!M59)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Data'!$N$2:$BW$88,30,FALSE)</f>
        <v>0</v>
      </c>
      <c r="F60" s="166">
        <f>IFERROR(E60+'Pay App 27'!F60,"")</f>
        <v>0</v>
      </c>
      <c r="G60" s="166">
        <f>SUM('Pay App 1:Pay App 27'!H60)</f>
        <v>0</v>
      </c>
      <c r="H60" s="165"/>
      <c r="I60" s="166">
        <f t="shared" si="2"/>
        <v>0</v>
      </c>
      <c r="J60" s="167">
        <f t="shared" si="3"/>
        <v>0</v>
      </c>
      <c r="K60" s="166">
        <f t="shared" si="4"/>
        <v>0</v>
      </c>
      <c r="L60" s="166" t="str">
        <f t="shared" si="0"/>
        <v/>
      </c>
      <c r="M60" s="165"/>
      <c r="N60" s="166">
        <f>SUM('Pay App 1:Pay App 28'!L60)+SUM('Pay App 1:Pay App 28'!M60)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Data'!$N$2:$BW$88,30,FALSE)</f>
        <v>0</v>
      </c>
      <c r="F61" s="166">
        <f>IFERROR(E61+'Pay App 27'!F61,"")</f>
        <v>0</v>
      </c>
      <c r="G61" s="166">
        <f>SUM('Pay App 1:Pay App 27'!H61)</f>
        <v>0</v>
      </c>
      <c r="H61" s="165"/>
      <c r="I61" s="166">
        <f t="shared" si="2"/>
        <v>0</v>
      </c>
      <c r="J61" s="167">
        <f t="shared" si="3"/>
        <v>0</v>
      </c>
      <c r="K61" s="166">
        <f t="shared" si="4"/>
        <v>0</v>
      </c>
      <c r="L61" s="166" t="str">
        <f t="shared" si="0"/>
        <v/>
      </c>
      <c r="M61" s="165"/>
      <c r="N61" s="166">
        <f>SUM('Pay App 1:Pay App 28'!L61)+SUM('Pay App 1:Pay App 28'!M61)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Data'!$N$2:$BW$88,30,FALSE)</f>
        <v>0</v>
      </c>
      <c r="F62" s="166">
        <f>IFERROR(E62+'Pay App 27'!F62,"")</f>
        <v>0</v>
      </c>
      <c r="G62" s="166">
        <f>SUM('Pay App 1:Pay App 27'!H62)</f>
        <v>0</v>
      </c>
      <c r="H62" s="165"/>
      <c r="I62" s="166">
        <f t="shared" si="2"/>
        <v>0</v>
      </c>
      <c r="J62" s="167">
        <f t="shared" si="3"/>
        <v>0</v>
      </c>
      <c r="K62" s="166">
        <f t="shared" si="4"/>
        <v>0</v>
      </c>
      <c r="L62" s="166" t="str">
        <f t="shared" si="0"/>
        <v/>
      </c>
      <c r="M62" s="165"/>
      <c r="N62" s="166">
        <f>SUM('Pay App 1:Pay App 28'!L62)+SUM('Pay App 1:Pay App 28'!M62)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Data'!$N$2:$BW$88,30,FALSE)</f>
        <v>0</v>
      </c>
      <c r="F63" s="166">
        <f>IFERROR(E63+'Pay App 27'!F63,"")</f>
        <v>0</v>
      </c>
      <c r="G63" s="166">
        <f>SUM('Pay App 1:Pay App 27'!H63)</f>
        <v>0</v>
      </c>
      <c r="H63" s="165"/>
      <c r="I63" s="166">
        <f t="shared" si="2"/>
        <v>0</v>
      </c>
      <c r="J63" s="167">
        <f t="shared" si="3"/>
        <v>0</v>
      </c>
      <c r="K63" s="166">
        <f t="shared" si="4"/>
        <v>0</v>
      </c>
      <c r="L63" s="166" t="str">
        <f t="shared" si="0"/>
        <v/>
      </c>
      <c r="M63" s="165"/>
      <c r="N63" s="166">
        <f>SUM('Pay App 1:Pay App 28'!L63)+SUM('Pay App 1:Pay App 28'!M63)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Data'!$N$2:$BW$88,30,FALSE)</f>
        <v>0</v>
      </c>
      <c r="F64" s="166">
        <f>IFERROR(E64+'Pay App 27'!F64,"")</f>
        <v>0</v>
      </c>
      <c r="G64" s="166">
        <f>SUM('Pay App 1:Pay App 27'!H64)</f>
        <v>0</v>
      </c>
      <c r="H64" s="165"/>
      <c r="I64" s="166">
        <f t="shared" si="2"/>
        <v>0</v>
      </c>
      <c r="J64" s="167">
        <f t="shared" si="3"/>
        <v>0</v>
      </c>
      <c r="K64" s="166">
        <f t="shared" si="4"/>
        <v>0</v>
      </c>
      <c r="L64" s="166" t="str">
        <f t="shared" si="0"/>
        <v/>
      </c>
      <c r="M64" s="165"/>
      <c r="N64" s="166">
        <f>SUM('Pay App 1:Pay App 28'!L64)+SUM('Pay App 1:Pay App 28'!M64)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Data'!$N$2:$BW$88,30,FALSE)</f>
        <v>0</v>
      </c>
      <c r="F65" s="166">
        <f>IFERROR(E65+'Pay App 27'!F65,"")</f>
        <v>0</v>
      </c>
      <c r="G65" s="166">
        <f>SUM('Pay App 1:Pay App 27'!H65)</f>
        <v>0</v>
      </c>
      <c r="H65" s="165"/>
      <c r="I65" s="166">
        <f t="shared" si="2"/>
        <v>0</v>
      </c>
      <c r="J65" s="167">
        <f t="shared" si="3"/>
        <v>0</v>
      </c>
      <c r="K65" s="166">
        <f t="shared" si="4"/>
        <v>0</v>
      </c>
      <c r="L65" s="166" t="str">
        <f t="shared" si="0"/>
        <v/>
      </c>
      <c r="M65" s="165"/>
      <c r="N65" s="166">
        <f>SUM('Pay App 1:Pay App 28'!L65)+SUM('Pay App 1:Pay App 28'!M65)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Data'!$N$2:$BW$88,30,FALSE)</f>
        <v>0</v>
      </c>
      <c r="F66" s="166">
        <f>IFERROR(E66+'Pay App 27'!F66,"")</f>
        <v>0</v>
      </c>
      <c r="G66" s="166">
        <f>SUM('Pay App 1:Pay App 27'!H66)</f>
        <v>0</v>
      </c>
      <c r="H66" s="165"/>
      <c r="I66" s="166">
        <f t="shared" si="2"/>
        <v>0</v>
      </c>
      <c r="J66" s="167">
        <f t="shared" si="3"/>
        <v>0</v>
      </c>
      <c r="K66" s="166">
        <f t="shared" si="4"/>
        <v>0</v>
      </c>
      <c r="L66" s="166" t="str">
        <f t="shared" si="0"/>
        <v/>
      </c>
      <c r="M66" s="165"/>
      <c r="N66" s="166">
        <f>SUM('Pay App 1:Pay App 28'!L66)+SUM('Pay App 1:Pay App 28'!M66)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Data'!$N$2:$BW$88,30,FALSE)</f>
        <v>0</v>
      </c>
      <c r="F67" s="166">
        <f>IFERROR(E67+'Pay App 27'!F67,"")</f>
        <v>0</v>
      </c>
      <c r="G67" s="166">
        <f>SUM('Pay App 1:Pay App 27'!H67)</f>
        <v>0</v>
      </c>
      <c r="H67" s="165"/>
      <c r="I67" s="166">
        <f t="shared" si="2"/>
        <v>0</v>
      </c>
      <c r="J67" s="167">
        <f t="shared" si="3"/>
        <v>0</v>
      </c>
      <c r="K67" s="166">
        <f t="shared" si="4"/>
        <v>0</v>
      </c>
      <c r="L67" s="166" t="str">
        <f t="shared" si="0"/>
        <v/>
      </c>
      <c r="M67" s="165"/>
      <c r="N67" s="166">
        <f>SUM('Pay App 1:Pay App 28'!L67)+SUM('Pay App 1:Pay App 28'!M67)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Data'!$N$2:$BW$88,30,FALSE)</f>
        <v>0</v>
      </c>
      <c r="F68" s="166">
        <f>IFERROR(E68+'Pay App 27'!F68,"")</f>
        <v>0</v>
      </c>
      <c r="G68" s="166">
        <f>SUM('Pay App 1:Pay App 27'!H68)</f>
        <v>0</v>
      </c>
      <c r="H68" s="165"/>
      <c r="I68" s="166">
        <f t="shared" si="2"/>
        <v>0</v>
      </c>
      <c r="J68" s="167">
        <f t="shared" si="3"/>
        <v>0</v>
      </c>
      <c r="K68" s="166">
        <f t="shared" si="4"/>
        <v>0</v>
      </c>
      <c r="L68" s="166" t="str">
        <f t="shared" si="0"/>
        <v/>
      </c>
      <c r="M68" s="165"/>
      <c r="N68" s="166">
        <f>SUM('Pay App 1:Pay App 28'!L68)+SUM('Pay App 1:Pay App 28'!M68)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Data'!$N$2:$BW$88,30,FALSE)</f>
        <v>0</v>
      </c>
      <c r="F69" s="166">
        <f>IFERROR(E69+'Pay App 27'!F69,"")</f>
        <v>0</v>
      </c>
      <c r="G69" s="166">
        <f>SUM('Pay App 1:Pay App 27'!H69)</f>
        <v>0</v>
      </c>
      <c r="H69" s="165"/>
      <c r="I69" s="166">
        <f t="shared" si="2"/>
        <v>0</v>
      </c>
      <c r="J69" s="167">
        <f t="shared" si="3"/>
        <v>0</v>
      </c>
      <c r="K69" s="166">
        <f t="shared" si="4"/>
        <v>0</v>
      </c>
      <c r="L69" s="166" t="str">
        <f t="shared" si="0"/>
        <v/>
      </c>
      <c r="M69" s="165"/>
      <c r="N69" s="166">
        <f>SUM('Pay App 1:Pay App 28'!L69)+SUM('Pay App 1:Pay App 28'!M69)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Data'!$N$2:$BW$88,30,FALSE)</f>
        <v>0</v>
      </c>
      <c r="F70" s="166">
        <f>IFERROR(E70+'Pay App 27'!F70,"")</f>
        <v>0</v>
      </c>
      <c r="G70" s="166">
        <f>SUM('Pay App 1:Pay App 27'!H70)</f>
        <v>0</v>
      </c>
      <c r="H70" s="165"/>
      <c r="I70" s="166">
        <f t="shared" si="2"/>
        <v>0</v>
      </c>
      <c r="J70" s="167">
        <f t="shared" si="3"/>
        <v>0</v>
      </c>
      <c r="K70" s="166">
        <f t="shared" si="4"/>
        <v>0</v>
      </c>
      <c r="L70" s="166" t="str">
        <f t="shared" si="0"/>
        <v/>
      </c>
      <c r="M70" s="165"/>
      <c r="N70" s="166">
        <f>SUM('Pay App 1:Pay App 28'!L70)+SUM('Pay App 1:Pay App 28'!M70)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Data'!$N$2:$BW$88,30,FALSE)</f>
        <v>0</v>
      </c>
      <c r="F71" s="166">
        <f>IFERROR(E71+'Pay App 27'!F71,"")</f>
        <v>0</v>
      </c>
      <c r="G71" s="166">
        <f>SUM('Pay App 1:Pay App 27'!H71)</f>
        <v>0</v>
      </c>
      <c r="H71" s="165"/>
      <c r="I71" s="166">
        <f t="shared" si="2"/>
        <v>0</v>
      </c>
      <c r="J71" s="167">
        <f t="shared" si="3"/>
        <v>0</v>
      </c>
      <c r="K71" s="166">
        <f t="shared" si="4"/>
        <v>0</v>
      </c>
      <c r="L71" s="166" t="str">
        <f t="shared" si="0"/>
        <v/>
      </c>
      <c r="M71" s="165"/>
      <c r="N71" s="166">
        <f>SUM('Pay App 1:Pay App 28'!L71)+SUM('Pay App 1:Pay App 28'!M71)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Data'!$N$2:$BW$88,30,FALSE)</f>
        <v>0</v>
      </c>
      <c r="F72" s="166">
        <f>IFERROR(E72+'Pay App 27'!F72,"")</f>
        <v>0</v>
      </c>
      <c r="G72" s="166">
        <f>SUM('Pay App 1:Pay App 27'!H72)</f>
        <v>0</v>
      </c>
      <c r="H72" s="165"/>
      <c r="I72" s="166">
        <f t="shared" si="2"/>
        <v>0</v>
      </c>
      <c r="J72" s="167">
        <f t="shared" si="3"/>
        <v>0</v>
      </c>
      <c r="K72" s="166">
        <f t="shared" si="4"/>
        <v>0</v>
      </c>
      <c r="L72" s="166" t="str">
        <f t="shared" si="0"/>
        <v/>
      </c>
      <c r="M72" s="165"/>
      <c r="N72" s="166">
        <f>SUM('Pay App 1:Pay App 28'!L72)+SUM('Pay App 1:Pay App 28'!M72)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Data'!$N$2:$BW$88,30,FALSE)</f>
        <v>0</v>
      </c>
      <c r="F73" s="166">
        <f>IFERROR(E73+'Pay App 27'!F73,"")</f>
        <v>0</v>
      </c>
      <c r="G73" s="166">
        <f>SUM('Pay App 1:Pay App 27'!H73)</f>
        <v>0</v>
      </c>
      <c r="H73" s="165"/>
      <c r="I73" s="166">
        <f t="shared" si="2"/>
        <v>0</v>
      </c>
      <c r="J73" s="167">
        <f t="shared" si="3"/>
        <v>0</v>
      </c>
      <c r="K73" s="166">
        <f t="shared" si="4"/>
        <v>0</v>
      </c>
      <c r="L73" s="166" t="str">
        <f t="shared" si="0"/>
        <v/>
      </c>
      <c r="M73" s="165"/>
      <c r="N73" s="166">
        <f>SUM('Pay App 1:Pay App 28'!L73)+SUM('Pay App 1:Pay App 28'!M73)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Data'!$N$2:$BW$88,30,FALSE)</f>
        <v>0</v>
      </c>
      <c r="F74" s="166">
        <f>IFERROR(E74+'Pay App 27'!F74,"")</f>
        <v>0</v>
      </c>
      <c r="G74" s="166">
        <f>SUM('Pay App 1:Pay App 27'!H74)</f>
        <v>0</v>
      </c>
      <c r="H74" s="165"/>
      <c r="I74" s="166">
        <f t="shared" si="2"/>
        <v>0</v>
      </c>
      <c r="J74" s="167">
        <f t="shared" si="3"/>
        <v>0</v>
      </c>
      <c r="K74" s="166">
        <f t="shared" si="4"/>
        <v>0</v>
      </c>
      <c r="L74" s="166" t="str">
        <f t="shared" si="0"/>
        <v/>
      </c>
      <c r="M74" s="165"/>
      <c r="N74" s="166">
        <f>SUM('Pay App 1:Pay App 28'!L74)+SUM('Pay App 1:Pay App 28'!M74)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Data'!$N$2:$BW$88,30,FALSE)</f>
        <v>0</v>
      </c>
      <c r="F75" s="166">
        <f>IFERROR(E75+'Pay App 27'!F75,"")</f>
        <v>0</v>
      </c>
      <c r="G75" s="166">
        <f>SUM('Pay App 1:Pay App 27'!H75)</f>
        <v>0</v>
      </c>
      <c r="H75" s="165"/>
      <c r="I75" s="166">
        <f t="shared" si="2"/>
        <v>0</v>
      </c>
      <c r="J75" s="167">
        <f t="shared" si="3"/>
        <v>0</v>
      </c>
      <c r="K75" s="166">
        <f t="shared" si="4"/>
        <v>0</v>
      </c>
      <c r="L75" s="166" t="str">
        <f t="shared" si="0"/>
        <v/>
      </c>
      <c r="M75" s="165"/>
      <c r="N75" s="166">
        <f>SUM('Pay App 1:Pay App 28'!L75)+SUM('Pay App 1:Pay App 28'!M75)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Data'!$N$2:$BW$88,30,FALSE)</f>
        <v>0</v>
      </c>
      <c r="F76" s="166">
        <f>IFERROR(E76+'Pay App 27'!F76,"")</f>
        <v>0</v>
      </c>
      <c r="G76" s="166">
        <f>SUM('Pay App 1:Pay App 27'!H76)</f>
        <v>0</v>
      </c>
      <c r="H76" s="165"/>
      <c r="I76" s="166">
        <f t="shared" si="2"/>
        <v>0</v>
      </c>
      <c r="J76" s="167">
        <f t="shared" si="3"/>
        <v>0</v>
      </c>
      <c r="K76" s="166">
        <f t="shared" si="4"/>
        <v>0</v>
      </c>
      <c r="L76" s="166" t="str">
        <f t="shared" si="0"/>
        <v/>
      </c>
      <c r="M76" s="165"/>
      <c r="N76" s="166">
        <f>SUM('Pay App 1:Pay App 28'!L76)+SUM('Pay App 1:Pay App 28'!M76)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Data'!$N$2:$BW$88,30,FALSE)</f>
        <v>0</v>
      </c>
      <c r="F77" s="166">
        <f>IFERROR(E77+'Pay App 27'!F77,"")</f>
        <v>0</v>
      </c>
      <c r="G77" s="166">
        <f>SUM('Pay App 1:Pay App 27'!H77)</f>
        <v>0</v>
      </c>
      <c r="H77" s="165"/>
      <c r="I77" s="166">
        <f t="shared" si="2"/>
        <v>0</v>
      </c>
      <c r="J77" s="167">
        <f t="shared" si="3"/>
        <v>0</v>
      </c>
      <c r="K77" s="166">
        <f t="shared" si="4"/>
        <v>0</v>
      </c>
      <c r="L77" s="166" t="str">
        <f t="shared" si="0"/>
        <v/>
      </c>
      <c r="M77" s="165"/>
      <c r="N77" s="166">
        <f>SUM('Pay App 1:Pay App 28'!L77)+SUM('Pay App 1:Pay App 28'!M77)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Data'!$N$2:$BW$88,30,FALSE)</f>
        <v>0</v>
      </c>
      <c r="F78" s="166">
        <f>IFERROR(E78+'Pay App 27'!F78,"")</f>
        <v>0</v>
      </c>
      <c r="G78" s="166">
        <f>SUM('Pay App 1:Pay App 27'!H78)</f>
        <v>0</v>
      </c>
      <c r="H78" s="165"/>
      <c r="I78" s="166">
        <f t="shared" si="2"/>
        <v>0</v>
      </c>
      <c r="J78" s="167">
        <f t="shared" si="3"/>
        <v>0</v>
      </c>
      <c r="K78" s="166">
        <f t="shared" si="4"/>
        <v>0</v>
      </c>
      <c r="L78" s="166" t="str">
        <f t="shared" si="0"/>
        <v/>
      </c>
      <c r="M78" s="165"/>
      <c r="N78" s="166">
        <f>SUM('Pay App 1:Pay App 28'!L78)+SUM('Pay App 1:Pay App 28'!M78)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Data'!$N$2:$BW$88,30,FALSE)</f>
        <v>0</v>
      </c>
      <c r="F79" s="166">
        <f>IFERROR(E79+'Pay App 27'!F79,"")</f>
        <v>0</v>
      </c>
      <c r="G79" s="166">
        <f>SUM('Pay App 1:Pay App 27'!H79)</f>
        <v>0</v>
      </c>
      <c r="H79" s="165"/>
      <c r="I79" s="166">
        <f t="shared" si="2"/>
        <v>0</v>
      </c>
      <c r="J79" s="167">
        <f t="shared" si="3"/>
        <v>0</v>
      </c>
      <c r="K79" s="166">
        <f t="shared" si="4"/>
        <v>0</v>
      </c>
      <c r="L79" s="166" t="str">
        <f t="shared" si="0"/>
        <v/>
      </c>
      <c r="M79" s="165"/>
      <c r="N79" s="166">
        <f>SUM('Pay App 1:Pay App 28'!L79)+SUM('Pay App 1:Pay App 28'!M79)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Data'!$N$2:$BW$88,30,FALSE)</f>
        <v>0</v>
      </c>
      <c r="F80" s="166">
        <f>IFERROR(E80+'Pay App 27'!F80,"")</f>
        <v>0</v>
      </c>
      <c r="G80" s="166">
        <f>SUM('Pay App 1:Pay App 27'!H80)</f>
        <v>0</v>
      </c>
      <c r="H80" s="165"/>
      <c r="I80" s="166">
        <f t="shared" si="2"/>
        <v>0</v>
      </c>
      <c r="J80" s="167">
        <f t="shared" si="3"/>
        <v>0</v>
      </c>
      <c r="K80" s="166">
        <f t="shared" si="4"/>
        <v>0</v>
      </c>
      <c r="L80" s="166" t="str">
        <f t="shared" si="0"/>
        <v/>
      </c>
      <c r="M80" s="165"/>
      <c r="N80" s="166">
        <f>SUM('Pay App 1:Pay App 28'!L80)+SUM('Pay App 1:Pay App 28'!M80)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Data'!$N$2:$BW$88,30,FALSE)</f>
        <v>0</v>
      </c>
      <c r="F81" s="166">
        <f>IFERROR(E81+'Pay App 27'!F81,"")</f>
        <v>0</v>
      </c>
      <c r="G81" s="166">
        <f>SUM('Pay App 1:Pay App 27'!H81)</f>
        <v>0</v>
      </c>
      <c r="H81" s="165"/>
      <c r="I81" s="166">
        <f t="shared" si="2"/>
        <v>0</v>
      </c>
      <c r="J81" s="167">
        <f t="shared" si="3"/>
        <v>0</v>
      </c>
      <c r="K81" s="166">
        <f t="shared" si="4"/>
        <v>0</v>
      </c>
      <c r="L81" s="166" t="str">
        <f t="shared" si="0"/>
        <v/>
      </c>
      <c r="M81" s="165"/>
      <c r="N81" s="166">
        <f>SUM('Pay App 1:Pay App 28'!L81)+SUM('Pay App 1:Pay App 28'!M81)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Data'!$N$2:$BW$88,30,FALSE)</f>
        <v>0</v>
      </c>
      <c r="F82" s="166">
        <f>IFERROR(E82+'Pay App 27'!F82,"")</f>
        <v>0</v>
      </c>
      <c r="G82" s="166">
        <f>SUM('Pay App 1:Pay App 27'!H82)</f>
        <v>0</v>
      </c>
      <c r="H82" s="165"/>
      <c r="I82" s="166">
        <f t="shared" si="2"/>
        <v>0</v>
      </c>
      <c r="J82" s="167">
        <f t="shared" si="3"/>
        <v>0</v>
      </c>
      <c r="K82" s="166">
        <f t="shared" si="4"/>
        <v>0</v>
      </c>
      <c r="L82" s="166" t="str">
        <f t="shared" si="0"/>
        <v/>
      </c>
      <c r="M82" s="165"/>
      <c r="N82" s="166">
        <f>SUM('Pay App 1:Pay App 28'!L82)+SUM('Pay App 1:Pay App 28'!M82)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Data'!$N$2:$BW$88,30,FALSE)</f>
        <v>0</v>
      </c>
      <c r="F83" s="166">
        <f>IFERROR(E83+'Pay App 27'!F83,"")</f>
        <v>0</v>
      </c>
      <c r="G83" s="166">
        <f>SUM('Pay App 1:Pay App 27'!H83)</f>
        <v>0</v>
      </c>
      <c r="H83" s="165"/>
      <c r="I83" s="166">
        <f t="shared" si="2"/>
        <v>0</v>
      </c>
      <c r="J83" s="167">
        <f t="shared" si="3"/>
        <v>0</v>
      </c>
      <c r="K83" s="166">
        <f t="shared" si="4"/>
        <v>0</v>
      </c>
      <c r="L83" s="166" t="str">
        <f t="shared" si="0"/>
        <v/>
      </c>
      <c r="M83" s="165"/>
      <c r="N83" s="166">
        <f>SUM('Pay App 1:Pay App 28'!L83)+SUM('Pay App 1:Pay App 28'!M83)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Data'!$N$2:$BW$88,30,FALSE)</f>
        <v>0</v>
      </c>
      <c r="F84" s="166">
        <f>IFERROR(E84+'Pay App 27'!F84,"")</f>
        <v>0</v>
      </c>
      <c r="G84" s="166">
        <f>SUM('Pay App 1:Pay App 27'!H84)</f>
        <v>0</v>
      </c>
      <c r="H84" s="165"/>
      <c r="I84" s="166">
        <f t="shared" si="2"/>
        <v>0</v>
      </c>
      <c r="J84" s="167">
        <f t="shared" si="3"/>
        <v>0</v>
      </c>
      <c r="K84" s="166">
        <f t="shared" si="4"/>
        <v>0</v>
      </c>
      <c r="L84" s="166" t="str">
        <f t="shared" si="0"/>
        <v/>
      </c>
      <c r="M84" s="165"/>
      <c r="N84" s="166">
        <f>SUM('Pay App 1:Pay App 28'!L84)+SUM('Pay App 1:Pay App 28'!M84)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Data'!$N$2:$BW$88,30,FALSE)</f>
        <v>0</v>
      </c>
      <c r="F85" s="166">
        <f>IFERROR(E85+'Pay App 27'!F85,"")</f>
        <v>0</v>
      </c>
      <c r="G85" s="166">
        <f>SUM('Pay App 1:Pay App 27'!H85)</f>
        <v>0</v>
      </c>
      <c r="H85" s="165"/>
      <c r="I85" s="166">
        <f t="shared" si="2"/>
        <v>0</v>
      </c>
      <c r="J85" s="167">
        <f t="shared" si="3"/>
        <v>0</v>
      </c>
      <c r="K85" s="166">
        <f t="shared" si="4"/>
        <v>0</v>
      </c>
      <c r="L85" s="166" t="str">
        <f t="shared" si="0"/>
        <v/>
      </c>
      <c r="M85" s="165"/>
      <c r="N85" s="166">
        <f>SUM('Pay App 1:Pay App 28'!L85)+SUM('Pay App 1:Pay App 28'!M85)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Data'!$N$2:$BW$88,30,FALSE)</f>
        <v>0</v>
      </c>
      <c r="F86" s="166">
        <f>IFERROR(E86+'Pay App 27'!F86,"")</f>
        <v>0</v>
      </c>
      <c r="G86" s="166">
        <f>SUM('Pay App 1:Pay App 27'!H86)</f>
        <v>0</v>
      </c>
      <c r="H86" s="165"/>
      <c r="I86" s="166">
        <f t="shared" si="2"/>
        <v>0</v>
      </c>
      <c r="J86" s="167">
        <f t="shared" si="3"/>
        <v>0</v>
      </c>
      <c r="K86" s="166">
        <f t="shared" si="4"/>
        <v>0</v>
      </c>
      <c r="L86" s="166" t="str">
        <f t="shared" si="0"/>
        <v/>
      </c>
      <c r="M86" s="165"/>
      <c r="N86" s="166">
        <f>SUM('Pay App 1:Pay App 28'!L86)+SUM('Pay App 1:Pay App 28'!M86)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Data'!$N$2:$BW$88,30,FALSE)</f>
        <v>0</v>
      </c>
      <c r="F87" s="166">
        <f>IFERROR(E87+'Pay App 27'!F87,"")</f>
        <v>0</v>
      </c>
      <c r="G87" s="166">
        <f>SUM('Pay App 1:Pay App 27'!H87)</f>
        <v>0</v>
      </c>
      <c r="H87" s="165"/>
      <c r="I87" s="166">
        <f t="shared" si="2"/>
        <v>0</v>
      </c>
      <c r="J87" s="167">
        <f t="shared" si="3"/>
        <v>0</v>
      </c>
      <c r="K87" s="166">
        <f t="shared" si="4"/>
        <v>0</v>
      </c>
      <c r="L87" s="166" t="str">
        <f t="shared" si="0"/>
        <v/>
      </c>
      <c r="M87" s="165"/>
      <c r="N87" s="166">
        <f>SUM('Pay App 1:Pay App 28'!L87)+SUM('Pay App 1:Pay App 28'!M87)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Data'!$N$2:$BW$88,30,FALSE)</f>
        <v>0</v>
      </c>
      <c r="F88" s="166">
        <f>IFERROR(E88+'Pay App 27'!F88,"")</f>
        <v>0</v>
      </c>
      <c r="G88" s="166">
        <f>SUM('Pay App 1:Pay App 27'!H88)</f>
        <v>0</v>
      </c>
      <c r="H88" s="165"/>
      <c r="I88" s="166">
        <f t="shared" si="2"/>
        <v>0</v>
      </c>
      <c r="J88" s="167">
        <f t="shared" si="3"/>
        <v>0</v>
      </c>
      <c r="K88" s="166">
        <f t="shared" si="4"/>
        <v>0</v>
      </c>
      <c r="L88" s="166" t="str">
        <f t="shared" si="0"/>
        <v/>
      </c>
      <c r="M88" s="165"/>
      <c r="N88" s="166">
        <f>SUM('Pay App 1:Pay App 28'!L88)+SUM('Pay App 1:Pay App 28'!M88)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Data'!$N$2:$BW$88,30,FALSE)</f>
        <v>0</v>
      </c>
      <c r="F89" s="166">
        <f>IFERROR(E89+'Pay App 27'!F89,"")</f>
        <v>0</v>
      </c>
      <c r="G89" s="166">
        <f>SUM('Pay App 1:Pay App 27'!H89)</f>
        <v>0</v>
      </c>
      <c r="H89" s="165"/>
      <c r="I89" s="166">
        <f t="shared" si="2"/>
        <v>0</v>
      </c>
      <c r="J89" s="167">
        <f t="shared" si="3"/>
        <v>0</v>
      </c>
      <c r="K89" s="166">
        <f t="shared" si="4"/>
        <v>0</v>
      </c>
      <c r="L89" s="166" t="str">
        <f t="shared" si="0"/>
        <v/>
      </c>
      <c r="M89" s="165"/>
      <c r="N89" s="166">
        <f>SUM('Pay App 1:Pay App 28'!L89)+SUM('Pay App 1:Pay App 28'!M89)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Data'!$N$2:$BW$88,30,FALSE)</f>
        <v>0</v>
      </c>
      <c r="F90" s="166">
        <f>IFERROR(E90+'Pay App 27'!F90,"")</f>
        <v>0</v>
      </c>
      <c r="G90" s="166">
        <f>SUM('Pay App 1:Pay App 27'!H90)</f>
        <v>0</v>
      </c>
      <c r="H90" s="165"/>
      <c r="I90" s="166">
        <f t="shared" si="2"/>
        <v>0</v>
      </c>
      <c r="J90" s="167">
        <f t="shared" si="3"/>
        <v>0</v>
      </c>
      <c r="K90" s="166">
        <f t="shared" si="4"/>
        <v>0</v>
      </c>
      <c r="L90" s="166" t="str">
        <f t="shared" si="0"/>
        <v/>
      </c>
      <c r="M90" s="165"/>
      <c r="N90" s="166">
        <f>SUM('Pay App 1:Pay App 28'!L90)+SUM('Pay App 1:Pay App 28'!M90)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Data'!$N$2:$BW$88,30,FALSE)</f>
        <v>0</v>
      </c>
      <c r="F91" s="166">
        <f>IFERROR(E91+'Pay App 27'!F91,"")</f>
        <v>0</v>
      </c>
      <c r="G91" s="166">
        <f>SUM('Pay App 1:Pay App 27'!H91)</f>
        <v>0</v>
      </c>
      <c r="H91" s="165"/>
      <c r="I91" s="166">
        <f t="shared" si="2"/>
        <v>0</v>
      </c>
      <c r="J91" s="167">
        <f t="shared" si="3"/>
        <v>0</v>
      </c>
      <c r="K91" s="166">
        <f t="shared" si="4"/>
        <v>0</v>
      </c>
      <c r="L91" s="166" t="str">
        <f t="shared" si="0"/>
        <v/>
      </c>
      <c r="M91" s="165"/>
      <c r="N91" s="166">
        <f>SUM('Pay App 1:Pay App 28'!L91)+SUM('Pay App 1:Pay App 28'!M91)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Data'!$N$2:$BW$88,30,FALSE)</f>
        <v>0</v>
      </c>
      <c r="F92" s="166">
        <f>IFERROR(E92+'Pay App 27'!F92,"")</f>
        <v>0</v>
      </c>
      <c r="G92" s="166">
        <f>SUM('Pay App 1:Pay App 27'!H92)</f>
        <v>0</v>
      </c>
      <c r="H92" s="165"/>
      <c r="I92" s="166">
        <f t="shared" si="2"/>
        <v>0</v>
      </c>
      <c r="J92" s="167">
        <f t="shared" si="3"/>
        <v>0</v>
      </c>
      <c r="K92" s="166">
        <f t="shared" si="4"/>
        <v>0</v>
      </c>
      <c r="L92" s="166" t="str">
        <f t="shared" si="0"/>
        <v/>
      </c>
      <c r="M92" s="165"/>
      <c r="N92" s="166">
        <f>SUM('Pay App 1:Pay App 28'!L92)+SUM('Pay App 1:Pay App 28'!M92)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Data'!$N$2:$BW$88,30,FALSE)</f>
        <v>0</v>
      </c>
      <c r="F93" s="166">
        <f>IFERROR(E93+'Pay App 27'!F93,"")</f>
        <v>0</v>
      </c>
      <c r="G93" s="166">
        <f>SUM('Pay App 1:Pay App 27'!H93)</f>
        <v>0</v>
      </c>
      <c r="H93" s="165"/>
      <c r="I93" s="166">
        <f t="shared" si="2"/>
        <v>0</v>
      </c>
      <c r="J93" s="167">
        <f t="shared" si="3"/>
        <v>0</v>
      </c>
      <c r="K93" s="166">
        <f t="shared" si="4"/>
        <v>0</v>
      </c>
      <c r="L93" s="166" t="str">
        <f t="shared" si="0"/>
        <v/>
      </c>
      <c r="M93" s="165"/>
      <c r="N93" s="166">
        <f>SUM('Pay App 1:Pay App 28'!L93)+SUM('Pay App 1:Pay App 28'!M93)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Data'!$N$2:$BW$88,30,FALSE)</f>
        <v>0</v>
      </c>
      <c r="F94" s="166">
        <f>IFERROR(E94+'Pay App 27'!F94,"")</f>
        <v>0</v>
      </c>
      <c r="G94" s="166">
        <f>SUM('Pay App 1:Pay App 27'!H94)</f>
        <v>0</v>
      </c>
      <c r="H94" s="165"/>
      <c r="I94" s="166">
        <f t="shared" si="2"/>
        <v>0</v>
      </c>
      <c r="J94" s="167">
        <f t="shared" si="3"/>
        <v>0</v>
      </c>
      <c r="K94" s="166">
        <f t="shared" si="4"/>
        <v>0</v>
      </c>
      <c r="L94" s="166" t="str">
        <f t="shared" si="0"/>
        <v/>
      </c>
      <c r="M94" s="165"/>
      <c r="N94" s="166">
        <f>SUM('Pay App 1:Pay App 28'!L94)+SUM('Pay App 1:Pay App 28'!M94)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Data'!$N$2:$BW$88,30,FALSE)</f>
        <v>0</v>
      </c>
      <c r="F95" s="166">
        <f>IFERROR(E95+'Pay App 27'!F95,"")</f>
        <v>0</v>
      </c>
      <c r="G95" s="166">
        <f>SUM('Pay App 1:Pay App 27'!H95)</f>
        <v>0</v>
      </c>
      <c r="H95" s="165"/>
      <c r="I95" s="166">
        <f t="shared" si="2"/>
        <v>0</v>
      </c>
      <c r="J95" s="167">
        <f t="shared" si="3"/>
        <v>0</v>
      </c>
      <c r="K95" s="166">
        <f t="shared" si="4"/>
        <v>0</v>
      </c>
      <c r="L95" s="166" t="str">
        <f t="shared" si="0"/>
        <v/>
      </c>
      <c r="M95" s="165"/>
      <c r="N95" s="166">
        <f>SUM('Pay App 1:Pay App 28'!L95)+SUM('Pay App 1:Pay App 28'!M95)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Data'!$N$2:$BW$88,30,FALSE)</f>
        <v>0</v>
      </c>
      <c r="F96" s="166">
        <f>IFERROR(E96+'Pay App 27'!F96,"")</f>
        <v>0</v>
      </c>
      <c r="G96" s="166">
        <f>SUM('Pay App 1:Pay App 27'!H96)</f>
        <v>0</v>
      </c>
      <c r="H96" s="165"/>
      <c r="I96" s="166">
        <f t="shared" si="2"/>
        <v>0</v>
      </c>
      <c r="J96" s="167">
        <f t="shared" si="3"/>
        <v>0</v>
      </c>
      <c r="K96" s="166">
        <f t="shared" si="4"/>
        <v>0</v>
      </c>
      <c r="L96" s="166" t="str">
        <f t="shared" si="0"/>
        <v/>
      </c>
      <c r="M96" s="165"/>
      <c r="N96" s="166">
        <f>SUM('Pay App 1:Pay App 28'!L96)+SUM('Pay App 1:Pay App 28'!M96)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Data'!$N$2:$BW$88,30,FALSE)</f>
        <v>0</v>
      </c>
      <c r="F97" s="166">
        <f>IFERROR(E97+'Pay App 27'!F97,"")</f>
        <v>0</v>
      </c>
      <c r="G97" s="166">
        <f>SUM('Pay App 1:Pay App 27'!H97)</f>
        <v>0</v>
      </c>
      <c r="H97" s="165"/>
      <c r="I97" s="166">
        <f t="shared" si="2"/>
        <v>0</v>
      </c>
      <c r="J97" s="167">
        <f t="shared" si="3"/>
        <v>0</v>
      </c>
      <c r="K97" s="166">
        <f t="shared" si="4"/>
        <v>0</v>
      </c>
      <c r="L97" s="166" t="str">
        <f t="shared" si="0"/>
        <v/>
      </c>
      <c r="M97" s="165"/>
      <c r="N97" s="166">
        <f>SUM('Pay App 1:Pay App 28'!L97)+SUM('Pay App 1:Pay App 28'!M97)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Data'!$N$2:$BW$88,30,FALSE)</f>
        <v>0</v>
      </c>
      <c r="F98" s="166">
        <f>IFERROR(E98+'Pay App 27'!F98,"")</f>
        <v>0</v>
      </c>
      <c r="G98" s="166">
        <f>SUM('Pay App 1:Pay App 27'!H98)</f>
        <v>0</v>
      </c>
      <c r="H98" s="165"/>
      <c r="I98" s="166">
        <f t="shared" si="2"/>
        <v>0</v>
      </c>
      <c r="J98" s="167">
        <f t="shared" si="3"/>
        <v>0</v>
      </c>
      <c r="K98" s="166">
        <f t="shared" si="4"/>
        <v>0</v>
      </c>
      <c r="L98" s="166" t="str">
        <f t="shared" si="0"/>
        <v/>
      </c>
      <c r="M98" s="165"/>
      <c r="N98" s="166">
        <f>SUM('Pay App 1:Pay App 28'!L98)+SUM('Pay App 1:Pay App 28'!M98)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Data'!$N$2:$BW$88,30,FALSE)</f>
        <v>0</v>
      </c>
      <c r="F99" s="166">
        <f>IFERROR(E99+'Pay App 27'!F99,"")</f>
        <v>0</v>
      </c>
      <c r="G99" s="166">
        <f>SUM('Pay App 1:Pay App 27'!H99)</f>
        <v>0</v>
      </c>
      <c r="H99" s="165"/>
      <c r="I99" s="166">
        <f t="shared" si="2"/>
        <v>0</v>
      </c>
      <c r="J99" s="167">
        <f t="shared" si="3"/>
        <v>0</v>
      </c>
      <c r="K99" s="166">
        <f t="shared" si="4"/>
        <v>0</v>
      </c>
      <c r="L99" s="166" t="str">
        <f t="shared" si="0"/>
        <v/>
      </c>
      <c r="M99" s="165"/>
      <c r="N99" s="166">
        <f>SUM('Pay App 1:Pay App 28'!L99)+SUM('Pay App 1:Pay App 28'!M99)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Data'!$N$2:$BW$88,30,FALSE)</f>
        <v>0</v>
      </c>
      <c r="F100" s="166">
        <f>IFERROR(E100+'Pay App 27'!F100,"")</f>
        <v>0</v>
      </c>
      <c r="G100" s="166">
        <f>SUM('Pay App 1:Pay App 27'!H100)</f>
        <v>0</v>
      </c>
      <c r="H100" s="165"/>
      <c r="I100" s="166">
        <f>G100+H100</f>
        <v>0</v>
      </c>
      <c r="J100" s="167">
        <f>IFERROR(I100/F100,0)</f>
        <v>0</v>
      </c>
      <c r="K100" s="166">
        <f>IFERROR(F100-I100,"")</f>
        <v>0</v>
      </c>
      <c r="L100" s="166" t="str">
        <f t="shared" si="0"/>
        <v/>
      </c>
      <c r="M100" s="165"/>
      <c r="N100" s="166">
        <f>SUM('Pay App 1:Pay App 28'!L100)+SUM('Pay App 1:Pay App 28'!M100)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28.2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Data'!$N$2:$BW$88,30,FALSE)</f>
        <v>0</v>
      </c>
      <c r="F106" s="166">
        <f>IFERROR(E106+'Pay App 27'!F106,"")</f>
        <v>0</v>
      </c>
      <c r="G106" s="166">
        <f>SUM('Pay App 1:Pay App 27'!H106)</f>
        <v>0</v>
      </c>
      <c r="H106" s="165"/>
      <c r="I106" s="166">
        <f>G106+H106</f>
        <v>0</v>
      </c>
      <c r="J106" s="167">
        <f>IFERROR(I106/F106,0)</f>
        <v>0</v>
      </c>
      <c r="K106" s="166">
        <f>IFERROR(F106-I106,"")</f>
        <v>0</v>
      </c>
      <c r="L106" s="166" t="str">
        <f>IF(AND($H$33&lt;100000, $H$33&gt;0, H106&gt;=1),0,IF(AND($H$33&gt;=100000,H106&lt;&gt;""),O106,""))</f>
        <v/>
      </c>
      <c r="M106" s="165"/>
      <c r="N106" s="166">
        <f>SUM('Pay App 1:Pay App 28'!L106)+SUM('Pay App 1:Pay App 28'!M106)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Data'!$N$2:$BW$88,30,FALSE)</f>
        <v>0</v>
      </c>
      <c r="F107" s="166">
        <f>IFERROR(E107+'Pay App 27'!F107,"")</f>
        <v>0</v>
      </c>
      <c r="G107" s="166">
        <f>SUM('Pay App 1:Pay App 27'!H107)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28'!L107)+SUM('Pay App 1:Pay App 28'!M107)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Data'!$N$2:$BW$88,30,FALSE)</f>
        <v>0</v>
      </c>
      <c r="F108" s="166">
        <f>IFERROR(E108+'Pay App 27'!F108,"")</f>
        <v>0</v>
      </c>
      <c r="G108" s="166">
        <f>SUM('Pay App 1:Pay App 27'!H108)</f>
        <v>0</v>
      </c>
      <c r="H108" s="165"/>
      <c r="I108" s="166">
        <f t="shared" si="6"/>
        <v>0</v>
      </c>
      <c r="J108" s="167">
        <f t="shared" si="7"/>
        <v>0</v>
      </c>
      <c r="K108" s="166">
        <f t="shared" si="8"/>
        <v>0</v>
      </c>
      <c r="L108" s="166" t="str">
        <f t="shared" si="9"/>
        <v/>
      </c>
      <c r="M108" s="165"/>
      <c r="N108" s="166">
        <f>SUM('Pay App 1:Pay App 28'!L108)+SUM('Pay App 1:Pay App 28'!M108)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Data'!$N$2:$BW$88,30,FALSE)</f>
        <v>0</v>
      </c>
      <c r="F109" s="166">
        <f>IFERROR(E109+'Pay App 27'!F109,"")</f>
        <v>0</v>
      </c>
      <c r="G109" s="166">
        <f>SUM('Pay App 1:Pay App 27'!H109)</f>
        <v>0</v>
      </c>
      <c r="H109" s="165"/>
      <c r="I109" s="166">
        <f t="shared" si="6"/>
        <v>0</v>
      </c>
      <c r="J109" s="167">
        <f t="shared" si="7"/>
        <v>0</v>
      </c>
      <c r="K109" s="166">
        <f t="shared" si="8"/>
        <v>0</v>
      </c>
      <c r="L109" s="166" t="str">
        <f t="shared" si="9"/>
        <v/>
      </c>
      <c r="M109" s="165"/>
      <c r="N109" s="166">
        <f>SUM('Pay App 1:Pay App 28'!L109)+SUM('Pay App 1:Pay App 28'!M109)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Data'!$N$2:$BW$88,30,FALSE)</f>
        <v>0</v>
      </c>
      <c r="F110" s="166">
        <f>IFERROR(E110+'Pay App 27'!F110,"")</f>
        <v>0</v>
      </c>
      <c r="G110" s="166">
        <f>SUM('Pay App 1:Pay App 27'!H110)</f>
        <v>0</v>
      </c>
      <c r="H110" s="165"/>
      <c r="I110" s="166">
        <f t="shared" si="6"/>
        <v>0</v>
      </c>
      <c r="J110" s="167">
        <f t="shared" si="7"/>
        <v>0</v>
      </c>
      <c r="K110" s="166">
        <f t="shared" si="8"/>
        <v>0</v>
      </c>
      <c r="L110" s="166" t="str">
        <f t="shared" si="9"/>
        <v/>
      </c>
      <c r="M110" s="165"/>
      <c r="N110" s="166">
        <f>SUM('Pay App 1:Pay App 28'!L110)+SUM('Pay App 1:Pay App 28'!M110)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Data'!$N$2:$BW$88,30,FALSE)</f>
        <v>0</v>
      </c>
      <c r="F111" s="166">
        <f>IFERROR(E111+'Pay App 27'!F111,"")</f>
        <v>0</v>
      </c>
      <c r="G111" s="166">
        <f>SUM('Pay App 1:Pay App 27'!H111)</f>
        <v>0</v>
      </c>
      <c r="H111" s="165"/>
      <c r="I111" s="166">
        <f t="shared" si="6"/>
        <v>0</v>
      </c>
      <c r="J111" s="167">
        <f t="shared" si="7"/>
        <v>0</v>
      </c>
      <c r="K111" s="166">
        <f t="shared" si="8"/>
        <v>0</v>
      </c>
      <c r="L111" s="166" t="str">
        <f t="shared" si="9"/>
        <v/>
      </c>
      <c r="M111" s="165"/>
      <c r="N111" s="166">
        <f>SUM('Pay App 1:Pay App 28'!L111)+SUM('Pay App 1:Pay App 28'!M111)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Data'!$N$2:$BW$88,30,FALSE)</f>
        <v>0</v>
      </c>
      <c r="F112" s="166">
        <f>IFERROR(E112+'Pay App 27'!F112,"")</f>
        <v>0</v>
      </c>
      <c r="G112" s="166">
        <f>SUM('Pay App 1:Pay App 27'!H112)</f>
        <v>0</v>
      </c>
      <c r="H112" s="165"/>
      <c r="I112" s="166">
        <f t="shared" si="6"/>
        <v>0</v>
      </c>
      <c r="J112" s="167">
        <f t="shared" si="7"/>
        <v>0</v>
      </c>
      <c r="K112" s="166">
        <f t="shared" si="8"/>
        <v>0</v>
      </c>
      <c r="L112" s="166" t="str">
        <f t="shared" si="9"/>
        <v/>
      </c>
      <c r="M112" s="165"/>
      <c r="N112" s="166">
        <f>SUM('Pay App 1:Pay App 28'!L112)+SUM('Pay App 1:Pay App 28'!M112)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Data'!$N$2:$BW$88,30,FALSE)</f>
        <v>0</v>
      </c>
      <c r="F113" s="166">
        <f>IFERROR(E113+'Pay App 27'!F113,"")</f>
        <v>0</v>
      </c>
      <c r="G113" s="166">
        <f>SUM('Pay App 1:Pay App 27'!H113)</f>
        <v>0</v>
      </c>
      <c r="H113" s="165"/>
      <c r="I113" s="166">
        <f t="shared" si="6"/>
        <v>0</v>
      </c>
      <c r="J113" s="167">
        <f t="shared" si="7"/>
        <v>0</v>
      </c>
      <c r="K113" s="166">
        <f t="shared" si="8"/>
        <v>0</v>
      </c>
      <c r="L113" s="166" t="str">
        <f t="shared" si="9"/>
        <v/>
      </c>
      <c r="M113" s="165"/>
      <c r="N113" s="166">
        <f>SUM('Pay App 1:Pay App 28'!L113)+SUM('Pay App 1:Pay App 28'!M113)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Data'!$N$2:$BW$88,30,FALSE)</f>
        <v>0</v>
      </c>
      <c r="F114" s="166">
        <f>IFERROR(E114+'Pay App 27'!F114,"")</f>
        <v>0</v>
      </c>
      <c r="G114" s="166">
        <f>SUM('Pay App 1:Pay App 27'!H114)</f>
        <v>0</v>
      </c>
      <c r="H114" s="165"/>
      <c r="I114" s="166">
        <f t="shared" si="6"/>
        <v>0</v>
      </c>
      <c r="J114" s="167">
        <f t="shared" si="7"/>
        <v>0</v>
      </c>
      <c r="K114" s="166">
        <f t="shared" si="8"/>
        <v>0</v>
      </c>
      <c r="L114" s="166" t="str">
        <f t="shared" si="9"/>
        <v/>
      </c>
      <c r="M114" s="165"/>
      <c r="N114" s="166">
        <f>SUM('Pay App 1:Pay App 28'!L114)+SUM('Pay App 1:Pay App 28'!M114)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Data'!$N$2:$BW$88,30,FALSE)</f>
        <v>0</v>
      </c>
      <c r="F115" s="166">
        <f>IFERROR(E115+'Pay App 27'!F115,"")</f>
        <v>0</v>
      </c>
      <c r="G115" s="166">
        <f>SUM('Pay App 1:Pay App 27'!H115)</f>
        <v>0</v>
      </c>
      <c r="H115" s="165"/>
      <c r="I115" s="166">
        <f t="shared" si="6"/>
        <v>0</v>
      </c>
      <c r="J115" s="167">
        <f t="shared" si="7"/>
        <v>0</v>
      </c>
      <c r="K115" s="166">
        <f t="shared" si="8"/>
        <v>0</v>
      </c>
      <c r="L115" s="166" t="str">
        <f t="shared" si="9"/>
        <v/>
      </c>
      <c r="M115" s="165"/>
      <c r="N115" s="166">
        <f>SUM('Pay App 1:Pay App 28'!L115)+SUM('Pay App 1:Pay App 28'!M115)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Data'!$N$2:$BW$88,30,FALSE)</f>
        <v>0</v>
      </c>
      <c r="F116" s="166">
        <f>IFERROR(E116+'Pay App 27'!F116,"")</f>
        <v>0</v>
      </c>
      <c r="G116" s="166">
        <f>SUM('Pay App 1:Pay App 27'!H116)</f>
        <v>0</v>
      </c>
      <c r="H116" s="165"/>
      <c r="I116" s="166">
        <f t="shared" si="6"/>
        <v>0</v>
      </c>
      <c r="J116" s="167">
        <f t="shared" si="7"/>
        <v>0</v>
      </c>
      <c r="K116" s="166">
        <f t="shared" si="8"/>
        <v>0</v>
      </c>
      <c r="L116" s="166" t="str">
        <f t="shared" si="9"/>
        <v/>
      </c>
      <c r="M116" s="165"/>
      <c r="N116" s="166">
        <f>SUM('Pay App 1:Pay App 28'!L116)+SUM('Pay App 1:Pay App 28'!M116)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Data'!$N$2:$BW$88,30,FALSE)</f>
        <v>0</v>
      </c>
      <c r="F117" s="166">
        <f>IFERROR(E117+'Pay App 27'!F117,"")</f>
        <v>0</v>
      </c>
      <c r="G117" s="166">
        <f>SUM('Pay App 1:Pay App 27'!H117)</f>
        <v>0</v>
      </c>
      <c r="H117" s="165"/>
      <c r="I117" s="166">
        <f t="shared" si="6"/>
        <v>0</v>
      </c>
      <c r="J117" s="167">
        <f t="shared" si="7"/>
        <v>0</v>
      </c>
      <c r="K117" s="166">
        <f t="shared" si="8"/>
        <v>0</v>
      </c>
      <c r="L117" s="166" t="str">
        <f t="shared" si="9"/>
        <v/>
      </c>
      <c r="M117" s="165"/>
      <c r="N117" s="166">
        <f>SUM('Pay App 1:Pay App 28'!L117)+SUM('Pay App 1:Pay App 28'!M117)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Data'!$N$2:$BW$88,30,FALSE)</f>
        <v>0</v>
      </c>
      <c r="F118" s="166">
        <f>IFERROR(E118+'Pay App 27'!F118,"")</f>
        <v>0</v>
      </c>
      <c r="G118" s="166">
        <f>SUM('Pay App 1:Pay App 27'!H118)</f>
        <v>0</v>
      </c>
      <c r="H118" s="165"/>
      <c r="I118" s="166">
        <f t="shared" si="6"/>
        <v>0</v>
      </c>
      <c r="J118" s="167">
        <f t="shared" si="7"/>
        <v>0</v>
      </c>
      <c r="K118" s="166">
        <f t="shared" si="8"/>
        <v>0</v>
      </c>
      <c r="L118" s="166" t="str">
        <f t="shared" si="9"/>
        <v/>
      </c>
      <c r="M118" s="165"/>
      <c r="N118" s="166">
        <f>SUM('Pay App 1:Pay App 28'!L118)+SUM('Pay App 1:Pay App 28'!M118)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Data'!$N$2:$BW$88,30,FALSE)</f>
        <v>0</v>
      </c>
      <c r="F119" s="166">
        <f>IFERROR(E119+'Pay App 27'!F119,"")</f>
        <v>0</v>
      </c>
      <c r="G119" s="166">
        <f>SUM('Pay App 1:Pay App 27'!H119)</f>
        <v>0</v>
      </c>
      <c r="H119" s="165"/>
      <c r="I119" s="166">
        <f t="shared" si="6"/>
        <v>0</v>
      </c>
      <c r="J119" s="167">
        <f t="shared" si="7"/>
        <v>0</v>
      </c>
      <c r="K119" s="166">
        <f t="shared" si="8"/>
        <v>0</v>
      </c>
      <c r="L119" s="166" t="str">
        <f t="shared" si="9"/>
        <v/>
      </c>
      <c r="M119" s="165"/>
      <c r="N119" s="166">
        <f>SUM('Pay App 1:Pay App 28'!L119)+SUM('Pay App 1:Pay App 28'!M119)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Data'!$N$2:$BW$88,30,FALSE)</f>
        <v>0</v>
      </c>
      <c r="F120" s="166">
        <f>IFERROR(E120+'Pay App 27'!F120,"")</f>
        <v>0</v>
      </c>
      <c r="G120" s="166">
        <f>SUM('Pay App 1:Pay App 27'!H120)</f>
        <v>0</v>
      </c>
      <c r="H120" s="165"/>
      <c r="I120" s="166">
        <f t="shared" si="6"/>
        <v>0</v>
      </c>
      <c r="J120" s="167">
        <f t="shared" si="7"/>
        <v>0</v>
      </c>
      <c r="K120" s="166">
        <f t="shared" si="8"/>
        <v>0</v>
      </c>
      <c r="L120" s="166" t="str">
        <f t="shared" si="9"/>
        <v/>
      </c>
      <c r="M120" s="165"/>
      <c r="N120" s="166">
        <f>SUM('Pay App 1:Pay App 28'!L120)+SUM('Pay App 1:Pay App 28'!M120)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Data'!$N$2:$BW$88,30,FALSE)</f>
        <v>0</v>
      </c>
      <c r="F121" s="166">
        <f>IFERROR(E121+'Pay App 27'!F121,"")</f>
        <v>0</v>
      </c>
      <c r="G121" s="166">
        <f>SUM('Pay App 1:Pay App 27'!H121)</f>
        <v>0</v>
      </c>
      <c r="H121" s="165"/>
      <c r="I121" s="166">
        <f t="shared" si="6"/>
        <v>0</v>
      </c>
      <c r="J121" s="167">
        <f t="shared" si="7"/>
        <v>0</v>
      </c>
      <c r="K121" s="166">
        <f t="shared" si="8"/>
        <v>0</v>
      </c>
      <c r="L121" s="166" t="str">
        <f t="shared" si="9"/>
        <v/>
      </c>
      <c r="M121" s="165"/>
      <c r="N121" s="166">
        <f>SUM('Pay App 1:Pay App 28'!L121)+SUM('Pay App 1:Pay App 28'!M121)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Data'!$N$2:$BW$88,30,FALSE)</f>
        <v>0</v>
      </c>
      <c r="F122" s="166">
        <f>IFERROR(E122+'Pay App 27'!F122,"")</f>
        <v>0</v>
      </c>
      <c r="G122" s="166">
        <f>SUM('Pay App 1:Pay App 27'!H122)</f>
        <v>0</v>
      </c>
      <c r="H122" s="165"/>
      <c r="I122" s="166">
        <f t="shared" si="6"/>
        <v>0</v>
      </c>
      <c r="J122" s="167">
        <f t="shared" si="7"/>
        <v>0</v>
      </c>
      <c r="K122" s="166">
        <f t="shared" si="8"/>
        <v>0</v>
      </c>
      <c r="L122" s="166" t="str">
        <f t="shared" si="9"/>
        <v/>
      </c>
      <c r="M122" s="165"/>
      <c r="N122" s="166">
        <f>SUM('Pay App 1:Pay App 28'!L122)+SUM('Pay App 1:Pay App 28'!M122)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Data'!$N$2:$BW$88,30,FALSE)</f>
        <v>0</v>
      </c>
      <c r="F123" s="166">
        <f>IFERROR(E123+'Pay App 27'!F123,"")</f>
        <v>0</v>
      </c>
      <c r="G123" s="166">
        <f>SUM('Pay App 1:Pay App 27'!H123)</f>
        <v>0</v>
      </c>
      <c r="H123" s="165"/>
      <c r="I123" s="166">
        <f t="shared" si="6"/>
        <v>0</v>
      </c>
      <c r="J123" s="167">
        <f t="shared" si="7"/>
        <v>0</v>
      </c>
      <c r="K123" s="166">
        <f t="shared" si="8"/>
        <v>0</v>
      </c>
      <c r="L123" s="166" t="str">
        <f t="shared" si="9"/>
        <v/>
      </c>
      <c r="M123" s="165"/>
      <c r="N123" s="166">
        <f>SUM('Pay App 1:Pay App 28'!L123)+SUM('Pay App 1:Pay App 28'!M123)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Data'!$N$2:$BW$88,30,FALSE)</f>
        <v>0</v>
      </c>
      <c r="F124" s="166">
        <f>IFERROR(E124+'Pay App 27'!F124,"")</f>
        <v>0</v>
      </c>
      <c r="G124" s="166">
        <f>SUM('Pay App 1:Pay App 27'!H124)</f>
        <v>0</v>
      </c>
      <c r="H124" s="165"/>
      <c r="I124" s="166">
        <f t="shared" si="6"/>
        <v>0</v>
      </c>
      <c r="J124" s="167">
        <f t="shared" si="7"/>
        <v>0</v>
      </c>
      <c r="K124" s="166">
        <f t="shared" si="8"/>
        <v>0</v>
      </c>
      <c r="L124" s="166" t="str">
        <f t="shared" si="9"/>
        <v/>
      </c>
      <c r="M124" s="165"/>
      <c r="N124" s="166">
        <f>SUM('Pay App 1:Pay App 28'!L124)+SUM('Pay App 1:Pay App 28'!M124)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Data'!$N$2:$BW$88,30,FALSE)</f>
        <v>0</v>
      </c>
      <c r="F125" s="166">
        <f>IFERROR(E125+'Pay App 27'!F125,"")</f>
        <v>0</v>
      </c>
      <c r="G125" s="166">
        <f>SUM('Pay App 1:Pay App 27'!H125)</f>
        <v>0</v>
      </c>
      <c r="H125" s="165"/>
      <c r="I125" s="166">
        <f t="shared" si="6"/>
        <v>0</v>
      </c>
      <c r="J125" s="167">
        <f t="shared" si="7"/>
        <v>0</v>
      </c>
      <c r="K125" s="166">
        <f t="shared" si="8"/>
        <v>0</v>
      </c>
      <c r="L125" s="166" t="str">
        <f t="shared" si="9"/>
        <v/>
      </c>
      <c r="M125" s="165"/>
      <c r="N125" s="166">
        <f>SUM('Pay App 1:Pay App 28'!L125)+SUM('Pay App 1:Pay App 28'!M125)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Data'!$N$2:$BW$88,30,FALSE)</f>
        <v>0</v>
      </c>
      <c r="F126" s="166">
        <f>IFERROR(E126+'Pay App 27'!F126,"")</f>
        <v>0</v>
      </c>
      <c r="G126" s="166">
        <f>SUM('Pay App 1:Pay App 27'!H126)</f>
        <v>0</v>
      </c>
      <c r="H126" s="165"/>
      <c r="I126" s="166">
        <f t="shared" si="6"/>
        <v>0</v>
      </c>
      <c r="J126" s="167">
        <f t="shared" si="7"/>
        <v>0</v>
      </c>
      <c r="K126" s="166">
        <f t="shared" si="8"/>
        <v>0</v>
      </c>
      <c r="L126" s="166" t="str">
        <f t="shared" si="9"/>
        <v/>
      </c>
      <c r="M126" s="165"/>
      <c r="N126" s="166">
        <f>SUM('Pay App 1:Pay App 28'!L126)+SUM('Pay App 1:Pay App 28'!M126)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Data'!$N$2:$BW$88,30,FALSE)</f>
        <v>0</v>
      </c>
      <c r="F127" s="166">
        <f>IFERROR(E127+'Pay App 27'!F127,"")</f>
        <v>0</v>
      </c>
      <c r="G127" s="166">
        <f>SUM('Pay App 1:Pay App 27'!H127)</f>
        <v>0</v>
      </c>
      <c r="H127" s="165"/>
      <c r="I127" s="166">
        <f t="shared" si="6"/>
        <v>0</v>
      </c>
      <c r="J127" s="167">
        <f t="shared" si="7"/>
        <v>0</v>
      </c>
      <c r="K127" s="166">
        <f t="shared" si="8"/>
        <v>0</v>
      </c>
      <c r="L127" s="166" t="str">
        <f t="shared" si="9"/>
        <v/>
      </c>
      <c r="M127" s="165"/>
      <c r="N127" s="166">
        <f>SUM('Pay App 1:Pay App 28'!L127)+SUM('Pay App 1:Pay App 28'!M127)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Data'!$N$2:$BW$88,30,FALSE)</f>
        <v>0</v>
      </c>
      <c r="F128" s="166">
        <f>IFERROR(E128+'Pay App 27'!F128,"")</f>
        <v>0</v>
      </c>
      <c r="G128" s="166">
        <f>SUM('Pay App 1:Pay App 27'!H128)</f>
        <v>0</v>
      </c>
      <c r="H128" s="165"/>
      <c r="I128" s="166">
        <f t="shared" si="6"/>
        <v>0</v>
      </c>
      <c r="J128" s="167">
        <f t="shared" si="7"/>
        <v>0</v>
      </c>
      <c r="K128" s="166">
        <f t="shared" si="8"/>
        <v>0</v>
      </c>
      <c r="L128" s="166" t="str">
        <f t="shared" si="9"/>
        <v/>
      </c>
      <c r="M128" s="165"/>
      <c r="N128" s="166">
        <f>SUM('Pay App 1:Pay App 28'!L128)+SUM('Pay App 1:Pay App 28'!M128)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Data'!$N$2:$BW$88,30,FALSE)</f>
        <v>0</v>
      </c>
      <c r="F129" s="166">
        <f>IFERROR(E129+'Pay App 27'!F129,"")</f>
        <v>0</v>
      </c>
      <c r="G129" s="166">
        <f>SUM('Pay App 1:Pay App 27'!H129)</f>
        <v>0</v>
      </c>
      <c r="H129" s="165"/>
      <c r="I129" s="166">
        <f t="shared" si="6"/>
        <v>0</v>
      </c>
      <c r="J129" s="167">
        <f t="shared" si="7"/>
        <v>0</v>
      </c>
      <c r="K129" s="166">
        <f t="shared" si="8"/>
        <v>0</v>
      </c>
      <c r="L129" s="166" t="str">
        <f t="shared" si="9"/>
        <v/>
      </c>
      <c r="M129" s="165"/>
      <c r="N129" s="166">
        <f>SUM('Pay App 1:Pay App 28'!L129)+SUM('Pay App 1:Pay App 28'!M129)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Data'!$N$2:$BW$88,30,FALSE)</f>
        <v>0</v>
      </c>
      <c r="F130" s="166">
        <f>IFERROR(E130+'Pay App 27'!F130,"")</f>
        <v>0</v>
      </c>
      <c r="G130" s="166">
        <f>SUM('Pay App 1:Pay App 27'!H130)</f>
        <v>0</v>
      </c>
      <c r="H130" s="165"/>
      <c r="I130" s="166">
        <f t="shared" si="6"/>
        <v>0</v>
      </c>
      <c r="J130" s="167">
        <f t="shared" si="7"/>
        <v>0</v>
      </c>
      <c r="K130" s="166">
        <f t="shared" si="8"/>
        <v>0</v>
      </c>
      <c r="L130" s="166" t="str">
        <f t="shared" si="9"/>
        <v/>
      </c>
      <c r="M130" s="165"/>
      <c r="N130" s="166">
        <f>SUM('Pay App 1:Pay App 28'!L130)+SUM('Pay App 1:Pay App 28'!M130)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Data'!$N$2:$BW$88,30,FALSE)</f>
        <v>0</v>
      </c>
      <c r="F131" s="166">
        <f>IFERROR(E131+'Pay App 27'!F131,"")</f>
        <v>0</v>
      </c>
      <c r="G131" s="166">
        <f>SUM('Pay App 1:Pay App 27'!H131)</f>
        <v>0</v>
      </c>
      <c r="H131" s="165"/>
      <c r="I131" s="166">
        <f t="shared" si="6"/>
        <v>0</v>
      </c>
      <c r="J131" s="167">
        <f t="shared" si="7"/>
        <v>0</v>
      </c>
      <c r="K131" s="166">
        <f t="shared" si="8"/>
        <v>0</v>
      </c>
      <c r="L131" s="166" t="str">
        <f t="shared" si="9"/>
        <v/>
      </c>
      <c r="M131" s="165"/>
      <c r="N131" s="166">
        <f>SUM('Pay App 1:Pay App 28'!L131)+SUM('Pay App 1:Pay App 28'!M131)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Data'!$N$2:$BW$88,30,FALSE)</f>
        <v>0</v>
      </c>
      <c r="F132" s="166">
        <f>IFERROR(E132+'Pay App 27'!F132,"")</f>
        <v>0</v>
      </c>
      <c r="G132" s="166">
        <f>SUM('Pay App 1:Pay App 27'!H132)</f>
        <v>0</v>
      </c>
      <c r="H132" s="165"/>
      <c r="I132" s="166">
        <f t="shared" si="6"/>
        <v>0</v>
      </c>
      <c r="J132" s="167">
        <f t="shared" si="7"/>
        <v>0</v>
      </c>
      <c r="K132" s="166">
        <f t="shared" si="8"/>
        <v>0</v>
      </c>
      <c r="L132" s="166" t="str">
        <f t="shared" si="9"/>
        <v/>
      </c>
      <c r="M132" s="165"/>
      <c r="N132" s="166">
        <f>SUM('Pay App 1:Pay App 28'!L132)+SUM('Pay App 1:Pay App 28'!M132)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Data'!$N$2:$BW$88,30,FALSE)</f>
        <v>0</v>
      </c>
      <c r="F133" s="166">
        <f>IFERROR(E133+'Pay App 27'!F133,"")</f>
        <v>0</v>
      </c>
      <c r="G133" s="166">
        <f>SUM('Pay App 1:Pay App 27'!H133)</f>
        <v>0</v>
      </c>
      <c r="H133" s="165"/>
      <c r="I133" s="166">
        <f t="shared" si="6"/>
        <v>0</v>
      </c>
      <c r="J133" s="167">
        <f t="shared" si="7"/>
        <v>0</v>
      </c>
      <c r="K133" s="166">
        <f t="shared" si="8"/>
        <v>0</v>
      </c>
      <c r="L133" s="166" t="str">
        <f t="shared" si="9"/>
        <v/>
      </c>
      <c r="M133" s="165"/>
      <c r="N133" s="166">
        <f>SUM('Pay App 1:Pay App 28'!L133)+SUM('Pay App 1:Pay App 28'!M133)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Data'!$N$2:$BW$88,30,FALSE)</f>
        <v>0</v>
      </c>
      <c r="F134" s="166">
        <f>IFERROR(E134+'Pay App 27'!F134,"")</f>
        <v>0</v>
      </c>
      <c r="G134" s="166">
        <f>SUM('Pay App 1:Pay App 27'!H134)</f>
        <v>0</v>
      </c>
      <c r="H134" s="165"/>
      <c r="I134" s="166">
        <f t="shared" si="6"/>
        <v>0</v>
      </c>
      <c r="J134" s="167">
        <f t="shared" si="7"/>
        <v>0</v>
      </c>
      <c r="K134" s="166">
        <f t="shared" si="8"/>
        <v>0</v>
      </c>
      <c r="L134" s="166" t="str">
        <f t="shared" si="9"/>
        <v/>
      </c>
      <c r="M134" s="165"/>
      <c r="N134" s="166">
        <f>SUM('Pay App 1:Pay App 28'!L134)+SUM('Pay App 1:Pay App 28'!M134)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Data'!$N$2:$BW$88,30,FALSE)</f>
        <v>0</v>
      </c>
      <c r="F135" s="166">
        <f>IFERROR(E135+'Pay App 27'!F135,"")</f>
        <v>0</v>
      </c>
      <c r="G135" s="166">
        <f>SUM('Pay App 1:Pay App 27'!H135)</f>
        <v>0</v>
      </c>
      <c r="H135" s="165"/>
      <c r="I135" s="166">
        <f t="shared" si="6"/>
        <v>0</v>
      </c>
      <c r="J135" s="167">
        <f t="shared" si="7"/>
        <v>0</v>
      </c>
      <c r="K135" s="166">
        <f t="shared" si="8"/>
        <v>0</v>
      </c>
      <c r="L135" s="166" t="str">
        <f t="shared" si="9"/>
        <v/>
      </c>
      <c r="M135" s="165"/>
      <c r="N135" s="166">
        <f>SUM('Pay App 1:Pay App 28'!L135)+SUM('Pay App 1:Pay App 28'!M135)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Data'!$N$2:$BW$88,30,FALSE)</f>
        <v>0</v>
      </c>
      <c r="F136" s="166">
        <f>IFERROR(E136+'Pay App 27'!F136,"")</f>
        <v>0</v>
      </c>
      <c r="G136" s="166">
        <f>SUM('Pay App 1:Pay App 27'!H136)</f>
        <v>0</v>
      </c>
      <c r="H136" s="165"/>
      <c r="I136" s="166">
        <f t="shared" si="6"/>
        <v>0</v>
      </c>
      <c r="J136" s="167">
        <f t="shared" si="7"/>
        <v>0</v>
      </c>
      <c r="K136" s="166">
        <f t="shared" si="8"/>
        <v>0</v>
      </c>
      <c r="L136" s="166" t="str">
        <f t="shared" si="9"/>
        <v/>
      </c>
      <c r="M136" s="165"/>
      <c r="N136" s="166">
        <f>SUM('Pay App 1:Pay App 28'!L136)+SUM('Pay App 1:Pay App 28'!M136)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Data'!$N$2:$BW$88,30,FALSE)</f>
        <v>0</v>
      </c>
      <c r="F137" s="166">
        <f>IFERROR(E137+'Pay App 27'!F137,"")</f>
        <v>0</v>
      </c>
      <c r="G137" s="166">
        <f>SUM('Pay App 1:Pay App 27'!H137)</f>
        <v>0</v>
      </c>
      <c r="H137" s="165"/>
      <c r="I137" s="166">
        <f t="shared" si="6"/>
        <v>0</v>
      </c>
      <c r="J137" s="167">
        <f t="shared" si="7"/>
        <v>0</v>
      </c>
      <c r="K137" s="166">
        <f t="shared" si="8"/>
        <v>0</v>
      </c>
      <c r="L137" s="166" t="str">
        <f t="shared" si="9"/>
        <v/>
      </c>
      <c r="M137" s="165"/>
      <c r="N137" s="166">
        <f>SUM('Pay App 1:Pay App 28'!L137)+SUM('Pay App 1:Pay App 28'!M137)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Data'!$N$2:$BW$88,30,FALSE)</f>
        <v>0</v>
      </c>
      <c r="F138" s="166">
        <f>IFERROR(E138+'Pay App 27'!F138,"")</f>
        <v>0</v>
      </c>
      <c r="G138" s="166">
        <f>SUM('Pay App 1:Pay App 27'!H138)</f>
        <v>0</v>
      </c>
      <c r="H138" s="165"/>
      <c r="I138" s="166">
        <f t="shared" si="6"/>
        <v>0</v>
      </c>
      <c r="J138" s="167">
        <f t="shared" si="7"/>
        <v>0</v>
      </c>
      <c r="K138" s="166">
        <f t="shared" si="8"/>
        <v>0</v>
      </c>
      <c r="L138" s="166" t="str">
        <f t="shared" si="9"/>
        <v/>
      </c>
      <c r="M138" s="165"/>
      <c r="N138" s="166">
        <f>SUM('Pay App 1:Pay App 28'!L138)+SUM('Pay App 1:Pay App 28'!M138)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Data'!$N$2:$BW$88,30,FALSE)</f>
        <v>0</v>
      </c>
      <c r="F139" s="166">
        <f>IFERROR(E139+'Pay App 27'!F139,"")</f>
        <v>0</v>
      </c>
      <c r="G139" s="166">
        <f>SUM('Pay App 1:Pay App 27'!H139)</f>
        <v>0</v>
      </c>
      <c r="H139" s="165"/>
      <c r="I139" s="166">
        <f t="shared" si="6"/>
        <v>0</v>
      </c>
      <c r="J139" s="167">
        <f t="shared" si="7"/>
        <v>0</v>
      </c>
      <c r="K139" s="166">
        <f t="shared" si="8"/>
        <v>0</v>
      </c>
      <c r="L139" s="166" t="str">
        <f t="shared" si="9"/>
        <v/>
      </c>
      <c r="M139" s="165"/>
      <c r="N139" s="166">
        <f>SUM('Pay App 1:Pay App 28'!L139)+SUM('Pay App 1:Pay App 28'!M139)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Data'!$N$2:$BW$88,30,FALSE)</f>
        <v>0</v>
      </c>
      <c r="F140" s="166">
        <f>IFERROR(E140+'Pay App 27'!F140,"")</f>
        <v>0</v>
      </c>
      <c r="G140" s="166">
        <f>SUM('Pay App 1:Pay App 27'!H140)</f>
        <v>0</v>
      </c>
      <c r="H140" s="165"/>
      <c r="I140" s="166">
        <f t="shared" si="6"/>
        <v>0</v>
      </c>
      <c r="J140" s="167">
        <f t="shared" si="7"/>
        <v>0</v>
      </c>
      <c r="K140" s="166">
        <f t="shared" si="8"/>
        <v>0</v>
      </c>
      <c r="L140" s="166" t="str">
        <f t="shared" si="9"/>
        <v/>
      </c>
      <c r="M140" s="165"/>
      <c r="N140" s="166">
        <f>SUM('Pay App 1:Pay App 28'!L140)+SUM('Pay App 1:Pay App 28'!M140)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Data'!$N$2:$BW$88,30,FALSE)</f>
        <v>0</v>
      </c>
      <c r="F141" s="166">
        <f>IFERROR(E141+'Pay App 27'!F141,"")</f>
        <v>0</v>
      </c>
      <c r="G141" s="166">
        <f>SUM('Pay App 1:Pay App 27'!H141)</f>
        <v>0</v>
      </c>
      <c r="H141" s="165"/>
      <c r="I141" s="166">
        <f t="shared" si="6"/>
        <v>0</v>
      </c>
      <c r="J141" s="167">
        <f t="shared" si="7"/>
        <v>0</v>
      </c>
      <c r="K141" s="166">
        <f t="shared" si="8"/>
        <v>0</v>
      </c>
      <c r="L141" s="166" t="str">
        <f t="shared" si="9"/>
        <v/>
      </c>
      <c r="M141" s="165"/>
      <c r="N141" s="166">
        <f>SUM('Pay App 1:Pay App 28'!L141)+SUM('Pay App 1:Pay App 28'!M141)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Data'!$N$2:$BW$88,30,FALSE)</f>
        <v>0</v>
      </c>
      <c r="F142" s="166">
        <f>IFERROR(E142+'Pay App 27'!F142,"")</f>
        <v>0</v>
      </c>
      <c r="G142" s="166">
        <f>SUM('Pay App 1:Pay App 27'!H142)</f>
        <v>0</v>
      </c>
      <c r="H142" s="165"/>
      <c r="I142" s="166">
        <f t="shared" si="6"/>
        <v>0</v>
      </c>
      <c r="J142" s="167">
        <f t="shared" si="7"/>
        <v>0</v>
      </c>
      <c r="K142" s="166">
        <f t="shared" si="8"/>
        <v>0</v>
      </c>
      <c r="L142" s="166" t="str">
        <f t="shared" si="9"/>
        <v/>
      </c>
      <c r="M142" s="165"/>
      <c r="N142" s="166">
        <f>SUM('Pay App 1:Pay App 28'!L142)+SUM('Pay App 1:Pay App 28'!M142)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Data'!$N$2:$BW$88,30,FALSE)</f>
        <v>0</v>
      </c>
      <c r="F143" s="166">
        <f>IFERROR(E143+'Pay App 27'!F143,"")</f>
        <v>0</v>
      </c>
      <c r="G143" s="166">
        <f>SUM('Pay App 1:Pay App 27'!H143)</f>
        <v>0</v>
      </c>
      <c r="H143" s="165"/>
      <c r="I143" s="166">
        <f t="shared" si="6"/>
        <v>0</v>
      </c>
      <c r="J143" s="167">
        <f t="shared" si="7"/>
        <v>0</v>
      </c>
      <c r="K143" s="166">
        <f t="shared" si="8"/>
        <v>0</v>
      </c>
      <c r="L143" s="166" t="str">
        <f t="shared" si="9"/>
        <v/>
      </c>
      <c r="M143" s="165"/>
      <c r="N143" s="166">
        <f>SUM('Pay App 1:Pay App 28'!L143)+SUM('Pay App 1:Pay App 28'!M143)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Data'!$N$2:$BW$88,30,FALSE)</f>
        <v>0</v>
      </c>
      <c r="F144" s="166">
        <f>IFERROR(E144+'Pay App 27'!F144,"")</f>
        <v>0</v>
      </c>
      <c r="G144" s="166">
        <f>SUM('Pay App 1:Pay App 27'!H144)</f>
        <v>0</v>
      </c>
      <c r="H144" s="165"/>
      <c r="I144" s="166">
        <f t="shared" si="6"/>
        <v>0</v>
      </c>
      <c r="J144" s="167">
        <f t="shared" si="7"/>
        <v>0</v>
      </c>
      <c r="K144" s="166">
        <f t="shared" si="8"/>
        <v>0</v>
      </c>
      <c r="L144" s="166" t="str">
        <f t="shared" si="9"/>
        <v/>
      </c>
      <c r="M144" s="165"/>
      <c r="N144" s="166">
        <f>SUM('Pay App 1:Pay App 28'!L144)+SUM('Pay App 1:Pay App 28'!M144)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Data'!$N$2:$BW$88,30,FALSE)</f>
        <v>0</v>
      </c>
      <c r="F145" s="166">
        <f>IFERROR(E145+'Pay App 27'!F145,"")</f>
        <v>0</v>
      </c>
      <c r="G145" s="166">
        <f>SUM('Pay App 1:Pay App 27'!H145)</f>
        <v>0</v>
      </c>
      <c r="H145" s="165"/>
      <c r="I145" s="166">
        <f t="shared" si="6"/>
        <v>0</v>
      </c>
      <c r="J145" s="167">
        <f t="shared" si="7"/>
        <v>0</v>
      </c>
      <c r="K145" s="166">
        <f t="shared" si="8"/>
        <v>0</v>
      </c>
      <c r="L145" s="166" t="str">
        <f t="shared" si="9"/>
        <v/>
      </c>
      <c r="M145" s="165"/>
      <c r="N145" s="166">
        <f>SUM('Pay App 1:Pay App 28'!L145)+SUM('Pay App 1:Pay App 28'!M145)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Data'!$N$2:$BW$88,30,FALSE)</f>
        <v>0</v>
      </c>
      <c r="F146" s="166">
        <f>IFERROR(E146+'Pay App 27'!F146,"")</f>
        <v>0</v>
      </c>
      <c r="G146" s="166">
        <f>SUM('Pay App 1:Pay App 27'!H146)</f>
        <v>0</v>
      </c>
      <c r="H146" s="165"/>
      <c r="I146" s="166">
        <f t="shared" si="6"/>
        <v>0</v>
      </c>
      <c r="J146" s="167">
        <f t="shared" si="7"/>
        <v>0</v>
      </c>
      <c r="K146" s="166">
        <f t="shared" si="8"/>
        <v>0</v>
      </c>
      <c r="L146" s="166" t="str">
        <f t="shared" si="9"/>
        <v/>
      </c>
      <c r="M146" s="165"/>
      <c r="N146" s="166">
        <f>SUM('Pay App 1:Pay App 28'!L146)+SUM('Pay App 1:Pay App 28'!M146)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Data'!$N$2:$BW$88,30,FALSE)</f>
        <v>0</v>
      </c>
      <c r="F147" s="166">
        <f>IFERROR(E147+'Pay App 27'!F147,"")</f>
        <v>0</v>
      </c>
      <c r="G147" s="166">
        <f>SUM('Pay App 1:Pay App 27'!H147)</f>
        <v>0</v>
      </c>
      <c r="H147" s="165"/>
      <c r="I147" s="166">
        <f t="shared" si="6"/>
        <v>0</v>
      </c>
      <c r="J147" s="167">
        <f t="shared" si="7"/>
        <v>0</v>
      </c>
      <c r="K147" s="166">
        <f t="shared" si="8"/>
        <v>0</v>
      </c>
      <c r="L147" s="166" t="str">
        <f t="shared" si="9"/>
        <v/>
      </c>
      <c r="M147" s="165"/>
      <c r="N147" s="166">
        <f>SUM('Pay App 1:Pay App 28'!L147)+SUM('Pay App 1:Pay App 28'!M147)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Data'!$N$2:$BW$88,30,FALSE)</f>
        <v>0</v>
      </c>
      <c r="F148" s="166">
        <f>IFERROR(E148+'Pay App 27'!F148,"")</f>
        <v>0</v>
      </c>
      <c r="G148" s="166">
        <f>SUM('Pay App 1:Pay App 27'!H148)</f>
        <v>0</v>
      </c>
      <c r="H148" s="165"/>
      <c r="I148" s="166">
        <f t="shared" si="6"/>
        <v>0</v>
      </c>
      <c r="J148" s="167">
        <f t="shared" si="7"/>
        <v>0</v>
      </c>
      <c r="K148" s="166">
        <f t="shared" si="8"/>
        <v>0</v>
      </c>
      <c r="L148" s="166" t="str">
        <f t="shared" si="9"/>
        <v/>
      </c>
      <c r="M148" s="165"/>
      <c r="N148" s="166">
        <f>SUM('Pay App 1:Pay App 28'!L148)+SUM('Pay App 1:Pay App 28'!M148)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lt/jNvTrhsdnBHPDYL7XMP2wx8eUz8uovwF5FnW9/hTUT3auADHmglLksuiZ64H+nQAjOwb9HoclxLf0Jch0jA==" saltValue="lTd3vAsgFc1vdriU4HGS9g=="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362" priority="2" operator="equal">
      <formula>0</formula>
    </cfRule>
  </conditionalFormatting>
  <conditionalFormatting sqref="D106:G148">
    <cfRule type="cellIs" dxfId="361" priority="1" operator="equal">
      <formula>0</formula>
    </cfRule>
  </conditionalFormatting>
  <conditionalFormatting sqref="D10:H10 D12:H14 D19:H21">
    <cfRule type="cellIs" dxfId="360" priority="6" operator="equal">
      <formula>0</formula>
    </cfRule>
  </conditionalFormatting>
  <conditionalFormatting sqref="H51">
    <cfRule type="cellIs" dxfId="359" priority="9" operator="lessThan">
      <formula>0</formula>
    </cfRule>
  </conditionalFormatting>
  <conditionalFormatting sqref="I57:I100 K57:K100 I106:I148 K106:K148 N106:O148">
    <cfRule type="cellIs" dxfId="358" priority="14" operator="equal">
      <formula>0</formula>
    </cfRule>
  </conditionalFormatting>
  <conditionalFormatting sqref="J57:J100 J106:J149">
    <cfRule type="cellIs" dxfId="357" priority="11" operator="greaterThan">
      <formula>1</formula>
    </cfRule>
    <cfRule type="cellIs" dxfId="356" priority="12" operator="equal">
      <formula>0</formula>
    </cfRule>
  </conditionalFormatting>
  <conditionalFormatting sqref="K57:K100 K106:K148">
    <cfRule type="cellIs" dxfId="355" priority="10" operator="lessThan">
      <formula>0</formula>
    </cfRule>
  </conditionalFormatting>
  <conditionalFormatting sqref="M57:M100">
    <cfRule type="cellIs" dxfId="354" priority="13" operator="lessThan">
      <formula>0</formula>
    </cfRule>
  </conditionalFormatting>
  <conditionalFormatting sqref="M106:M148">
    <cfRule type="cellIs" dxfId="353" priority="8" operator="lessThan">
      <formula>0</formula>
    </cfRule>
  </conditionalFormatting>
  <conditionalFormatting sqref="N57:O100">
    <cfRule type="cellIs" dxfId="352"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774AC460-154A-4099-A984-E7226DC03367}">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E0FEFE88-138E-4680-96D8-C8AFCEDB5DDA}">
          <x14:formula1>
            <xm:f>'Graph Data'!$L$74:$L$76</xm:f>
          </x14:formula1>
          <xm:sqref>G17</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326FE-8863-4C77-AE98-E12B784E4FB8}">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29</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29'!E149)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29'!G41)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28'!H49)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29.1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Data'!$N$2:$BW$88,31,FALSE)</f>
        <v>0</v>
      </c>
      <c r="F57" s="166">
        <f>IFERROR(E57+'Pay App 28'!F57,"")</f>
        <v>0</v>
      </c>
      <c r="G57" s="166">
        <f>SUM('Pay App 1:Pay App 28'!H57)</f>
        <v>0</v>
      </c>
      <c r="H57" s="165"/>
      <c r="I57" s="166">
        <f>G57+H57</f>
        <v>0</v>
      </c>
      <c r="J57" s="167">
        <f>IFERROR(I57/F57,0)</f>
        <v>0</v>
      </c>
      <c r="K57" s="166">
        <f>IFERROR(F57-I57,"")</f>
        <v>0</v>
      </c>
      <c r="L57" s="166" t="str">
        <f>IF(AND($H$33&lt;100000, $H$33&gt;0, H57&gt;=1),0,IF(AND($H$33&gt;=100000,H57&lt;&gt;""),O57,""))</f>
        <v/>
      </c>
      <c r="M57" s="165"/>
      <c r="N57" s="166">
        <f>SUM('Pay App 1:Pay App 29'!L57)+SUM('Pay App 1:Pay App 29'!M57)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Data'!$N$2:$BW$88,31,FALSE)</f>
        <v>0</v>
      </c>
      <c r="F58" s="166">
        <f>IFERROR(E58+'Pay App 28'!F58,"")</f>
        <v>0</v>
      </c>
      <c r="G58" s="166">
        <f>SUM('Pay App 1:Pay App 28'!H58)</f>
        <v>0</v>
      </c>
      <c r="H58" s="165"/>
      <c r="I58" s="166">
        <f>G58+H58</f>
        <v>0</v>
      </c>
      <c r="J58" s="167">
        <f>IFERROR(I58/F58,0)</f>
        <v>0</v>
      </c>
      <c r="K58" s="166">
        <f>IFERROR(F58-I58,"")</f>
        <v>0</v>
      </c>
      <c r="L58" s="166" t="str">
        <f t="shared" ref="L58:L100" si="0">IF(AND($H$33&lt;100000, $H$33&gt;0, H58&gt;=1),0,IF(AND($H$33&gt;=100000,H58&lt;&gt;""),O58,""))</f>
        <v/>
      </c>
      <c r="M58" s="165"/>
      <c r="N58" s="166">
        <f>SUM('Pay App 1:Pay App 29'!L58)+SUM('Pay App 1:Pay App 29'!M58)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Data'!$N$2:$BW$88,31,FALSE)</f>
        <v>0</v>
      </c>
      <c r="F59" s="166">
        <f>IFERROR(E59+'Pay App 28'!F59,"")</f>
        <v>0</v>
      </c>
      <c r="G59" s="166">
        <f>SUM('Pay App 1:Pay App 28'!H59)</f>
        <v>0</v>
      </c>
      <c r="H59" s="165"/>
      <c r="I59" s="166">
        <f t="shared" ref="I59:I99" si="2">G59+H59</f>
        <v>0</v>
      </c>
      <c r="J59" s="167">
        <f t="shared" ref="J59:J99" si="3">IFERROR(I59/F59,0)</f>
        <v>0</v>
      </c>
      <c r="K59" s="166">
        <f t="shared" ref="K59:K99" si="4">IFERROR(F59-I59,"")</f>
        <v>0</v>
      </c>
      <c r="L59" s="166" t="str">
        <f t="shared" si="0"/>
        <v/>
      </c>
      <c r="M59" s="165"/>
      <c r="N59" s="166">
        <f>SUM('Pay App 1:Pay App 29'!L59)+SUM('Pay App 1:Pay App 29'!M59)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Data'!$N$2:$BW$88,31,FALSE)</f>
        <v>0</v>
      </c>
      <c r="F60" s="166">
        <f>IFERROR(E60+'Pay App 28'!F60,"")</f>
        <v>0</v>
      </c>
      <c r="G60" s="166">
        <f>SUM('Pay App 1:Pay App 28'!H60)</f>
        <v>0</v>
      </c>
      <c r="H60" s="165"/>
      <c r="I60" s="166">
        <f t="shared" si="2"/>
        <v>0</v>
      </c>
      <c r="J60" s="167">
        <f t="shared" si="3"/>
        <v>0</v>
      </c>
      <c r="K60" s="166">
        <f t="shared" si="4"/>
        <v>0</v>
      </c>
      <c r="L60" s="166" t="str">
        <f t="shared" si="0"/>
        <v/>
      </c>
      <c r="M60" s="165"/>
      <c r="N60" s="166">
        <f>SUM('Pay App 1:Pay App 29'!L60)+SUM('Pay App 1:Pay App 29'!M60)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Data'!$N$2:$BW$88,31,FALSE)</f>
        <v>0</v>
      </c>
      <c r="F61" s="166">
        <f>IFERROR(E61+'Pay App 28'!F61,"")</f>
        <v>0</v>
      </c>
      <c r="G61" s="166">
        <f>SUM('Pay App 1:Pay App 28'!H61)</f>
        <v>0</v>
      </c>
      <c r="H61" s="165"/>
      <c r="I61" s="166">
        <f t="shared" si="2"/>
        <v>0</v>
      </c>
      <c r="J61" s="167">
        <f t="shared" si="3"/>
        <v>0</v>
      </c>
      <c r="K61" s="166">
        <f t="shared" si="4"/>
        <v>0</v>
      </c>
      <c r="L61" s="166" t="str">
        <f t="shared" si="0"/>
        <v/>
      </c>
      <c r="M61" s="165"/>
      <c r="N61" s="166">
        <f>SUM('Pay App 1:Pay App 29'!L61)+SUM('Pay App 1:Pay App 29'!M61)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Data'!$N$2:$BW$88,31,FALSE)</f>
        <v>0</v>
      </c>
      <c r="F62" s="166">
        <f>IFERROR(E62+'Pay App 28'!F62,"")</f>
        <v>0</v>
      </c>
      <c r="G62" s="166">
        <f>SUM('Pay App 1:Pay App 28'!H62)</f>
        <v>0</v>
      </c>
      <c r="H62" s="165"/>
      <c r="I62" s="166">
        <f t="shared" si="2"/>
        <v>0</v>
      </c>
      <c r="J62" s="167">
        <f t="shared" si="3"/>
        <v>0</v>
      </c>
      <c r="K62" s="166">
        <f t="shared" si="4"/>
        <v>0</v>
      </c>
      <c r="L62" s="166" t="str">
        <f t="shared" si="0"/>
        <v/>
      </c>
      <c r="M62" s="165"/>
      <c r="N62" s="166">
        <f>SUM('Pay App 1:Pay App 29'!L62)+SUM('Pay App 1:Pay App 29'!M62)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Data'!$N$2:$BW$88,31,FALSE)</f>
        <v>0</v>
      </c>
      <c r="F63" s="166">
        <f>IFERROR(E63+'Pay App 28'!F63,"")</f>
        <v>0</v>
      </c>
      <c r="G63" s="166">
        <f>SUM('Pay App 1:Pay App 28'!H63)</f>
        <v>0</v>
      </c>
      <c r="H63" s="165"/>
      <c r="I63" s="166">
        <f t="shared" si="2"/>
        <v>0</v>
      </c>
      <c r="J63" s="167">
        <f t="shared" si="3"/>
        <v>0</v>
      </c>
      <c r="K63" s="166">
        <f t="shared" si="4"/>
        <v>0</v>
      </c>
      <c r="L63" s="166" t="str">
        <f t="shared" si="0"/>
        <v/>
      </c>
      <c r="M63" s="165"/>
      <c r="N63" s="166">
        <f>SUM('Pay App 1:Pay App 29'!L63)+SUM('Pay App 1:Pay App 29'!M63)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Data'!$N$2:$BW$88,31,FALSE)</f>
        <v>0</v>
      </c>
      <c r="F64" s="166">
        <f>IFERROR(E64+'Pay App 28'!F64,"")</f>
        <v>0</v>
      </c>
      <c r="G64" s="166">
        <f>SUM('Pay App 1:Pay App 28'!H64)</f>
        <v>0</v>
      </c>
      <c r="H64" s="165"/>
      <c r="I64" s="166">
        <f t="shared" si="2"/>
        <v>0</v>
      </c>
      <c r="J64" s="167">
        <f t="shared" si="3"/>
        <v>0</v>
      </c>
      <c r="K64" s="166">
        <f t="shared" si="4"/>
        <v>0</v>
      </c>
      <c r="L64" s="166" t="str">
        <f t="shared" si="0"/>
        <v/>
      </c>
      <c r="M64" s="165"/>
      <c r="N64" s="166">
        <f>SUM('Pay App 1:Pay App 29'!L64)+SUM('Pay App 1:Pay App 29'!M64)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Data'!$N$2:$BW$88,31,FALSE)</f>
        <v>0</v>
      </c>
      <c r="F65" s="166">
        <f>IFERROR(E65+'Pay App 28'!F65,"")</f>
        <v>0</v>
      </c>
      <c r="G65" s="166">
        <f>SUM('Pay App 1:Pay App 28'!H65)</f>
        <v>0</v>
      </c>
      <c r="H65" s="165"/>
      <c r="I65" s="166">
        <f t="shared" si="2"/>
        <v>0</v>
      </c>
      <c r="J65" s="167">
        <f t="shared" si="3"/>
        <v>0</v>
      </c>
      <c r="K65" s="166">
        <f t="shared" si="4"/>
        <v>0</v>
      </c>
      <c r="L65" s="166" t="str">
        <f t="shared" si="0"/>
        <v/>
      </c>
      <c r="M65" s="165"/>
      <c r="N65" s="166">
        <f>SUM('Pay App 1:Pay App 29'!L65)+SUM('Pay App 1:Pay App 29'!M65)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Data'!$N$2:$BW$88,31,FALSE)</f>
        <v>0</v>
      </c>
      <c r="F66" s="166">
        <f>IFERROR(E66+'Pay App 28'!F66,"")</f>
        <v>0</v>
      </c>
      <c r="G66" s="166">
        <f>SUM('Pay App 1:Pay App 28'!H66)</f>
        <v>0</v>
      </c>
      <c r="H66" s="165"/>
      <c r="I66" s="166">
        <f t="shared" si="2"/>
        <v>0</v>
      </c>
      <c r="J66" s="167">
        <f t="shared" si="3"/>
        <v>0</v>
      </c>
      <c r="K66" s="166">
        <f t="shared" si="4"/>
        <v>0</v>
      </c>
      <c r="L66" s="166" t="str">
        <f t="shared" si="0"/>
        <v/>
      </c>
      <c r="M66" s="165"/>
      <c r="N66" s="166">
        <f>SUM('Pay App 1:Pay App 29'!L66)+SUM('Pay App 1:Pay App 29'!M66)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Data'!$N$2:$BW$88,31,FALSE)</f>
        <v>0</v>
      </c>
      <c r="F67" s="166">
        <f>IFERROR(E67+'Pay App 28'!F67,"")</f>
        <v>0</v>
      </c>
      <c r="G67" s="166">
        <f>SUM('Pay App 1:Pay App 28'!H67)</f>
        <v>0</v>
      </c>
      <c r="H67" s="165"/>
      <c r="I67" s="166">
        <f t="shared" si="2"/>
        <v>0</v>
      </c>
      <c r="J67" s="167">
        <f t="shared" si="3"/>
        <v>0</v>
      </c>
      <c r="K67" s="166">
        <f t="shared" si="4"/>
        <v>0</v>
      </c>
      <c r="L67" s="166" t="str">
        <f t="shared" si="0"/>
        <v/>
      </c>
      <c r="M67" s="165"/>
      <c r="N67" s="166">
        <f>SUM('Pay App 1:Pay App 29'!L67)+SUM('Pay App 1:Pay App 29'!M67)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Data'!$N$2:$BW$88,31,FALSE)</f>
        <v>0</v>
      </c>
      <c r="F68" s="166">
        <f>IFERROR(E68+'Pay App 28'!F68,"")</f>
        <v>0</v>
      </c>
      <c r="G68" s="166">
        <f>SUM('Pay App 1:Pay App 28'!H68)</f>
        <v>0</v>
      </c>
      <c r="H68" s="165"/>
      <c r="I68" s="166">
        <f t="shared" si="2"/>
        <v>0</v>
      </c>
      <c r="J68" s="167">
        <f t="shared" si="3"/>
        <v>0</v>
      </c>
      <c r="K68" s="166">
        <f t="shared" si="4"/>
        <v>0</v>
      </c>
      <c r="L68" s="166" t="str">
        <f t="shared" si="0"/>
        <v/>
      </c>
      <c r="M68" s="165"/>
      <c r="N68" s="166">
        <f>SUM('Pay App 1:Pay App 29'!L68)+SUM('Pay App 1:Pay App 29'!M68)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Data'!$N$2:$BW$88,31,FALSE)</f>
        <v>0</v>
      </c>
      <c r="F69" s="166">
        <f>IFERROR(E69+'Pay App 28'!F69,"")</f>
        <v>0</v>
      </c>
      <c r="G69" s="166">
        <f>SUM('Pay App 1:Pay App 28'!H69)</f>
        <v>0</v>
      </c>
      <c r="H69" s="165"/>
      <c r="I69" s="166">
        <f t="shared" si="2"/>
        <v>0</v>
      </c>
      <c r="J69" s="167">
        <f t="shared" si="3"/>
        <v>0</v>
      </c>
      <c r="K69" s="166">
        <f t="shared" si="4"/>
        <v>0</v>
      </c>
      <c r="L69" s="166" t="str">
        <f t="shared" si="0"/>
        <v/>
      </c>
      <c r="M69" s="165"/>
      <c r="N69" s="166">
        <f>SUM('Pay App 1:Pay App 29'!L69)+SUM('Pay App 1:Pay App 29'!M69)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Data'!$N$2:$BW$88,31,FALSE)</f>
        <v>0</v>
      </c>
      <c r="F70" s="166">
        <f>IFERROR(E70+'Pay App 28'!F70,"")</f>
        <v>0</v>
      </c>
      <c r="G70" s="166">
        <f>SUM('Pay App 1:Pay App 28'!H70)</f>
        <v>0</v>
      </c>
      <c r="H70" s="165"/>
      <c r="I70" s="166">
        <f t="shared" si="2"/>
        <v>0</v>
      </c>
      <c r="J70" s="167">
        <f t="shared" si="3"/>
        <v>0</v>
      </c>
      <c r="K70" s="166">
        <f t="shared" si="4"/>
        <v>0</v>
      </c>
      <c r="L70" s="166" t="str">
        <f t="shared" si="0"/>
        <v/>
      </c>
      <c r="M70" s="165"/>
      <c r="N70" s="166">
        <f>SUM('Pay App 1:Pay App 29'!L70)+SUM('Pay App 1:Pay App 29'!M70)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Data'!$N$2:$BW$88,31,FALSE)</f>
        <v>0</v>
      </c>
      <c r="F71" s="166">
        <f>IFERROR(E71+'Pay App 28'!F71,"")</f>
        <v>0</v>
      </c>
      <c r="G71" s="166">
        <f>SUM('Pay App 1:Pay App 28'!H71)</f>
        <v>0</v>
      </c>
      <c r="H71" s="165"/>
      <c r="I71" s="166">
        <f t="shared" si="2"/>
        <v>0</v>
      </c>
      <c r="J71" s="167">
        <f t="shared" si="3"/>
        <v>0</v>
      </c>
      <c r="K71" s="166">
        <f t="shared" si="4"/>
        <v>0</v>
      </c>
      <c r="L71" s="166" t="str">
        <f t="shared" si="0"/>
        <v/>
      </c>
      <c r="M71" s="165"/>
      <c r="N71" s="166">
        <f>SUM('Pay App 1:Pay App 29'!L71)+SUM('Pay App 1:Pay App 29'!M71)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Data'!$N$2:$BW$88,31,FALSE)</f>
        <v>0</v>
      </c>
      <c r="F72" s="166">
        <f>IFERROR(E72+'Pay App 28'!F72,"")</f>
        <v>0</v>
      </c>
      <c r="G72" s="166">
        <f>SUM('Pay App 1:Pay App 28'!H72)</f>
        <v>0</v>
      </c>
      <c r="H72" s="165"/>
      <c r="I72" s="166">
        <f t="shared" si="2"/>
        <v>0</v>
      </c>
      <c r="J72" s="167">
        <f t="shared" si="3"/>
        <v>0</v>
      </c>
      <c r="K72" s="166">
        <f t="shared" si="4"/>
        <v>0</v>
      </c>
      <c r="L72" s="166" t="str">
        <f t="shared" si="0"/>
        <v/>
      </c>
      <c r="M72" s="165"/>
      <c r="N72" s="166">
        <f>SUM('Pay App 1:Pay App 29'!L72)+SUM('Pay App 1:Pay App 29'!M72)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Data'!$N$2:$BW$88,31,FALSE)</f>
        <v>0</v>
      </c>
      <c r="F73" s="166">
        <f>IFERROR(E73+'Pay App 28'!F73,"")</f>
        <v>0</v>
      </c>
      <c r="G73" s="166">
        <f>SUM('Pay App 1:Pay App 28'!H73)</f>
        <v>0</v>
      </c>
      <c r="H73" s="165"/>
      <c r="I73" s="166">
        <f t="shared" si="2"/>
        <v>0</v>
      </c>
      <c r="J73" s="167">
        <f t="shared" si="3"/>
        <v>0</v>
      </c>
      <c r="K73" s="166">
        <f t="shared" si="4"/>
        <v>0</v>
      </c>
      <c r="L73" s="166" t="str">
        <f t="shared" si="0"/>
        <v/>
      </c>
      <c r="M73" s="165"/>
      <c r="N73" s="166">
        <f>SUM('Pay App 1:Pay App 29'!L73)+SUM('Pay App 1:Pay App 29'!M73)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Data'!$N$2:$BW$88,31,FALSE)</f>
        <v>0</v>
      </c>
      <c r="F74" s="166">
        <f>IFERROR(E74+'Pay App 28'!F74,"")</f>
        <v>0</v>
      </c>
      <c r="G74" s="166">
        <f>SUM('Pay App 1:Pay App 28'!H74)</f>
        <v>0</v>
      </c>
      <c r="H74" s="165"/>
      <c r="I74" s="166">
        <f t="shared" si="2"/>
        <v>0</v>
      </c>
      <c r="J74" s="167">
        <f t="shared" si="3"/>
        <v>0</v>
      </c>
      <c r="K74" s="166">
        <f t="shared" si="4"/>
        <v>0</v>
      </c>
      <c r="L74" s="166" t="str">
        <f t="shared" si="0"/>
        <v/>
      </c>
      <c r="M74" s="165"/>
      <c r="N74" s="166">
        <f>SUM('Pay App 1:Pay App 29'!L74)+SUM('Pay App 1:Pay App 29'!M74)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Data'!$N$2:$BW$88,31,FALSE)</f>
        <v>0</v>
      </c>
      <c r="F75" s="166">
        <f>IFERROR(E75+'Pay App 28'!F75,"")</f>
        <v>0</v>
      </c>
      <c r="G75" s="166">
        <f>SUM('Pay App 1:Pay App 28'!H75)</f>
        <v>0</v>
      </c>
      <c r="H75" s="165"/>
      <c r="I75" s="166">
        <f t="shared" si="2"/>
        <v>0</v>
      </c>
      <c r="J75" s="167">
        <f t="shared" si="3"/>
        <v>0</v>
      </c>
      <c r="K75" s="166">
        <f t="shared" si="4"/>
        <v>0</v>
      </c>
      <c r="L75" s="166" t="str">
        <f t="shared" si="0"/>
        <v/>
      </c>
      <c r="M75" s="165"/>
      <c r="N75" s="166">
        <f>SUM('Pay App 1:Pay App 29'!L75)+SUM('Pay App 1:Pay App 29'!M75)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Data'!$N$2:$BW$88,31,FALSE)</f>
        <v>0</v>
      </c>
      <c r="F76" s="166">
        <f>IFERROR(E76+'Pay App 28'!F76,"")</f>
        <v>0</v>
      </c>
      <c r="G76" s="166">
        <f>SUM('Pay App 1:Pay App 28'!H76)</f>
        <v>0</v>
      </c>
      <c r="H76" s="165"/>
      <c r="I76" s="166">
        <f t="shared" si="2"/>
        <v>0</v>
      </c>
      <c r="J76" s="167">
        <f t="shared" si="3"/>
        <v>0</v>
      </c>
      <c r="K76" s="166">
        <f t="shared" si="4"/>
        <v>0</v>
      </c>
      <c r="L76" s="166" t="str">
        <f t="shared" si="0"/>
        <v/>
      </c>
      <c r="M76" s="165"/>
      <c r="N76" s="166">
        <f>SUM('Pay App 1:Pay App 29'!L76)+SUM('Pay App 1:Pay App 29'!M76)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Data'!$N$2:$BW$88,31,FALSE)</f>
        <v>0</v>
      </c>
      <c r="F77" s="166">
        <f>IFERROR(E77+'Pay App 28'!F77,"")</f>
        <v>0</v>
      </c>
      <c r="G77" s="166">
        <f>SUM('Pay App 1:Pay App 28'!H77)</f>
        <v>0</v>
      </c>
      <c r="H77" s="165"/>
      <c r="I77" s="166">
        <f t="shared" si="2"/>
        <v>0</v>
      </c>
      <c r="J77" s="167">
        <f t="shared" si="3"/>
        <v>0</v>
      </c>
      <c r="K77" s="166">
        <f t="shared" si="4"/>
        <v>0</v>
      </c>
      <c r="L77" s="166" t="str">
        <f t="shared" si="0"/>
        <v/>
      </c>
      <c r="M77" s="165"/>
      <c r="N77" s="166">
        <f>SUM('Pay App 1:Pay App 29'!L77)+SUM('Pay App 1:Pay App 29'!M77)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Data'!$N$2:$BW$88,31,FALSE)</f>
        <v>0</v>
      </c>
      <c r="F78" s="166">
        <f>IFERROR(E78+'Pay App 28'!F78,"")</f>
        <v>0</v>
      </c>
      <c r="G78" s="166">
        <f>SUM('Pay App 1:Pay App 28'!H78)</f>
        <v>0</v>
      </c>
      <c r="H78" s="165"/>
      <c r="I78" s="166">
        <f t="shared" si="2"/>
        <v>0</v>
      </c>
      <c r="J78" s="167">
        <f t="shared" si="3"/>
        <v>0</v>
      </c>
      <c r="K78" s="166">
        <f t="shared" si="4"/>
        <v>0</v>
      </c>
      <c r="L78" s="166" t="str">
        <f t="shared" si="0"/>
        <v/>
      </c>
      <c r="M78" s="165"/>
      <c r="N78" s="166">
        <f>SUM('Pay App 1:Pay App 29'!L78)+SUM('Pay App 1:Pay App 29'!M78)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Data'!$N$2:$BW$88,31,FALSE)</f>
        <v>0</v>
      </c>
      <c r="F79" s="166">
        <f>IFERROR(E79+'Pay App 28'!F79,"")</f>
        <v>0</v>
      </c>
      <c r="G79" s="166">
        <f>SUM('Pay App 1:Pay App 28'!H79)</f>
        <v>0</v>
      </c>
      <c r="H79" s="165"/>
      <c r="I79" s="166">
        <f t="shared" si="2"/>
        <v>0</v>
      </c>
      <c r="J79" s="167">
        <f t="shared" si="3"/>
        <v>0</v>
      </c>
      <c r="K79" s="166">
        <f t="shared" si="4"/>
        <v>0</v>
      </c>
      <c r="L79" s="166" t="str">
        <f t="shared" si="0"/>
        <v/>
      </c>
      <c r="M79" s="165"/>
      <c r="N79" s="166">
        <f>SUM('Pay App 1:Pay App 29'!L79)+SUM('Pay App 1:Pay App 29'!M79)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Data'!$N$2:$BW$88,31,FALSE)</f>
        <v>0</v>
      </c>
      <c r="F80" s="166">
        <f>IFERROR(E80+'Pay App 28'!F80,"")</f>
        <v>0</v>
      </c>
      <c r="G80" s="166">
        <f>SUM('Pay App 1:Pay App 28'!H80)</f>
        <v>0</v>
      </c>
      <c r="H80" s="165"/>
      <c r="I80" s="166">
        <f t="shared" si="2"/>
        <v>0</v>
      </c>
      <c r="J80" s="167">
        <f t="shared" si="3"/>
        <v>0</v>
      </c>
      <c r="K80" s="166">
        <f t="shared" si="4"/>
        <v>0</v>
      </c>
      <c r="L80" s="166" t="str">
        <f t="shared" si="0"/>
        <v/>
      </c>
      <c r="M80" s="165"/>
      <c r="N80" s="166">
        <f>SUM('Pay App 1:Pay App 29'!L80)+SUM('Pay App 1:Pay App 29'!M80)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Data'!$N$2:$BW$88,31,FALSE)</f>
        <v>0</v>
      </c>
      <c r="F81" s="166">
        <f>IFERROR(E81+'Pay App 28'!F81,"")</f>
        <v>0</v>
      </c>
      <c r="G81" s="166">
        <f>SUM('Pay App 1:Pay App 28'!H81)</f>
        <v>0</v>
      </c>
      <c r="H81" s="165"/>
      <c r="I81" s="166">
        <f t="shared" si="2"/>
        <v>0</v>
      </c>
      <c r="J81" s="167">
        <f t="shared" si="3"/>
        <v>0</v>
      </c>
      <c r="K81" s="166">
        <f t="shared" si="4"/>
        <v>0</v>
      </c>
      <c r="L81" s="166" t="str">
        <f t="shared" si="0"/>
        <v/>
      </c>
      <c r="M81" s="165"/>
      <c r="N81" s="166">
        <f>SUM('Pay App 1:Pay App 29'!L81)+SUM('Pay App 1:Pay App 29'!M81)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Data'!$N$2:$BW$88,31,FALSE)</f>
        <v>0</v>
      </c>
      <c r="F82" s="166">
        <f>IFERROR(E82+'Pay App 28'!F82,"")</f>
        <v>0</v>
      </c>
      <c r="G82" s="166">
        <f>SUM('Pay App 1:Pay App 28'!H82)</f>
        <v>0</v>
      </c>
      <c r="H82" s="165"/>
      <c r="I82" s="166">
        <f t="shared" si="2"/>
        <v>0</v>
      </c>
      <c r="J82" s="167">
        <f t="shared" si="3"/>
        <v>0</v>
      </c>
      <c r="K82" s="166">
        <f t="shared" si="4"/>
        <v>0</v>
      </c>
      <c r="L82" s="166" t="str">
        <f t="shared" si="0"/>
        <v/>
      </c>
      <c r="M82" s="165"/>
      <c r="N82" s="166">
        <f>SUM('Pay App 1:Pay App 29'!L82)+SUM('Pay App 1:Pay App 29'!M82)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Data'!$N$2:$BW$88,31,FALSE)</f>
        <v>0</v>
      </c>
      <c r="F83" s="166">
        <f>IFERROR(E83+'Pay App 28'!F83,"")</f>
        <v>0</v>
      </c>
      <c r="G83" s="166">
        <f>SUM('Pay App 1:Pay App 28'!H83)</f>
        <v>0</v>
      </c>
      <c r="H83" s="165"/>
      <c r="I83" s="166">
        <f t="shared" si="2"/>
        <v>0</v>
      </c>
      <c r="J83" s="167">
        <f t="shared" si="3"/>
        <v>0</v>
      </c>
      <c r="K83" s="166">
        <f t="shared" si="4"/>
        <v>0</v>
      </c>
      <c r="L83" s="166" t="str">
        <f t="shared" si="0"/>
        <v/>
      </c>
      <c r="M83" s="165"/>
      <c r="N83" s="166">
        <f>SUM('Pay App 1:Pay App 29'!L83)+SUM('Pay App 1:Pay App 29'!M83)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Data'!$N$2:$BW$88,31,FALSE)</f>
        <v>0</v>
      </c>
      <c r="F84" s="166">
        <f>IFERROR(E84+'Pay App 28'!F84,"")</f>
        <v>0</v>
      </c>
      <c r="G84" s="166">
        <f>SUM('Pay App 1:Pay App 28'!H84)</f>
        <v>0</v>
      </c>
      <c r="H84" s="165"/>
      <c r="I84" s="166">
        <f t="shared" si="2"/>
        <v>0</v>
      </c>
      <c r="J84" s="167">
        <f t="shared" si="3"/>
        <v>0</v>
      </c>
      <c r="K84" s="166">
        <f t="shared" si="4"/>
        <v>0</v>
      </c>
      <c r="L84" s="166" t="str">
        <f t="shared" si="0"/>
        <v/>
      </c>
      <c r="M84" s="165"/>
      <c r="N84" s="166">
        <f>SUM('Pay App 1:Pay App 29'!L84)+SUM('Pay App 1:Pay App 29'!M84)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Data'!$N$2:$BW$88,31,FALSE)</f>
        <v>0</v>
      </c>
      <c r="F85" s="166">
        <f>IFERROR(E85+'Pay App 28'!F85,"")</f>
        <v>0</v>
      </c>
      <c r="G85" s="166">
        <f>SUM('Pay App 1:Pay App 28'!H85)</f>
        <v>0</v>
      </c>
      <c r="H85" s="165"/>
      <c r="I85" s="166">
        <f t="shared" si="2"/>
        <v>0</v>
      </c>
      <c r="J85" s="167">
        <f t="shared" si="3"/>
        <v>0</v>
      </c>
      <c r="K85" s="166">
        <f t="shared" si="4"/>
        <v>0</v>
      </c>
      <c r="L85" s="166" t="str">
        <f t="shared" si="0"/>
        <v/>
      </c>
      <c r="M85" s="165"/>
      <c r="N85" s="166">
        <f>SUM('Pay App 1:Pay App 29'!L85)+SUM('Pay App 1:Pay App 29'!M85)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Data'!$N$2:$BW$88,31,FALSE)</f>
        <v>0</v>
      </c>
      <c r="F86" s="166">
        <f>IFERROR(E86+'Pay App 28'!F86,"")</f>
        <v>0</v>
      </c>
      <c r="G86" s="166">
        <f>SUM('Pay App 1:Pay App 28'!H86)</f>
        <v>0</v>
      </c>
      <c r="H86" s="165"/>
      <c r="I86" s="166">
        <f t="shared" si="2"/>
        <v>0</v>
      </c>
      <c r="J86" s="167">
        <f t="shared" si="3"/>
        <v>0</v>
      </c>
      <c r="K86" s="166">
        <f t="shared" si="4"/>
        <v>0</v>
      </c>
      <c r="L86" s="166" t="str">
        <f t="shared" si="0"/>
        <v/>
      </c>
      <c r="M86" s="165"/>
      <c r="N86" s="166">
        <f>SUM('Pay App 1:Pay App 29'!L86)+SUM('Pay App 1:Pay App 29'!M86)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Data'!$N$2:$BW$88,31,FALSE)</f>
        <v>0</v>
      </c>
      <c r="F87" s="166">
        <f>IFERROR(E87+'Pay App 28'!F87,"")</f>
        <v>0</v>
      </c>
      <c r="G87" s="166">
        <f>SUM('Pay App 1:Pay App 28'!H87)</f>
        <v>0</v>
      </c>
      <c r="H87" s="165"/>
      <c r="I87" s="166">
        <f t="shared" si="2"/>
        <v>0</v>
      </c>
      <c r="J87" s="167">
        <f t="shared" si="3"/>
        <v>0</v>
      </c>
      <c r="K87" s="166">
        <f t="shared" si="4"/>
        <v>0</v>
      </c>
      <c r="L87" s="166" t="str">
        <f t="shared" si="0"/>
        <v/>
      </c>
      <c r="M87" s="165"/>
      <c r="N87" s="166">
        <f>SUM('Pay App 1:Pay App 29'!L87)+SUM('Pay App 1:Pay App 29'!M87)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Data'!$N$2:$BW$88,31,FALSE)</f>
        <v>0</v>
      </c>
      <c r="F88" s="166">
        <f>IFERROR(E88+'Pay App 28'!F88,"")</f>
        <v>0</v>
      </c>
      <c r="G88" s="166">
        <f>SUM('Pay App 1:Pay App 28'!H88)</f>
        <v>0</v>
      </c>
      <c r="H88" s="165"/>
      <c r="I88" s="166">
        <f t="shared" si="2"/>
        <v>0</v>
      </c>
      <c r="J88" s="167">
        <f t="shared" si="3"/>
        <v>0</v>
      </c>
      <c r="K88" s="166">
        <f t="shared" si="4"/>
        <v>0</v>
      </c>
      <c r="L88" s="166" t="str">
        <f t="shared" si="0"/>
        <v/>
      </c>
      <c r="M88" s="165"/>
      <c r="N88" s="166">
        <f>SUM('Pay App 1:Pay App 29'!L88)+SUM('Pay App 1:Pay App 29'!M88)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Data'!$N$2:$BW$88,31,FALSE)</f>
        <v>0</v>
      </c>
      <c r="F89" s="166">
        <f>IFERROR(E89+'Pay App 28'!F89,"")</f>
        <v>0</v>
      </c>
      <c r="G89" s="166">
        <f>SUM('Pay App 1:Pay App 28'!H89)</f>
        <v>0</v>
      </c>
      <c r="H89" s="165"/>
      <c r="I89" s="166">
        <f t="shared" si="2"/>
        <v>0</v>
      </c>
      <c r="J89" s="167">
        <f t="shared" si="3"/>
        <v>0</v>
      </c>
      <c r="K89" s="166">
        <f t="shared" si="4"/>
        <v>0</v>
      </c>
      <c r="L89" s="166" t="str">
        <f t="shared" si="0"/>
        <v/>
      </c>
      <c r="M89" s="165"/>
      <c r="N89" s="166">
        <f>SUM('Pay App 1:Pay App 29'!L89)+SUM('Pay App 1:Pay App 29'!M89)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Data'!$N$2:$BW$88,31,FALSE)</f>
        <v>0</v>
      </c>
      <c r="F90" s="166">
        <f>IFERROR(E90+'Pay App 28'!F90,"")</f>
        <v>0</v>
      </c>
      <c r="G90" s="166">
        <f>SUM('Pay App 1:Pay App 28'!H90)</f>
        <v>0</v>
      </c>
      <c r="H90" s="165"/>
      <c r="I90" s="166">
        <f t="shared" si="2"/>
        <v>0</v>
      </c>
      <c r="J90" s="167">
        <f t="shared" si="3"/>
        <v>0</v>
      </c>
      <c r="K90" s="166">
        <f t="shared" si="4"/>
        <v>0</v>
      </c>
      <c r="L90" s="166" t="str">
        <f t="shared" si="0"/>
        <v/>
      </c>
      <c r="M90" s="165"/>
      <c r="N90" s="166">
        <f>SUM('Pay App 1:Pay App 29'!L90)+SUM('Pay App 1:Pay App 29'!M90)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Data'!$N$2:$BW$88,31,FALSE)</f>
        <v>0</v>
      </c>
      <c r="F91" s="166">
        <f>IFERROR(E91+'Pay App 28'!F91,"")</f>
        <v>0</v>
      </c>
      <c r="G91" s="166">
        <f>SUM('Pay App 1:Pay App 28'!H91)</f>
        <v>0</v>
      </c>
      <c r="H91" s="165"/>
      <c r="I91" s="166">
        <f t="shared" si="2"/>
        <v>0</v>
      </c>
      <c r="J91" s="167">
        <f t="shared" si="3"/>
        <v>0</v>
      </c>
      <c r="K91" s="166">
        <f t="shared" si="4"/>
        <v>0</v>
      </c>
      <c r="L91" s="166" t="str">
        <f t="shared" si="0"/>
        <v/>
      </c>
      <c r="M91" s="165"/>
      <c r="N91" s="166">
        <f>SUM('Pay App 1:Pay App 29'!L91)+SUM('Pay App 1:Pay App 29'!M91)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Data'!$N$2:$BW$88,31,FALSE)</f>
        <v>0</v>
      </c>
      <c r="F92" s="166">
        <f>IFERROR(E92+'Pay App 28'!F92,"")</f>
        <v>0</v>
      </c>
      <c r="G92" s="166">
        <f>SUM('Pay App 1:Pay App 28'!H92)</f>
        <v>0</v>
      </c>
      <c r="H92" s="165"/>
      <c r="I92" s="166">
        <f t="shared" si="2"/>
        <v>0</v>
      </c>
      <c r="J92" s="167">
        <f t="shared" si="3"/>
        <v>0</v>
      </c>
      <c r="K92" s="166">
        <f t="shared" si="4"/>
        <v>0</v>
      </c>
      <c r="L92" s="166" t="str">
        <f t="shared" si="0"/>
        <v/>
      </c>
      <c r="M92" s="165"/>
      <c r="N92" s="166">
        <f>SUM('Pay App 1:Pay App 29'!L92)+SUM('Pay App 1:Pay App 29'!M92)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Data'!$N$2:$BW$88,31,FALSE)</f>
        <v>0</v>
      </c>
      <c r="F93" s="166">
        <f>IFERROR(E93+'Pay App 28'!F93,"")</f>
        <v>0</v>
      </c>
      <c r="G93" s="166">
        <f>SUM('Pay App 1:Pay App 28'!H93)</f>
        <v>0</v>
      </c>
      <c r="H93" s="165"/>
      <c r="I93" s="166">
        <f t="shared" si="2"/>
        <v>0</v>
      </c>
      <c r="J93" s="167">
        <f t="shared" si="3"/>
        <v>0</v>
      </c>
      <c r="K93" s="166">
        <f t="shared" si="4"/>
        <v>0</v>
      </c>
      <c r="L93" s="166" t="str">
        <f t="shared" si="0"/>
        <v/>
      </c>
      <c r="M93" s="165"/>
      <c r="N93" s="166">
        <f>SUM('Pay App 1:Pay App 29'!L93)+SUM('Pay App 1:Pay App 29'!M93)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Data'!$N$2:$BW$88,31,FALSE)</f>
        <v>0</v>
      </c>
      <c r="F94" s="166">
        <f>IFERROR(E94+'Pay App 28'!F94,"")</f>
        <v>0</v>
      </c>
      <c r="G94" s="166">
        <f>SUM('Pay App 1:Pay App 28'!H94)</f>
        <v>0</v>
      </c>
      <c r="H94" s="165"/>
      <c r="I94" s="166">
        <f t="shared" si="2"/>
        <v>0</v>
      </c>
      <c r="J94" s="167">
        <f t="shared" si="3"/>
        <v>0</v>
      </c>
      <c r="K94" s="166">
        <f t="shared" si="4"/>
        <v>0</v>
      </c>
      <c r="L94" s="166" t="str">
        <f t="shared" si="0"/>
        <v/>
      </c>
      <c r="M94" s="165"/>
      <c r="N94" s="166">
        <f>SUM('Pay App 1:Pay App 29'!L94)+SUM('Pay App 1:Pay App 29'!M94)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Data'!$N$2:$BW$88,31,FALSE)</f>
        <v>0</v>
      </c>
      <c r="F95" s="166">
        <f>IFERROR(E95+'Pay App 28'!F95,"")</f>
        <v>0</v>
      </c>
      <c r="G95" s="166">
        <f>SUM('Pay App 1:Pay App 28'!H95)</f>
        <v>0</v>
      </c>
      <c r="H95" s="165"/>
      <c r="I95" s="166">
        <f t="shared" si="2"/>
        <v>0</v>
      </c>
      <c r="J95" s="167">
        <f t="shared" si="3"/>
        <v>0</v>
      </c>
      <c r="K95" s="166">
        <f t="shared" si="4"/>
        <v>0</v>
      </c>
      <c r="L95" s="166" t="str">
        <f t="shared" si="0"/>
        <v/>
      </c>
      <c r="M95" s="165"/>
      <c r="N95" s="166">
        <f>SUM('Pay App 1:Pay App 29'!L95)+SUM('Pay App 1:Pay App 29'!M95)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Data'!$N$2:$BW$88,31,FALSE)</f>
        <v>0</v>
      </c>
      <c r="F96" s="166">
        <f>IFERROR(E96+'Pay App 28'!F96,"")</f>
        <v>0</v>
      </c>
      <c r="G96" s="166">
        <f>SUM('Pay App 1:Pay App 28'!H96)</f>
        <v>0</v>
      </c>
      <c r="H96" s="165"/>
      <c r="I96" s="166">
        <f t="shared" si="2"/>
        <v>0</v>
      </c>
      <c r="J96" s="167">
        <f t="shared" si="3"/>
        <v>0</v>
      </c>
      <c r="K96" s="166">
        <f t="shared" si="4"/>
        <v>0</v>
      </c>
      <c r="L96" s="166" t="str">
        <f t="shared" si="0"/>
        <v/>
      </c>
      <c r="M96" s="165"/>
      <c r="N96" s="166">
        <f>SUM('Pay App 1:Pay App 29'!L96)+SUM('Pay App 1:Pay App 29'!M96)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Data'!$N$2:$BW$88,31,FALSE)</f>
        <v>0</v>
      </c>
      <c r="F97" s="166">
        <f>IFERROR(E97+'Pay App 28'!F97,"")</f>
        <v>0</v>
      </c>
      <c r="G97" s="166">
        <f>SUM('Pay App 1:Pay App 28'!H97)</f>
        <v>0</v>
      </c>
      <c r="H97" s="165"/>
      <c r="I97" s="166">
        <f t="shared" si="2"/>
        <v>0</v>
      </c>
      <c r="J97" s="167">
        <f t="shared" si="3"/>
        <v>0</v>
      </c>
      <c r="K97" s="166">
        <f t="shared" si="4"/>
        <v>0</v>
      </c>
      <c r="L97" s="166" t="str">
        <f t="shared" si="0"/>
        <v/>
      </c>
      <c r="M97" s="165"/>
      <c r="N97" s="166">
        <f>SUM('Pay App 1:Pay App 29'!L97)+SUM('Pay App 1:Pay App 29'!M97)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Data'!$N$2:$BW$88,31,FALSE)</f>
        <v>0</v>
      </c>
      <c r="F98" s="166">
        <f>IFERROR(E98+'Pay App 28'!F98,"")</f>
        <v>0</v>
      </c>
      <c r="G98" s="166">
        <f>SUM('Pay App 1:Pay App 28'!H98)</f>
        <v>0</v>
      </c>
      <c r="H98" s="165"/>
      <c r="I98" s="166">
        <f t="shared" si="2"/>
        <v>0</v>
      </c>
      <c r="J98" s="167">
        <f t="shared" si="3"/>
        <v>0</v>
      </c>
      <c r="K98" s="166">
        <f t="shared" si="4"/>
        <v>0</v>
      </c>
      <c r="L98" s="166" t="str">
        <f t="shared" si="0"/>
        <v/>
      </c>
      <c r="M98" s="165"/>
      <c r="N98" s="166">
        <f>SUM('Pay App 1:Pay App 29'!L98)+SUM('Pay App 1:Pay App 29'!M98)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Data'!$N$2:$BW$88,31,FALSE)</f>
        <v>0</v>
      </c>
      <c r="F99" s="166">
        <f>IFERROR(E99+'Pay App 28'!F99,"")</f>
        <v>0</v>
      </c>
      <c r="G99" s="166">
        <f>SUM('Pay App 1:Pay App 28'!H99)</f>
        <v>0</v>
      </c>
      <c r="H99" s="165"/>
      <c r="I99" s="166">
        <f t="shared" si="2"/>
        <v>0</v>
      </c>
      <c r="J99" s="167">
        <f t="shared" si="3"/>
        <v>0</v>
      </c>
      <c r="K99" s="166">
        <f t="shared" si="4"/>
        <v>0</v>
      </c>
      <c r="L99" s="166" t="str">
        <f t="shared" si="0"/>
        <v/>
      </c>
      <c r="M99" s="165"/>
      <c r="N99" s="166">
        <f>SUM('Pay App 1:Pay App 29'!L99)+SUM('Pay App 1:Pay App 29'!M99)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Data'!$N$2:$BW$88,31,FALSE)</f>
        <v>0</v>
      </c>
      <c r="F100" s="166">
        <f>IFERROR(E100+'Pay App 28'!F100,"")</f>
        <v>0</v>
      </c>
      <c r="G100" s="166">
        <f>SUM('Pay App 1:Pay App 28'!H100)</f>
        <v>0</v>
      </c>
      <c r="H100" s="165"/>
      <c r="I100" s="166">
        <f>G100+H100</f>
        <v>0</v>
      </c>
      <c r="J100" s="167">
        <f>IFERROR(I100/F100,0)</f>
        <v>0</v>
      </c>
      <c r="K100" s="166">
        <f>IFERROR(F100-I100,"")</f>
        <v>0</v>
      </c>
      <c r="L100" s="166" t="str">
        <f t="shared" si="0"/>
        <v/>
      </c>
      <c r="M100" s="165"/>
      <c r="N100" s="166">
        <f>SUM('Pay App 1:Pay App 29'!L100)+SUM('Pay App 1:Pay App 29'!M100)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29.2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Data'!$N$2:$BW$88,31,FALSE)</f>
        <v>0</v>
      </c>
      <c r="F106" s="166">
        <f>IFERROR(E106+'Pay App 28'!F106,"")</f>
        <v>0</v>
      </c>
      <c r="G106" s="166">
        <f>SUM('Pay App 1:Pay App 28'!H106)</f>
        <v>0</v>
      </c>
      <c r="H106" s="165"/>
      <c r="I106" s="166">
        <f>G106+H106</f>
        <v>0</v>
      </c>
      <c r="J106" s="167">
        <f>IFERROR(I106/F106,0)</f>
        <v>0</v>
      </c>
      <c r="K106" s="166">
        <f>IFERROR(F106-I106,"")</f>
        <v>0</v>
      </c>
      <c r="L106" s="166" t="str">
        <f>IF(AND($H$33&lt;100000, $H$33&gt;0, H106&gt;=1),0,IF(AND($H$33&gt;=100000,H106&lt;&gt;""),O106,""))</f>
        <v/>
      </c>
      <c r="M106" s="165"/>
      <c r="N106" s="166">
        <f>SUM('Pay App 1:Pay App 29'!L106)+SUM('Pay App 1:Pay App 29'!M106)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Data'!$N$2:$BW$88,31,FALSE)</f>
        <v>0</v>
      </c>
      <c r="F107" s="166">
        <f>IFERROR(E107+'Pay App 28'!F107,"")</f>
        <v>0</v>
      </c>
      <c r="G107" s="166">
        <f>SUM('Pay App 1:Pay App 28'!H107)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29'!L107)+SUM('Pay App 1:Pay App 29'!M107)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Data'!$N$2:$BW$88,31,FALSE)</f>
        <v>0</v>
      </c>
      <c r="F108" s="166">
        <f>IFERROR(E108+'Pay App 28'!F108,"")</f>
        <v>0</v>
      </c>
      <c r="G108" s="166">
        <f>SUM('Pay App 1:Pay App 28'!H108)</f>
        <v>0</v>
      </c>
      <c r="H108" s="165"/>
      <c r="I108" s="166">
        <f t="shared" si="6"/>
        <v>0</v>
      </c>
      <c r="J108" s="167">
        <f t="shared" si="7"/>
        <v>0</v>
      </c>
      <c r="K108" s="166">
        <f t="shared" si="8"/>
        <v>0</v>
      </c>
      <c r="L108" s="166" t="str">
        <f t="shared" si="9"/>
        <v/>
      </c>
      <c r="M108" s="165"/>
      <c r="N108" s="166">
        <f>SUM('Pay App 1:Pay App 29'!L108)+SUM('Pay App 1:Pay App 29'!M108)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Data'!$N$2:$BW$88,31,FALSE)</f>
        <v>0</v>
      </c>
      <c r="F109" s="166">
        <f>IFERROR(E109+'Pay App 28'!F109,"")</f>
        <v>0</v>
      </c>
      <c r="G109" s="166">
        <f>SUM('Pay App 1:Pay App 28'!H109)</f>
        <v>0</v>
      </c>
      <c r="H109" s="165"/>
      <c r="I109" s="166">
        <f t="shared" si="6"/>
        <v>0</v>
      </c>
      <c r="J109" s="167">
        <f t="shared" si="7"/>
        <v>0</v>
      </c>
      <c r="K109" s="166">
        <f t="shared" si="8"/>
        <v>0</v>
      </c>
      <c r="L109" s="166" t="str">
        <f t="shared" si="9"/>
        <v/>
      </c>
      <c r="M109" s="165"/>
      <c r="N109" s="166">
        <f>SUM('Pay App 1:Pay App 29'!L109)+SUM('Pay App 1:Pay App 29'!M109)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Data'!$N$2:$BW$88,31,FALSE)</f>
        <v>0</v>
      </c>
      <c r="F110" s="166">
        <f>IFERROR(E110+'Pay App 28'!F110,"")</f>
        <v>0</v>
      </c>
      <c r="G110" s="166">
        <f>SUM('Pay App 1:Pay App 28'!H110)</f>
        <v>0</v>
      </c>
      <c r="H110" s="165"/>
      <c r="I110" s="166">
        <f t="shared" si="6"/>
        <v>0</v>
      </c>
      <c r="J110" s="167">
        <f t="shared" si="7"/>
        <v>0</v>
      </c>
      <c r="K110" s="166">
        <f t="shared" si="8"/>
        <v>0</v>
      </c>
      <c r="L110" s="166" t="str">
        <f t="shared" si="9"/>
        <v/>
      </c>
      <c r="M110" s="165"/>
      <c r="N110" s="166">
        <f>SUM('Pay App 1:Pay App 29'!L110)+SUM('Pay App 1:Pay App 29'!M110)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Data'!$N$2:$BW$88,31,FALSE)</f>
        <v>0</v>
      </c>
      <c r="F111" s="166">
        <f>IFERROR(E111+'Pay App 28'!F111,"")</f>
        <v>0</v>
      </c>
      <c r="G111" s="166">
        <f>SUM('Pay App 1:Pay App 28'!H111)</f>
        <v>0</v>
      </c>
      <c r="H111" s="165"/>
      <c r="I111" s="166">
        <f t="shared" si="6"/>
        <v>0</v>
      </c>
      <c r="J111" s="167">
        <f t="shared" si="7"/>
        <v>0</v>
      </c>
      <c r="K111" s="166">
        <f t="shared" si="8"/>
        <v>0</v>
      </c>
      <c r="L111" s="166" t="str">
        <f t="shared" si="9"/>
        <v/>
      </c>
      <c r="M111" s="165"/>
      <c r="N111" s="166">
        <f>SUM('Pay App 1:Pay App 29'!L111)+SUM('Pay App 1:Pay App 29'!M111)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Data'!$N$2:$BW$88,31,FALSE)</f>
        <v>0</v>
      </c>
      <c r="F112" s="166">
        <f>IFERROR(E112+'Pay App 28'!F112,"")</f>
        <v>0</v>
      </c>
      <c r="G112" s="166">
        <f>SUM('Pay App 1:Pay App 28'!H112)</f>
        <v>0</v>
      </c>
      <c r="H112" s="165"/>
      <c r="I112" s="166">
        <f t="shared" si="6"/>
        <v>0</v>
      </c>
      <c r="J112" s="167">
        <f t="shared" si="7"/>
        <v>0</v>
      </c>
      <c r="K112" s="166">
        <f t="shared" si="8"/>
        <v>0</v>
      </c>
      <c r="L112" s="166" t="str">
        <f t="shared" si="9"/>
        <v/>
      </c>
      <c r="M112" s="165"/>
      <c r="N112" s="166">
        <f>SUM('Pay App 1:Pay App 29'!L112)+SUM('Pay App 1:Pay App 29'!M112)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Data'!$N$2:$BW$88,31,FALSE)</f>
        <v>0</v>
      </c>
      <c r="F113" s="166">
        <f>IFERROR(E113+'Pay App 28'!F113,"")</f>
        <v>0</v>
      </c>
      <c r="G113" s="166">
        <f>SUM('Pay App 1:Pay App 28'!H113)</f>
        <v>0</v>
      </c>
      <c r="H113" s="165"/>
      <c r="I113" s="166">
        <f t="shared" si="6"/>
        <v>0</v>
      </c>
      <c r="J113" s="167">
        <f t="shared" si="7"/>
        <v>0</v>
      </c>
      <c r="K113" s="166">
        <f t="shared" si="8"/>
        <v>0</v>
      </c>
      <c r="L113" s="166" t="str">
        <f t="shared" si="9"/>
        <v/>
      </c>
      <c r="M113" s="165"/>
      <c r="N113" s="166">
        <f>SUM('Pay App 1:Pay App 29'!L113)+SUM('Pay App 1:Pay App 29'!M113)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Data'!$N$2:$BW$88,31,FALSE)</f>
        <v>0</v>
      </c>
      <c r="F114" s="166">
        <f>IFERROR(E114+'Pay App 28'!F114,"")</f>
        <v>0</v>
      </c>
      <c r="G114" s="166">
        <f>SUM('Pay App 1:Pay App 28'!H114)</f>
        <v>0</v>
      </c>
      <c r="H114" s="165"/>
      <c r="I114" s="166">
        <f t="shared" si="6"/>
        <v>0</v>
      </c>
      <c r="J114" s="167">
        <f t="shared" si="7"/>
        <v>0</v>
      </c>
      <c r="K114" s="166">
        <f t="shared" si="8"/>
        <v>0</v>
      </c>
      <c r="L114" s="166" t="str">
        <f t="shared" si="9"/>
        <v/>
      </c>
      <c r="M114" s="165"/>
      <c r="N114" s="166">
        <f>SUM('Pay App 1:Pay App 29'!L114)+SUM('Pay App 1:Pay App 29'!M114)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Data'!$N$2:$BW$88,31,FALSE)</f>
        <v>0</v>
      </c>
      <c r="F115" s="166">
        <f>IFERROR(E115+'Pay App 28'!F115,"")</f>
        <v>0</v>
      </c>
      <c r="G115" s="166">
        <f>SUM('Pay App 1:Pay App 28'!H115)</f>
        <v>0</v>
      </c>
      <c r="H115" s="165"/>
      <c r="I115" s="166">
        <f t="shared" si="6"/>
        <v>0</v>
      </c>
      <c r="J115" s="167">
        <f t="shared" si="7"/>
        <v>0</v>
      </c>
      <c r="K115" s="166">
        <f t="shared" si="8"/>
        <v>0</v>
      </c>
      <c r="L115" s="166" t="str">
        <f t="shared" si="9"/>
        <v/>
      </c>
      <c r="M115" s="165"/>
      <c r="N115" s="166">
        <f>SUM('Pay App 1:Pay App 29'!L115)+SUM('Pay App 1:Pay App 29'!M115)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Data'!$N$2:$BW$88,31,FALSE)</f>
        <v>0</v>
      </c>
      <c r="F116" s="166">
        <f>IFERROR(E116+'Pay App 28'!F116,"")</f>
        <v>0</v>
      </c>
      <c r="G116" s="166">
        <f>SUM('Pay App 1:Pay App 28'!H116)</f>
        <v>0</v>
      </c>
      <c r="H116" s="165"/>
      <c r="I116" s="166">
        <f t="shared" si="6"/>
        <v>0</v>
      </c>
      <c r="J116" s="167">
        <f t="shared" si="7"/>
        <v>0</v>
      </c>
      <c r="K116" s="166">
        <f t="shared" si="8"/>
        <v>0</v>
      </c>
      <c r="L116" s="166" t="str">
        <f t="shared" si="9"/>
        <v/>
      </c>
      <c r="M116" s="165"/>
      <c r="N116" s="166">
        <f>SUM('Pay App 1:Pay App 29'!L116)+SUM('Pay App 1:Pay App 29'!M116)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Data'!$N$2:$BW$88,31,FALSE)</f>
        <v>0</v>
      </c>
      <c r="F117" s="166">
        <f>IFERROR(E117+'Pay App 28'!F117,"")</f>
        <v>0</v>
      </c>
      <c r="G117" s="166">
        <f>SUM('Pay App 1:Pay App 28'!H117)</f>
        <v>0</v>
      </c>
      <c r="H117" s="165"/>
      <c r="I117" s="166">
        <f t="shared" si="6"/>
        <v>0</v>
      </c>
      <c r="J117" s="167">
        <f t="shared" si="7"/>
        <v>0</v>
      </c>
      <c r="K117" s="166">
        <f t="shared" si="8"/>
        <v>0</v>
      </c>
      <c r="L117" s="166" t="str">
        <f t="shared" si="9"/>
        <v/>
      </c>
      <c r="M117" s="165"/>
      <c r="N117" s="166">
        <f>SUM('Pay App 1:Pay App 29'!L117)+SUM('Pay App 1:Pay App 29'!M117)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Data'!$N$2:$BW$88,31,FALSE)</f>
        <v>0</v>
      </c>
      <c r="F118" s="166">
        <f>IFERROR(E118+'Pay App 28'!F118,"")</f>
        <v>0</v>
      </c>
      <c r="G118" s="166">
        <f>SUM('Pay App 1:Pay App 28'!H118)</f>
        <v>0</v>
      </c>
      <c r="H118" s="165"/>
      <c r="I118" s="166">
        <f t="shared" si="6"/>
        <v>0</v>
      </c>
      <c r="J118" s="167">
        <f t="shared" si="7"/>
        <v>0</v>
      </c>
      <c r="K118" s="166">
        <f t="shared" si="8"/>
        <v>0</v>
      </c>
      <c r="L118" s="166" t="str">
        <f t="shared" si="9"/>
        <v/>
      </c>
      <c r="M118" s="165"/>
      <c r="N118" s="166">
        <f>SUM('Pay App 1:Pay App 29'!L118)+SUM('Pay App 1:Pay App 29'!M118)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Data'!$N$2:$BW$88,31,FALSE)</f>
        <v>0</v>
      </c>
      <c r="F119" s="166">
        <f>IFERROR(E119+'Pay App 28'!F119,"")</f>
        <v>0</v>
      </c>
      <c r="G119" s="166">
        <f>SUM('Pay App 1:Pay App 28'!H119)</f>
        <v>0</v>
      </c>
      <c r="H119" s="165"/>
      <c r="I119" s="166">
        <f t="shared" si="6"/>
        <v>0</v>
      </c>
      <c r="J119" s="167">
        <f t="shared" si="7"/>
        <v>0</v>
      </c>
      <c r="K119" s="166">
        <f t="shared" si="8"/>
        <v>0</v>
      </c>
      <c r="L119" s="166" t="str">
        <f t="shared" si="9"/>
        <v/>
      </c>
      <c r="M119" s="165"/>
      <c r="N119" s="166">
        <f>SUM('Pay App 1:Pay App 29'!L119)+SUM('Pay App 1:Pay App 29'!M119)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Data'!$N$2:$BW$88,31,FALSE)</f>
        <v>0</v>
      </c>
      <c r="F120" s="166">
        <f>IFERROR(E120+'Pay App 28'!F120,"")</f>
        <v>0</v>
      </c>
      <c r="G120" s="166">
        <f>SUM('Pay App 1:Pay App 28'!H120)</f>
        <v>0</v>
      </c>
      <c r="H120" s="165"/>
      <c r="I120" s="166">
        <f t="shared" si="6"/>
        <v>0</v>
      </c>
      <c r="J120" s="167">
        <f t="shared" si="7"/>
        <v>0</v>
      </c>
      <c r="K120" s="166">
        <f t="shared" si="8"/>
        <v>0</v>
      </c>
      <c r="L120" s="166" t="str">
        <f t="shared" si="9"/>
        <v/>
      </c>
      <c r="M120" s="165"/>
      <c r="N120" s="166">
        <f>SUM('Pay App 1:Pay App 29'!L120)+SUM('Pay App 1:Pay App 29'!M120)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Data'!$N$2:$BW$88,31,FALSE)</f>
        <v>0</v>
      </c>
      <c r="F121" s="166">
        <f>IFERROR(E121+'Pay App 28'!F121,"")</f>
        <v>0</v>
      </c>
      <c r="G121" s="166">
        <f>SUM('Pay App 1:Pay App 28'!H121)</f>
        <v>0</v>
      </c>
      <c r="H121" s="165"/>
      <c r="I121" s="166">
        <f t="shared" si="6"/>
        <v>0</v>
      </c>
      <c r="J121" s="167">
        <f t="shared" si="7"/>
        <v>0</v>
      </c>
      <c r="K121" s="166">
        <f t="shared" si="8"/>
        <v>0</v>
      </c>
      <c r="L121" s="166" t="str">
        <f t="shared" si="9"/>
        <v/>
      </c>
      <c r="M121" s="165"/>
      <c r="N121" s="166">
        <f>SUM('Pay App 1:Pay App 29'!L121)+SUM('Pay App 1:Pay App 29'!M121)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Data'!$N$2:$BW$88,31,FALSE)</f>
        <v>0</v>
      </c>
      <c r="F122" s="166">
        <f>IFERROR(E122+'Pay App 28'!F122,"")</f>
        <v>0</v>
      </c>
      <c r="G122" s="166">
        <f>SUM('Pay App 1:Pay App 28'!H122)</f>
        <v>0</v>
      </c>
      <c r="H122" s="165"/>
      <c r="I122" s="166">
        <f t="shared" si="6"/>
        <v>0</v>
      </c>
      <c r="J122" s="167">
        <f t="shared" si="7"/>
        <v>0</v>
      </c>
      <c r="K122" s="166">
        <f t="shared" si="8"/>
        <v>0</v>
      </c>
      <c r="L122" s="166" t="str">
        <f t="shared" si="9"/>
        <v/>
      </c>
      <c r="M122" s="165"/>
      <c r="N122" s="166">
        <f>SUM('Pay App 1:Pay App 29'!L122)+SUM('Pay App 1:Pay App 29'!M122)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Data'!$N$2:$BW$88,31,FALSE)</f>
        <v>0</v>
      </c>
      <c r="F123" s="166">
        <f>IFERROR(E123+'Pay App 28'!F123,"")</f>
        <v>0</v>
      </c>
      <c r="G123" s="166">
        <f>SUM('Pay App 1:Pay App 28'!H123)</f>
        <v>0</v>
      </c>
      <c r="H123" s="165"/>
      <c r="I123" s="166">
        <f t="shared" si="6"/>
        <v>0</v>
      </c>
      <c r="J123" s="167">
        <f t="shared" si="7"/>
        <v>0</v>
      </c>
      <c r="K123" s="166">
        <f t="shared" si="8"/>
        <v>0</v>
      </c>
      <c r="L123" s="166" t="str">
        <f t="shared" si="9"/>
        <v/>
      </c>
      <c r="M123" s="165"/>
      <c r="N123" s="166">
        <f>SUM('Pay App 1:Pay App 29'!L123)+SUM('Pay App 1:Pay App 29'!M123)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Data'!$N$2:$BW$88,31,FALSE)</f>
        <v>0</v>
      </c>
      <c r="F124" s="166">
        <f>IFERROR(E124+'Pay App 28'!F124,"")</f>
        <v>0</v>
      </c>
      <c r="G124" s="166">
        <f>SUM('Pay App 1:Pay App 28'!H124)</f>
        <v>0</v>
      </c>
      <c r="H124" s="165"/>
      <c r="I124" s="166">
        <f t="shared" si="6"/>
        <v>0</v>
      </c>
      <c r="J124" s="167">
        <f t="shared" si="7"/>
        <v>0</v>
      </c>
      <c r="K124" s="166">
        <f t="shared" si="8"/>
        <v>0</v>
      </c>
      <c r="L124" s="166" t="str">
        <f t="shared" si="9"/>
        <v/>
      </c>
      <c r="M124" s="165"/>
      <c r="N124" s="166">
        <f>SUM('Pay App 1:Pay App 29'!L124)+SUM('Pay App 1:Pay App 29'!M124)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Data'!$N$2:$BW$88,31,FALSE)</f>
        <v>0</v>
      </c>
      <c r="F125" s="166">
        <f>IFERROR(E125+'Pay App 28'!F125,"")</f>
        <v>0</v>
      </c>
      <c r="G125" s="166">
        <f>SUM('Pay App 1:Pay App 28'!H125)</f>
        <v>0</v>
      </c>
      <c r="H125" s="165"/>
      <c r="I125" s="166">
        <f t="shared" si="6"/>
        <v>0</v>
      </c>
      <c r="J125" s="167">
        <f t="shared" si="7"/>
        <v>0</v>
      </c>
      <c r="K125" s="166">
        <f t="shared" si="8"/>
        <v>0</v>
      </c>
      <c r="L125" s="166" t="str">
        <f t="shared" si="9"/>
        <v/>
      </c>
      <c r="M125" s="165"/>
      <c r="N125" s="166">
        <f>SUM('Pay App 1:Pay App 29'!L125)+SUM('Pay App 1:Pay App 29'!M125)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Data'!$N$2:$BW$88,31,FALSE)</f>
        <v>0</v>
      </c>
      <c r="F126" s="166">
        <f>IFERROR(E126+'Pay App 28'!F126,"")</f>
        <v>0</v>
      </c>
      <c r="G126" s="166">
        <f>SUM('Pay App 1:Pay App 28'!H126)</f>
        <v>0</v>
      </c>
      <c r="H126" s="165"/>
      <c r="I126" s="166">
        <f t="shared" si="6"/>
        <v>0</v>
      </c>
      <c r="J126" s="167">
        <f t="shared" si="7"/>
        <v>0</v>
      </c>
      <c r="K126" s="166">
        <f t="shared" si="8"/>
        <v>0</v>
      </c>
      <c r="L126" s="166" t="str">
        <f t="shared" si="9"/>
        <v/>
      </c>
      <c r="M126" s="165"/>
      <c r="N126" s="166">
        <f>SUM('Pay App 1:Pay App 29'!L126)+SUM('Pay App 1:Pay App 29'!M126)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Data'!$N$2:$BW$88,31,FALSE)</f>
        <v>0</v>
      </c>
      <c r="F127" s="166">
        <f>IFERROR(E127+'Pay App 28'!F127,"")</f>
        <v>0</v>
      </c>
      <c r="G127" s="166">
        <f>SUM('Pay App 1:Pay App 28'!H127)</f>
        <v>0</v>
      </c>
      <c r="H127" s="165"/>
      <c r="I127" s="166">
        <f t="shared" si="6"/>
        <v>0</v>
      </c>
      <c r="J127" s="167">
        <f t="shared" si="7"/>
        <v>0</v>
      </c>
      <c r="K127" s="166">
        <f t="shared" si="8"/>
        <v>0</v>
      </c>
      <c r="L127" s="166" t="str">
        <f t="shared" si="9"/>
        <v/>
      </c>
      <c r="M127" s="165"/>
      <c r="N127" s="166">
        <f>SUM('Pay App 1:Pay App 29'!L127)+SUM('Pay App 1:Pay App 29'!M127)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Data'!$N$2:$BW$88,31,FALSE)</f>
        <v>0</v>
      </c>
      <c r="F128" s="166">
        <f>IFERROR(E128+'Pay App 28'!F128,"")</f>
        <v>0</v>
      </c>
      <c r="G128" s="166">
        <f>SUM('Pay App 1:Pay App 28'!H128)</f>
        <v>0</v>
      </c>
      <c r="H128" s="165"/>
      <c r="I128" s="166">
        <f t="shared" si="6"/>
        <v>0</v>
      </c>
      <c r="J128" s="167">
        <f t="shared" si="7"/>
        <v>0</v>
      </c>
      <c r="K128" s="166">
        <f t="shared" si="8"/>
        <v>0</v>
      </c>
      <c r="L128" s="166" t="str">
        <f t="shared" si="9"/>
        <v/>
      </c>
      <c r="M128" s="165"/>
      <c r="N128" s="166">
        <f>SUM('Pay App 1:Pay App 29'!L128)+SUM('Pay App 1:Pay App 29'!M128)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Data'!$N$2:$BW$88,31,FALSE)</f>
        <v>0</v>
      </c>
      <c r="F129" s="166">
        <f>IFERROR(E129+'Pay App 28'!F129,"")</f>
        <v>0</v>
      </c>
      <c r="G129" s="166">
        <f>SUM('Pay App 1:Pay App 28'!H129)</f>
        <v>0</v>
      </c>
      <c r="H129" s="165"/>
      <c r="I129" s="166">
        <f t="shared" si="6"/>
        <v>0</v>
      </c>
      <c r="J129" s="167">
        <f t="shared" si="7"/>
        <v>0</v>
      </c>
      <c r="K129" s="166">
        <f t="shared" si="8"/>
        <v>0</v>
      </c>
      <c r="L129" s="166" t="str">
        <f t="shared" si="9"/>
        <v/>
      </c>
      <c r="M129" s="165"/>
      <c r="N129" s="166">
        <f>SUM('Pay App 1:Pay App 29'!L129)+SUM('Pay App 1:Pay App 29'!M129)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Data'!$N$2:$BW$88,31,FALSE)</f>
        <v>0</v>
      </c>
      <c r="F130" s="166">
        <f>IFERROR(E130+'Pay App 28'!F130,"")</f>
        <v>0</v>
      </c>
      <c r="G130" s="166">
        <f>SUM('Pay App 1:Pay App 28'!H130)</f>
        <v>0</v>
      </c>
      <c r="H130" s="165"/>
      <c r="I130" s="166">
        <f t="shared" si="6"/>
        <v>0</v>
      </c>
      <c r="J130" s="167">
        <f t="shared" si="7"/>
        <v>0</v>
      </c>
      <c r="K130" s="166">
        <f t="shared" si="8"/>
        <v>0</v>
      </c>
      <c r="L130" s="166" t="str">
        <f t="shared" si="9"/>
        <v/>
      </c>
      <c r="M130" s="165"/>
      <c r="N130" s="166">
        <f>SUM('Pay App 1:Pay App 29'!L130)+SUM('Pay App 1:Pay App 29'!M130)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Data'!$N$2:$BW$88,31,FALSE)</f>
        <v>0</v>
      </c>
      <c r="F131" s="166">
        <f>IFERROR(E131+'Pay App 28'!F131,"")</f>
        <v>0</v>
      </c>
      <c r="G131" s="166">
        <f>SUM('Pay App 1:Pay App 28'!H131)</f>
        <v>0</v>
      </c>
      <c r="H131" s="165"/>
      <c r="I131" s="166">
        <f t="shared" si="6"/>
        <v>0</v>
      </c>
      <c r="J131" s="167">
        <f t="shared" si="7"/>
        <v>0</v>
      </c>
      <c r="K131" s="166">
        <f t="shared" si="8"/>
        <v>0</v>
      </c>
      <c r="L131" s="166" t="str">
        <f t="shared" si="9"/>
        <v/>
      </c>
      <c r="M131" s="165"/>
      <c r="N131" s="166">
        <f>SUM('Pay App 1:Pay App 29'!L131)+SUM('Pay App 1:Pay App 29'!M131)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Data'!$N$2:$BW$88,31,FALSE)</f>
        <v>0</v>
      </c>
      <c r="F132" s="166">
        <f>IFERROR(E132+'Pay App 28'!F132,"")</f>
        <v>0</v>
      </c>
      <c r="G132" s="166">
        <f>SUM('Pay App 1:Pay App 28'!H132)</f>
        <v>0</v>
      </c>
      <c r="H132" s="165"/>
      <c r="I132" s="166">
        <f t="shared" si="6"/>
        <v>0</v>
      </c>
      <c r="J132" s="167">
        <f t="shared" si="7"/>
        <v>0</v>
      </c>
      <c r="K132" s="166">
        <f t="shared" si="8"/>
        <v>0</v>
      </c>
      <c r="L132" s="166" t="str">
        <f t="shared" si="9"/>
        <v/>
      </c>
      <c r="M132" s="165"/>
      <c r="N132" s="166">
        <f>SUM('Pay App 1:Pay App 29'!L132)+SUM('Pay App 1:Pay App 29'!M132)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Data'!$N$2:$BW$88,31,FALSE)</f>
        <v>0</v>
      </c>
      <c r="F133" s="166">
        <f>IFERROR(E133+'Pay App 28'!F133,"")</f>
        <v>0</v>
      </c>
      <c r="G133" s="166">
        <f>SUM('Pay App 1:Pay App 28'!H133)</f>
        <v>0</v>
      </c>
      <c r="H133" s="165"/>
      <c r="I133" s="166">
        <f t="shared" si="6"/>
        <v>0</v>
      </c>
      <c r="J133" s="167">
        <f t="shared" si="7"/>
        <v>0</v>
      </c>
      <c r="K133" s="166">
        <f t="shared" si="8"/>
        <v>0</v>
      </c>
      <c r="L133" s="166" t="str">
        <f t="shared" si="9"/>
        <v/>
      </c>
      <c r="M133" s="165"/>
      <c r="N133" s="166">
        <f>SUM('Pay App 1:Pay App 29'!L133)+SUM('Pay App 1:Pay App 29'!M133)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Data'!$N$2:$BW$88,31,FALSE)</f>
        <v>0</v>
      </c>
      <c r="F134" s="166">
        <f>IFERROR(E134+'Pay App 28'!F134,"")</f>
        <v>0</v>
      </c>
      <c r="G134" s="166">
        <f>SUM('Pay App 1:Pay App 28'!H134)</f>
        <v>0</v>
      </c>
      <c r="H134" s="165"/>
      <c r="I134" s="166">
        <f t="shared" si="6"/>
        <v>0</v>
      </c>
      <c r="J134" s="167">
        <f t="shared" si="7"/>
        <v>0</v>
      </c>
      <c r="K134" s="166">
        <f t="shared" si="8"/>
        <v>0</v>
      </c>
      <c r="L134" s="166" t="str">
        <f t="shared" si="9"/>
        <v/>
      </c>
      <c r="M134" s="165"/>
      <c r="N134" s="166">
        <f>SUM('Pay App 1:Pay App 29'!L134)+SUM('Pay App 1:Pay App 29'!M134)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Data'!$N$2:$BW$88,31,FALSE)</f>
        <v>0</v>
      </c>
      <c r="F135" s="166">
        <f>IFERROR(E135+'Pay App 28'!F135,"")</f>
        <v>0</v>
      </c>
      <c r="G135" s="166">
        <f>SUM('Pay App 1:Pay App 28'!H135)</f>
        <v>0</v>
      </c>
      <c r="H135" s="165"/>
      <c r="I135" s="166">
        <f t="shared" si="6"/>
        <v>0</v>
      </c>
      <c r="J135" s="167">
        <f t="shared" si="7"/>
        <v>0</v>
      </c>
      <c r="K135" s="166">
        <f t="shared" si="8"/>
        <v>0</v>
      </c>
      <c r="L135" s="166" t="str">
        <f t="shared" si="9"/>
        <v/>
      </c>
      <c r="M135" s="165"/>
      <c r="N135" s="166">
        <f>SUM('Pay App 1:Pay App 29'!L135)+SUM('Pay App 1:Pay App 29'!M135)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Data'!$N$2:$BW$88,31,FALSE)</f>
        <v>0</v>
      </c>
      <c r="F136" s="166">
        <f>IFERROR(E136+'Pay App 28'!F136,"")</f>
        <v>0</v>
      </c>
      <c r="G136" s="166">
        <f>SUM('Pay App 1:Pay App 28'!H136)</f>
        <v>0</v>
      </c>
      <c r="H136" s="165"/>
      <c r="I136" s="166">
        <f t="shared" si="6"/>
        <v>0</v>
      </c>
      <c r="J136" s="167">
        <f t="shared" si="7"/>
        <v>0</v>
      </c>
      <c r="K136" s="166">
        <f t="shared" si="8"/>
        <v>0</v>
      </c>
      <c r="L136" s="166" t="str">
        <f t="shared" si="9"/>
        <v/>
      </c>
      <c r="M136" s="165"/>
      <c r="N136" s="166">
        <f>SUM('Pay App 1:Pay App 29'!L136)+SUM('Pay App 1:Pay App 29'!M136)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Data'!$N$2:$BW$88,31,FALSE)</f>
        <v>0</v>
      </c>
      <c r="F137" s="166">
        <f>IFERROR(E137+'Pay App 28'!F137,"")</f>
        <v>0</v>
      </c>
      <c r="G137" s="166">
        <f>SUM('Pay App 1:Pay App 28'!H137)</f>
        <v>0</v>
      </c>
      <c r="H137" s="165"/>
      <c r="I137" s="166">
        <f t="shared" si="6"/>
        <v>0</v>
      </c>
      <c r="J137" s="167">
        <f t="shared" si="7"/>
        <v>0</v>
      </c>
      <c r="K137" s="166">
        <f t="shared" si="8"/>
        <v>0</v>
      </c>
      <c r="L137" s="166" t="str">
        <f t="shared" si="9"/>
        <v/>
      </c>
      <c r="M137" s="165"/>
      <c r="N137" s="166">
        <f>SUM('Pay App 1:Pay App 29'!L137)+SUM('Pay App 1:Pay App 29'!M137)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Data'!$N$2:$BW$88,31,FALSE)</f>
        <v>0</v>
      </c>
      <c r="F138" s="166">
        <f>IFERROR(E138+'Pay App 28'!F138,"")</f>
        <v>0</v>
      </c>
      <c r="G138" s="166">
        <f>SUM('Pay App 1:Pay App 28'!H138)</f>
        <v>0</v>
      </c>
      <c r="H138" s="165"/>
      <c r="I138" s="166">
        <f t="shared" si="6"/>
        <v>0</v>
      </c>
      <c r="J138" s="167">
        <f t="shared" si="7"/>
        <v>0</v>
      </c>
      <c r="K138" s="166">
        <f t="shared" si="8"/>
        <v>0</v>
      </c>
      <c r="L138" s="166" t="str">
        <f t="shared" si="9"/>
        <v/>
      </c>
      <c r="M138" s="165"/>
      <c r="N138" s="166">
        <f>SUM('Pay App 1:Pay App 29'!L138)+SUM('Pay App 1:Pay App 29'!M138)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Data'!$N$2:$BW$88,31,FALSE)</f>
        <v>0</v>
      </c>
      <c r="F139" s="166">
        <f>IFERROR(E139+'Pay App 28'!F139,"")</f>
        <v>0</v>
      </c>
      <c r="G139" s="166">
        <f>SUM('Pay App 1:Pay App 28'!H139)</f>
        <v>0</v>
      </c>
      <c r="H139" s="165"/>
      <c r="I139" s="166">
        <f t="shared" si="6"/>
        <v>0</v>
      </c>
      <c r="J139" s="167">
        <f t="shared" si="7"/>
        <v>0</v>
      </c>
      <c r="K139" s="166">
        <f t="shared" si="8"/>
        <v>0</v>
      </c>
      <c r="L139" s="166" t="str">
        <f t="shared" si="9"/>
        <v/>
      </c>
      <c r="M139" s="165"/>
      <c r="N139" s="166">
        <f>SUM('Pay App 1:Pay App 29'!L139)+SUM('Pay App 1:Pay App 29'!M139)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Data'!$N$2:$BW$88,31,FALSE)</f>
        <v>0</v>
      </c>
      <c r="F140" s="166">
        <f>IFERROR(E140+'Pay App 28'!F140,"")</f>
        <v>0</v>
      </c>
      <c r="G140" s="166">
        <f>SUM('Pay App 1:Pay App 28'!H140)</f>
        <v>0</v>
      </c>
      <c r="H140" s="165"/>
      <c r="I140" s="166">
        <f t="shared" si="6"/>
        <v>0</v>
      </c>
      <c r="J140" s="167">
        <f t="shared" si="7"/>
        <v>0</v>
      </c>
      <c r="K140" s="166">
        <f t="shared" si="8"/>
        <v>0</v>
      </c>
      <c r="L140" s="166" t="str">
        <f t="shared" si="9"/>
        <v/>
      </c>
      <c r="M140" s="165"/>
      <c r="N140" s="166">
        <f>SUM('Pay App 1:Pay App 29'!L140)+SUM('Pay App 1:Pay App 29'!M140)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Data'!$N$2:$BW$88,31,FALSE)</f>
        <v>0</v>
      </c>
      <c r="F141" s="166">
        <f>IFERROR(E141+'Pay App 28'!F141,"")</f>
        <v>0</v>
      </c>
      <c r="G141" s="166">
        <f>SUM('Pay App 1:Pay App 28'!H141)</f>
        <v>0</v>
      </c>
      <c r="H141" s="165"/>
      <c r="I141" s="166">
        <f t="shared" si="6"/>
        <v>0</v>
      </c>
      <c r="J141" s="167">
        <f t="shared" si="7"/>
        <v>0</v>
      </c>
      <c r="K141" s="166">
        <f t="shared" si="8"/>
        <v>0</v>
      </c>
      <c r="L141" s="166" t="str">
        <f t="shared" si="9"/>
        <v/>
      </c>
      <c r="M141" s="165"/>
      <c r="N141" s="166">
        <f>SUM('Pay App 1:Pay App 29'!L141)+SUM('Pay App 1:Pay App 29'!M141)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Data'!$N$2:$BW$88,31,FALSE)</f>
        <v>0</v>
      </c>
      <c r="F142" s="166">
        <f>IFERROR(E142+'Pay App 28'!F142,"")</f>
        <v>0</v>
      </c>
      <c r="G142" s="166">
        <f>SUM('Pay App 1:Pay App 28'!H142)</f>
        <v>0</v>
      </c>
      <c r="H142" s="165"/>
      <c r="I142" s="166">
        <f t="shared" si="6"/>
        <v>0</v>
      </c>
      <c r="J142" s="167">
        <f t="shared" si="7"/>
        <v>0</v>
      </c>
      <c r="K142" s="166">
        <f t="shared" si="8"/>
        <v>0</v>
      </c>
      <c r="L142" s="166" t="str">
        <f t="shared" si="9"/>
        <v/>
      </c>
      <c r="M142" s="165"/>
      <c r="N142" s="166">
        <f>SUM('Pay App 1:Pay App 29'!L142)+SUM('Pay App 1:Pay App 29'!M142)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Data'!$N$2:$BW$88,31,FALSE)</f>
        <v>0</v>
      </c>
      <c r="F143" s="166">
        <f>IFERROR(E143+'Pay App 28'!F143,"")</f>
        <v>0</v>
      </c>
      <c r="G143" s="166">
        <f>SUM('Pay App 1:Pay App 28'!H143)</f>
        <v>0</v>
      </c>
      <c r="H143" s="165"/>
      <c r="I143" s="166">
        <f t="shared" si="6"/>
        <v>0</v>
      </c>
      <c r="J143" s="167">
        <f t="shared" si="7"/>
        <v>0</v>
      </c>
      <c r="K143" s="166">
        <f t="shared" si="8"/>
        <v>0</v>
      </c>
      <c r="L143" s="166" t="str">
        <f t="shared" si="9"/>
        <v/>
      </c>
      <c r="M143" s="165"/>
      <c r="N143" s="166">
        <f>SUM('Pay App 1:Pay App 29'!L143)+SUM('Pay App 1:Pay App 29'!M143)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Data'!$N$2:$BW$88,31,FALSE)</f>
        <v>0</v>
      </c>
      <c r="F144" s="166">
        <f>IFERROR(E144+'Pay App 28'!F144,"")</f>
        <v>0</v>
      </c>
      <c r="G144" s="166">
        <f>SUM('Pay App 1:Pay App 28'!H144)</f>
        <v>0</v>
      </c>
      <c r="H144" s="165"/>
      <c r="I144" s="166">
        <f t="shared" si="6"/>
        <v>0</v>
      </c>
      <c r="J144" s="167">
        <f t="shared" si="7"/>
        <v>0</v>
      </c>
      <c r="K144" s="166">
        <f t="shared" si="8"/>
        <v>0</v>
      </c>
      <c r="L144" s="166" t="str">
        <f t="shared" si="9"/>
        <v/>
      </c>
      <c r="M144" s="165"/>
      <c r="N144" s="166">
        <f>SUM('Pay App 1:Pay App 29'!L144)+SUM('Pay App 1:Pay App 29'!M144)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Data'!$N$2:$BW$88,31,FALSE)</f>
        <v>0</v>
      </c>
      <c r="F145" s="166">
        <f>IFERROR(E145+'Pay App 28'!F145,"")</f>
        <v>0</v>
      </c>
      <c r="G145" s="166">
        <f>SUM('Pay App 1:Pay App 28'!H145)</f>
        <v>0</v>
      </c>
      <c r="H145" s="165"/>
      <c r="I145" s="166">
        <f t="shared" si="6"/>
        <v>0</v>
      </c>
      <c r="J145" s="167">
        <f t="shared" si="7"/>
        <v>0</v>
      </c>
      <c r="K145" s="166">
        <f t="shared" si="8"/>
        <v>0</v>
      </c>
      <c r="L145" s="166" t="str">
        <f t="shared" si="9"/>
        <v/>
      </c>
      <c r="M145" s="165"/>
      <c r="N145" s="166">
        <f>SUM('Pay App 1:Pay App 29'!L145)+SUM('Pay App 1:Pay App 29'!M145)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Data'!$N$2:$BW$88,31,FALSE)</f>
        <v>0</v>
      </c>
      <c r="F146" s="166">
        <f>IFERROR(E146+'Pay App 28'!F146,"")</f>
        <v>0</v>
      </c>
      <c r="G146" s="166">
        <f>SUM('Pay App 1:Pay App 28'!H146)</f>
        <v>0</v>
      </c>
      <c r="H146" s="165"/>
      <c r="I146" s="166">
        <f t="shared" si="6"/>
        <v>0</v>
      </c>
      <c r="J146" s="167">
        <f t="shared" si="7"/>
        <v>0</v>
      </c>
      <c r="K146" s="166">
        <f t="shared" si="8"/>
        <v>0</v>
      </c>
      <c r="L146" s="166" t="str">
        <f t="shared" si="9"/>
        <v/>
      </c>
      <c r="M146" s="165"/>
      <c r="N146" s="166">
        <f>SUM('Pay App 1:Pay App 29'!L146)+SUM('Pay App 1:Pay App 29'!M146)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Data'!$N$2:$BW$88,31,FALSE)</f>
        <v>0</v>
      </c>
      <c r="F147" s="166">
        <f>IFERROR(E147+'Pay App 28'!F147,"")</f>
        <v>0</v>
      </c>
      <c r="G147" s="166">
        <f>SUM('Pay App 1:Pay App 28'!H147)</f>
        <v>0</v>
      </c>
      <c r="H147" s="165"/>
      <c r="I147" s="166">
        <f t="shared" si="6"/>
        <v>0</v>
      </c>
      <c r="J147" s="167">
        <f t="shared" si="7"/>
        <v>0</v>
      </c>
      <c r="K147" s="166">
        <f t="shared" si="8"/>
        <v>0</v>
      </c>
      <c r="L147" s="166" t="str">
        <f t="shared" si="9"/>
        <v/>
      </c>
      <c r="M147" s="165"/>
      <c r="N147" s="166">
        <f>SUM('Pay App 1:Pay App 29'!L147)+SUM('Pay App 1:Pay App 29'!M147)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Data'!$N$2:$BW$88,31,FALSE)</f>
        <v>0</v>
      </c>
      <c r="F148" s="166">
        <f>IFERROR(E148+'Pay App 28'!F148,"")</f>
        <v>0</v>
      </c>
      <c r="G148" s="166">
        <f>SUM('Pay App 1:Pay App 28'!H148)</f>
        <v>0</v>
      </c>
      <c r="H148" s="165"/>
      <c r="I148" s="166">
        <f t="shared" si="6"/>
        <v>0</v>
      </c>
      <c r="J148" s="167">
        <f t="shared" si="7"/>
        <v>0</v>
      </c>
      <c r="K148" s="166">
        <f t="shared" si="8"/>
        <v>0</v>
      </c>
      <c r="L148" s="166" t="str">
        <f t="shared" si="9"/>
        <v/>
      </c>
      <c r="M148" s="165"/>
      <c r="N148" s="166">
        <f>SUM('Pay App 1:Pay App 29'!L148)+SUM('Pay App 1:Pay App 29'!M148)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KDS79zZ3L81cNaHSkk6oa3XwTwB0rqY5QCBNuXqLOp6gL/x5YQ8q5aVqEniSuT+tWVVksJeL0h6XL2MBPLyafw==" saltValue="3qDh5fmymQO2RTMtwTRJeQ=="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351" priority="2" operator="equal">
      <formula>0</formula>
    </cfRule>
  </conditionalFormatting>
  <conditionalFormatting sqref="D106:G148">
    <cfRule type="cellIs" dxfId="350" priority="1" operator="equal">
      <formula>0</formula>
    </cfRule>
  </conditionalFormatting>
  <conditionalFormatting sqref="D10:H10 D12:H14 D19:H21">
    <cfRule type="cellIs" dxfId="349" priority="6" operator="equal">
      <formula>0</formula>
    </cfRule>
  </conditionalFormatting>
  <conditionalFormatting sqref="H51">
    <cfRule type="cellIs" dxfId="348" priority="9" operator="lessThan">
      <formula>0</formula>
    </cfRule>
  </conditionalFormatting>
  <conditionalFormatting sqref="I57:I100 K57:K100 I106:I148 K106:K148 N106:O148">
    <cfRule type="cellIs" dxfId="347" priority="14" operator="equal">
      <formula>0</formula>
    </cfRule>
  </conditionalFormatting>
  <conditionalFormatting sqref="J57:J100 J106:J149">
    <cfRule type="cellIs" dxfId="346" priority="11" operator="greaterThan">
      <formula>1</formula>
    </cfRule>
    <cfRule type="cellIs" dxfId="345" priority="12" operator="equal">
      <formula>0</formula>
    </cfRule>
  </conditionalFormatting>
  <conditionalFormatting sqref="K57:K100 K106:K148">
    <cfRule type="cellIs" dxfId="344" priority="10" operator="lessThan">
      <formula>0</formula>
    </cfRule>
  </conditionalFormatting>
  <conditionalFormatting sqref="M57:M100">
    <cfRule type="cellIs" dxfId="343" priority="13" operator="lessThan">
      <formula>0</formula>
    </cfRule>
  </conditionalFormatting>
  <conditionalFormatting sqref="M106:M148">
    <cfRule type="cellIs" dxfId="342" priority="8" operator="lessThan">
      <formula>0</formula>
    </cfRule>
  </conditionalFormatting>
  <conditionalFormatting sqref="N57:O100">
    <cfRule type="cellIs" dxfId="341"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7DFC85D7-0F64-4D2C-B554-A64CFACAFAF0}">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EC94450B-A6A3-4ED5-9973-C7C2CB05CF75}">
          <x14:formula1>
            <xm:f>'Graph Data'!$L$74:$L$76</xm:f>
          </x14:formula1>
          <xm:sqref>G17</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7ACF1-6947-4795-88C3-342DB3C73C8A}">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30</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30'!E149)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30'!G41)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29'!H49)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30.1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Data'!$N$2:$BW$88,32,FALSE)</f>
        <v>0</v>
      </c>
      <c r="F57" s="166">
        <f>IFERROR(E57+'Pay App 29'!F57,"")</f>
        <v>0</v>
      </c>
      <c r="G57" s="166">
        <f>SUM('Pay App 1:Pay App 29'!H57)</f>
        <v>0</v>
      </c>
      <c r="H57" s="165"/>
      <c r="I57" s="166">
        <f>G57+H57</f>
        <v>0</v>
      </c>
      <c r="J57" s="167">
        <f>IFERROR(I57/F57,0)</f>
        <v>0</v>
      </c>
      <c r="K57" s="166">
        <f>IFERROR(F57-I57,"")</f>
        <v>0</v>
      </c>
      <c r="L57" s="166" t="str">
        <f>IF(AND($H$33&lt;100000, $H$33&gt;0, H57&gt;=1),0,IF(AND($H$33&gt;=100000,H57&lt;&gt;""),O57,""))</f>
        <v/>
      </c>
      <c r="M57" s="165"/>
      <c r="N57" s="166">
        <f>SUM('Pay App 1:Pay App 30'!L57)+SUM('Pay App 1:Pay App 30'!M57)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Data'!$N$2:$BW$88,32,FALSE)</f>
        <v>0</v>
      </c>
      <c r="F58" s="166">
        <f>IFERROR(E58+'Pay App 29'!F58,"")</f>
        <v>0</v>
      </c>
      <c r="G58" s="166">
        <f>SUM('Pay App 1:Pay App 29'!H58)</f>
        <v>0</v>
      </c>
      <c r="H58" s="165"/>
      <c r="I58" s="166">
        <f>G58+H58</f>
        <v>0</v>
      </c>
      <c r="J58" s="167">
        <f>IFERROR(I58/F58,0)</f>
        <v>0</v>
      </c>
      <c r="K58" s="166">
        <f>IFERROR(F58-I58,"")</f>
        <v>0</v>
      </c>
      <c r="L58" s="166" t="str">
        <f t="shared" ref="L58:L100" si="0">IF(AND($H$33&lt;100000, $H$33&gt;0, H58&gt;=1),0,IF(AND($H$33&gt;=100000,H58&lt;&gt;""),O58,""))</f>
        <v/>
      </c>
      <c r="M58" s="165"/>
      <c r="N58" s="166">
        <f>SUM('Pay App 1:Pay App 30'!L58)+SUM('Pay App 1:Pay App 30'!M58)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Data'!$N$2:$BW$88,32,FALSE)</f>
        <v>0</v>
      </c>
      <c r="F59" s="166">
        <f>IFERROR(E59+'Pay App 29'!F59,"")</f>
        <v>0</v>
      </c>
      <c r="G59" s="166">
        <f>SUM('Pay App 1:Pay App 29'!H59)</f>
        <v>0</v>
      </c>
      <c r="H59" s="165"/>
      <c r="I59" s="166">
        <f t="shared" ref="I59:I99" si="2">G59+H59</f>
        <v>0</v>
      </c>
      <c r="J59" s="167">
        <f t="shared" ref="J59:J99" si="3">IFERROR(I59/F59,0)</f>
        <v>0</v>
      </c>
      <c r="K59" s="166">
        <f t="shared" ref="K59:K99" si="4">IFERROR(F59-I59,"")</f>
        <v>0</v>
      </c>
      <c r="L59" s="166" t="str">
        <f t="shared" si="0"/>
        <v/>
      </c>
      <c r="M59" s="165"/>
      <c r="N59" s="166">
        <f>SUM('Pay App 1:Pay App 30'!L59)+SUM('Pay App 1:Pay App 30'!M59)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Data'!$N$2:$BW$88,32,FALSE)</f>
        <v>0</v>
      </c>
      <c r="F60" s="166">
        <f>IFERROR(E60+'Pay App 29'!F60,"")</f>
        <v>0</v>
      </c>
      <c r="G60" s="166">
        <f>SUM('Pay App 1:Pay App 29'!H60)</f>
        <v>0</v>
      </c>
      <c r="H60" s="165"/>
      <c r="I60" s="166">
        <f t="shared" si="2"/>
        <v>0</v>
      </c>
      <c r="J60" s="167">
        <f t="shared" si="3"/>
        <v>0</v>
      </c>
      <c r="K60" s="166">
        <f t="shared" si="4"/>
        <v>0</v>
      </c>
      <c r="L60" s="166" t="str">
        <f t="shared" si="0"/>
        <v/>
      </c>
      <c r="M60" s="165"/>
      <c r="N60" s="166">
        <f>SUM('Pay App 1:Pay App 30'!L60)+SUM('Pay App 1:Pay App 30'!M60)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Data'!$N$2:$BW$88,32,FALSE)</f>
        <v>0</v>
      </c>
      <c r="F61" s="166">
        <f>IFERROR(E61+'Pay App 29'!F61,"")</f>
        <v>0</v>
      </c>
      <c r="G61" s="166">
        <f>SUM('Pay App 1:Pay App 29'!H61)</f>
        <v>0</v>
      </c>
      <c r="H61" s="165"/>
      <c r="I61" s="166">
        <f t="shared" si="2"/>
        <v>0</v>
      </c>
      <c r="J61" s="167">
        <f t="shared" si="3"/>
        <v>0</v>
      </c>
      <c r="K61" s="166">
        <f t="shared" si="4"/>
        <v>0</v>
      </c>
      <c r="L61" s="166" t="str">
        <f t="shared" si="0"/>
        <v/>
      </c>
      <c r="M61" s="165"/>
      <c r="N61" s="166">
        <f>SUM('Pay App 1:Pay App 30'!L61)+SUM('Pay App 1:Pay App 30'!M61)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Data'!$N$2:$BW$88,32,FALSE)</f>
        <v>0</v>
      </c>
      <c r="F62" s="166">
        <f>IFERROR(E62+'Pay App 29'!F62,"")</f>
        <v>0</v>
      </c>
      <c r="G62" s="166">
        <f>SUM('Pay App 1:Pay App 29'!H62)</f>
        <v>0</v>
      </c>
      <c r="H62" s="165"/>
      <c r="I62" s="166">
        <f t="shared" si="2"/>
        <v>0</v>
      </c>
      <c r="J62" s="167">
        <f t="shared" si="3"/>
        <v>0</v>
      </c>
      <c r="K62" s="166">
        <f t="shared" si="4"/>
        <v>0</v>
      </c>
      <c r="L62" s="166" t="str">
        <f t="shared" si="0"/>
        <v/>
      </c>
      <c r="M62" s="165"/>
      <c r="N62" s="166">
        <f>SUM('Pay App 1:Pay App 30'!L62)+SUM('Pay App 1:Pay App 30'!M62)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Data'!$N$2:$BW$88,32,FALSE)</f>
        <v>0</v>
      </c>
      <c r="F63" s="166">
        <f>IFERROR(E63+'Pay App 29'!F63,"")</f>
        <v>0</v>
      </c>
      <c r="G63" s="166">
        <f>SUM('Pay App 1:Pay App 29'!H63)</f>
        <v>0</v>
      </c>
      <c r="H63" s="165"/>
      <c r="I63" s="166">
        <f t="shared" si="2"/>
        <v>0</v>
      </c>
      <c r="J63" s="167">
        <f t="shared" si="3"/>
        <v>0</v>
      </c>
      <c r="K63" s="166">
        <f t="shared" si="4"/>
        <v>0</v>
      </c>
      <c r="L63" s="166" t="str">
        <f t="shared" si="0"/>
        <v/>
      </c>
      <c r="M63" s="165"/>
      <c r="N63" s="166">
        <f>SUM('Pay App 1:Pay App 30'!L63)+SUM('Pay App 1:Pay App 30'!M63)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Data'!$N$2:$BW$88,32,FALSE)</f>
        <v>0</v>
      </c>
      <c r="F64" s="166">
        <f>IFERROR(E64+'Pay App 29'!F64,"")</f>
        <v>0</v>
      </c>
      <c r="G64" s="166">
        <f>SUM('Pay App 1:Pay App 29'!H64)</f>
        <v>0</v>
      </c>
      <c r="H64" s="165"/>
      <c r="I64" s="166">
        <f t="shared" si="2"/>
        <v>0</v>
      </c>
      <c r="J64" s="167">
        <f t="shared" si="3"/>
        <v>0</v>
      </c>
      <c r="K64" s="166">
        <f t="shared" si="4"/>
        <v>0</v>
      </c>
      <c r="L64" s="166" t="str">
        <f t="shared" si="0"/>
        <v/>
      </c>
      <c r="M64" s="165"/>
      <c r="N64" s="166">
        <f>SUM('Pay App 1:Pay App 30'!L64)+SUM('Pay App 1:Pay App 30'!M64)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Data'!$N$2:$BW$88,32,FALSE)</f>
        <v>0</v>
      </c>
      <c r="F65" s="166">
        <f>IFERROR(E65+'Pay App 29'!F65,"")</f>
        <v>0</v>
      </c>
      <c r="G65" s="166">
        <f>SUM('Pay App 1:Pay App 29'!H65)</f>
        <v>0</v>
      </c>
      <c r="H65" s="165"/>
      <c r="I65" s="166">
        <f t="shared" si="2"/>
        <v>0</v>
      </c>
      <c r="J65" s="167">
        <f t="shared" si="3"/>
        <v>0</v>
      </c>
      <c r="K65" s="166">
        <f t="shared" si="4"/>
        <v>0</v>
      </c>
      <c r="L65" s="166" t="str">
        <f t="shared" si="0"/>
        <v/>
      </c>
      <c r="M65" s="165"/>
      <c r="N65" s="166">
        <f>SUM('Pay App 1:Pay App 30'!L65)+SUM('Pay App 1:Pay App 30'!M65)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Data'!$N$2:$BW$88,32,FALSE)</f>
        <v>0</v>
      </c>
      <c r="F66" s="166">
        <f>IFERROR(E66+'Pay App 29'!F66,"")</f>
        <v>0</v>
      </c>
      <c r="G66" s="166">
        <f>SUM('Pay App 1:Pay App 29'!H66)</f>
        <v>0</v>
      </c>
      <c r="H66" s="165"/>
      <c r="I66" s="166">
        <f t="shared" si="2"/>
        <v>0</v>
      </c>
      <c r="J66" s="167">
        <f t="shared" si="3"/>
        <v>0</v>
      </c>
      <c r="K66" s="166">
        <f t="shared" si="4"/>
        <v>0</v>
      </c>
      <c r="L66" s="166" t="str">
        <f t="shared" si="0"/>
        <v/>
      </c>
      <c r="M66" s="165"/>
      <c r="N66" s="166">
        <f>SUM('Pay App 1:Pay App 30'!L66)+SUM('Pay App 1:Pay App 30'!M66)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Data'!$N$2:$BW$88,32,FALSE)</f>
        <v>0</v>
      </c>
      <c r="F67" s="166">
        <f>IFERROR(E67+'Pay App 29'!F67,"")</f>
        <v>0</v>
      </c>
      <c r="G67" s="166">
        <f>SUM('Pay App 1:Pay App 29'!H67)</f>
        <v>0</v>
      </c>
      <c r="H67" s="165"/>
      <c r="I67" s="166">
        <f t="shared" si="2"/>
        <v>0</v>
      </c>
      <c r="J67" s="167">
        <f t="shared" si="3"/>
        <v>0</v>
      </c>
      <c r="K67" s="166">
        <f t="shared" si="4"/>
        <v>0</v>
      </c>
      <c r="L67" s="166" t="str">
        <f t="shared" si="0"/>
        <v/>
      </c>
      <c r="M67" s="165"/>
      <c r="N67" s="166">
        <f>SUM('Pay App 1:Pay App 30'!L67)+SUM('Pay App 1:Pay App 30'!M67)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Data'!$N$2:$BW$88,32,FALSE)</f>
        <v>0</v>
      </c>
      <c r="F68" s="166">
        <f>IFERROR(E68+'Pay App 29'!F68,"")</f>
        <v>0</v>
      </c>
      <c r="G68" s="166">
        <f>SUM('Pay App 1:Pay App 29'!H68)</f>
        <v>0</v>
      </c>
      <c r="H68" s="165"/>
      <c r="I68" s="166">
        <f t="shared" si="2"/>
        <v>0</v>
      </c>
      <c r="J68" s="167">
        <f t="shared" si="3"/>
        <v>0</v>
      </c>
      <c r="K68" s="166">
        <f t="shared" si="4"/>
        <v>0</v>
      </c>
      <c r="L68" s="166" t="str">
        <f t="shared" si="0"/>
        <v/>
      </c>
      <c r="M68" s="165"/>
      <c r="N68" s="166">
        <f>SUM('Pay App 1:Pay App 30'!L68)+SUM('Pay App 1:Pay App 30'!M68)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Data'!$N$2:$BW$88,32,FALSE)</f>
        <v>0</v>
      </c>
      <c r="F69" s="166">
        <f>IFERROR(E69+'Pay App 29'!F69,"")</f>
        <v>0</v>
      </c>
      <c r="G69" s="166">
        <f>SUM('Pay App 1:Pay App 29'!H69)</f>
        <v>0</v>
      </c>
      <c r="H69" s="165"/>
      <c r="I69" s="166">
        <f t="shared" si="2"/>
        <v>0</v>
      </c>
      <c r="J69" s="167">
        <f t="shared" si="3"/>
        <v>0</v>
      </c>
      <c r="K69" s="166">
        <f t="shared" si="4"/>
        <v>0</v>
      </c>
      <c r="L69" s="166" t="str">
        <f t="shared" si="0"/>
        <v/>
      </c>
      <c r="M69" s="165"/>
      <c r="N69" s="166">
        <f>SUM('Pay App 1:Pay App 30'!L69)+SUM('Pay App 1:Pay App 30'!M69)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Data'!$N$2:$BW$88,32,FALSE)</f>
        <v>0</v>
      </c>
      <c r="F70" s="166">
        <f>IFERROR(E70+'Pay App 29'!F70,"")</f>
        <v>0</v>
      </c>
      <c r="G70" s="166">
        <f>SUM('Pay App 1:Pay App 29'!H70)</f>
        <v>0</v>
      </c>
      <c r="H70" s="165"/>
      <c r="I70" s="166">
        <f t="shared" si="2"/>
        <v>0</v>
      </c>
      <c r="J70" s="167">
        <f t="shared" si="3"/>
        <v>0</v>
      </c>
      <c r="K70" s="166">
        <f t="shared" si="4"/>
        <v>0</v>
      </c>
      <c r="L70" s="166" t="str">
        <f t="shared" si="0"/>
        <v/>
      </c>
      <c r="M70" s="165"/>
      <c r="N70" s="166">
        <f>SUM('Pay App 1:Pay App 30'!L70)+SUM('Pay App 1:Pay App 30'!M70)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Data'!$N$2:$BW$88,32,FALSE)</f>
        <v>0</v>
      </c>
      <c r="F71" s="166">
        <f>IFERROR(E71+'Pay App 29'!F71,"")</f>
        <v>0</v>
      </c>
      <c r="G71" s="166">
        <f>SUM('Pay App 1:Pay App 29'!H71)</f>
        <v>0</v>
      </c>
      <c r="H71" s="165"/>
      <c r="I71" s="166">
        <f t="shared" si="2"/>
        <v>0</v>
      </c>
      <c r="J71" s="167">
        <f t="shared" si="3"/>
        <v>0</v>
      </c>
      <c r="K71" s="166">
        <f t="shared" si="4"/>
        <v>0</v>
      </c>
      <c r="L71" s="166" t="str">
        <f t="shared" si="0"/>
        <v/>
      </c>
      <c r="M71" s="165"/>
      <c r="N71" s="166">
        <f>SUM('Pay App 1:Pay App 30'!L71)+SUM('Pay App 1:Pay App 30'!M71)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Data'!$N$2:$BW$88,32,FALSE)</f>
        <v>0</v>
      </c>
      <c r="F72" s="166">
        <f>IFERROR(E72+'Pay App 29'!F72,"")</f>
        <v>0</v>
      </c>
      <c r="G72" s="166">
        <f>SUM('Pay App 1:Pay App 29'!H72)</f>
        <v>0</v>
      </c>
      <c r="H72" s="165"/>
      <c r="I72" s="166">
        <f t="shared" si="2"/>
        <v>0</v>
      </c>
      <c r="J72" s="167">
        <f t="shared" si="3"/>
        <v>0</v>
      </c>
      <c r="K72" s="166">
        <f t="shared" si="4"/>
        <v>0</v>
      </c>
      <c r="L72" s="166" t="str">
        <f t="shared" si="0"/>
        <v/>
      </c>
      <c r="M72" s="165"/>
      <c r="N72" s="166">
        <f>SUM('Pay App 1:Pay App 30'!L72)+SUM('Pay App 1:Pay App 30'!M72)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Data'!$N$2:$BW$88,32,FALSE)</f>
        <v>0</v>
      </c>
      <c r="F73" s="166">
        <f>IFERROR(E73+'Pay App 29'!F73,"")</f>
        <v>0</v>
      </c>
      <c r="G73" s="166">
        <f>SUM('Pay App 1:Pay App 29'!H73)</f>
        <v>0</v>
      </c>
      <c r="H73" s="165"/>
      <c r="I73" s="166">
        <f t="shared" si="2"/>
        <v>0</v>
      </c>
      <c r="J73" s="167">
        <f t="shared" si="3"/>
        <v>0</v>
      </c>
      <c r="K73" s="166">
        <f t="shared" si="4"/>
        <v>0</v>
      </c>
      <c r="L73" s="166" t="str">
        <f t="shared" si="0"/>
        <v/>
      </c>
      <c r="M73" s="165"/>
      <c r="N73" s="166">
        <f>SUM('Pay App 1:Pay App 30'!L73)+SUM('Pay App 1:Pay App 30'!M73)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Data'!$N$2:$BW$88,32,FALSE)</f>
        <v>0</v>
      </c>
      <c r="F74" s="166">
        <f>IFERROR(E74+'Pay App 29'!F74,"")</f>
        <v>0</v>
      </c>
      <c r="G74" s="166">
        <f>SUM('Pay App 1:Pay App 29'!H74)</f>
        <v>0</v>
      </c>
      <c r="H74" s="165"/>
      <c r="I74" s="166">
        <f t="shared" si="2"/>
        <v>0</v>
      </c>
      <c r="J74" s="167">
        <f t="shared" si="3"/>
        <v>0</v>
      </c>
      <c r="K74" s="166">
        <f t="shared" si="4"/>
        <v>0</v>
      </c>
      <c r="L74" s="166" t="str">
        <f t="shared" si="0"/>
        <v/>
      </c>
      <c r="M74" s="165"/>
      <c r="N74" s="166">
        <f>SUM('Pay App 1:Pay App 30'!L74)+SUM('Pay App 1:Pay App 30'!M74)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Data'!$N$2:$BW$88,32,FALSE)</f>
        <v>0</v>
      </c>
      <c r="F75" s="166">
        <f>IFERROR(E75+'Pay App 29'!F75,"")</f>
        <v>0</v>
      </c>
      <c r="G75" s="166">
        <f>SUM('Pay App 1:Pay App 29'!H75)</f>
        <v>0</v>
      </c>
      <c r="H75" s="165"/>
      <c r="I75" s="166">
        <f t="shared" si="2"/>
        <v>0</v>
      </c>
      <c r="J75" s="167">
        <f t="shared" si="3"/>
        <v>0</v>
      </c>
      <c r="K75" s="166">
        <f t="shared" si="4"/>
        <v>0</v>
      </c>
      <c r="L75" s="166" t="str">
        <f t="shared" si="0"/>
        <v/>
      </c>
      <c r="M75" s="165"/>
      <c r="N75" s="166">
        <f>SUM('Pay App 1:Pay App 30'!L75)+SUM('Pay App 1:Pay App 30'!M75)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Data'!$N$2:$BW$88,32,FALSE)</f>
        <v>0</v>
      </c>
      <c r="F76" s="166">
        <f>IFERROR(E76+'Pay App 29'!F76,"")</f>
        <v>0</v>
      </c>
      <c r="G76" s="166">
        <f>SUM('Pay App 1:Pay App 29'!H76)</f>
        <v>0</v>
      </c>
      <c r="H76" s="165"/>
      <c r="I76" s="166">
        <f t="shared" si="2"/>
        <v>0</v>
      </c>
      <c r="J76" s="167">
        <f t="shared" si="3"/>
        <v>0</v>
      </c>
      <c r="K76" s="166">
        <f t="shared" si="4"/>
        <v>0</v>
      </c>
      <c r="L76" s="166" t="str">
        <f t="shared" si="0"/>
        <v/>
      </c>
      <c r="M76" s="165"/>
      <c r="N76" s="166">
        <f>SUM('Pay App 1:Pay App 30'!L76)+SUM('Pay App 1:Pay App 30'!M76)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Data'!$N$2:$BW$88,32,FALSE)</f>
        <v>0</v>
      </c>
      <c r="F77" s="166">
        <f>IFERROR(E77+'Pay App 29'!F77,"")</f>
        <v>0</v>
      </c>
      <c r="G77" s="166">
        <f>SUM('Pay App 1:Pay App 29'!H77)</f>
        <v>0</v>
      </c>
      <c r="H77" s="165"/>
      <c r="I77" s="166">
        <f t="shared" si="2"/>
        <v>0</v>
      </c>
      <c r="J77" s="167">
        <f t="shared" si="3"/>
        <v>0</v>
      </c>
      <c r="K77" s="166">
        <f t="shared" si="4"/>
        <v>0</v>
      </c>
      <c r="L77" s="166" t="str">
        <f t="shared" si="0"/>
        <v/>
      </c>
      <c r="M77" s="165"/>
      <c r="N77" s="166">
        <f>SUM('Pay App 1:Pay App 30'!L77)+SUM('Pay App 1:Pay App 30'!M77)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Data'!$N$2:$BW$88,32,FALSE)</f>
        <v>0</v>
      </c>
      <c r="F78" s="166">
        <f>IFERROR(E78+'Pay App 29'!F78,"")</f>
        <v>0</v>
      </c>
      <c r="G78" s="166">
        <f>SUM('Pay App 1:Pay App 29'!H78)</f>
        <v>0</v>
      </c>
      <c r="H78" s="165"/>
      <c r="I78" s="166">
        <f t="shared" si="2"/>
        <v>0</v>
      </c>
      <c r="J78" s="167">
        <f t="shared" si="3"/>
        <v>0</v>
      </c>
      <c r="K78" s="166">
        <f t="shared" si="4"/>
        <v>0</v>
      </c>
      <c r="L78" s="166" t="str">
        <f t="shared" si="0"/>
        <v/>
      </c>
      <c r="M78" s="165"/>
      <c r="N78" s="166">
        <f>SUM('Pay App 1:Pay App 30'!L78)+SUM('Pay App 1:Pay App 30'!M78)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Data'!$N$2:$BW$88,32,FALSE)</f>
        <v>0</v>
      </c>
      <c r="F79" s="166">
        <f>IFERROR(E79+'Pay App 29'!F79,"")</f>
        <v>0</v>
      </c>
      <c r="G79" s="166">
        <f>SUM('Pay App 1:Pay App 29'!H79)</f>
        <v>0</v>
      </c>
      <c r="H79" s="165"/>
      <c r="I79" s="166">
        <f t="shared" si="2"/>
        <v>0</v>
      </c>
      <c r="J79" s="167">
        <f t="shared" si="3"/>
        <v>0</v>
      </c>
      <c r="K79" s="166">
        <f t="shared" si="4"/>
        <v>0</v>
      </c>
      <c r="L79" s="166" t="str">
        <f t="shared" si="0"/>
        <v/>
      </c>
      <c r="M79" s="165"/>
      <c r="N79" s="166">
        <f>SUM('Pay App 1:Pay App 30'!L79)+SUM('Pay App 1:Pay App 30'!M79)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Data'!$N$2:$BW$88,32,FALSE)</f>
        <v>0</v>
      </c>
      <c r="F80" s="166">
        <f>IFERROR(E80+'Pay App 29'!F80,"")</f>
        <v>0</v>
      </c>
      <c r="G80" s="166">
        <f>SUM('Pay App 1:Pay App 29'!H80)</f>
        <v>0</v>
      </c>
      <c r="H80" s="165"/>
      <c r="I80" s="166">
        <f t="shared" si="2"/>
        <v>0</v>
      </c>
      <c r="J80" s="167">
        <f t="shared" si="3"/>
        <v>0</v>
      </c>
      <c r="K80" s="166">
        <f t="shared" si="4"/>
        <v>0</v>
      </c>
      <c r="L80" s="166" t="str">
        <f t="shared" si="0"/>
        <v/>
      </c>
      <c r="M80" s="165"/>
      <c r="N80" s="166">
        <f>SUM('Pay App 1:Pay App 30'!L80)+SUM('Pay App 1:Pay App 30'!M80)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Data'!$N$2:$BW$88,32,FALSE)</f>
        <v>0</v>
      </c>
      <c r="F81" s="166">
        <f>IFERROR(E81+'Pay App 29'!F81,"")</f>
        <v>0</v>
      </c>
      <c r="G81" s="166">
        <f>SUM('Pay App 1:Pay App 29'!H81)</f>
        <v>0</v>
      </c>
      <c r="H81" s="165"/>
      <c r="I81" s="166">
        <f t="shared" si="2"/>
        <v>0</v>
      </c>
      <c r="J81" s="167">
        <f t="shared" si="3"/>
        <v>0</v>
      </c>
      <c r="K81" s="166">
        <f t="shared" si="4"/>
        <v>0</v>
      </c>
      <c r="L81" s="166" t="str">
        <f t="shared" si="0"/>
        <v/>
      </c>
      <c r="M81" s="165"/>
      <c r="N81" s="166">
        <f>SUM('Pay App 1:Pay App 30'!L81)+SUM('Pay App 1:Pay App 30'!M81)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Data'!$N$2:$BW$88,32,FALSE)</f>
        <v>0</v>
      </c>
      <c r="F82" s="166">
        <f>IFERROR(E82+'Pay App 29'!F82,"")</f>
        <v>0</v>
      </c>
      <c r="G82" s="166">
        <f>SUM('Pay App 1:Pay App 29'!H82)</f>
        <v>0</v>
      </c>
      <c r="H82" s="165"/>
      <c r="I82" s="166">
        <f t="shared" si="2"/>
        <v>0</v>
      </c>
      <c r="J82" s="167">
        <f t="shared" si="3"/>
        <v>0</v>
      </c>
      <c r="K82" s="166">
        <f t="shared" si="4"/>
        <v>0</v>
      </c>
      <c r="L82" s="166" t="str">
        <f t="shared" si="0"/>
        <v/>
      </c>
      <c r="M82" s="165"/>
      <c r="N82" s="166">
        <f>SUM('Pay App 1:Pay App 30'!L82)+SUM('Pay App 1:Pay App 30'!M82)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Data'!$N$2:$BW$88,32,FALSE)</f>
        <v>0</v>
      </c>
      <c r="F83" s="166">
        <f>IFERROR(E83+'Pay App 29'!F83,"")</f>
        <v>0</v>
      </c>
      <c r="G83" s="166">
        <f>SUM('Pay App 1:Pay App 29'!H83)</f>
        <v>0</v>
      </c>
      <c r="H83" s="165"/>
      <c r="I83" s="166">
        <f t="shared" si="2"/>
        <v>0</v>
      </c>
      <c r="J83" s="167">
        <f t="shared" si="3"/>
        <v>0</v>
      </c>
      <c r="K83" s="166">
        <f t="shared" si="4"/>
        <v>0</v>
      </c>
      <c r="L83" s="166" t="str">
        <f t="shared" si="0"/>
        <v/>
      </c>
      <c r="M83" s="165"/>
      <c r="N83" s="166">
        <f>SUM('Pay App 1:Pay App 30'!L83)+SUM('Pay App 1:Pay App 30'!M83)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Data'!$N$2:$BW$88,32,FALSE)</f>
        <v>0</v>
      </c>
      <c r="F84" s="166">
        <f>IFERROR(E84+'Pay App 29'!F84,"")</f>
        <v>0</v>
      </c>
      <c r="G84" s="166">
        <f>SUM('Pay App 1:Pay App 29'!H84)</f>
        <v>0</v>
      </c>
      <c r="H84" s="165"/>
      <c r="I84" s="166">
        <f t="shared" si="2"/>
        <v>0</v>
      </c>
      <c r="J84" s="167">
        <f t="shared" si="3"/>
        <v>0</v>
      </c>
      <c r="K84" s="166">
        <f t="shared" si="4"/>
        <v>0</v>
      </c>
      <c r="L84" s="166" t="str">
        <f t="shared" si="0"/>
        <v/>
      </c>
      <c r="M84" s="165"/>
      <c r="N84" s="166">
        <f>SUM('Pay App 1:Pay App 30'!L84)+SUM('Pay App 1:Pay App 30'!M84)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Data'!$N$2:$BW$88,32,FALSE)</f>
        <v>0</v>
      </c>
      <c r="F85" s="166">
        <f>IFERROR(E85+'Pay App 29'!F85,"")</f>
        <v>0</v>
      </c>
      <c r="G85" s="166">
        <f>SUM('Pay App 1:Pay App 29'!H85)</f>
        <v>0</v>
      </c>
      <c r="H85" s="165"/>
      <c r="I85" s="166">
        <f t="shared" si="2"/>
        <v>0</v>
      </c>
      <c r="J85" s="167">
        <f t="shared" si="3"/>
        <v>0</v>
      </c>
      <c r="K85" s="166">
        <f t="shared" si="4"/>
        <v>0</v>
      </c>
      <c r="L85" s="166" t="str">
        <f t="shared" si="0"/>
        <v/>
      </c>
      <c r="M85" s="165"/>
      <c r="N85" s="166">
        <f>SUM('Pay App 1:Pay App 30'!L85)+SUM('Pay App 1:Pay App 30'!M85)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Data'!$N$2:$BW$88,32,FALSE)</f>
        <v>0</v>
      </c>
      <c r="F86" s="166">
        <f>IFERROR(E86+'Pay App 29'!F86,"")</f>
        <v>0</v>
      </c>
      <c r="G86" s="166">
        <f>SUM('Pay App 1:Pay App 29'!H86)</f>
        <v>0</v>
      </c>
      <c r="H86" s="165"/>
      <c r="I86" s="166">
        <f t="shared" si="2"/>
        <v>0</v>
      </c>
      <c r="J86" s="167">
        <f t="shared" si="3"/>
        <v>0</v>
      </c>
      <c r="K86" s="166">
        <f t="shared" si="4"/>
        <v>0</v>
      </c>
      <c r="L86" s="166" t="str">
        <f t="shared" si="0"/>
        <v/>
      </c>
      <c r="M86" s="165"/>
      <c r="N86" s="166">
        <f>SUM('Pay App 1:Pay App 30'!L86)+SUM('Pay App 1:Pay App 30'!M86)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Data'!$N$2:$BW$88,32,FALSE)</f>
        <v>0</v>
      </c>
      <c r="F87" s="166">
        <f>IFERROR(E87+'Pay App 29'!F87,"")</f>
        <v>0</v>
      </c>
      <c r="G87" s="166">
        <f>SUM('Pay App 1:Pay App 29'!H87)</f>
        <v>0</v>
      </c>
      <c r="H87" s="165"/>
      <c r="I87" s="166">
        <f t="shared" si="2"/>
        <v>0</v>
      </c>
      <c r="J87" s="167">
        <f t="shared" si="3"/>
        <v>0</v>
      </c>
      <c r="K87" s="166">
        <f t="shared" si="4"/>
        <v>0</v>
      </c>
      <c r="L87" s="166" t="str">
        <f t="shared" si="0"/>
        <v/>
      </c>
      <c r="M87" s="165"/>
      <c r="N87" s="166">
        <f>SUM('Pay App 1:Pay App 30'!L87)+SUM('Pay App 1:Pay App 30'!M87)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Data'!$N$2:$BW$88,32,FALSE)</f>
        <v>0</v>
      </c>
      <c r="F88" s="166">
        <f>IFERROR(E88+'Pay App 29'!F88,"")</f>
        <v>0</v>
      </c>
      <c r="G88" s="166">
        <f>SUM('Pay App 1:Pay App 29'!H88)</f>
        <v>0</v>
      </c>
      <c r="H88" s="165"/>
      <c r="I88" s="166">
        <f t="shared" si="2"/>
        <v>0</v>
      </c>
      <c r="J88" s="167">
        <f t="shared" si="3"/>
        <v>0</v>
      </c>
      <c r="K88" s="166">
        <f t="shared" si="4"/>
        <v>0</v>
      </c>
      <c r="L88" s="166" t="str">
        <f t="shared" si="0"/>
        <v/>
      </c>
      <c r="M88" s="165"/>
      <c r="N88" s="166">
        <f>SUM('Pay App 1:Pay App 30'!L88)+SUM('Pay App 1:Pay App 30'!M88)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Data'!$N$2:$BW$88,32,FALSE)</f>
        <v>0</v>
      </c>
      <c r="F89" s="166">
        <f>IFERROR(E89+'Pay App 29'!F89,"")</f>
        <v>0</v>
      </c>
      <c r="G89" s="166">
        <f>SUM('Pay App 1:Pay App 29'!H89)</f>
        <v>0</v>
      </c>
      <c r="H89" s="165"/>
      <c r="I89" s="166">
        <f t="shared" si="2"/>
        <v>0</v>
      </c>
      <c r="J89" s="167">
        <f t="shared" si="3"/>
        <v>0</v>
      </c>
      <c r="K89" s="166">
        <f t="shared" si="4"/>
        <v>0</v>
      </c>
      <c r="L89" s="166" t="str">
        <f t="shared" si="0"/>
        <v/>
      </c>
      <c r="M89" s="165"/>
      <c r="N89" s="166">
        <f>SUM('Pay App 1:Pay App 30'!L89)+SUM('Pay App 1:Pay App 30'!M89)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Data'!$N$2:$BW$88,32,FALSE)</f>
        <v>0</v>
      </c>
      <c r="F90" s="166">
        <f>IFERROR(E90+'Pay App 29'!F90,"")</f>
        <v>0</v>
      </c>
      <c r="G90" s="166">
        <f>SUM('Pay App 1:Pay App 29'!H90)</f>
        <v>0</v>
      </c>
      <c r="H90" s="165"/>
      <c r="I90" s="166">
        <f t="shared" si="2"/>
        <v>0</v>
      </c>
      <c r="J90" s="167">
        <f t="shared" si="3"/>
        <v>0</v>
      </c>
      <c r="K90" s="166">
        <f t="shared" si="4"/>
        <v>0</v>
      </c>
      <c r="L90" s="166" t="str">
        <f t="shared" si="0"/>
        <v/>
      </c>
      <c r="M90" s="165"/>
      <c r="N90" s="166">
        <f>SUM('Pay App 1:Pay App 30'!L90)+SUM('Pay App 1:Pay App 30'!M90)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Data'!$N$2:$BW$88,32,FALSE)</f>
        <v>0</v>
      </c>
      <c r="F91" s="166">
        <f>IFERROR(E91+'Pay App 29'!F91,"")</f>
        <v>0</v>
      </c>
      <c r="G91" s="166">
        <f>SUM('Pay App 1:Pay App 29'!H91)</f>
        <v>0</v>
      </c>
      <c r="H91" s="165"/>
      <c r="I91" s="166">
        <f t="shared" si="2"/>
        <v>0</v>
      </c>
      <c r="J91" s="167">
        <f t="shared" si="3"/>
        <v>0</v>
      </c>
      <c r="K91" s="166">
        <f t="shared" si="4"/>
        <v>0</v>
      </c>
      <c r="L91" s="166" t="str">
        <f t="shared" si="0"/>
        <v/>
      </c>
      <c r="M91" s="165"/>
      <c r="N91" s="166">
        <f>SUM('Pay App 1:Pay App 30'!L91)+SUM('Pay App 1:Pay App 30'!M91)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Data'!$N$2:$BW$88,32,FALSE)</f>
        <v>0</v>
      </c>
      <c r="F92" s="166">
        <f>IFERROR(E92+'Pay App 29'!F92,"")</f>
        <v>0</v>
      </c>
      <c r="G92" s="166">
        <f>SUM('Pay App 1:Pay App 29'!H92)</f>
        <v>0</v>
      </c>
      <c r="H92" s="165"/>
      <c r="I92" s="166">
        <f t="shared" si="2"/>
        <v>0</v>
      </c>
      <c r="J92" s="167">
        <f t="shared" si="3"/>
        <v>0</v>
      </c>
      <c r="K92" s="166">
        <f t="shared" si="4"/>
        <v>0</v>
      </c>
      <c r="L92" s="166" t="str">
        <f t="shared" si="0"/>
        <v/>
      </c>
      <c r="M92" s="165"/>
      <c r="N92" s="166">
        <f>SUM('Pay App 1:Pay App 30'!L92)+SUM('Pay App 1:Pay App 30'!M92)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Data'!$N$2:$BW$88,32,FALSE)</f>
        <v>0</v>
      </c>
      <c r="F93" s="166">
        <f>IFERROR(E93+'Pay App 29'!F93,"")</f>
        <v>0</v>
      </c>
      <c r="G93" s="166">
        <f>SUM('Pay App 1:Pay App 29'!H93)</f>
        <v>0</v>
      </c>
      <c r="H93" s="165"/>
      <c r="I93" s="166">
        <f t="shared" si="2"/>
        <v>0</v>
      </c>
      <c r="J93" s="167">
        <f t="shared" si="3"/>
        <v>0</v>
      </c>
      <c r="K93" s="166">
        <f t="shared" si="4"/>
        <v>0</v>
      </c>
      <c r="L93" s="166" t="str">
        <f t="shared" si="0"/>
        <v/>
      </c>
      <c r="M93" s="165"/>
      <c r="N93" s="166">
        <f>SUM('Pay App 1:Pay App 30'!L93)+SUM('Pay App 1:Pay App 30'!M93)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Data'!$N$2:$BW$88,32,FALSE)</f>
        <v>0</v>
      </c>
      <c r="F94" s="166">
        <f>IFERROR(E94+'Pay App 29'!F94,"")</f>
        <v>0</v>
      </c>
      <c r="G94" s="166">
        <f>SUM('Pay App 1:Pay App 29'!H94)</f>
        <v>0</v>
      </c>
      <c r="H94" s="165"/>
      <c r="I94" s="166">
        <f t="shared" si="2"/>
        <v>0</v>
      </c>
      <c r="J94" s="167">
        <f t="shared" si="3"/>
        <v>0</v>
      </c>
      <c r="K94" s="166">
        <f t="shared" si="4"/>
        <v>0</v>
      </c>
      <c r="L94" s="166" t="str">
        <f t="shared" si="0"/>
        <v/>
      </c>
      <c r="M94" s="165"/>
      <c r="N94" s="166">
        <f>SUM('Pay App 1:Pay App 30'!L94)+SUM('Pay App 1:Pay App 30'!M94)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Data'!$N$2:$BW$88,32,FALSE)</f>
        <v>0</v>
      </c>
      <c r="F95" s="166">
        <f>IFERROR(E95+'Pay App 29'!F95,"")</f>
        <v>0</v>
      </c>
      <c r="G95" s="166">
        <f>SUM('Pay App 1:Pay App 29'!H95)</f>
        <v>0</v>
      </c>
      <c r="H95" s="165"/>
      <c r="I95" s="166">
        <f t="shared" si="2"/>
        <v>0</v>
      </c>
      <c r="J95" s="167">
        <f t="shared" si="3"/>
        <v>0</v>
      </c>
      <c r="K95" s="166">
        <f t="shared" si="4"/>
        <v>0</v>
      </c>
      <c r="L95" s="166" t="str">
        <f t="shared" si="0"/>
        <v/>
      </c>
      <c r="M95" s="165"/>
      <c r="N95" s="166">
        <f>SUM('Pay App 1:Pay App 30'!L95)+SUM('Pay App 1:Pay App 30'!M95)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Data'!$N$2:$BW$88,32,FALSE)</f>
        <v>0</v>
      </c>
      <c r="F96" s="166">
        <f>IFERROR(E96+'Pay App 29'!F96,"")</f>
        <v>0</v>
      </c>
      <c r="G96" s="166">
        <f>SUM('Pay App 1:Pay App 29'!H96)</f>
        <v>0</v>
      </c>
      <c r="H96" s="165"/>
      <c r="I96" s="166">
        <f t="shared" si="2"/>
        <v>0</v>
      </c>
      <c r="J96" s="167">
        <f t="shared" si="3"/>
        <v>0</v>
      </c>
      <c r="K96" s="166">
        <f t="shared" si="4"/>
        <v>0</v>
      </c>
      <c r="L96" s="166" t="str">
        <f t="shared" si="0"/>
        <v/>
      </c>
      <c r="M96" s="165"/>
      <c r="N96" s="166">
        <f>SUM('Pay App 1:Pay App 30'!L96)+SUM('Pay App 1:Pay App 30'!M96)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Data'!$N$2:$BW$88,32,FALSE)</f>
        <v>0</v>
      </c>
      <c r="F97" s="166">
        <f>IFERROR(E97+'Pay App 29'!F97,"")</f>
        <v>0</v>
      </c>
      <c r="G97" s="166">
        <f>SUM('Pay App 1:Pay App 29'!H97)</f>
        <v>0</v>
      </c>
      <c r="H97" s="165"/>
      <c r="I97" s="166">
        <f t="shared" si="2"/>
        <v>0</v>
      </c>
      <c r="J97" s="167">
        <f t="shared" si="3"/>
        <v>0</v>
      </c>
      <c r="K97" s="166">
        <f t="shared" si="4"/>
        <v>0</v>
      </c>
      <c r="L97" s="166" t="str">
        <f t="shared" si="0"/>
        <v/>
      </c>
      <c r="M97" s="165"/>
      <c r="N97" s="166">
        <f>SUM('Pay App 1:Pay App 30'!L97)+SUM('Pay App 1:Pay App 30'!M97)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Data'!$N$2:$BW$88,32,FALSE)</f>
        <v>0</v>
      </c>
      <c r="F98" s="166">
        <f>IFERROR(E98+'Pay App 29'!F98,"")</f>
        <v>0</v>
      </c>
      <c r="G98" s="166">
        <f>SUM('Pay App 1:Pay App 29'!H98)</f>
        <v>0</v>
      </c>
      <c r="H98" s="165"/>
      <c r="I98" s="166">
        <f t="shared" si="2"/>
        <v>0</v>
      </c>
      <c r="J98" s="167">
        <f t="shared" si="3"/>
        <v>0</v>
      </c>
      <c r="K98" s="166">
        <f t="shared" si="4"/>
        <v>0</v>
      </c>
      <c r="L98" s="166" t="str">
        <f t="shared" si="0"/>
        <v/>
      </c>
      <c r="M98" s="165"/>
      <c r="N98" s="166">
        <f>SUM('Pay App 1:Pay App 30'!L98)+SUM('Pay App 1:Pay App 30'!M98)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Data'!$N$2:$BW$88,32,FALSE)</f>
        <v>0</v>
      </c>
      <c r="F99" s="166">
        <f>IFERROR(E99+'Pay App 29'!F99,"")</f>
        <v>0</v>
      </c>
      <c r="G99" s="166">
        <f>SUM('Pay App 1:Pay App 29'!H99)</f>
        <v>0</v>
      </c>
      <c r="H99" s="165"/>
      <c r="I99" s="166">
        <f t="shared" si="2"/>
        <v>0</v>
      </c>
      <c r="J99" s="167">
        <f t="shared" si="3"/>
        <v>0</v>
      </c>
      <c r="K99" s="166">
        <f t="shared" si="4"/>
        <v>0</v>
      </c>
      <c r="L99" s="166" t="str">
        <f t="shared" si="0"/>
        <v/>
      </c>
      <c r="M99" s="165"/>
      <c r="N99" s="166">
        <f>SUM('Pay App 1:Pay App 30'!L99)+SUM('Pay App 1:Pay App 30'!M99)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Data'!$N$2:$BW$88,32,FALSE)</f>
        <v>0</v>
      </c>
      <c r="F100" s="166">
        <f>IFERROR(E100+'Pay App 29'!F100,"")</f>
        <v>0</v>
      </c>
      <c r="G100" s="166">
        <f>SUM('Pay App 1:Pay App 29'!H100)</f>
        <v>0</v>
      </c>
      <c r="H100" s="165"/>
      <c r="I100" s="166">
        <f>G100+H100</f>
        <v>0</v>
      </c>
      <c r="J100" s="167">
        <f>IFERROR(I100/F100,0)</f>
        <v>0</v>
      </c>
      <c r="K100" s="166">
        <f>IFERROR(F100-I100,"")</f>
        <v>0</v>
      </c>
      <c r="L100" s="166" t="str">
        <f t="shared" si="0"/>
        <v/>
      </c>
      <c r="M100" s="165"/>
      <c r="N100" s="166">
        <f>SUM('Pay App 1:Pay App 30'!L100)+SUM('Pay App 1:Pay App 30'!M100)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30.2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Data'!$N$2:$BW$88,32,FALSE)</f>
        <v>0</v>
      </c>
      <c r="F106" s="166">
        <f>IFERROR(E106+'Pay App 29'!F106,"")</f>
        <v>0</v>
      </c>
      <c r="G106" s="166">
        <f>SUM('Pay App 1:Pay App 29'!H106)</f>
        <v>0</v>
      </c>
      <c r="H106" s="165"/>
      <c r="I106" s="166">
        <f>G106+H106</f>
        <v>0</v>
      </c>
      <c r="J106" s="167">
        <f>IFERROR(I106/F106,0)</f>
        <v>0</v>
      </c>
      <c r="K106" s="166">
        <f>IFERROR(F106-I106,"")</f>
        <v>0</v>
      </c>
      <c r="L106" s="166" t="str">
        <f>IF(AND($H$33&lt;100000, $H$33&gt;0, H106&gt;=1),0,IF(AND($H$33&gt;=100000,H106&lt;&gt;""),O106,""))</f>
        <v/>
      </c>
      <c r="M106" s="165"/>
      <c r="N106" s="166">
        <f>SUM('Pay App 1:Pay App 30'!L106)+SUM('Pay App 1:Pay App 30'!M106)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Data'!$N$2:$BW$88,32,FALSE)</f>
        <v>0</v>
      </c>
      <c r="F107" s="166">
        <f>IFERROR(E107+'Pay App 29'!F107,"")</f>
        <v>0</v>
      </c>
      <c r="G107" s="166">
        <f>SUM('Pay App 1:Pay App 29'!H107)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30'!L107)+SUM('Pay App 1:Pay App 30'!M107)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Data'!$N$2:$BW$88,32,FALSE)</f>
        <v>0</v>
      </c>
      <c r="F108" s="166">
        <f>IFERROR(E108+'Pay App 29'!F108,"")</f>
        <v>0</v>
      </c>
      <c r="G108" s="166">
        <f>SUM('Pay App 1:Pay App 29'!H108)</f>
        <v>0</v>
      </c>
      <c r="H108" s="165"/>
      <c r="I108" s="166">
        <f t="shared" si="6"/>
        <v>0</v>
      </c>
      <c r="J108" s="167">
        <f t="shared" si="7"/>
        <v>0</v>
      </c>
      <c r="K108" s="166">
        <f t="shared" si="8"/>
        <v>0</v>
      </c>
      <c r="L108" s="166" t="str">
        <f t="shared" si="9"/>
        <v/>
      </c>
      <c r="M108" s="165"/>
      <c r="N108" s="166">
        <f>SUM('Pay App 1:Pay App 30'!L108)+SUM('Pay App 1:Pay App 30'!M108)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Data'!$N$2:$BW$88,32,FALSE)</f>
        <v>0</v>
      </c>
      <c r="F109" s="166">
        <f>IFERROR(E109+'Pay App 29'!F109,"")</f>
        <v>0</v>
      </c>
      <c r="G109" s="166">
        <f>SUM('Pay App 1:Pay App 29'!H109)</f>
        <v>0</v>
      </c>
      <c r="H109" s="165"/>
      <c r="I109" s="166">
        <f t="shared" si="6"/>
        <v>0</v>
      </c>
      <c r="J109" s="167">
        <f t="shared" si="7"/>
        <v>0</v>
      </c>
      <c r="K109" s="166">
        <f t="shared" si="8"/>
        <v>0</v>
      </c>
      <c r="L109" s="166" t="str">
        <f t="shared" si="9"/>
        <v/>
      </c>
      <c r="M109" s="165"/>
      <c r="N109" s="166">
        <f>SUM('Pay App 1:Pay App 30'!L109)+SUM('Pay App 1:Pay App 30'!M109)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Data'!$N$2:$BW$88,32,FALSE)</f>
        <v>0</v>
      </c>
      <c r="F110" s="166">
        <f>IFERROR(E110+'Pay App 29'!F110,"")</f>
        <v>0</v>
      </c>
      <c r="G110" s="166">
        <f>SUM('Pay App 1:Pay App 29'!H110)</f>
        <v>0</v>
      </c>
      <c r="H110" s="165"/>
      <c r="I110" s="166">
        <f t="shared" si="6"/>
        <v>0</v>
      </c>
      <c r="J110" s="167">
        <f t="shared" si="7"/>
        <v>0</v>
      </c>
      <c r="K110" s="166">
        <f t="shared" si="8"/>
        <v>0</v>
      </c>
      <c r="L110" s="166" t="str">
        <f t="shared" si="9"/>
        <v/>
      </c>
      <c r="M110" s="165"/>
      <c r="N110" s="166">
        <f>SUM('Pay App 1:Pay App 30'!L110)+SUM('Pay App 1:Pay App 30'!M110)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Data'!$N$2:$BW$88,32,FALSE)</f>
        <v>0</v>
      </c>
      <c r="F111" s="166">
        <f>IFERROR(E111+'Pay App 29'!F111,"")</f>
        <v>0</v>
      </c>
      <c r="G111" s="166">
        <f>SUM('Pay App 1:Pay App 29'!H111)</f>
        <v>0</v>
      </c>
      <c r="H111" s="165"/>
      <c r="I111" s="166">
        <f t="shared" si="6"/>
        <v>0</v>
      </c>
      <c r="J111" s="167">
        <f t="shared" si="7"/>
        <v>0</v>
      </c>
      <c r="K111" s="166">
        <f t="shared" si="8"/>
        <v>0</v>
      </c>
      <c r="L111" s="166" t="str">
        <f t="shared" si="9"/>
        <v/>
      </c>
      <c r="M111" s="165"/>
      <c r="N111" s="166">
        <f>SUM('Pay App 1:Pay App 30'!L111)+SUM('Pay App 1:Pay App 30'!M111)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Data'!$N$2:$BW$88,32,FALSE)</f>
        <v>0</v>
      </c>
      <c r="F112" s="166">
        <f>IFERROR(E112+'Pay App 29'!F112,"")</f>
        <v>0</v>
      </c>
      <c r="G112" s="166">
        <f>SUM('Pay App 1:Pay App 29'!H112)</f>
        <v>0</v>
      </c>
      <c r="H112" s="165"/>
      <c r="I112" s="166">
        <f t="shared" si="6"/>
        <v>0</v>
      </c>
      <c r="J112" s="167">
        <f t="shared" si="7"/>
        <v>0</v>
      </c>
      <c r="K112" s="166">
        <f t="shared" si="8"/>
        <v>0</v>
      </c>
      <c r="L112" s="166" t="str">
        <f t="shared" si="9"/>
        <v/>
      </c>
      <c r="M112" s="165"/>
      <c r="N112" s="166">
        <f>SUM('Pay App 1:Pay App 30'!L112)+SUM('Pay App 1:Pay App 30'!M112)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Data'!$N$2:$BW$88,32,FALSE)</f>
        <v>0</v>
      </c>
      <c r="F113" s="166">
        <f>IFERROR(E113+'Pay App 29'!F113,"")</f>
        <v>0</v>
      </c>
      <c r="G113" s="166">
        <f>SUM('Pay App 1:Pay App 29'!H113)</f>
        <v>0</v>
      </c>
      <c r="H113" s="165"/>
      <c r="I113" s="166">
        <f t="shared" si="6"/>
        <v>0</v>
      </c>
      <c r="J113" s="167">
        <f t="shared" si="7"/>
        <v>0</v>
      </c>
      <c r="K113" s="166">
        <f t="shared" si="8"/>
        <v>0</v>
      </c>
      <c r="L113" s="166" t="str">
        <f t="shared" si="9"/>
        <v/>
      </c>
      <c r="M113" s="165"/>
      <c r="N113" s="166">
        <f>SUM('Pay App 1:Pay App 30'!L113)+SUM('Pay App 1:Pay App 30'!M113)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Data'!$N$2:$BW$88,32,FALSE)</f>
        <v>0</v>
      </c>
      <c r="F114" s="166">
        <f>IFERROR(E114+'Pay App 29'!F114,"")</f>
        <v>0</v>
      </c>
      <c r="G114" s="166">
        <f>SUM('Pay App 1:Pay App 29'!H114)</f>
        <v>0</v>
      </c>
      <c r="H114" s="165"/>
      <c r="I114" s="166">
        <f t="shared" si="6"/>
        <v>0</v>
      </c>
      <c r="J114" s="167">
        <f t="shared" si="7"/>
        <v>0</v>
      </c>
      <c r="K114" s="166">
        <f t="shared" si="8"/>
        <v>0</v>
      </c>
      <c r="L114" s="166" t="str">
        <f t="shared" si="9"/>
        <v/>
      </c>
      <c r="M114" s="165"/>
      <c r="N114" s="166">
        <f>SUM('Pay App 1:Pay App 30'!L114)+SUM('Pay App 1:Pay App 30'!M114)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Data'!$N$2:$BW$88,32,FALSE)</f>
        <v>0</v>
      </c>
      <c r="F115" s="166">
        <f>IFERROR(E115+'Pay App 29'!F115,"")</f>
        <v>0</v>
      </c>
      <c r="G115" s="166">
        <f>SUM('Pay App 1:Pay App 29'!H115)</f>
        <v>0</v>
      </c>
      <c r="H115" s="165"/>
      <c r="I115" s="166">
        <f t="shared" si="6"/>
        <v>0</v>
      </c>
      <c r="J115" s="167">
        <f t="shared" si="7"/>
        <v>0</v>
      </c>
      <c r="K115" s="166">
        <f t="shared" si="8"/>
        <v>0</v>
      </c>
      <c r="L115" s="166" t="str">
        <f t="shared" si="9"/>
        <v/>
      </c>
      <c r="M115" s="165"/>
      <c r="N115" s="166">
        <f>SUM('Pay App 1:Pay App 30'!L115)+SUM('Pay App 1:Pay App 30'!M115)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Data'!$N$2:$BW$88,32,FALSE)</f>
        <v>0</v>
      </c>
      <c r="F116" s="166">
        <f>IFERROR(E116+'Pay App 29'!F116,"")</f>
        <v>0</v>
      </c>
      <c r="G116" s="166">
        <f>SUM('Pay App 1:Pay App 29'!H116)</f>
        <v>0</v>
      </c>
      <c r="H116" s="165"/>
      <c r="I116" s="166">
        <f t="shared" si="6"/>
        <v>0</v>
      </c>
      <c r="J116" s="167">
        <f t="shared" si="7"/>
        <v>0</v>
      </c>
      <c r="K116" s="166">
        <f t="shared" si="8"/>
        <v>0</v>
      </c>
      <c r="L116" s="166" t="str">
        <f t="shared" si="9"/>
        <v/>
      </c>
      <c r="M116" s="165"/>
      <c r="N116" s="166">
        <f>SUM('Pay App 1:Pay App 30'!L116)+SUM('Pay App 1:Pay App 30'!M116)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Data'!$N$2:$BW$88,32,FALSE)</f>
        <v>0</v>
      </c>
      <c r="F117" s="166">
        <f>IFERROR(E117+'Pay App 29'!F117,"")</f>
        <v>0</v>
      </c>
      <c r="G117" s="166">
        <f>SUM('Pay App 1:Pay App 29'!H117)</f>
        <v>0</v>
      </c>
      <c r="H117" s="165"/>
      <c r="I117" s="166">
        <f t="shared" si="6"/>
        <v>0</v>
      </c>
      <c r="J117" s="167">
        <f t="shared" si="7"/>
        <v>0</v>
      </c>
      <c r="K117" s="166">
        <f t="shared" si="8"/>
        <v>0</v>
      </c>
      <c r="L117" s="166" t="str">
        <f t="shared" si="9"/>
        <v/>
      </c>
      <c r="M117" s="165"/>
      <c r="N117" s="166">
        <f>SUM('Pay App 1:Pay App 30'!L117)+SUM('Pay App 1:Pay App 30'!M117)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Data'!$N$2:$BW$88,32,FALSE)</f>
        <v>0</v>
      </c>
      <c r="F118" s="166">
        <f>IFERROR(E118+'Pay App 29'!F118,"")</f>
        <v>0</v>
      </c>
      <c r="G118" s="166">
        <f>SUM('Pay App 1:Pay App 29'!H118)</f>
        <v>0</v>
      </c>
      <c r="H118" s="165"/>
      <c r="I118" s="166">
        <f t="shared" si="6"/>
        <v>0</v>
      </c>
      <c r="J118" s="167">
        <f t="shared" si="7"/>
        <v>0</v>
      </c>
      <c r="K118" s="166">
        <f t="shared" si="8"/>
        <v>0</v>
      </c>
      <c r="L118" s="166" t="str">
        <f t="shared" si="9"/>
        <v/>
      </c>
      <c r="M118" s="165"/>
      <c r="N118" s="166">
        <f>SUM('Pay App 1:Pay App 30'!L118)+SUM('Pay App 1:Pay App 30'!M118)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Data'!$N$2:$BW$88,32,FALSE)</f>
        <v>0</v>
      </c>
      <c r="F119" s="166">
        <f>IFERROR(E119+'Pay App 29'!F119,"")</f>
        <v>0</v>
      </c>
      <c r="G119" s="166">
        <f>SUM('Pay App 1:Pay App 29'!H119)</f>
        <v>0</v>
      </c>
      <c r="H119" s="165"/>
      <c r="I119" s="166">
        <f t="shared" si="6"/>
        <v>0</v>
      </c>
      <c r="J119" s="167">
        <f t="shared" si="7"/>
        <v>0</v>
      </c>
      <c r="K119" s="166">
        <f t="shared" si="8"/>
        <v>0</v>
      </c>
      <c r="L119" s="166" t="str">
        <f t="shared" si="9"/>
        <v/>
      </c>
      <c r="M119" s="165"/>
      <c r="N119" s="166">
        <f>SUM('Pay App 1:Pay App 30'!L119)+SUM('Pay App 1:Pay App 30'!M119)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Data'!$N$2:$BW$88,32,FALSE)</f>
        <v>0</v>
      </c>
      <c r="F120" s="166">
        <f>IFERROR(E120+'Pay App 29'!F120,"")</f>
        <v>0</v>
      </c>
      <c r="G120" s="166">
        <f>SUM('Pay App 1:Pay App 29'!H120)</f>
        <v>0</v>
      </c>
      <c r="H120" s="165"/>
      <c r="I120" s="166">
        <f t="shared" si="6"/>
        <v>0</v>
      </c>
      <c r="J120" s="167">
        <f t="shared" si="7"/>
        <v>0</v>
      </c>
      <c r="K120" s="166">
        <f t="shared" si="8"/>
        <v>0</v>
      </c>
      <c r="L120" s="166" t="str">
        <f t="shared" si="9"/>
        <v/>
      </c>
      <c r="M120" s="165"/>
      <c r="N120" s="166">
        <f>SUM('Pay App 1:Pay App 30'!L120)+SUM('Pay App 1:Pay App 30'!M120)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Data'!$N$2:$BW$88,32,FALSE)</f>
        <v>0</v>
      </c>
      <c r="F121" s="166">
        <f>IFERROR(E121+'Pay App 29'!F121,"")</f>
        <v>0</v>
      </c>
      <c r="G121" s="166">
        <f>SUM('Pay App 1:Pay App 29'!H121)</f>
        <v>0</v>
      </c>
      <c r="H121" s="165"/>
      <c r="I121" s="166">
        <f t="shared" si="6"/>
        <v>0</v>
      </c>
      <c r="J121" s="167">
        <f t="shared" si="7"/>
        <v>0</v>
      </c>
      <c r="K121" s="166">
        <f t="shared" si="8"/>
        <v>0</v>
      </c>
      <c r="L121" s="166" t="str">
        <f t="shared" si="9"/>
        <v/>
      </c>
      <c r="M121" s="165"/>
      <c r="N121" s="166">
        <f>SUM('Pay App 1:Pay App 30'!L121)+SUM('Pay App 1:Pay App 30'!M121)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Data'!$N$2:$BW$88,32,FALSE)</f>
        <v>0</v>
      </c>
      <c r="F122" s="166">
        <f>IFERROR(E122+'Pay App 29'!F122,"")</f>
        <v>0</v>
      </c>
      <c r="G122" s="166">
        <f>SUM('Pay App 1:Pay App 29'!H122)</f>
        <v>0</v>
      </c>
      <c r="H122" s="165"/>
      <c r="I122" s="166">
        <f t="shared" si="6"/>
        <v>0</v>
      </c>
      <c r="J122" s="167">
        <f t="shared" si="7"/>
        <v>0</v>
      </c>
      <c r="K122" s="166">
        <f t="shared" si="8"/>
        <v>0</v>
      </c>
      <c r="L122" s="166" t="str">
        <f t="shared" si="9"/>
        <v/>
      </c>
      <c r="M122" s="165"/>
      <c r="N122" s="166">
        <f>SUM('Pay App 1:Pay App 30'!L122)+SUM('Pay App 1:Pay App 30'!M122)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Data'!$N$2:$BW$88,32,FALSE)</f>
        <v>0</v>
      </c>
      <c r="F123" s="166">
        <f>IFERROR(E123+'Pay App 29'!F123,"")</f>
        <v>0</v>
      </c>
      <c r="G123" s="166">
        <f>SUM('Pay App 1:Pay App 29'!H123)</f>
        <v>0</v>
      </c>
      <c r="H123" s="165"/>
      <c r="I123" s="166">
        <f t="shared" si="6"/>
        <v>0</v>
      </c>
      <c r="J123" s="167">
        <f t="shared" si="7"/>
        <v>0</v>
      </c>
      <c r="K123" s="166">
        <f t="shared" si="8"/>
        <v>0</v>
      </c>
      <c r="L123" s="166" t="str">
        <f t="shared" si="9"/>
        <v/>
      </c>
      <c r="M123" s="165"/>
      <c r="N123" s="166">
        <f>SUM('Pay App 1:Pay App 30'!L123)+SUM('Pay App 1:Pay App 30'!M123)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Data'!$N$2:$BW$88,32,FALSE)</f>
        <v>0</v>
      </c>
      <c r="F124" s="166">
        <f>IFERROR(E124+'Pay App 29'!F124,"")</f>
        <v>0</v>
      </c>
      <c r="G124" s="166">
        <f>SUM('Pay App 1:Pay App 29'!H124)</f>
        <v>0</v>
      </c>
      <c r="H124" s="165"/>
      <c r="I124" s="166">
        <f t="shared" si="6"/>
        <v>0</v>
      </c>
      <c r="J124" s="167">
        <f t="shared" si="7"/>
        <v>0</v>
      </c>
      <c r="K124" s="166">
        <f t="shared" si="8"/>
        <v>0</v>
      </c>
      <c r="L124" s="166" t="str">
        <f t="shared" si="9"/>
        <v/>
      </c>
      <c r="M124" s="165"/>
      <c r="N124" s="166">
        <f>SUM('Pay App 1:Pay App 30'!L124)+SUM('Pay App 1:Pay App 30'!M124)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Data'!$N$2:$BW$88,32,FALSE)</f>
        <v>0</v>
      </c>
      <c r="F125" s="166">
        <f>IFERROR(E125+'Pay App 29'!F125,"")</f>
        <v>0</v>
      </c>
      <c r="G125" s="166">
        <f>SUM('Pay App 1:Pay App 29'!H125)</f>
        <v>0</v>
      </c>
      <c r="H125" s="165"/>
      <c r="I125" s="166">
        <f t="shared" si="6"/>
        <v>0</v>
      </c>
      <c r="J125" s="167">
        <f t="shared" si="7"/>
        <v>0</v>
      </c>
      <c r="K125" s="166">
        <f t="shared" si="8"/>
        <v>0</v>
      </c>
      <c r="L125" s="166" t="str">
        <f t="shared" si="9"/>
        <v/>
      </c>
      <c r="M125" s="165"/>
      <c r="N125" s="166">
        <f>SUM('Pay App 1:Pay App 30'!L125)+SUM('Pay App 1:Pay App 30'!M125)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Data'!$N$2:$BW$88,32,FALSE)</f>
        <v>0</v>
      </c>
      <c r="F126" s="166">
        <f>IFERROR(E126+'Pay App 29'!F126,"")</f>
        <v>0</v>
      </c>
      <c r="G126" s="166">
        <f>SUM('Pay App 1:Pay App 29'!H126)</f>
        <v>0</v>
      </c>
      <c r="H126" s="165"/>
      <c r="I126" s="166">
        <f t="shared" si="6"/>
        <v>0</v>
      </c>
      <c r="J126" s="167">
        <f t="shared" si="7"/>
        <v>0</v>
      </c>
      <c r="K126" s="166">
        <f t="shared" si="8"/>
        <v>0</v>
      </c>
      <c r="L126" s="166" t="str">
        <f t="shared" si="9"/>
        <v/>
      </c>
      <c r="M126" s="165"/>
      <c r="N126" s="166">
        <f>SUM('Pay App 1:Pay App 30'!L126)+SUM('Pay App 1:Pay App 30'!M126)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Data'!$N$2:$BW$88,32,FALSE)</f>
        <v>0</v>
      </c>
      <c r="F127" s="166">
        <f>IFERROR(E127+'Pay App 29'!F127,"")</f>
        <v>0</v>
      </c>
      <c r="G127" s="166">
        <f>SUM('Pay App 1:Pay App 29'!H127)</f>
        <v>0</v>
      </c>
      <c r="H127" s="165"/>
      <c r="I127" s="166">
        <f t="shared" si="6"/>
        <v>0</v>
      </c>
      <c r="J127" s="167">
        <f t="shared" si="7"/>
        <v>0</v>
      </c>
      <c r="K127" s="166">
        <f t="shared" si="8"/>
        <v>0</v>
      </c>
      <c r="L127" s="166" t="str">
        <f t="shared" si="9"/>
        <v/>
      </c>
      <c r="M127" s="165"/>
      <c r="N127" s="166">
        <f>SUM('Pay App 1:Pay App 30'!L127)+SUM('Pay App 1:Pay App 30'!M127)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Data'!$N$2:$BW$88,32,FALSE)</f>
        <v>0</v>
      </c>
      <c r="F128" s="166">
        <f>IFERROR(E128+'Pay App 29'!F128,"")</f>
        <v>0</v>
      </c>
      <c r="G128" s="166">
        <f>SUM('Pay App 1:Pay App 29'!H128)</f>
        <v>0</v>
      </c>
      <c r="H128" s="165"/>
      <c r="I128" s="166">
        <f t="shared" si="6"/>
        <v>0</v>
      </c>
      <c r="J128" s="167">
        <f t="shared" si="7"/>
        <v>0</v>
      </c>
      <c r="K128" s="166">
        <f t="shared" si="8"/>
        <v>0</v>
      </c>
      <c r="L128" s="166" t="str">
        <f t="shared" si="9"/>
        <v/>
      </c>
      <c r="M128" s="165"/>
      <c r="N128" s="166">
        <f>SUM('Pay App 1:Pay App 30'!L128)+SUM('Pay App 1:Pay App 30'!M128)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Data'!$N$2:$BW$88,32,FALSE)</f>
        <v>0</v>
      </c>
      <c r="F129" s="166">
        <f>IFERROR(E129+'Pay App 29'!F129,"")</f>
        <v>0</v>
      </c>
      <c r="G129" s="166">
        <f>SUM('Pay App 1:Pay App 29'!H129)</f>
        <v>0</v>
      </c>
      <c r="H129" s="165"/>
      <c r="I129" s="166">
        <f t="shared" si="6"/>
        <v>0</v>
      </c>
      <c r="J129" s="167">
        <f t="shared" si="7"/>
        <v>0</v>
      </c>
      <c r="K129" s="166">
        <f t="shared" si="8"/>
        <v>0</v>
      </c>
      <c r="L129" s="166" t="str">
        <f t="shared" si="9"/>
        <v/>
      </c>
      <c r="M129" s="165"/>
      <c r="N129" s="166">
        <f>SUM('Pay App 1:Pay App 30'!L129)+SUM('Pay App 1:Pay App 30'!M129)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Data'!$N$2:$BW$88,32,FALSE)</f>
        <v>0</v>
      </c>
      <c r="F130" s="166">
        <f>IFERROR(E130+'Pay App 29'!F130,"")</f>
        <v>0</v>
      </c>
      <c r="G130" s="166">
        <f>SUM('Pay App 1:Pay App 29'!H130)</f>
        <v>0</v>
      </c>
      <c r="H130" s="165"/>
      <c r="I130" s="166">
        <f t="shared" si="6"/>
        <v>0</v>
      </c>
      <c r="J130" s="167">
        <f t="shared" si="7"/>
        <v>0</v>
      </c>
      <c r="K130" s="166">
        <f t="shared" si="8"/>
        <v>0</v>
      </c>
      <c r="L130" s="166" t="str">
        <f t="shared" si="9"/>
        <v/>
      </c>
      <c r="M130" s="165"/>
      <c r="N130" s="166">
        <f>SUM('Pay App 1:Pay App 30'!L130)+SUM('Pay App 1:Pay App 30'!M130)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Data'!$N$2:$BW$88,32,FALSE)</f>
        <v>0</v>
      </c>
      <c r="F131" s="166">
        <f>IFERROR(E131+'Pay App 29'!F131,"")</f>
        <v>0</v>
      </c>
      <c r="G131" s="166">
        <f>SUM('Pay App 1:Pay App 29'!H131)</f>
        <v>0</v>
      </c>
      <c r="H131" s="165"/>
      <c r="I131" s="166">
        <f t="shared" si="6"/>
        <v>0</v>
      </c>
      <c r="J131" s="167">
        <f t="shared" si="7"/>
        <v>0</v>
      </c>
      <c r="K131" s="166">
        <f t="shared" si="8"/>
        <v>0</v>
      </c>
      <c r="L131" s="166" t="str">
        <f t="shared" si="9"/>
        <v/>
      </c>
      <c r="M131" s="165"/>
      <c r="N131" s="166">
        <f>SUM('Pay App 1:Pay App 30'!L131)+SUM('Pay App 1:Pay App 30'!M131)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Data'!$N$2:$BW$88,32,FALSE)</f>
        <v>0</v>
      </c>
      <c r="F132" s="166">
        <f>IFERROR(E132+'Pay App 29'!F132,"")</f>
        <v>0</v>
      </c>
      <c r="G132" s="166">
        <f>SUM('Pay App 1:Pay App 29'!H132)</f>
        <v>0</v>
      </c>
      <c r="H132" s="165"/>
      <c r="I132" s="166">
        <f t="shared" si="6"/>
        <v>0</v>
      </c>
      <c r="J132" s="167">
        <f t="shared" si="7"/>
        <v>0</v>
      </c>
      <c r="K132" s="166">
        <f t="shared" si="8"/>
        <v>0</v>
      </c>
      <c r="L132" s="166" t="str">
        <f t="shared" si="9"/>
        <v/>
      </c>
      <c r="M132" s="165"/>
      <c r="N132" s="166">
        <f>SUM('Pay App 1:Pay App 30'!L132)+SUM('Pay App 1:Pay App 30'!M132)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Data'!$N$2:$BW$88,32,FALSE)</f>
        <v>0</v>
      </c>
      <c r="F133" s="166">
        <f>IFERROR(E133+'Pay App 29'!F133,"")</f>
        <v>0</v>
      </c>
      <c r="G133" s="166">
        <f>SUM('Pay App 1:Pay App 29'!H133)</f>
        <v>0</v>
      </c>
      <c r="H133" s="165"/>
      <c r="I133" s="166">
        <f t="shared" si="6"/>
        <v>0</v>
      </c>
      <c r="J133" s="167">
        <f t="shared" si="7"/>
        <v>0</v>
      </c>
      <c r="K133" s="166">
        <f t="shared" si="8"/>
        <v>0</v>
      </c>
      <c r="L133" s="166" t="str">
        <f t="shared" si="9"/>
        <v/>
      </c>
      <c r="M133" s="165"/>
      <c r="N133" s="166">
        <f>SUM('Pay App 1:Pay App 30'!L133)+SUM('Pay App 1:Pay App 30'!M133)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Data'!$N$2:$BW$88,32,FALSE)</f>
        <v>0</v>
      </c>
      <c r="F134" s="166">
        <f>IFERROR(E134+'Pay App 29'!F134,"")</f>
        <v>0</v>
      </c>
      <c r="G134" s="166">
        <f>SUM('Pay App 1:Pay App 29'!H134)</f>
        <v>0</v>
      </c>
      <c r="H134" s="165"/>
      <c r="I134" s="166">
        <f t="shared" si="6"/>
        <v>0</v>
      </c>
      <c r="J134" s="167">
        <f t="shared" si="7"/>
        <v>0</v>
      </c>
      <c r="K134" s="166">
        <f t="shared" si="8"/>
        <v>0</v>
      </c>
      <c r="L134" s="166" t="str">
        <f t="shared" si="9"/>
        <v/>
      </c>
      <c r="M134" s="165"/>
      <c r="N134" s="166">
        <f>SUM('Pay App 1:Pay App 30'!L134)+SUM('Pay App 1:Pay App 30'!M134)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Data'!$N$2:$BW$88,32,FALSE)</f>
        <v>0</v>
      </c>
      <c r="F135" s="166">
        <f>IFERROR(E135+'Pay App 29'!F135,"")</f>
        <v>0</v>
      </c>
      <c r="G135" s="166">
        <f>SUM('Pay App 1:Pay App 29'!H135)</f>
        <v>0</v>
      </c>
      <c r="H135" s="165"/>
      <c r="I135" s="166">
        <f t="shared" si="6"/>
        <v>0</v>
      </c>
      <c r="J135" s="167">
        <f t="shared" si="7"/>
        <v>0</v>
      </c>
      <c r="K135" s="166">
        <f t="shared" si="8"/>
        <v>0</v>
      </c>
      <c r="L135" s="166" t="str">
        <f t="shared" si="9"/>
        <v/>
      </c>
      <c r="M135" s="165"/>
      <c r="N135" s="166">
        <f>SUM('Pay App 1:Pay App 30'!L135)+SUM('Pay App 1:Pay App 30'!M135)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Data'!$N$2:$BW$88,32,FALSE)</f>
        <v>0</v>
      </c>
      <c r="F136" s="166">
        <f>IFERROR(E136+'Pay App 29'!F136,"")</f>
        <v>0</v>
      </c>
      <c r="G136" s="166">
        <f>SUM('Pay App 1:Pay App 29'!H136)</f>
        <v>0</v>
      </c>
      <c r="H136" s="165"/>
      <c r="I136" s="166">
        <f t="shared" si="6"/>
        <v>0</v>
      </c>
      <c r="J136" s="167">
        <f t="shared" si="7"/>
        <v>0</v>
      </c>
      <c r="K136" s="166">
        <f t="shared" si="8"/>
        <v>0</v>
      </c>
      <c r="L136" s="166" t="str">
        <f t="shared" si="9"/>
        <v/>
      </c>
      <c r="M136" s="165"/>
      <c r="N136" s="166">
        <f>SUM('Pay App 1:Pay App 30'!L136)+SUM('Pay App 1:Pay App 30'!M136)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Data'!$N$2:$BW$88,32,FALSE)</f>
        <v>0</v>
      </c>
      <c r="F137" s="166">
        <f>IFERROR(E137+'Pay App 29'!F137,"")</f>
        <v>0</v>
      </c>
      <c r="G137" s="166">
        <f>SUM('Pay App 1:Pay App 29'!H137)</f>
        <v>0</v>
      </c>
      <c r="H137" s="165"/>
      <c r="I137" s="166">
        <f t="shared" si="6"/>
        <v>0</v>
      </c>
      <c r="J137" s="167">
        <f t="shared" si="7"/>
        <v>0</v>
      </c>
      <c r="K137" s="166">
        <f t="shared" si="8"/>
        <v>0</v>
      </c>
      <c r="L137" s="166" t="str">
        <f t="shared" si="9"/>
        <v/>
      </c>
      <c r="M137" s="165"/>
      <c r="N137" s="166">
        <f>SUM('Pay App 1:Pay App 30'!L137)+SUM('Pay App 1:Pay App 30'!M137)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Data'!$N$2:$BW$88,32,FALSE)</f>
        <v>0</v>
      </c>
      <c r="F138" s="166">
        <f>IFERROR(E138+'Pay App 29'!F138,"")</f>
        <v>0</v>
      </c>
      <c r="G138" s="166">
        <f>SUM('Pay App 1:Pay App 29'!H138)</f>
        <v>0</v>
      </c>
      <c r="H138" s="165"/>
      <c r="I138" s="166">
        <f t="shared" si="6"/>
        <v>0</v>
      </c>
      <c r="J138" s="167">
        <f t="shared" si="7"/>
        <v>0</v>
      </c>
      <c r="K138" s="166">
        <f t="shared" si="8"/>
        <v>0</v>
      </c>
      <c r="L138" s="166" t="str">
        <f t="shared" si="9"/>
        <v/>
      </c>
      <c r="M138" s="165"/>
      <c r="N138" s="166">
        <f>SUM('Pay App 1:Pay App 30'!L138)+SUM('Pay App 1:Pay App 30'!M138)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Data'!$N$2:$BW$88,32,FALSE)</f>
        <v>0</v>
      </c>
      <c r="F139" s="166">
        <f>IFERROR(E139+'Pay App 29'!F139,"")</f>
        <v>0</v>
      </c>
      <c r="G139" s="166">
        <f>SUM('Pay App 1:Pay App 29'!H139)</f>
        <v>0</v>
      </c>
      <c r="H139" s="165"/>
      <c r="I139" s="166">
        <f t="shared" si="6"/>
        <v>0</v>
      </c>
      <c r="J139" s="167">
        <f t="shared" si="7"/>
        <v>0</v>
      </c>
      <c r="K139" s="166">
        <f t="shared" si="8"/>
        <v>0</v>
      </c>
      <c r="L139" s="166" t="str">
        <f t="shared" si="9"/>
        <v/>
      </c>
      <c r="M139" s="165"/>
      <c r="N139" s="166">
        <f>SUM('Pay App 1:Pay App 30'!L139)+SUM('Pay App 1:Pay App 30'!M139)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Data'!$N$2:$BW$88,32,FALSE)</f>
        <v>0</v>
      </c>
      <c r="F140" s="166">
        <f>IFERROR(E140+'Pay App 29'!F140,"")</f>
        <v>0</v>
      </c>
      <c r="G140" s="166">
        <f>SUM('Pay App 1:Pay App 29'!H140)</f>
        <v>0</v>
      </c>
      <c r="H140" s="165"/>
      <c r="I140" s="166">
        <f t="shared" si="6"/>
        <v>0</v>
      </c>
      <c r="J140" s="167">
        <f t="shared" si="7"/>
        <v>0</v>
      </c>
      <c r="K140" s="166">
        <f t="shared" si="8"/>
        <v>0</v>
      </c>
      <c r="L140" s="166" t="str">
        <f t="shared" si="9"/>
        <v/>
      </c>
      <c r="M140" s="165"/>
      <c r="N140" s="166">
        <f>SUM('Pay App 1:Pay App 30'!L140)+SUM('Pay App 1:Pay App 30'!M140)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Data'!$N$2:$BW$88,32,FALSE)</f>
        <v>0</v>
      </c>
      <c r="F141" s="166">
        <f>IFERROR(E141+'Pay App 29'!F141,"")</f>
        <v>0</v>
      </c>
      <c r="G141" s="166">
        <f>SUM('Pay App 1:Pay App 29'!H141)</f>
        <v>0</v>
      </c>
      <c r="H141" s="165"/>
      <c r="I141" s="166">
        <f t="shared" si="6"/>
        <v>0</v>
      </c>
      <c r="J141" s="167">
        <f t="shared" si="7"/>
        <v>0</v>
      </c>
      <c r="K141" s="166">
        <f t="shared" si="8"/>
        <v>0</v>
      </c>
      <c r="L141" s="166" t="str">
        <f t="shared" si="9"/>
        <v/>
      </c>
      <c r="M141" s="165"/>
      <c r="N141" s="166">
        <f>SUM('Pay App 1:Pay App 30'!L141)+SUM('Pay App 1:Pay App 30'!M141)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Data'!$N$2:$BW$88,32,FALSE)</f>
        <v>0</v>
      </c>
      <c r="F142" s="166">
        <f>IFERROR(E142+'Pay App 29'!F142,"")</f>
        <v>0</v>
      </c>
      <c r="G142" s="166">
        <f>SUM('Pay App 1:Pay App 29'!H142)</f>
        <v>0</v>
      </c>
      <c r="H142" s="165"/>
      <c r="I142" s="166">
        <f t="shared" si="6"/>
        <v>0</v>
      </c>
      <c r="J142" s="167">
        <f t="shared" si="7"/>
        <v>0</v>
      </c>
      <c r="K142" s="166">
        <f t="shared" si="8"/>
        <v>0</v>
      </c>
      <c r="L142" s="166" t="str">
        <f t="shared" si="9"/>
        <v/>
      </c>
      <c r="M142" s="165"/>
      <c r="N142" s="166">
        <f>SUM('Pay App 1:Pay App 30'!L142)+SUM('Pay App 1:Pay App 30'!M142)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Data'!$N$2:$BW$88,32,FALSE)</f>
        <v>0</v>
      </c>
      <c r="F143" s="166">
        <f>IFERROR(E143+'Pay App 29'!F143,"")</f>
        <v>0</v>
      </c>
      <c r="G143" s="166">
        <f>SUM('Pay App 1:Pay App 29'!H143)</f>
        <v>0</v>
      </c>
      <c r="H143" s="165"/>
      <c r="I143" s="166">
        <f t="shared" si="6"/>
        <v>0</v>
      </c>
      <c r="J143" s="167">
        <f t="shared" si="7"/>
        <v>0</v>
      </c>
      <c r="K143" s="166">
        <f t="shared" si="8"/>
        <v>0</v>
      </c>
      <c r="L143" s="166" t="str">
        <f t="shared" si="9"/>
        <v/>
      </c>
      <c r="M143" s="165"/>
      <c r="N143" s="166">
        <f>SUM('Pay App 1:Pay App 30'!L143)+SUM('Pay App 1:Pay App 30'!M143)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Data'!$N$2:$BW$88,32,FALSE)</f>
        <v>0</v>
      </c>
      <c r="F144" s="166">
        <f>IFERROR(E144+'Pay App 29'!F144,"")</f>
        <v>0</v>
      </c>
      <c r="G144" s="166">
        <f>SUM('Pay App 1:Pay App 29'!H144)</f>
        <v>0</v>
      </c>
      <c r="H144" s="165"/>
      <c r="I144" s="166">
        <f t="shared" si="6"/>
        <v>0</v>
      </c>
      <c r="J144" s="167">
        <f t="shared" si="7"/>
        <v>0</v>
      </c>
      <c r="K144" s="166">
        <f t="shared" si="8"/>
        <v>0</v>
      </c>
      <c r="L144" s="166" t="str">
        <f t="shared" si="9"/>
        <v/>
      </c>
      <c r="M144" s="165"/>
      <c r="N144" s="166">
        <f>SUM('Pay App 1:Pay App 30'!L144)+SUM('Pay App 1:Pay App 30'!M144)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Data'!$N$2:$BW$88,32,FALSE)</f>
        <v>0</v>
      </c>
      <c r="F145" s="166">
        <f>IFERROR(E145+'Pay App 29'!F145,"")</f>
        <v>0</v>
      </c>
      <c r="G145" s="166">
        <f>SUM('Pay App 1:Pay App 29'!H145)</f>
        <v>0</v>
      </c>
      <c r="H145" s="165"/>
      <c r="I145" s="166">
        <f t="shared" si="6"/>
        <v>0</v>
      </c>
      <c r="J145" s="167">
        <f t="shared" si="7"/>
        <v>0</v>
      </c>
      <c r="K145" s="166">
        <f t="shared" si="8"/>
        <v>0</v>
      </c>
      <c r="L145" s="166" t="str">
        <f t="shared" si="9"/>
        <v/>
      </c>
      <c r="M145" s="165"/>
      <c r="N145" s="166">
        <f>SUM('Pay App 1:Pay App 30'!L145)+SUM('Pay App 1:Pay App 30'!M145)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Data'!$N$2:$BW$88,32,FALSE)</f>
        <v>0</v>
      </c>
      <c r="F146" s="166">
        <f>IFERROR(E146+'Pay App 29'!F146,"")</f>
        <v>0</v>
      </c>
      <c r="G146" s="166">
        <f>SUM('Pay App 1:Pay App 29'!H146)</f>
        <v>0</v>
      </c>
      <c r="H146" s="165"/>
      <c r="I146" s="166">
        <f t="shared" si="6"/>
        <v>0</v>
      </c>
      <c r="J146" s="167">
        <f t="shared" si="7"/>
        <v>0</v>
      </c>
      <c r="K146" s="166">
        <f t="shared" si="8"/>
        <v>0</v>
      </c>
      <c r="L146" s="166" t="str">
        <f t="shared" si="9"/>
        <v/>
      </c>
      <c r="M146" s="165"/>
      <c r="N146" s="166">
        <f>SUM('Pay App 1:Pay App 30'!L146)+SUM('Pay App 1:Pay App 30'!M146)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Data'!$N$2:$BW$88,32,FALSE)</f>
        <v>0</v>
      </c>
      <c r="F147" s="166">
        <f>IFERROR(E147+'Pay App 29'!F147,"")</f>
        <v>0</v>
      </c>
      <c r="G147" s="166">
        <f>SUM('Pay App 1:Pay App 29'!H147)</f>
        <v>0</v>
      </c>
      <c r="H147" s="165"/>
      <c r="I147" s="166">
        <f t="shared" si="6"/>
        <v>0</v>
      </c>
      <c r="J147" s="167">
        <f t="shared" si="7"/>
        <v>0</v>
      </c>
      <c r="K147" s="166">
        <f t="shared" si="8"/>
        <v>0</v>
      </c>
      <c r="L147" s="166" t="str">
        <f t="shared" si="9"/>
        <v/>
      </c>
      <c r="M147" s="165"/>
      <c r="N147" s="166">
        <f>SUM('Pay App 1:Pay App 30'!L147)+SUM('Pay App 1:Pay App 30'!M147)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Data'!$N$2:$BW$88,32,FALSE)</f>
        <v>0</v>
      </c>
      <c r="F148" s="166">
        <f>IFERROR(E148+'Pay App 29'!F148,"")</f>
        <v>0</v>
      </c>
      <c r="G148" s="166">
        <f>SUM('Pay App 1:Pay App 29'!H148)</f>
        <v>0</v>
      </c>
      <c r="H148" s="165"/>
      <c r="I148" s="166">
        <f t="shared" si="6"/>
        <v>0</v>
      </c>
      <c r="J148" s="167">
        <f t="shared" si="7"/>
        <v>0</v>
      </c>
      <c r="K148" s="166">
        <f t="shared" si="8"/>
        <v>0</v>
      </c>
      <c r="L148" s="166" t="str">
        <f t="shared" si="9"/>
        <v/>
      </c>
      <c r="M148" s="165"/>
      <c r="N148" s="166">
        <f>SUM('Pay App 1:Pay App 30'!L148)+SUM('Pay App 1:Pay App 30'!M148)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5eeOpyK6VRmxgwj8qfOUDbKbx+spL07lHqNniwQl5UdQHT3xSlmZCn1YFaKjSACYFUofJcsCmFPfRwL3+CosBQ==" saltValue="sTJM35+g5cRSij5PR7xgZw=="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340" priority="2" operator="equal">
      <formula>0</formula>
    </cfRule>
  </conditionalFormatting>
  <conditionalFormatting sqref="D106:G148">
    <cfRule type="cellIs" dxfId="339" priority="1" operator="equal">
      <formula>0</formula>
    </cfRule>
  </conditionalFormatting>
  <conditionalFormatting sqref="D10:H10 D12:H14 D19:H21">
    <cfRule type="cellIs" dxfId="338" priority="6" operator="equal">
      <formula>0</formula>
    </cfRule>
  </conditionalFormatting>
  <conditionalFormatting sqref="H51">
    <cfRule type="cellIs" dxfId="337" priority="9" operator="lessThan">
      <formula>0</formula>
    </cfRule>
  </conditionalFormatting>
  <conditionalFormatting sqref="I57:I100 K57:K100 I106:I148 K106:K148 N106:O148">
    <cfRule type="cellIs" dxfId="336" priority="14" operator="equal">
      <formula>0</formula>
    </cfRule>
  </conditionalFormatting>
  <conditionalFormatting sqref="J57:J100 J106:J149">
    <cfRule type="cellIs" dxfId="335" priority="11" operator="greaterThan">
      <formula>1</formula>
    </cfRule>
    <cfRule type="cellIs" dxfId="334" priority="12" operator="equal">
      <formula>0</formula>
    </cfRule>
  </conditionalFormatting>
  <conditionalFormatting sqref="K57:K100 K106:K148">
    <cfRule type="cellIs" dxfId="333" priority="10" operator="lessThan">
      <formula>0</formula>
    </cfRule>
  </conditionalFormatting>
  <conditionalFormatting sqref="M57:M100">
    <cfRule type="cellIs" dxfId="332" priority="13" operator="lessThan">
      <formula>0</formula>
    </cfRule>
  </conditionalFormatting>
  <conditionalFormatting sqref="M106:M148">
    <cfRule type="cellIs" dxfId="331" priority="8" operator="lessThan">
      <formula>0</formula>
    </cfRule>
  </conditionalFormatting>
  <conditionalFormatting sqref="N57:O100">
    <cfRule type="cellIs" dxfId="330"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5DB01ED2-AF75-4869-B13F-E08AC0F73E7E}">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FC7D4A77-6478-43EA-8604-51086B263257}">
          <x14:formula1>
            <xm:f>'Graph Data'!$L$74:$L$76</xm:f>
          </x14:formula1>
          <xm:sqref>G17</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90FEC-243B-459D-A505-4A9C2ACD2E96}">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31</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31'!E149)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31'!G41)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30'!H49)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31.1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Data'!$N$2:$BW$88,33,FALSE)</f>
        <v>0</v>
      </c>
      <c r="F57" s="166">
        <f>IFERROR(E57+'Pay App 30'!F57,"")</f>
        <v>0</v>
      </c>
      <c r="G57" s="166">
        <f>SUM('Pay App 1:Pay App 30'!H57)</f>
        <v>0</v>
      </c>
      <c r="H57" s="165"/>
      <c r="I57" s="166">
        <f>G57+H57</f>
        <v>0</v>
      </c>
      <c r="J57" s="167">
        <f>IFERROR(I57/F57,0)</f>
        <v>0</v>
      </c>
      <c r="K57" s="166">
        <f>IFERROR(F57-I57,"")</f>
        <v>0</v>
      </c>
      <c r="L57" s="166" t="str">
        <f>IF(AND($H$33&lt;100000, $H$33&gt;0, H57&gt;=1),0,IF(AND($H$33&gt;=100000,H57&lt;&gt;""),O57,""))</f>
        <v/>
      </c>
      <c r="M57" s="165"/>
      <c r="N57" s="166">
        <f>SUM('Pay App 1:Pay App 31'!L57)+SUM('Pay App 1:Pay App 31'!M57)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Data'!$N$2:$BW$88,33,FALSE)</f>
        <v>0</v>
      </c>
      <c r="F58" s="166">
        <f>IFERROR(E58+'Pay App 30'!F58,"")</f>
        <v>0</v>
      </c>
      <c r="G58" s="166">
        <f>SUM('Pay App 1:Pay App 30'!H58)</f>
        <v>0</v>
      </c>
      <c r="H58" s="165"/>
      <c r="I58" s="166">
        <f>G58+H58</f>
        <v>0</v>
      </c>
      <c r="J58" s="167">
        <f>IFERROR(I58/F58,0)</f>
        <v>0</v>
      </c>
      <c r="K58" s="166">
        <f>IFERROR(F58-I58,"")</f>
        <v>0</v>
      </c>
      <c r="L58" s="166" t="str">
        <f t="shared" ref="L58:L100" si="0">IF(AND($H$33&lt;100000, $H$33&gt;0, H58&gt;=1),0,IF(AND($H$33&gt;=100000,H58&lt;&gt;""),O58,""))</f>
        <v/>
      </c>
      <c r="M58" s="165"/>
      <c r="N58" s="166">
        <f>SUM('Pay App 1:Pay App 31'!L58)+SUM('Pay App 1:Pay App 31'!M58)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Data'!$N$2:$BW$88,33,FALSE)</f>
        <v>0</v>
      </c>
      <c r="F59" s="166">
        <f>IFERROR(E59+'Pay App 30'!F59,"")</f>
        <v>0</v>
      </c>
      <c r="G59" s="166">
        <f>SUM('Pay App 1:Pay App 30'!H59)</f>
        <v>0</v>
      </c>
      <c r="H59" s="165"/>
      <c r="I59" s="166">
        <f t="shared" ref="I59:I99" si="2">G59+H59</f>
        <v>0</v>
      </c>
      <c r="J59" s="167">
        <f t="shared" ref="J59:J99" si="3">IFERROR(I59/F59,0)</f>
        <v>0</v>
      </c>
      <c r="K59" s="166">
        <f t="shared" ref="K59:K99" si="4">IFERROR(F59-I59,"")</f>
        <v>0</v>
      </c>
      <c r="L59" s="166" t="str">
        <f t="shared" si="0"/>
        <v/>
      </c>
      <c r="M59" s="165"/>
      <c r="N59" s="166">
        <f>SUM('Pay App 1:Pay App 31'!L59)+SUM('Pay App 1:Pay App 31'!M59)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Data'!$N$2:$BW$88,33,FALSE)</f>
        <v>0</v>
      </c>
      <c r="F60" s="166">
        <f>IFERROR(E60+'Pay App 30'!F60,"")</f>
        <v>0</v>
      </c>
      <c r="G60" s="166">
        <f>SUM('Pay App 1:Pay App 30'!H60)</f>
        <v>0</v>
      </c>
      <c r="H60" s="165"/>
      <c r="I60" s="166">
        <f t="shared" si="2"/>
        <v>0</v>
      </c>
      <c r="J60" s="167">
        <f t="shared" si="3"/>
        <v>0</v>
      </c>
      <c r="K60" s="166">
        <f t="shared" si="4"/>
        <v>0</v>
      </c>
      <c r="L60" s="166" t="str">
        <f t="shared" si="0"/>
        <v/>
      </c>
      <c r="M60" s="165"/>
      <c r="N60" s="166">
        <f>SUM('Pay App 1:Pay App 31'!L60)+SUM('Pay App 1:Pay App 31'!M60)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Data'!$N$2:$BW$88,33,FALSE)</f>
        <v>0</v>
      </c>
      <c r="F61" s="166">
        <f>IFERROR(E61+'Pay App 30'!F61,"")</f>
        <v>0</v>
      </c>
      <c r="G61" s="166">
        <f>SUM('Pay App 1:Pay App 30'!H61)</f>
        <v>0</v>
      </c>
      <c r="H61" s="165"/>
      <c r="I61" s="166">
        <f t="shared" si="2"/>
        <v>0</v>
      </c>
      <c r="J61" s="167">
        <f t="shared" si="3"/>
        <v>0</v>
      </c>
      <c r="K61" s="166">
        <f t="shared" si="4"/>
        <v>0</v>
      </c>
      <c r="L61" s="166" t="str">
        <f t="shared" si="0"/>
        <v/>
      </c>
      <c r="M61" s="165"/>
      <c r="N61" s="166">
        <f>SUM('Pay App 1:Pay App 31'!L61)+SUM('Pay App 1:Pay App 31'!M61)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Data'!$N$2:$BW$88,33,FALSE)</f>
        <v>0</v>
      </c>
      <c r="F62" s="166">
        <f>IFERROR(E62+'Pay App 30'!F62,"")</f>
        <v>0</v>
      </c>
      <c r="G62" s="166">
        <f>SUM('Pay App 1:Pay App 30'!H62)</f>
        <v>0</v>
      </c>
      <c r="H62" s="165"/>
      <c r="I62" s="166">
        <f t="shared" si="2"/>
        <v>0</v>
      </c>
      <c r="J62" s="167">
        <f t="shared" si="3"/>
        <v>0</v>
      </c>
      <c r="K62" s="166">
        <f t="shared" si="4"/>
        <v>0</v>
      </c>
      <c r="L62" s="166" t="str">
        <f t="shared" si="0"/>
        <v/>
      </c>
      <c r="M62" s="165"/>
      <c r="N62" s="166">
        <f>SUM('Pay App 1:Pay App 31'!L62)+SUM('Pay App 1:Pay App 31'!M62)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Data'!$N$2:$BW$88,33,FALSE)</f>
        <v>0</v>
      </c>
      <c r="F63" s="166">
        <f>IFERROR(E63+'Pay App 30'!F63,"")</f>
        <v>0</v>
      </c>
      <c r="G63" s="166">
        <f>SUM('Pay App 1:Pay App 30'!H63)</f>
        <v>0</v>
      </c>
      <c r="H63" s="165"/>
      <c r="I63" s="166">
        <f t="shared" si="2"/>
        <v>0</v>
      </c>
      <c r="J63" s="167">
        <f t="shared" si="3"/>
        <v>0</v>
      </c>
      <c r="K63" s="166">
        <f t="shared" si="4"/>
        <v>0</v>
      </c>
      <c r="L63" s="166" t="str">
        <f t="shared" si="0"/>
        <v/>
      </c>
      <c r="M63" s="165"/>
      <c r="N63" s="166">
        <f>SUM('Pay App 1:Pay App 31'!L63)+SUM('Pay App 1:Pay App 31'!M63)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Data'!$N$2:$BW$88,33,FALSE)</f>
        <v>0</v>
      </c>
      <c r="F64" s="166">
        <f>IFERROR(E64+'Pay App 30'!F64,"")</f>
        <v>0</v>
      </c>
      <c r="G64" s="166">
        <f>SUM('Pay App 1:Pay App 30'!H64)</f>
        <v>0</v>
      </c>
      <c r="H64" s="165"/>
      <c r="I64" s="166">
        <f t="shared" si="2"/>
        <v>0</v>
      </c>
      <c r="J64" s="167">
        <f t="shared" si="3"/>
        <v>0</v>
      </c>
      <c r="K64" s="166">
        <f t="shared" si="4"/>
        <v>0</v>
      </c>
      <c r="L64" s="166" t="str">
        <f t="shared" si="0"/>
        <v/>
      </c>
      <c r="M64" s="165"/>
      <c r="N64" s="166">
        <f>SUM('Pay App 1:Pay App 31'!L64)+SUM('Pay App 1:Pay App 31'!M64)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Data'!$N$2:$BW$88,33,FALSE)</f>
        <v>0</v>
      </c>
      <c r="F65" s="166">
        <f>IFERROR(E65+'Pay App 30'!F65,"")</f>
        <v>0</v>
      </c>
      <c r="G65" s="166">
        <f>SUM('Pay App 1:Pay App 30'!H65)</f>
        <v>0</v>
      </c>
      <c r="H65" s="165"/>
      <c r="I65" s="166">
        <f t="shared" si="2"/>
        <v>0</v>
      </c>
      <c r="J65" s="167">
        <f t="shared" si="3"/>
        <v>0</v>
      </c>
      <c r="K65" s="166">
        <f t="shared" si="4"/>
        <v>0</v>
      </c>
      <c r="L65" s="166" t="str">
        <f t="shared" si="0"/>
        <v/>
      </c>
      <c r="M65" s="165"/>
      <c r="N65" s="166">
        <f>SUM('Pay App 1:Pay App 31'!L65)+SUM('Pay App 1:Pay App 31'!M65)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Data'!$N$2:$BW$88,33,FALSE)</f>
        <v>0</v>
      </c>
      <c r="F66" s="166">
        <f>IFERROR(E66+'Pay App 30'!F66,"")</f>
        <v>0</v>
      </c>
      <c r="G66" s="166">
        <f>SUM('Pay App 1:Pay App 30'!H66)</f>
        <v>0</v>
      </c>
      <c r="H66" s="165"/>
      <c r="I66" s="166">
        <f t="shared" si="2"/>
        <v>0</v>
      </c>
      <c r="J66" s="167">
        <f t="shared" si="3"/>
        <v>0</v>
      </c>
      <c r="K66" s="166">
        <f t="shared" si="4"/>
        <v>0</v>
      </c>
      <c r="L66" s="166" t="str">
        <f t="shared" si="0"/>
        <v/>
      </c>
      <c r="M66" s="165"/>
      <c r="N66" s="166">
        <f>SUM('Pay App 1:Pay App 31'!L66)+SUM('Pay App 1:Pay App 31'!M66)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Data'!$N$2:$BW$88,33,FALSE)</f>
        <v>0</v>
      </c>
      <c r="F67" s="166">
        <f>IFERROR(E67+'Pay App 30'!F67,"")</f>
        <v>0</v>
      </c>
      <c r="G67" s="166">
        <f>SUM('Pay App 1:Pay App 30'!H67)</f>
        <v>0</v>
      </c>
      <c r="H67" s="165"/>
      <c r="I67" s="166">
        <f t="shared" si="2"/>
        <v>0</v>
      </c>
      <c r="J67" s="167">
        <f t="shared" si="3"/>
        <v>0</v>
      </c>
      <c r="K67" s="166">
        <f t="shared" si="4"/>
        <v>0</v>
      </c>
      <c r="L67" s="166" t="str">
        <f t="shared" si="0"/>
        <v/>
      </c>
      <c r="M67" s="165"/>
      <c r="N67" s="166">
        <f>SUM('Pay App 1:Pay App 31'!L67)+SUM('Pay App 1:Pay App 31'!M67)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Data'!$N$2:$BW$88,33,FALSE)</f>
        <v>0</v>
      </c>
      <c r="F68" s="166">
        <f>IFERROR(E68+'Pay App 30'!F68,"")</f>
        <v>0</v>
      </c>
      <c r="G68" s="166">
        <f>SUM('Pay App 1:Pay App 30'!H68)</f>
        <v>0</v>
      </c>
      <c r="H68" s="165"/>
      <c r="I68" s="166">
        <f t="shared" si="2"/>
        <v>0</v>
      </c>
      <c r="J68" s="167">
        <f t="shared" si="3"/>
        <v>0</v>
      </c>
      <c r="K68" s="166">
        <f t="shared" si="4"/>
        <v>0</v>
      </c>
      <c r="L68" s="166" t="str">
        <f t="shared" si="0"/>
        <v/>
      </c>
      <c r="M68" s="165"/>
      <c r="N68" s="166">
        <f>SUM('Pay App 1:Pay App 31'!L68)+SUM('Pay App 1:Pay App 31'!M68)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Data'!$N$2:$BW$88,33,FALSE)</f>
        <v>0</v>
      </c>
      <c r="F69" s="166">
        <f>IFERROR(E69+'Pay App 30'!F69,"")</f>
        <v>0</v>
      </c>
      <c r="G69" s="166">
        <f>SUM('Pay App 1:Pay App 30'!H69)</f>
        <v>0</v>
      </c>
      <c r="H69" s="165"/>
      <c r="I69" s="166">
        <f t="shared" si="2"/>
        <v>0</v>
      </c>
      <c r="J69" s="167">
        <f t="shared" si="3"/>
        <v>0</v>
      </c>
      <c r="K69" s="166">
        <f t="shared" si="4"/>
        <v>0</v>
      </c>
      <c r="L69" s="166" t="str">
        <f t="shared" si="0"/>
        <v/>
      </c>
      <c r="M69" s="165"/>
      <c r="N69" s="166">
        <f>SUM('Pay App 1:Pay App 31'!L69)+SUM('Pay App 1:Pay App 31'!M69)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Data'!$N$2:$BW$88,33,FALSE)</f>
        <v>0</v>
      </c>
      <c r="F70" s="166">
        <f>IFERROR(E70+'Pay App 30'!F70,"")</f>
        <v>0</v>
      </c>
      <c r="G70" s="166">
        <f>SUM('Pay App 1:Pay App 30'!H70)</f>
        <v>0</v>
      </c>
      <c r="H70" s="165"/>
      <c r="I70" s="166">
        <f t="shared" si="2"/>
        <v>0</v>
      </c>
      <c r="J70" s="167">
        <f t="shared" si="3"/>
        <v>0</v>
      </c>
      <c r="K70" s="166">
        <f t="shared" si="4"/>
        <v>0</v>
      </c>
      <c r="L70" s="166" t="str">
        <f t="shared" si="0"/>
        <v/>
      </c>
      <c r="M70" s="165"/>
      <c r="N70" s="166">
        <f>SUM('Pay App 1:Pay App 31'!L70)+SUM('Pay App 1:Pay App 31'!M70)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Data'!$N$2:$BW$88,33,FALSE)</f>
        <v>0</v>
      </c>
      <c r="F71" s="166">
        <f>IFERROR(E71+'Pay App 30'!F71,"")</f>
        <v>0</v>
      </c>
      <c r="G71" s="166">
        <f>SUM('Pay App 1:Pay App 30'!H71)</f>
        <v>0</v>
      </c>
      <c r="H71" s="165"/>
      <c r="I71" s="166">
        <f t="shared" si="2"/>
        <v>0</v>
      </c>
      <c r="J71" s="167">
        <f t="shared" si="3"/>
        <v>0</v>
      </c>
      <c r="K71" s="166">
        <f t="shared" si="4"/>
        <v>0</v>
      </c>
      <c r="L71" s="166" t="str">
        <f t="shared" si="0"/>
        <v/>
      </c>
      <c r="M71" s="165"/>
      <c r="N71" s="166">
        <f>SUM('Pay App 1:Pay App 31'!L71)+SUM('Pay App 1:Pay App 31'!M71)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Data'!$N$2:$BW$88,33,FALSE)</f>
        <v>0</v>
      </c>
      <c r="F72" s="166">
        <f>IFERROR(E72+'Pay App 30'!F72,"")</f>
        <v>0</v>
      </c>
      <c r="G72" s="166">
        <f>SUM('Pay App 1:Pay App 30'!H72)</f>
        <v>0</v>
      </c>
      <c r="H72" s="165"/>
      <c r="I72" s="166">
        <f t="shared" si="2"/>
        <v>0</v>
      </c>
      <c r="J72" s="167">
        <f t="shared" si="3"/>
        <v>0</v>
      </c>
      <c r="K72" s="166">
        <f t="shared" si="4"/>
        <v>0</v>
      </c>
      <c r="L72" s="166" t="str">
        <f t="shared" si="0"/>
        <v/>
      </c>
      <c r="M72" s="165"/>
      <c r="N72" s="166">
        <f>SUM('Pay App 1:Pay App 31'!L72)+SUM('Pay App 1:Pay App 31'!M72)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Data'!$N$2:$BW$88,33,FALSE)</f>
        <v>0</v>
      </c>
      <c r="F73" s="166">
        <f>IFERROR(E73+'Pay App 30'!F73,"")</f>
        <v>0</v>
      </c>
      <c r="G73" s="166">
        <f>SUM('Pay App 1:Pay App 30'!H73)</f>
        <v>0</v>
      </c>
      <c r="H73" s="165"/>
      <c r="I73" s="166">
        <f t="shared" si="2"/>
        <v>0</v>
      </c>
      <c r="J73" s="167">
        <f t="shared" si="3"/>
        <v>0</v>
      </c>
      <c r="K73" s="166">
        <f t="shared" si="4"/>
        <v>0</v>
      </c>
      <c r="L73" s="166" t="str">
        <f t="shared" si="0"/>
        <v/>
      </c>
      <c r="M73" s="165"/>
      <c r="N73" s="166">
        <f>SUM('Pay App 1:Pay App 31'!L73)+SUM('Pay App 1:Pay App 31'!M73)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Data'!$N$2:$BW$88,33,FALSE)</f>
        <v>0</v>
      </c>
      <c r="F74" s="166">
        <f>IFERROR(E74+'Pay App 30'!F74,"")</f>
        <v>0</v>
      </c>
      <c r="G74" s="166">
        <f>SUM('Pay App 1:Pay App 30'!H74)</f>
        <v>0</v>
      </c>
      <c r="H74" s="165"/>
      <c r="I74" s="166">
        <f t="shared" si="2"/>
        <v>0</v>
      </c>
      <c r="J74" s="167">
        <f t="shared" si="3"/>
        <v>0</v>
      </c>
      <c r="K74" s="166">
        <f t="shared" si="4"/>
        <v>0</v>
      </c>
      <c r="L74" s="166" t="str">
        <f t="shared" si="0"/>
        <v/>
      </c>
      <c r="M74" s="165"/>
      <c r="N74" s="166">
        <f>SUM('Pay App 1:Pay App 31'!L74)+SUM('Pay App 1:Pay App 31'!M74)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Data'!$N$2:$BW$88,33,FALSE)</f>
        <v>0</v>
      </c>
      <c r="F75" s="166">
        <f>IFERROR(E75+'Pay App 30'!F75,"")</f>
        <v>0</v>
      </c>
      <c r="G75" s="166">
        <f>SUM('Pay App 1:Pay App 30'!H75)</f>
        <v>0</v>
      </c>
      <c r="H75" s="165"/>
      <c r="I75" s="166">
        <f t="shared" si="2"/>
        <v>0</v>
      </c>
      <c r="J75" s="167">
        <f t="shared" si="3"/>
        <v>0</v>
      </c>
      <c r="K75" s="166">
        <f t="shared" si="4"/>
        <v>0</v>
      </c>
      <c r="L75" s="166" t="str">
        <f t="shared" si="0"/>
        <v/>
      </c>
      <c r="M75" s="165"/>
      <c r="N75" s="166">
        <f>SUM('Pay App 1:Pay App 31'!L75)+SUM('Pay App 1:Pay App 31'!M75)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Data'!$N$2:$BW$88,33,FALSE)</f>
        <v>0</v>
      </c>
      <c r="F76" s="166">
        <f>IFERROR(E76+'Pay App 30'!F76,"")</f>
        <v>0</v>
      </c>
      <c r="G76" s="166">
        <f>SUM('Pay App 1:Pay App 30'!H76)</f>
        <v>0</v>
      </c>
      <c r="H76" s="165"/>
      <c r="I76" s="166">
        <f t="shared" si="2"/>
        <v>0</v>
      </c>
      <c r="J76" s="167">
        <f t="shared" si="3"/>
        <v>0</v>
      </c>
      <c r="K76" s="166">
        <f t="shared" si="4"/>
        <v>0</v>
      </c>
      <c r="L76" s="166" t="str">
        <f t="shared" si="0"/>
        <v/>
      </c>
      <c r="M76" s="165"/>
      <c r="N76" s="166">
        <f>SUM('Pay App 1:Pay App 31'!L76)+SUM('Pay App 1:Pay App 31'!M76)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Data'!$N$2:$BW$88,33,FALSE)</f>
        <v>0</v>
      </c>
      <c r="F77" s="166">
        <f>IFERROR(E77+'Pay App 30'!F77,"")</f>
        <v>0</v>
      </c>
      <c r="G77" s="166">
        <f>SUM('Pay App 1:Pay App 30'!H77)</f>
        <v>0</v>
      </c>
      <c r="H77" s="165"/>
      <c r="I77" s="166">
        <f t="shared" si="2"/>
        <v>0</v>
      </c>
      <c r="J77" s="167">
        <f t="shared" si="3"/>
        <v>0</v>
      </c>
      <c r="K77" s="166">
        <f t="shared" si="4"/>
        <v>0</v>
      </c>
      <c r="L77" s="166" t="str">
        <f t="shared" si="0"/>
        <v/>
      </c>
      <c r="M77" s="165"/>
      <c r="N77" s="166">
        <f>SUM('Pay App 1:Pay App 31'!L77)+SUM('Pay App 1:Pay App 31'!M77)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Data'!$N$2:$BW$88,33,FALSE)</f>
        <v>0</v>
      </c>
      <c r="F78" s="166">
        <f>IFERROR(E78+'Pay App 30'!F78,"")</f>
        <v>0</v>
      </c>
      <c r="G78" s="166">
        <f>SUM('Pay App 1:Pay App 30'!H78)</f>
        <v>0</v>
      </c>
      <c r="H78" s="165"/>
      <c r="I78" s="166">
        <f t="shared" si="2"/>
        <v>0</v>
      </c>
      <c r="J78" s="167">
        <f t="shared" si="3"/>
        <v>0</v>
      </c>
      <c r="K78" s="166">
        <f t="shared" si="4"/>
        <v>0</v>
      </c>
      <c r="L78" s="166" t="str">
        <f t="shared" si="0"/>
        <v/>
      </c>
      <c r="M78" s="165"/>
      <c r="N78" s="166">
        <f>SUM('Pay App 1:Pay App 31'!L78)+SUM('Pay App 1:Pay App 31'!M78)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Data'!$N$2:$BW$88,33,FALSE)</f>
        <v>0</v>
      </c>
      <c r="F79" s="166">
        <f>IFERROR(E79+'Pay App 30'!F79,"")</f>
        <v>0</v>
      </c>
      <c r="G79" s="166">
        <f>SUM('Pay App 1:Pay App 30'!H79)</f>
        <v>0</v>
      </c>
      <c r="H79" s="165"/>
      <c r="I79" s="166">
        <f t="shared" si="2"/>
        <v>0</v>
      </c>
      <c r="J79" s="167">
        <f t="shared" si="3"/>
        <v>0</v>
      </c>
      <c r="K79" s="166">
        <f t="shared" si="4"/>
        <v>0</v>
      </c>
      <c r="L79" s="166" t="str">
        <f t="shared" si="0"/>
        <v/>
      </c>
      <c r="M79" s="165"/>
      <c r="N79" s="166">
        <f>SUM('Pay App 1:Pay App 31'!L79)+SUM('Pay App 1:Pay App 31'!M79)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Data'!$N$2:$BW$88,33,FALSE)</f>
        <v>0</v>
      </c>
      <c r="F80" s="166">
        <f>IFERROR(E80+'Pay App 30'!F80,"")</f>
        <v>0</v>
      </c>
      <c r="G80" s="166">
        <f>SUM('Pay App 1:Pay App 30'!H80)</f>
        <v>0</v>
      </c>
      <c r="H80" s="165"/>
      <c r="I80" s="166">
        <f t="shared" si="2"/>
        <v>0</v>
      </c>
      <c r="J80" s="167">
        <f t="shared" si="3"/>
        <v>0</v>
      </c>
      <c r="K80" s="166">
        <f t="shared" si="4"/>
        <v>0</v>
      </c>
      <c r="L80" s="166" t="str">
        <f t="shared" si="0"/>
        <v/>
      </c>
      <c r="M80" s="165"/>
      <c r="N80" s="166">
        <f>SUM('Pay App 1:Pay App 31'!L80)+SUM('Pay App 1:Pay App 31'!M80)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Data'!$N$2:$BW$88,33,FALSE)</f>
        <v>0</v>
      </c>
      <c r="F81" s="166">
        <f>IFERROR(E81+'Pay App 30'!F81,"")</f>
        <v>0</v>
      </c>
      <c r="G81" s="166">
        <f>SUM('Pay App 1:Pay App 30'!H81)</f>
        <v>0</v>
      </c>
      <c r="H81" s="165"/>
      <c r="I81" s="166">
        <f t="shared" si="2"/>
        <v>0</v>
      </c>
      <c r="J81" s="167">
        <f t="shared" si="3"/>
        <v>0</v>
      </c>
      <c r="K81" s="166">
        <f t="shared" si="4"/>
        <v>0</v>
      </c>
      <c r="L81" s="166" t="str">
        <f t="shared" si="0"/>
        <v/>
      </c>
      <c r="M81" s="165"/>
      <c r="N81" s="166">
        <f>SUM('Pay App 1:Pay App 31'!L81)+SUM('Pay App 1:Pay App 31'!M81)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Data'!$N$2:$BW$88,33,FALSE)</f>
        <v>0</v>
      </c>
      <c r="F82" s="166">
        <f>IFERROR(E82+'Pay App 30'!F82,"")</f>
        <v>0</v>
      </c>
      <c r="G82" s="166">
        <f>SUM('Pay App 1:Pay App 30'!H82)</f>
        <v>0</v>
      </c>
      <c r="H82" s="165"/>
      <c r="I82" s="166">
        <f t="shared" si="2"/>
        <v>0</v>
      </c>
      <c r="J82" s="167">
        <f t="shared" si="3"/>
        <v>0</v>
      </c>
      <c r="K82" s="166">
        <f t="shared" si="4"/>
        <v>0</v>
      </c>
      <c r="L82" s="166" t="str">
        <f t="shared" si="0"/>
        <v/>
      </c>
      <c r="M82" s="165"/>
      <c r="N82" s="166">
        <f>SUM('Pay App 1:Pay App 31'!L82)+SUM('Pay App 1:Pay App 31'!M82)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Data'!$N$2:$BW$88,33,FALSE)</f>
        <v>0</v>
      </c>
      <c r="F83" s="166">
        <f>IFERROR(E83+'Pay App 30'!F83,"")</f>
        <v>0</v>
      </c>
      <c r="G83" s="166">
        <f>SUM('Pay App 1:Pay App 30'!H83)</f>
        <v>0</v>
      </c>
      <c r="H83" s="165"/>
      <c r="I83" s="166">
        <f t="shared" si="2"/>
        <v>0</v>
      </c>
      <c r="J83" s="167">
        <f t="shared" si="3"/>
        <v>0</v>
      </c>
      <c r="K83" s="166">
        <f t="shared" si="4"/>
        <v>0</v>
      </c>
      <c r="L83" s="166" t="str">
        <f t="shared" si="0"/>
        <v/>
      </c>
      <c r="M83" s="165"/>
      <c r="N83" s="166">
        <f>SUM('Pay App 1:Pay App 31'!L83)+SUM('Pay App 1:Pay App 31'!M83)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Data'!$N$2:$BW$88,33,FALSE)</f>
        <v>0</v>
      </c>
      <c r="F84" s="166">
        <f>IFERROR(E84+'Pay App 30'!F84,"")</f>
        <v>0</v>
      </c>
      <c r="G84" s="166">
        <f>SUM('Pay App 1:Pay App 30'!H84)</f>
        <v>0</v>
      </c>
      <c r="H84" s="165"/>
      <c r="I84" s="166">
        <f t="shared" si="2"/>
        <v>0</v>
      </c>
      <c r="J84" s="167">
        <f t="shared" si="3"/>
        <v>0</v>
      </c>
      <c r="K84" s="166">
        <f t="shared" si="4"/>
        <v>0</v>
      </c>
      <c r="L84" s="166" t="str">
        <f t="shared" si="0"/>
        <v/>
      </c>
      <c r="M84" s="165"/>
      <c r="N84" s="166">
        <f>SUM('Pay App 1:Pay App 31'!L84)+SUM('Pay App 1:Pay App 31'!M84)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Data'!$N$2:$BW$88,33,FALSE)</f>
        <v>0</v>
      </c>
      <c r="F85" s="166">
        <f>IFERROR(E85+'Pay App 30'!F85,"")</f>
        <v>0</v>
      </c>
      <c r="G85" s="166">
        <f>SUM('Pay App 1:Pay App 30'!H85)</f>
        <v>0</v>
      </c>
      <c r="H85" s="165"/>
      <c r="I85" s="166">
        <f t="shared" si="2"/>
        <v>0</v>
      </c>
      <c r="J85" s="167">
        <f t="shared" si="3"/>
        <v>0</v>
      </c>
      <c r="K85" s="166">
        <f t="shared" si="4"/>
        <v>0</v>
      </c>
      <c r="L85" s="166" t="str">
        <f t="shared" si="0"/>
        <v/>
      </c>
      <c r="M85" s="165"/>
      <c r="N85" s="166">
        <f>SUM('Pay App 1:Pay App 31'!L85)+SUM('Pay App 1:Pay App 31'!M85)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Data'!$N$2:$BW$88,33,FALSE)</f>
        <v>0</v>
      </c>
      <c r="F86" s="166">
        <f>IFERROR(E86+'Pay App 30'!F86,"")</f>
        <v>0</v>
      </c>
      <c r="G86" s="166">
        <f>SUM('Pay App 1:Pay App 30'!H86)</f>
        <v>0</v>
      </c>
      <c r="H86" s="165"/>
      <c r="I86" s="166">
        <f t="shared" si="2"/>
        <v>0</v>
      </c>
      <c r="J86" s="167">
        <f t="shared" si="3"/>
        <v>0</v>
      </c>
      <c r="K86" s="166">
        <f t="shared" si="4"/>
        <v>0</v>
      </c>
      <c r="L86" s="166" t="str">
        <f t="shared" si="0"/>
        <v/>
      </c>
      <c r="M86" s="165"/>
      <c r="N86" s="166">
        <f>SUM('Pay App 1:Pay App 31'!L86)+SUM('Pay App 1:Pay App 31'!M86)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Data'!$N$2:$BW$88,33,FALSE)</f>
        <v>0</v>
      </c>
      <c r="F87" s="166">
        <f>IFERROR(E87+'Pay App 30'!F87,"")</f>
        <v>0</v>
      </c>
      <c r="G87" s="166">
        <f>SUM('Pay App 1:Pay App 30'!H87)</f>
        <v>0</v>
      </c>
      <c r="H87" s="165"/>
      <c r="I87" s="166">
        <f t="shared" si="2"/>
        <v>0</v>
      </c>
      <c r="J87" s="167">
        <f t="shared" si="3"/>
        <v>0</v>
      </c>
      <c r="K87" s="166">
        <f t="shared" si="4"/>
        <v>0</v>
      </c>
      <c r="L87" s="166" t="str">
        <f t="shared" si="0"/>
        <v/>
      </c>
      <c r="M87" s="165"/>
      <c r="N87" s="166">
        <f>SUM('Pay App 1:Pay App 31'!L87)+SUM('Pay App 1:Pay App 31'!M87)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Data'!$N$2:$BW$88,33,FALSE)</f>
        <v>0</v>
      </c>
      <c r="F88" s="166">
        <f>IFERROR(E88+'Pay App 30'!F88,"")</f>
        <v>0</v>
      </c>
      <c r="G88" s="166">
        <f>SUM('Pay App 1:Pay App 30'!H88)</f>
        <v>0</v>
      </c>
      <c r="H88" s="165"/>
      <c r="I88" s="166">
        <f t="shared" si="2"/>
        <v>0</v>
      </c>
      <c r="J88" s="167">
        <f t="shared" si="3"/>
        <v>0</v>
      </c>
      <c r="K88" s="166">
        <f t="shared" si="4"/>
        <v>0</v>
      </c>
      <c r="L88" s="166" t="str">
        <f t="shared" si="0"/>
        <v/>
      </c>
      <c r="M88" s="165"/>
      <c r="N88" s="166">
        <f>SUM('Pay App 1:Pay App 31'!L88)+SUM('Pay App 1:Pay App 31'!M88)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Data'!$N$2:$BW$88,33,FALSE)</f>
        <v>0</v>
      </c>
      <c r="F89" s="166">
        <f>IFERROR(E89+'Pay App 30'!F89,"")</f>
        <v>0</v>
      </c>
      <c r="G89" s="166">
        <f>SUM('Pay App 1:Pay App 30'!H89)</f>
        <v>0</v>
      </c>
      <c r="H89" s="165"/>
      <c r="I89" s="166">
        <f t="shared" si="2"/>
        <v>0</v>
      </c>
      <c r="J89" s="167">
        <f t="shared" si="3"/>
        <v>0</v>
      </c>
      <c r="K89" s="166">
        <f t="shared" si="4"/>
        <v>0</v>
      </c>
      <c r="L89" s="166" t="str">
        <f t="shared" si="0"/>
        <v/>
      </c>
      <c r="M89" s="165"/>
      <c r="N89" s="166">
        <f>SUM('Pay App 1:Pay App 31'!L89)+SUM('Pay App 1:Pay App 31'!M89)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Data'!$N$2:$BW$88,33,FALSE)</f>
        <v>0</v>
      </c>
      <c r="F90" s="166">
        <f>IFERROR(E90+'Pay App 30'!F90,"")</f>
        <v>0</v>
      </c>
      <c r="G90" s="166">
        <f>SUM('Pay App 1:Pay App 30'!H90)</f>
        <v>0</v>
      </c>
      <c r="H90" s="165"/>
      <c r="I90" s="166">
        <f t="shared" si="2"/>
        <v>0</v>
      </c>
      <c r="J90" s="167">
        <f t="shared" si="3"/>
        <v>0</v>
      </c>
      <c r="K90" s="166">
        <f t="shared" si="4"/>
        <v>0</v>
      </c>
      <c r="L90" s="166" t="str">
        <f t="shared" si="0"/>
        <v/>
      </c>
      <c r="M90" s="165"/>
      <c r="N90" s="166">
        <f>SUM('Pay App 1:Pay App 31'!L90)+SUM('Pay App 1:Pay App 31'!M90)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Data'!$N$2:$BW$88,33,FALSE)</f>
        <v>0</v>
      </c>
      <c r="F91" s="166">
        <f>IFERROR(E91+'Pay App 30'!F91,"")</f>
        <v>0</v>
      </c>
      <c r="G91" s="166">
        <f>SUM('Pay App 1:Pay App 30'!H91)</f>
        <v>0</v>
      </c>
      <c r="H91" s="165"/>
      <c r="I91" s="166">
        <f t="shared" si="2"/>
        <v>0</v>
      </c>
      <c r="J91" s="167">
        <f t="shared" si="3"/>
        <v>0</v>
      </c>
      <c r="K91" s="166">
        <f t="shared" si="4"/>
        <v>0</v>
      </c>
      <c r="L91" s="166" t="str">
        <f t="shared" si="0"/>
        <v/>
      </c>
      <c r="M91" s="165"/>
      <c r="N91" s="166">
        <f>SUM('Pay App 1:Pay App 31'!L91)+SUM('Pay App 1:Pay App 31'!M91)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Data'!$N$2:$BW$88,33,FALSE)</f>
        <v>0</v>
      </c>
      <c r="F92" s="166">
        <f>IFERROR(E92+'Pay App 30'!F92,"")</f>
        <v>0</v>
      </c>
      <c r="G92" s="166">
        <f>SUM('Pay App 1:Pay App 30'!H92)</f>
        <v>0</v>
      </c>
      <c r="H92" s="165"/>
      <c r="I92" s="166">
        <f t="shared" si="2"/>
        <v>0</v>
      </c>
      <c r="J92" s="167">
        <f t="shared" si="3"/>
        <v>0</v>
      </c>
      <c r="K92" s="166">
        <f t="shared" si="4"/>
        <v>0</v>
      </c>
      <c r="L92" s="166" t="str">
        <f t="shared" si="0"/>
        <v/>
      </c>
      <c r="M92" s="165"/>
      <c r="N92" s="166">
        <f>SUM('Pay App 1:Pay App 31'!L92)+SUM('Pay App 1:Pay App 31'!M92)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Data'!$N$2:$BW$88,33,FALSE)</f>
        <v>0</v>
      </c>
      <c r="F93" s="166">
        <f>IFERROR(E93+'Pay App 30'!F93,"")</f>
        <v>0</v>
      </c>
      <c r="G93" s="166">
        <f>SUM('Pay App 1:Pay App 30'!H93)</f>
        <v>0</v>
      </c>
      <c r="H93" s="165"/>
      <c r="I93" s="166">
        <f t="shared" si="2"/>
        <v>0</v>
      </c>
      <c r="J93" s="167">
        <f t="shared" si="3"/>
        <v>0</v>
      </c>
      <c r="K93" s="166">
        <f t="shared" si="4"/>
        <v>0</v>
      </c>
      <c r="L93" s="166" t="str">
        <f t="shared" si="0"/>
        <v/>
      </c>
      <c r="M93" s="165"/>
      <c r="N93" s="166">
        <f>SUM('Pay App 1:Pay App 31'!L93)+SUM('Pay App 1:Pay App 31'!M93)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Data'!$N$2:$BW$88,33,FALSE)</f>
        <v>0</v>
      </c>
      <c r="F94" s="166">
        <f>IFERROR(E94+'Pay App 30'!F94,"")</f>
        <v>0</v>
      </c>
      <c r="G94" s="166">
        <f>SUM('Pay App 1:Pay App 30'!H94)</f>
        <v>0</v>
      </c>
      <c r="H94" s="165"/>
      <c r="I94" s="166">
        <f t="shared" si="2"/>
        <v>0</v>
      </c>
      <c r="J94" s="167">
        <f t="shared" si="3"/>
        <v>0</v>
      </c>
      <c r="K94" s="166">
        <f t="shared" si="4"/>
        <v>0</v>
      </c>
      <c r="L94" s="166" t="str">
        <f t="shared" si="0"/>
        <v/>
      </c>
      <c r="M94" s="165"/>
      <c r="N94" s="166">
        <f>SUM('Pay App 1:Pay App 31'!L94)+SUM('Pay App 1:Pay App 31'!M94)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Data'!$N$2:$BW$88,33,FALSE)</f>
        <v>0</v>
      </c>
      <c r="F95" s="166">
        <f>IFERROR(E95+'Pay App 30'!F95,"")</f>
        <v>0</v>
      </c>
      <c r="G95" s="166">
        <f>SUM('Pay App 1:Pay App 30'!H95)</f>
        <v>0</v>
      </c>
      <c r="H95" s="165"/>
      <c r="I95" s="166">
        <f t="shared" si="2"/>
        <v>0</v>
      </c>
      <c r="J95" s="167">
        <f t="shared" si="3"/>
        <v>0</v>
      </c>
      <c r="K95" s="166">
        <f t="shared" si="4"/>
        <v>0</v>
      </c>
      <c r="L95" s="166" t="str">
        <f t="shared" si="0"/>
        <v/>
      </c>
      <c r="M95" s="165"/>
      <c r="N95" s="166">
        <f>SUM('Pay App 1:Pay App 31'!L95)+SUM('Pay App 1:Pay App 31'!M95)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Data'!$N$2:$BW$88,33,FALSE)</f>
        <v>0</v>
      </c>
      <c r="F96" s="166">
        <f>IFERROR(E96+'Pay App 30'!F96,"")</f>
        <v>0</v>
      </c>
      <c r="G96" s="166">
        <f>SUM('Pay App 1:Pay App 30'!H96)</f>
        <v>0</v>
      </c>
      <c r="H96" s="165"/>
      <c r="I96" s="166">
        <f t="shared" si="2"/>
        <v>0</v>
      </c>
      <c r="J96" s="167">
        <f t="shared" si="3"/>
        <v>0</v>
      </c>
      <c r="K96" s="166">
        <f t="shared" si="4"/>
        <v>0</v>
      </c>
      <c r="L96" s="166" t="str">
        <f t="shared" si="0"/>
        <v/>
      </c>
      <c r="M96" s="165"/>
      <c r="N96" s="166">
        <f>SUM('Pay App 1:Pay App 31'!L96)+SUM('Pay App 1:Pay App 31'!M96)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Data'!$N$2:$BW$88,33,FALSE)</f>
        <v>0</v>
      </c>
      <c r="F97" s="166">
        <f>IFERROR(E97+'Pay App 30'!F97,"")</f>
        <v>0</v>
      </c>
      <c r="G97" s="166">
        <f>SUM('Pay App 1:Pay App 30'!H97)</f>
        <v>0</v>
      </c>
      <c r="H97" s="165"/>
      <c r="I97" s="166">
        <f t="shared" si="2"/>
        <v>0</v>
      </c>
      <c r="J97" s="167">
        <f t="shared" si="3"/>
        <v>0</v>
      </c>
      <c r="K97" s="166">
        <f t="shared" si="4"/>
        <v>0</v>
      </c>
      <c r="L97" s="166" t="str">
        <f t="shared" si="0"/>
        <v/>
      </c>
      <c r="M97" s="165"/>
      <c r="N97" s="166">
        <f>SUM('Pay App 1:Pay App 31'!L97)+SUM('Pay App 1:Pay App 31'!M97)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Data'!$N$2:$BW$88,33,FALSE)</f>
        <v>0</v>
      </c>
      <c r="F98" s="166">
        <f>IFERROR(E98+'Pay App 30'!F98,"")</f>
        <v>0</v>
      </c>
      <c r="G98" s="166">
        <f>SUM('Pay App 1:Pay App 30'!H98)</f>
        <v>0</v>
      </c>
      <c r="H98" s="165"/>
      <c r="I98" s="166">
        <f t="shared" si="2"/>
        <v>0</v>
      </c>
      <c r="J98" s="167">
        <f t="shared" si="3"/>
        <v>0</v>
      </c>
      <c r="K98" s="166">
        <f t="shared" si="4"/>
        <v>0</v>
      </c>
      <c r="L98" s="166" t="str">
        <f t="shared" si="0"/>
        <v/>
      </c>
      <c r="M98" s="165"/>
      <c r="N98" s="166">
        <f>SUM('Pay App 1:Pay App 31'!L98)+SUM('Pay App 1:Pay App 31'!M98)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Data'!$N$2:$BW$88,33,FALSE)</f>
        <v>0</v>
      </c>
      <c r="F99" s="166">
        <f>IFERROR(E99+'Pay App 30'!F99,"")</f>
        <v>0</v>
      </c>
      <c r="G99" s="166">
        <f>SUM('Pay App 1:Pay App 30'!H99)</f>
        <v>0</v>
      </c>
      <c r="H99" s="165"/>
      <c r="I99" s="166">
        <f t="shared" si="2"/>
        <v>0</v>
      </c>
      <c r="J99" s="167">
        <f t="shared" si="3"/>
        <v>0</v>
      </c>
      <c r="K99" s="166">
        <f t="shared" si="4"/>
        <v>0</v>
      </c>
      <c r="L99" s="166" t="str">
        <f t="shared" si="0"/>
        <v/>
      </c>
      <c r="M99" s="165"/>
      <c r="N99" s="166">
        <f>SUM('Pay App 1:Pay App 31'!L99)+SUM('Pay App 1:Pay App 31'!M99)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Data'!$N$2:$BW$88,33,FALSE)</f>
        <v>0</v>
      </c>
      <c r="F100" s="166">
        <f>IFERROR(E100+'Pay App 30'!F100,"")</f>
        <v>0</v>
      </c>
      <c r="G100" s="166">
        <f>SUM('Pay App 1:Pay App 30'!H100)</f>
        <v>0</v>
      </c>
      <c r="H100" s="165"/>
      <c r="I100" s="166">
        <f>G100+H100</f>
        <v>0</v>
      </c>
      <c r="J100" s="167">
        <f>IFERROR(I100/F100,0)</f>
        <v>0</v>
      </c>
      <c r="K100" s="166">
        <f>IFERROR(F100-I100,"")</f>
        <v>0</v>
      </c>
      <c r="L100" s="166" t="str">
        <f t="shared" si="0"/>
        <v/>
      </c>
      <c r="M100" s="165"/>
      <c r="N100" s="166">
        <f>SUM('Pay App 1:Pay App 31'!L100)+SUM('Pay App 1:Pay App 31'!M100)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31.2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Data'!$N$2:$BW$88,33,FALSE)</f>
        <v>0</v>
      </c>
      <c r="F106" s="166">
        <f>IFERROR(E106+'Pay App 30'!F106,"")</f>
        <v>0</v>
      </c>
      <c r="G106" s="166">
        <f>SUM('Pay App 1:Pay App 30'!H106)</f>
        <v>0</v>
      </c>
      <c r="H106" s="165"/>
      <c r="I106" s="166">
        <f>G106+H106</f>
        <v>0</v>
      </c>
      <c r="J106" s="167">
        <f>IFERROR(I106/F106,0)</f>
        <v>0</v>
      </c>
      <c r="K106" s="166">
        <f>IFERROR(F106-I106,"")</f>
        <v>0</v>
      </c>
      <c r="L106" s="166" t="str">
        <f>IF(AND($H$33&lt;100000, $H$33&gt;0, H106&gt;=1),0,IF(AND($H$33&gt;=100000,H106&lt;&gt;""),O106,""))</f>
        <v/>
      </c>
      <c r="M106" s="165"/>
      <c r="N106" s="166">
        <f>SUM('Pay App 1:Pay App 31'!L106)+SUM('Pay App 1:Pay App 31'!M106)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Data'!$N$2:$BW$88,33,FALSE)</f>
        <v>0</v>
      </c>
      <c r="F107" s="166">
        <f>IFERROR(E107+'Pay App 30'!F107,"")</f>
        <v>0</v>
      </c>
      <c r="G107" s="166">
        <f>SUM('Pay App 1:Pay App 30'!H107)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31'!L107)+SUM('Pay App 1:Pay App 31'!M107)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Data'!$N$2:$BW$88,33,FALSE)</f>
        <v>0</v>
      </c>
      <c r="F108" s="166">
        <f>IFERROR(E108+'Pay App 30'!F108,"")</f>
        <v>0</v>
      </c>
      <c r="G108" s="166">
        <f>SUM('Pay App 1:Pay App 30'!H108)</f>
        <v>0</v>
      </c>
      <c r="H108" s="165"/>
      <c r="I108" s="166">
        <f t="shared" si="6"/>
        <v>0</v>
      </c>
      <c r="J108" s="167">
        <f t="shared" si="7"/>
        <v>0</v>
      </c>
      <c r="K108" s="166">
        <f t="shared" si="8"/>
        <v>0</v>
      </c>
      <c r="L108" s="166" t="str">
        <f t="shared" si="9"/>
        <v/>
      </c>
      <c r="M108" s="165"/>
      <c r="N108" s="166">
        <f>SUM('Pay App 1:Pay App 31'!L108)+SUM('Pay App 1:Pay App 31'!M108)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Data'!$N$2:$BW$88,33,FALSE)</f>
        <v>0</v>
      </c>
      <c r="F109" s="166">
        <f>IFERROR(E109+'Pay App 30'!F109,"")</f>
        <v>0</v>
      </c>
      <c r="G109" s="166">
        <f>SUM('Pay App 1:Pay App 30'!H109)</f>
        <v>0</v>
      </c>
      <c r="H109" s="165"/>
      <c r="I109" s="166">
        <f t="shared" si="6"/>
        <v>0</v>
      </c>
      <c r="J109" s="167">
        <f t="shared" si="7"/>
        <v>0</v>
      </c>
      <c r="K109" s="166">
        <f t="shared" si="8"/>
        <v>0</v>
      </c>
      <c r="L109" s="166" t="str">
        <f t="shared" si="9"/>
        <v/>
      </c>
      <c r="M109" s="165"/>
      <c r="N109" s="166">
        <f>SUM('Pay App 1:Pay App 31'!L109)+SUM('Pay App 1:Pay App 31'!M109)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Data'!$N$2:$BW$88,33,FALSE)</f>
        <v>0</v>
      </c>
      <c r="F110" s="166">
        <f>IFERROR(E110+'Pay App 30'!F110,"")</f>
        <v>0</v>
      </c>
      <c r="G110" s="166">
        <f>SUM('Pay App 1:Pay App 30'!H110)</f>
        <v>0</v>
      </c>
      <c r="H110" s="165"/>
      <c r="I110" s="166">
        <f t="shared" si="6"/>
        <v>0</v>
      </c>
      <c r="J110" s="167">
        <f t="shared" si="7"/>
        <v>0</v>
      </c>
      <c r="K110" s="166">
        <f t="shared" si="8"/>
        <v>0</v>
      </c>
      <c r="L110" s="166" t="str">
        <f t="shared" si="9"/>
        <v/>
      </c>
      <c r="M110" s="165"/>
      <c r="N110" s="166">
        <f>SUM('Pay App 1:Pay App 31'!L110)+SUM('Pay App 1:Pay App 31'!M110)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Data'!$N$2:$BW$88,33,FALSE)</f>
        <v>0</v>
      </c>
      <c r="F111" s="166">
        <f>IFERROR(E111+'Pay App 30'!F111,"")</f>
        <v>0</v>
      </c>
      <c r="G111" s="166">
        <f>SUM('Pay App 1:Pay App 30'!H111)</f>
        <v>0</v>
      </c>
      <c r="H111" s="165"/>
      <c r="I111" s="166">
        <f t="shared" si="6"/>
        <v>0</v>
      </c>
      <c r="J111" s="167">
        <f t="shared" si="7"/>
        <v>0</v>
      </c>
      <c r="K111" s="166">
        <f t="shared" si="8"/>
        <v>0</v>
      </c>
      <c r="L111" s="166" t="str">
        <f t="shared" si="9"/>
        <v/>
      </c>
      <c r="M111" s="165"/>
      <c r="N111" s="166">
        <f>SUM('Pay App 1:Pay App 31'!L111)+SUM('Pay App 1:Pay App 31'!M111)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Data'!$N$2:$BW$88,33,FALSE)</f>
        <v>0</v>
      </c>
      <c r="F112" s="166">
        <f>IFERROR(E112+'Pay App 30'!F112,"")</f>
        <v>0</v>
      </c>
      <c r="G112" s="166">
        <f>SUM('Pay App 1:Pay App 30'!H112)</f>
        <v>0</v>
      </c>
      <c r="H112" s="165"/>
      <c r="I112" s="166">
        <f t="shared" si="6"/>
        <v>0</v>
      </c>
      <c r="J112" s="167">
        <f t="shared" si="7"/>
        <v>0</v>
      </c>
      <c r="K112" s="166">
        <f t="shared" si="8"/>
        <v>0</v>
      </c>
      <c r="L112" s="166" t="str">
        <f t="shared" si="9"/>
        <v/>
      </c>
      <c r="M112" s="165"/>
      <c r="N112" s="166">
        <f>SUM('Pay App 1:Pay App 31'!L112)+SUM('Pay App 1:Pay App 31'!M112)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Data'!$N$2:$BW$88,33,FALSE)</f>
        <v>0</v>
      </c>
      <c r="F113" s="166">
        <f>IFERROR(E113+'Pay App 30'!F113,"")</f>
        <v>0</v>
      </c>
      <c r="G113" s="166">
        <f>SUM('Pay App 1:Pay App 30'!H113)</f>
        <v>0</v>
      </c>
      <c r="H113" s="165"/>
      <c r="I113" s="166">
        <f t="shared" si="6"/>
        <v>0</v>
      </c>
      <c r="J113" s="167">
        <f t="shared" si="7"/>
        <v>0</v>
      </c>
      <c r="K113" s="166">
        <f t="shared" si="8"/>
        <v>0</v>
      </c>
      <c r="L113" s="166" t="str">
        <f t="shared" si="9"/>
        <v/>
      </c>
      <c r="M113" s="165"/>
      <c r="N113" s="166">
        <f>SUM('Pay App 1:Pay App 31'!L113)+SUM('Pay App 1:Pay App 31'!M113)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Data'!$N$2:$BW$88,33,FALSE)</f>
        <v>0</v>
      </c>
      <c r="F114" s="166">
        <f>IFERROR(E114+'Pay App 30'!F114,"")</f>
        <v>0</v>
      </c>
      <c r="G114" s="166">
        <f>SUM('Pay App 1:Pay App 30'!H114)</f>
        <v>0</v>
      </c>
      <c r="H114" s="165"/>
      <c r="I114" s="166">
        <f t="shared" si="6"/>
        <v>0</v>
      </c>
      <c r="J114" s="167">
        <f t="shared" si="7"/>
        <v>0</v>
      </c>
      <c r="K114" s="166">
        <f t="shared" si="8"/>
        <v>0</v>
      </c>
      <c r="L114" s="166" t="str">
        <f t="shared" si="9"/>
        <v/>
      </c>
      <c r="M114" s="165"/>
      <c r="N114" s="166">
        <f>SUM('Pay App 1:Pay App 31'!L114)+SUM('Pay App 1:Pay App 31'!M114)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Data'!$N$2:$BW$88,33,FALSE)</f>
        <v>0</v>
      </c>
      <c r="F115" s="166">
        <f>IFERROR(E115+'Pay App 30'!F115,"")</f>
        <v>0</v>
      </c>
      <c r="G115" s="166">
        <f>SUM('Pay App 1:Pay App 30'!H115)</f>
        <v>0</v>
      </c>
      <c r="H115" s="165"/>
      <c r="I115" s="166">
        <f t="shared" si="6"/>
        <v>0</v>
      </c>
      <c r="J115" s="167">
        <f t="shared" si="7"/>
        <v>0</v>
      </c>
      <c r="K115" s="166">
        <f t="shared" si="8"/>
        <v>0</v>
      </c>
      <c r="L115" s="166" t="str">
        <f t="shared" si="9"/>
        <v/>
      </c>
      <c r="M115" s="165"/>
      <c r="N115" s="166">
        <f>SUM('Pay App 1:Pay App 31'!L115)+SUM('Pay App 1:Pay App 31'!M115)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Data'!$N$2:$BW$88,33,FALSE)</f>
        <v>0</v>
      </c>
      <c r="F116" s="166">
        <f>IFERROR(E116+'Pay App 30'!F116,"")</f>
        <v>0</v>
      </c>
      <c r="G116" s="166">
        <f>SUM('Pay App 1:Pay App 30'!H116)</f>
        <v>0</v>
      </c>
      <c r="H116" s="165"/>
      <c r="I116" s="166">
        <f t="shared" si="6"/>
        <v>0</v>
      </c>
      <c r="J116" s="167">
        <f t="shared" si="7"/>
        <v>0</v>
      </c>
      <c r="K116" s="166">
        <f t="shared" si="8"/>
        <v>0</v>
      </c>
      <c r="L116" s="166" t="str">
        <f t="shared" si="9"/>
        <v/>
      </c>
      <c r="M116" s="165"/>
      <c r="N116" s="166">
        <f>SUM('Pay App 1:Pay App 31'!L116)+SUM('Pay App 1:Pay App 31'!M116)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Data'!$N$2:$BW$88,33,FALSE)</f>
        <v>0</v>
      </c>
      <c r="F117" s="166">
        <f>IFERROR(E117+'Pay App 30'!F117,"")</f>
        <v>0</v>
      </c>
      <c r="G117" s="166">
        <f>SUM('Pay App 1:Pay App 30'!H117)</f>
        <v>0</v>
      </c>
      <c r="H117" s="165"/>
      <c r="I117" s="166">
        <f t="shared" si="6"/>
        <v>0</v>
      </c>
      <c r="J117" s="167">
        <f t="shared" si="7"/>
        <v>0</v>
      </c>
      <c r="K117" s="166">
        <f t="shared" si="8"/>
        <v>0</v>
      </c>
      <c r="L117" s="166" t="str">
        <f t="shared" si="9"/>
        <v/>
      </c>
      <c r="M117" s="165"/>
      <c r="N117" s="166">
        <f>SUM('Pay App 1:Pay App 31'!L117)+SUM('Pay App 1:Pay App 31'!M117)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Data'!$N$2:$BW$88,33,FALSE)</f>
        <v>0</v>
      </c>
      <c r="F118" s="166">
        <f>IFERROR(E118+'Pay App 30'!F118,"")</f>
        <v>0</v>
      </c>
      <c r="G118" s="166">
        <f>SUM('Pay App 1:Pay App 30'!H118)</f>
        <v>0</v>
      </c>
      <c r="H118" s="165"/>
      <c r="I118" s="166">
        <f t="shared" si="6"/>
        <v>0</v>
      </c>
      <c r="J118" s="167">
        <f t="shared" si="7"/>
        <v>0</v>
      </c>
      <c r="K118" s="166">
        <f t="shared" si="8"/>
        <v>0</v>
      </c>
      <c r="L118" s="166" t="str">
        <f t="shared" si="9"/>
        <v/>
      </c>
      <c r="M118" s="165"/>
      <c r="N118" s="166">
        <f>SUM('Pay App 1:Pay App 31'!L118)+SUM('Pay App 1:Pay App 31'!M118)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Data'!$N$2:$BW$88,33,FALSE)</f>
        <v>0</v>
      </c>
      <c r="F119" s="166">
        <f>IFERROR(E119+'Pay App 30'!F119,"")</f>
        <v>0</v>
      </c>
      <c r="G119" s="166">
        <f>SUM('Pay App 1:Pay App 30'!H119)</f>
        <v>0</v>
      </c>
      <c r="H119" s="165"/>
      <c r="I119" s="166">
        <f t="shared" si="6"/>
        <v>0</v>
      </c>
      <c r="J119" s="167">
        <f t="shared" si="7"/>
        <v>0</v>
      </c>
      <c r="K119" s="166">
        <f t="shared" si="8"/>
        <v>0</v>
      </c>
      <c r="L119" s="166" t="str">
        <f t="shared" si="9"/>
        <v/>
      </c>
      <c r="M119" s="165"/>
      <c r="N119" s="166">
        <f>SUM('Pay App 1:Pay App 31'!L119)+SUM('Pay App 1:Pay App 31'!M119)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Data'!$N$2:$BW$88,33,FALSE)</f>
        <v>0</v>
      </c>
      <c r="F120" s="166">
        <f>IFERROR(E120+'Pay App 30'!F120,"")</f>
        <v>0</v>
      </c>
      <c r="G120" s="166">
        <f>SUM('Pay App 1:Pay App 30'!H120)</f>
        <v>0</v>
      </c>
      <c r="H120" s="165"/>
      <c r="I120" s="166">
        <f t="shared" si="6"/>
        <v>0</v>
      </c>
      <c r="J120" s="167">
        <f t="shared" si="7"/>
        <v>0</v>
      </c>
      <c r="K120" s="166">
        <f t="shared" si="8"/>
        <v>0</v>
      </c>
      <c r="L120" s="166" t="str">
        <f t="shared" si="9"/>
        <v/>
      </c>
      <c r="M120" s="165"/>
      <c r="N120" s="166">
        <f>SUM('Pay App 1:Pay App 31'!L120)+SUM('Pay App 1:Pay App 31'!M120)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Data'!$N$2:$BW$88,33,FALSE)</f>
        <v>0</v>
      </c>
      <c r="F121" s="166">
        <f>IFERROR(E121+'Pay App 30'!F121,"")</f>
        <v>0</v>
      </c>
      <c r="G121" s="166">
        <f>SUM('Pay App 1:Pay App 30'!H121)</f>
        <v>0</v>
      </c>
      <c r="H121" s="165"/>
      <c r="I121" s="166">
        <f t="shared" si="6"/>
        <v>0</v>
      </c>
      <c r="J121" s="167">
        <f t="shared" si="7"/>
        <v>0</v>
      </c>
      <c r="K121" s="166">
        <f t="shared" si="8"/>
        <v>0</v>
      </c>
      <c r="L121" s="166" t="str">
        <f t="shared" si="9"/>
        <v/>
      </c>
      <c r="M121" s="165"/>
      <c r="N121" s="166">
        <f>SUM('Pay App 1:Pay App 31'!L121)+SUM('Pay App 1:Pay App 31'!M121)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Data'!$N$2:$BW$88,33,FALSE)</f>
        <v>0</v>
      </c>
      <c r="F122" s="166">
        <f>IFERROR(E122+'Pay App 30'!F122,"")</f>
        <v>0</v>
      </c>
      <c r="G122" s="166">
        <f>SUM('Pay App 1:Pay App 30'!H122)</f>
        <v>0</v>
      </c>
      <c r="H122" s="165"/>
      <c r="I122" s="166">
        <f t="shared" si="6"/>
        <v>0</v>
      </c>
      <c r="J122" s="167">
        <f t="shared" si="7"/>
        <v>0</v>
      </c>
      <c r="K122" s="166">
        <f t="shared" si="8"/>
        <v>0</v>
      </c>
      <c r="L122" s="166" t="str">
        <f t="shared" si="9"/>
        <v/>
      </c>
      <c r="M122" s="165"/>
      <c r="N122" s="166">
        <f>SUM('Pay App 1:Pay App 31'!L122)+SUM('Pay App 1:Pay App 31'!M122)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Data'!$N$2:$BW$88,33,FALSE)</f>
        <v>0</v>
      </c>
      <c r="F123" s="166">
        <f>IFERROR(E123+'Pay App 30'!F123,"")</f>
        <v>0</v>
      </c>
      <c r="G123" s="166">
        <f>SUM('Pay App 1:Pay App 30'!H123)</f>
        <v>0</v>
      </c>
      <c r="H123" s="165"/>
      <c r="I123" s="166">
        <f t="shared" si="6"/>
        <v>0</v>
      </c>
      <c r="J123" s="167">
        <f t="shared" si="7"/>
        <v>0</v>
      </c>
      <c r="K123" s="166">
        <f t="shared" si="8"/>
        <v>0</v>
      </c>
      <c r="L123" s="166" t="str">
        <f t="shared" si="9"/>
        <v/>
      </c>
      <c r="M123" s="165"/>
      <c r="N123" s="166">
        <f>SUM('Pay App 1:Pay App 31'!L123)+SUM('Pay App 1:Pay App 31'!M123)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Data'!$N$2:$BW$88,33,FALSE)</f>
        <v>0</v>
      </c>
      <c r="F124" s="166">
        <f>IFERROR(E124+'Pay App 30'!F124,"")</f>
        <v>0</v>
      </c>
      <c r="G124" s="166">
        <f>SUM('Pay App 1:Pay App 30'!H124)</f>
        <v>0</v>
      </c>
      <c r="H124" s="165"/>
      <c r="I124" s="166">
        <f t="shared" si="6"/>
        <v>0</v>
      </c>
      <c r="J124" s="167">
        <f t="shared" si="7"/>
        <v>0</v>
      </c>
      <c r="K124" s="166">
        <f t="shared" si="8"/>
        <v>0</v>
      </c>
      <c r="L124" s="166" t="str">
        <f t="shared" si="9"/>
        <v/>
      </c>
      <c r="M124" s="165"/>
      <c r="N124" s="166">
        <f>SUM('Pay App 1:Pay App 31'!L124)+SUM('Pay App 1:Pay App 31'!M124)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Data'!$N$2:$BW$88,33,FALSE)</f>
        <v>0</v>
      </c>
      <c r="F125" s="166">
        <f>IFERROR(E125+'Pay App 30'!F125,"")</f>
        <v>0</v>
      </c>
      <c r="G125" s="166">
        <f>SUM('Pay App 1:Pay App 30'!H125)</f>
        <v>0</v>
      </c>
      <c r="H125" s="165"/>
      <c r="I125" s="166">
        <f t="shared" si="6"/>
        <v>0</v>
      </c>
      <c r="J125" s="167">
        <f t="shared" si="7"/>
        <v>0</v>
      </c>
      <c r="K125" s="166">
        <f t="shared" si="8"/>
        <v>0</v>
      </c>
      <c r="L125" s="166" t="str">
        <f t="shared" si="9"/>
        <v/>
      </c>
      <c r="M125" s="165"/>
      <c r="N125" s="166">
        <f>SUM('Pay App 1:Pay App 31'!L125)+SUM('Pay App 1:Pay App 31'!M125)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Data'!$N$2:$BW$88,33,FALSE)</f>
        <v>0</v>
      </c>
      <c r="F126" s="166">
        <f>IFERROR(E126+'Pay App 30'!F126,"")</f>
        <v>0</v>
      </c>
      <c r="G126" s="166">
        <f>SUM('Pay App 1:Pay App 30'!H126)</f>
        <v>0</v>
      </c>
      <c r="H126" s="165"/>
      <c r="I126" s="166">
        <f t="shared" si="6"/>
        <v>0</v>
      </c>
      <c r="J126" s="167">
        <f t="shared" si="7"/>
        <v>0</v>
      </c>
      <c r="K126" s="166">
        <f t="shared" si="8"/>
        <v>0</v>
      </c>
      <c r="L126" s="166" t="str">
        <f t="shared" si="9"/>
        <v/>
      </c>
      <c r="M126" s="165"/>
      <c r="N126" s="166">
        <f>SUM('Pay App 1:Pay App 31'!L126)+SUM('Pay App 1:Pay App 31'!M126)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Data'!$N$2:$BW$88,33,FALSE)</f>
        <v>0</v>
      </c>
      <c r="F127" s="166">
        <f>IFERROR(E127+'Pay App 30'!F127,"")</f>
        <v>0</v>
      </c>
      <c r="G127" s="166">
        <f>SUM('Pay App 1:Pay App 30'!H127)</f>
        <v>0</v>
      </c>
      <c r="H127" s="165"/>
      <c r="I127" s="166">
        <f t="shared" si="6"/>
        <v>0</v>
      </c>
      <c r="J127" s="167">
        <f t="shared" si="7"/>
        <v>0</v>
      </c>
      <c r="K127" s="166">
        <f t="shared" si="8"/>
        <v>0</v>
      </c>
      <c r="L127" s="166" t="str">
        <f t="shared" si="9"/>
        <v/>
      </c>
      <c r="M127" s="165"/>
      <c r="N127" s="166">
        <f>SUM('Pay App 1:Pay App 31'!L127)+SUM('Pay App 1:Pay App 31'!M127)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Data'!$N$2:$BW$88,33,FALSE)</f>
        <v>0</v>
      </c>
      <c r="F128" s="166">
        <f>IFERROR(E128+'Pay App 30'!F128,"")</f>
        <v>0</v>
      </c>
      <c r="G128" s="166">
        <f>SUM('Pay App 1:Pay App 30'!H128)</f>
        <v>0</v>
      </c>
      <c r="H128" s="165"/>
      <c r="I128" s="166">
        <f t="shared" si="6"/>
        <v>0</v>
      </c>
      <c r="J128" s="167">
        <f t="shared" si="7"/>
        <v>0</v>
      </c>
      <c r="K128" s="166">
        <f t="shared" si="8"/>
        <v>0</v>
      </c>
      <c r="L128" s="166" t="str">
        <f t="shared" si="9"/>
        <v/>
      </c>
      <c r="M128" s="165"/>
      <c r="N128" s="166">
        <f>SUM('Pay App 1:Pay App 31'!L128)+SUM('Pay App 1:Pay App 31'!M128)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Data'!$N$2:$BW$88,33,FALSE)</f>
        <v>0</v>
      </c>
      <c r="F129" s="166">
        <f>IFERROR(E129+'Pay App 30'!F129,"")</f>
        <v>0</v>
      </c>
      <c r="G129" s="166">
        <f>SUM('Pay App 1:Pay App 30'!H129)</f>
        <v>0</v>
      </c>
      <c r="H129" s="165"/>
      <c r="I129" s="166">
        <f t="shared" si="6"/>
        <v>0</v>
      </c>
      <c r="J129" s="167">
        <f t="shared" si="7"/>
        <v>0</v>
      </c>
      <c r="K129" s="166">
        <f t="shared" si="8"/>
        <v>0</v>
      </c>
      <c r="L129" s="166" t="str">
        <f t="shared" si="9"/>
        <v/>
      </c>
      <c r="M129" s="165"/>
      <c r="N129" s="166">
        <f>SUM('Pay App 1:Pay App 31'!L129)+SUM('Pay App 1:Pay App 31'!M129)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Data'!$N$2:$BW$88,33,FALSE)</f>
        <v>0</v>
      </c>
      <c r="F130" s="166">
        <f>IFERROR(E130+'Pay App 30'!F130,"")</f>
        <v>0</v>
      </c>
      <c r="G130" s="166">
        <f>SUM('Pay App 1:Pay App 30'!H130)</f>
        <v>0</v>
      </c>
      <c r="H130" s="165"/>
      <c r="I130" s="166">
        <f t="shared" si="6"/>
        <v>0</v>
      </c>
      <c r="J130" s="167">
        <f t="shared" si="7"/>
        <v>0</v>
      </c>
      <c r="K130" s="166">
        <f t="shared" si="8"/>
        <v>0</v>
      </c>
      <c r="L130" s="166" t="str">
        <f t="shared" si="9"/>
        <v/>
      </c>
      <c r="M130" s="165"/>
      <c r="N130" s="166">
        <f>SUM('Pay App 1:Pay App 31'!L130)+SUM('Pay App 1:Pay App 31'!M130)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Data'!$N$2:$BW$88,33,FALSE)</f>
        <v>0</v>
      </c>
      <c r="F131" s="166">
        <f>IFERROR(E131+'Pay App 30'!F131,"")</f>
        <v>0</v>
      </c>
      <c r="G131" s="166">
        <f>SUM('Pay App 1:Pay App 30'!H131)</f>
        <v>0</v>
      </c>
      <c r="H131" s="165"/>
      <c r="I131" s="166">
        <f t="shared" si="6"/>
        <v>0</v>
      </c>
      <c r="J131" s="167">
        <f t="shared" si="7"/>
        <v>0</v>
      </c>
      <c r="K131" s="166">
        <f t="shared" si="8"/>
        <v>0</v>
      </c>
      <c r="L131" s="166" t="str">
        <f t="shared" si="9"/>
        <v/>
      </c>
      <c r="M131" s="165"/>
      <c r="N131" s="166">
        <f>SUM('Pay App 1:Pay App 31'!L131)+SUM('Pay App 1:Pay App 31'!M131)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Data'!$N$2:$BW$88,33,FALSE)</f>
        <v>0</v>
      </c>
      <c r="F132" s="166">
        <f>IFERROR(E132+'Pay App 30'!F132,"")</f>
        <v>0</v>
      </c>
      <c r="G132" s="166">
        <f>SUM('Pay App 1:Pay App 30'!H132)</f>
        <v>0</v>
      </c>
      <c r="H132" s="165"/>
      <c r="I132" s="166">
        <f t="shared" si="6"/>
        <v>0</v>
      </c>
      <c r="J132" s="167">
        <f t="shared" si="7"/>
        <v>0</v>
      </c>
      <c r="K132" s="166">
        <f t="shared" si="8"/>
        <v>0</v>
      </c>
      <c r="L132" s="166" t="str">
        <f t="shared" si="9"/>
        <v/>
      </c>
      <c r="M132" s="165"/>
      <c r="N132" s="166">
        <f>SUM('Pay App 1:Pay App 31'!L132)+SUM('Pay App 1:Pay App 31'!M132)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Data'!$N$2:$BW$88,33,FALSE)</f>
        <v>0</v>
      </c>
      <c r="F133" s="166">
        <f>IFERROR(E133+'Pay App 30'!F133,"")</f>
        <v>0</v>
      </c>
      <c r="G133" s="166">
        <f>SUM('Pay App 1:Pay App 30'!H133)</f>
        <v>0</v>
      </c>
      <c r="H133" s="165"/>
      <c r="I133" s="166">
        <f t="shared" si="6"/>
        <v>0</v>
      </c>
      <c r="J133" s="167">
        <f t="shared" si="7"/>
        <v>0</v>
      </c>
      <c r="K133" s="166">
        <f t="shared" si="8"/>
        <v>0</v>
      </c>
      <c r="L133" s="166" t="str">
        <f t="shared" si="9"/>
        <v/>
      </c>
      <c r="M133" s="165"/>
      <c r="N133" s="166">
        <f>SUM('Pay App 1:Pay App 31'!L133)+SUM('Pay App 1:Pay App 31'!M133)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Data'!$N$2:$BW$88,33,FALSE)</f>
        <v>0</v>
      </c>
      <c r="F134" s="166">
        <f>IFERROR(E134+'Pay App 30'!F134,"")</f>
        <v>0</v>
      </c>
      <c r="G134" s="166">
        <f>SUM('Pay App 1:Pay App 30'!H134)</f>
        <v>0</v>
      </c>
      <c r="H134" s="165"/>
      <c r="I134" s="166">
        <f t="shared" si="6"/>
        <v>0</v>
      </c>
      <c r="J134" s="167">
        <f t="shared" si="7"/>
        <v>0</v>
      </c>
      <c r="K134" s="166">
        <f t="shared" si="8"/>
        <v>0</v>
      </c>
      <c r="L134" s="166" t="str">
        <f t="shared" si="9"/>
        <v/>
      </c>
      <c r="M134" s="165"/>
      <c r="N134" s="166">
        <f>SUM('Pay App 1:Pay App 31'!L134)+SUM('Pay App 1:Pay App 31'!M134)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Data'!$N$2:$BW$88,33,FALSE)</f>
        <v>0</v>
      </c>
      <c r="F135" s="166">
        <f>IFERROR(E135+'Pay App 30'!F135,"")</f>
        <v>0</v>
      </c>
      <c r="G135" s="166">
        <f>SUM('Pay App 1:Pay App 30'!H135)</f>
        <v>0</v>
      </c>
      <c r="H135" s="165"/>
      <c r="I135" s="166">
        <f t="shared" si="6"/>
        <v>0</v>
      </c>
      <c r="J135" s="167">
        <f t="shared" si="7"/>
        <v>0</v>
      </c>
      <c r="K135" s="166">
        <f t="shared" si="8"/>
        <v>0</v>
      </c>
      <c r="L135" s="166" t="str">
        <f t="shared" si="9"/>
        <v/>
      </c>
      <c r="M135" s="165"/>
      <c r="N135" s="166">
        <f>SUM('Pay App 1:Pay App 31'!L135)+SUM('Pay App 1:Pay App 31'!M135)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Data'!$N$2:$BW$88,33,FALSE)</f>
        <v>0</v>
      </c>
      <c r="F136" s="166">
        <f>IFERROR(E136+'Pay App 30'!F136,"")</f>
        <v>0</v>
      </c>
      <c r="G136" s="166">
        <f>SUM('Pay App 1:Pay App 30'!H136)</f>
        <v>0</v>
      </c>
      <c r="H136" s="165"/>
      <c r="I136" s="166">
        <f t="shared" si="6"/>
        <v>0</v>
      </c>
      <c r="J136" s="167">
        <f t="shared" si="7"/>
        <v>0</v>
      </c>
      <c r="K136" s="166">
        <f t="shared" si="8"/>
        <v>0</v>
      </c>
      <c r="L136" s="166" t="str">
        <f t="shared" si="9"/>
        <v/>
      </c>
      <c r="M136" s="165"/>
      <c r="N136" s="166">
        <f>SUM('Pay App 1:Pay App 31'!L136)+SUM('Pay App 1:Pay App 31'!M136)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Data'!$N$2:$BW$88,33,FALSE)</f>
        <v>0</v>
      </c>
      <c r="F137" s="166">
        <f>IFERROR(E137+'Pay App 30'!F137,"")</f>
        <v>0</v>
      </c>
      <c r="G137" s="166">
        <f>SUM('Pay App 1:Pay App 30'!H137)</f>
        <v>0</v>
      </c>
      <c r="H137" s="165"/>
      <c r="I137" s="166">
        <f t="shared" si="6"/>
        <v>0</v>
      </c>
      <c r="J137" s="167">
        <f t="shared" si="7"/>
        <v>0</v>
      </c>
      <c r="K137" s="166">
        <f t="shared" si="8"/>
        <v>0</v>
      </c>
      <c r="L137" s="166" t="str">
        <f t="shared" si="9"/>
        <v/>
      </c>
      <c r="M137" s="165"/>
      <c r="N137" s="166">
        <f>SUM('Pay App 1:Pay App 31'!L137)+SUM('Pay App 1:Pay App 31'!M137)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Data'!$N$2:$BW$88,33,FALSE)</f>
        <v>0</v>
      </c>
      <c r="F138" s="166">
        <f>IFERROR(E138+'Pay App 30'!F138,"")</f>
        <v>0</v>
      </c>
      <c r="G138" s="166">
        <f>SUM('Pay App 1:Pay App 30'!H138)</f>
        <v>0</v>
      </c>
      <c r="H138" s="165"/>
      <c r="I138" s="166">
        <f t="shared" si="6"/>
        <v>0</v>
      </c>
      <c r="J138" s="167">
        <f t="shared" si="7"/>
        <v>0</v>
      </c>
      <c r="K138" s="166">
        <f t="shared" si="8"/>
        <v>0</v>
      </c>
      <c r="L138" s="166" t="str">
        <f t="shared" si="9"/>
        <v/>
      </c>
      <c r="M138" s="165"/>
      <c r="N138" s="166">
        <f>SUM('Pay App 1:Pay App 31'!L138)+SUM('Pay App 1:Pay App 31'!M138)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Data'!$N$2:$BW$88,33,FALSE)</f>
        <v>0</v>
      </c>
      <c r="F139" s="166">
        <f>IFERROR(E139+'Pay App 30'!F139,"")</f>
        <v>0</v>
      </c>
      <c r="G139" s="166">
        <f>SUM('Pay App 1:Pay App 30'!H139)</f>
        <v>0</v>
      </c>
      <c r="H139" s="165"/>
      <c r="I139" s="166">
        <f t="shared" si="6"/>
        <v>0</v>
      </c>
      <c r="J139" s="167">
        <f t="shared" si="7"/>
        <v>0</v>
      </c>
      <c r="K139" s="166">
        <f t="shared" si="8"/>
        <v>0</v>
      </c>
      <c r="L139" s="166" t="str">
        <f t="shared" si="9"/>
        <v/>
      </c>
      <c r="M139" s="165"/>
      <c r="N139" s="166">
        <f>SUM('Pay App 1:Pay App 31'!L139)+SUM('Pay App 1:Pay App 31'!M139)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Data'!$N$2:$BW$88,33,FALSE)</f>
        <v>0</v>
      </c>
      <c r="F140" s="166">
        <f>IFERROR(E140+'Pay App 30'!F140,"")</f>
        <v>0</v>
      </c>
      <c r="G140" s="166">
        <f>SUM('Pay App 1:Pay App 30'!H140)</f>
        <v>0</v>
      </c>
      <c r="H140" s="165"/>
      <c r="I140" s="166">
        <f t="shared" si="6"/>
        <v>0</v>
      </c>
      <c r="J140" s="167">
        <f t="shared" si="7"/>
        <v>0</v>
      </c>
      <c r="K140" s="166">
        <f t="shared" si="8"/>
        <v>0</v>
      </c>
      <c r="L140" s="166" t="str">
        <f t="shared" si="9"/>
        <v/>
      </c>
      <c r="M140" s="165"/>
      <c r="N140" s="166">
        <f>SUM('Pay App 1:Pay App 31'!L140)+SUM('Pay App 1:Pay App 31'!M140)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Data'!$N$2:$BW$88,33,FALSE)</f>
        <v>0</v>
      </c>
      <c r="F141" s="166">
        <f>IFERROR(E141+'Pay App 30'!F141,"")</f>
        <v>0</v>
      </c>
      <c r="G141" s="166">
        <f>SUM('Pay App 1:Pay App 30'!H141)</f>
        <v>0</v>
      </c>
      <c r="H141" s="165"/>
      <c r="I141" s="166">
        <f t="shared" si="6"/>
        <v>0</v>
      </c>
      <c r="J141" s="167">
        <f t="shared" si="7"/>
        <v>0</v>
      </c>
      <c r="K141" s="166">
        <f t="shared" si="8"/>
        <v>0</v>
      </c>
      <c r="L141" s="166" t="str">
        <f t="shared" si="9"/>
        <v/>
      </c>
      <c r="M141" s="165"/>
      <c r="N141" s="166">
        <f>SUM('Pay App 1:Pay App 31'!L141)+SUM('Pay App 1:Pay App 31'!M141)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Data'!$N$2:$BW$88,33,FALSE)</f>
        <v>0</v>
      </c>
      <c r="F142" s="166">
        <f>IFERROR(E142+'Pay App 30'!F142,"")</f>
        <v>0</v>
      </c>
      <c r="G142" s="166">
        <f>SUM('Pay App 1:Pay App 30'!H142)</f>
        <v>0</v>
      </c>
      <c r="H142" s="165"/>
      <c r="I142" s="166">
        <f t="shared" si="6"/>
        <v>0</v>
      </c>
      <c r="J142" s="167">
        <f t="shared" si="7"/>
        <v>0</v>
      </c>
      <c r="K142" s="166">
        <f t="shared" si="8"/>
        <v>0</v>
      </c>
      <c r="L142" s="166" t="str">
        <f t="shared" si="9"/>
        <v/>
      </c>
      <c r="M142" s="165"/>
      <c r="N142" s="166">
        <f>SUM('Pay App 1:Pay App 31'!L142)+SUM('Pay App 1:Pay App 31'!M142)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Data'!$N$2:$BW$88,33,FALSE)</f>
        <v>0</v>
      </c>
      <c r="F143" s="166">
        <f>IFERROR(E143+'Pay App 30'!F143,"")</f>
        <v>0</v>
      </c>
      <c r="G143" s="166">
        <f>SUM('Pay App 1:Pay App 30'!H143)</f>
        <v>0</v>
      </c>
      <c r="H143" s="165"/>
      <c r="I143" s="166">
        <f t="shared" si="6"/>
        <v>0</v>
      </c>
      <c r="J143" s="167">
        <f t="shared" si="7"/>
        <v>0</v>
      </c>
      <c r="K143" s="166">
        <f t="shared" si="8"/>
        <v>0</v>
      </c>
      <c r="L143" s="166" t="str">
        <f t="shared" si="9"/>
        <v/>
      </c>
      <c r="M143" s="165"/>
      <c r="N143" s="166">
        <f>SUM('Pay App 1:Pay App 31'!L143)+SUM('Pay App 1:Pay App 31'!M143)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Data'!$N$2:$BW$88,33,FALSE)</f>
        <v>0</v>
      </c>
      <c r="F144" s="166">
        <f>IFERROR(E144+'Pay App 30'!F144,"")</f>
        <v>0</v>
      </c>
      <c r="G144" s="166">
        <f>SUM('Pay App 1:Pay App 30'!H144)</f>
        <v>0</v>
      </c>
      <c r="H144" s="165"/>
      <c r="I144" s="166">
        <f t="shared" si="6"/>
        <v>0</v>
      </c>
      <c r="J144" s="167">
        <f t="shared" si="7"/>
        <v>0</v>
      </c>
      <c r="K144" s="166">
        <f t="shared" si="8"/>
        <v>0</v>
      </c>
      <c r="L144" s="166" t="str">
        <f t="shared" si="9"/>
        <v/>
      </c>
      <c r="M144" s="165"/>
      <c r="N144" s="166">
        <f>SUM('Pay App 1:Pay App 31'!L144)+SUM('Pay App 1:Pay App 31'!M144)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Data'!$N$2:$BW$88,33,FALSE)</f>
        <v>0</v>
      </c>
      <c r="F145" s="166">
        <f>IFERROR(E145+'Pay App 30'!F145,"")</f>
        <v>0</v>
      </c>
      <c r="G145" s="166">
        <f>SUM('Pay App 1:Pay App 30'!H145)</f>
        <v>0</v>
      </c>
      <c r="H145" s="165"/>
      <c r="I145" s="166">
        <f t="shared" si="6"/>
        <v>0</v>
      </c>
      <c r="J145" s="167">
        <f t="shared" si="7"/>
        <v>0</v>
      </c>
      <c r="K145" s="166">
        <f t="shared" si="8"/>
        <v>0</v>
      </c>
      <c r="L145" s="166" t="str">
        <f t="shared" si="9"/>
        <v/>
      </c>
      <c r="M145" s="165"/>
      <c r="N145" s="166">
        <f>SUM('Pay App 1:Pay App 31'!L145)+SUM('Pay App 1:Pay App 31'!M145)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Data'!$N$2:$BW$88,33,FALSE)</f>
        <v>0</v>
      </c>
      <c r="F146" s="166">
        <f>IFERROR(E146+'Pay App 30'!F146,"")</f>
        <v>0</v>
      </c>
      <c r="G146" s="166">
        <f>SUM('Pay App 1:Pay App 30'!H146)</f>
        <v>0</v>
      </c>
      <c r="H146" s="165"/>
      <c r="I146" s="166">
        <f t="shared" si="6"/>
        <v>0</v>
      </c>
      <c r="J146" s="167">
        <f t="shared" si="7"/>
        <v>0</v>
      </c>
      <c r="K146" s="166">
        <f t="shared" si="8"/>
        <v>0</v>
      </c>
      <c r="L146" s="166" t="str">
        <f t="shared" si="9"/>
        <v/>
      </c>
      <c r="M146" s="165"/>
      <c r="N146" s="166">
        <f>SUM('Pay App 1:Pay App 31'!L146)+SUM('Pay App 1:Pay App 31'!M146)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Data'!$N$2:$BW$88,33,FALSE)</f>
        <v>0</v>
      </c>
      <c r="F147" s="166">
        <f>IFERROR(E147+'Pay App 30'!F147,"")</f>
        <v>0</v>
      </c>
      <c r="G147" s="166">
        <f>SUM('Pay App 1:Pay App 30'!H147)</f>
        <v>0</v>
      </c>
      <c r="H147" s="165"/>
      <c r="I147" s="166">
        <f t="shared" si="6"/>
        <v>0</v>
      </c>
      <c r="J147" s="167">
        <f t="shared" si="7"/>
        <v>0</v>
      </c>
      <c r="K147" s="166">
        <f t="shared" si="8"/>
        <v>0</v>
      </c>
      <c r="L147" s="166" t="str">
        <f t="shared" si="9"/>
        <v/>
      </c>
      <c r="M147" s="165"/>
      <c r="N147" s="166">
        <f>SUM('Pay App 1:Pay App 31'!L147)+SUM('Pay App 1:Pay App 31'!M147)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Data'!$N$2:$BW$88,33,FALSE)</f>
        <v>0</v>
      </c>
      <c r="F148" s="166">
        <f>IFERROR(E148+'Pay App 30'!F148,"")</f>
        <v>0</v>
      </c>
      <c r="G148" s="166">
        <f>SUM('Pay App 1:Pay App 30'!H148)</f>
        <v>0</v>
      </c>
      <c r="H148" s="165"/>
      <c r="I148" s="166">
        <f t="shared" si="6"/>
        <v>0</v>
      </c>
      <c r="J148" s="167">
        <f t="shared" si="7"/>
        <v>0</v>
      </c>
      <c r="K148" s="166">
        <f t="shared" si="8"/>
        <v>0</v>
      </c>
      <c r="L148" s="166" t="str">
        <f t="shared" si="9"/>
        <v/>
      </c>
      <c r="M148" s="165"/>
      <c r="N148" s="166">
        <f>SUM('Pay App 1:Pay App 31'!L148)+SUM('Pay App 1:Pay App 31'!M148)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XwBZ5dLYMtfM65sEnT74WGS9SnxblPcj51TaL399ChE9NVoCqnlRb3Cy+OLOrsd+VSnVr2+32XTB7eVu2q+55w==" saltValue="IQmNhpULIcgybf4CAkPc7Q=="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329" priority="2" operator="equal">
      <formula>0</formula>
    </cfRule>
  </conditionalFormatting>
  <conditionalFormatting sqref="D106:G148">
    <cfRule type="cellIs" dxfId="328" priority="1" operator="equal">
      <formula>0</formula>
    </cfRule>
  </conditionalFormatting>
  <conditionalFormatting sqref="D10:H10 D12:H14 D19:H21">
    <cfRule type="cellIs" dxfId="327" priority="6" operator="equal">
      <formula>0</formula>
    </cfRule>
  </conditionalFormatting>
  <conditionalFormatting sqref="H51">
    <cfRule type="cellIs" dxfId="326" priority="9" operator="lessThan">
      <formula>0</formula>
    </cfRule>
  </conditionalFormatting>
  <conditionalFormatting sqref="I57:I100 K57:K100 I106:I148 K106:K148 N106:O148">
    <cfRule type="cellIs" dxfId="325" priority="14" operator="equal">
      <formula>0</formula>
    </cfRule>
  </conditionalFormatting>
  <conditionalFormatting sqref="J57:J100 J106:J149">
    <cfRule type="cellIs" dxfId="324" priority="11" operator="greaterThan">
      <formula>1</formula>
    </cfRule>
    <cfRule type="cellIs" dxfId="323" priority="12" operator="equal">
      <formula>0</formula>
    </cfRule>
  </conditionalFormatting>
  <conditionalFormatting sqref="K57:K100 K106:K148">
    <cfRule type="cellIs" dxfId="322" priority="10" operator="lessThan">
      <formula>0</formula>
    </cfRule>
  </conditionalFormatting>
  <conditionalFormatting sqref="M57:M100">
    <cfRule type="cellIs" dxfId="321" priority="13" operator="lessThan">
      <formula>0</formula>
    </cfRule>
  </conditionalFormatting>
  <conditionalFormatting sqref="M106:M148">
    <cfRule type="cellIs" dxfId="320" priority="8" operator="lessThan">
      <formula>0</formula>
    </cfRule>
  </conditionalFormatting>
  <conditionalFormatting sqref="N57:O100">
    <cfRule type="cellIs" dxfId="319"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D681AB7E-DA14-43DC-93BD-7D2E67E59F21}">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66F93993-4EF5-47F0-B61B-785DB733F770}">
          <x14:formula1>
            <xm:f>'Graph Data'!$L$74:$L$76</xm:f>
          </x14:formula1>
          <xm:sqref>G17</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B8F4E-1EE3-4F98-BA6A-36A838365E97}">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32</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32'!E149)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32'!G41)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31'!H49)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32.1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Data'!$N$2:$BW$88,34,FALSE)</f>
        <v>0</v>
      </c>
      <c r="F57" s="166">
        <f>IFERROR(E57+'Pay App 31'!F57,"")</f>
        <v>0</v>
      </c>
      <c r="G57" s="166">
        <f>SUM('Pay App 1:Pay App 31'!H57)</f>
        <v>0</v>
      </c>
      <c r="H57" s="165"/>
      <c r="I57" s="166">
        <f>G57+H57</f>
        <v>0</v>
      </c>
      <c r="J57" s="167">
        <f>IFERROR(I57/F57,0)</f>
        <v>0</v>
      </c>
      <c r="K57" s="166">
        <f>IFERROR(F57-I57,"")</f>
        <v>0</v>
      </c>
      <c r="L57" s="166" t="str">
        <f>IF(AND($H$33&lt;100000, $H$33&gt;0, H57&gt;=1),0,IF(AND($H$33&gt;=100000,H57&lt;&gt;""),O57,""))</f>
        <v/>
      </c>
      <c r="M57" s="165"/>
      <c r="N57" s="166">
        <f>SUM('Pay App 1:Pay App 32'!L57)+SUM('Pay App 1:Pay App 32'!M57)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Data'!$N$2:$BW$88,34,FALSE)</f>
        <v>0</v>
      </c>
      <c r="F58" s="166">
        <f>IFERROR(E58+'Pay App 31'!F58,"")</f>
        <v>0</v>
      </c>
      <c r="G58" s="166">
        <f>SUM('Pay App 1:Pay App 31'!H58)</f>
        <v>0</v>
      </c>
      <c r="H58" s="165"/>
      <c r="I58" s="166">
        <f>G58+H58</f>
        <v>0</v>
      </c>
      <c r="J58" s="167">
        <f>IFERROR(I58/F58,0)</f>
        <v>0</v>
      </c>
      <c r="K58" s="166">
        <f>IFERROR(F58-I58,"")</f>
        <v>0</v>
      </c>
      <c r="L58" s="166" t="str">
        <f t="shared" ref="L58:L100" si="0">IF(AND($H$33&lt;100000, $H$33&gt;0, H58&gt;=1),0,IF(AND($H$33&gt;=100000,H58&lt;&gt;""),O58,""))</f>
        <v/>
      </c>
      <c r="M58" s="165"/>
      <c r="N58" s="166">
        <f>SUM('Pay App 1:Pay App 32'!L58)+SUM('Pay App 1:Pay App 32'!M58)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Data'!$N$2:$BW$88,34,FALSE)</f>
        <v>0</v>
      </c>
      <c r="F59" s="166">
        <f>IFERROR(E59+'Pay App 31'!F59,"")</f>
        <v>0</v>
      </c>
      <c r="G59" s="166">
        <f>SUM('Pay App 1:Pay App 31'!H59)</f>
        <v>0</v>
      </c>
      <c r="H59" s="165"/>
      <c r="I59" s="166">
        <f t="shared" ref="I59:I99" si="2">G59+H59</f>
        <v>0</v>
      </c>
      <c r="J59" s="167">
        <f t="shared" ref="J59:J99" si="3">IFERROR(I59/F59,0)</f>
        <v>0</v>
      </c>
      <c r="K59" s="166">
        <f t="shared" ref="K59:K99" si="4">IFERROR(F59-I59,"")</f>
        <v>0</v>
      </c>
      <c r="L59" s="166" t="str">
        <f t="shared" si="0"/>
        <v/>
      </c>
      <c r="M59" s="165"/>
      <c r="N59" s="166">
        <f>SUM('Pay App 1:Pay App 32'!L59)+SUM('Pay App 1:Pay App 32'!M59)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Data'!$N$2:$BW$88,34,FALSE)</f>
        <v>0</v>
      </c>
      <c r="F60" s="166">
        <f>IFERROR(E60+'Pay App 31'!F60,"")</f>
        <v>0</v>
      </c>
      <c r="G60" s="166">
        <f>SUM('Pay App 1:Pay App 31'!H60)</f>
        <v>0</v>
      </c>
      <c r="H60" s="165"/>
      <c r="I60" s="166">
        <f t="shared" si="2"/>
        <v>0</v>
      </c>
      <c r="J60" s="167">
        <f t="shared" si="3"/>
        <v>0</v>
      </c>
      <c r="K60" s="166">
        <f t="shared" si="4"/>
        <v>0</v>
      </c>
      <c r="L60" s="166" t="str">
        <f t="shared" si="0"/>
        <v/>
      </c>
      <c r="M60" s="165"/>
      <c r="N60" s="166">
        <f>SUM('Pay App 1:Pay App 32'!L60)+SUM('Pay App 1:Pay App 32'!M60)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Data'!$N$2:$BW$88,34,FALSE)</f>
        <v>0</v>
      </c>
      <c r="F61" s="166">
        <f>IFERROR(E61+'Pay App 31'!F61,"")</f>
        <v>0</v>
      </c>
      <c r="G61" s="166">
        <f>SUM('Pay App 1:Pay App 31'!H61)</f>
        <v>0</v>
      </c>
      <c r="H61" s="165"/>
      <c r="I61" s="166">
        <f t="shared" si="2"/>
        <v>0</v>
      </c>
      <c r="J61" s="167">
        <f t="shared" si="3"/>
        <v>0</v>
      </c>
      <c r="K61" s="166">
        <f t="shared" si="4"/>
        <v>0</v>
      </c>
      <c r="L61" s="166" t="str">
        <f t="shared" si="0"/>
        <v/>
      </c>
      <c r="M61" s="165"/>
      <c r="N61" s="166">
        <f>SUM('Pay App 1:Pay App 32'!L61)+SUM('Pay App 1:Pay App 32'!M61)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Data'!$N$2:$BW$88,34,FALSE)</f>
        <v>0</v>
      </c>
      <c r="F62" s="166">
        <f>IFERROR(E62+'Pay App 31'!F62,"")</f>
        <v>0</v>
      </c>
      <c r="G62" s="166">
        <f>SUM('Pay App 1:Pay App 31'!H62)</f>
        <v>0</v>
      </c>
      <c r="H62" s="165"/>
      <c r="I62" s="166">
        <f t="shared" si="2"/>
        <v>0</v>
      </c>
      <c r="J62" s="167">
        <f t="shared" si="3"/>
        <v>0</v>
      </c>
      <c r="K62" s="166">
        <f t="shared" si="4"/>
        <v>0</v>
      </c>
      <c r="L62" s="166" t="str">
        <f t="shared" si="0"/>
        <v/>
      </c>
      <c r="M62" s="165"/>
      <c r="N62" s="166">
        <f>SUM('Pay App 1:Pay App 32'!L62)+SUM('Pay App 1:Pay App 32'!M62)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Data'!$N$2:$BW$88,34,FALSE)</f>
        <v>0</v>
      </c>
      <c r="F63" s="166">
        <f>IFERROR(E63+'Pay App 31'!F63,"")</f>
        <v>0</v>
      </c>
      <c r="G63" s="166">
        <f>SUM('Pay App 1:Pay App 31'!H63)</f>
        <v>0</v>
      </c>
      <c r="H63" s="165"/>
      <c r="I63" s="166">
        <f t="shared" si="2"/>
        <v>0</v>
      </c>
      <c r="J63" s="167">
        <f t="shared" si="3"/>
        <v>0</v>
      </c>
      <c r="K63" s="166">
        <f t="shared" si="4"/>
        <v>0</v>
      </c>
      <c r="L63" s="166" t="str">
        <f t="shared" si="0"/>
        <v/>
      </c>
      <c r="M63" s="165"/>
      <c r="N63" s="166">
        <f>SUM('Pay App 1:Pay App 32'!L63)+SUM('Pay App 1:Pay App 32'!M63)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Data'!$N$2:$BW$88,34,FALSE)</f>
        <v>0</v>
      </c>
      <c r="F64" s="166">
        <f>IFERROR(E64+'Pay App 31'!F64,"")</f>
        <v>0</v>
      </c>
      <c r="G64" s="166">
        <f>SUM('Pay App 1:Pay App 31'!H64)</f>
        <v>0</v>
      </c>
      <c r="H64" s="165"/>
      <c r="I64" s="166">
        <f t="shared" si="2"/>
        <v>0</v>
      </c>
      <c r="J64" s="167">
        <f t="shared" si="3"/>
        <v>0</v>
      </c>
      <c r="K64" s="166">
        <f t="shared" si="4"/>
        <v>0</v>
      </c>
      <c r="L64" s="166" t="str">
        <f t="shared" si="0"/>
        <v/>
      </c>
      <c r="M64" s="165"/>
      <c r="N64" s="166">
        <f>SUM('Pay App 1:Pay App 32'!L64)+SUM('Pay App 1:Pay App 32'!M64)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Data'!$N$2:$BW$88,34,FALSE)</f>
        <v>0</v>
      </c>
      <c r="F65" s="166">
        <f>IFERROR(E65+'Pay App 31'!F65,"")</f>
        <v>0</v>
      </c>
      <c r="G65" s="166">
        <f>SUM('Pay App 1:Pay App 31'!H65)</f>
        <v>0</v>
      </c>
      <c r="H65" s="165"/>
      <c r="I65" s="166">
        <f t="shared" si="2"/>
        <v>0</v>
      </c>
      <c r="J65" s="167">
        <f t="shared" si="3"/>
        <v>0</v>
      </c>
      <c r="K65" s="166">
        <f t="shared" si="4"/>
        <v>0</v>
      </c>
      <c r="L65" s="166" t="str">
        <f t="shared" si="0"/>
        <v/>
      </c>
      <c r="M65" s="165"/>
      <c r="N65" s="166">
        <f>SUM('Pay App 1:Pay App 32'!L65)+SUM('Pay App 1:Pay App 32'!M65)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Data'!$N$2:$BW$88,34,FALSE)</f>
        <v>0</v>
      </c>
      <c r="F66" s="166">
        <f>IFERROR(E66+'Pay App 31'!F66,"")</f>
        <v>0</v>
      </c>
      <c r="G66" s="166">
        <f>SUM('Pay App 1:Pay App 31'!H66)</f>
        <v>0</v>
      </c>
      <c r="H66" s="165"/>
      <c r="I66" s="166">
        <f t="shared" si="2"/>
        <v>0</v>
      </c>
      <c r="J66" s="167">
        <f t="shared" si="3"/>
        <v>0</v>
      </c>
      <c r="K66" s="166">
        <f t="shared" si="4"/>
        <v>0</v>
      </c>
      <c r="L66" s="166" t="str">
        <f t="shared" si="0"/>
        <v/>
      </c>
      <c r="M66" s="165"/>
      <c r="N66" s="166">
        <f>SUM('Pay App 1:Pay App 32'!L66)+SUM('Pay App 1:Pay App 32'!M66)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Data'!$N$2:$BW$88,34,FALSE)</f>
        <v>0</v>
      </c>
      <c r="F67" s="166">
        <f>IFERROR(E67+'Pay App 31'!F67,"")</f>
        <v>0</v>
      </c>
      <c r="G67" s="166">
        <f>SUM('Pay App 1:Pay App 31'!H67)</f>
        <v>0</v>
      </c>
      <c r="H67" s="165"/>
      <c r="I67" s="166">
        <f t="shared" si="2"/>
        <v>0</v>
      </c>
      <c r="J67" s="167">
        <f t="shared" si="3"/>
        <v>0</v>
      </c>
      <c r="K67" s="166">
        <f t="shared" si="4"/>
        <v>0</v>
      </c>
      <c r="L67" s="166" t="str">
        <f t="shared" si="0"/>
        <v/>
      </c>
      <c r="M67" s="165"/>
      <c r="N67" s="166">
        <f>SUM('Pay App 1:Pay App 32'!L67)+SUM('Pay App 1:Pay App 32'!M67)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Data'!$N$2:$BW$88,34,FALSE)</f>
        <v>0</v>
      </c>
      <c r="F68" s="166">
        <f>IFERROR(E68+'Pay App 31'!F68,"")</f>
        <v>0</v>
      </c>
      <c r="G68" s="166">
        <f>SUM('Pay App 1:Pay App 31'!H68)</f>
        <v>0</v>
      </c>
      <c r="H68" s="165"/>
      <c r="I68" s="166">
        <f t="shared" si="2"/>
        <v>0</v>
      </c>
      <c r="J68" s="167">
        <f t="shared" si="3"/>
        <v>0</v>
      </c>
      <c r="K68" s="166">
        <f t="shared" si="4"/>
        <v>0</v>
      </c>
      <c r="L68" s="166" t="str">
        <f t="shared" si="0"/>
        <v/>
      </c>
      <c r="M68" s="165"/>
      <c r="N68" s="166">
        <f>SUM('Pay App 1:Pay App 32'!L68)+SUM('Pay App 1:Pay App 32'!M68)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Data'!$N$2:$BW$88,34,FALSE)</f>
        <v>0</v>
      </c>
      <c r="F69" s="166">
        <f>IFERROR(E69+'Pay App 31'!F69,"")</f>
        <v>0</v>
      </c>
      <c r="G69" s="166">
        <f>SUM('Pay App 1:Pay App 31'!H69)</f>
        <v>0</v>
      </c>
      <c r="H69" s="165"/>
      <c r="I69" s="166">
        <f t="shared" si="2"/>
        <v>0</v>
      </c>
      <c r="J69" s="167">
        <f t="shared" si="3"/>
        <v>0</v>
      </c>
      <c r="K69" s="166">
        <f t="shared" si="4"/>
        <v>0</v>
      </c>
      <c r="L69" s="166" t="str">
        <f t="shared" si="0"/>
        <v/>
      </c>
      <c r="M69" s="165"/>
      <c r="N69" s="166">
        <f>SUM('Pay App 1:Pay App 32'!L69)+SUM('Pay App 1:Pay App 32'!M69)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Data'!$N$2:$BW$88,34,FALSE)</f>
        <v>0</v>
      </c>
      <c r="F70" s="166">
        <f>IFERROR(E70+'Pay App 31'!F70,"")</f>
        <v>0</v>
      </c>
      <c r="G70" s="166">
        <f>SUM('Pay App 1:Pay App 31'!H70)</f>
        <v>0</v>
      </c>
      <c r="H70" s="165"/>
      <c r="I70" s="166">
        <f t="shared" si="2"/>
        <v>0</v>
      </c>
      <c r="J70" s="167">
        <f t="shared" si="3"/>
        <v>0</v>
      </c>
      <c r="K70" s="166">
        <f t="shared" si="4"/>
        <v>0</v>
      </c>
      <c r="L70" s="166" t="str">
        <f t="shared" si="0"/>
        <v/>
      </c>
      <c r="M70" s="165"/>
      <c r="N70" s="166">
        <f>SUM('Pay App 1:Pay App 32'!L70)+SUM('Pay App 1:Pay App 32'!M70)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Data'!$N$2:$BW$88,34,FALSE)</f>
        <v>0</v>
      </c>
      <c r="F71" s="166">
        <f>IFERROR(E71+'Pay App 31'!F71,"")</f>
        <v>0</v>
      </c>
      <c r="G71" s="166">
        <f>SUM('Pay App 1:Pay App 31'!H71)</f>
        <v>0</v>
      </c>
      <c r="H71" s="165"/>
      <c r="I71" s="166">
        <f t="shared" si="2"/>
        <v>0</v>
      </c>
      <c r="J71" s="167">
        <f t="shared" si="3"/>
        <v>0</v>
      </c>
      <c r="K71" s="166">
        <f t="shared" si="4"/>
        <v>0</v>
      </c>
      <c r="L71" s="166" t="str">
        <f t="shared" si="0"/>
        <v/>
      </c>
      <c r="M71" s="165"/>
      <c r="N71" s="166">
        <f>SUM('Pay App 1:Pay App 32'!L71)+SUM('Pay App 1:Pay App 32'!M71)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Data'!$N$2:$BW$88,34,FALSE)</f>
        <v>0</v>
      </c>
      <c r="F72" s="166">
        <f>IFERROR(E72+'Pay App 31'!F72,"")</f>
        <v>0</v>
      </c>
      <c r="G72" s="166">
        <f>SUM('Pay App 1:Pay App 31'!H72)</f>
        <v>0</v>
      </c>
      <c r="H72" s="165"/>
      <c r="I72" s="166">
        <f t="shared" si="2"/>
        <v>0</v>
      </c>
      <c r="J72" s="167">
        <f t="shared" si="3"/>
        <v>0</v>
      </c>
      <c r="K72" s="166">
        <f t="shared" si="4"/>
        <v>0</v>
      </c>
      <c r="L72" s="166" t="str">
        <f t="shared" si="0"/>
        <v/>
      </c>
      <c r="M72" s="165"/>
      <c r="N72" s="166">
        <f>SUM('Pay App 1:Pay App 32'!L72)+SUM('Pay App 1:Pay App 32'!M72)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Data'!$N$2:$BW$88,34,FALSE)</f>
        <v>0</v>
      </c>
      <c r="F73" s="166">
        <f>IFERROR(E73+'Pay App 31'!F73,"")</f>
        <v>0</v>
      </c>
      <c r="G73" s="166">
        <f>SUM('Pay App 1:Pay App 31'!H73)</f>
        <v>0</v>
      </c>
      <c r="H73" s="165"/>
      <c r="I73" s="166">
        <f t="shared" si="2"/>
        <v>0</v>
      </c>
      <c r="J73" s="167">
        <f t="shared" si="3"/>
        <v>0</v>
      </c>
      <c r="K73" s="166">
        <f t="shared" si="4"/>
        <v>0</v>
      </c>
      <c r="L73" s="166" t="str">
        <f t="shared" si="0"/>
        <v/>
      </c>
      <c r="M73" s="165"/>
      <c r="N73" s="166">
        <f>SUM('Pay App 1:Pay App 32'!L73)+SUM('Pay App 1:Pay App 32'!M73)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Data'!$N$2:$BW$88,34,FALSE)</f>
        <v>0</v>
      </c>
      <c r="F74" s="166">
        <f>IFERROR(E74+'Pay App 31'!F74,"")</f>
        <v>0</v>
      </c>
      <c r="G74" s="166">
        <f>SUM('Pay App 1:Pay App 31'!H74)</f>
        <v>0</v>
      </c>
      <c r="H74" s="165"/>
      <c r="I74" s="166">
        <f t="shared" si="2"/>
        <v>0</v>
      </c>
      <c r="J74" s="167">
        <f t="shared" si="3"/>
        <v>0</v>
      </c>
      <c r="K74" s="166">
        <f t="shared" si="4"/>
        <v>0</v>
      </c>
      <c r="L74" s="166" t="str">
        <f t="shared" si="0"/>
        <v/>
      </c>
      <c r="M74" s="165"/>
      <c r="N74" s="166">
        <f>SUM('Pay App 1:Pay App 32'!L74)+SUM('Pay App 1:Pay App 32'!M74)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Data'!$N$2:$BW$88,34,FALSE)</f>
        <v>0</v>
      </c>
      <c r="F75" s="166">
        <f>IFERROR(E75+'Pay App 31'!F75,"")</f>
        <v>0</v>
      </c>
      <c r="G75" s="166">
        <f>SUM('Pay App 1:Pay App 31'!H75)</f>
        <v>0</v>
      </c>
      <c r="H75" s="165"/>
      <c r="I75" s="166">
        <f t="shared" si="2"/>
        <v>0</v>
      </c>
      <c r="J75" s="167">
        <f t="shared" si="3"/>
        <v>0</v>
      </c>
      <c r="K75" s="166">
        <f t="shared" si="4"/>
        <v>0</v>
      </c>
      <c r="L75" s="166" t="str">
        <f t="shared" si="0"/>
        <v/>
      </c>
      <c r="M75" s="165"/>
      <c r="N75" s="166">
        <f>SUM('Pay App 1:Pay App 32'!L75)+SUM('Pay App 1:Pay App 32'!M75)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Data'!$N$2:$BW$88,34,FALSE)</f>
        <v>0</v>
      </c>
      <c r="F76" s="166">
        <f>IFERROR(E76+'Pay App 31'!F76,"")</f>
        <v>0</v>
      </c>
      <c r="G76" s="166">
        <f>SUM('Pay App 1:Pay App 31'!H76)</f>
        <v>0</v>
      </c>
      <c r="H76" s="165"/>
      <c r="I76" s="166">
        <f t="shared" si="2"/>
        <v>0</v>
      </c>
      <c r="J76" s="167">
        <f t="shared" si="3"/>
        <v>0</v>
      </c>
      <c r="K76" s="166">
        <f t="shared" si="4"/>
        <v>0</v>
      </c>
      <c r="L76" s="166" t="str">
        <f t="shared" si="0"/>
        <v/>
      </c>
      <c r="M76" s="165"/>
      <c r="N76" s="166">
        <f>SUM('Pay App 1:Pay App 32'!L76)+SUM('Pay App 1:Pay App 32'!M76)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Data'!$N$2:$BW$88,34,FALSE)</f>
        <v>0</v>
      </c>
      <c r="F77" s="166">
        <f>IFERROR(E77+'Pay App 31'!F77,"")</f>
        <v>0</v>
      </c>
      <c r="G77" s="166">
        <f>SUM('Pay App 1:Pay App 31'!H77)</f>
        <v>0</v>
      </c>
      <c r="H77" s="165"/>
      <c r="I77" s="166">
        <f t="shared" si="2"/>
        <v>0</v>
      </c>
      <c r="J77" s="167">
        <f t="shared" si="3"/>
        <v>0</v>
      </c>
      <c r="K77" s="166">
        <f t="shared" si="4"/>
        <v>0</v>
      </c>
      <c r="L77" s="166" t="str">
        <f t="shared" si="0"/>
        <v/>
      </c>
      <c r="M77" s="165"/>
      <c r="N77" s="166">
        <f>SUM('Pay App 1:Pay App 32'!L77)+SUM('Pay App 1:Pay App 32'!M77)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Data'!$N$2:$BW$88,34,FALSE)</f>
        <v>0</v>
      </c>
      <c r="F78" s="166">
        <f>IFERROR(E78+'Pay App 31'!F78,"")</f>
        <v>0</v>
      </c>
      <c r="G78" s="166">
        <f>SUM('Pay App 1:Pay App 31'!H78)</f>
        <v>0</v>
      </c>
      <c r="H78" s="165"/>
      <c r="I78" s="166">
        <f t="shared" si="2"/>
        <v>0</v>
      </c>
      <c r="J78" s="167">
        <f t="shared" si="3"/>
        <v>0</v>
      </c>
      <c r="K78" s="166">
        <f t="shared" si="4"/>
        <v>0</v>
      </c>
      <c r="L78" s="166" t="str">
        <f t="shared" si="0"/>
        <v/>
      </c>
      <c r="M78" s="165"/>
      <c r="N78" s="166">
        <f>SUM('Pay App 1:Pay App 32'!L78)+SUM('Pay App 1:Pay App 32'!M78)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Data'!$N$2:$BW$88,34,FALSE)</f>
        <v>0</v>
      </c>
      <c r="F79" s="166">
        <f>IFERROR(E79+'Pay App 31'!F79,"")</f>
        <v>0</v>
      </c>
      <c r="G79" s="166">
        <f>SUM('Pay App 1:Pay App 31'!H79)</f>
        <v>0</v>
      </c>
      <c r="H79" s="165"/>
      <c r="I79" s="166">
        <f t="shared" si="2"/>
        <v>0</v>
      </c>
      <c r="J79" s="167">
        <f t="shared" si="3"/>
        <v>0</v>
      </c>
      <c r="K79" s="166">
        <f t="shared" si="4"/>
        <v>0</v>
      </c>
      <c r="L79" s="166" t="str">
        <f t="shared" si="0"/>
        <v/>
      </c>
      <c r="M79" s="165"/>
      <c r="N79" s="166">
        <f>SUM('Pay App 1:Pay App 32'!L79)+SUM('Pay App 1:Pay App 32'!M79)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Data'!$N$2:$BW$88,34,FALSE)</f>
        <v>0</v>
      </c>
      <c r="F80" s="166">
        <f>IFERROR(E80+'Pay App 31'!F80,"")</f>
        <v>0</v>
      </c>
      <c r="G80" s="166">
        <f>SUM('Pay App 1:Pay App 31'!H80)</f>
        <v>0</v>
      </c>
      <c r="H80" s="165"/>
      <c r="I80" s="166">
        <f t="shared" si="2"/>
        <v>0</v>
      </c>
      <c r="J80" s="167">
        <f t="shared" si="3"/>
        <v>0</v>
      </c>
      <c r="K80" s="166">
        <f t="shared" si="4"/>
        <v>0</v>
      </c>
      <c r="L80" s="166" t="str">
        <f t="shared" si="0"/>
        <v/>
      </c>
      <c r="M80" s="165"/>
      <c r="N80" s="166">
        <f>SUM('Pay App 1:Pay App 32'!L80)+SUM('Pay App 1:Pay App 32'!M80)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Data'!$N$2:$BW$88,34,FALSE)</f>
        <v>0</v>
      </c>
      <c r="F81" s="166">
        <f>IFERROR(E81+'Pay App 31'!F81,"")</f>
        <v>0</v>
      </c>
      <c r="G81" s="166">
        <f>SUM('Pay App 1:Pay App 31'!H81)</f>
        <v>0</v>
      </c>
      <c r="H81" s="165"/>
      <c r="I81" s="166">
        <f t="shared" si="2"/>
        <v>0</v>
      </c>
      <c r="J81" s="167">
        <f t="shared" si="3"/>
        <v>0</v>
      </c>
      <c r="K81" s="166">
        <f t="shared" si="4"/>
        <v>0</v>
      </c>
      <c r="L81" s="166" t="str">
        <f t="shared" si="0"/>
        <v/>
      </c>
      <c r="M81" s="165"/>
      <c r="N81" s="166">
        <f>SUM('Pay App 1:Pay App 32'!L81)+SUM('Pay App 1:Pay App 32'!M81)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Data'!$N$2:$BW$88,34,FALSE)</f>
        <v>0</v>
      </c>
      <c r="F82" s="166">
        <f>IFERROR(E82+'Pay App 31'!F82,"")</f>
        <v>0</v>
      </c>
      <c r="G82" s="166">
        <f>SUM('Pay App 1:Pay App 31'!H82)</f>
        <v>0</v>
      </c>
      <c r="H82" s="165"/>
      <c r="I82" s="166">
        <f t="shared" si="2"/>
        <v>0</v>
      </c>
      <c r="J82" s="167">
        <f t="shared" si="3"/>
        <v>0</v>
      </c>
      <c r="K82" s="166">
        <f t="shared" si="4"/>
        <v>0</v>
      </c>
      <c r="L82" s="166" t="str">
        <f t="shared" si="0"/>
        <v/>
      </c>
      <c r="M82" s="165"/>
      <c r="N82" s="166">
        <f>SUM('Pay App 1:Pay App 32'!L82)+SUM('Pay App 1:Pay App 32'!M82)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Data'!$N$2:$BW$88,34,FALSE)</f>
        <v>0</v>
      </c>
      <c r="F83" s="166">
        <f>IFERROR(E83+'Pay App 31'!F83,"")</f>
        <v>0</v>
      </c>
      <c r="G83" s="166">
        <f>SUM('Pay App 1:Pay App 31'!H83)</f>
        <v>0</v>
      </c>
      <c r="H83" s="165"/>
      <c r="I83" s="166">
        <f t="shared" si="2"/>
        <v>0</v>
      </c>
      <c r="J83" s="167">
        <f t="shared" si="3"/>
        <v>0</v>
      </c>
      <c r="K83" s="166">
        <f t="shared" si="4"/>
        <v>0</v>
      </c>
      <c r="L83" s="166" t="str">
        <f t="shared" si="0"/>
        <v/>
      </c>
      <c r="M83" s="165"/>
      <c r="N83" s="166">
        <f>SUM('Pay App 1:Pay App 32'!L83)+SUM('Pay App 1:Pay App 32'!M83)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Data'!$N$2:$BW$88,34,FALSE)</f>
        <v>0</v>
      </c>
      <c r="F84" s="166">
        <f>IFERROR(E84+'Pay App 31'!F84,"")</f>
        <v>0</v>
      </c>
      <c r="G84" s="166">
        <f>SUM('Pay App 1:Pay App 31'!H84)</f>
        <v>0</v>
      </c>
      <c r="H84" s="165"/>
      <c r="I84" s="166">
        <f t="shared" si="2"/>
        <v>0</v>
      </c>
      <c r="J84" s="167">
        <f t="shared" si="3"/>
        <v>0</v>
      </c>
      <c r="K84" s="166">
        <f t="shared" si="4"/>
        <v>0</v>
      </c>
      <c r="L84" s="166" t="str">
        <f t="shared" si="0"/>
        <v/>
      </c>
      <c r="M84" s="165"/>
      <c r="N84" s="166">
        <f>SUM('Pay App 1:Pay App 32'!L84)+SUM('Pay App 1:Pay App 32'!M84)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Data'!$N$2:$BW$88,34,FALSE)</f>
        <v>0</v>
      </c>
      <c r="F85" s="166">
        <f>IFERROR(E85+'Pay App 31'!F85,"")</f>
        <v>0</v>
      </c>
      <c r="G85" s="166">
        <f>SUM('Pay App 1:Pay App 31'!H85)</f>
        <v>0</v>
      </c>
      <c r="H85" s="165"/>
      <c r="I85" s="166">
        <f t="shared" si="2"/>
        <v>0</v>
      </c>
      <c r="J85" s="167">
        <f t="shared" si="3"/>
        <v>0</v>
      </c>
      <c r="K85" s="166">
        <f t="shared" si="4"/>
        <v>0</v>
      </c>
      <c r="L85" s="166" t="str">
        <f t="shared" si="0"/>
        <v/>
      </c>
      <c r="M85" s="165"/>
      <c r="N85" s="166">
        <f>SUM('Pay App 1:Pay App 32'!L85)+SUM('Pay App 1:Pay App 32'!M85)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Data'!$N$2:$BW$88,34,FALSE)</f>
        <v>0</v>
      </c>
      <c r="F86" s="166">
        <f>IFERROR(E86+'Pay App 31'!F86,"")</f>
        <v>0</v>
      </c>
      <c r="G86" s="166">
        <f>SUM('Pay App 1:Pay App 31'!H86)</f>
        <v>0</v>
      </c>
      <c r="H86" s="165"/>
      <c r="I86" s="166">
        <f t="shared" si="2"/>
        <v>0</v>
      </c>
      <c r="J86" s="167">
        <f t="shared" si="3"/>
        <v>0</v>
      </c>
      <c r="K86" s="166">
        <f t="shared" si="4"/>
        <v>0</v>
      </c>
      <c r="L86" s="166" t="str">
        <f t="shared" si="0"/>
        <v/>
      </c>
      <c r="M86" s="165"/>
      <c r="N86" s="166">
        <f>SUM('Pay App 1:Pay App 32'!L86)+SUM('Pay App 1:Pay App 32'!M86)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Data'!$N$2:$BW$88,34,FALSE)</f>
        <v>0</v>
      </c>
      <c r="F87" s="166">
        <f>IFERROR(E87+'Pay App 31'!F87,"")</f>
        <v>0</v>
      </c>
      <c r="G87" s="166">
        <f>SUM('Pay App 1:Pay App 31'!H87)</f>
        <v>0</v>
      </c>
      <c r="H87" s="165"/>
      <c r="I87" s="166">
        <f t="shared" si="2"/>
        <v>0</v>
      </c>
      <c r="J87" s="167">
        <f t="shared" si="3"/>
        <v>0</v>
      </c>
      <c r="K87" s="166">
        <f t="shared" si="4"/>
        <v>0</v>
      </c>
      <c r="L87" s="166" t="str">
        <f t="shared" si="0"/>
        <v/>
      </c>
      <c r="M87" s="165"/>
      <c r="N87" s="166">
        <f>SUM('Pay App 1:Pay App 32'!L87)+SUM('Pay App 1:Pay App 32'!M87)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Data'!$N$2:$BW$88,34,FALSE)</f>
        <v>0</v>
      </c>
      <c r="F88" s="166">
        <f>IFERROR(E88+'Pay App 31'!F88,"")</f>
        <v>0</v>
      </c>
      <c r="G88" s="166">
        <f>SUM('Pay App 1:Pay App 31'!H88)</f>
        <v>0</v>
      </c>
      <c r="H88" s="165"/>
      <c r="I88" s="166">
        <f t="shared" si="2"/>
        <v>0</v>
      </c>
      <c r="J88" s="167">
        <f t="shared" si="3"/>
        <v>0</v>
      </c>
      <c r="K88" s="166">
        <f t="shared" si="4"/>
        <v>0</v>
      </c>
      <c r="L88" s="166" t="str">
        <f t="shared" si="0"/>
        <v/>
      </c>
      <c r="M88" s="165"/>
      <c r="N88" s="166">
        <f>SUM('Pay App 1:Pay App 32'!L88)+SUM('Pay App 1:Pay App 32'!M88)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Data'!$N$2:$BW$88,34,FALSE)</f>
        <v>0</v>
      </c>
      <c r="F89" s="166">
        <f>IFERROR(E89+'Pay App 31'!F89,"")</f>
        <v>0</v>
      </c>
      <c r="G89" s="166">
        <f>SUM('Pay App 1:Pay App 31'!H89)</f>
        <v>0</v>
      </c>
      <c r="H89" s="165"/>
      <c r="I89" s="166">
        <f t="shared" si="2"/>
        <v>0</v>
      </c>
      <c r="J89" s="167">
        <f t="shared" si="3"/>
        <v>0</v>
      </c>
      <c r="K89" s="166">
        <f t="shared" si="4"/>
        <v>0</v>
      </c>
      <c r="L89" s="166" t="str">
        <f t="shared" si="0"/>
        <v/>
      </c>
      <c r="M89" s="165"/>
      <c r="N89" s="166">
        <f>SUM('Pay App 1:Pay App 32'!L89)+SUM('Pay App 1:Pay App 32'!M89)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Data'!$N$2:$BW$88,34,FALSE)</f>
        <v>0</v>
      </c>
      <c r="F90" s="166">
        <f>IFERROR(E90+'Pay App 31'!F90,"")</f>
        <v>0</v>
      </c>
      <c r="G90" s="166">
        <f>SUM('Pay App 1:Pay App 31'!H90)</f>
        <v>0</v>
      </c>
      <c r="H90" s="165"/>
      <c r="I90" s="166">
        <f t="shared" si="2"/>
        <v>0</v>
      </c>
      <c r="J90" s="167">
        <f t="shared" si="3"/>
        <v>0</v>
      </c>
      <c r="K90" s="166">
        <f t="shared" si="4"/>
        <v>0</v>
      </c>
      <c r="L90" s="166" t="str">
        <f t="shared" si="0"/>
        <v/>
      </c>
      <c r="M90" s="165"/>
      <c r="N90" s="166">
        <f>SUM('Pay App 1:Pay App 32'!L90)+SUM('Pay App 1:Pay App 32'!M90)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Data'!$N$2:$BW$88,34,FALSE)</f>
        <v>0</v>
      </c>
      <c r="F91" s="166">
        <f>IFERROR(E91+'Pay App 31'!F91,"")</f>
        <v>0</v>
      </c>
      <c r="G91" s="166">
        <f>SUM('Pay App 1:Pay App 31'!H91)</f>
        <v>0</v>
      </c>
      <c r="H91" s="165"/>
      <c r="I91" s="166">
        <f t="shared" si="2"/>
        <v>0</v>
      </c>
      <c r="J91" s="167">
        <f t="shared" si="3"/>
        <v>0</v>
      </c>
      <c r="K91" s="166">
        <f t="shared" si="4"/>
        <v>0</v>
      </c>
      <c r="L91" s="166" t="str">
        <f t="shared" si="0"/>
        <v/>
      </c>
      <c r="M91" s="165"/>
      <c r="N91" s="166">
        <f>SUM('Pay App 1:Pay App 32'!L91)+SUM('Pay App 1:Pay App 32'!M91)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Data'!$N$2:$BW$88,34,FALSE)</f>
        <v>0</v>
      </c>
      <c r="F92" s="166">
        <f>IFERROR(E92+'Pay App 31'!F92,"")</f>
        <v>0</v>
      </c>
      <c r="G92" s="166">
        <f>SUM('Pay App 1:Pay App 31'!H92)</f>
        <v>0</v>
      </c>
      <c r="H92" s="165"/>
      <c r="I92" s="166">
        <f t="shared" si="2"/>
        <v>0</v>
      </c>
      <c r="J92" s="167">
        <f t="shared" si="3"/>
        <v>0</v>
      </c>
      <c r="K92" s="166">
        <f t="shared" si="4"/>
        <v>0</v>
      </c>
      <c r="L92" s="166" t="str">
        <f t="shared" si="0"/>
        <v/>
      </c>
      <c r="M92" s="165"/>
      <c r="N92" s="166">
        <f>SUM('Pay App 1:Pay App 32'!L92)+SUM('Pay App 1:Pay App 32'!M92)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Data'!$N$2:$BW$88,34,FALSE)</f>
        <v>0</v>
      </c>
      <c r="F93" s="166">
        <f>IFERROR(E93+'Pay App 31'!F93,"")</f>
        <v>0</v>
      </c>
      <c r="G93" s="166">
        <f>SUM('Pay App 1:Pay App 31'!H93)</f>
        <v>0</v>
      </c>
      <c r="H93" s="165"/>
      <c r="I93" s="166">
        <f t="shared" si="2"/>
        <v>0</v>
      </c>
      <c r="J93" s="167">
        <f t="shared" si="3"/>
        <v>0</v>
      </c>
      <c r="K93" s="166">
        <f t="shared" si="4"/>
        <v>0</v>
      </c>
      <c r="L93" s="166" t="str">
        <f t="shared" si="0"/>
        <v/>
      </c>
      <c r="M93" s="165"/>
      <c r="N93" s="166">
        <f>SUM('Pay App 1:Pay App 32'!L93)+SUM('Pay App 1:Pay App 32'!M93)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Data'!$N$2:$BW$88,34,FALSE)</f>
        <v>0</v>
      </c>
      <c r="F94" s="166">
        <f>IFERROR(E94+'Pay App 31'!F94,"")</f>
        <v>0</v>
      </c>
      <c r="G94" s="166">
        <f>SUM('Pay App 1:Pay App 31'!H94)</f>
        <v>0</v>
      </c>
      <c r="H94" s="165"/>
      <c r="I94" s="166">
        <f t="shared" si="2"/>
        <v>0</v>
      </c>
      <c r="J94" s="167">
        <f t="shared" si="3"/>
        <v>0</v>
      </c>
      <c r="K94" s="166">
        <f t="shared" si="4"/>
        <v>0</v>
      </c>
      <c r="L94" s="166" t="str">
        <f t="shared" si="0"/>
        <v/>
      </c>
      <c r="M94" s="165"/>
      <c r="N94" s="166">
        <f>SUM('Pay App 1:Pay App 32'!L94)+SUM('Pay App 1:Pay App 32'!M94)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Data'!$N$2:$BW$88,34,FALSE)</f>
        <v>0</v>
      </c>
      <c r="F95" s="166">
        <f>IFERROR(E95+'Pay App 31'!F95,"")</f>
        <v>0</v>
      </c>
      <c r="G95" s="166">
        <f>SUM('Pay App 1:Pay App 31'!H95)</f>
        <v>0</v>
      </c>
      <c r="H95" s="165"/>
      <c r="I95" s="166">
        <f t="shared" si="2"/>
        <v>0</v>
      </c>
      <c r="J95" s="167">
        <f t="shared" si="3"/>
        <v>0</v>
      </c>
      <c r="K95" s="166">
        <f t="shared" si="4"/>
        <v>0</v>
      </c>
      <c r="L95" s="166" t="str">
        <f t="shared" si="0"/>
        <v/>
      </c>
      <c r="M95" s="165"/>
      <c r="N95" s="166">
        <f>SUM('Pay App 1:Pay App 32'!L95)+SUM('Pay App 1:Pay App 32'!M95)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Data'!$N$2:$BW$88,34,FALSE)</f>
        <v>0</v>
      </c>
      <c r="F96" s="166">
        <f>IFERROR(E96+'Pay App 31'!F96,"")</f>
        <v>0</v>
      </c>
      <c r="G96" s="166">
        <f>SUM('Pay App 1:Pay App 31'!H96)</f>
        <v>0</v>
      </c>
      <c r="H96" s="165"/>
      <c r="I96" s="166">
        <f t="shared" si="2"/>
        <v>0</v>
      </c>
      <c r="J96" s="167">
        <f t="shared" si="3"/>
        <v>0</v>
      </c>
      <c r="K96" s="166">
        <f t="shared" si="4"/>
        <v>0</v>
      </c>
      <c r="L96" s="166" t="str">
        <f t="shared" si="0"/>
        <v/>
      </c>
      <c r="M96" s="165"/>
      <c r="N96" s="166">
        <f>SUM('Pay App 1:Pay App 32'!L96)+SUM('Pay App 1:Pay App 32'!M96)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Data'!$N$2:$BW$88,34,FALSE)</f>
        <v>0</v>
      </c>
      <c r="F97" s="166">
        <f>IFERROR(E97+'Pay App 31'!F97,"")</f>
        <v>0</v>
      </c>
      <c r="G97" s="166">
        <f>SUM('Pay App 1:Pay App 31'!H97)</f>
        <v>0</v>
      </c>
      <c r="H97" s="165"/>
      <c r="I97" s="166">
        <f t="shared" si="2"/>
        <v>0</v>
      </c>
      <c r="J97" s="167">
        <f t="shared" si="3"/>
        <v>0</v>
      </c>
      <c r="K97" s="166">
        <f t="shared" si="4"/>
        <v>0</v>
      </c>
      <c r="L97" s="166" t="str">
        <f t="shared" si="0"/>
        <v/>
      </c>
      <c r="M97" s="165"/>
      <c r="N97" s="166">
        <f>SUM('Pay App 1:Pay App 32'!L97)+SUM('Pay App 1:Pay App 32'!M97)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Data'!$N$2:$BW$88,34,FALSE)</f>
        <v>0</v>
      </c>
      <c r="F98" s="166">
        <f>IFERROR(E98+'Pay App 31'!F98,"")</f>
        <v>0</v>
      </c>
      <c r="G98" s="166">
        <f>SUM('Pay App 1:Pay App 31'!H98)</f>
        <v>0</v>
      </c>
      <c r="H98" s="165"/>
      <c r="I98" s="166">
        <f t="shared" si="2"/>
        <v>0</v>
      </c>
      <c r="J98" s="167">
        <f t="shared" si="3"/>
        <v>0</v>
      </c>
      <c r="K98" s="166">
        <f t="shared" si="4"/>
        <v>0</v>
      </c>
      <c r="L98" s="166" t="str">
        <f t="shared" si="0"/>
        <v/>
      </c>
      <c r="M98" s="165"/>
      <c r="N98" s="166">
        <f>SUM('Pay App 1:Pay App 32'!L98)+SUM('Pay App 1:Pay App 32'!M98)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Data'!$N$2:$BW$88,34,FALSE)</f>
        <v>0</v>
      </c>
      <c r="F99" s="166">
        <f>IFERROR(E99+'Pay App 31'!F99,"")</f>
        <v>0</v>
      </c>
      <c r="G99" s="166">
        <f>SUM('Pay App 1:Pay App 31'!H99)</f>
        <v>0</v>
      </c>
      <c r="H99" s="165"/>
      <c r="I99" s="166">
        <f t="shared" si="2"/>
        <v>0</v>
      </c>
      <c r="J99" s="167">
        <f t="shared" si="3"/>
        <v>0</v>
      </c>
      <c r="K99" s="166">
        <f t="shared" si="4"/>
        <v>0</v>
      </c>
      <c r="L99" s="166" t="str">
        <f t="shared" si="0"/>
        <v/>
      </c>
      <c r="M99" s="165"/>
      <c r="N99" s="166">
        <f>SUM('Pay App 1:Pay App 32'!L99)+SUM('Pay App 1:Pay App 32'!M99)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Data'!$N$2:$BW$88,34,FALSE)</f>
        <v>0</v>
      </c>
      <c r="F100" s="166">
        <f>IFERROR(E100+'Pay App 31'!F100,"")</f>
        <v>0</v>
      </c>
      <c r="G100" s="166">
        <f>SUM('Pay App 1:Pay App 31'!H100)</f>
        <v>0</v>
      </c>
      <c r="H100" s="165"/>
      <c r="I100" s="166">
        <f>G100+H100</f>
        <v>0</v>
      </c>
      <c r="J100" s="167">
        <f>IFERROR(I100/F100,0)</f>
        <v>0</v>
      </c>
      <c r="K100" s="166">
        <f>IFERROR(F100-I100,"")</f>
        <v>0</v>
      </c>
      <c r="L100" s="166" t="str">
        <f t="shared" si="0"/>
        <v/>
      </c>
      <c r="M100" s="165"/>
      <c r="N100" s="166">
        <f>SUM('Pay App 1:Pay App 32'!L100)+SUM('Pay App 1:Pay App 32'!M100)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32.200000000000003</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Data'!$N$2:$BW$88,34,FALSE)</f>
        <v>0</v>
      </c>
      <c r="F106" s="166">
        <f>IFERROR(E106+'Pay App 31'!F106,"")</f>
        <v>0</v>
      </c>
      <c r="G106" s="166">
        <f>SUM('Pay App 1:Pay App 31'!H106)</f>
        <v>0</v>
      </c>
      <c r="H106" s="165"/>
      <c r="I106" s="166">
        <f>G106+H106</f>
        <v>0</v>
      </c>
      <c r="J106" s="167">
        <f>IFERROR(I106/F106,0)</f>
        <v>0</v>
      </c>
      <c r="K106" s="166">
        <f>IFERROR(F106-I106,"")</f>
        <v>0</v>
      </c>
      <c r="L106" s="166" t="str">
        <f>IF(AND($H$33&lt;100000, $H$33&gt;0, H106&gt;=1),0,IF(AND($H$33&gt;=100000,H106&lt;&gt;""),O106,""))</f>
        <v/>
      </c>
      <c r="M106" s="165"/>
      <c r="N106" s="166">
        <f>SUM('Pay App 1:Pay App 32'!L106)+SUM('Pay App 1:Pay App 32'!M106)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Data'!$N$2:$BW$88,34,FALSE)</f>
        <v>0</v>
      </c>
      <c r="F107" s="166">
        <f>IFERROR(E107+'Pay App 31'!F107,"")</f>
        <v>0</v>
      </c>
      <c r="G107" s="166">
        <f>SUM('Pay App 1:Pay App 31'!H107)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32'!L107)+SUM('Pay App 1:Pay App 32'!M107)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Data'!$N$2:$BW$88,34,FALSE)</f>
        <v>0</v>
      </c>
      <c r="F108" s="166">
        <f>IFERROR(E108+'Pay App 31'!F108,"")</f>
        <v>0</v>
      </c>
      <c r="G108" s="166">
        <f>SUM('Pay App 1:Pay App 31'!H108)</f>
        <v>0</v>
      </c>
      <c r="H108" s="165"/>
      <c r="I108" s="166">
        <f t="shared" si="6"/>
        <v>0</v>
      </c>
      <c r="J108" s="167">
        <f t="shared" si="7"/>
        <v>0</v>
      </c>
      <c r="K108" s="166">
        <f t="shared" si="8"/>
        <v>0</v>
      </c>
      <c r="L108" s="166" t="str">
        <f t="shared" si="9"/>
        <v/>
      </c>
      <c r="M108" s="165"/>
      <c r="N108" s="166">
        <f>SUM('Pay App 1:Pay App 32'!L108)+SUM('Pay App 1:Pay App 32'!M108)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Data'!$N$2:$BW$88,34,FALSE)</f>
        <v>0</v>
      </c>
      <c r="F109" s="166">
        <f>IFERROR(E109+'Pay App 31'!F109,"")</f>
        <v>0</v>
      </c>
      <c r="G109" s="166">
        <f>SUM('Pay App 1:Pay App 31'!H109)</f>
        <v>0</v>
      </c>
      <c r="H109" s="165"/>
      <c r="I109" s="166">
        <f t="shared" si="6"/>
        <v>0</v>
      </c>
      <c r="J109" s="167">
        <f t="shared" si="7"/>
        <v>0</v>
      </c>
      <c r="K109" s="166">
        <f t="shared" si="8"/>
        <v>0</v>
      </c>
      <c r="L109" s="166" t="str">
        <f t="shared" si="9"/>
        <v/>
      </c>
      <c r="M109" s="165"/>
      <c r="N109" s="166">
        <f>SUM('Pay App 1:Pay App 32'!L109)+SUM('Pay App 1:Pay App 32'!M109)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Data'!$N$2:$BW$88,34,FALSE)</f>
        <v>0</v>
      </c>
      <c r="F110" s="166">
        <f>IFERROR(E110+'Pay App 31'!F110,"")</f>
        <v>0</v>
      </c>
      <c r="G110" s="166">
        <f>SUM('Pay App 1:Pay App 31'!H110)</f>
        <v>0</v>
      </c>
      <c r="H110" s="165"/>
      <c r="I110" s="166">
        <f t="shared" si="6"/>
        <v>0</v>
      </c>
      <c r="J110" s="167">
        <f t="shared" si="7"/>
        <v>0</v>
      </c>
      <c r="K110" s="166">
        <f t="shared" si="8"/>
        <v>0</v>
      </c>
      <c r="L110" s="166" t="str">
        <f t="shared" si="9"/>
        <v/>
      </c>
      <c r="M110" s="165"/>
      <c r="N110" s="166">
        <f>SUM('Pay App 1:Pay App 32'!L110)+SUM('Pay App 1:Pay App 32'!M110)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Data'!$N$2:$BW$88,34,FALSE)</f>
        <v>0</v>
      </c>
      <c r="F111" s="166">
        <f>IFERROR(E111+'Pay App 31'!F111,"")</f>
        <v>0</v>
      </c>
      <c r="G111" s="166">
        <f>SUM('Pay App 1:Pay App 31'!H111)</f>
        <v>0</v>
      </c>
      <c r="H111" s="165"/>
      <c r="I111" s="166">
        <f t="shared" si="6"/>
        <v>0</v>
      </c>
      <c r="J111" s="167">
        <f t="shared" si="7"/>
        <v>0</v>
      </c>
      <c r="K111" s="166">
        <f t="shared" si="8"/>
        <v>0</v>
      </c>
      <c r="L111" s="166" t="str">
        <f t="shared" si="9"/>
        <v/>
      </c>
      <c r="M111" s="165"/>
      <c r="N111" s="166">
        <f>SUM('Pay App 1:Pay App 32'!L111)+SUM('Pay App 1:Pay App 32'!M111)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Data'!$N$2:$BW$88,34,FALSE)</f>
        <v>0</v>
      </c>
      <c r="F112" s="166">
        <f>IFERROR(E112+'Pay App 31'!F112,"")</f>
        <v>0</v>
      </c>
      <c r="G112" s="166">
        <f>SUM('Pay App 1:Pay App 31'!H112)</f>
        <v>0</v>
      </c>
      <c r="H112" s="165"/>
      <c r="I112" s="166">
        <f t="shared" si="6"/>
        <v>0</v>
      </c>
      <c r="J112" s="167">
        <f t="shared" si="7"/>
        <v>0</v>
      </c>
      <c r="K112" s="166">
        <f t="shared" si="8"/>
        <v>0</v>
      </c>
      <c r="L112" s="166" t="str">
        <f t="shared" si="9"/>
        <v/>
      </c>
      <c r="M112" s="165"/>
      <c r="N112" s="166">
        <f>SUM('Pay App 1:Pay App 32'!L112)+SUM('Pay App 1:Pay App 32'!M112)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Data'!$N$2:$BW$88,34,FALSE)</f>
        <v>0</v>
      </c>
      <c r="F113" s="166">
        <f>IFERROR(E113+'Pay App 31'!F113,"")</f>
        <v>0</v>
      </c>
      <c r="G113" s="166">
        <f>SUM('Pay App 1:Pay App 31'!H113)</f>
        <v>0</v>
      </c>
      <c r="H113" s="165"/>
      <c r="I113" s="166">
        <f t="shared" si="6"/>
        <v>0</v>
      </c>
      <c r="J113" s="167">
        <f t="shared" si="7"/>
        <v>0</v>
      </c>
      <c r="K113" s="166">
        <f t="shared" si="8"/>
        <v>0</v>
      </c>
      <c r="L113" s="166" t="str">
        <f t="shared" si="9"/>
        <v/>
      </c>
      <c r="M113" s="165"/>
      <c r="N113" s="166">
        <f>SUM('Pay App 1:Pay App 32'!L113)+SUM('Pay App 1:Pay App 32'!M113)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Data'!$N$2:$BW$88,34,FALSE)</f>
        <v>0</v>
      </c>
      <c r="F114" s="166">
        <f>IFERROR(E114+'Pay App 31'!F114,"")</f>
        <v>0</v>
      </c>
      <c r="G114" s="166">
        <f>SUM('Pay App 1:Pay App 31'!H114)</f>
        <v>0</v>
      </c>
      <c r="H114" s="165"/>
      <c r="I114" s="166">
        <f t="shared" si="6"/>
        <v>0</v>
      </c>
      <c r="J114" s="167">
        <f t="shared" si="7"/>
        <v>0</v>
      </c>
      <c r="K114" s="166">
        <f t="shared" si="8"/>
        <v>0</v>
      </c>
      <c r="L114" s="166" t="str">
        <f t="shared" si="9"/>
        <v/>
      </c>
      <c r="M114" s="165"/>
      <c r="N114" s="166">
        <f>SUM('Pay App 1:Pay App 32'!L114)+SUM('Pay App 1:Pay App 32'!M114)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Data'!$N$2:$BW$88,34,FALSE)</f>
        <v>0</v>
      </c>
      <c r="F115" s="166">
        <f>IFERROR(E115+'Pay App 31'!F115,"")</f>
        <v>0</v>
      </c>
      <c r="G115" s="166">
        <f>SUM('Pay App 1:Pay App 31'!H115)</f>
        <v>0</v>
      </c>
      <c r="H115" s="165"/>
      <c r="I115" s="166">
        <f t="shared" si="6"/>
        <v>0</v>
      </c>
      <c r="J115" s="167">
        <f t="shared" si="7"/>
        <v>0</v>
      </c>
      <c r="K115" s="166">
        <f t="shared" si="8"/>
        <v>0</v>
      </c>
      <c r="L115" s="166" t="str">
        <f t="shared" si="9"/>
        <v/>
      </c>
      <c r="M115" s="165"/>
      <c r="N115" s="166">
        <f>SUM('Pay App 1:Pay App 32'!L115)+SUM('Pay App 1:Pay App 32'!M115)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Data'!$N$2:$BW$88,34,FALSE)</f>
        <v>0</v>
      </c>
      <c r="F116" s="166">
        <f>IFERROR(E116+'Pay App 31'!F116,"")</f>
        <v>0</v>
      </c>
      <c r="G116" s="166">
        <f>SUM('Pay App 1:Pay App 31'!H116)</f>
        <v>0</v>
      </c>
      <c r="H116" s="165"/>
      <c r="I116" s="166">
        <f t="shared" si="6"/>
        <v>0</v>
      </c>
      <c r="J116" s="167">
        <f t="shared" si="7"/>
        <v>0</v>
      </c>
      <c r="K116" s="166">
        <f t="shared" si="8"/>
        <v>0</v>
      </c>
      <c r="L116" s="166" t="str">
        <f t="shared" si="9"/>
        <v/>
      </c>
      <c r="M116" s="165"/>
      <c r="N116" s="166">
        <f>SUM('Pay App 1:Pay App 32'!L116)+SUM('Pay App 1:Pay App 32'!M116)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Data'!$N$2:$BW$88,34,FALSE)</f>
        <v>0</v>
      </c>
      <c r="F117" s="166">
        <f>IFERROR(E117+'Pay App 31'!F117,"")</f>
        <v>0</v>
      </c>
      <c r="G117" s="166">
        <f>SUM('Pay App 1:Pay App 31'!H117)</f>
        <v>0</v>
      </c>
      <c r="H117" s="165"/>
      <c r="I117" s="166">
        <f t="shared" si="6"/>
        <v>0</v>
      </c>
      <c r="J117" s="167">
        <f t="shared" si="7"/>
        <v>0</v>
      </c>
      <c r="K117" s="166">
        <f t="shared" si="8"/>
        <v>0</v>
      </c>
      <c r="L117" s="166" t="str">
        <f t="shared" si="9"/>
        <v/>
      </c>
      <c r="M117" s="165"/>
      <c r="N117" s="166">
        <f>SUM('Pay App 1:Pay App 32'!L117)+SUM('Pay App 1:Pay App 32'!M117)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Data'!$N$2:$BW$88,34,FALSE)</f>
        <v>0</v>
      </c>
      <c r="F118" s="166">
        <f>IFERROR(E118+'Pay App 31'!F118,"")</f>
        <v>0</v>
      </c>
      <c r="G118" s="166">
        <f>SUM('Pay App 1:Pay App 31'!H118)</f>
        <v>0</v>
      </c>
      <c r="H118" s="165"/>
      <c r="I118" s="166">
        <f t="shared" si="6"/>
        <v>0</v>
      </c>
      <c r="J118" s="167">
        <f t="shared" si="7"/>
        <v>0</v>
      </c>
      <c r="K118" s="166">
        <f t="shared" si="8"/>
        <v>0</v>
      </c>
      <c r="L118" s="166" t="str">
        <f t="shared" si="9"/>
        <v/>
      </c>
      <c r="M118" s="165"/>
      <c r="N118" s="166">
        <f>SUM('Pay App 1:Pay App 32'!L118)+SUM('Pay App 1:Pay App 32'!M118)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Data'!$N$2:$BW$88,34,FALSE)</f>
        <v>0</v>
      </c>
      <c r="F119" s="166">
        <f>IFERROR(E119+'Pay App 31'!F119,"")</f>
        <v>0</v>
      </c>
      <c r="G119" s="166">
        <f>SUM('Pay App 1:Pay App 31'!H119)</f>
        <v>0</v>
      </c>
      <c r="H119" s="165"/>
      <c r="I119" s="166">
        <f t="shared" si="6"/>
        <v>0</v>
      </c>
      <c r="J119" s="167">
        <f t="shared" si="7"/>
        <v>0</v>
      </c>
      <c r="K119" s="166">
        <f t="shared" si="8"/>
        <v>0</v>
      </c>
      <c r="L119" s="166" t="str">
        <f t="shared" si="9"/>
        <v/>
      </c>
      <c r="M119" s="165"/>
      <c r="N119" s="166">
        <f>SUM('Pay App 1:Pay App 32'!L119)+SUM('Pay App 1:Pay App 32'!M119)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Data'!$N$2:$BW$88,34,FALSE)</f>
        <v>0</v>
      </c>
      <c r="F120" s="166">
        <f>IFERROR(E120+'Pay App 31'!F120,"")</f>
        <v>0</v>
      </c>
      <c r="G120" s="166">
        <f>SUM('Pay App 1:Pay App 31'!H120)</f>
        <v>0</v>
      </c>
      <c r="H120" s="165"/>
      <c r="I120" s="166">
        <f t="shared" si="6"/>
        <v>0</v>
      </c>
      <c r="J120" s="167">
        <f t="shared" si="7"/>
        <v>0</v>
      </c>
      <c r="K120" s="166">
        <f t="shared" si="8"/>
        <v>0</v>
      </c>
      <c r="L120" s="166" t="str">
        <f t="shared" si="9"/>
        <v/>
      </c>
      <c r="M120" s="165"/>
      <c r="N120" s="166">
        <f>SUM('Pay App 1:Pay App 32'!L120)+SUM('Pay App 1:Pay App 32'!M120)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Data'!$N$2:$BW$88,34,FALSE)</f>
        <v>0</v>
      </c>
      <c r="F121" s="166">
        <f>IFERROR(E121+'Pay App 31'!F121,"")</f>
        <v>0</v>
      </c>
      <c r="G121" s="166">
        <f>SUM('Pay App 1:Pay App 31'!H121)</f>
        <v>0</v>
      </c>
      <c r="H121" s="165"/>
      <c r="I121" s="166">
        <f t="shared" si="6"/>
        <v>0</v>
      </c>
      <c r="J121" s="167">
        <f t="shared" si="7"/>
        <v>0</v>
      </c>
      <c r="K121" s="166">
        <f t="shared" si="8"/>
        <v>0</v>
      </c>
      <c r="L121" s="166" t="str">
        <f t="shared" si="9"/>
        <v/>
      </c>
      <c r="M121" s="165"/>
      <c r="N121" s="166">
        <f>SUM('Pay App 1:Pay App 32'!L121)+SUM('Pay App 1:Pay App 32'!M121)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Data'!$N$2:$BW$88,34,FALSE)</f>
        <v>0</v>
      </c>
      <c r="F122" s="166">
        <f>IFERROR(E122+'Pay App 31'!F122,"")</f>
        <v>0</v>
      </c>
      <c r="G122" s="166">
        <f>SUM('Pay App 1:Pay App 31'!H122)</f>
        <v>0</v>
      </c>
      <c r="H122" s="165"/>
      <c r="I122" s="166">
        <f t="shared" si="6"/>
        <v>0</v>
      </c>
      <c r="J122" s="167">
        <f t="shared" si="7"/>
        <v>0</v>
      </c>
      <c r="K122" s="166">
        <f t="shared" si="8"/>
        <v>0</v>
      </c>
      <c r="L122" s="166" t="str">
        <f t="shared" si="9"/>
        <v/>
      </c>
      <c r="M122" s="165"/>
      <c r="N122" s="166">
        <f>SUM('Pay App 1:Pay App 32'!L122)+SUM('Pay App 1:Pay App 32'!M122)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Data'!$N$2:$BW$88,34,FALSE)</f>
        <v>0</v>
      </c>
      <c r="F123" s="166">
        <f>IFERROR(E123+'Pay App 31'!F123,"")</f>
        <v>0</v>
      </c>
      <c r="G123" s="166">
        <f>SUM('Pay App 1:Pay App 31'!H123)</f>
        <v>0</v>
      </c>
      <c r="H123" s="165"/>
      <c r="I123" s="166">
        <f t="shared" si="6"/>
        <v>0</v>
      </c>
      <c r="J123" s="167">
        <f t="shared" si="7"/>
        <v>0</v>
      </c>
      <c r="K123" s="166">
        <f t="shared" si="8"/>
        <v>0</v>
      </c>
      <c r="L123" s="166" t="str">
        <f t="shared" si="9"/>
        <v/>
      </c>
      <c r="M123" s="165"/>
      <c r="N123" s="166">
        <f>SUM('Pay App 1:Pay App 32'!L123)+SUM('Pay App 1:Pay App 32'!M123)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Data'!$N$2:$BW$88,34,FALSE)</f>
        <v>0</v>
      </c>
      <c r="F124" s="166">
        <f>IFERROR(E124+'Pay App 31'!F124,"")</f>
        <v>0</v>
      </c>
      <c r="G124" s="166">
        <f>SUM('Pay App 1:Pay App 31'!H124)</f>
        <v>0</v>
      </c>
      <c r="H124" s="165"/>
      <c r="I124" s="166">
        <f t="shared" si="6"/>
        <v>0</v>
      </c>
      <c r="J124" s="167">
        <f t="shared" si="7"/>
        <v>0</v>
      </c>
      <c r="K124" s="166">
        <f t="shared" si="8"/>
        <v>0</v>
      </c>
      <c r="L124" s="166" t="str">
        <f t="shared" si="9"/>
        <v/>
      </c>
      <c r="M124" s="165"/>
      <c r="N124" s="166">
        <f>SUM('Pay App 1:Pay App 32'!L124)+SUM('Pay App 1:Pay App 32'!M124)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Data'!$N$2:$BW$88,34,FALSE)</f>
        <v>0</v>
      </c>
      <c r="F125" s="166">
        <f>IFERROR(E125+'Pay App 31'!F125,"")</f>
        <v>0</v>
      </c>
      <c r="G125" s="166">
        <f>SUM('Pay App 1:Pay App 31'!H125)</f>
        <v>0</v>
      </c>
      <c r="H125" s="165"/>
      <c r="I125" s="166">
        <f t="shared" si="6"/>
        <v>0</v>
      </c>
      <c r="J125" s="167">
        <f t="shared" si="7"/>
        <v>0</v>
      </c>
      <c r="K125" s="166">
        <f t="shared" si="8"/>
        <v>0</v>
      </c>
      <c r="L125" s="166" t="str">
        <f t="shared" si="9"/>
        <v/>
      </c>
      <c r="M125" s="165"/>
      <c r="N125" s="166">
        <f>SUM('Pay App 1:Pay App 32'!L125)+SUM('Pay App 1:Pay App 32'!M125)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Data'!$N$2:$BW$88,34,FALSE)</f>
        <v>0</v>
      </c>
      <c r="F126" s="166">
        <f>IFERROR(E126+'Pay App 31'!F126,"")</f>
        <v>0</v>
      </c>
      <c r="G126" s="166">
        <f>SUM('Pay App 1:Pay App 31'!H126)</f>
        <v>0</v>
      </c>
      <c r="H126" s="165"/>
      <c r="I126" s="166">
        <f t="shared" si="6"/>
        <v>0</v>
      </c>
      <c r="J126" s="167">
        <f t="shared" si="7"/>
        <v>0</v>
      </c>
      <c r="K126" s="166">
        <f t="shared" si="8"/>
        <v>0</v>
      </c>
      <c r="L126" s="166" t="str">
        <f t="shared" si="9"/>
        <v/>
      </c>
      <c r="M126" s="165"/>
      <c r="N126" s="166">
        <f>SUM('Pay App 1:Pay App 32'!L126)+SUM('Pay App 1:Pay App 32'!M126)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Data'!$N$2:$BW$88,34,FALSE)</f>
        <v>0</v>
      </c>
      <c r="F127" s="166">
        <f>IFERROR(E127+'Pay App 31'!F127,"")</f>
        <v>0</v>
      </c>
      <c r="G127" s="166">
        <f>SUM('Pay App 1:Pay App 31'!H127)</f>
        <v>0</v>
      </c>
      <c r="H127" s="165"/>
      <c r="I127" s="166">
        <f t="shared" si="6"/>
        <v>0</v>
      </c>
      <c r="J127" s="167">
        <f t="shared" si="7"/>
        <v>0</v>
      </c>
      <c r="K127" s="166">
        <f t="shared" si="8"/>
        <v>0</v>
      </c>
      <c r="L127" s="166" t="str">
        <f t="shared" si="9"/>
        <v/>
      </c>
      <c r="M127" s="165"/>
      <c r="N127" s="166">
        <f>SUM('Pay App 1:Pay App 32'!L127)+SUM('Pay App 1:Pay App 32'!M127)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Data'!$N$2:$BW$88,34,FALSE)</f>
        <v>0</v>
      </c>
      <c r="F128" s="166">
        <f>IFERROR(E128+'Pay App 31'!F128,"")</f>
        <v>0</v>
      </c>
      <c r="G128" s="166">
        <f>SUM('Pay App 1:Pay App 31'!H128)</f>
        <v>0</v>
      </c>
      <c r="H128" s="165"/>
      <c r="I128" s="166">
        <f t="shared" si="6"/>
        <v>0</v>
      </c>
      <c r="J128" s="167">
        <f t="shared" si="7"/>
        <v>0</v>
      </c>
      <c r="K128" s="166">
        <f t="shared" si="8"/>
        <v>0</v>
      </c>
      <c r="L128" s="166" t="str">
        <f t="shared" si="9"/>
        <v/>
      </c>
      <c r="M128" s="165"/>
      <c r="N128" s="166">
        <f>SUM('Pay App 1:Pay App 32'!L128)+SUM('Pay App 1:Pay App 32'!M128)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Data'!$N$2:$BW$88,34,FALSE)</f>
        <v>0</v>
      </c>
      <c r="F129" s="166">
        <f>IFERROR(E129+'Pay App 31'!F129,"")</f>
        <v>0</v>
      </c>
      <c r="G129" s="166">
        <f>SUM('Pay App 1:Pay App 31'!H129)</f>
        <v>0</v>
      </c>
      <c r="H129" s="165"/>
      <c r="I129" s="166">
        <f t="shared" si="6"/>
        <v>0</v>
      </c>
      <c r="J129" s="167">
        <f t="shared" si="7"/>
        <v>0</v>
      </c>
      <c r="K129" s="166">
        <f t="shared" si="8"/>
        <v>0</v>
      </c>
      <c r="L129" s="166" t="str">
        <f t="shared" si="9"/>
        <v/>
      </c>
      <c r="M129" s="165"/>
      <c r="N129" s="166">
        <f>SUM('Pay App 1:Pay App 32'!L129)+SUM('Pay App 1:Pay App 32'!M129)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Data'!$N$2:$BW$88,34,FALSE)</f>
        <v>0</v>
      </c>
      <c r="F130" s="166">
        <f>IFERROR(E130+'Pay App 31'!F130,"")</f>
        <v>0</v>
      </c>
      <c r="G130" s="166">
        <f>SUM('Pay App 1:Pay App 31'!H130)</f>
        <v>0</v>
      </c>
      <c r="H130" s="165"/>
      <c r="I130" s="166">
        <f t="shared" si="6"/>
        <v>0</v>
      </c>
      <c r="J130" s="167">
        <f t="shared" si="7"/>
        <v>0</v>
      </c>
      <c r="K130" s="166">
        <f t="shared" si="8"/>
        <v>0</v>
      </c>
      <c r="L130" s="166" t="str">
        <f t="shared" si="9"/>
        <v/>
      </c>
      <c r="M130" s="165"/>
      <c r="N130" s="166">
        <f>SUM('Pay App 1:Pay App 32'!L130)+SUM('Pay App 1:Pay App 32'!M130)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Data'!$N$2:$BW$88,34,FALSE)</f>
        <v>0</v>
      </c>
      <c r="F131" s="166">
        <f>IFERROR(E131+'Pay App 31'!F131,"")</f>
        <v>0</v>
      </c>
      <c r="G131" s="166">
        <f>SUM('Pay App 1:Pay App 31'!H131)</f>
        <v>0</v>
      </c>
      <c r="H131" s="165"/>
      <c r="I131" s="166">
        <f t="shared" si="6"/>
        <v>0</v>
      </c>
      <c r="J131" s="167">
        <f t="shared" si="7"/>
        <v>0</v>
      </c>
      <c r="K131" s="166">
        <f t="shared" si="8"/>
        <v>0</v>
      </c>
      <c r="L131" s="166" t="str">
        <f t="shared" si="9"/>
        <v/>
      </c>
      <c r="M131" s="165"/>
      <c r="N131" s="166">
        <f>SUM('Pay App 1:Pay App 32'!L131)+SUM('Pay App 1:Pay App 32'!M131)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Data'!$N$2:$BW$88,34,FALSE)</f>
        <v>0</v>
      </c>
      <c r="F132" s="166">
        <f>IFERROR(E132+'Pay App 31'!F132,"")</f>
        <v>0</v>
      </c>
      <c r="G132" s="166">
        <f>SUM('Pay App 1:Pay App 31'!H132)</f>
        <v>0</v>
      </c>
      <c r="H132" s="165"/>
      <c r="I132" s="166">
        <f t="shared" si="6"/>
        <v>0</v>
      </c>
      <c r="J132" s="167">
        <f t="shared" si="7"/>
        <v>0</v>
      </c>
      <c r="K132" s="166">
        <f t="shared" si="8"/>
        <v>0</v>
      </c>
      <c r="L132" s="166" t="str">
        <f t="shared" si="9"/>
        <v/>
      </c>
      <c r="M132" s="165"/>
      <c r="N132" s="166">
        <f>SUM('Pay App 1:Pay App 32'!L132)+SUM('Pay App 1:Pay App 32'!M132)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Data'!$N$2:$BW$88,34,FALSE)</f>
        <v>0</v>
      </c>
      <c r="F133" s="166">
        <f>IFERROR(E133+'Pay App 31'!F133,"")</f>
        <v>0</v>
      </c>
      <c r="G133" s="166">
        <f>SUM('Pay App 1:Pay App 31'!H133)</f>
        <v>0</v>
      </c>
      <c r="H133" s="165"/>
      <c r="I133" s="166">
        <f t="shared" si="6"/>
        <v>0</v>
      </c>
      <c r="J133" s="167">
        <f t="shared" si="7"/>
        <v>0</v>
      </c>
      <c r="K133" s="166">
        <f t="shared" si="8"/>
        <v>0</v>
      </c>
      <c r="L133" s="166" t="str">
        <f t="shared" si="9"/>
        <v/>
      </c>
      <c r="M133" s="165"/>
      <c r="N133" s="166">
        <f>SUM('Pay App 1:Pay App 32'!L133)+SUM('Pay App 1:Pay App 32'!M133)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Data'!$N$2:$BW$88,34,FALSE)</f>
        <v>0</v>
      </c>
      <c r="F134" s="166">
        <f>IFERROR(E134+'Pay App 31'!F134,"")</f>
        <v>0</v>
      </c>
      <c r="G134" s="166">
        <f>SUM('Pay App 1:Pay App 31'!H134)</f>
        <v>0</v>
      </c>
      <c r="H134" s="165"/>
      <c r="I134" s="166">
        <f t="shared" si="6"/>
        <v>0</v>
      </c>
      <c r="J134" s="167">
        <f t="shared" si="7"/>
        <v>0</v>
      </c>
      <c r="K134" s="166">
        <f t="shared" si="8"/>
        <v>0</v>
      </c>
      <c r="L134" s="166" t="str">
        <f t="shared" si="9"/>
        <v/>
      </c>
      <c r="M134" s="165"/>
      <c r="N134" s="166">
        <f>SUM('Pay App 1:Pay App 32'!L134)+SUM('Pay App 1:Pay App 32'!M134)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Data'!$N$2:$BW$88,34,FALSE)</f>
        <v>0</v>
      </c>
      <c r="F135" s="166">
        <f>IFERROR(E135+'Pay App 31'!F135,"")</f>
        <v>0</v>
      </c>
      <c r="G135" s="166">
        <f>SUM('Pay App 1:Pay App 31'!H135)</f>
        <v>0</v>
      </c>
      <c r="H135" s="165"/>
      <c r="I135" s="166">
        <f t="shared" si="6"/>
        <v>0</v>
      </c>
      <c r="J135" s="167">
        <f t="shared" si="7"/>
        <v>0</v>
      </c>
      <c r="K135" s="166">
        <f t="shared" si="8"/>
        <v>0</v>
      </c>
      <c r="L135" s="166" t="str">
        <f t="shared" si="9"/>
        <v/>
      </c>
      <c r="M135" s="165"/>
      <c r="N135" s="166">
        <f>SUM('Pay App 1:Pay App 32'!L135)+SUM('Pay App 1:Pay App 32'!M135)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Data'!$N$2:$BW$88,34,FALSE)</f>
        <v>0</v>
      </c>
      <c r="F136" s="166">
        <f>IFERROR(E136+'Pay App 31'!F136,"")</f>
        <v>0</v>
      </c>
      <c r="G136" s="166">
        <f>SUM('Pay App 1:Pay App 31'!H136)</f>
        <v>0</v>
      </c>
      <c r="H136" s="165"/>
      <c r="I136" s="166">
        <f t="shared" si="6"/>
        <v>0</v>
      </c>
      <c r="J136" s="167">
        <f t="shared" si="7"/>
        <v>0</v>
      </c>
      <c r="K136" s="166">
        <f t="shared" si="8"/>
        <v>0</v>
      </c>
      <c r="L136" s="166" t="str">
        <f t="shared" si="9"/>
        <v/>
      </c>
      <c r="M136" s="165"/>
      <c r="N136" s="166">
        <f>SUM('Pay App 1:Pay App 32'!L136)+SUM('Pay App 1:Pay App 32'!M136)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Data'!$N$2:$BW$88,34,FALSE)</f>
        <v>0</v>
      </c>
      <c r="F137" s="166">
        <f>IFERROR(E137+'Pay App 31'!F137,"")</f>
        <v>0</v>
      </c>
      <c r="G137" s="166">
        <f>SUM('Pay App 1:Pay App 31'!H137)</f>
        <v>0</v>
      </c>
      <c r="H137" s="165"/>
      <c r="I137" s="166">
        <f t="shared" si="6"/>
        <v>0</v>
      </c>
      <c r="J137" s="167">
        <f t="shared" si="7"/>
        <v>0</v>
      </c>
      <c r="K137" s="166">
        <f t="shared" si="8"/>
        <v>0</v>
      </c>
      <c r="L137" s="166" t="str">
        <f t="shared" si="9"/>
        <v/>
      </c>
      <c r="M137" s="165"/>
      <c r="N137" s="166">
        <f>SUM('Pay App 1:Pay App 32'!L137)+SUM('Pay App 1:Pay App 32'!M137)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Data'!$N$2:$BW$88,34,FALSE)</f>
        <v>0</v>
      </c>
      <c r="F138" s="166">
        <f>IFERROR(E138+'Pay App 31'!F138,"")</f>
        <v>0</v>
      </c>
      <c r="G138" s="166">
        <f>SUM('Pay App 1:Pay App 31'!H138)</f>
        <v>0</v>
      </c>
      <c r="H138" s="165"/>
      <c r="I138" s="166">
        <f t="shared" si="6"/>
        <v>0</v>
      </c>
      <c r="J138" s="167">
        <f t="shared" si="7"/>
        <v>0</v>
      </c>
      <c r="K138" s="166">
        <f t="shared" si="8"/>
        <v>0</v>
      </c>
      <c r="L138" s="166" t="str">
        <f t="shared" si="9"/>
        <v/>
      </c>
      <c r="M138" s="165"/>
      <c r="N138" s="166">
        <f>SUM('Pay App 1:Pay App 32'!L138)+SUM('Pay App 1:Pay App 32'!M138)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Data'!$N$2:$BW$88,34,FALSE)</f>
        <v>0</v>
      </c>
      <c r="F139" s="166">
        <f>IFERROR(E139+'Pay App 31'!F139,"")</f>
        <v>0</v>
      </c>
      <c r="G139" s="166">
        <f>SUM('Pay App 1:Pay App 31'!H139)</f>
        <v>0</v>
      </c>
      <c r="H139" s="165"/>
      <c r="I139" s="166">
        <f t="shared" si="6"/>
        <v>0</v>
      </c>
      <c r="J139" s="167">
        <f t="shared" si="7"/>
        <v>0</v>
      </c>
      <c r="K139" s="166">
        <f t="shared" si="8"/>
        <v>0</v>
      </c>
      <c r="L139" s="166" t="str">
        <f t="shared" si="9"/>
        <v/>
      </c>
      <c r="M139" s="165"/>
      <c r="N139" s="166">
        <f>SUM('Pay App 1:Pay App 32'!L139)+SUM('Pay App 1:Pay App 32'!M139)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Data'!$N$2:$BW$88,34,FALSE)</f>
        <v>0</v>
      </c>
      <c r="F140" s="166">
        <f>IFERROR(E140+'Pay App 31'!F140,"")</f>
        <v>0</v>
      </c>
      <c r="G140" s="166">
        <f>SUM('Pay App 1:Pay App 31'!H140)</f>
        <v>0</v>
      </c>
      <c r="H140" s="165"/>
      <c r="I140" s="166">
        <f t="shared" si="6"/>
        <v>0</v>
      </c>
      <c r="J140" s="167">
        <f t="shared" si="7"/>
        <v>0</v>
      </c>
      <c r="K140" s="166">
        <f t="shared" si="8"/>
        <v>0</v>
      </c>
      <c r="L140" s="166" t="str">
        <f t="shared" si="9"/>
        <v/>
      </c>
      <c r="M140" s="165"/>
      <c r="N140" s="166">
        <f>SUM('Pay App 1:Pay App 32'!L140)+SUM('Pay App 1:Pay App 32'!M140)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Data'!$N$2:$BW$88,34,FALSE)</f>
        <v>0</v>
      </c>
      <c r="F141" s="166">
        <f>IFERROR(E141+'Pay App 31'!F141,"")</f>
        <v>0</v>
      </c>
      <c r="G141" s="166">
        <f>SUM('Pay App 1:Pay App 31'!H141)</f>
        <v>0</v>
      </c>
      <c r="H141" s="165"/>
      <c r="I141" s="166">
        <f t="shared" si="6"/>
        <v>0</v>
      </c>
      <c r="J141" s="167">
        <f t="shared" si="7"/>
        <v>0</v>
      </c>
      <c r="K141" s="166">
        <f t="shared" si="8"/>
        <v>0</v>
      </c>
      <c r="L141" s="166" t="str">
        <f t="shared" si="9"/>
        <v/>
      </c>
      <c r="M141" s="165"/>
      <c r="N141" s="166">
        <f>SUM('Pay App 1:Pay App 32'!L141)+SUM('Pay App 1:Pay App 32'!M141)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Data'!$N$2:$BW$88,34,FALSE)</f>
        <v>0</v>
      </c>
      <c r="F142" s="166">
        <f>IFERROR(E142+'Pay App 31'!F142,"")</f>
        <v>0</v>
      </c>
      <c r="G142" s="166">
        <f>SUM('Pay App 1:Pay App 31'!H142)</f>
        <v>0</v>
      </c>
      <c r="H142" s="165"/>
      <c r="I142" s="166">
        <f t="shared" si="6"/>
        <v>0</v>
      </c>
      <c r="J142" s="167">
        <f t="shared" si="7"/>
        <v>0</v>
      </c>
      <c r="K142" s="166">
        <f t="shared" si="8"/>
        <v>0</v>
      </c>
      <c r="L142" s="166" t="str">
        <f t="shared" si="9"/>
        <v/>
      </c>
      <c r="M142" s="165"/>
      <c r="N142" s="166">
        <f>SUM('Pay App 1:Pay App 32'!L142)+SUM('Pay App 1:Pay App 32'!M142)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Data'!$N$2:$BW$88,34,FALSE)</f>
        <v>0</v>
      </c>
      <c r="F143" s="166">
        <f>IFERROR(E143+'Pay App 31'!F143,"")</f>
        <v>0</v>
      </c>
      <c r="G143" s="166">
        <f>SUM('Pay App 1:Pay App 31'!H143)</f>
        <v>0</v>
      </c>
      <c r="H143" s="165"/>
      <c r="I143" s="166">
        <f t="shared" si="6"/>
        <v>0</v>
      </c>
      <c r="J143" s="167">
        <f t="shared" si="7"/>
        <v>0</v>
      </c>
      <c r="K143" s="166">
        <f t="shared" si="8"/>
        <v>0</v>
      </c>
      <c r="L143" s="166" t="str">
        <f t="shared" si="9"/>
        <v/>
      </c>
      <c r="M143" s="165"/>
      <c r="N143" s="166">
        <f>SUM('Pay App 1:Pay App 32'!L143)+SUM('Pay App 1:Pay App 32'!M143)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Data'!$N$2:$BW$88,34,FALSE)</f>
        <v>0</v>
      </c>
      <c r="F144" s="166">
        <f>IFERROR(E144+'Pay App 31'!F144,"")</f>
        <v>0</v>
      </c>
      <c r="G144" s="166">
        <f>SUM('Pay App 1:Pay App 31'!H144)</f>
        <v>0</v>
      </c>
      <c r="H144" s="165"/>
      <c r="I144" s="166">
        <f t="shared" si="6"/>
        <v>0</v>
      </c>
      <c r="J144" s="167">
        <f t="shared" si="7"/>
        <v>0</v>
      </c>
      <c r="K144" s="166">
        <f t="shared" si="8"/>
        <v>0</v>
      </c>
      <c r="L144" s="166" t="str">
        <f t="shared" si="9"/>
        <v/>
      </c>
      <c r="M144" s="165"/>
      <c r="N144" s="166">
        <f>SUM('Pay App 1:Pay App 32'!L144)+SUM('Pay App 1:Pay App 32'!M144)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Data'!$N$2:$BW$88,34,FALSE)</f>
        <v>0</v>
      </c>
      <c r="F145" s="166">
        <f>IFERROR(E145+'Pay App 31'!F145,"")</f>
        <v>0</v>
      </c>
      <c r="G145" s="166">
        <f>SUM('Pay App 1:Pay App 31'!H145)</f>
        <v>0</v>
      </c>
      <c r="H145" s="165"/>
      <c r="I145" s="166">
        <f t="shared" si="6"/>
        <v>0</v>
      </c>
      <c r="J145" s="167">
        <f t="shared" si="7"/>
        <v>0</v>
      </c>
      <c r="K145" s="166">
        <f t="shared" si="8"/>
        <v>0</v>
      </c>
      <c r="L145" s="166" t="str">
        <f t="shared" si="9"/>
        <v/>
      </c>
      <c r="M145" s="165"/>
      <c r="N145" s="166">
        <f>SUM('Pay App 1:Pay App 32'!L145)+SUM('Pay App 1:Pay App 32'!M145)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Data'!$N$2:$BW$88,34,FALSE)</f>
        <v>0</v>
      </c>
      <c r="F146" s="166">
        <f>IFERROR(E146+'Pay App 31'!F146,"")</f>
        <v>0</v>
      </c>
      <c r="G146" s="166">
        <f>SUM('Pay App 1:Pay App 31'!H146)</f>
        <v>0</v>
      </c>
      <c r="H146" s="165"/>
      <c r="I146" s="166">
        <f t="shared" si="6"/>
        <v>0</v>
      </c>
      <c r="J146" s="167">
        <f t="shared" si="7"/>
        <v>0</v>
      </c>
      <c r="K146" s="166">
        <f t="shared" si="8"/>
        <v>0</v>
      </c>
      <c r="L146" s="166" t="str">
        <f t="shared" si="9"/>
        <v/>
      </c>
      <c r="M146" s="165"/>
      <c r="N146" s="166">
        <f>SUM('Pay App 1:Pay App 32'!L146)+SUM('Pay App 1:Pay App 32'!M146)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Data'!$N$2:$BW$88,34,FALSE)</f>
        <v>0</v>
      </c>
      <c r="F147" s="166">
        <f>IFERROR(E147+'Pay App 31'!F147,"")</f>
        <v>0</v>
      </c>
      <c r="G147" s="166">
        <f>SUM('Pay App 1:Pay App 31'!H147)</f>
        <v>0</v>
      </c>
      <c r="H147" s="165"/>
      <c r="I147" s="166">
        <f t="shared" si="6"/>
        <v>0</v>
      </c>
      <c r="J147" s="167">
        <f t="shared" si="7"/>
        <v>0</v>
      </c>
      <c r="K147" s="166">
        <f t="shared" si="8"/>
        <v>0</v>
      </c>
      <c r="L147" s="166" t="str">
        <f t="shared" si="9"/>
        <v/>
      </c>
      <c r="M147" s="165"/>
      <c r="N147" s="166">
        <f>SUM('Pay App 1:Pay App 32'!L147)+SUM('Pay App 1:Pay App 32'!M147)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Data'!$N$2:$BW$88,34,FALSE)</f>
        <v>0</v>
      </c>
      <c r="F148" s="166">
        <f>IFERROR(E148+'Pay App 31'!F148,"")</f>
        <v>0</v>
      </c>
      <c r="G148" s="166">
        <f>SUM('Pay App 1:Pay App 31'!H148)</f>
        <v>0</v>
      </c>
      <c r="H148" s="165"/>
      <c r="I148" s="166">
        <f t="shared" si="6"/>
        <v>0</v>
      </c>
      <c r="J148" s="167">
        <f t="shared" si="7"/>
        <v>0</v>
      </c>
      <c r="K148" s="166">
        <f t="shared" si="8"/>
        <v>0</v>
      </c>
      <c r="L148" s="166" t="str">
        <f t="shared" si="9"/>
        <v/>
      </c>
      <c r="M148" s="165"/>
      <c r="N148" s="166">
        <f>SUM('Pay App 1:Pay App 32'!L148)+SUM('Pay App 1:Pay App 32'!M148)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l7lidBAt4TGasVcXvO8NafuzWWIf6jKKlYNUXOI2dXdHXBce90ntVCxpunYg9gPok6nLSoQfQWyvnw4eBeAHuw==" saltValue="J76a40s1ZGxd/xkpkC4qGg=="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318" priority="2" operator="equal">
      <formula>0</formula>
    </cfRule>
  </conditionalFormatting>
  <conditionalFormatting sqref="D106:G148">
    <cfRule type="cellIs" dxfId="317" priority="1" operator="equal">
      <formula>0</formula>
    </cfRule>
  </conditionalFormatting>
  <conditionalFormatting sqref="D10:H10 D12:H14 D19:H21">
    <cfRule type="cellIs" dxfId="316" priority="6" operator="equal">
      <formula>0</formula>
    </cfRule>
  </conditionalFormatting>
  <conditionalFormatting sqref="H51">
    <cfRule type="cellIs" dxfId="315" priority="9" operator="lessThan">
      <formula>0</formula>
    </cfRule>
  </conditionalFormatting>
  <conditionalFormatting sqref="I57:I100 K57:K100 I106:I148 K106:K148 N106:O148">
    <cfRule type="cellIs" dxfId="314" priority="14" operator="equal">
      <formula>0</formula>
    </cfRule>
  </conditionalFormatting>
  <conditionalFormatting sqref="J57:J100 J106:J149">
    <cfRule type="cellIs" dxfId="313" priority="11" operator="greaterThan">
      <formula>1</formula>
    </cfRule>
    <cfRule type="cellIs" dxfId="312" priority="12" operator="equal">
      <formula>0</formula>
    </cfRule>
  </conditionalFormatting>
  <conditionalFormatting sqref="K57:K100 K106:K148">
    <cfRule type="cellIs" dxfId="311" priority="10" operator="lessThan">
      <formula>0</formula>
    </cfRule>
  </conditionalFormatting>
  <conditionalFormatting sqref="M57:M100">
    <cfRule type="cellIs" dxfId="310" priority="13" operator="lessThan">
      <formula>0</formula>
    </cfRule>
  </conditionalFormatting>
  <conditionalFormatting sqref="M106:M148">
    <cfRule type="cellIs" dxfId="309" priority="8" operator="lessThan">
      <formula>0</formula>
    </cfRule>
  </conditionalFormatting>
  <conditionalFormatting sqref="N57:O100">
    <cfRule type="cellIs" dxfId="308"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41406397-8223-4BFC-A836-23D344BB8115}">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AAFD27E3-DF10-4504-8D08-5F543B6C0290}">
          <x14:formula1>
            <xm:f>'Graph Data'!$L$74:$L$76</xm:f>
          </x14:formula1>
          <xm:sqref>G17</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1EF63-EBBC-435E-ABC3-3A5177229A32}">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33</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33'!E149)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33'!G41)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32'!H49)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33.1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Data'!$N$2:$BW$88,35,FALSE)</f>
        <v>0</v>
      </c>
      <c r="F57" s="166">
        <f>IFERROR(E57+'Pay App 32'!F57,"")</f>
        <v>0</v>
      </c>
      <c r="G57" s="166">
        <f>SUM('Pay App 1:Pay App 32'!H57)</f>
        <v>0</v>
      </c>
      <c r="H57" s="165"/>
      <c r="I57" s="166">
        <f>G57+H57</f>
        <v>0</v>
      </c>
      <c r="J57" s="167">
        <f>IFERROR(I57/F57,0)</f>
        <v>0</v>
      </c>
      <c r="K57" s="166">
        <f>IFERROR(F57-I57,"")</f>
        <v>0</v>
      </c>
      <c r="L57" s="166" t="str">
        <f>IF(AND($H$33&lt;100000, $H$33&gt;0, H57&gt;=1),0,IF(AND($H$33&gt;=100000,H57&lt;&gt;""),O57,""))</f>
        <v/>
      </c>
      <c r="M57" s="165"/>
      <c r="N57" s="166">
        <f>SUM('Pay App 1:Pay App 33'!L57)+SUM('Pay App 1:Pay App 33'!M57)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Data'!$N$2:$BW$88,35,FALSE)</f>
        <v>0</v>
      </c>
      <c r="F58" s="166">
        <f>IFERROR(E58+'Pay App 32'!F58,"")</f>
        <v>0</v>
      </c>
      <c r="G58" s="166">
        <f>SUM('Pay App 1:Pay App 32'!H58)</f>
        <v>0</v>
      </c>
      <c r="H58" s="165"/>
      <c r="I58" s="166">
        <f>G58+H58</f>
        <v>0</v>
      </c>
      <c r="J58" s="167">
        <f>IFERROR(I58/F58,0)</f>
        <v>0</v>
      </c>
      <c r="K58" s="166">
        <f>IFERROR(F58-I58,"")</f>
        <v>0</v>
      </c>
      <c r="L58" s="166" t="str">
        <f t="shared" ref="L58:L100" si="0">IF(AND($H$33&lt;100000, $H$33&gt;0, H58&gt;=1),0,IF(AND($H$33&gt;=100000,H58&lt;&gt;""),O58,""))</f>
        <v/>
      </c>
      <c r="M58" s="165"/>
      <c r="N58" s="166">
        <f>SUM('Pay App 1:Pay App 33'!L58)+SUM('Pay App 1:Pay App 33'!M58)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Data'!$N$2:$BW$88,35,FALSE)</f>
        <v>0</v>
      </c>
      <c r="F59" s="166">
        <f>IFERROR(E59+'Pay App 32'!F59,"")</f>
        <v>0</v>
      </c>
      <c r="G59" s="166">
        <f>SUM('Pay App 1:Pay App 32'!H59)</f>
        <v>0</v>
      </c>
      <c r="H59" s="165"/>
      <c r="I59" s="166">
        <f t="shared" ref="I59:I99" si="2">G59+H59</f>
        <v>0</v>
      </c>
      <c r="J59" s="167">
        <f t="shared" ref="J59:J99" si="3">IFERROR(I59/F59,0)</f>
        <v>0</v>
      </c>
      <c r="K59" s="166">
        <f t="shared" ref="K59:K99" si="4">IFERROR(F59-I59,"")</f>
        <v>0</v>
      </c>
      <c r="L59" s="166" t="str">
        <f t="shared" si="0"/>
        <v/>
      </c>
      <c r="M59" s="165"/>
      <c r="N59" s="166">
        <f>SUM('Pay App 1:Pay App 33'!L59)+SUM('Pay App 1:Pay App 33'!M59)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Data'!$N$2:$BW$88,35,FALSE)</f>
        <v>0</v>
      </c>
      <c r="F60" s="166">
        <f>IFERROR(E60+'Pay App 32'!F60,"")</f>
        <v>0</v>
      </c>
      <c r="G60" s="166">
        <f>SUM('Pay App 1:Pay App 32'!H60)</f>
        <v>0</v>
      </c>
      <c r="H60" s="165"/>
      <c r="I60" s="166">
        <f t="shared" si="2"/>
        <v>0</v>
      </c>
      <c r="J60" s="167">
        <f t="shared" si="3"/>
        <v>0</v>
      </c>
      <c r="K60" s="166">
        <f t="shared" si="4"/>
        <v>0</v>
      </c>
      <c r="L60" s="166" t="str">
        <f t="shared" si="0"/>
        <v/>
      </c>
      <c r="M60" s="165"/>
      <c r="N60" s="166">
        <f>SUM('Pay App 1:Pay App 33'!L60)+SUM('Pay App 1:Pay App 33'!M60)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Data'!$N$2:$BW$88,35,FALSE)</f>
        <v>0</v>
      </c>
      <c r="F61" s="166">
        <f>IFERROR(E61+'Pay App 32'!F61,"")</f>
        <v>0</v>
      </c>
      <c r="G61" s="166">
        <f>SUM('Pay App 1:Pay App 32'!H61)</f>
        <v>0</v>
      </c>
      <c r="H61" s="165"/>
      <c r="I61" s="166">
        <f t="shared" si="2"/>
        <v>0</v>
      </c>
      <c r="J61" s="167">
        <f t="shared" si="3"/>
        <v>0</v>
      </c>
      <c r="K61" s="166">
        <f t="shared" si="4"/>
        <v>0</v>
      </c>
      <c r="L61" s="166" t="str">
        <f t="shared" si="0"/>
        <v/>
      </c>
      <c r="M61" s="165"/>
      <c r="N61" s="166">
        <f>SUM('Pay App 1:Pay App 33'!L61)+SUM('Pay App 1:Pay App 33'!M61)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Data'!$N$2:$BW$88,35,FALSE)</f>
        <v>0</v>
      </c>
      <c r="F62" s="166">
        <f>IFERROR(E62+'Pay App 32'!F62,"")</f>
        <v>0</v>
      </c>
      <c r="G62" s="166">
        <f>SUM('Pay App 1:Pay App 32'!H62)</f>
        <v>0</v>
      </c>
      <c r="H62" s="165"/>
      <c r="I62" s="166">
        <f t="shared" si="2"/>
        <v>0</v>
      </c>
      <c r="J62" s="167">
        <f t="shared" si="3"/>
        <v>0</v>
      </c>
      <c r="K62" s="166">
        <f t="shared" si="4"/>
        <v>0</v>
      </c>
      <c r="L62" s="166" t="str">
        <f t="shared" si="0"/>
        <v/>
      </c>
      <c r="M62" s="165"/>
      <c r="N62" s="166">
        <f>SUM('Pay App 1:Pay App 33'!L62)+SUM('Pay App 1:Pay App 33'!M62)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Data'!$N$2:$BW$88,35,FALSE)</f>
        <v>0</v>
      </c>
      <c r="F63" s="166">
        <f>IFERROR(E63+'Pay App 32'!F63,"")</f>
        <v>0</v>
      </c>
      <c r="G63" s="166">
        <f>SUM('Pay App 1:Pay App 32'!H63)</f>
        <v>0</v>
      </c>
      <c r="H63" s="165"/>
      <c r="I63" s="166">
        <f t="shared" si="2"/>
        <v>0</v>
      </c>
      <c r="J63" s="167">
        <f t="shared" si="3"/>
        <v>0</v>
      </c>
      <c r="K63" s="166">
        <f t="shared" si="4"/>
        <v>0</v>
      </c>
      <c r="L63" s="166" t="str">
        <f t="shared" si="0"/>
        <v/>
      </c>
      <c r="M63" s="165"/>
      <c r="N63" s="166">
        <f>SUM('Pay App 1:Pay App 33'!L63)+SUM('Pay App 1:Pay App 33'!M63)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Data'!$N$2:$BW$88,35,FALSE)</f>
        <v>0</v>
      </c>
      <c r="F64" s="166">
        <f>IFERROR(E64+'Pay App 32'!F64,"")</f>
        <v>0</v>
      </c>
      <c r="G64" s="166">
        <f>SUM('Pay App 1:Pay App 32'!H64)</f>
        <v>0</v>
      </c>
      <c r="H64" s="165"/>
      <c r="I64" s="166">
        <f t="shared" si="2"/>
        <v>0</v>
      </c>
      <c r="J64" s="167">
        <f t="shared" si="3"/>
        <v>0</v>
      </c>
      <c r="K64" s="166">
        <f t="shared" si="4"/>
        <v>0</v>
      </c>
      <c r="L64" s="166" t="str">
        <f t="shared" si="0"/>
        <v/>
      </c>
      <c r="M64" s="165"/>
      <c r="N64" s="166">
        <f>SUM('Pay App 1:Pay App 33'!L64)+SUM('Pay App 1:Pay App 33'!M64)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Data'!$N$2:$BW$88,35,FALSE)</f>
        <v>0</v>
      </c>
      <c r="F65" s="166">
        <f>IFERROR(E65+'Pay App 32'!F65,"")</f>
        <v>0</v>
      </c>
      <c r="G65" s="166">
        <f>SUM('Pay App 1:Pay App 32'!H65)</f>
        <v>0</v>
      </c>
      <c r="H65" s="165"/>
      <c r="I65" s="166">
        <f t="shared" si="2"/>
        <v>0</v>
      </c>
      <c r="J65" s="167">
        <f t="shared" si="3"/>
        <v>0</v>
      </c>
      <c r="K65" s="166">
        <f t="shared" si="4"/>
        <v>0</v>
      </c>
      <c r="L65" s="166" t="str">
        <f t="shared" si="0"/>
        <v/>
      </c>
      <c r="M65" s="165"/>
      <c r="N65" s="166">
        <f>SUM('Pay App 1:Pay App 33'!L65)+SUM('Pay App 1:Pay App 33'!M65)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Data'!$N$2:$BW$88,35,FALSE)</f>
        <v>0</v>
      </c>
      <c r="F66" s="166">
        <f>IFERROR(E66+'Pay App 32'!F66,"")</f>
        <v>0</v>
      </c>
      <c r="G66" s="166">
        <f>SUM('Pay App 1:Pay App 32'!H66)</f>
        <v>0</v>
      </c>
      <c r="H66" s="165"/>
      <c r="I66" s="166">
        <f t="shared" si="2"/>
        <v>0</v>
      </c>
      <c r="J66" s="167">
        <f t="shared" si="3"/>
        <v>0</v>
      </c>
      <c r="K66" s="166">
        <f t="shared" si="4"/>
        <v>0</v>
      </c>
      <c r="L66" s="166" t="str">
        <f t="shared" si="0"/>
        <v/>
      </c>
      <c r="M66" s="165"/>
      <c r="N66" s="166">
        <f>SUM('Pay App 1:Pay App 33'!L66)+SUM('Pay App 1:Pay App 33'!M66)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Data'!$N$2:$BW$88,35,FALSE)</f>
        <v>0</v>
      </c>
      <c r="F67" s="166">
        <f>IFERROR(E67+'Pay App 32'!F67,"")</f>
        <v>0</v>
      </c>
      <c r="G67" s="166">
        <f>SUM('Pay App 1:Pay App 32'!H67)</f>
        <v>0</v>
      </c>
      <c r="H67" s="165"/>
      <c r="I67" s="166">
        <f t="shared" si="2"/>
        <v>0</v>
      </c>
      <c r="J67" s="167">
        <f t="shared" si="3"/>
        <v>0</v>
      </c>
      <c r="K67" s="166">
        <f t="shared" si="4"/>
        <v>0</v>
      </c>
      <c r="L67" s="166" t="str">
        <f t="shared" si="0"/>
        <v/>
      </c>
      <c r="M67" s="165"/>
      <c r="N67" s="166">
        <f>SUM('Pay App 1:Pay App 33'!L67)+SUM('Pay App 1:Pay App 33'!M67)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Data'!$N$2:$BW$88,35,FALSE)</f>
        <v>0</v>
      </c>
      <c r="F68" s="166">
        <f>IFERROR(E68+'Pay App 32'!F68,"")</f>
        <v>0</v>
      </c>
      <c r="G68" s="166">
        <f>SUM('Pay App 1:Pay App 32'!H68)</f>
        <v>0</v>
      </c>
      <c r="H68" s="165"/>
      <c r="I68" s="166">
        <f t="shared" si="2"/>
        <v>0</v>
      </c>
      <c r="J68" s="167">
        <f t="shared" si="3"/>
        <v>0</v>
      </c>
      <c r="K68" s="166">
        <f t="shared" si="4"/>
        <v>0</v>
      </c>
      <c r="L68" s="166" t="str">
        <f t="shared" si="0"/>
        <v/>
      </c>
      <c r="M68" s="165"/>
      <c r="N68" s="166">
        <f>SUM('Pay App 1:Pay App 33'!L68)+SUM('Pay App 1:Pay App 33'!M68)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Data'!$N$2:$BW$88,35,FALSE)</f>
        <v>0</v>
      </c>
      <c r="F69" s="166">
        <f>IFERROR(E69+'Pay App 32'!F69,"")</f>
        <v>0</v>
      </c>
      <c r="G69" s="166">
        <f>SUM('Pay App 1:Pay App 32'!H69)</f>
        <v>0</v>
      </c>
      <c r="H69" s="165"/>
      <c r="I69" s="166">
        <f t="shared" si="2"/>
        <v>0</v>
      </c>
      <c r="J69" s="167">
        <f t="shared" si="3"/>
        <v>0</v>
      </c>
      <c r="K69" s="166">
        <f t="shared" si="4"/>
        <v>0</v>
      </c>
      <c r="L69" s="166" t="str">
        <f t="shared" si="0"/>
        <v/>
      </c>
      <c r="M69" s="165"/>
      <c r="N69" s="166">
        <f>SUM('Pay App 1:Pay App 33'!L69)+SUM('Pay App 1:Pay App 33'!M69)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Data'!$N$2:$BW$88,35,FALSE)</f>
        <v>0</v>
      </c>
      <c r="F70" s="166">
        <f>IFERROR(E70+'Pay App 32'!F70,"")</f>
        <v>0</v>
      </c>
      <c r="G70" s="166">
        <f>SUM('Pay App 1:Pay App 32'!H70)</f>
        <v>0</v>
      </c>
      <c r="H70" s="165"/>
      <c r="I70" s="166">
        <f t="shared" si="2"/>
        <v>0</v>
      </c>
      <c r="J70" s="167">
        <f t="shared" si="3"/>
        <v>0</v>
      </c>
      <c r="K70" s="166">
        <f t="shared" si="4"/>
        <v>0</v>
      </c>
      <c r="L70" s="166" t="str">
        <f t="shared" si="0"/>
        <v/>
      </c>
      <c r="M70" s="165"/>
      <c r="N70" s="166">
        <f>SUM('Pay App 1:Pay App 33'!L70)+SUM('Pay App 1:Pay App 33'!M70)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Data'!$N$2:$BW$88,35,FALSE)</f>
        <v>0</v>
      </c>
      <c r="F71" s="166">
        <f>IFERROR(E71+'Pay App 32'!F71,"")</f>
        <v>0</v>
      </c>
      <c r="G71" s="166">
        <f>SUM('Pay App 1:Pay App 32'!H71)</f>
        <v>0</v>
      </c>
      <c r="H71" s="165"/>
      <c r="I71" s="166">
        <f t="shared" si="2"/>
        <v>0</v>
      </c>
      <c r="J71" s="167">
        <f t="shared" si="3"/>
        <v>0</v>
      </c>
      <c r="K71" s="166">
        <f t="shared" si="4"/>
        <v>0</v>
      </c>
      <c r="L71" s="166" t="str">
        <f t="shared" si="0"/>
        <v/>
      </c>
      <c r="M71" s="165"/>
      <c r="N71" s="166">
        <f>SUM('Pay App 1:Pay App 33'!L71)+SUM('Pay App 1:Pay App 33'!M71)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Data'!$N$2:$BW$88,35,FALSE)</f>
        <v>0</v>
      </c>
      <c r="F72" s="166">
        <f>IFERROR(E72+'Pay App 32'!F72,"")</f>
        <v>0</v>
      </c>
      <c r="G72" s="166">
        <f>SUM('Pay App 1:Pay App 32'!H72)</f>
        <v>0</v>
      </c>
      <c r="H72" s="165"/>
      <c r="I72" s="166">
        <f t="shared" si="2"/>
        <v>0</v>
      </c>
      <c r="J72" s="167">
        <f t="shared" si="3"/>
        <v>0</v>
      </c>
      <c r="K72" s="166">
        <f t="shared" si="4"/>
        <v>0</v>
      </c>
      <c r="L72" s="166" t="str">
        <f t="shared" si="0"/>
        <v/>
      </c>
      <c r="M72" s="165"/>
      <c r="N72" s="166">
        <f>SUM('Pay App 1:Pay App 33'!L72)+SUM('Pay App 1:Pay App 33'!M72)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Data'!$N$2:$BW$88,35,FALSE)</f>
        <v>0</v>
      </c>
      <c r="F73" s="166">
        <f>IFERROR(E73+'Pay App 32'!F73,"")</f>
        <v>0</v>
      </c>
      <c r="G73" s="166">
        <f>SUM('Pay App 1:Pay App 32'!H73)</f>
        <v>0</v>
      </c>
      <c r="H73" s="165"/>
      <c r="I73" s="166">
        <f t="shared" si="2"/>
        <v>0</v>
      </c>
      <c r="J73" s="167">
        <f t="shared" si="3"/>
        <v>0</v>
      </c>
      <c r="K73" s="166">
        <f t="shared" si="4"/>
        <v>0</v>
      </c>
      <c r="L73" s="166" t="str">
        <f t="shared" si="0"/>
        <v/>
      </c>
      <c r="M73" s="165"/>
      <c r="N73" s="166">
        <f>SUM('Pay App 1:Pay App 33'!L73)+SUM('Pay App 1:Pay App 33'!M73)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Data'!$N$2:$BW$88,35,FALSE)</f>
        <v>0</v>
      </c>
      <c r="F74" s="166">
        <f>IFERROR(E74+'Pay App 32'!F74,"")</f>
        <v>0</v>
      </c>
      <c r="G74" s="166">
        <f>SUM('Pay App 1:Pay App 32'!H74)</f>
        <v>0</v>
      </c>
      <c r="H74" s="165"/>
      <c r="I74" s="166">
        <f t="shared" si="2"/>
        <v>0</v>
      </c>
      <c r="J74" s="167">
        <f t="shared" si="3"/>
        <v>0</v>
      </c>
      <c r="K74" s="166">
        <f t="shared" si="4"/>
        <v>0</v>
      </c>
      <c r="L74" s="166" t="str">
        <f t="shared" si="0"/>
        <v/>
      </c>
      <c r="M74" s="165"/>
      <c r="N74" s="166">
        <f>SUM('Pay App 1:Pay App 33'!L74)+SUM('Pay App 1:Pay App 33'!M74)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Data'!$N$2:$BW$88,35,FALSE)</f>
        <v>0</v>
      </c>
      <c r="F75" s="166">
        <f>IFERROR(E75+'Pay App 32'!F75,"")</f>
        <v>0</v>
      </c>
      <c r="G75" s="166">
        <f>SUM('Pay App 1:Pay App 32'!H75)</f>
        <v>0</v>
      </c>
      <c r="H75" s="165"/>
      <c r="I75" s="166">
        <f t="shared" si="2"/>
        <v>0</v>
      </c>
      <c r="J75" s="167">
        <f t="shared" si="3"/>
        <v>0</v>
      </c>
      <c r="K75" s="166">
        <f t="shared" si="4"/>
        <v>0</v>
      </c>
      <c r="L75" s="166" t="str">
        <f t="shared" si="0"/>
        <v/>
      </c>
      <c r="M75" s="165"/>
      <c r="N75" s="166">
        <f>SUM('Pay App 1:Pay App 33'!L75)+SUM('Pay App 1:Pay App 33'!M75)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Data'!$N$2:$BW$88,35,FALSE)</f>
        <v>0</v>
      </c>
      <c r="F76" s="166">
        <f>IFERROR(E76+'Pay App 32'!F76,"")</f>
        <v>0</v>
      </c>
      <c r="G76" s="166">
        <f>SUM('Pay App 1:Pay App 32'!H76)</f>
        <v>0</v>
      </c>
      <c r="H76" s="165"/>
      <c r="I76" s="166">
        <f t="shared" si="2"/>
        <v>0</v>
      </c>
      <c r="J76" s="167">
        <f t="shared" si="3"/>
        <v>0</v>
      </c>
      <c r="K76" s="166">
        <f t="shared" si="4"/>
        <v>0</v>
      </c>
      <c r="L76" s="166" t="str">
        <f t="shared" si="0"/>
        <v/>
      </c>
      <c r="M76" s="165"/>
      <c r="N76" s="166">
        <f>SUM('Pay App 1:Pay App 33'!L76)+SUM('Pay App 1:Pay App 33'!M76)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Data'!$N$2:$BW$88,35,FALSE)</f>
        <v>0</v>
      </c>
      <c r="F77" s="166">
        <f>IFERROR(E77+'Pay App 32'!F77,"")</f>
        <v>0</v>
      </c>
      <c r="G77" s="166">
        <f>SUM('Pay App 1:Pay App 32'!H77)</f>
        <v>0</v>
      </c>
      <c r="H77" s="165"/>
      <c r="I77" s="166">
        <f t="shared" si="2"/>
        <v>0</v>
      </c>
      <c r="J77" s="167">
        <f t="shared" si="3"/>
        <v>0</v>
      </c>
      <c r="K77" s="166">
        <f t="shared" si="4"/>
        <v>0</v>
      </c>
      <c r="L77" s="166" t="str">
        <f t="shared" si="0"/>
        <v/>
      </c>
      <c r="M77" s="165"/>
      <c r="N77" s="166">
        <f>SUM('Pay App 1:Pay App 33'!L77)+SUM('Pay App 1:Pay App 33'!M77)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Data'!$N$2:$BW$88,35,FALSE)</f>
        <v>0</v>
      </c>
      <c r="F78" s="166">
        <f>IFERROR(E78+'Pay App 32'!F78,"")</f>
        <v>0</v>
      </c>
      <c r="G78" s="166">
        <f>SUM('Pay App 1:Pay App 32'!H78)</f>
        <v>0</v>
      </c>
      <c r="H78" s="165"/>
      <c r="I78" s="166">
        <f t="shared" si="2"/>
        <v>0</v>
      </c>
      <c r="J78" s="167">
        <f t="shared" si="3"/>
        <v>0</v>
      </c>
      <c r="K78" s="166">
        <f t="shared" si="4"/>
        <v>0</v>
      </c>
      <c r="L78" s="166" t="str">
        <f t="shared" si="0"/>
        <v/>
      </c>
      <c r="M78" s="165"/>
      <c r="N78" s="166">
        <f>SUM('Pay App 1:Pay App 33'!L78)+SUM('Pay App 1:Pay App 33'!M78)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Data'!$N$2:$BW$88,35,FALSE)</f>
        <v>0</v>
      </c>
      <c r="F79" s="166">
        <f>IFERROR(E79+'Pay App 32'!F79,"")</f>
        <v>0</v>
      </c>
      <c r="G79" s="166">
        <f>SUM('Pay App 1:Pay App 32'!H79)</f>
        <v>0</v>
      </c>
      <c r="H79" s="165"/>
      <c r="I79" s="166">
        <f t="shared" si="2"/>
        <v>0</v>
      </c>
      <c r="J79" s="167">
        <f t="shared" si="3"/>
        <v>0</v>
      </c>
      <c r="K79" s="166">
        <f t="shared" si="4"/>
        <v>0</v>
      </c>
      <c r="L79" s="166" t="str">
        <f t="shared" si="0"/>
        <v/>
      </c>
      <c r="M79" s="165"/>
      <c r="N79" s="166">
        <f>SUM('Pay App 1:Pay App 33'!L79)+SUM('Pay App 1:Pay App 33'!M79)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Data'!$N$2:$BW$88,35,FALSE)</f>
        <v>0</v>
      </c>
      <c r="F80" s="166">
        <f>IFERROR(E80+'Pay App 32'!F80,"")</f>
        <v>0</v>
      </c>
      <c r="G80" s="166">
        <f>SUM('Pay App 1:Pay App 32'!H80)</f>
        <v>0</v>
      </c>
      <c r="H80" s="165"/>
      <c r="I80" s="166">
        <f t="shared" si="2"/>
        <v>0</v>
      </c>
      <c r="J80" s="167">
        <f t="shared" si="3"/>
        <v>0</v>
      </c>
      <c r="K80" s="166">
        <f t="shared" si="4"/>
        <v>0</v>
      </c>
      <c r="L80" s="166" t="str">
        <f t="shared" si="0"/>
        <v/>
      </c>
      <c r="M80" s="165"/>
      <c r="N80" s="166">
        <f>SUM('Pay App 1:Pay App 33'!L80)+SUM('Pay App 1:Pay App 33'!M80)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Data'!$N$2:$BW$88,35,FALSE)</f>
        <v>0</v>
      </c>
      <c r="F81" s="166">
        <f>IFERROR(E81+'Pay App 32'!F81,"")</f>
        <v>0</v>
      </c>
      <c r="G81" s="166">
        <f>SUM('Pay App 1:Pay App 32'!H81)</f>
        <v>0</v>
      </c>
      <c r="H81" s="165"/>
      <c r="I81" s="166">
        <f t="shared" si="2"/>
        <v>0</v>
      </c>
      <c r="J81" s="167">
        <f t="shared" si="3"/>
        <v>0</v>
      </c>
      <c r="K81" s="166">
        <f t="shared" si="4"/>
        <v>0</v>
      </c>
      <c r="L81" s="166" t="str">
        <f t="shared" si="0"/>
        <v/>
      </c>
      <c r="M81" s="165"/>
      <c r="N81" s="166">
        <f>SUM('Pay App 1:Pay App 33'!L81)+SUM('Pay App 1:Pay App 33'!M81)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Data'!$N$2:$BW$88,35,FALSE)</f>
        <v>0</v>
      </c>
      <c r="F82" s="166">
        <f>IFERROR(E82+'Pay App 32'!F82,"")</f>
        <v>0</v>
      </c>
      <c r="G82" s="166">
        <f>SUM('Pay App 1:Pay App 32'!H82)</f>
        <v>0</v>
      </c>
      <c r="H82" s="165"/>
      <c r="I82" s="166">
        <f t="shared" si="2"/>
        <v>0</v>
      </c>
      <c r="J82" s="167">
        <f t="shared" si="3"/>
        <v>0</v>
      </c>
      <c r="K82" s="166">
        <f t="shared" si="4"/>
        <v>0</v>
      </c>
      <c r="L82" s="166" t="str">
        <f t="shared" si="0"/>
        <v/>
      </c>
      <c r="M82" s="165"/>
      <c r="N82" s="166">
        <f>SUM('Pay App 1:Pay App 33'!L82)+SUM('Pay App 1:Pay App 33'!M82)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Data'!$N$2:$BW$88,35,FALSE)</f>
        <v>0</v>
      </c>
      <c r="F83" s="166">
        <f>IFERROR(E83+'Pay App 32'!F83,"")</f>
        <v>0</v>
      </c>
      <c r="G83" s="166">
        <f>SUM('Pay App 1:Pay App 32'!H83)</f>
        <v>0</v>
      </c>
      <c r="H83" s="165"/>
      <c r="I83" s="166">
        <f t="shared" si="2"/>
        <v>0</v>
      </c>
      <c r="J83" s="167">
        <f t="shared" si="3"/>
        <v>0</v>
      </c>
      <c r="K83" s="166">
        <f t="shared" si="4"/>
        <v>0</v>
      </c>
      <c r="L83" s="166" t="str">
        <f t="shared" si="0"/>
        <v/>
      </c>
      <c r="M83" s="165"/>
      <c r="N83" s="166">
        <f>SUM('Pay App 1:Pay App 33'!L83)+SUM('Pay App 1:Pay App 33'!M83)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Data'!$N$2:$BW$88,35,FALSE)</f>
        <v>0</v>
      </c>
      <c r="F84" s="166">
        <f>IFERROR(E84+'Pay App 32'!F84,"")</f>
        <v>0</v>
      </c>
      <c r="G84" s="166">
        <f>SUM('Pay App 1:Pay App 32'!H84)</f>
        <v>0</v>
      </c>
      <c r="H84" s="165"/>
      <c r="I84" s="166">
        <f t="shared" si="2"/>
        <v>0</v>
      </c>
      <c r="J84" s="167">
        <f t="shared" si="3"/>
        <v>0</v>
      </c>
      <c r="K84" s="166">
        <f t="shared" si="4"/>
        <v>0</v>
      </c>
      <c r="L84" s="166" t="str">
        <f t="shared" si="0"/>
        <v/>
      </c>
      <c r="M84" s="165"/>
      <c r="N84" s="166">
        <f>SUM('Pay App 1:Pay App 33'!L84)+SUM('Pay App 1:Pay App 33'!M84)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Data'!$N$2:$BW$88,35,FALSE)</f>
        <v>0</v>
      </c>
      <c r="F85" s="166">
        <f>IFERROR(E85+'Pay App 32'!F85,"")</f>
        <v>0</v>
      </c>
      <c r="G85" s="166">
        <f>SUM('Pay App 1:Pay App 32'!H85)</f>
        <v>0</v>
      </c>
      <c r="H85" s="165"/>
      <c r="I85" s="166">
        <f t="shared" si="2"/>
        <v>0</v>
      </c>
      <c r="J85" s="167">
        <f t="shared" si="3"/>
        <v>0</v>
      </c>
      <c r="K85" s="166">
        <f t="shared" si="4"/>
        <v>0</v>
      </c>
      <c r="L85" s="166" t="str">
        <f t="shared" si="0"/>
        <v/>
      </c>
      <c r="M85" s="165"/>
      <c r="N85" s="166">
        <f>SUM('Pay App 1:Pay App 33'!L85)+SUM('Pay App 1:Pay App 33'!M85)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Data'!$N$2:$BW$88,35,FALSE)</f>
        <v>0</v>
      </c>
      <c r="F86" s="166">
        <f>IFERROR(E86+'Pay App 32'!F86,"")</f>
        <v>0</v>
      </c>
      <c r="G86" s="166">
        <f>SUM('Pay App 1:Pay App 32'!H86)</f>
        <v>0</v>
      </c>
      <c r="H86" s="165"/>
      <c r="I86" s="166">
        <f t="shared" si="2"/>
        <v>0</v>
      </c>
      <c r="J86" s="167">
        <f t="shared" si="3"/>
        <v>0</v>
      </c>
      <c r="K86" s="166">
        <f t="shared" si="4"/>
        <v>0</v>
      </c>
      <c r="L86" s="166" t="str">
        <f t="shared" si="0"/>
        <v/>
      </c>
      <c r="M86" s="165"/>
      <c r="N86" s="166">
        <f>SUM('Pay App 1:Pay App 33'!L86)+SUM('Pay App 1:Pay App 33'!M86)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Data'!$N$2:$BW$88,35,FALSE)</f>
        <v>0</v>
      </c>
      <c r="F87" s="166">
        <f>IFERROR(E87+'Pay App 32'!F87,"")</f>
        <v>0</v>
      </c>
      <c r="G87" s="166">
        <f>SUM('Pay App 1:Pay App 32'!H87)</f>
        <v>0</v>
      </c>
      <c r="H87" s="165"/>
      <c r="I87" s="166">
        <f t="shared" si="2"/>
        <v>0</v>
      </c>
      <c r="J87" s="167">
        <f t="shared" si="3"/>
        <v>0</v>
      </c>
      <c r="K87" s="166">
        <f t="shared" si="4"/>
        <v>0</v>
      </c>
      <c r="L87" s="166" t="str">
        <f t="shared" si="0"/>
        <v/>
      </c>
      <c r="M87" s="165"/>
      <c r="N87" s="166">
        <f>SUM('Pay App 1:Pay App 33'!L87)+SUM('Pay App 1:Pay App 33'!M87)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Data'!$N$2:$BW$88,35,FALSE)</f>
        <v>0</v>
      </c>
      <c r="F88" s="166">
        <f>IFERROR(E88+'Pay App 32'!F88,"")</f>
        <v>0</v>
      </c>
      <c r="G88" s="166">
        <f>SUM('Pay App 1:Pay App 32'!H88)</f>
        <v>0</v>
      </c>
      <c r="H88" s="165"/>
      <c r="I88" s="166">
        <f t="shared" si="2"/>
        <v>0</v>
      </c>
      <c r="J88" s="167">
        <f t="shared" si="3"/>
        <v>0</v>
      </c>
      <c r="K88" s="166">
        <f t="shared" si="4"/>
        <v>0</v>
      </c>
      <c r="L88" s="166" t="str">
        <f t="shared" si="0"/>
        <v/>
      </c>
      <c r="M88" s="165"/>
      <c r="N88" s="166">
        <f>SUM('Pay App 1:Pay App 33'!L88)+SUM('Pay App 1:Pay App 33'!M88)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Data'!$N$2:$BW$88,35,FALSE)</f>
        <v>0</v>
      </c>
      <c r="F89" s="166">
        <f>IFERROR(E89+'Pay App 32'!F89,"")</f>
        <v>0</v>
      </c>
      <c r="G89" s="166">
        <f>SUM('Pay App 1:Pay App 32'!H89)</f>
        <v>0</v>
      </c>
      <c r="H89" s="165"/>
      <c r="I89" s="166">
        <f t="shared" si="2"/>
        <v>0</v>
      </c>
      <c r="J89" s="167">
        <f t="shared" si="3"/>
        <v>0</v>
      </c>
      <c r="K89" s="166">
        <f t="shared" si="4"/>
        <v>0</v>
      </c>
      <c r="L89" s="166" t="str">
        <f t="shared" si="0"/>
        <v/>
      </c>
      <c r="M89" s="165"/>
      <c r="N89" s="166">
        <f>SUM('Pay App 1:Pay App 33'!L89)+SUM('Pay App 1:Pay App 33'!M89)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Data'!$N$2:$BW$88,35,FALSE)</f>
        <v>0</v>
      </c>
      <c r="F90" s="166">
        <f>IFERROR(E90+'Pay App 32'!F90,"")</f>
        <v>0</v>
      </c>
      <c r="G90" s="166">
        <f>SUM('Pay App 1:Pay App 32'!H90)</f>
        <v>0</v>
      </c>
      <c r="H90" s="165"/>
      <c r="I90" s="166">
        <f t="shared" si="2"/>
        <v>0</v>
      </c>
      <c r="J90" s="167">
        <f t="shared" si="3"/>
        <v>0</v>
      </c>
      <c r="K90" s="166">
        <f t="shared" si="4"/>
        <v>0</v>
      </c>
      <c r="L90" s="166" t="str">
        <f t="shared" si="0"/>
        <v/>
      </c>
      <c r="M90" s="165"/>
      <c r="N90" s="166">
        <f>SUM('Pay App 1:Pay App 33'!L90)+SUM('Pay App 1:Pay App 33'!M90)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Data'!$N$2:$BW$88,35,FALSE)</f>
        <v>0</v>
      </c>
      <c r="F91" s="166">
        <f>IFERROR(E91+'Pay App 32'!F91,"")</f>
        <v>0</v>
      </c>
      <c r="G91" s="166">
        <f>SUM('Pay App 1:Pay App 32'!H91)</f>
        <v>0</v>
      </c>
      <c r="H91" s="165"/>
      <c r="I91" s="166">
        <f t="shared" si="2"/>
        <v>0</v>
      </c>
      <c r="J91" s="167">
        <f t="shared" si="3"/>
        <v>0</v>
      </c>
      <c r="K91" s="166">
        <f t="shared" si="4"/>
        <v>0</v>
      </c>
      <c r="L91" s="166" t="str">
        <f t="shared" si="0"/>
        <v/>
      </c>
      <c r="M91" s="165"/>
      <c r="N91" s="166">
        <f>SUM('Pay App 1:Pay App 33'!L91)+SUM('Pay App 1:Pay App 33'!M91)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Data'!$N$2:$BW$88,35,FALSE)</f>
        <v>0</v>
      </c>
      <c r="F92" s="166">
        <f>IFERROR(E92+'Pay App 32'!F92,"")</f>
        <v>0</v>
      </c>
      <c r="G92" s="166">
        <f>SUM('Pay App 1:Pay App 32'!H92)</f>
        <v>0</v>
      </c>
      <c r="H92" s="165"/>
      <c r="I92" s="166">
        <f t="shared" si="2"/>
        <v>0</v>
      </c>
      <c r="J92" s="167">
        <f t="shared" si="3"/>
        <v>0</v>
      </c>
      <c r="K92" s="166">
        <f t="shared" si="4"/>
        <v>0</v>
      </c>
      <c r="L92" s="166" t="str">
        <f t="shared" si="0"/>
        <v/>
      </c>
      <c r="M92" s="165"/>
      <c r="N92" s="166">
        <f>SUM('Pay App 1:Pay App 33'!L92)+SUM('Pay App 1:Pay App 33'!M92)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Data'!$N$2:$BW$88,35,FALSE)</f>
        <v>0</v>
      </c>
      <c r="F93" s="166">
        <f>IFERROR(E93+'Pay App 32'!F93,"")</f>
        <v>0</v>
      </c>
      <c r="G93" s="166">
        <f>SUM('Pay App 1:Pay App 32'!H93)</f>
        <v>0</v>
      </c>
      <c r="H93" s="165"/>
      <c r="I93" s="166">
        <f t="shared" si="2"/>
        <v>0</v>
      </c>
      <c r="J93" s="167">
        <f t="shared" si="3"/>
        <v>0</v>
      </c>
      <c r="K93" s="166">
        <f t="shared" si="4"/>
        <v>0</v>
      </c>
      <c r="L93" s="166" t="str">
        <f t="shared" si="0"/>
        <v/>
      </c>
      <c r="M93" s="165"/>
      <c r="N93" s="166">
        <f>SUM('Pay App 1:Pay App 33'!L93)+SUM('Pay App 1:Pay App 33'!M93)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Data'!$N$2:$BW$88,35,FALSE)</f>
        <v>0</v>
      </c>
      <c r="F94" s="166">
        <f>IFERROR(E94+'Pay App 32'!F94,"")</f>
        <v>0</v>
      </c>
      <c r="G94" s="166">
        <f>SUM('Pay App 1:Pay App 32'!H94)</f>
        <v>0</v>
      </c>
      <c r="H94" s="165"/>
      <c r="I94" s="166">
        <f t="shared" si="2"/>
        <v>0</v>
      </c>
      <c r="J94" s="167">
        <f t="shared" si="3"/>
        <v>0</v>
      </c>
      <c r="K94" s="166">
        <f t="shared" si="4"/>
        <v>0</v>
      </c>
      <c r="L94" s="166" t="str">
        <f t="shared" si="0"/>
        <v/>
      </c>
      <c r="M94" s="165"/>
      <c r="N94" s="166">
        <f>SUM('Pay App 1:Pay App 33'!L94)+SUM('Pay App 1:Pay App 33'!M94)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Data'!$N$2:$BW$88,35,FALSE)</f>
        <v>0</v>
      </c>
      <c r="F95" s="166">
        <f>IFERROR(E95+'Pay App 32'!F95,"")</f>
        <v>0</v>
      </c>
      <c r="G95" s="166">
        <f>SUM('Pay App 1:Pay App 32'!H95)</f>
        <v>0</v>
      </c>
      <c r="H95" s="165"/>
      <c r="I95" s="166">
        <f t="shared" si="2"/>
        <v>0</v>
      </c>
      <c r="J95" s="167">
        <f t="shared" si="3"/>
        <v>0</v>
      </c>
      <c r="K95" s="166">
        <f t="shared" si="4"/>
        <v>0</v>
      </c>
      <c r="L95" s="166" t="str">
        <f t="shared" si="0"/>
        <v/>
      </c>
      <c r="M95" s="165"/>
      <c r="N95" s="166">
        <f>SUM('Pay App 1:Pay App 33'!L95)+SUM('Pay App 1:Pay App 33'!M95)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Data'!$N$2:$BW$88,35,FALSE)</f>
        <v>0</v>
      </c>
      <c r="F96" s="166">
        <f>IFERROR(E96+'Pay App 32'!F96,"")</f>
        <v>0</v>
      </c>
      <c r="G96" s="166">
        <f>SUM('Pay App 1:Pay App 32'!H96)</f>
        <v>0</v>
      </c>
      <c r="H96" s="165"/>
      <c r="I96" s="166">
        <f t="shared" si="2"/>
        <v>0</v>
      </c>
      <c r="J96" s="167">
        <f t="shared" si="3"/>
        <v>0</v>
      </c>
      <c r="K96" s="166">
        <f t="shared" si="4"/>
        <v>0</v>
      </c>
      <c r="L96" s="166" t="str">
        <f t="shared" si="0"/>
        <v/>
      </c>
      <c r="M96" s="165"/>
      <c r="N96" s="166">
        <f>SUM('Pay App 1:Pay App 33'!L96)+SUM('Pay App 1:Pay App 33'!M96)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Data'!$N$2:$BW$88,35,FALSE)</f>
        <v>0</v>
      </c>
      <c r="F97" s="166">
        <f>IFERROR(E97+'Pay App 32'!F97,"")</f>
        <v>0</v>
      </c>
      <c r="G97" s="166">
        <f>SUM('Pay App 1:Pay App 32'!H97)</f>
        <v>0</v>
      </c>
      <c r="H97" s="165"/>
      <c r="I97" s="166">
        <f t="shared" si="2"/>
        <v>0</v>
      </c>
      <c r="J97" s="167">
        <f t="shared" si="3"/>
        <v>0</v>
      </c>
      <c r="K97" s="166">
        <f t="shared" si="4"/>
        <v>0</v>
      </c>
      <c r="L97" s="166" t="str">
        <f t="shared" si="0"/>
        <v/>
      </c>
      <c r="M97" s="165"/>
      <c r="N97" s="166">
        <f>SUM('Pay App 1:Pay App 33'!L97)+SUM('Pay App 1:Pay App 33'!M97)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Data'!$N$2:$BW$88,35,FALSE)</f>
        <v>0</v>
      </c>
      <c r="F98" s="166">
        <f>IFERROR(E98+'Pay App 32'!F98,"")</f>
        <v>0</v>
      </c>
      <c r="G98" s="166">
        <f>SUM('Pay App 1:Pay App 32'!H98)</f>
        <v>0</v>
      </c>
      <c r="H98" s="165"/>
      <c r="I98" s="166">
        <f t="shared" si="2"/>
        <v>0</v>
      </c>
      <c r="J98" s="167">
        <f t="shared" si="3"/>
        <v>0</v>
      </c>
      <c r="K98" s="166">
        <f t="shared" si="4"/>
        <v>0</v>
      </c>
      <c r="L98" s="166" t="str">
        <f t="shared" si="0"/>
        <v/>
      </c>
      <c r="M98" s="165"/>
      <c r="N98" s="166">
        <f>SUM('Pay App 1:Pay App 33'!L98)+SUM('Pay App 1:Pay App 33'!M98)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Data'!$N$2:$BW$88,35,FALSE)</f>
        <v>0</v>
      </c>
      <c r="F99" s="166">
        <f>IFERROR(E99+'Pay App 32'!F99,"")</f>
        <v>0</v>
      </c>
      <c r="G99" s="166">
        <f>SUM('Pay App 1:Pay App 32'!H99)</f>
        <v>0</v>
      </c>
      <c r="H99" s="165"/>
      <c r="I99" s="166">
        <f t="shared" si="2"/>
        <v>0</v>
      </c>
      <c r="J99" s="167">
        <f t="shared" si="3"/>
        <v>0</v>
      </c>
      <c r="K99" s="166">
        <f t="shared" si="4"/>
        <v>0</v>
      </c>
      <c r="L99" s="166" t="str">
        <f t="shared" si="0"/>
        <v/>
      </c>
      <c r="M99" s="165"/>
      <c r="N99" s="166">
        <f>SUM('Pay App 1:Pay App 33'!L99)+SUM('Pay App 1:Pay App 33'!M99)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Data'!$N$2:$BW$88,35,FALSE)</f>
        <v>0</v>
      </c>
      <c r="F100" s="166">
        <f>IFERROR(E100+'Pay App 32'!F100,"")</f>
        <v>0</v>
      </c>
      <c r="G100" s="166">
        <f>SUM('Pay App 1:Pay App 32'!H100)</f>
        <v>0</v>
      </c>
      <c r="H100" s="165"/>
      <c r="I100" s="166">
        <f>G100+H100</f>
        <v>0</v>
      </c>
      <c r="J100" s="167">
        <f>IFERROR(I100/F100,0)</f>
        <v>0</v>
      </c>
      <c r="K100" s="166">
        <f>IFERROR(F100-I100,"")</f>
        <v>0</v>
      </c>
      <c r="L100" s="166" t="str">
        <f t="shared" si="0"/>
        <v/>
      </c>
      <c r="M100" s="165"/>
      <c r="N100" s="166">
        <f>SUM('Pay App 1:Pay App 33'!L100)+SUM('Pay App 1:Pay App 33'!M100)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33.200000000000003</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Data'!$N$2:$BW$88,35,FALSE)</f>
        <v>0</v>
      </c>
      <c r="F106" s="166">
        <f>IFERROR(E106+'Pay App 32'!F106,"")</f>
        <v>0</v>
      </c>
      <c r="G106" s="166">
        <f>SUM('Pay App 1:Pay App 32'!H106)</f>
        <v>0</v>
      </c>
      <c r="H106" s="165"/>
      <c r="I106" s="166">
        <f>G106+H106</f>
        <v>0</v>
      </c>
      <c r="J106" s="167">
        <f>IFERROR(I106/F106,0)</f>
        <v>0</v>
      </c>
      <c r="K106" s="166">
        <f>IFERROR(F106-I106,"")</f>
        <v>0</v>
      </c>
      <c r="L106" s="166" t="str">
        <f>IF(AND($H$33&lt;100000, $H$33&gt;0, H106&gt;=1),0,IF(AND($H$33&gt;=100000,H106&lt;&gt;""),O106,""))</f>
        <v/>
      </c>
      <c r="M106" s="165"/>
      <c r="N106" s="166">
        <f>SUM('Pay App 1:Pay App 33'!L106)+SUM('Pay App 1:Pay App 33'!M106)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Data'!$N$2:$BW$88,35,FALSE)</f>
        <v>0</v>
      </c>
      <c r="F107" s="166">
        <f>IFERROR(E107+'Pay App 32'!F107,"")</f>
        <v>0</v>
      </c>
      <c r="G107" s="166">
        <f>SUM('Pay App 1:Pay App 32'!H107)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33'!L107)+SUM('Pay App 1:Pay App 33'!M107)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Data'!$N$2:$BW$88,35,FALSE)</f>
        <v>0</v>
      </c>
      <c r="F108" s="166">
        <f>IFERROR(E108+'Pay App 32'!F108,"")</f>
        <v>0</v>
      </c>
      <c r="G108" s="166">
        <f>SUM('Pay App 1:Pay App 32'!H108)</f>
        <v>0</v>
      </c>
      <c r="H108" s="165"/>
      <c r="I108" s="166">
        <f t="shared" si="6"/>
        <v>0</v>
      </c>
      <c r="J108" s="167">
        <f t="shared" si="7"/>
        <v>0</v>
      </c>
      <c r="K108" s="166">
        <f t="shared" si="8"/>
        <v>0</v>
      </c>
      <c r="L108" s="166" t="str">
        <f t="shared" si="9"/>
        <v/>
      </c>
      <c r="M108" s="165"/>
      <c r="N108" s="166">
        <f>SUM('Pay App 1:Pay App 33'!L108)+SUM('Pay App 1:Pay App 33'!M108)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Data'!$N$2:$BW$88,35,FALSE)</f>
        <v>0</v>
      </c>
      <c r="F109" s="166">
        <f>IFERROR(E109+'Pay App 32'!F109,"")</f>
        <v>0</v>
      </c>
      <c r="G109" s="166">
        <f>SUM('Pay App 1:Pay App 32'!H109)</f>
        <v>0</v>
      </c>
      <c r="H109" s="165"/>
      <c r="I109" s="166">
        <f t="shared" si="6"/>
        <v>0</v>
      </c>
      <c r="J109" s="167">
        <f t="shared" si="7"/>
        <v>0</v>
      </c>
      <c r="K109" s="166">
        <f t="shared" si="8"/>
        <v>0</v>
      </c>
      <c r="L109" s="166" t="str">
        <f t="shared" si="9"/>
        <v/>
      </c>
      <c r="M109" s="165"/>
      <c r="N109" s="166">
        <f>SUM('Pay App 1:Pay App 33'!L109)+SUM('Pay App 1:Pay App 33'!M109)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Data'!$N$2:$BW$88,35,FALSE)</f>
        <v>0</v>
      </c>
      <c r="F110" s="166">
        <f>IFERROR(E110+'Pay App 32'!F110,"")</f>
        <v>0</v>
      </c>
      <c r="G110" s="166">
        <f>SUM('Pay App 1:Pay App 32'!H110)</f>
        <v>0</v>
      </c>
      <c r="H110" s="165"/>
      <c r="I110" s="166">
        <f t="shared" si="6"/>
        <v>0</v>
      </c>
      <c r="J110" s="167">
        <f t="shared" si="7"/>
        <v>0</v>
      </c>
      <c r="K110" s="166">
        <f t="shared" si="8"/>
        <v>0</v>
      </c>
      <c r="L110" s="166" t="str">
        <f t="shared" si="9"/>
        <v/>
      </c>
      <c r="M110" s="165"/>
      <c r="N110" s="166">
        <f>SUM('Pay App 1:Pay App 33'!L110)+SUM('Pay App 1:Pay App 33'!M110)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Data'!$N$2:$BW$88,35,FALSE)</f>
        <v>0</v>
      </c>
      <c r="F111" s="166">
        <f>IFERROR(E111+'Pay App 32'!F111,"")</f>
        <v>0</v>
      </c>
      <c r="G111" s="166">
        <f>SUM('Pay App 1:Pay App 32'!H111)</f>
        <v>0</v>
      </c>
      <c r="H111" s="165"/>
      <c r="I111" s="166">
        <f t="shared" si="6"/>
        <v>0</v>
      </c>
      <c r="J111" s="167">
        <f t="shared" si="7"/>
        <v>0</v>
      </c>
      <c r="K111" s="166">
        <f t="shared" si="8"/>
        <v>0</v>
      </c>
      <c r="L111" s="166" t="str">
        <f t="shared" si="9"/>
        <v/>
      </c>
      <c r="M111" s="165"/>
      <c r="N111" s="166">
        <f>SUM('Pay App 1:Pay App 33'!L111)+SUM('Pay App 1:Pay App 33'!M111)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Data'!$N$2:$BW$88,35,FALSE)</f>
        <v>0</v>
      </c>
      <c r="F112" s="166">
        <f>IFERROR(E112+'Pay App 32'!F112,"")</f>
        <v>0</v>
      </c>
      <c r="G112" s="166">
        <f>SUM('Pay App 1:Pay App 32'!H112)</f>
        <v>0</v>
      </c>
      <c r="H112" s="165"/>
      <c r="I112" s="166">
        <f t="shared" si="6"/>
        <v>0</v>
      </c>
      <c r="J112" s="167">
        <f t="shared" si="7"/>
        <v>0</v>
      </c>
      <c r="K112" s="166">
        <f t="shared" si="8"/>
        <v>0</v>
      </c>
      <c r="L112" s="166" t="str">
        <f t="shared" si="9"/>
        <v/>
      </c>
      <c r="M112" s="165"/>
      <c r="N112" s="166">
        <f>SUM('Pay App 1:Pay App 33'!L112)+SUM('Pay App 1:Pay App 33'!M112)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Data'!$N$2:$BW$88,35,FALSE)</f>
        <v>0</v>
      </c>
      <c r="F113" s="166">
        <f>IFERROR(E113+'Pay App 32'!F113,"")</f>
        <v>0</v>
      </c>
      <c r="G113" s="166">
        <f>SUM('Pay App 1:Pay App 32'!H113)</f>
        <v>0</v>
      </c>
      <c r="H113" s="165"/>
      <c r="I113" s="166">
        <f t="shared" si="6"/>
        <v>0</v>
      </c>
      <c r="J113" s="167">
        <f t="shared" si="7"/>
        <v>0</v>
      </c>
      <c r="K113" s="166">
        <f t="shared" si="8"/>
        <v>0</v>
      </c>
      <c r="L113" s="166" t="str">
        <f t="shared" si="9"/>
        <v/>
      </c>
      <c r="M113" s="165"/>
      <c r="N113" s="166">
        <f>SUM('Pay App 1:Pay App 33'!L113)+SUM('Pay App 1:Pay App 33'!M113)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Data'!$N$2:$BW$88,35,FALSE)</f>
        <v>0</v>
      </c>
      <c r="F114" s="166">
        <f>IFERROR(E114+'Pay App 32'!F114,"")</f>
        <v>0</v>
      </c>
      <c r="G114" s="166">
        <f>SUM('Pay App 1:Pay App 32'!H114)</f>
        <v>0</v>
      </c>
      <c r="H114" s="165"/>
      <c r="I114" s="166">
        <f t="shared" si="6"/>
        <v>0</v>
      </c>
      <c r="J114" s="167">
        <f t="shared" si="7"/>
        <v>0</v>
      </c>
      <c r="K114" s="166">
        <f t="shared" si="8"/>
        <v>0</v>
      </c>
      <c r="L114" s="166" t="str">
        <f t="shared" si="9"/>
        <v/>
      </c>
      <c r="M114" s="165"/>
      <c r="N114" s="166">
        <f>SUM('Pay App 1:Pay App 33'!L114)+SUM('Pay App 1:Pay App 33'!M114)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Data'!$N$2:$BW$88,35,FALSE)</f>
        <v>0</v>
      </c>
      <c r="F115" s="166">
        <f>IFERROR(E115+'Pay App 32'!F115,"")</f>
        <v>0</v>
      </c>
      <c r="G115" s="166">
        <f>SUM('Pay App 1:Pay App 32'!H115)</f>
        <v>0</v>
      </c>
      <c r="H115" s="165"/>
      <c r="I115" s="166">
        <f t="shared" si="6"/>
        <v>0</v>
      </c>
      <c r="J115" s="167">
        <f t="shared" si="7"/>
        <v>0</v>
      </c>
      <c r="K115" s="166">
        <f t="shared" si="8"/>
        <v>0</v>
      </c>
      <c r="L115" s="166" t="str">
        <f t="shared" si="9"/>
        <v/>
      </c>
      <c r="M115" s="165"/>
      <c r="N115" s="166">
        <f>SUM('Pay App 1:Pay App 33'!L115)+SUM('Pay App 1:Pay App 33'!M115)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Data'!$N$2:$BW$88,35,FALSE)</f>
        <v>0</v>
      </c>
      <c r="F116" s="166">
        <f>IFERROR(E116+'Pay App 32'!F116,"")</f>
        <v>0</v>
      </c>
      <c r="G116" s="166">
        <f>SUM('Pay App 1:Pay App 32'!H116)</f>
        <v>0</v>
      </c>
      <c r="H116" s="165"/>
      <c r="I116" s="166">
        <f t="shared" si="6"/>
        <v>0</v>
      </c>
      <c r="J116" s="167">
        <f t="shared" si="7"/>
        <v>0</v>
      </c>
      <c r="K116" s="166">
        <f t="shared" si="8"/>
        <v>0</v>
      </c>
      <c r="L116" s="166" t="str">
        <f t="shared" si="9"/>
        <v/>
      </c>
      <c r="M116" s="165"/>
      <c r="N116" s="166">
        <f>SUM('Pay App 1:Pay App 33'!L116)+SUM('Pay App 1:Pay App 33'!M116)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Data'!$N$2:$BW$88,35,FALSE)</f>
        <v>0</v>
      </c>
      <c r="F117" s="166">
        <f>IFERROR(E117+'Pay App 32'!F117,"")</f>
        <v>0</v>
      </c>
      <c r="G117" s="166">
        <f>SUM('Pay App 1:Pay App 32'!H117)</f>
        <v>0</v>
      </c>
      <c r="H117" s="165"/>
      <c r="I117" s="166">
        <f t="shared" si="6"/>
        <v>0</v>
      </c>
      <c r="J117" s="167">
        <f t="shared" si="7"/>
        <v>0</v>
      </c>
      <c r="K117" s="166">
        <f t="shared" si="8"/>
        <v>0</v>
      </c>
      <c r="L117" s="166" t="str">
        <f t="shared" si="9"/>
        <v/>
      </c>
      <c r="M117" s="165"/>
      <c r="N117" s="166">
        <f>SUM('Pay App 1:Pay App 33'!L117)+SUM('Pay App 1:Pay App 33'!M117)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Data'!$N$2:$BW$88,35,FALSE)</f>
        <v>0</v>
      </c>
      <c r="F118" s="166">
        <f>IFERROR(E118+'Pay App 32'!F118,"")</f>
        <v>0</v>
      </c>
      <c r="G118" s="166">
        <f>SUM('Pay App 1:Pay App 32'!H118)</f>
        <v>0</v>
      </c>
      <c r="H118" s="165"/>
      <c r="I118" s="166">
        <f t="shared" si="6"/>
        <v>0</v>
      </c>
      <c r="J118" s="167">
        <f t="shared" si="7"/>
        <v>0</v>
      </c>
      <c r="K118" s="166">
        <f t="shared" si="8"/>
        <v>0</v>
      </c>
      <c r="L118" s="166" t="str">
        <f t="shared" si="9"/>
        <v/>
      </c>
      <c r="M118" s="165"/>
      <c r="N118" s="166">
        <f>SUM('Pay App 1:Pay App 33'!L118)+SUM('Pay App 1:Pay App 33'!M118)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Data'!$N$2:$BW$88,35,FALSE)</f>
        <v>0</v>
      </c>
      <c r="F119" s="166">
        <f>IFERROR(E119+'Pay App 32'!F119,"")</f>
        <v>0</v>
      </c>
      <c r="G119" s="166">
        <f>SUM('Pay App 1:Pay App 32'!H119)</f>
        <v>0</v>
      </c>
      <c r="H119" s="165"/>
      <c r="I119" s="166">
        <f t="shared" si="6"/>
        <v>0</v>
      </c>
      <c r="J119" s="167">
        <f t="shared" si="7"/>
        <v>0</v>
      </c>
      <c r="K119" s="166">
        <f t="shared" si="8"/>
        <v>0</v>
      </c>
      <c r="L119" s="166" t="str">
        <f t="shared" si="9"/>
        <v/>
      </c>
      <c r="M119" s="165"/>
      <c r="N119" s="166">
        <f>SUM('Pay App 1:Pay App 33'!L119)+SUM('Pay App 1:Pay App 33'!M119)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Data'!$N$2:$BW$88,35,FALSE)</f>
        <v>0</v>
      </c>
      <c r="F120" s="166">
        <f>IFERROR(E120+'Pay App 32'!F120,"")</f>
        <v>0</v>
      </c>
      <c r="G120" s="166">
        <f>SUM('Pay App 1:Pay App 32'!H120)</f>
        <v>0</v>
      </c>
      <c r="H120" s="165"/>
      <c r="I120" s="166">
        <f t="shared" si="6"/>
        <v>0</v>
      </c>
      <c r="J120" s="167">
        <f t="shared" si="7"/>
        <v>0</v>
      </c>
      <c r="K120" s="166">
        <f t="shared" si="8"/>
        <v>0</v>
      </c>
      <c r="L120" s="166" t="str">
        <f t="shared" si="9"/>
        <v/>
      </c>
      <c r="M120" s="165"/>
      <c r="N120" s="166">
        <f>SUM('Pay App 1:Pay App 33'!L120)+SUM('Pay App 1:Pay App 33'!M120)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Data'!$N$2:$BW$88,35,FALSE)</f>
        <v>0</v>
      </c>
      <c r="F121" s="166">
        <f>IFERROR(E121+'Pay App 32'!F121,"")</f>
        <v>0</v>
      </c>
      <c r="G121" s="166">
        <f>SUM('Pay App 1:Pay App 32'!H121)</f>
        <v>0</v>
      </c>
      <c r="H121" s="165"/>
      <c r="I121" s="166">
        <f t="shared" si="6"/>
        <v>0</v>
      </c>
      <c r="J121" s="167">
        <f t="shared" si="7"/>
        <v>0</v>
      </c>
      <c r="K121" s="166">
        <f t="shared" si="8"/>
        <v>0</v>
      </c>
      <c r="L121" s="166" t="str">
        <f t="shared" si="9"/>
        <v/>
      </c>
      <c r="M121" s="165"/>
      <c r="N121" s="166">
        <f>SUM('Pay App 1:Pay App 33'!L121)+SUM('Pay App 1:Pay App 33'!M121)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Data'!$N$2:$BW$88,35,FALSE)</f>
        <v>0</v>
      </c>
      <c r="F122" s="166">
        <f>IFERROR(E122+'Pay App 32'!F122,"")</f>
        <v>0</v>
      </c>
      <c r="G122" s="166">
        <f>SUM('Pay App 1:Pay App 32'!H122)</f>
        <v>0</v>
      </c>
      <c r="H122" s="165"/>
      <c r="I122" s="166">
        <f t="shared" si="6"/>
        <v>0</v>
      </c>
      <c r="J122" s="167">
        <f t="shared" si="7"/>
        <v>0</v>
      </c>
      <c r="K122" s="166">
        <f t="shared" si="8"/>
        <v>0</v>
      </c>
      <c r="L122" s="166" t="str">
        <f t="shared" si="9"/>
        <v/>
      </c>
      <c r="M122" s="165"/>
      <c r="N122" s="166">
        <f>SUM('Pay App 1:Pay App 33'!L122)+SUM('Pay App 1:Pay App 33'!M122)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Data'!$N$2:$BW$88,35,FALSE)</f>
        <v>0</v>
      </c>
      <c r="F123" s="166">
        <f>IFERROR(E123+'Pay App 32'!F123,"")</f>
        <v>0</v>
      </c>
      <c r="G123" s="166">
        <f>SUM('Pay App 1:Pay App 32'!H123)</f>
        <v>0</v>
      </c>
      <c r="H123" s="165"/>
      <c r="I123" s="166">
        <f t="shared" si="6"/>
        <v>0</v>
      </c>
      <c r="J123" s="167">
        <f t="shared" si="7"/>
        <v>0</v>
      </c>
      <c r="K123" s="166">
        <f t="shared" si="8"/>
        <v>0</v>
      </c>
      <c r="L123" s="166" t="str">
        <f t="shared" si="9"/>
        <v/>
      </c>
      <c r="M123" s="165"/>
      <c r="N123" s="166">
        <f>SUM('Pay App 1:Pay App 33'!L123)+SUM('Pay App 1:Pay App 33'!M123)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Data'!$N$2:$BW$88,35,FALSE)</f>
        <v>0</v>
      </c>
      <c r="F124" s="166">
        <f>IFERROR(E124+'Pay App 32'!F124,"")</f>
        <v>0</v>
      </c>
      <c r="G124" s="166">
        <f>SUM('Pay App 1:Pay App 32'!H124)</f>
        <v>0</v>
      </c>
      <c r="H124" s="165"/>
      <c r="I124" s="166">
        <f t="shared" si="6"/>
        <v>0</v>
      </c>
      <c r="J124" s="167">
        <f t="shared" si="7"/>
        <v>0</v>
      </c>
      <c r="K124" s="166">
        <f t="shared" si="8"/>
        <v>0</v>
      </c>
      <c r="L124" s="166" t="str">
        <f t="shared" si="9"/>
        <v/>
      </c>
      <c r="M124" s="165"/>
      <c r="N124" s="166">
        <f>SUM('Pay App 1:Pay App 33'!L124)+SUM('Pay App 1:Pay App 33'!M124)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Data'!$N$2:$BW$88,35,FALSE)</f>
        <v>0</v>
      </c>
      <c r="F125" s="166">
        <f>IFERROR(E125+'Pay App 32'!F125,"")</f>
        <v>0</v>
      </c>
      <c r="G125" s="166">
        <f>SUM('Pay App 1:Pay App 32'!H125)</f>
        <v>0</v>
      </c>
      <c r="H125" s="165"/>
      <c r="I125" s="166">
        <f t="shared" si="6"/>
        <v>0</v>
      </c>
      <c r="J125" s="167">
        <f t="shared" si="7"/>
        <v>0</v>
      </c>
      <c r="K125" s="166">
        <f t="shared" si="8"/>
        <v>0</v>
      </c>
      <c r="L125" s="166" t="str">
        <f t="shared" si="9"/>
        <v/>
      </c>
      <c r="M125" s="165"/>
      <c r="N125" s="166">
        <f>SUM('Pay App 1:Pay App 33'!L125)+SUM('Pay App 1:Pay App 33'!M125)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Data'!$N$2:$BW$88,35,FALSE)</f>
        <v>0</v>
      </c>
      <c r="F126" s="166">
        <f>IFERROR(E126+'Pay App 32'!F126,"")</f>
        <v>0</v>
      </c>
      <c r="G126" s="166">
        <f>SUM('Pay App 1:Pay App 32'!H126)</f>
        <v>0</v>
      </c>
      <c r="H126" s="165"/>
      <c r="I126" s="166">
        <f t="shared" si="6"/>
        <v>0</v>
      </c>
      <c r="J126" s="167">
        <f t="shared" si="7"/>
        <v>0</v>
      </c>
      <c r="K126" s="166">
        <f t="shared" si="8"/>
        <v>0</v>
      </c>
      <c r="L126" s="166" t="str">
        <f t="shared" si="9"/>
        <v/>
      </c>
      <c r="M126" s="165"/>
      <c r="N126" s="166">
        <f>SUM('Pay App 1:Pay App 33'!L126)+SUM('Pay App 1:Pay App 33'!M126)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Data'!$N$2:$BW$88,35,FALSE)</f>
        <v>0</v>
      </c>
      <c r="F127" s="166">
        <f>IFERROR(E127+'Pay App 32'!F127,"")</f>
        <v>0</v>
      </c>
      <c r="G127" s="166">
        <f>SUM('Pay App 1:Pay App 32'!H127)</f>
        <v>0</v>
      </c>
      <c r="H127" s="165"/>
      <c r="I127" s="166">
        <f t="shared" si="6"/>
        <v>0</v>
      </c>
      <c r="J127" s="167">
        <f t="shared" si="7"/>
        <v>0</v>
      </c>
      <c r="K127" s="166">
        <f t="shared" si="8"/>
        <v>0</v>
      </c>
      <c r="L127" s="166" t="str">
        <f t="shared" si="9"/>
        <v/>
      </c>
      <c r="M127" s="165"/>
      <c r="N127" s="166">
        <f>SUM('Pay App 1:Pay App 33'!L127)+SUM('Pay App 1:Pay App 33'!M127)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Data'!$N$2:$BW$88,35,FALSE)</f>
        <v>0</v>
      </c>
      <c r="F128" s="166">
        <f>IFERROR(E128+'Pay App 32'!F128,"")</f>
        <v>0</v>
      </c>
      <c r="G128" s="166">
        <f>SUM('Pay App 1:Pay App 32'!H128)</f>
        <v>0</v>
      </c>
      <c r="H128" s="165"/>
      <c r="I128" s="166">
        <f t="shared" si="6"/>
        <v>0</v>
      </c>
      <c r="J128" s="167">
        <f t="shared" si="7"/>
        <v>0</v>
      </c>
      <c r="K128" s="166">
        <f t="shared" si="8"/>
        <v>0</v>
      </c>
      <c r="L128" s="166" t="str">
        <f t="shared" si="9"/>
        <v/>
      </c>
      <c r="M128" s="165"/>
      <c r="N128" s="166">
        <f>SUM('Pay App 1:Pay App 33'!L128)+SUM('Pay App 1:Pay App 33'!M128)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Data'!$N$2:$BW$88,35,FALSE)</f>
        <v>0</v>
      </c>
      <c r="F129" s="166">
        <f>IFERROR(E129+'Pay App 32'!F129,"")</f>
        <v>0</v>
      </c>
      <c r="G129" s="166">
        <f>SUM('Pay App 1:Pay App 32'!H129)</f>
        <v>0</v>
      </c>
      <c r="H129" s="165"/>
      <c r="I129" s="166">
        <f t="shared" si="6"/>
        <v>0</v>
      </c>
      <c r="J129" s="167">
        <f t="shared" si="7"/>
        <v>0</v>
      </c>
      <c r="K129" s="166">
        <f t="shared" si="8"/>
        <v>0</v>
      </c>
      <c r="L129" s="166" t="str">
        <f t="shared" si="9"/>
        <v/>
      </c>
      <c r="M129" s="165"/>
      <c r="N129" s="166">
        <f>SUM('Pay App 1:Pay App 33'!L129)+SUM('Pay App 1:Pay App 33'!M129)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Data'!$N$2:$BW$88,35,FALSE)</f>
        <v>0</v>
      </c>
      <c r="F130" s="166">
        <f>IFERROR(E130+'Pay App 32'!F130,"")</f>
        <v>0</v>
      </c>
      <c r="G130" s="166">
        <f>SUM('Pay App 1:Pay App 32'!H130)</f>
        <v>0</v>
      </c>
      <c r="H130" s="165"/>
      <c r="I130" s="166">
        <f t="shared" si="6"/>
        <v>0</v>
      </c>
      <c r="J130" s="167">
        <f t="shared" si="7"/>
        <v>0</v>
      </c>
      <c r="K130" s="166">
        <f t="shared" si="8"/>
        <v>0</v>
      </c>
      <c r="L130" s="166" t="str">
        <f t="shared" si="9"/>
        <v/>
      </c>
      <c r="M130" s="165"/>
      <c r="N130" s="166">
        <f>SUM('Pay App 1:Pay App 33'!L130)+SUM('Pay App 1:Pay App 33'!M130)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Data'!$N$2:$BW$88,35,FALSE)</f>
        <v>0</v>
      </c>
      <c r="F131" s="166">
        <f>IFERROR(E131+'Pay App 32'!F131,"")</f>
        <v>0</v>
      </c>
      <c r="G131" s="166">
        <f>SUM('Pay App 1:Pay App 32'!H131)</f>
        <v>0</v>
      </c>
      <c r="H131" s="165"/>
      <c r="I131" s="166">
        <f t="shared" si="6"/>
        <v>0</v>
      </c>
      <c r="J131" s="167">
        <f t="shared" si="7"/>
        <v>0</v>
      </c>
      <c r="K131" s="166">
        <f t="shared" si="8"/>
        <v>0</v>
      </c>
      <c r="L131" s="166" t="str">
        <f t="shared" si="9"/>
        <v/>
      </c>
      <c r="M131" s="165"/>
      <c r="N131" s="166">
        <f>SUM('Pay App 1:Pay App 33'!L131)+SUM('Pay App 1:Pay App 33'!M131)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Data'!$N$2:$BW$88,35,FALSE)</f>
        <v>0</v>
      </c>
      <c r="F132" s="166">
        <f>IFERROR(E132+'Pay App 32'!F132,"")</f>
        <v>0</v>
      </c>
      <c r="G132" s="166">
        <f>SUM('Pay App 1:Pay App 32'!H132)</f>
        <v>0</v>
      </c>
      <c r="H132" s="165"/>
      <c r="I132" s="166">
        <f t="shared" si="6"/>
        <v>0</v>
      </c>
      <c r="J132" s="167">
        <f t="shared" si="7"/>
        <v>0</v>
      </c>
      <c r="K132" s="166">
        <f t="shared" si="8"/>
        <v>0</v>
      </c>
      <c r="L132" s="166" t="str">
        <f t="shared" si="9"/>
        <v/>
      </c>
      <c r="M132" s="165"/>
      <c r="N132" s="166">
        <f>SUM('Pay App 1:Pay App 33'!L132)+SUM('Pay App 1:Pay App 33'!M132)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Data'!$N$2:$BW$88,35,FALSE)</f>
        <v>0</v>
      </c>
      <c r="F133" s="166">
        <f>IFERROR(E133+'Pay App 32'!F133,"")</f>
        <v>0</v>
      </c>
      <c r="G133" s="166">
        <f>SUM('Pay App 1:Pay App 32'!H133)</f>
        <v>0</v>
      </c>
      <c r="H133" s="165"/>
      <c r="I133" s="166">
        <f t="shared" si="6"/>
        <v>0</v>
      </c>
      <c r="J133" s="167">
        <f t="shared" si="7"/>
        <v>0</v>
      </c>
      <c r="K133" s="166">
        <f t="shared" si="8"/>
        <v>0</v>
      </c>
      <c r="L133" s="166" t="str">
        <f t="shared" si="9"/>
        <v/>
      </c>
      <c r="M133" s="165"/>
      <c r="N133" s="166">
        <f>SUM('Pay App 1:Pay App 33'!L133)+SUM('Pay App 1:Pay App 33'!M133)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Data'!$N$2:$BW$88,35,FALSE)</f>
        <v>0</v>
      </c>
      <c r="F134" s="166">
        <f>IFERROR(E134+'Pay App 32'!F134,"")</f>
        <v>0</v>
      </c>
      <c r="G134" s="166">
        <f>SUM('Pay App 1:Pay App 32'!H134)</f>
        <v>0</v>
      </c>
      <c r="H134" s="165"/>
      <c r="I134" s="166">
        <f t="shared" si="6"/>
        <v>0</v>
      </c>
      <c r="J134" s="167">
        <f t="shared" si="7"/>
        <v>0</v>
      </c>
      <c r="K134" s="166">
        <f t="shared" si="8"/>
        <v>0</v>
      </c>
      <c r="L134" s="166" t="str">
        <f t="shared" si="9"/>
        <v/>
      </c>
      <c r="M134" s="165"/>
      <c r="N134" s="166">
        <f>SUM('Pay App 1:Pay App 33'!L134)+SUM('Pay App 1:Pay App 33'!M134)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Data'!$N$2:$BW$88,35,FALSE)</f>
        <v>0</v>
      </c>
      <c r="F135" s="166">
        <f>IFERROR(E135+'Pay App 32'!F135,"")</f>
        <v>0</v>
      </c>
      <c r="G135" s="166">
        <f>SUM('Pay App 1:Pay App 32'!H135)</f>
        <v>0</v>
      </c>
      <c r="H135" s="165"/>
      <c r="I135" s="166">
        <f t="shared" si="6"/>
        <v>0</v>
      </c>
      <c r="J135" s="167">
        <f t="shared" si="7"/>
        <v>0</v>
      </c>
      <c r="K135" s="166">
        <f t="shared" si="8"/>
        <v>0</v>
      </c>
      <c r="L135" s="166" t="str">
        <f t="shared" si="9"/>
        <v/>
      </c>
      <c r="M135" s="165"/>
      <c r="N135" s="166">
        <f>SUM('Pay App 1:Pay App 33'!L135)+SUM('Pay App 1:Pay App 33'!M135)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Data'!$N$2:$BW$88,35,FALSE)</f>
        <v>0</v>
      </c>
      <c r="F136" s="166">
        <f>IFERROR(E136+'Pay App 32'!F136,"")</f>
        <v>0</v>
      </c>
      <c r="G136" s="166">
        <f>SUM('Pay App 1:Pay App 32'!H136)</f>
        <v>0</v>
      </c>
      <c r="H136" s="165"/>
      <c r="I136" s="166">
        <f t="shared" si="6"/>
        <v>0</v>
      </c>
      <c r="J136" s="167">
        <f t="shared" si="7"/>
        <v>0</v>
      </c>
      <c r="K136" s="166">
        <f t="shared" si="8"/>
        <v>0</v>
      </c>
      <c r="L136" s="166" t="str">
        <f t="shared" si="9"/>
        <v/>
      </c>
      <c r="M136" s="165"/>
      <c r="N136" s="166">
        <f>SUM('Pay App 1:Pay App 33'!L136)+SUM('Pay App 1:Pay App 33'!M136)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Data'!$N$2:$BW$88,35,FALSE)</f>
        <v>0</v>
      </c>
      <c r="F137" s="166">
        <f>IFERROR(E137+'Pay App 32'!F137,"")</f>
        <v>0</v>
      </c>
      <c r="G137" s="166">
        <f>SUM('Pay App 1:Pay App 32'!H137)</f>
        <v>0</v>
      </c>
      <c r="H137" s="165"/>
      <c r="I137" s="166">
        <f t="shared" si="6"/>
        <v>0</v>
      </c>
      <c r="J137" s="167">
        <f t="shared" si="7"/>
        <v>0</v>
      </c>
      <c r="K137" s="166">
        <f t="shared" si="8"/>
        <v>0</v>
      </c>
      <c r="L137" s="166" t="str">
        <f t="shared" si="9"/>
        <v/>
      </c>
      <c r="M137" s="165"/>
      <c r="N137" s="166">
        <f>SUM('Pay App 1:Pay App 33'!L137)+SUM('Pay App 1:Pay App 33'!M137)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Data'!$N$2:$BW$88,35,FALSE)</f>
        <v>0</v>
      </c>
      <c r="F138" s="166">
        <f>IFERROR(E138+'Pay App 32'!F138,"")</f>
        <v>0</v>
      </c>
      <c r="G138" s="166">
        <f>SUM('Pay App 1:Pay App 32'!H138)</f>
        <v>0</v>
      </c>
      <c r="H138" s="165"/>
      <c r="I138" s="166">
        <f t="shared" si="6"/>
        <v>0</v>
      </c>
      <c r="J138" s="167">
        <f t="shared" si="7"/>
        <v>0</v>
      </c>
      <c r="K138" s="166">
        <f t="shared" si="8"/>
        <v>0</v>
      </c>
      <c r="L138" s="166" t="str">
        <f t="shared" si="9"/>
        <v/>
      </c>
      <c r="M138" s="165"/>
      <c r="N138" s="166">
        <f>SUM('Pay App 1:Pay App 33'!L138)+SUM('Pay App 1:Pay App 33'!M138)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Data'!$N$2:$BW$88,35,FALSE)</f>
        <v>0</v>
      </c>
      <c r="F139" s="166">
        <f>IFERROR(E139+'Pay App 32'!F139,"")</f>
        <v>0</v>
      </c>
      <c r="G139" s="166">
        <f>SUM('Pay App 1:Pay App 32'!H139)</f>
        <v>0</v>
      </c>
      <c r="H139" s="165"/>
      <c r="I139" s="166">
        <f t="shared" si="6"/>
        <v>0</v>
      </c>
      <c r="J139" s="167">
        <f t="shared" si="7"/>
        <v>0</v>
      </c>
      <c r="K139" s="166">
        <f t="shared" si="8"/>
        <v>0</v>
      </c>
      <c r="L139" s="166" t="str">
        <f t="shared" si="9"/>
        <v/>
      </c>
      <c r="M139" s="165"/>
      <c r="N139" s="166">
        <f>SUM('Pay App 1:Pay App 33'!L139)+SUM('Pay App 1:Pay App 33'!M139)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Data'!$N$2:$BW$88,35,FALSE)</f>
        <v>0</v>
      </c>
      <c r="F140" s="166">
        <f>IFERROR(E140+'Pay App 32'!F140,"")</f>
        <v>0</v>
      </c>
      <c r="G140" s="166">
        <f>SUM('Pay App 1:Pay App 32'!H140)</f>
        <v>0</v>
      </c>
      <c r="H140" s="165"/>
      <c r="I140" s="166">
        <f t="shared" si="6"/>
        <v>0</v>
      </c>
      <c r="J140" s="167">
        <f t="shared" si="7"/>
        <v>0</v>
      </c>
      <c r="K140" s="166">
        <f t="shared" si="8"/>
        <v>0</v>
      </c>
      <c r="L140" s="166" t="str">
        <f t="shared" si="9"/>
        <v/>
      </c>
      <c r="M140" s="165"/>
      <c r="N140" s="166">
        <f>SUM('Pay App 1:Pay App 33'!L140)+SUM('Pay App 1:Pay App 33'!M140)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Data'!$N$2:$BW$88,35,FALSE)</f>
        <v>0</v>
      </c>
      <c r="F141" s="166">
        <f>IFERROR(E141+'Pay App 32'!F141,"")</f>
        <v>0</v>
      </c>
      <c r="G141" s="166">
        <f>SUM('Pay App 1:Pay App 32'!H141)</f>
        <v>0</v>
      </c>
      <c r="H141" s="165"/>
      <c r="I141" s="166">
        <f t="shared" si="6"/>
        <v>0</v>
      </c>
      <c r="J141" s="167">
        <f t="shared" si="7"/>
        <v>0</v>
      </c>
      <c r="K141" s="166">
        <f t="shared" si="8"/>
        <v>0</v>
      </c>
      <c r="L141" s="166" t="str">
        <f t="shared" si="9"/>
        <v/>
      </c>
      <c r="M141" s="165"/>
      <c r="N141" s="166">
        <f>SUM('Pay App 1:Pay App 33'!L141)+SUM('Pay App 1:Pay App 33'!M141)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Data'!$N$2:$BW$88,35,FALSE)</f>
        <v>0</v>
      </c>
      <c r="F142" s="166">
        <f>IFERROR(E142+'Pay App 32'!F142,"")</f>
        <v>0</v>
      </c>
      <c r="G142" s="166">
        <f>SUM('Pay App 1:Pay App 32'!H142)</f>
        <v>0</v>
      </c>
      <c r="H142" s="165"/>
      <c r="I142" s="166">
        <f t="shared" si="6"/>
        <v>0</v>
      </c>
      <c r="J142" s="167">
        <f t="shared" si="7"/>
        <v>0</v>
      </c>
      <c r="K142" s="166">
        <f t="shared" si="8"/>
        <v>0</v>
      </c>
      <c r="L142" s="166" t="str">
        <f t="shared" si="9"/>
        <v/>
      </c>
      <c r="M142" s="165"/>
      <c r="N142" s="166">
        <f>SUM('Pay App 1:Pay App 33'!L142)+SUM('Pay App 1:Pay App 33'!M142)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Data'!$N$2:$BW$88,35,FALSE)</f>
        <v>0</v>
      </c>
      <c r="F143" s="166">
        <f>IFERROR(E143+'Pay App 32'!F143,"")</f>
        <v>0</v>
      </c>
      <c r="G143" s="166">
        <f>SUM('Pay App 1:Pay App 32'!H143)</f>
        <v>0</v>
      </c>
      <c r="H143" s="165"/>
      <c r="I143" s="166">
        <f t="shared" si="6"/>
        <v>0</v>
      </c>
      <c r="J143" s="167">
        <f t="shared" si="7"/>
        <v>0</v>
      </c>
      <c r="K143" s="166">
        <f t="shared" si="8"/>
        <v>0</v>
      </c>
      <c r="L143" s="166" t="str">
        <f t="shared" si="9"/>
        <v/>
      </c>
      <c r="M143" s="165"/>
      <c r="N143" s="166">
        <f>SUM('Pay App 1:Pay App 33'!L143)+SUM('Pay App 1:Pay App 33'!M143)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Data'!$N$2:$BW$88,35,FALSE)</f>
        <v>0</v>
      </c>
      <c r="F144" s="166">
        <f>IFERROR(E144+'Pay App 32'!F144,"")</f>
        <v>0</v>
      </c>
      <c r="G144" s="166">
        <f>SUM('Pay App 1:Pay App 32'!H144)</f>
        <v>0</v>
      </c>
      <c r="H144" s="165"/>
      <c r="I144" s="166">
        <f t="shared" si="6"/>
        <v>0</v>
      </c>
      <c r="J144" s="167">
        <f t="shared" si="7"/>
        <v>0</v>
      </c>
      <c r="K144" s="166">
        <f t="shared" si="8"/>
        <v>0</v>
      </c>
      <c r="L144" s="166" t="str">
        <f t="shared" si="9"/>
        <v/>
      </c>
      <c r="M144" s="165"/>
      <c r="N144" s="166">
        <f>SUM('Pay App 1:Pay App 33'!L144)+SUM('Pay App 1:Pay App 33'!M144)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Data'!$N$2:$BW$88,35,FALSE)</f>
        <v>0</v>
      </c>
      <c r="F145" s="166">
        <f>IFERROR(E145+'Pay App 32'!F145,"")</f>
        <v>0</v>
      </c>
      <c r="G145" s="166">
        <f>SUM('Pay App 1:Pay App 32'!H145)</f>
        <v>0</v>
      </c>
      <c r="H145" s="165"/>
      <c r="I145" s="166">
        <f t="shared" si="6"/>
        <v>0</v>
      </c>
      <c r="J145" s="167">
        <f t="shared" si="7"/>
        <v>0</v>
      </c>
      <c r="K145" s="166">
        <f t="shared" si="8"/>
        <v>0</v>
      </c>
      <c r="L145" s="166" t="str">
        <f t="shared" si="9"/>
        <v/>
      </c>
      <c r="M145" s="165"/>
      <c r="N145" s="166">
        <f>SUM('Pay App 1:Pay App 33'!L145)+SUM('Pay App 1:Pay App 33'!M145)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Data'!$N$2:$BW$88,35,FALSE)</f>
        <v>0</v>
      </c>
      <c r="F146" s="166">
        <f>IFERROR(E146+'Pay App 32'!F146,"")</f>
        <v>0</v>
      </c>
      <c r="G146" s="166">
        <f>SUM('Pay App 1:Pay App 32'!H146)</f>
        <v>0</v>
      </c>
      <c r="H146" s="165"/>
      <c r="I146" s="166">
        <f t="shared" si="6"/>
        <v>0</v>
      </c>
      <c r="J146" s="167">
        <f t="shared" si="7"/>
        <v>0</v>
      </c>
      <c r="K146" s="166">
        <f t="shared" si="8"/>
        <v>0</v>
      </c>
      <c r="L146" s="166" t="str">
        <f t="shared" si="9"/>
        <v/>
      </c>
      <c r="M146" s="165"/>
      <c r="N146" s="166">
        <f>SUM('Pay App 1:Pay App 33'!L146)+SUM('Pay App 1:Pay App 33'!M146)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Data'!$N$2:$BW$88,35,FALSE)</f>
        <v>0</v>
      </c>
      <c r="F147" s="166">
        <f>IFERROR(E147+'Pay App 32'!F147,"")</f>
        <v>0</v>
      </c>
      <c r="G147" s="166">
        <f>SUM('Pay App 1:Pay App 32'!H147)</f>
        <v>0</v>
      </c>
      <c r="H147" s="165"/>
      <c r="I147" s="166">
        <f t="shared" si="6"/>
        <v>0</v>
      </c>
      <c r="J147" s="167">
        <f t="shared" si="7"/>
        <v>0</v>
      </c>
      <c r="K147" s="166">
        <f t="shared" si="8"/>
        <v>0</v>
      </c>
      <c r="L147" s="166" t="str">
        <f t="shared" si="9"/>
        <v/>
      </c>
      <c r="M147" s="165"/>
      <c r="N147" s="166">
        <f>SUM('Pay App 1:Pay App 33'!L147)+SUM('Pay App 1:Pay App 33'!M147)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Data'!$N$2:$BW$88,35,FALSE)</f>
        <v>0</v>
      </c>
      <c r="F148" s="166">
        <f>IFERROR(E148+'Pay App 32'!F148,"")</f>
        <v>0</v>
      </c>
      <c r="G148" s="166">
        <f>SUM('Pay App 1:Pay App 32'!H148)</f>
        <v>0</v>
      </c>
      <c r="H148" s="165"/>
      <c r="I148" s="166">
        <f t="shared" si="6"/>
        <v>0</v>
      </c>
      <c r="J148" s="167">
        <f t="shared" si="7"/>
        <v>0</v>
      </c>
      <c r="K148" s="166">
        <f t="shared" si="8"/>
        <v>0</v>
      </c>
      <c r="L148" s="166" t="str">
        <f t="shared" si="9"/>
        <v/>
      </c>
      <c r="M148" s="165"/>
      <c r="N148" s="166">
        <f>SUM('Pay App 1:Pay App 33'!L148)+SUM('Pay App 1:Pay App 33'!M148)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BdLSFTIk92xsYUZgmZyAgwe+qUhXqAZgBRzmwoaTOx6CWecSj3GHb6LSCSop3B/yA19moKUNvjpRzQewOAQb2A==" saltValue="fZtu28EespEUTRnuAHOOsg=="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307" priority="2" operator="equal">
      <formula>0</formula>
    </cfRule>
  </conditionalFormatting>
  <conditionalFormatting sqref="D106:G148">
    <cfRule type="cellIs" dxfId="306" priority="1" operator="equal">
      <formula>0</formula>
    </cfRule>
  </conditionalFormatting>
  <conditionalFormatting sqref="D10:H10 D12:H14 D19:H21">
    <cfRule type="cellIs" dxfId="305" priority="6" operator="equal">
      <formula>0</formula>
    </cfRule>
  </conditionalFormatting>
  <conditionalFormatting sqref="H51">
    <cfRule type="cellIs" dxfId="304" priority="9" operator="lessThan">
      <formula>0</formula>
    </cfRule>
  </conditionalFormatting>
  <conditionalFormatting sqref="I57:I100 K57:K100 I106:I148 K106:K148 N106:O148">
    <cfRule type="cellIs" dxfId="303" priority="14" operator="equal">
      <formula>0</formula>
    </cfRule>
  </conditionalFormatting>
  <conditionalFormatting sqref="J57:J100 J106:J149">
    <cfRule type="cellIs" dxfId="302" priority="11" operator="greaterThan">
      <formula>1</formula>
    </cfRule>
    <cfRule type="cellIs" dxfId="301" priority="12" operator="equal">
      <formula>0</formula>
    </cfRule>
  </conditionalFormatting>
  <conditionalFormatting sqref="K57:K100 K106:K148">
    <cfRule type="cellIs" dxfId="300" priority="10" operator="lessThan">
      <formula>0</formula>
    </cfRule>
  </conditionalFormatting>
  <conditionalFormatting sqref="M57:M100">
    <cfRule type="cellIs" dxfId="299" priority="13" operator="lessThan">
      <formula>0</formula>
    </cfRule>
  </conditionalFormatting>
  <conditionalFormatting sqref="M106:M148">
    <cfRule type="cellIs" dxfId="298" priority="8" operator="lessThan">
      <formula>0</formula>
    </cfRule>
  </conditionalFormatting>
  <conditionalFormatting sqref="N57:O100">
    <cfRule type="cellIs" dxfId="297"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F4FC884E-8677-420D-BDF5-DC31310B465F}">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B4A3DF29-D1EA-4ADB-BB82-587FAE33C03A}">
          <x14:formula1>
            <xm:f>'Graph Data'!$L$74:$L$76</xm:f>
          </x14:formula1>
          <xm:sqref>G17</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FDD30-ACAA-421E-965D-ED39EE221F27}">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34</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34'!E149)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34'!G41)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33'!H49)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34.1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Data'!$N$2:$BW$88,36,FALSE)</f>
        <v>0</v>
      </c>
      <c r="F57" s="166">
        <f>IFERROR(E57+'Pay App 33'!F57,"")</f>
        <v>0</v>
      </c>
      <c r="G57" s="166">
        <f>SUM('Pay App 1:Pay App 33'!H57)</f>
        <v>0</v>
      </c>
      <c r="H57" s="165"/>
      <c r="I57" s="166">
        <f>G57+H57</f>
        <v>0</v>
      </c>
      <c r="J57" s="167">
        <f>IFERROR(I57/F57,0)</f>
        <v>0</v>
      </c>
      <c r="K57" s="166">
        <f>IFERROR(F57-I57,"")</f>
        <v>0</v>
      </c>
      <c r="L57" s="166" t="str">
        <f>IF(AND($H$33&lt;100000, $H$33&gt;0, H57&gt;=1),0,IF(AND($H$33&gt;=100000,H57&lt;&gt;""),O57,""))</f>
        <v/>
      </c>
      <c r="M57" s="165"/>
      <c r="N57" s="166">
        <f>SUM('Pay App 1:Pay App 34'!L57)+SUM('Pay App 1:Pay App 34'!M57)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Data'!$N$2:$BW$88,36,FALSE)</f>
        <v>0</v>
      </c>
      <c r="F58" s="166">
        <f>IFERROR(E58+'Pay App 33'!F58,"")</f>
        <v>0</v>
      </c>
      <c r="G58" s="166">
        <f>SUM('Pay App 1:Pay App 33'!H58)</f>
        <v>0</v>
      </c>
      <c r="H58" s="165"/>
      <c r="I58" s="166">
        <f>G58+H58</f>
        <v>0</v>
      </c>
      <c r="J58" s="167">
        <f>IFERROR(I58/F58,0)</f>
        <v>0</v>
      </c>
      <c r="K58" s="166">
        <f>IFERROR(F58-I58,"")</f>
        <v>0</v>
      </c>
      <c r="L58" s="166" t="str">
        <f t="shared" ref="L58:L100" si="0">IF(AND($H$33&lt;100000, $H$33&gt;0, H58&gt;=1),0,IF(AND($H$33&gt;=100000,H58&lt;&gt;""),O58,""))</f>
        <v/>
      </c>
      <c r="M58" s="165"/>
      <c r="N58" s="166">
        <f>SUM('Pay App 1:Pay App 34'!L58)+SUM('Pay App 1:Pay App 34'!M58)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Data'!$N$2:$BW$88,36,FALSE)</f>
        <v>0</v>
      </c>
      <c r="F59" s="166">
        <f>IFERROR(E59+'Pay App 33'!F59,"")</f>
        <v>0</v>
      </c>
      <c r="G59" s="166">
        <f>SUM('Pay App 1:Pay App 33'!H59)</f>
        <v>0</v>
      </c>
      <c r="H59" s="165"/>
      <c r="I59" s="166">
        <f t="shared" ref="I59:I99" si="2">G59+H59</f>
        <v>0</v>
      </c>
      <c r="J59" s="167">
        <f t="shared" ref="J59:J99" si="3">IFERROR(I59/F59,0)</f>
        <v>0</v>
      </c>
      <c r="K59" s="166">
        <f t="shared" ref="K59:K99" si="4">IFERROR(F59-I59,"")</f>
        <v>0</v>
      </c>
      <c r="L59" s="166" t="str">
        <f t="shared" si="0"/>
        <v/>
      </c>
      <c r="M59" s="165"/>
      <c r="N59" s="166">
        <f>SUM('Pay App 1:Pay App 34'!L59)+SUM('Pay App 1:Pay App 34'!M59)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Data'!$N$2:$BW$88,36,FALSE)</f>
        <v>0</v>
      </c>
      <c r="F60" s="166">
        <f>IFERROR(E60+'Pay App 33'!F60,"")</f>
        <v>0</v>
      </c>
      <c r="G60" s="166">
        <f>SUM('Pay App 1:Pay App 33'!H60)</f>
        <v>0</v>
      </c>
      <c r="H60" s="165"/>
      <c r="I60" s="166">
        <f t="shared" si="2"/>
        <v>0</v>
      </c>
      <c r="J60" s="167">
        <f t="shared" si="3"/>
        <v>0</v>
      </c>
      <c r="K60" s="166">
        <f t="shared" si="4"/>
        <v>0</v>
      </c>
      <c r="L60" s="166" t="str">
        <f t="shared" si="0"/>
        <v/>
      </c>
      <c r="M60" s="165"/>
      <c r="N60" s="166">
        <f>SUM('Pay App 1:Pay App 34'!L60)+SUM('Pay App 1:Pay App 34'!M60)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Data'!$N$2:$BW$88,36,FALSE)</f>
        <v>0</v>
      </c>
      <c r="F61" s="166">
        <f>IFERROR(E61+'Pay App 33'!F61,"")</f>
        <v>0</v>
      </c>
      <c r="G61" s="166">
        <f>SUM('Pay App 1:Pay App 33'!H61)</f>
        <v>0</v>
      </c>
      <c r="H61" s="165"/>
      <c r="I61" s="166">
        <f t="shared" si="2"/>
        <v>0</v>
      </c>
      <c r="J61" s="167">
        <f t="shared" si="3"/>
        <v>0</v>
      </c>
      <c r="K61" s="166">
        <f t="shared" si="4"/>
        <v>0</v>
      </c>
      <c r="L61" s="166" t="str">
        <f t="shared" si="0"/>
        <v/>
      </c>
      <c r="M61" s="165"/>
      <c r="N61" s="166">
        <f>SUM('Pay App 1:Pay App 34'!L61)+SUM('Pay App 1:Pay App 34'!M61)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Data'!$N$2:$BW$88,36,FALSE)</f>
        <v>0</v>
      </c>
      <c r="F62" s="166">
        <f>IFERROR(E62+'Pay App 33'!F62,"")</f>
        <v>0</v>
      </c>
      <c r="G62" s="166">
        <f>SUM('Pay App 1:Pay App 33'!H62)</f>
        <v>0</v>
      </c>
      <c r="H62" s="165"/>
      <c r="I62" s="166">
        <f t="shared" si="2"/>
        <v>0</v>
      </c>
      <c r="J62" s="167">
        <f t="shared" si="3"/>
        <v>0</v>
      </c>
      <c r="K62" s="166">
        <f t="shared" si="4"/>
        <v>0</v>
      </c>
      <c r="L62" s="166" t="str">
        <f t="shared" si="0"/>
        <v/>
      </c>
      <c r="M62" s="165"/>
      <c r="N62" s="166">
        <f>SUM('Pay App 1:Pay App 34'!L62)+SUM('Pay App 1:Pay App 34'!M62)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Data'!$N$2:$BW$88,36,FALSE)</f>
        <v>0</v>
      </c>
      <c r="F63" s="166">
        <f>IFERROR(E63+'Pay App 33'!F63,"")</f>
        <v>0</v>
      </c>
      <c r="G63" s="166">
        <f>SUM('Pay App 1:Pay App 33'!H63)</f>
        <v>0</v>
      </c>
      <c r="H63" s="165"/>
      <c r="I63" s="166">
        <f t="shared" si="2"/>
        <v>0</v>
      </c>
      <c r="J63" s="167">
        <f t="shared" si="3"/>
        <v>0</v>
      </c>
      <c r="K63" s="166">
        <f t="shared" si="4"/>
        <v>0</v>
      </c>
      <c r="L63" s="166" t="str">
        <f t="shared" si="0"/>
        <v/>
      </c>
      <c r="M63" s="165"/>
      <c r="N63" s="166">
        <f>SUM('Pay App 1:Pay App 34'!L63)+SUM('Pay App 1:Pay App 34'!M63)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Data'!$N$2:$BW$88,36,FALSE)</f>
        <v>0</v>
      </c>
      <c r="F64" s="166">
        <f>IFERROR(E64+'Pay App 33'!F64,"")</f>
        <v>0</v>
      </c>
      <c r="G64" s="166">
        <f>SUM('Pay App 1:Pay App 33'!H64)</f>
        <v>0</v>
      </c>
      <c r="H64" s="165"/>
      <c r="I64" s="166">
        <f t="shared" si="2"/>
        <v>0</v>
      </c>
      <c r="J64" s="167">
        <f t="shared" si="3"/>
        <v>0</v>
      </c>
      <c r="K64" s="166">
        <f t="shared" si="4"/>
        <v>0</v>
      </c>
      <c r="L64" s="166" t="str">
        <f t="shared" si="0"/>
        <v/>
      </c>
      <c r="M64" s="165"/>
      <c r="N64" s="166">
        <f>SUM('Pay App 1:Pay App 34'!L64)+SUM('Pay App 1:Pay App 34'!M64)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Data'!$N$2:$BW$88,36,FALSE)</f>
        <v>0</v>
      </c>
      <c r="F65" s="166">
        <f>IFERROR(E65+'Pay App 33'!F65,"")</f>
        <v>0</v>
      </c>
      <c r="G65" s="166">
        <f>SUM('Pay App 1:Pay App 33'!H65)</f>
        <v>0</v>
      </c>
      <c r="H65" s="165"/>
      <c r="I65" s="166">
        <f t="shared" si="2"/>
        <v>0</v>
      </c>
      <c r="J65" s="167">
        <f t="shared" si="3"/>
        <v>0</v>
      </c>
      <c r="K65" s="166">
        <f t="shared" si="4"/>
        <v>0</v>
      </c>
      <c r="L65" s="166" t="str">
        <f t="shared" si="0"/>
        <v/>
      </c>
      <c r="M65" s="165"/>
      <c r="N65" s="166">
        <f>SUM('Pay App 1:Pay App 34'!L65)+SUM('Pay App 1:Pay App 34'!M65)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Data'!$N$2:$BW$88,36,FALSE)</f>
        <v>0</v>
      </c>
      <c r="F66" s="166">
        <f>IFERROR(E66+'Pay App 33'!F66,"")</f>
        <v>0</v>
      </c>
      <c r="G66" s="166">
        <f>SUM('Pay App 1:Pay App 33'!H66)</f>
        <v>0</v>
      </c>
      <c r="H66" s="165"/>
      <c r="I66" s="166">
        <f t="shared" si="2"/>
        <v>0</v>
      </c>
      <c r="J66" s="167">
        <f t="shared" si="3"/>
        <v>0</v>
      </c>
      <c r="K66" s="166">
        <f t="shared" si="4"/>
        <v>0</v>
      </c>
      <c r="L66" s="166" t="str">
        <f t="shared" si="0"/>
        <v/>
      </c>
      <c r="M66" s="165"/>
      <c r="N66" s="166">
        <f>SUM('Pay App 1:Pay App 34'!L66)+SUM('Pay App 1:Pay App 34'!M66)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Data'!$N$2:$BW$88,36,FALSE)</f>
        <v>0</v>
      </c>
      <c r="F67" s="166">
        <f>IFERROR(E67+'Pay App 33'!F67,"")</f>
        <v>0</v>
      </c>
      <c r="G67" s="166">
        <f>SUM('Pay App 1:Pay App 33'!H67)</f>
        <v>0</v>
      </c>
      <c r="H67" s="165"/>
      <c r="I67" s="166">
        <f t="shared" si="2"/>
        <v>0</v>
      </c>
      <c r="J67" s="167">
        <f t="shared" si="3"/>
        <v>0</v>
      </c>
      <c r="K67" s="166">
        <f t="shared" si="4"/>
        <v>0</v>
      </c>
      <c r="L67" s="166" t="str">
        <f t="shared" si="0"/>
        <v/>
      </c>
      <c r="M67" s="165"/>
      <c r="N67" s="166">
        <f>SUM('Pay App 1:Pay App 34'!L67)+SUM('Pay App 1:Pay App 34'!M67)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Data'!$N$2:$BW$88,36,FALSE)</f>
        <v>0</v>
      </c>
      <c r="F68" s="166">
        <f>IFERROR(E68+'Pay App 33'!F68,"")</f>
        <v>0</v>
      </c>
      <c r="G68" s="166">
        <f>SUM('Pay App 1:Pay App 33'!H68)</f>
        <v>0</v>
      </c>
      <c r="H68" s="165"/>
      <c r="I68" s="166">
        <f t="shared" si="2"/>
        <v>0</v>
      </c>
      <c r="J68" s="167">
        <f t="shared" si="3"/>
        <v>0</v>
      </c>
      <c r="K68" s="166">
        <f t="shared" si="4"/>
        <v>0</v>
      </c>
      <c r="L68" s="166" t="str">
        <f t="shared" si="0"/>
        <v/>
      </c>
      <c r="M68" s="165"/>
      <c r="N68" s="166">
        <f>SUM('Pay App 1:Pay App 34'!L68)+SUM('Pay App 1:Pay App 34'!M68)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Data'!$N$2:$BW$88,36,FALSE)</f>
        <v>0</v>
      </c>
      <c r="F69" s="166">
        <f>IFERROR(E69+'Pay App 33'!F69,"")</f>
        <v>0</v>
      </c>
      <c r="G69" s="166">
        <f>SUM('Pay App 1:Pay App 33'!H69)</f>
        <v>0</v>
      </c>
      <c r="H69" s="165"/>
      <c r="I69" s="166">
        <f t="shared" si="2"/>
        <v>0</v>
      </c>
      <c r="J69" s="167">
        <f t="shared" si="3"/>
        <v>0</v>
      </c>
      <c r="K69" s="166">
        <f t="shared" si="4"/>
        <v>0</v>
      </c>
      <c r="L69" s="166" t="str">
        <f t="shared" si="0"/>
        <v/>
      </c>
      <c r="M69" s="165"/>
      <c r="N69" s="166">
        <f>SUM('Pay App 1:Pay App 34'!L69)+SUM('Pay App 1:Pay App 34'!M69)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Data'!$N$2:$BW$88,36,FALSE)</f>
        <v>0</v>
      </c>
      <c r="F70" s="166">
        <f>IFERROR(E70+'Pay App 33'!F70,"")</f>
        <v>0</v>
      </c>
      <c r="G70" s="166">
        <f>SUM('Pay App 1:Pay App 33'!H70)</f>
        <v>0</v>
      </c>
      <c r="H70" s="165"/>
      <c r="I70" s="166">
        <f t="shared" si="2"/>
        <v>0</v>
      </c>
      <c r="J70" s="167">
        <f t="shared" si="3"/>
        <v>0</v>
      </c>
      <c r="K70" s="166">
        <f t="shared" si="4"/>
        <v>0</v>
      </c>
      <c r="L70" s="166" t="str">
        <f t="shared" si="0"/>
        <v/>
      </c>
      <c r="M70" s="165"/>
      <c r="N70" s="166">
        <f>SUM('Pay App 1:Pay App 34'!L70)+SUM('Pay App 1:Pay App 34'!M70)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Data'!$N$2:$BW$88,36,FALSE)</f>
        <v>0</v>
      </c>
      <c r="F71" s="166">
        <f>IFERROR(E71+'Pay App 33'!F71,"")</f>
        <v>0</v>
      </c>
      <c r="G71" s="166">
        <f>SUM('Pay App 1:Pay App 33'!H71)</f>
        <v>0</v>
      </c>
      <c r="H71" s="165"/>
      <c r="I71" s="166">
        <f t="shared" si="2"/>
        <v>0</v>
      </c>
      <c r="J71" s="167">
        <f t="shared" si="3"/>
        <v>0</v>
      </c>
      <c r="K71" s="166">
        <f t="shared" si="4"/>
        <v>0</v>
      </c>
      <c r="L71" s="166" t="str">
        <f t="shared" si="0"/>
        <v/>
      </c>
      <c r="M71" s="165"/>
      <c r="N71" s="166">
        <f>SUM('Pay App 1:Pay App 34'!L71)+SUM('Pay App 1:Pay App 34'!M71)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Data'!$N$2:$BW$88,36,FALSE)</f>
        <v>0</v>
      </c>
      <c r="F72" s="166">
        <f>IFERROR(E72+'Pay App 33'!F72,"")</f>
        <v>0</v>
      </c>
      <c r="G72" s="166">
        <f>SUM('Pay App 1:Pay App 33'!H72)</f>
        <v>0</v>
      </c>
      <c r="H72" s="165"/>
      <c r="I72" s="166">
        <f t="shared" si="2"/>
        <v>0</v>
      </c>
      <c r="J72" s="167">
        <f t="shared" si="3"/>
        <v>0</v>
      </c>
      <c r="K72" s="166">
        <f t="shared" si="4"/>
        <v>0</v>
      </c>
      <c r="L72" s="166" t="str">
        <f t="shared" si="0"/>
        <v/>
      </c>
      <c r="M72" s="165"/>
      <c r="N72" s="166">
        <f>SUM('Pay App 1:Pay App 34'!L72)+SUM('Pay App 1:Pay App 34'!M72)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Data'!$N$2:$BW$88,36,FALSE)</f>
        <v>0</v>
      </c>
      <c r="F73" s="166">
        <f>IFERROR(E73+'Pay App 33'!F73,"")</f>
        <v>0</v>
      </c>
      <c r="G73" s="166">
        <f>SUM('Pay App 1:Pay App 33'!H73)</f>
        <v>0</v>
      </c>
      <c r="H73" s="165"/>
      <c r="I73" s="166">
        <f t="shared" si="2"/>
        <v>0</v>
      </c>
      <c r="J73" s="167">
        <f t="shared" si="3"/>
        <v>0</v>
      </c>
      <c r="K73" s="166">
        <f t="shared" si="4"/>
        <v>0</v>
      </c>
      <c r="L73" s="166" t="str">
        <f t="shared" si="0"/>
        <v/>
      </c>
      <c r="M73" s="165"/>
      <c r="N73" s="166">
        <f>SUM('Pay App 1:Pay App 34'!L73)+SUM('Pay App 1:Pay App 34'!M73)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Data'!$N$2:$BW$88,36,FALSE)</f>
        <v>0</v>
      </c>
      <c r="F74" s="166">
        <f>IFERROR(E74+'Pay App 33'!F74,"")</f>
        <v>0</v>
      </c>
      <c r="G74" s="166">
        <f>SUM('Pay App 1:Pay App 33'!H74)</f>
        <v>0</v>
      </c>
      <c r="H74" s="165"/>
      <c r="I74" s="166">
        <f t="shared" si="2"/>
        <v>0</v>
      </c>
      <c r="J74" s="167">
        <f t="shared" si="3"/>
        <v>0</v>
      </c>
      <c r="K74" s="166">
        <f t="shared" si="4"/>
        <v>0</v>
      </c>
      <c r="L74" s="166" t="str">
        <f t="shared" si="0"/>
        <v/>
      </c>
      <c r="M74" s="165"/>
      <c r="N74" s="166">
        <f>SUM('Pay App 1:Pay App 34'!L74)+SUM('Pay App 1:Pay App 34'!M74)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Data'!$N$2:$BW$88,36,FALSE)</f>
        <v>0</v>
      </c>
      <c r="F75" s="166">
        <f>IFERROR(E75+'Pay App 33'!F75,"")</f>
        <v>0</v>
      </c>
      <c r="G75" s="166">
        <f>SUM('Pay App 1:Pay App 33'!H75)</f>
        <v>0</v>
      </c>
      <c r="H75" s="165"/>
      <c r="I75" s="166">
        <f t="shared" si="2"/>
        <v>0</v>
      </c>
      <c r="J75" s="167">
        <f t="shared" si="3"/>
        <v>0</v>
      </c>
      <c r="K75" s="166">
        <f t="shared" si="4"/>
        <v>0</v>
      </c>
      <c r="L75" s="166" t="str">
        <f t="shared" si="0"/>
        <v/>
      </c>
      <c r="M75" s="165"/>
      <c r="N75" s="166">
        <f>SUM('Pay App 1:Pay App 34'!L75)+SUM('Pay App 1:Pay App 34'!M75)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Data'!$N$2:$BW$88,36,FALSE)</f>
        <v>0</v>
      </c>
      <c r="F76" s="166">
        <f>IFERROR(E76+'Pay App 33'!F76,"")</f>
        <v>0</v>
      </c>
      <c r="G76" s="166">
        <f>SUM('Pay App 1:Pay App 33'!H76)</f>
        <v>0</v>
      </c>
      <c r="H76" s="165"/>
      <c r="I76" s="166">
        <f t="shared" si="2"/>
        <v>0</v>
      </c>
      <c r="J76" s="167">
        <f t="shared" si="3"/>
        <v>0</v>
      </c>
      <c r="K76" s="166">
        <f t="shared" si="4"/>
        <v>0</v>
      </c>
      <c r="L76" s="166" t="str">
        <f t="shared" si="0"/>
        <v/>
      </c>
      <c r="M76" s="165"/>
      <c r="N76" s="166">
        <f>SUM('Pay App 1:Pay App 34'!L76)+SUM('Pay App 1:Pay App 34'!M76)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Data'!$N$2:$BW$88,36,FALSE)</f>
        <v>0</v>
      </c>
      <c r="F77" s="166">
        <f>IFERROR(E77+'Pay App 33'!F77,"")</f>
        <v>0</v>
      </c>
      <c r="G77" s="166">
        <f>SUM('Pay App 1:Pay App 33'!H77)</f>
        <v>0</v>
      </c>
      <c r="H77" s="165"/>
      <c r="I77" s="166">
        <f t="shared" si="2"/>
        <v>0</v>
      </c>
      <c r="J77" s="167">
        <f t="shared" si="3"/>
        <v>0</v>
      </c>
      <c r="K77" s="166">
        <f t="shared" si="4"/>
        <v>0</v>
      </c>
      <c r="L77" s="166" t="str">
        <f t="shared" si="0"/>
        <v/>
      </c>
      <c r="M77" s="165"/>
      <c r="N77" s="166">
        <f>SUM('Pay App 1:Pay App 34'!L77)+SUM('Pay App 1:Pay App 34'!M77)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Data'!$N$2:$BW$88,36,FALSE)</f>
        <v>0</v>
      </c>
      <c r="F78" s="166">
        <f>IFERROR(E78+'Pay App 33'!F78,"")</f>
        <v>0</v>
      </c>
      <c r="G78" s="166">
        <f>SUM('Pay App 1:Pay App 33'!H78)</f>
        <v>0</v>
      </c>
      <c r="H78" s="165"/>
      <c r="I78" s="166">
        <f t="shared" si="2"/>
        <v>0</v>
      </c>
      <c r="J78" s="167">
        <f t="shared" si="3"/>
        <v>0</v>
      </c>
      <c r="K78" s="166">
        <f t="shared" si="4"/>
        <v>0</v>
      </c>
      <c r="L78" s="166" t="str">
        <f t="shared" si="0"/>
        <v/>
      </c>
      <c r="M78" s="165"/>
      <c r="N78" s="166">
        <f>SUM('Pay App 1:Pay App 34'!L78)+SUM('Pay App 1:Pay App 34'!M78)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Data'!$N$2:$BW$88,36,FALSE)</f>
        <v>0</v>
      </c>
      <c r="F79" s="166">
        <f>IFERROR(E79+'Pay App 33'!F79,"")</f>
        <v>0</v>
      </c>
      <c r="G79" s="166">
        <f>SUM('Pay App 1:Pay App 33'!H79)</f>
        <v>0</v>
      </c>
      <c r="H79" s="165"/>
      <c r="I79" s="166">
        <f t="shared" si="2"/>
        <v>0</v>
      </c>
      <c r="J79" s="167">
        <f t="shared" si="3"/>
        <v>0</v>
      </c>
      <c r="K79" s="166">
        <f t="shared" si="4"/>
        <v>0</v>
      </c>
      <c r="L79" s="166" t="str">
        <f t="shared" si="0"/>
        <v/>
      </c>
      <c r="M79" s="165"/>
      <c r="N79" s="166">
        <f>SUM('Pay App 1:Pay App 34'!L79)+SUM('Pay App 1:Pay App 34'!M79)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Data'!$N$2:$BW$88,36,FALSE)</f>
        <v>0</v>
      </c>
      <c r="F80" s="166">
        <f>IFERROR(E80+'Pay App 33'!F80,"")</f>
        <v>0</v>
      </c>
      <c r="G80" s="166">
        <f>SUM('Pay App 1:Pay App 33'!H80)</f>
        <v>0</v>
      </c>
      <c r="H80" s="165"/>
      <c r="I80" s="166">
        <f t="shared" si="2"/>
        <v>0</v>
      </c>
      <c r="J80" s="167">
        <f t="shared" si="3"/>
        <v>0</v>
      </c>
      <c r="K80" s="166">
        <f t="shared" si="4"/>
        <v>0</v>
      </c>
      <c r="L80" s="166" t="str">
        <f t="shared" si="0"/>
        <v/>
      </c>
      <c r="M80" s="165"/>
      <c r="N80" s="166">
        <f>SUM('Pay App 1:Pay App 34'!L80)+SUM('Pay App 1:Pay App 34'!M80)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Data'!$N$2:$BW$88,36,FALSE)</f>
        <v>0</v>
      </c>
      <c r="F81" s="166">
        <f>IFERROR(E81+'Pay App 33'!F81,"")</f>
        <v>0</v>
      </c>
      <c r="G81" s="166">
        <f>SUM('Pay App 1:Pay App 33'!H81)</f>
        <v>0</v>
      </c>
      <c r="H81" s="165"/>
      <c r="I81" s="166">
        <f t="shared" si="2"/>
        <v>0</v>
      </c>
      <c r="J81" s="167">
        <f t="shared" si="3"/>
        <v>0</v>
      </c>
      <c r="K81" s="166">
        <f t="shared" si="4"/>
        <v>0</v>
      </c>
      <c r="L81" s="166" t="str">
        <f t="shared" si="0"/>
        <v/>
      </c>
      <c r="M81" s="165"/>
      <c r="N81" s="166">
        <f>SUM('Pay App 1:Pay App 34'!L81)+SUM('Pay App 1:Pay App 34'!M81)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Data'!$N$2:$BW$88,36,FALSE)</f>
        <v>0</v>
      </c>
      <c r="F82" s="166">
        <f>IFERROR(E82+'Pay App 33'!F82,"")</f>
        <v>0</v>
      </c>
      <c r="G82" s="166">
        <f>SUM('Pay App 1:Pay App 33'!H82)</f>
        <v>0</v>
      </c>
      <c r="H82" s="165"/>
      <c r="I82" s="166">
        <f t="shared" si="2"/>
        <v>0</v>
      </c>
      <c r="J82" s="167">
        <f t="shared" si="3"/>
        <v>0</v>
      </c>
      <c r="K82" s="166">
        <f t="shared" si="4"/>
        <v>0</v>
      </c>
      <c r="L82" s="166" t="str">
        <f t="shared" si="0"/>
        <v/>
      </c>
      <c r="M82" s="165"/>
      <c r="N82" s="166">
        <f>SUM('Pay App 1:Pay App 34'!L82)+SUM('Pay App 1:Pay App 34'!M82)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Data'!$N$2:$BW$88,36,FALSE)</f>
        <v>0</v>
      </c>
      <c r="F83" s="166">
        <f>IFERROR(E83+'Pay App 33'!F83,"")</f>
        <v>0</v>
      </c>
      <c r="G83" s="166">
        <f>SUM('Pay App 1:Pay App 33'!H83)</f>
        <v>0</v>
      </c>
      <c r="H83" s="165"/>
      <c r="I83" s="166">
        <f t="shared" si="2"/>
        <v>0</v>
      </c>
      <c r="J83" s="167">
        <f t="shared" si="3"/>
        <v>0</v>
      </c>
      <c r="K83" s="166">
        <f t="shared" si="4"/>
        <v>0</v>
      </c>
      <c r="L83" s="166" t="str">
        <f t="shared" si="0"/>
        <v/>
      </c>
      <c r="M83" s="165"/>
      <c r="N83" s="166">
        <f>SUM('Pay App 1:Pay App 34'!L83)+SUM('Pay App 1:Pay App 34'!M83)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Data'!$N$2:$BW$88,36,FALSE)</f>
        <v>0</v>
      </c>
      <c r="F84" s="166">
        <f>IFERROR(E84+'Pay App 33'!F84,"")</f>
        <v>0</v>
      </c>
      <c r="G84" s="166">
        <f>SUM('Pay App 1:Pay App 33'!H84)</f>
        <v>0</v>
      </c>
      <c r="H84" s="165"/>
      <c r="I84" s="166">
        <f t="shared" si="2"/>
        <v>0</v>
      </c>
      <c r="J84" s="167">
        <f t="shared" si="3"/>
        <v>0</v>
      </c>
      <c r="K84" s="166">
        <f t="shared" si="4"/>
        <v>0</v>
      </c>
      <c r="L84" s="166" t="str">
        <f t="shared" si="0"/>
        <v/>
      </c>
      <c r="M84" s="165"/>
      <c r="N84" s="166">
        <f>SUM('Pay App 1:Pay App 34'!L84)+SUM('Pay App 1:Pay App 34'!M84)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Data'!$N$2:$BW$88,36,FALSE)</f>
        <v>0</v>
      </c>
      <c r="F85" s="166">
        <f>IFERROR(E85+'Pay App 33'!F85,"")</f>
        <v>0</v>
      </c>
      <c r="G85" s="166">
        <f>SUM('Pay App 1:Pay App 33'!H85)</f>
        <v>0</v>
      </c>
      <c r="H85" s="165"/>
      <c r="I85" s="166">
        <f t="shared" si="2"/>
        <v>0</v>
      </c>
      <c r="J85" s="167">
        <f t="shared" si="3"/>
        <v>0</v>
      </c>
      <c r="K85" s="166">
        <f t="shared" si="4"/>
        <v>0</v>
      </c>
      <c r="L85" s="166" t="str">
        <f t="shared" si="0"/>
        <v/>
      </c>
      <c r="M85" s="165"/>
      <c r="N85" s="166">
        <f>SUM('Pay App 1:Pay App 34'!L85)+SUM('Pay App 1:Pay App 34'!M85)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Data'!$N$2:$BW$88,36,FALSE)</f>
        <v>0</v>
      </c>
      <c r="F86" s="166">
        <f>IFERROR(E86+'Pay App 33'!F86,"")</f>
        <v>0</v>
      </c>
      <c r="G86" s="166">
        <f>SUM('Pay App 1:Pay App 33'!H86)</f>
        <v>0</v>
      </c>
      <c r="H86" s="165"/>
      <c r="I86" s="166">
        <f t="shared" si="2"/>
        <v>0</v>
      </c>
      <c r="J86" s="167">
        <f t="shared" si="3"/>
        <v>0</v>
      </c>
      <c r="K86" s="166">
        <f t="shared" si="4"/>
        <v>0</v>
      </c>
      <c r="L86" s="166" t="str">
        <f t="shared" si="0"/>
        <v/>
      </c>
      <c r="M86" s="165"/>
      <c r="N86" s="166">
        <f>SUM('Pay App 1:Pay App 34'!L86)+SUM('Pay App 1:Pay App 34'!M86)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Data'!$N$2:$BW$88,36,FALSE)</f>
        <v>0</v>
      </c>
      <c r="F87" s="166">
        <f>IFERROR(E87+'Pay App 33'!F87,"")</f>
        <v>0</v>
      </c>
      <c r="G87" s="166">
        <f>SUM('Pay App 1:Pay App 33'!H87)</f>
        <v>0</v>
      </c>
      <c r="H87" s="165"/>
      <c r="I87" s="166">
        <f t="shared" si="2"/>
        <v>0</v>
      </c>
      <c r="J87" s="167">
        <f t="shared" si="3"/>
        <v>0</v>
      </c>
      <c r="K87" s="166">
        <f t="shared" si="4"/>
        <v>0</v>
      </c>
      <c r="L87" s="166" t="str">
        <f t="shared" si="0"/>
        <v/>
      </c>
      <c r="M87" s="165"/>
      <c r="N87" s="166">
        <f>SUM('Pay App 1:Pay App 34'!L87)+SUM('Pay App 1:Pay App 34'!M87)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Data'!$N$2:$BW$88,36,FALSE)</f>
        <v>0</v>
      </c>
      <c r="F88" s="166">
        <f>IFERROR(E88+'Pay App 33'!F88,"")</f>
        <v>0</v>
      </c>
      <c r="G88" s="166">
        <f>SUM('Pay App 1:Pay App 33'!H88)</f>
        <v>0</v>
      </c>
      <c r="H88" s="165"/>
      <c r="I88" s="166">
        <f t="shared" si="2"/>
        <v>0</v>
      </c>
      <c r="J88" s="167">
        <f t="shared" si="3"/>
        <v>0</v>
      </c>
      <c r="K88" s="166">
        <f t="shared" si="4"/>
        <v>0</v>
      </c>
      <c r="L88" s="166" t="str">
        <f t="shared" si="0"/>
        <v/>
      </c>
      <c r="M88" s="165"/>
      <c r="N88" s="166">
        <f>SUM('Pay App 1:Pay App 34'!L88)+SUM('Pay App 1:Pay App 34'!M88)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Data'!$N$2:$BW$88,36,FALSE)</f>
        <v>0</v>
      </c>
      <c r="F89" s="166">
        <f>IFERROR(E89+'Pay App 33'!F89,"")</f>
        <v>0</v>
      </c>
      <c r="G89" s="166">
        <f>SUM('Pay App 1:Pay App 33'!H89)</f>
        <v>0</v>
      </c>
      <c r="H89" s="165"/>
      <c r="I89" s="166">
        <f t="shared" si="2"/>
        <v>0</v>
      </c>
      <c r="J89" s="167">
        <f t="shared" si="3"/>
        <v>0</v>
      </c>
      <c r="K89" s="166">
        <f t="shared" si="4"/>
        <v>0</v>
      </c>
      <c r="L89" s="166" t="str">
        <f t="shared" si="0"/>
        <v/>
      </c>
      <c r="M89" s="165"/>
      <c r="N89" s="166">
        <f>SUM('Pay App 1:Pay App 34'!L89)+SUM('Pay App 1:Pay App 34'!M89)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Data'!$N$2:$BW$88,36,FALSE)</f>
        <v>0</v>
      </c>
      <c r="F90" s="166">
        <f>IFERROR(E90+'Pay App 33'!F90,"")</f>
        <v>0</v>
      </c>
      <c r="G90" s="166">
        <f>SUM('Pay App 1:Pay App 33'!H90)</f>
        <v>0</v>
      </c>
      <c r="H90" s="165"/>
      <c r="I90" s="166">
        <f t="shared" si="2"/>
        <v>0</v>
      </c>
      <c r="J90" s="167">
        <f t="shared" si="3"/>
        <v>0</v>
      </c>
      <c r="K90" s="166">
        <f t="shared" si="4"/>
        <v>0</v>
      </c>
      <c r="L90" s="166" t="str">
        <f t="shared" si="0"/>
        <v/>
      </c>
      <c r="M90" s="165"/>
      <c r="N90" s="166">
        <f>SUM('Pay App 1:Pay App 34'!L90)+SUM('Pay App 1:Pay App 34'!M90)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Data'!$N$2:$BW$88,36,FALSE)</f>
        <v>0</v>
      </c>
      <c r="F91" s="166">
        <f>IFERROR(E91+'Pay App 33'!F91,"")</f>
        <v>0</v>
      </c>
      <c r="G91" s="166">
        <f>SUM('Pay App 1:Pay App 33'!H91)</f>
        <v>0</v>
      </c>
      <c r="H91" s="165"/>
      <c r="I91" s="166">
        <f t="shared" si="2"/>
        <v>0</v>
      </c>
      <c r="J91" s="167">
        <f t="shared" si="3"/>
        <v>0</v>
      </c>
      <c r="K91" s="166">
        <f t="shared" si="4"/>
        <v>0</v>
      </c>
      <c r="L91" s="166" t="str">
        <f t="shared" si="0"/>
        <v/>
      </c>
      <c r="M91" s="165"/>
      <c r="N91" s="166">
        <f>SUM('Pay App 1:Pay App 34'!L91)+SUM('Pay App 1:Pay App 34'!M91)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Data'!$N$2:$BW$88,36,FALSE)</f>
        <v>0</v>
      </c>
      <c r="F92" s="166">
        <f>IFERROR(E92+'Pay App 33'!F92,"")</f>
        <v>0</v>
      </c>
      <c r="G92" s="166">
        <f>SUM('Pay App 1:Pay App 33'!H92)</f>
        <v>0</v>
      </c>
      <c r="H92" s="165"/>
      <c r="I92" s="166">
        <f t="shared" si="2"/>
        <v>0</v>
      </c>
      <c r="J92" s="167">
        <f t="shared" si="3"/>
        <v>0</v>
      </c>
      <c r="K92" s="166">
        <f t="shared" si="4"/>
        <v>0</v>
      </c>
      <c r="L92" s="166" t="str">
        <f t="shared" si="0"/>
        <v/>
      </c>
      <c r="M92" s="165"/>
      <c r="N92" s="166">
        <f>SUM('Pay App 1:Pay App 34'!L92)+SUM('Pay App 1:Pay App 34'!M92)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Data'!$N$2:$BW$88,36,FALSE)</f>
        <v>0</v>
      </c>
      <c r="F93" s="166">
        <f>IFERROR(E93+'Pay App 33'!F93,"")</f>
        <v>0</v>
      </c>
      <c r="G93" s="166">
        <f>SUM('Pay App 1:Pay App 33'!H93)</f>
        <v>0</v>
      </c>
      <c r="H93" s="165"/>
      <c r="I93" s="166">
        <f t="shared" si="2"/>
        <v>0</v>
      </c>
      <c r="J93" s="167">
        <f t="shared" si="3"/>
        <v>0</v>
      </c>
      <c r="K93" s="166">
        <f t="shared" si="4"/>
        <v>0</v>
      </c>
      <c r="L93" s="166" t="str">
        <f t="shared" si="0"/>
        <v/>
      </c>
      <c r="M93" s="165"/>
      <c r="N93" s="166">
        <f>SUM('Pay App 1:Pay App 34'!L93)+SUM('Pay App 1:Pay App 34'!M93)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Data'!$N$2:$BW$88,36,FALSE)</f>
        <v>0</v>
      </c>
      <c r="F94" s="166">
        <f>IFERROR(E94+'Pay App 33'!F94,"")</f>
        <v>0</v>
      </c>
      <c r="G94" s="166">
        <f>SUM('Pay App 1:Pay App 33'!H94)</f>
        <v>0</v>
      </c>
      <c r="H94" s="165"/>
      <c r="I94" s="166">
        <f t="shared" si="2"/>
        <v>0</v>
      </c>
      <c r="J94" s="167">
        <f t="shared" si="3"/>
        <v>0</v>
      </c>
      <c r="K94" s="166">
        <f t="shared" si="4"/>
        <v>0</v>
      </c>
      <c r="L94" s="166" t="str">
        <f t="shared" si="0"/>
        <v/>
      </c>
      <c r="M94" s="165"/>
      <c r="N94" s="166">
        <f>SUM('Pay App 1:Pay App 34'!L94)+SUM('Pay App 1:Pay App 34'!M94)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Data'!$N$2:$BW$88,36,FALSE)</f>
        <v>0</v>
      </c>
      <c r="F95" s="166">
        <f>IFERROR(E95+'Pay App 33'!F95,"")</f>
        <v>0</v>
      </c>
      <c r="G95" s="166">
        <f>SUM('Pay App 1:Pay App 33'!H95)</f>
        <v>0</v>
      </c>
      <c r="H95" s="165"/>
      <c r="I95" s="166">
        <f t="shared" si="2"/>
        <v>0</v>
      </c>
      <c r="J95" s="167">
        <f t="shared" si="3"/>
        <v>0</v>
      </c>
      <c r="K95" s="166">
        <f t="shared" si="4"/>
        <v>0</v>
      </c>
      <c r="L95" s="166" t="str">
        <f t="shared" si="0"/>
        <v/>
      </c>
      <c r="M95" s="165"/>
      <c r="N95" s="166">
        <f>SUM('Pay App 1:Pay App 34'!L95)+SUM('Pay App 1:Pay App 34'!M95)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Data'!$N$2:$BW$88,36,FALSE)</f>
        <v>0</v>
      </c>
      <c r="F96" s="166">
        <f>IFERROR(E96+'Pay App 33'!F96,"")</f>
        <v>0</v>
      </c>
      <c r="G96" s="166">
        <f>SUM('Pay App 1:Pay App 33'!H96)</f>
        <v>0</v>
      </c>
      <c r="H96" s="165"/>
      <c r="I96" s="166">
        <f t="shared" si="2"/>
        <v>0</v>
      </c>
      <c r="J96" s="167">
        <f t="shared" si="3"/>
        <v>0</v>
      </c>
      <c r="K96" s="166">
        <f t="shared" si="4"/>
        <v>0</v>
      </c>
      <c r="L96" s="166" t="str">
        <f t="shared" si="0"/>
        <v/>
      </c>
      <c r="M96" s="165"/>
      <c r="N96" s="166">
        <f>SUM('Pay App 1:Pay App 34'!L96)+SUM('Pay App 1:Pay App 34'!M96)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Data'!$N$2:$BW$88,36,FALSE)</f>
        <v>0</v>
      </c>
      <c r="F97" s="166">
        <f>IFERROR(E97+'Pay App 33'!F97,"")</f>
        <v>0</v>
      </c>
      <c r="G97" s="166">
        <f>SUM('Pay App 1:Pay App 33'!H97)</f>
        <v>0</v>
      </c>
      <c r="H97" s="165"/>
      <c r="I97" s="166">
        <f t="shared" si="2"/>
        <v>0</v>
      </c>
      <c r="J97" s="167">
        <f t="shared" si="3"/>
        <v>0</v>
      </c>
      <c r="K97" s="166">
        <f t="shared" si="4"/>
        <v>0</v>
      </c>
      <c r="L97" s="166" t="str">
        <f t="shared" si="0"/>
        <v/>
      </c>
      <c r="M97" s="165"/>
      <c r="N97" s="166">
        <f>SUM('Pay App 1:Pay App 34'!L97)+SUM('Pay App 1:Pay App 34'!M97)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Data'!$N$2:$BW$88,36,FALSE)</f>
        <v>0</v>
      </c>
      <c r="F98" s="166">
        <f>IFERROR(E98+'Pay App 33'!F98,"")</f>
        <v>0</v>
      </c>
      <c r="G98" s="166">
        <f>SUM('Pay App 1:Pay App 33'!H98)</f>
        <v>0</v>
      </c>
      <c r="H98" s="165"/>
      <c r="I98" s="166">
        <f t="shared" si="2"/>
        <v>0</v>
      </c>
      <c r="J98" s="167">
        <f t="shared" si="3"/>
        <v>0</v>
      </c>
      <c r="K98" s="166">
        <f t="shared" si="4"/>
        <v>0</v>
      </c>
      <c r="L98" s="166" t="str">
        <f t="shared" si="0"/>
        <v/>
      </c>
      <c r="M98" s="165"/>
      <c r="N98" s="166">
        <f>SUM('Pay App 1:Pay App 34'!L98)+SUM('Pay App 1:Pay App 34'!M98)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Data'!$N$2:$BW$88,36,FALSE)</f>
        <v>0</v>
      </c>
      <c r="F99" s="166">
        <f>IFERROR(E99+'Pay App 33'!F99,"")</f>
        <v>0</v>
      </c>
      <c r="G99" s="166">
        <f>SUM('Pay App 1:Pay App 33'!H99)</f>
        <v>0</v>
      </c>
      <c r="H99" s="165"/>
      <c r="I99" s="166">
        <f t="shared" si="2"/>
        <v>0</v>
      </c>
      <c r="J99" s="167">
        <f t="shared" si="3"/>
        <v>0</v>
      </c>
      <c r="K99" s="166">
        <f t="shared" si="4"/>
        <v>0</v>
      </c>
      <c r="L99" s="166" t="str">
        <f t="shared" si="0"/>
        <v/>
      </c>
      <c r="M99" s="165"/>
      <c r="N99" s="166">
        <f>SUM('Pay App 1:Pay App 34'!L99)+SUM('Pay App 1:Pay App 34'!M99)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Data'!$N$2:$BW$88,36,FALSE)</f>
        <v>0</v>
      </c>
      <c r="F100" s="166">
        <f>IFERROR(E100+'Pay App 33'!F100,"")</f>
        <v>0</v>
      </c>
      <c r="G100" s="166">
        <f>SUM('Pay App 1:Pay App 33'!H100)</f>
        <v>0</v>
      </c>
      <c r="H100" s="165"/>
      <c r="I100" s="166">
        <f>G100+H100</f>
        <v>0</v>
      </c>
      <c r="J100" s="167">
        <f>IFERROR(I100/F100,0)</f>
        <v>0</v>
      </c>
      <c r="K100" s="166">
        <f>IFERROR(F100-I100,"")</f>
        <v>0</v>
      </c>
      <c r="L100" s="166" t="str">
        <f t="shared" si="0"/>
        <v/>
      </c>
      <c r="M100" s="165"/>
      <c r="N100" s="166">
        <f>SUM('Pay App 1:Pay App 34'!L100)+SUM('Pay App 1:Pay App 34'!M100)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34.200000000000003</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Data'!$N$2:$BW$88,36,FALSE)</f>
        <v>0</v>
      </c>
      <c r="F106" s="166">
        <f>IFERROR(E106+'Pay App 33'!F106,"")</f>
        <v>0</v>
      </c>
      <c r="G106" s="166">
        <f>SUM('Pay App 1:Pay App 33'!H106)</f>
        <v>0</v>
      </c>
      <c r="H106" s="165"/>
      <c r="I106" s="166">
        <f>G106+H106</f>
        <v>0</v>
      </c>
      <c r="J106" s="167">
        <f>IFERROR(I106/F106,0)</f>
        <v>0</v>
      </c>
      <c r="K106" s="166">
        <f>IFERROR(F106-I106,"")</f>
        <v>0</v>
      </c>
      <c r="L106" s="166" t="str">
        <f>IF(AND($H$33&lt;100000, $H$33&gt;0, H106&gt;=1),0,IF(AND($H$33&gt;=100000,H106&lt;&gt;""),O106,""))</f>
        <v/>
      </c>
      <c r="M106" s="165"/>
      <c r="N106" s="166">
        <f>SUM('Pay App 1:Pay App 34'!L106)+SUM('Pay App 1:Pay App 34'!M106)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Data'!$N$2:$BW$88,36,FALSE)</f>
        <v>0</v>
      </c>
      <c r="F107" s="166">
        <f>IFERROR(E107+'Pay App 33'!F107,"")</f>
        <v>0</v>
      </c>
      <c r="G107" s="166">
        <f>SUM('Pay App 1:Pay App 33'!H107)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34'!L107)+SUM('Pay App 1:Pay App 34'!M107)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Data'!$N$2:$BW$88,36,FALSE)</f>
        <v>0</v>
      </c>
      <c r="F108" s="166">
        <f>IFERROR(E108+'Pay App 33'!F108,"")</f>
        <v>0</v>
      </c>
      <c r="G108" s="166">
        <f>SUM('Pay App 1:Pay App 33'!H108)</f>
        <v>0</v>
      </c>
      <c r="H108" s="165"/>
      <c r="I108" s="166">
        <f t="shared" si="6"/>
        <v>0</v>
      </c>
      <c r="J108" s="167">
        <f t="shared" si="7"/>
        <v>0</v>
      </c>
      <c r="K108" s="166">
        <f t="shared" si="8"/>
        <v>0</v>
      </c>
      <c r="L108" s="166" t="str">
        <f t="shared" si="9"/>
        <v/>
      </c>
      <c r="M108" s="165"/>
      <c r="N108" s="166">
        <f>SUM('Pay App 1:Pay App 34'!L108)+SUM('Pay App 1:Pay App 34'!M108)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Data'!$N$2:$BW$88,36,FALSE)</f>
        <v>0</v>
      </c>
      <c r="F109" s="166">
        <f>IFERROR(E109+'Pay App 33'!F109,"")</f>
        <v>0</v>
      </c>
      <c r="G109" s="166">
        <f>SUM('Pay App 1:Pay App 33'!H109)</f>
        <v>0</v>
      </c>
      <c r="H109" s="165"/>
      <c r="I109" s="166">
        <f t="shared" si="6"/>
        <v>0</v>
      </c>
      <c r="J109" s="167">
        <f t="shared" si="7"/>
        <v>0</v>
      </c>
      <c r="K109" s="166">
        <f t="shared" si="8"/>
        <v>0</v>
      </c>
      <c r="L109" s="166" t="str">
        <f t="shared" si="9"/>
        <v/>
      </c>
      <c r="M109" s="165"/>
      <c r="N109" s="166">
        <f>SUM('Pay App 1:Pay App 34'!L109)+SUM('Pay App 1:Pay App 34'!M109)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Data'!$N$2:$BW$88,36,FALSE)</f>
        <v>0</v>
      </c>
      <c r="F110" s="166">
        <f>IFERROR(E110+'Pay App 33'!F110,"")</f>
        <v>0</v>
      </c>
      <c r="G110" s="166">
        <f>SUM('Pay App 1:Pay App 33'!H110)</f>
        <v>0</v>
      </c>
      <c r="H110" s="165"/>
      <c r="I110" s="166">
        <f t="shared" si="6"/>
        <v>0</v>
      </c>
      <c r="J110" s="167">
        <f t="shared" si="7"/>
        <v>0</v>
      </c>
      <c r="K110" s="166">
        <f t="shared" si="8"/>
        <v>0</v>
      </c>
      <c r="L110" s="166" t="str">
        <f t="shared" si="9"/>
        <v/>
      </c>
      <c r="M110" s="165"/>
      <c r="N110" s="166">
        <f>SUM('Pay App 1:Pay App 34'!L110)+SUM('Pay App 1:Pay App 34'!M110)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Data'!$N$2:$BW$88,36,FALSE)</f>
        <v>0</v>
      </c>
      <c r="F111" s="166">
        <f>IFERROR(E111+'Pay App 33'!F111,"")</f>
        <v>0</v>
      </c>
      <c r="G111" s="166">
        <f>SUM('Pay App 1:Pay App 33'!H111)</f>
        <v>0</v>
      </c>
      <c r="H111" s="165"/>
      <c r="I111" s="166">
        <f t="shared" si="6"/>
        <v>0</v>
      </c>
      <c r="J111" s="167">
        <f t="shared" si="7"/>
        <v>0</v>
      </c>
      <c r="K111" s="166">
        <f t="shared" si="8"/>
        <v>0</v>
      </c>
      <c r="L111" s="166" t="str">
        <f t="shared" si="9"/>
        <v/>
      </c>
      <c r="M111" s="165"/>
      <c r="N111" s="166">
        <f>SUM('Pay App 1:Pay App 34'!L111)+SUM('Pay App 1:Pay App 34'!M111)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Data'!$N$2:$BW$88,36,FALSE)</f>
        <v>0</v>
      </c>
      <c r="F112" s="166">
        <f>IFERROR(E112+'Pay App 33'!F112,"")</f>
        <v>0</v>
      </c>
      <c r="G112" s="166">
        <f>SUM('Pay App 1:Pay App 33'!H112)</f>
        <v>0</v>
      </c>
      <c r="H112" s="165"/>
      <c r="I112" s="166">
        <f t="shared" si="6"/>
        <v>0</v>
      </c>
      <c r="J112" s="167">
        <f t="shared" si="7"/>
        <v>0</v>
      </c>
      <c r="K112" s="166">
        <f t="shared" si="8"/>
        <v>0</v>
      </c>
      <c r="L112" s="166" t="str">
        <f t="shared" si="9"/>
        <v/>
      </c>
      <c r="M112" s="165"/>
      <c r="N112" s="166">
        <f>SUM('Pay App 1:Pay App 34'!L112)+SUM('Pay App 1:Pay App 34'!M112)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Data'!$N$2:$BW$88,36,FALSE)</f>
        <v>0</v>
      </c>
      <c r="F113" s="166">
        <f>IFERROR(E113+'Pay App 33'!F113,"")</f>
        <v>0</v>
      </c>
      <c r="G113" s="166">
        <f>SUM('Pay App 1:Pay App 33'!H113)</f>
        <v>0</v>
      </c>
      <c r="H113" s="165"/>
      <c r="I113" s="166">
        <f t="shared" si="6"/>
        <v>0</v>
      </c>
      <c r="J113" s="167">
        <f t="shared" si="7"/>
        <v>0</v>
      </c>
      <c r="K113" s="166">
        <f t="shared" si="8"/>
        <v>0</v>
      </c>
      <c r="L113" s="166" t="str">
        <f t="shared" si="9"/>
        <v/>
      </c>
      <c r="M113" s="165"/>
      <c r="N113" s="166">
        <f>SUM('Pay App 1:Pay App 34'!L113)+SUM('Pay App 1:Pay App 34'!M113)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Data'!$N$2:$BW$88,36,FALSE)</f>
        <v>0</v>
      </c>
      <c r="F114" s="166">
        <f>IFERROR(E114+'Pay App 33'!F114,"")</f>
        <v>0</v>
      </c>
      <c r="G114" s="166">
        <f>SUM('Pay App 1:Pay App 33'!H114)</f>
        <v>0</v>
      </c>
      <c r="H114" s="165"/>
      <c r="I114" s="166">
        <f t="shared" si="6"/>
        <v>0</v>
      </c>
      <c r="J114" s="167">
        <f t="shared" si="7"/>
        <v>0</v>
      </c>
      <c r="K114" s="166">
        <f t="shared" si="8"/>
        <v>0</v>
      </c>
      <c r="L114" s="166" t="str">
        <f t="shared" si="9"/>
        <v/>
      </c>
      <c r="M114" s="165"/>
      <c r="N114" s="166">
        <f>SUM('Pay App 1:Pay App 34'!L114)+SUM('Pay App 1:Pay App 34'!M114)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Data'!$N$2:$BW$88,36,FALSE)</f>
        <v>0</v>
      </c>
      <c r="F115" s="166">
        <f>IFERROR(E115+'Pay App 33'!F115,"")</f>
        <v>0</v>
      </c>
      <c r="G115" s="166">
        <f>SUM('Pay App 1:Pay App 33'!H115)</f>
        <v>0</v>
      </c>
      <c r="H115" s="165"/>
      <c r="I115" s="166">
        <f t="shared" si="6"/>
        <v>0</v>
      </c>
      <c r="J115" s="167">
        <f t="shared" si="7"/>
        <v>0</v>
      </c>
      <c r="K115" s="166">
        <f t="shared" si="8"/>
        <v>0</v>
      </c>
      <c r="L115" s="166" t="str">
        <f t="shared" si="9"/>
        <v/>
      </c>
      <c r="M115" s="165"/>
      <c r="N115" s="166">
        <f>SUM('Pay App 1:Pay App 34'!L115)+SUM('Pay App 1:Pay App 34'!M115)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Data'!$N$2:$BW$88,36,FALSE)</f>
        <v>0</v>
      </c>
      <c r="F116" s="166">
        <f>IFERROR(E116+'Pay App 33'!F116,"")</f>
        <v>0</v>
      </c>
      <c r="G116" s="166">
        <f>SUM('Pay App 1:Pay App 33'!H116)</f>
        <v>0</v>
      </c>
      <c r="H116" s="165"/>
      <c r="I116" s="166">
        <f t="shared" si="6"/>
        <v>0</v>
      </c>
      <c r="J116" s="167">
        <f t="shared" si="7"/>
        <v>0</v>
      </c>
      <c r="K116" s="166">
        <f t="shared" si="8"/>
        <v>0</v>
      </c>
      <c r="L116" s="166" t="str">
        <f t="shared" si="9"/>
        <v/>
      </c>
      <c r="M116" s="165"/>
      <c r="N116" s="166">
        <f>SUM('Pay App 1:Pay App 34'!L116)+SUM('Pay App 1:Pay App 34'!M116)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Data'!$N$2:$BW$88,36,FALSE)</f>
        <v>0</v>
      </c>
      <c r="F117" s="166">
        <f>IFERROR(E117+'Pay App 33'!F117,"")</f>
        <v>0</v>
      </c>
      <c r="G117" s="166">
        <f>SUM('Pay App 1:Pay App 33'!H117)</f>
        <v>0</v>
      </c>
      <c r="H117" s="165"/>
      <c r="I117" s="166">
        <f t="shared" si="6"/>
        <v>0</v>
      </c>
      <c r="J117" s="167">
        <f t="shared" si="7"/>
        <v>0</v>
      </c>
      <c r="K117" s="166">
        <f t="shared" si="8"/>
        <v>0</v>
      </c>
      <c r="L117" s="166" t="str">
        <f t="shared" si="9"/>
        <v/>
      </c>
      <c r="M117" s="165"/>
      <c r="N117" s="166">
        <f>SUM('Pay App 1:Pay App 34'!L117)+SUM('Pay App 1:Pay App 34'!M117)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Data'!$N$2:$BW$88,36,FALSE)</f>
        <v>0</v>
      </c>
      <c r="F118" s="166">
        <f>IFERROR(E118+'Pay App 33'!F118,"")</f>
        <v>0</v>
      </c>
      <c r="G118" s="166">
        <f>SUM('Pay App 1:Pay App 33'!H118)</f>
        <v>0</v>
      </c>
      <c r="H118" s="165"/>
      <c r="I118" s="166">
        <f t="shared" si="6"/>
        <v>0</v>
      </c>
      <c r="J118" s="167">
        <f t="shared" si="7"/>
        <v>0</v>
      </c>
      <c r="K118" s="166">
        <f t="shared" si="8"/>
        <v>0</v>
      </c>
      <c r="L118" s="166" t="str">
        <f t="shared" si="9"/>
        <v/>
      </c>
      <c r="M118" s="165"/>
      <c r="N118" s="166">
        <f>SUM('Pay App 1:Pay App 34'!L118)+SUM('Pay App 1:Pay App 34'!M118)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Data'!$N$2:$BW$88,36,FALSE)</f>
        <v>0</v>
      </c>
      <c r="F119" s="166">
        <f>IFERROR(E119+'Pay App 33'!F119,"")</f>
        <v>0</v>
      </c>
      <c r="G119" s="166">
        <f>SUM('Pay App 1:Pay App 33'!H119)</f>
        <v>0</v>
      </c>
      <c r="H119" s="165"/>
      <c r="I119" s="166">
        <f t="shared" si="6"/>
        <v>0</v>
      </c>
      <c r="J119" s="167">
        <f t="shared" si="7"/>
        <v>0</v>
      </c>
      <c r="K119" s="166">
        <f t="shared" si="8"/>
        <v>0</v>
      </c>
      <c r="L119" s="166" t="str">
        <f t="shared" si="9"/>
        <v/>
      </c>
      <c r="M119" s="165"/>
      <c r="N119" s="166">
        <f>SUM('Pay App 1:Pay App 34'!L119)+SUM('Pay App 1:Pay App 34'!M119)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Data'!$N$2:$BW$88,36,FALSE)</f>
        <v>0</v>
      </c>
      <c r="F120" s="166">
        <f>IFERROR(E120+'Pay App 33'!F120,"")</f>
        <v>0</v>
      </c>
      <c r="G120" s="166">
        <f>SUM('Pay App 1:Pay App 33'!H120)</f>
        <v>0</v>
      </c>
      <c r="H120" s="165"/>
      <c r="I120" s="166">
        <f t="shared" si="6"/>
        <v>0</v>
      </c>
      <c r="J120" s="167">
        <f t="shared" si="7"/>
        <v>0</v>
      </c>
      <c r="K120" s="166">
        <f t="shared" si="8"/>
        <v>0</v>
      </c>
      <c r="L120" s="166" t="str">
        <f t="shared" si="9"/>
        <v/>
      </c>
      <c r="M120" s="165"/>
      <c r="N120" s="166">
        <f>SUM('Pay App 1:Pay App 34'!L120)+SUM('Pay App 1:Pay App 34'!M120)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Data'!$N$2:$BW$88,36,FALSE)</f>
        <v>0</v>
      </c>
      <c r="F121" s="166">
        <f>IFERROR(E121+'Pay App 33'!F121,"")</f>
        <v>0</v>
      </c>
      <c r="G121" s="166">
        <f>SUM('Pay App 1:Pay App 33'!H121)</f>
        <v>0</v>
      </c>
      <c r="H121" s="165"/>
      <c r="I121" s="166">
        <f t="shared" si="6"/>
        <v>0</v>
      </c>
      <c r="J121" s="167">
        <f t="shared" si="7"/>
        <v>0</v>
      </c>
      <c r="K121" s="166">
        <f t="shared" si="8"/>
        <v>0</v>
      </c>
      <c r="L121" s="166" t="str">
        <f t="shared" si="9"/>
        <v/>
      </c>
      <c r="M121" s="165"/>
      <c r="N121" s="166">
        <f>SUM('Pay App 1:Pay App 34'!L121)+SUM('Pay App 1:Pay App 34'!M121)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Data'!$N$2:$BW$88,36,FALSE)</f>
        <v>0</v>
      </c>
      <c r="F122" s="166">
        <f>IFERROR(E122+'Pay App 33'!F122,"")</f>
        <v>0</v>
      </c>
      <c r="G122" s="166">
        <f>SUM('Pay App 1:Pay App 33'!H122)</f>
        <v>0</v>
      </c>
      <c r="H122" s="165"/>
      <c r="I122" s="166">
        <f t="shared" si="6"/>
        <v>0</v>
      </c>
      <c r="J122" s="167">
        <f t="shared" si="7"/>
        <v>0</v>
      </c>
      <c r="K122" s="166">
        <f t="shared" si="8"/>
        <v>0</v>
      </c>
      <c r="L122" s="166" t="str">
        <f t="shared" si="9"/>
        <v/>
      </c>
      <c r="M122" s="165"/>
      <c r="N122" s="166">
        <f>SUM('Pay App 1:Pay App 34'!L122)+SUM('Pay App 1:Pay App 34'!M122)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Data'!$N$2:$BW$88,36,FALSE)</f>
        <v>0</v>
      </c>
      <c r="F123" s="166">
        <f>IFERROR(E123+'Pay App 33'!F123,"")</f>
        <v>0</v>
      </c>
      <c r="G123" s="166">
        <f>SUM('Pay App 1:Pay App 33'!H123)</f>
        <v>0</v>
      </c>
      <c r="H123" s="165"/>
      <c r="I123" s="166">
        <f t="shared" si="6"/>
        <v>0</v>
      </c>
      <c r="J123" s="167">
        <f t="shared" si="7"/>
        <v>0</v>
      </c>
      <c r="K123" s="166">
        <f t="shared" si="8"/>
        <v>0</v>
      </c>
      <c r="L123" s="166" t="str">
        <f t="shared" si="9"/>
        <v/>
      </c>
      <c r="M123" s="165"/>
      <c r="N123" s="166">
        <f>SUM('Pay App 1:Pay App 34'!L123)+SUM('Pay App 1:Pay App 34'!M123)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Data'!$N$2:$BW$88,36,FALSE)</f>
        <v>0</v>
      </c>
      <c r="F124" s="166">
        <f>IFERROR(E124+'Pay App 33'!F124,"")</f>
        <v>0</v>
      </c>
      <c r="G124" s="166">
        <f>SUM('Pay App 1:Pay App 33'!H124)</f>
        <v>0</v>
      </c>
      <c r="H124" s="165"/>
      <c r="I124" s="166">
        <f t="shared" si="6"/>
        <v>0</v>
      </c>
      <c r="J124" s="167">
        <f t="shared" si="7"/>
        <v>0</v>
      </c>
      <c r="K124" s="166">
        <f t="shared" si="8"/>
        <v>0</v>
      </c>
      <c r="L124" s="166" t="str">
        <f t="shared" si="9"/>
        <v/>
      </c>
      <c r="M124" s="165"/>
      <c r="N124" s="166">
        <f>SUM('Pay App 1:Pay App 34'!L124)+SUM('Pay App 1:Pay App 34'!M124)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Data'!$N$2:$BW$88,36,FALSE)</f>
        <v>0</v>
      </c>
      <c r="F125" s="166">
        <f>IFERROR(E125+'Pay App 33'!F125,"")</f>
        <v>0</v>
      </c>
      <c r="G125" s="166">
        <f>SUM('Pay App 1:Pay App 33'!H125)</f>
        <v>0</v>
      </c>
      <c r="H125" s="165"/>
      <c r="I125" s="166">
        <f t="shared" si="6"/>
        <v>0</v>
      </c>
      <c r="J125" s="167">
        <f t="shared" si="7"/>
        <v>0</v>
      </c>
      <c r="K125" s="166">
        <f t="shared" si="8"/>
        <v>0</v>
      </c>
      <c r="L125" s="166" t="str">
        <f t="shared" si="9"/>
        <v/>
      </c>
      <c r="M125" s="165"/>
      <c r="N125" s="166">
        <f>SUM('Pay App 1:Pay App 34'!L125)+SUM('Pay App 1:Pay App 34'!M125)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Data'!$N$2:$BW$88,36,FALSE)</f>
        <v>0</v>
      </c>
      <c r="F126" s="166">
        <f>IFERROR(E126+'Pay App 33'!F126,"")</f>
        <v>0</v>
      </c>
      <c r="G126" s="166">
        <f>SUM('Pay App 1:Pay App 33'!H126)</f>
        <v>0</v>
      </c>
      <c r="H126" s="165"/>
      <c r="I126" s="166">
        <f t="shared" si="6"/>
        <v>0</v>
      </c>
      <c r="J126" s="167">
        <f t="shared" si="7"/>
        <v>0</v>
      </c>
      <c r="K126" s="166">
        <f t="shared" si="8"/>
        <v>0</v>
      </c>
      <c r="L126" s="166" t="str">
        <f t="shared" si="9"/>
        <v/>
      </c>
      <c r="M126" s="165"/>
      <c r="N126" s="166">
        <f>SUM('Pay App 1:Pay App 34'!L126)+SUM('Pay App 1:Pay App 34'!M126)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Data'!$N$2:$BW$88,36,FALSE)</f>
        <v>0</v>
      </c>
      <c r="F127" s="166">
        <f>IFERROR(E127+'Pay App 33'!F127,"")</f>
        <v>0</v>
      </c>
      <c r="G127" s="166">
        <f>SUM('Pay App 1:Pay App 33'!H127)</f>
        <v>0</v>
      </c>
      <c r="H127" s="165"/>
      <c r="I127" s="166">
        <f t="shared" si="6"/>
        <v>0</v>
      </c>
      <c r="J127" s="167">
        <f t="shared" si="7"/>
        <v>0</v>
      </c>
      <c r="K127" s="166">
        <f t="shared" si="8"/>
        <v>0</v>
      </c>
      <c r="L127" s="166" t="str">
        <f t="shared" si="9"/>
        <v/>
      </c>
      <c r="M127" s="165"/>
      <c r="N127" s="166">
        <f>SUM('Pay App 1:Pay App 34'!L127)+SUM('Pay App 1:Pay App 34'!M127)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Data'!$N$2:$BW$88,36,FALSE)</f>
        <v>0</v>
      </c>
      <c r="F128" s="166">
        <f>IFERROR(E128+'Pay App 33'!F128,"")</f>
        <v>0</v>
      </c>
      <c r="G128" s="166">
        <f>SUM('Pay App 1:Pay App 33'!H128)</f>
        <v>0</v>
      </c>
      <c r="H128" s="165"/>
      <c r="I128" s="166">
        <f t="shared" si="6"/>
        <v>0</v>
      </c>
      <c r="J128" s="167">
        <f t="shared" si="7"/>
        <v>0</v>
      </c>
      <c r="K128" s="166">
        <f t="shared" si="8"/>
        <v>0</v>
      </c>
      <c r="L128" s="166" t="str">
        <f t="shared" si="9"/>
        <v/>
      </c>
      <c r="M128" s="165"/>
      <c r="N128" s="166">
        <f>SUM('Pay App 1:Pay App 34'!L128)+SUM('Pay App 1:Pay App 34'!M128)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Data'!$N$2:$BW$88,36,FALSE)</f>
        <v>0</v>
      </c>
      <c r="F129" s="166">
        <f>IFERROR(E129+'Pay App 33'!F129,"")</f>
        <v>0</v>
      </c>
      <c r="G129" s="166">
        <f>SUM('Pay App 1:Pay App 33'!H129)</f>
        <v>0</v>
      </c>
      <c r="H129" s="165"/>
      <c r="I129" s="166">
        <f t="shared" si="6"/>
        <v>0</v>
      </c>
      <c r="J129" s="167">
        <f t="shared" si="7"/>
        <v>0</v>
      </c>
      <c r="K129" s="166">
        <f t="shared" si="8"/>
        <v>0</v>
      </c>
      <c r="L129" s="166" t="str">
        <f t="shared" si="9"/>
        <v/>
      </c>
      <c r="M129" s="165"/>
      <c r="N129" s="166">
        <f>SUM('Pay App 1:Pay App 34'!L129)+SUM('Pay App 1:Pay App 34'!M129)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Data'!$N$2:$BW$88,36,FALSE)</f>
        <v>0</v>
      </c>
      <c r="F130" s="166">
        <f>IFERROR(E130+'Pay App 33'!F130,"")</f>
        <v>0</v>
      </c>
      <c r="G130" s="166">
        <f>SUM('Pay App 1:Pay App 33'!H130)</f>
        <v>0</v>
      </c>
      <c r="H130" s="165"/>
      <c r="I130" s="166">
        <f t="shared" si="6"/>
        <v>0</v>
      </c>
      <c r="J130" s="167">
        <f t="shared" si="7"/>
        <v>0</v>
      </c>
      <c r="K130" s="166">
        <f t="shared" si="8"/>
        <v>0</v>
      </c>
      <c r="L130" s="166" t="str">
        <f t="shared" si="9"/>
        <v/>
      </c>
      <c r="M130" s="165"/>
      <c r="N130" s="166">
        <f>SUM('Pay App 1:Pay App 34'!L130)+SUM('Pay App 1:Pay App 34'!M130)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Data'!$N$2:$BW$88,36,FALSE)</f>
        <v>0</v>
      </c>
      <c r="F131" s="166">
        <f>IFERROR(E131+'Pay App 33'!F131,"")</f>
        <v>0</v>
      </c>
      <c r="G131" s="166">
        <f>SUM('Pay App 1:Pay App 33'!H131)</f>
        <v>0</v>
      </c>
      <c r="H131" s="165"/>
      <c r="I131" s="166">
        <f t="shared" si="6"/>
        <v>0</v>
      </c>
      <c r="J131" s="167">
        <f t="shared" si="7"/>
        <v>0</v>
      </c>
      <c r="K131" s="166">
        <f t="shared" si="8"/>
        <v>0</v>
      </c>
      <c r="L131" s="166" t="str">
        <f t="shared" si="9"/>
        <v/>
      </c>
      <c r="M131" s="165"/>
      <c r="N131" s="166">
        <f>SUM('Pay App 1:Pay App 34'!L131)+SUM('Pay App 1:Pay App 34'!M131)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Data'!$N$2:$BW$88,36,FALSE)</f>
        <v>0</v>
      </c>
      <c r="F132" s="166">
        <f>IFERROR(E132+'Pay App 33'!F132,"")</f>
        <v>0</v>
      </c>
      <c r="G132" s="166">
        <f>SUM('Pay App 1:Pay App 33'!H132)</f>
        <v>0</v>
      </c>
      <c r="H132" s="165"/>
      <c r="I132" s="166">
        <f t="shared" si="6"/>
        <v>0</v>
      </c>
      <c r="J132" s="167">
        <f t="shared" si="7"/>
        <v>0</v>
      </c>
      <c r="K132" s="166">
        <f t="shared" si="8"/>
        <v>0</v>
      </c>
      <c r="L132" s="166" t="str">
        <f t="shared" si="9"/>
        <v/>
      </c>
      <c r="M132" s="165"/>
      <c r="N132" s="166">
        <f>SUM('Pay App 1:Pay App 34'!L132)+SUM('Pay App 1:Pay App 34'!M132)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Data'!$N$2:$BW$88,36,FALSE)</f>
        <v>0</v>
      </c>
      <c r="F133" s="166">
        <f>IFERROR(E133+'Pay App 33'!F133,"")</f>
        <v>0</v>
      </c>
      <c r="G133" s="166">
        <f>SUM('Pay App 1:Pay App 33'!H133)</f>
        <v>0</v>
      </c>
      <c r="H133" s="165"/>
      <c r="I133" s="166">
        <f t="shared" si="6"/>
        <v>0</v>
      </c>
      <c r="J133" s="167">
        <f t="shared" si="7"/>
        <v>0</v>
      </c>
      <c r="K133" s="166">
        <f t="shared" si="8"/>
        <v>0</v>
      </c>
      <c r="L133" s="166" t="str">
        <f t="shared" si="9"/>
        <v/>
      </c>
      <c r="M133" s="165"/>
      <c r="N133" s="166">
        <f>SUM('Pay App 1:Pay App 34'!L133)+SUM('Pay App 1:Pay App 34'!M133)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Data'!$N$2:$BW$88,36,FALSE)</f>
        <v>0</v>
      </c>
      <c r="F134" s="166">
        <f>IFERROR(E134+'Pay App 33'!F134,"")</f>
        <v>0</v>
      </c>
      <c r="G134" s="166">
        <f>SUM('Pay App 1:Pay App 33'!H134)</f>
        <v>0</v>
      </c>
      <c r="H134" s="165"/>
      <c r="I134" s="166">
        <f t="shared" si="6"/>
        <v>0</v>
      </c>
      <c r="J134" s="167">
        <f t="shared" si="7"/>
        <v>0</v>
      </c>
      <c r="K134" s="166">
        <f t="shared" si="8"/>
        <v>0</v>
      </c>
      <c r="L134" s="166" t="str">
        <f t="shared" si="9"/>
        <v/>
      </c>
      <c r="M134" s="165"/>
      <c r="N134" s="166">
        <f>SUM('Pay App 1:Pay App 34'!L134)+SUM('Pay App 1:Pay App 34'!M134)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Data'!$N$2:$BW$88,36,FALSE)</f>
        <v>0</v>
      </c>
      <c r="F135" s="166">
        <f>IFERROR(E135+'Pay App 33'!F135,"")</f>
        <v>0</v>
      </c>
      <c r="G135" s="166">
        <f>SUM('Pay App 1:Pay App 33'!H135)</f>
        <v>0</v>
      </c>
      <c r="H135" s="165"/>
      <c r="I135" s="166">
        <f t="shared" si="6"/>
        <v>0</v>
      </c>
      <c r="J135" s="167">
        <f t="shared" si="7"/>
        <v>0</v>
      </c>
      <c r="K135" s="166">
        <f t="shared" si="8"/>
        <v>0</v>
      </c>
      <c r="L135" s="166" t="str">
        <f t="shared" si="9"/>
        <v/>
      </c>
      <c r="M135" s="165"/>
      <c r="N135" s="166">
        <f>SUM('Pay App 1:Pay App 34'!L135)+SUM('Pay App 1:Pay App 34'!M135)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Data'!$N$2:$BW$88,36,FALSE)</f>
        <v>0</v>
      </c>
      <c r="F136" s="166">
        <f>IFERROR(E136+'Pay App 33'!F136,"")</f>
        <v>0</v>
      </c>
      <c r="G136" s="166">
        <f>SUM('Pay App 1:Pay App 33'!H136)</f>
        <v>0</v>
      </c>
      <c r="H136" s="165"/>
      <c r="I136" s="166">
        <f t="shared" si="6"/>
        <v>0</v>
      </c>
      <c r="J136" s="167">
        <f t="shared" si="7"/>
        <v>0</v>
      </c>
      <c r="K136" s="166">
        <f t="shared" si="8"/>
        <v>0</v>
      </c>
      <c r="L136" s="166" t="str">
        <f t="shared" si="9"/>
        <v/>
      </c>
      <c r="M136" s="165"/>
      <c r="N136" s="166">
        <f>SUM('Pay App 1:Pay App 34'!L136)+SUM('Pay App 1:Pay App 34'!M136)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Data'!$N$2:$BW$88,36,FALSE)</f>
        <v>0</v>
      </c>
      <c r="F137" s="166">
        <f>IFERROR(E137+'Pay App 33'!F137,"")</f>
        <v>0</v>
      </c>
      <c r="G137" s="166">
        <f>SUM('Pay App 1:Pay App 33'!H137)</f>
        <v>0</v>
      </c>
      <c r="H137" s="165"/>
      <c r="I137" s="166">
        <f t="shared" si="6"/>
        <v>0</v>
      </c>
      <c r="J137" s="167">
        <f t="shared" si="7"/>
        <v>0</v>
      </c>
      <c r="K137" s="166">
        <f t="shared" si="8"/>
        <v>0</v>
      </c>
      <c r="L137" s="166" t="str">
        <f t="shared" si="9"/>
        <v/>
      </c>
      <c r="M137" s="165"/>
      <c r="N137" s="166">
        <f>SUM('Pay App 1:Pay App 34'!L137)+SUM('Pay App 1:Pay App 34'!M137)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Data'!$N$2:$BW$88,36,FALSE)</f>
        <v>0</v>
      </c>
      <c r="F138" s="166">
        <f>IFERROR(E138+'Pay App 33'!F138,"")</f>
        <v>0</v>
      </c>
      <c r="G138" s="166">
        <f>SUM('Pay App 1:Pay App 33'!H138)</f>
        <v>0</v>
      </c>
      <c r="H138" s="165"/>
      <c r="I138" s="166">
        <f t="shared" si="6"/>
        <v>0</v>
      </c>
      <c r="J138" s="167">
        <f t="shared" si="7"/>
        <v>0</v>
      </c>
      <c r="K138" s="166">
        <f t="shared" si="8"/>
        <v>0</v>
      </c>
      <c r="L138" s="166" t="str">
        <f t="shared" si="9"/>
        <v/>
      </c>
      <c r="M138" s="165"/>
      <c r="N138" s="166">
        <f>SUM('Pay App 1:Pay App 34'!L138)+SUM('Pay App 1:Pay App 34'!M138)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Data'!$N$2:$BW$88,36,FALSE)</f>
        <v>0</v>
      </c>
      <c r="F139" s="166">
        <f>IFERROR(E139+'Pay App 33'!F139,"")</f>
        <v>0</v>
      </c>
      <c r="G139" s="166">
        <f>SUM('Pay App 1:Pay App 33'!H139)</f>
        <v>0</v>
      </c>
      <c r="H139" s="165"/>
      <c r="I139" s="166">
        <f t="shared" si="6"/>
        <v>0</v>
      </c>
      <c r="J139" s="167">
        <f t="shared" si="7"/>
        <v>0</v>
      </c>
      <c r="K139" s="166">
        <f t="shared" si="8"/>
        <v>0</v>
      </c>
      <c r="L139" s="166" t="str">
        <f t="shared" si="9"/>
        <v/>
      </c>
      <c r="M139" s="165"/>
      <c r="N139" s="166">
        <f>SUM('Pay App 1:Pay App 34'!L139)+SUM('Pay App 1:Pay App 34'!M139)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Data'!$N$2:$BW$88,36,FALSE)</f>
        <v>0</v>
      </c>
      <c r="F140" s="166">
        <f>IFERROR(E140+'Pay App 33'!F140,"")</f>
        <v>0</v>
      </c>
      <c r="G140" s="166">
        <f>SUM('Pay App 1:Pay App 33'!H140)</f>
        <v>0</v>
      </c>
      <c r="H140" s="165"/>
      <c r="I140" s="166">
        <f t="shared" si="6"/>
        <v>0</v>
      </c>
      <c r="J140" s="167">
        <f t="shared" si="7"/>
        <v>0</v>
      </c>
      <c r="K140" s="166">
        <f t="shared" si="8"/>
        <v>0</v>
      </c>
      <c r="L140" s="166" t="str">
        <f t="shared" si="9"/>
        <v/>
      </c>
      <c r="M140" s="165"/>
      <c r="N140" s="166">
        <f>SUM('Pay App 1:Pay App 34'!L140)+SUM('Pay App 1:Pay App 34'!M140)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Data'!$N$2:$BW$88,36,FALSE)</f>
        <v>0</v>
      </c>
      <c r="F141" s="166">
        <f>IFERROR(E141+'Pay App 33'!F141,"")</f>
        <v>0</v>
      </c>
      <c r="G141" s="166">
        <f>SUM('Pay App 1:Pay App 33'!H141)</f>
        <v>0</v>
      </c>
      <c r="H141" s="165"/>
      <c r="I141" s="166">
        <f t="shared" si="6"/>
        <v>0</v>
      </c>
      <c r="J141" s="167">
        <f t="shared" si="7"/>
        <v>0</v>
      </c>
      <c r="K141" s="166">
        <f t="shared" si="8"/>
        <v>0</v>
      </c>
      <c r="L141" s="166" t="str">
        <f t="shared" si="9"/>
        <v/>
      </c>
      <c r="M141" s="165"/>
      <c r="N141" s="166">
        <f>SUM('Pay App 1:Pay App 34'!L141)+SUM('Pay App 1:Pay App 34'!M141)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Data'!$N$2:$BW$88,36,FALSE)</f>
        <v>0</v>
      </c>
      <c r="F142" s="166">
        <f>IFERROR(E142+'Pay App 33'!F142,"")</f>
        <v>0</v>
      </c>
      <c r="G142" s="166">
        <f>SUM('Pay App 1:Pay App 33'!H142)</f>
        <v>0</v>
      </c>
      <c r="H142" s="165"/>
      <c r="I142" s="166">
        <f t="shared" si="6"/>
        <v>0</v>
      </c>
      <c r="J142" s="167">
        <f t="shared" si="7"/>
        <v>0</v>
      </c>
      <c r="K142" s="166">
        <f t="shared" si="8"/>
        <v>0</v>
      </c>
      <c r="L142" s="166" t="str">
        <f t="shared" si="9"/>
        <v/>
      </c>
      <c r="M142" s="165"/>
      <c r="N142" s="166">
        <f>SUM('Pay App 1:Pay App 34'!L142)+SUM('Pay App 1:Pay App 34'!M142)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Data'!$N$2:$BW$88,36,FALSE)</f>
        <v>0</v>
      </c>
      <c r="F143" s="166">
        <f>IFERROR(E143+'Pay App 33'!F143,"")</f>
        <v>0</v>
      </c>
      <c r="G143" s="166">
        <f>SUM('Pay App 1:Pay App 33'!H143)</f>
        <v>0</v>
      </c>
      <c r="H143" s="165"/>
      <c r="I143" s="166">
        <f t="shared" si="6"/>
        <v>0</v>
      </c>
      <c r="J143" s="167">
        <f t="shared" si="7"/>
        <v>0</v>
      </c>
      <c r="K143" s="166">
        <f t="shared" si="8"/>
        <v>0</v>
      </c>
      <c r="L143" s="166" t="str">
        <f t="shared" si="9"/>
        <v/>
      </c>
      <c r="M143" s="165"/>
      <c r="N143" s="166">
        <f>SUM('Pay App 1:Pay App 34'!L143)+SUM('Pay App 1:Pay App 34'!M143)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Data'!$N$2:$BW$88,36,FALSE)</f>
        <v>0</v>
      </c>
      <c r="F144" s="166">
        <f>IFERROR(E144+'Pay App 33'!F144,"")</f>
        <v>0</v>
      </c>
      <c r="G144" s="166">
        <f>SUM('Pay App 1:Pay App 33'!H144)</f>
        <v>0</v>
      </c>
      <c r="H144" s="165"/>
      <c r="I144" s="166">
        <f t="shared" si="6"/>
        <v>0</v>
      </c>
      <c r="J144" s="167">
        <f t="shared" si="7"/>
        <v>0</v>
      </c>
      <c r="K144" s="166">
        <f t="shared" si="8"/>
        <v>0</v>
      </c>
      <c r="L144" s="166" t="str">
        <f t="shared" si="9"/>
        <v/>
      </c>
      <c r="M144" s="165"/>
      <c r="N144" s="166">
        <f>SUM('Pay App 1:Pay App 34'!L144)+SUM('Pay App 1:Pay App 34'!M144)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Data'!$N$2:$BW$88,36,FALSE)</f>
        <v>0</v>
      </c>
      <c r="F145" s="166">
        <f>IFERROR(E145+'Pay App 33'!F145,"")</f>
        <v>0</v>
      </c>
      <c r="G145" s="166">
        <f>SUM('Pay App 1:Pay App 33'!H145)</f>
        <v>0</v>
      </c>
      <c r="H145" s="165"/>
      <c r="I145" s="166">
        <f t="shared" si="6"/>
        <v>0</v>
      </c>
      <c r="J145" s="167">
        <f t="shared" si="7"/>
        <v>0</v>
      </c>
      <c r="K145" s="166">
        <f t="shared" si="8"/>
        <v>0</v>
      </c>
      <c r="L145" s="166" t="str">
        <f t="shared" si="9"/>
        <v/>
      </c>
      <c r="M145" s="165"/>
      <c r="N145" s="166">
        <f>SUM('Pay App 1:Pay App 34'!L145)+SUM('Pay App 1:Pay App 34'!M145)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Data'!$N$2:$BW$88,36,FALSE)</f>
        <v>0</v>
      </c>
      <c r="F146" s="166">
        <f>IFERROR(E146+'Pay App 33'!F146,"")</f>
        <v>0</v>
      </c>
      <c r="G146" s="166">
        <f>SUM('Pay App 1:Pay App 33'!H146)</f>
        <v>0</v>
      </c>
      <c r="H146" s="165"/>
      <c r="I146" s="166">
        <f t="shared" si="6"/>
        <v>0</v>
      </c>
      <c r="J146" s="167">
        <f t="shared" si="7"/>
        <v>0</v>
      </c>
      <c r="K146" s="166">
        <f t="shared" si="8"/>
        <v>0</v>
      </c>
      <c r="L146" s="166" t="str">
        <f t="shared" si="9"/>
        <v/>
      </c>
      <c r="M146" s="165"/>
      <c r="N146" s="166">
        <f>SUM('Pay App 1:Pay App 34'!L146)+SUM('Pay App 1:Pay App 34'!M146)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Data'!$N$2:$BW$88,36,FALSE)</f>
        <v>0</v>
      </c>
      <c r="F147" s="166">
        <f>IFERROR(E147+'Pay App 33'!F147,"")</f>
        <v>0</v>
      </c>
      <c r="G147" s="166">
        <f>SUM('Pay App 1:Pay App 33'!H147)</f>
        <v>0</v>
      </c>
      <c r="H147" s="165"/>
      <c r="I147" s="166">
        <f t="shared" si="6"/>
        <v>0</v>
      </c>
      <c r="J147" s="167">
        <f t="shared" si="7"/>
        <v>0</v>
      </c>
      <c r="K147" s="166">
        <f t="shared" si="8"/>
        <v>0</v>
      </c>
      <c r="L147" s="166" t="str">
        <f t="shared" si="9"/>
        <v/>
      </c>
      <c r="M147" s="165"/>
      <c r="N147" s="166">
        <f>SUM('Pay App 1:Pay App 34'!L147)+SUM('Pay App 1:Pay App 34'!M147)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Data'!$N$2:$BW$88,36,FALSE)</f>
        <v>0</v>
      </c>
      <c r="F148" s="166">
        <f>IFERROR(E148+'Pay App 33'!F148,"")</f>
        <v>0</v>
      </c>
      <c r="G148" s="166">
        <f>SUM('Pay App 1:Pay App 33'!H148)</f>
        <v>0</v>
      </c>
      <c r="H148" s="165"/>
      <c r="I148" s="166">
        <f t="shared" si="6"/>
        <v>0</v>
      </c>
      <c r="J148" s="167">
        <f t="shared" si="7"/>
        <v>0</v>
      </c>
      <c r="K148" s="166">
        <f t="shared" si="8"/>
        <v>0</v>
      </c>
      <c r="L148" s="166" t="str">
        <f t="shared" si="9"/>
        <v/>
      </c>
      <c r="M148" s="165"/>
      <c r="N148" s="166">
        <f>SUM('Pay App 1:Pay App 34'!L148)+SUM('Pay App 1:Pay App 34'!M148)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F6LQd6dYwJIM28McVuzE/eu/lJPQ7bN9LDSl1HvR4ZOYGSpwtisbl4a2TRrRj+LapVHHRpqGbsLeXIlZOzDyXQ==" saltValue="4Nr3CI6n2Ckkkeppyqlq2A=="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296" priority="2" operator="equal">
      <formula>0</formula>
    </cfRule>
  </conditionalFormatting>
  <conditionalFormatting sqref="D106:G148">
    <cfRule type="cellIs" dxfId="295" priority="1" operator="equal">
      <formula>0</formula>
    </cfRule>
  </conditionalFormatting>
  <conditionalFormatting sqref="D10:H10 D12:H14 D19:H21">
    <cfRule type="cellIs" dxfId="294" priority="6" operator="equal">
      <formula>0</formula>
    </cfRule>
  </conditionalFormatting>
  <conditionalFormatting sqref="H51">
    <cfRule type="cellIs" dxfId="293" priority="9" operator="lessThan">
      <formula>0</formula>
    </cfRule>
  </conditionalFormatting>
  <conditionalFormatting sqref="I57:I100 K57:K100 I106:I148 K106:K148 N106:O148">
    <cfRule type="cellIs" dxfId="292" priority="14" operator="equal">
      <formula>0</formula>
    </cfRule>
  </conditionalFormatting>
  <conditionalFormatting sqref="J57:J100 J106:J149">
    <cfRule type="cellIs" dxfId="291" priority="11" operator="greaterThan">
      <formula>1</formula>
    </cfRule>
    <cfRule type="cellIs" dxfId="290" priority="12" operator="equal">
      <formula>0</formula>
    </cfRule>
  </conditionalFormatting>
  <conditionalFormatting sqref="K57:K100 K106:K148">
    <cfRule type="cellIs" dxfId="289" priority="10" operator="lessThan">
      <formula>0</formula>
    </cfRule>
  </conditionalFormatting>
  <conditionalFormatting sqref="M57:M100">
    <cfRule type="cellIs" dxfId="288" priority="13" operator="lessThan">
      <formula>0</formula>
    </cfRule>
  </conditionalFormatting>
  <conditionalFormatting sqref="M106:M148">
    <cfRule type="cellIs" dxfId="287" priority="8" operator="lessThan">
      <formula>0</formula>
    </cfRule>
  </conditionalFormatting>
  <conditionalFormatting sqref="N57:O100">
    <cfRule type="cellIs" dxfId="286"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72ABEE30-309D-4C5A-93EB-7249A0859C5C}">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1183ECEF-A91D-4197-BEDD-1B6417ACA592}">
          <x14:formula1>
            <xm:f>'Graph Data'!$L$74:$L$76</xm:f>
          </x14:formula1>
          <xm:sqref>G17</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44F90-13B7-4436-AFCA-5CA865B46E41}">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35</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35'!E149)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35'!G41)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34'!H49)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35.1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Data'!$N$2:$BW$88,37,FALSE)</f>
        <v>0</v>
      </c>
      <c r="F57" s="166">
        <f>IFERROR(E57+'Pay App 34'!F57,"")</f>
        <v>0</v>
      </c>
      <c r="G57" s="166">
        <f>SUM('Pay App 1:Pay App 34'!H57)</f>
        <v>0</v>
      </c>
      <c r="H57" s="165"/>
      <c r="I57" s="166">
        <f>G57+H57</f>
        <v>0</v>
      </c>
      <c r="J57" s="167">
        <f>IFERROR(I57/F57,0)</f>
        <v>0</v>
      </c>
      <c r="K57" s="166">
        <f>IFERROR(F57-I57,"")</f>
        <v>0</v>
      </c>
      <c r="L57" s="166" t="str">
        <f>IF(AND($H$33&lt;100000, $H$33&gt;0, H57&gt;=1),0,IF(AND($H$33&gt;=100000,H57&lt;&gt;""),O57,""))</f>
        <v/>
      </c>
      <c r="M57" s="165"/>
      <c r="N57" s="166">
        <f>SUM('Pay App 1:Pay App 35'!L57)+SUM('Pay App 1:Pay App 35'!M57)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Data'!$N$2:$BW$88,37,FALSE)</f>
        <v>0</v>
      </c>
      <c r="F58" s="166">
        <f>IFERROR(E58+'Pay App 34'!F58,"")</f>
        <v>0</v>
      </c>
      <c r="G58" s="166">
        <f>SUM('Pay App 1:Pay App 34'!H58)</f>
        <v>0</v>
      </c>
      <c r="H58" s="165"/>
      <c r="I58" s="166">
        <f>G58+H58</f>
        <v>0</v>
      </c>
      <c r="J58" s="167">
        <f>IFERROR(I58/F58,0)</f>
        <v>0</v>
      </c>
      <c r="K58" s="166">
        <f>IFERROR(F58-I58,"")</f>
        <v>0</v>
      </c>
      <c r="L58" s="166" t="str">
        <f t="shared" ref="L58:L100" si="0">IF(AND($H$33&lt;100000, $H$33&gt;0, H58&gt;=1),0,IF(AND($H$33&gt;=100000,H58&lt;&gt;""),O58,""))</f>
        <v/>
      </c>
      <c r="M58" s="165"/>
      <c r="N58" s="166">
        <f>SUM('Pay App 1:Pay App 35'!L58)+SUM('Pay App 1:Pay App 35'!M58)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Data'!$N$2:$BW$88,37,FALSE)</f>
        <v>0</v>
      </c>
      <c r="F59" s="166">
        <f>IFERROR(E59+'Pay App 34'!F59,"")</f>
        <v>0</v>
      </c>
      <c r="G59" s="166">
        <f>SUM('Pay App 1:Pay App 34'!H59)</f>
        <v>0</v>
      </c>
      <c r="H59" s="165"/>
      <c r="I59" s="166">
        <f t="shared" ref="I59:I99" si="2">G59+H59</f>
        <v>0</v>
      </c>
      <c r="J59" s="167">
        <f t="shared" ref="J59:J99" si="3">IFERROR(I59/F59,0)</f>
        <v>0</v>
      </c>
      <c r="K59" s="166">
        <f t="shared" ref="K59:K99" si="4">IFERROR(F59-I59,"")</f>
        <v>0</v>
      </c>
      <c r="L59" s="166" t="str">
        <f t="shared" si="0"/>
        <v/>
      </c>
      <c r="M59" s="165"/>
      <c r="N59" s="166">
        <f>SUM('Pay App 1:Pay App 35'!L59)+SUM('Pay App 1:Pay App 35'!M59)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Data'!$N$2:$BW$88,37,FALSE)</f>
        <v>0</v>
      </c>
      <c r="F60" s="166">
        <f>IFERROR(E60+'Pay App 34'!F60,"")</f>
        <v>0</v>
      </c>
      <c r="G60" s="166">
        <f>SUM('Pay App 1:Pay App 34'!H60)</f>
        <v>0</v>
      </c>
      <c r="H60" s="165"/>
      <c r="I60" s="166">
        <f t="shared" si="2"/>
        <v>0</v>
      </c>
      <c r="J60" s="167">
        <f t="shared" si="3"/>
        <v>0</v>
      </c>
      <c r="K60" s="166">
        <f t="shared" si="4"/>
        <v>0</v>
      </c>
      <c r="L60" s="166" t="str">
        <f t="shared" si="0"/>
        <v/>
      </c>
      <c r="M60" s="165"/>
      <c r="N60" s="166">
        <f>SUM('Pay App 1:Pay App 35'!L60)+SUM('Pay App 1:Pay App 35'!M60)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Data'!$N$2:$BW$88,37,FALSE)</f>
        <v>0</v>
      </c>
      <c r="F61" s="166">
        <f>IFERROR(E61+'Pay App 34'!F61,"")</f>
        <v>0</v>
      </c>
      <c r="G61" s="166">
        <f>SUM('Pay App 1:Pay App 34'!H61)</f>
        <v>0</v>
      </c>
      <c r="H61" s="165"/>
      <c r="I61" s="166">
        <f t="shared" si="2"/>
        <v>0</v>
      </c>
      <c r="J61" s="167">
        <f t="shared" si="3"/>
        <v>0</v>
      </c>
      <c r="K61" s="166">
        <f t="shared" si="4"/>
        <v>0</v>
      </c>
      <c r="L61" s="166" t="str">
        <f t="shared" si="0"/>
        <v/>
      </c>
      <c r="M61" s="165"/>
      <c r="N61" s="166">
        <f>SUM('Pay App 1:Pay App 35'!L61)+SUM('Pay App 1:Pay App 35'!M61)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Data'!$N$2:$BW$88,37,FALSE)</f>
        <v>0</v>
      </c>
      <c r="F62" s="166">
        <f>IFERROR(E62+'Pay App 34'!F62,"")</f>
        <v>0</v>
      </c>
      <c r="G62" s="166">
        <f>SUM('Pay App 1:Pay App 34'!H62)</f>
        <v>0</v>
      </c>
      <c r="H62" s="165"/>
      <c r="I62" s="166">
        <f t="shared" si="2"/>
        <v>0</v>
      </c>
      <c r="J62" s="167">
        <f t="shared" si="3"/>
        <v>0</v>
      </c>
      <c r="K62" s="166">
        <f t="shared" si="4"/>
        <v>0</v>
      </c>
      <c r="L62" s="166" t="str">
        <f t="shared" si="0"/>
        <v/>
      </c>
      <c r="M62" s="165"/>
      <c r="N62" s="166">
        <f>SUM('Pay App 1:Pay App 35'!L62)+SUM('Pay App 1:Pay App 35'!M62)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Data'!$N$2:$BW$88,37,FALSE)</f>
        <v>0</v>
      </c>
      <c r="F63" s="166">
        <f>IFERROR(E63+'Pay App 34'!F63,"")</f>
        <v>0</v>
      </c>
      <c r="G63" s="166">
        <f>SUM('Pay App 1:Pay App 34'!H63)</f>
        <v>0</v>
      </c>
      <c r="H63" s="165"/>
      <c r="I63" s="166">
        <f t="shared" si="2"/>
        <v>0</v>
      </c>
      <c r="J63" s="167">
        <f t="shared" si="3"/>
        <v>0</v>
      </c>
      <c r="K63" s="166">
        <f t="shared" si="4"/>
        <v>0</v>
      </c>
      <c r="L63" s="166" t="str">
        <f t="shared" si="0"/>
        <v/>
      </c>
      <c r="M63" s="165"/>
      <c r="N63" s="166">
        <f>SUM('Pay App 1:Pay App 35'!L63)+SUM('Pay App 1:Pay App 35'!M63)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Data'!$N$2:$BW$88,37,FALSE)</f>
        <v>0</v>
      </c>
      <c r="F64" s="166">
        <f>IFERROR(E64+'Pay App 34'!F64,"")</f>
        <v>0</v>
      </c>
      <c r="G64" s="166">
        <f>SUM('Pay App 1:Pay App 34'!H64)</f>
        <v>0</v>
      </c>
      <c r="H64" s="165"/>
      <c r="I64" s="166">
        <f t="shared" si="2"/>
        <v>0</v>
      </c>
      <c r="J64" s="167">
        <f t="shared" si="3"/>
        <v>0</v>
      </c>
      <c r="K64" s="166">
        <f t="shared" si="4"/>
        <v>0</v>
      </c>
      <c r="L64" s="166" t="str">
        <f t="shared" si="0"/>
        <v/>
      </c>
      <c r="M64" s="165"/>
      <c r="N64" s="166">
        <f>SUM('Pay App 1:Pay App 35'!L64)+SUM('Pay App 1:Pay App 35'!M64)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Data'!$N$2:$BW$88,37,FALSE)</f>
        <v>0</v>
      </c>
      <c r="F65" s="166">
        <f>IFERROR(E65+'Pay App 34'!F65,"")</f>
        <v>0</v>
      </c>
      <c r="G65" s="166">
        <f>SUM('Pay App 1:Pay App 34'!H65)</f>
        <v>0</v>
      </c>
      <c r="H65" s="165"/>
      <c r="I65" s="166">
        <f t="shared" si="2"/>
        <v>0</v>
      </c>
      <c r="J65" s="167">
        <f t="shared" si="3"/>
        <v>0</v>
      </c>
      <c r="K65" s="166">
        <f t="shared" si="4"/>
        <v>0</v>
      </c>
      <c r="L65" s="166" t="str">
        <f t="shared" si="0"/>
        <v/>
      </c>
      <c r="M65" s="165"/>
      <c r="N65" s="166">
        <f>SUM('Pay App 1:Pay App 35'!L65)+SUM('Pay App 1:Pay App 35'!M65)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Data'!$N$2:$BW$88,37,FALSE)</f>
        <v>0</v>
      </c>
      <c r="F66" s="166">
        <f>IFERROR(E66+'Pay App 34'!F66,"")</f>
        <v>0</v>
      </c>
      <c r="G66" s="166">
        <f>SUM('Pay App 1:Pay App 34'!H66)</f>
        <v>0</v>
      </c>
      <c r="H66" s="165"/>
      <c r="I66" s="166">
        <f t="shared" si="2"/>
        <v>0</v>
      </c>
      <c r="J66" s="167">
        <f t="shared" si="3"/>
        <v>0</v>
      </c>
      <c r="K66" s="166">
        <f t="shared" si="4"/>
        <v>0</v>
      </c>
      <c r="L66" s="166" t="str">
        <f t="shared" si="0"/>
        <v/>
      </c>
      <c r="M66" s="165"/>
      <c r="N66" s="166">
        <f>SUM('Pay App 1:Pay App 35'!L66)+SUM('Pay App 1:Pay App 35'!M66)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Data'!$N$2:$BW$88,37,FALSE)</f>
        <v>0</v>
      </c>
      <c r="F67" s="166">
        <f>IFERROR(E67+'Pay App 34'!F67,"")</f>
        <v>0</v>
      </c>
      <c r="G67" s="166">
        <f>SUM('Pay App 1:Pay App 34'!H67)</f>
        <v>0</v>
      </c>
      <c r="H67" s="165"/>
      <c r="I67" s="166">
        <f t="shared" si="2"/>
        <v>0</v>
      </c>
      <c r="J67" s="167">
        <f t="shared" si="3"/>
        <v>0</v>
      </c>
      <c r="K67" s="166">
        <f t="shared" si="4"/>
        <v>0</v>
      </c>
      <c r="L67" s="166" t="str">
        <f t="shared" si="0"/>
        <v/>
      </c>
      <c r="M67" s="165"/>
      <c r="N67" s="166">
        <f>SUM('Pay App 1:Pay App 35'!L67)+SUM('Pay App 1:Pay App 35'!M67)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Data'!$N$2:$BW$88,37,FALSE)</f>
        <v>0</v>
      </c>
      <c r="F68" s="166">
        <f>IFERROR(E68+'Pay App 34'!F68,"")</f>
        <v>0</v>
      </c>
      <c r="G68" s="166">
        <f>SUM('Pay App 1:Pay App 34'!H68)</f>
        <v>0</v>
      </c>
      <c r="H68" s="165"/>
      <c r="I68" s="166">
        <f t="shared" si="2"/>
        <v>0</v>
      </c>
      <c r="J68" s="167">
        <f t="shared" si="3"/>
        <v>0</v>
      </c>
      <c r="K68" s="166">
        <f t="shared" si="4"/>
        <v>0</v>
      </c>
      <c r="L68" s="166" t="str">
        <f t="shared" si="0"/>
        <v/>
      </c>
      <c r="M68" s="165"/>
      <c r="N68" s="166">
        <f>SUM('Pay App 1:Pay App 35'!L68)+SUM('Pay App 1:Pay App 35'!M68)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Data'!$N$2:$BW$88,37,FALSE)</f>
        <v>0</v>
      </c>
      <c r="F69" s="166">
        <f>IFERROR(E69+'Pay App 34'!F69,"")</f>
        <v>0</v>
      </c>
      <c r="G69" s="166">
        <f>SUM('Pay App 1:Pay App 34'!H69)</f>
        <v>0</v>
      </c>
      <c r="H69" s="165"/>
      <c r="I69" s="166">
        <f t="shared" si="2"/>
        <v>0</v>
      </c>
      <c r="J69" s="167">
        <f t="shared" si="3"/>
        <v>0</v>
      </c>
      <c r="K69" s="166">
        <f t="shared" si="4"/>
        <v>0</v>
      </c>
      <c r="L69" s="166" t="str">
        <f t="shared" si="0"/>
        <v/>
      </c>
      <c r="M69" s="165"/>
      <c r="N69" s="166">
        <f>SUM('Pay App 1:Pay App 35'!L69)+SUM('Pay App 1:Pay App 35'!M69)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Data'!$N$2:$BW$88,37,FALSE)</f>
        <v>0</v>
      </c>
      <c r="F70" s="166">
        <f>IFERROR(E70+'Pay App 34'!F70,"")</f>
        <v>0</v>
      </c>
      <c r="G70" s="166">
        <f>SUM('Pay App 1:Pay App 34'!H70)</f>
        <v>0</v>
      </c>
      <c r="H70" s="165"/>
      <c r="I70" s="166">
        <f t="shared" si="2"/>
        <v>0</v>
      </c>
      <c r="J70" s="167">
        <f t="shared" si="3"/>
        <v>0</v>
      </c>
      <c r="K70" s="166">
        <f t="shared" si="4"/>
        <v>0</v>
      </c>
      <c r="L70" s="166" t="str">
        <f t="shared" si="0"/>
        <v/>
      </c>
      <c r="M70" s="165"/>
      <c r="N70" s="166">
        <f>SUM('Pay App 1:Pay App 35'!L70)+SUM('Pay App 1:Pay App 35'!M70)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Data'!$N$2:$BW$88,37,FALSE)</f>
        <v>0</v>
      </c>
      <c r="F71" s="166">
        <f>IFERROR(E71+'Pay App 34'!F71,"")</f>
        <v>0</v>
      </c>
      <c r="G71" s="166">
        <f>SUM('Pay App 1:Pay App 34'!H71)</f>
        <v>0</v>
      </c>
      <c r="H71" s="165"/>
      <c r="I71" s="166">
        <f t="shared" si="2"/>
        <v>0</v>
      </c>
      <c r="J71" s="167">
        <f t="shared" si="3"/>
        <v>0</v>
      </c>
      <c r="K71" s="166">
        <f t="shared" si="4"/>
        <v>0</v>
      </c>
      <c r="L71" s="166" t="str">
        <f t="shared" si="0"/>
        <v/>
      </c>
      <c r="M71" s="165"/>
      <c r="N71" s="166">
        <f>SUM('Pay App 1:Pay App 35'!L71)+SUM('Pay App 1:Pay App 35'!M71)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Data'!$N$2:$BW$88,37,FALSE)</f>
        <v>0</v>
      </c>
      <c r="F72" s="166">
        <f>IFERROR(E72+'Pay App 34'!F72,"")</f>
        <v>0</v>
      </c>
      <c r="G72" s="166">
        <f>SUM('Pay App 1:Pay App 34'!H72)</f>
        <v>0</v>
      </c>
      <c r="H72" s="165"/>
      <c r="I72" s="166">
        <f t="shared" si="2"/>
        <v>0</v>
      </c>
      <c r="J72" s="167">
        <f t="shared" si="3"/>
        <v>0</v>
      </c>
      <c r="K72" s="166">
        <f t="shared" si="4"/>
        <v>0</v>
      </c>
      <c r="L72" s="166" t="str">
        <f t="shared" si="0"/>
        <v/>
      </c>
      <c r="M72" s="165"/>
      <c r="N72" s="166">
        <f>SUM('Pay App 1:Pay App 35'!L72)+SUM('Pay App 1:Pay App 35'!M72)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Data'!$N$2:$BW$88,37,FALSE)</f>
        <v>0</v>
      </c>
      <c r="F73" s="166">
        <f>IFERROR(E73+'Pay App 34'!F73,"")</f>
        <v>0</v>
      </c>
      <c r="G73" s="166">
        <f>SUM('Pay App 1:Pay App 34'!H73)</f>
        <v>0</v>
      </c>
      <c r="H73" s="165"/>
      <c r="I73" s="166">
        <f t="shared" si="2"/>
        <v>0</v>
      </c>
      <c r="J73" s="167">
        <f t="shared" si="3"/>
        <v>0</v>
      </c>
      <c r="K73" s="166">
        <f t="shared" si="4"/>
        <v>0</v>
      </c>
      <c r="L73" s="166" t="str">
        <f t="shared" si="0"/>
        <v/>
      </c>
      <c r="M73" s="165"/>
      <c r="N73" s="166">
        <f>SUM('Pay App 1:Pay App 35'!L73)+SUM('Pay App 1:Pay App 35'!M73)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Data'!$N$2:$BW$88,37,FALSE)</f>
        <v>0</v>
      </c>
      <c r="F74" s="166">
        <f>IFERROR(E74+'Pay App 34'!F74,"")</f>
        <v>0</v>
      </c>
      <c r="G74" s="166">
        <f>SUM('Pay App 1:Pay App 34'!H74)</f>
        <v>0</v>
      </c>
      <c r="H74" s="165"/>
      <c r="I74" s="166">
        <f t="shared" si="2"/>
        <v>0</v>
      </c>
      <c r="J74" s="167">
        <f t="shared" si="3"/>
        <v>0</v>
      </c>
      <c r="K74" s="166">
        <f t="shared" si="4"/>
        <v>0</v>
      </c>
      <c r="L74" s="166" t="str">
        <f t="shared" si="0"/>
        <v/>
      </c>
      <c r="M74" s="165"/>
      <c r="N74" s="166">
        <f>SUM('Pay App 1:Pay App 35'!L74)+SUM('Pay App 1:Pay App 35'!M74)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Data'!$N$2:$BW$88,37,FALSE)</f>
        <v>0</v>
      </c>
      <c r="F75" s="166">
        <f>IFERROR(E75+'Pay App 34'!F75,"")</f>
        <v>0</v>
      </c>
      <c r="G75" s="166">
        <f>SUM('Pay App 1:Pay App 34'!H75)</f>
        <v>0</v>
      </c>
      <c r="H75" s="165"/>
      <c r="I75" s="166">
        <f t="shared" si="2"/>
        <v>0</v>
      </c>
      <c r="J75" s="167">
        <f t="shared" si="3"/>
        <v>0</v>
      </c>
      <c r="K75" s="166">
        <f t="shared" si="4"/>
        <v>0</v>
      </c>
      <c r="L75" s="166" t="str">
        <f t="shared" si="0"/>
        <v/>
      </c>
      <c r="M75" s="165"/>
      <c r="N75" s="166">
        <f>SUM('Pay App 1:Pay App 35'!L75)+SUM('Pay App 1:Pay App 35'!M75)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Data'!$N$2:$BW$88,37,FALSE)</f>
        <v>0</v>
      </c>
      <c r="F76" s="166">
        <f>IFERROR(E76+'Pay App 34'!F76,"")</f>
        <v>0</v>
      </c>
      <c r="G76" s="166">
        <f>SUM('Pay App 1:Pay App 34'!H76)</f>
        <v>0</v>
      </c>
      <c r="H76" s="165"/>
      <c r="I76" s="166">
        <f t="shared" si="2"/>
        <v>0</v>
      </c>
      <c r="J76" s="167">
        <f t="shared" si="3"/>
        <v>0</v>
      </c>
      <c r="K76" s="166">
        <f t="shared" si="4"/>
        <v>0</v>
      </c>
      <c r="L76" s="166" t="str">
        <f t="shared" si="0"/>
        <v/>
      </c>
      <c r="M76" s="165"/>
      <c r="N76" s="166">
        <f>SUM('Pay App 1:Pay App 35'!L76)+SUM('Pay App 1:Pay App 35'!M76)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Data'!$N$2:$BW$88,37,FALSE)</f>
        <v>0</v>
      </c>
      <c r="F77" s="166">
        <f>IFERROR(E77+'Pay App 34'!F77,"")</f>
        <v>0</v>
      </c>
      <c r="G77" s="166">
        <f>SUM('Pay App 1:Pay App 34'!H77)</f>
        <v>0</v>
      </c>
      <c r="H77" s="165"/>
      <c r="I77" s="166">
        <f t="shared" si="2"/>
        <v>0</v>
      </c>
      <c r="J77" s="167">
        <f t="shared" si="3"/>
        <v>0</v>
      </c>
      <c r="K77" s="166">
        <f t="shared" si="4"/>
        <v>0</v>
      </c>
      <c r="L77" s="166" t="str">
        <f t="shared" si="0"/>
        <v/>
      </c>
      <c r="M77" s="165"/>
      <c r="N77" s="166">
        <f>SUM('Pay App 1:Pay App 35'!L77)+SUM('Pay App 1:Pay App 35'!M77)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Data'!$N$2:$BW$88,37,FALSE)</f>
        <v>0</v>
      </c>
      <c r="F78" s="166">
        <f>IFERROR(E78+'Pay App 34'!F78,"")</f>
        <v>0</v>
      </c>
      <c r="G78" s="166">
        <f>SUM('Pay App 1:Pay App 34'!H78)</f>
        <v>0</v>
      </c>
      <c r="H78" s="165"/>
      <c r="I78" s="166">
        <f t="shared" si="2"/>
        <v>0</v>
      </c>
      <c r="J78" s="167">
        <f t="shared" si="3"/>
        <v>0</v>
      </c>
      <c r="K78" s="166">
        <f t="shared" si="4"/>
        <v>0</v>
      </c>
      <c r="L78" s="166" t="str">
        <f t="shared" si="0"/>
        <v/>
      </c>
      <c r="M78" s="165"/>
      <c r="N78" s="166">
        <f>SUM('Pay App 1:Pay App 35'!L78)+SUM('Pay App 1:Pay App 35'!M78)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Data'!$N$2:$BW$88,37,FALSE)</f>
        <v>0</v>
      </c>
      <c r="F79" s="166">
        <f>IFERROR(E79+'Pay App 34'!F79,"")</f>
        <v>0</v>
      </c>
      <c r="G79" s="166">
        <f>SUM('Pay App 1:Pay App 34'!H79)</f>
        <v>0</v>
      </c>
      <c r="H79" s="165"/>
      <c r="I79" s="166">
        <f t="shared" si="2"/>
        <v>0</v>
      </c>
      <c r="J79" s="167">
        <f t="shared" si="3"/>
        <v>0</v>
      </c>
      <c r="K79" s="166">
        <f t="shared" si="4"/>
        <v>0</v>
      </c>
      <c r="L79" s="166" t="str">
        <f t="shared" si="0"/>
        <v/>
      </c>
      <c r="M79" s="165"/>
      <c r="N79" s="166">
        <f>SUM('Pay App 1:Pay App 35'!L79)+SUM('Pay App 1:Pay App 35'!M79)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Data'!$N$2:$BW$88,37,FALSE)</f>
        <v>0</v>
      </c>
      <c r="F80" s="166">
        <f>IFERROR(E80+'Pay App 34'!F80,"")</f>
        <v>0</v>
      </c>
      <c r="G80" s="166">
        <f>SUM('Pay App 1:Pay App 34'!H80)</f>
        <v>0</v>
      </c>
      <c r="H80" s="165"/>
      <c r="I80" s="166">
        <f t="shared" si="2"/>
        <v>0</v>
      </c>
      <c r="J80" s="167">
        <f t="shared" si="3"/>
        <v>0</v>
      </c>
      <c r="K80" s="166">
        <f t="shared" si="4"/>
        <v>0</v>
      </c>
      <c r="L80" s="166" t="str">
        <f t="shared" si="0"/>
        <v/>
      </c>
      <c r="M80" s="165"/>
      <c r="N80" s="166">
        <f>SUM('Pay App 1:Pay App 35'!L80)+SUM('Pay App 1:Pay App 35'!M80)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Data'!$N$2:$BW$88,37,FALSE)</f>
        <v>0</v>
      </c>
      <c r="F81" s="166">
        <f>IFERROR(E81+'Pay App 34'!F81,"")</f>
        <v>0</v>
      </c>
      <c r="G81" s="166">
        <f>SUM('Pay App 1:Pay App 34'!H81)</f>
        <v>0</v>
      </c>
      <c r="H81" s="165"/>
      <c r="I81" s="166">
        <f t="shared" si="2"/>
        <v>0</v>
      </c>
      <c r="J81" s="167">
        <f t="shared" si="3"/>
        <v>0</v>
      </c>
      <c r="K81" s="166">
        <f t="shared" si="4"/>
        <v>0</v>
      </c>
      <c r="L81" s="166" t="str">
        <f t="shared" si="0"/>
        <v/>
      </c>
      <c r="M81" s="165"/>
      <c r="N81" s="166">
        <f>SUM('Pay App 1:Pay App 35'!L81)+SUM('Pay App 1:Pay App 35'!M81)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Data'!$N$2:$BW$88,37,FALSE)</f>
        <v>0</v>
      </c>
      <c r="F82" s="166">
        <f>IFERROR(E82+'Pay App 34'!F82,"")</f>
        <v>0</v>
      </c>
      <c r="G82" s="166">
        <f>SUM('Pay App 1:Pay App 34'!H82)</f>
        <v>0</v>
      </c>
      <c r="H82" s="165"/>
      <c r="I82" s="166">
        <f t="shared" si="2"/>
        <v>0</v>
      </c>
      <c r="J82" s="167">
        <f t="shared" si="3"/>
        <v>0</v>
      </c>
      <c r="K82" s="166">
        <f t="shared" si="4"/>
        <v>0</v>
      </c>
      <c r="L82" s="166" t="str">
        <f t="shared" si="0"/>
        <v/>
      </c>
      <c r="M82" s="165"/>
      <c r="N82" s="166">
        <f>SUM('Pay App 1:Pay App 35'!L82)+SUM('Pay App 1:Pay App 35'!M82)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Data'!$N$2:$BW$88,37,FALSE)</f>
        <v>0</v>
      </c>
      <c r="F83" s="166">
        <f>IFERROR(E83+'Pay App 34'!F83,"")</f>
        <v>0</v>
      </c>
      <c r="G83" s="166">
        <f>SUM('Pay App 1:Pay App 34'!H83)</f>
        <v>0</v>
      </c>
      <c r="H83" s="165"/>
      <c r="I83" s="166">
        <f t="shared" si="2"/>
        <v>0</v>
      </c>
      <c r="J83" s="167">
        <f t="shared" si="3"/>
        <v>0</v>
      </c>
      <c r="K83" s="166">
        <f t="shared" si="4"/>
        <v>0</v>
      </c>
      <c r="L83" s="166" t="str">
        <f t="shared" si="0"/>
        <v/>
      </c>
      <c r="M83" s="165"/>
      <c r="N83" s="166">
        <f>SUM('Pay App 1:Pay App 35'!L83)+SUM('Pay App 1:Pay App 35'!M83)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Data'!$N$2:$BW$88,37,FALSE)</f>
        <v>0</v>
      </c>
      <c r="F84" s="166">
        <f>IFERROR(E84+'Pay App 34'!F84,"")</f>
        <v>0</v>
      </c>
      <c r="G84" s="166">
        <f>SUM('Pay App 1:Pay App 34'!H84)</f>
        <v>0</v>
      </c>
      <c r="H84" s="165"/>
      <c r="I84" s="166">
        <f t="shared" si="2"/>
        <v>0</v>
      </c>
      <c r="J84" s="167">
        <f t="shared" si="3"/>
        <v>0</v>
      </c>
      <c r="K84" s="166">
        <f t="shared" si="4"/>
        <v>0</v>
      </c>
      <c r="L84" s="166" t="str">
        <f t="shared" si="0"/>
        <v/>
      </c>
      <c r="M84" s="165"/>
      <c r="N84" s="166">
        <f>SUM('Pay App 1:Pay App 35'!L84)+SUM('Pay App 1:Pay App 35'!M84)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Data'!$N$2:$BW$88,37,FALSE)</f>
        <v>0</v>
      </c>
      <c r="F85" s="166">
        <f>IFERROR(E85+'Pay App 34'!F85,"")</f>
        <v>0</v>
      </c>
      <c r="G85" s="166">
        <f>SUM('Pay App 1:Pay App 34'!H85)</f>
        <v>0</v>
      </c>
      <c r="H85" s="165"/>
      <c r="I85" s="166">
        <f t="shared" si="2"/>
        <v>0</v>
      </c>
      <c r="J85" s="167">
        <f t="shared" si="3"/>
        <v>0</v>
      </c>
      <c r="K85" s="166">
        <f t="shared" si="4"/>
        <v>0</v>
      </c>
      <c r="L85" s="166" t="str">
        <f t="shared" si="0"/>
        <v/>
      </c>
      <c r="M85" s="165"/>
      <c r="N85" s="166">
        <f>SUM('Pay App 1:Pay App 35'!L85)+SUM('Pay App 1:Pay App 35'!M85)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Data'!$N$2:$BW$88,37,FALSE)</f>
        <v>0</v>
      </c>
      <c r="F86" s="166">
        <f>IFERROR(E86+'Pay App 34'!F86,"")</f>
        <v>0</v>
      </c>
      <c r="G86" s="166">
        <f>SUM('Pay App 1:Pay App 34'!H86)</f>
        <v>0</v>
      </c>
      <c r="H86" s="165"/>
      <c r="I86" s="166">
        <f t="shared" si="2"/>
        <v>0</v>
      </c>
      <c r="J86" s="167">
        <f t="shared" si="3"/>
        <v>0</v>
      </c>
      <c r="K86" s="166">
        <f t="shared" si="4"/>
        <v>0</v>
      </c>
      <c r="L86" s="166" t="str">
        <f t="shared" si="0"/>
        <v/>
      </c>
      <c r="M86" s="165"/>
      <c r="N86" s="166">
        <f>SUM('Pay App 1:Pay App 35'!L86)+SUM('Pay App 1:Pay App 35'!M86)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Data'!$N$2:$BW$88,37,FALSE)</f>
        <v>0</v>
      </c>
      <c r="F87" s="166">
        <f>IFERROR(E87+'Pay App 34'!F87,"")</f>
        <v>0</v>
      </c>
      <c r="G87" s="166">
        <f>SUM('Pay App 1:Pay App 34'!H87)</f>
        <v>0</v>
      </c>
      <c r="H87" s="165"/>
      <c r="I87" s="166">
        <f t="shared" si="2"/>
        <v>0</v>
      </c>
      <c r="J87" s="167">
        <f t="shared" si="3"/>
        <v>0</v>
      </c>
      <c r="K87" s="166">
        <f t="shared" si="4"/>
        <v>0</v>
      </c>
      <c r="L87" s="166" t="str">
        <f t="shared" si="0"/>
        <v/>
      </c>
      <c r="M87" s="165"/>
      <c r="N87" s="166">
        <f>SUM('Pay App 1:Pay App 35'!L87)+SUM('Pay App 1:Pay App 35'!M87)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Data'!$N$2:$BW$88,37,FALSE)</f>
        <v>0</v>
      </c>
      <c r="F88" s="166">
        <f>IFERROR(E88+'Pay App 34'!F88,"")</f>
        <v>0</v>
      </c>
      <c r="G88" s="166">
        <f>SUM('Pay App 1:Pay App 34'!H88)</f>
        <v>0</v>
      </c>
      <c r="H88" s="165"/>
      <c r="I88" s="166">
        <f t="shared" si="2"/>
        <v>0</v>
      </c>
      <c r="J88" s="167">
        <f t="shared" si="3"/>
        <v>0</v>
      </c>
      <c r="K88" s="166">
        <f t="shared" si="4"/>
        <v>0</v>
      </c>
      <c r="L88" s="166" t="str">
        <f t="shared" si="0"/>
        <v/>
      </c>
      <c r="M88" s="165"/>
      <c r="N88" s="166">
        <f>SUM('Pay App 1:Pay App 35'!L88)+SUM('Pay App 1:Pay App 35'!M88)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Data'!$N$2:$BW$88,37,FALSE)</f>
        <v>0</v>
      </c>
      <c r="F89" s="166">
        <f>IFERROR(E89+'Pay App 34'!F89,"")</f>
        <v>0</v>
      </c>
      <c r="G89" s="166">
        <f>SUM('Pay App 1:Pay App 34'!H89)</f>
        <v>0</v>
      </c>
      <c r="H89" s="165"/>
      <c r="I89" s="166">
        <f t="shared" si="2"/>
        <v>0</v>
      </c>
      <c r="J89" s="167">
        <f t="shared" si="3"/>
        <v>0</v>
      </c>
      <c r="K89" s="166">
        <f t="shared" si="4"/>
        <v>0</v>
      </c>
      <c r="L89" s="166" t="str">
        <f t="shared" si="0"/>
        <v/>
      </c>
      <c r="M89" s="165"/>
      <c r="N89" s="166">
        <f>SUM('Pay App 1:Pay App 35'!L89)+SUM('Pay App 1:Pay App 35'!M89)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Data'!$N$2:$BW$88,37,FALSE)</f>
        <v>0</v>
      </c>
      <c r="F90" s="166">
        <f>IFERROR(E90+'Pay App 34'!F90,"")</f>
        <v>0</v>
      </c>
      <c r="G90" s="166">
        <f>SUM('Pay App 1:Pay App 34'!H90)</f>
        <v>0</v>
      </c>
      <c r="H90" s="165"/>
      <c r="I90" s="166">
        <f t="shared" si="2"/>
        <v>0</v>
      </c>
      <c r="J90" s="167">
        <f t="shared" si="3"/>
        <v>0</v>
      </c>
      <c r="K90" s="166">
        <f t="shared" si="4"/>
        <v>0</v>
      </c>
      <c r="L90" s="166" t="str">
        <f t="shared" si="0"/>
        <v/>
      </c>
      <c r="M90" s="165"/>
      <c r="N90" s="166">
        <f>SUM('Pay App 1:Pay App 35'!L90)+SUM('Pay App 1:Pay App 35'!M90)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Data'!$N$2:$BW$88,37,FALSE)</f>
        <v>0</v>
      </c>
      <c r="F91" s="166">
        <f>IFERROR(E91+'Pay App 34'!F91,"")</f>
        <v>0</v>
      </c>
      <c r="G91" s="166">
        <f>SUM('Pay App 1:Pay App 34'!H91)</f>
        <v>0</v>
      </c>
      <c r="H91" s="165"/>
      <c r="I91" s="166">
        <f t="shared" si="2"/>
        <v>0</v>
      </c>
      <c r="J91" s="167">
        <f t="shared" si="3"/>
        <v>0</v>
      </c>
      <c r="K91" s="166">
        <f t="shared" si="4"/>
        <v>0</v>
      </c>
      <c r="L91" s="166" t="str">
        <f t="shared" si="0"/>
        <v/>
      </c>
      <c r="M91" s="165"/>
      <c r="N91" s="166">
        <f>SUM('Pay App 1:Pay App 35'!L91)+SUM('Pay App 1:Pay App 35'!M91)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Data'!$N$2:$BW$88,37,FALSE)</f>
        <v>0</v>
      </c>
      <c r="F92" s="166">
        <f>IFERROR(E92+'Pay App 34'!F92,"")</f>
        <v>0</v>
      </c>
      <c r="G92" s="166">
        <f>SUM('Pay App 1:Pay App 34'!H92)</f>
        <v>0</v>
      </c>
      <c r="H92" s="165"/>
      <c r="I92" s="166">
        <f t="shared" si="2"/>
        <v>0</v>
      </c>
      <c r="J92" s="167">
        <f t="shared" si="3"/>
        <v>0</v>
      </c>
      <c r="K92" s="166">
        <f t="shared" si="4"/>
        <v>0</v>
      </c>
      <c r="L92" s="166" t="str">
        <f t="shared" si="0"/>
        <v/>
      </c>
      <c r="M92" s="165"/>
      <c r="N92" s="166">
        <f>SUM('Pay App 1:Pay App 35'!L92)+SUM('Pay App 1:Pay App 35'!M92)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Data'!$N$2:$BW$88,37,FALSE)</f>
        <v>0</v>
      </c>
      <c r="F93" s="166">
        <f>IFERROR(E93+'Pay App 34'!F93,"")</f>
        <v>0</v>
      </c>
      <c r="G93" s="166">
        <f>SUM('Pay App 1:Pay App 34'!H93)</f>
        <v>0</v>
      </c>
      <c r="H93" s="165"/>
      <c r="I93" s="166">
        <f t="shared" si="2"/>
        <v>0</v>
      </c>
      <c r="J93" s="167">
        <f t="shared" si="3"/>
        <v>0</v>
      </c>
      <c r="K93" s="166">
        <f t="shared" si="4"/>
        <v>0</v>
      </c>
      <c r="L93" s="166" t="str">
        <f t="shared" si="0"/>
        <v/>
      </c>
      <c r="M93" s="165"/>
      <c r="N93" s="166">
        <f>SUM('Pay App 1:Pay App 35'!L93)+SUM('Pay App 1:Pay App 35'!M93)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Data'!$N$2:$BW$88,37,FALSE)</f>
        <v>0</v>
      </c>
      <c r="F94" s="166">
        <f>IFERROR(E94+'Pay App 34'!F94,"")</f>
        <v>0</v>
      </c>
      <c r="G94" s="166">
        <f>SUM('Pay App 1:Pay App 34'!H94)</f>
        <v>0</v>
      </c>
      <c r="H94" s="165"/>
      <c r="I94" s="166">
        <f t="shared" si="2"/>
        <v>0</v>
      </c>
      <c r="J94" s="167">
        <f t="shared" si="3"/>
        <v>0</v>
      </c>
      <c r="K94" s="166">
        <f t="shared" si="4"/>
        <v>0</v>
      </c>
      <c r="L94" s="166" t="str">
        <f t="shared" si="0"/>
        <v/>
      </c>
      <c r="M94" s="165"/>
      <c r="N94" s="166">
        <f>SUM('Pay App 1:Pay App 35'!L94)+SUM('Pay App 1:Pay App 35'!M94)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Data'!$N$2:$BW$88,37,FALSE)</f>
        <v>0</v>
      </c>
      <c r="F95" s="166">
        <f>IFERROR(E95+'Pay App 34'!F95,"")</f>
        <v>0</v>
      </c>
      <c r="G95" s="166">
        <f>SUM('Pay App 1:Pay App 34'!H95)</f>
        <v>0</v>
      </c>
      <c r="H95" s="165"/>
      <c r="I95" s="166">
        <f t="shared" si="2"/>
        <v>0</v>
      </c>
      <c r="J95" s="167">
        <f t="shared" si="3"/>
        <v>0</v>
      </c>
      <c r="K95" s="166">
        <f t="shared" si="4"/>
        <v>0</v>
      </c>
      <c r="L95" s="166" t="str">
        <f t="shared" si="0"/>
        <v/>
      </c>
      <c r="M95" s="165"/>
      <c r="N95" s="166">
        <f>SUM('Pay App 1:Pay App 35'!L95)+SUM('Pay App 1:Pay App 35'!M95)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Data'!$N$2:$BW$88,37,FALSE)</f>
        <v>0</v>
      </c>
      <c r="F96" s="166">
        <f>IFERROR(E96+'Pay App 34'!F96,"")</f>
        <v>0</v>
      </c>
      <c r="G96" s="166">
        <f>SUM('Pay App 1:Pay App 34'!H96)</f>
        <v>0</v>
      </c>
      <c r="H96" s="165"/>
      <c r="I96" s="166">
        <f t="shared" si="2"/>
        <v>0</v>
      </c>
      <c r="J96" s="167">
        <f t="shared" si="3"/>
        <v>0</v>
      </c>
      <c r="K96" s="166">
        <f t="shared" si="4"/>
        <v>0</v>
      </c>
      <c r="L96" s="166" t="str">
        <f t="shared" si="0"/>
        <v/>
      </c>
      <c r="M96" s="165"/>
      <c r="N96" s="166">
        <f>SUM('Pay App 1:Pay App 35'!L96)+SUM('Pay App 1:Pay App 35'!M96)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Data'!$N$2:$BW$88,37,FALSE)</f>
        <v>0</v>
      </c>
      <c r="F97" s="166">
        <f>IFERROR(E97+'Pay App 34'!F97,"")</f>
        <v>0</v>
      </c>
      <c r="G97" s="166">
        <f>SUM('Pay App 1:Pay App 34'!H97)</f>
        <v>0</v>
      </c>
      <c r="H97" s="165"/>
      <c r="I97" s="166">
        <f t="shared" si="2"/>
        <v>0</v>
      </c>
      <c r="J97" s="167">
        <f t="shared" si="3"/>
        <v>0</v>
      </c>
      <c r="K97" s="166">
        <f t="shared" si="4"/>
        <v>0</v>
      </c>
      <c r="L97" s="166" t="str">
        <f t="shared" si="0"/>
        <v/>
      </c>
      <c r="M97" s="165"/>
      <c r="N97" s="166">
        <f>SUM('Pay App 1:Pay App 35'!L97)+SUM('Pay App 1:Pay App 35'!M97)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Data'!$N$2:$BW$88,37,FALSE)</f>
        <v>0</v>
      </c>
      <c r="F98" s="166">
        <f>IFERROR(E98+'Pay App 34'!F98,"")</f>
        <v>0</v>
      </c>
      <c r="G98" s="166">
        <f>SUM('Pay App 1:Pay App 34'!H98)</f>
        <v>0</v>
      </c>
      <c r="H98" s="165"/>
      <c r="I98" s="166">
        <f t="shared" si="2"/>
        <v>0</v>
      </c>
      <c r="J98" s="167">
        <f t="shared" si="3"/>
        <v>0</v>
      </c>
      <c r="K98" s="166">
        <f t="shared" si="4"/>
        <v>0</v>
      </c>
      <c r="L98" s="166" t="str">
        <f t="shared" si="0"/>
        <v/>
      </c>
      <c r="M98" s="165"/>
      <c r="N98" s="166">
        <f>SUM('Pay App 1:Pay App 35'!L98)+SUM('Pay App 1:Pay App 35'!M98)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Data'!$N$2:$BW$88,37,FALSE)</f>
        <v>0</v>
      </c>
      <c r="F99" s="166">
        <f>IFERROR(E99+'Pay App 34'!F99,"")</f>
        <v>0</v>
      </c>
      <c r="G99" s="166">
        <f>SUM('Pay App 1:Pay App 34'!H99)</f>
        <v>0</v>
      </c>
      <c r="H99" s="165"/>
      <c r="I99" s="166">
        <f t="shared" si="2"/>
        <v>0</v>
      </c>
      <c r="J99" s="167">
        <f t="shared" si="3"/>
        <v>0</v>
      </c>
      <c r="K99" s="166">
        <f t="shared" si="4"/>
        <v>0</v>
      </c>
      <c r="L99" s="166" t="str">
        <f t="shared" si="0"/>
        <v/>
      </c>
      <c r="M99" s="165"/>
      <c r="N99" s="166">
        <f>SUM('Pay App 1:Pay App 35'!L99)+SUM('Pay App 1:Pay App 35'!M99)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Data'!$N$2:$BW$88,37,FALSE)</f>
        <v>0</v>
      </c>
      <c r="F100" s="166">
        <f>IFERROR(E100+'Pay App 34'!F100,"")</f>
        <v>0</v>
      </c>
      <c r="G100" s="166">
        <f>SUM('Pay App 1:Pay App 34'!H100)</f>
        <v>0</v>
      </c>
      <c r="H100" s="165"/>
      <c r="I100" s="166">
        <f>G100+H100</f>
        <v>0</v>
      </c>
      <c r="J100" s="167">
        <f>IFERROR(I100/F100,0)</f>
        <v>0</v>
      </c>
      <c r="K100" s="166">
        <f>IFERROR(F100-I100,"")</f>
        <v>0</v>
      </c>
      <c r="L100" s="166" t="str">
        <f t="shared" si="0"/>
        <v/>
      </c>
      <c r="M100" s="165"/>
      <c r="N100" s="166">
        <f>SUM('Pay App 1:Pay App 35'!L100)+SUM('Pay App 1:Pay App 35'!M100)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35.200000000000003</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Data'!$N$2:$BW$88,37,FALSE)</f>
        <v>0</v>
      </c>
      <c r="F106" s="166">
        <f>IFERROR(E106+'Pay App 34'!F106,"")</f>
        <v>0</v>
      </c>
      <c r="G106" s="166">
        <f>SUM('Pay App 1:Pay App 34'!H106)</f>
        <v>0</v>
      </c>
      <c r="H106" s="165"/>
      <c r="I106" s="166">
        <f>G106+H106</f>
        <v>0</v>
      </c>
      <c r="J106" s="167">
        <f>IFERROR(I106/F106,0)</f>
        <v>0</v>
      </c>
      <c r="K106" s="166">
        <f>IFERROR(F106-I106,"")</f>
        <v>0</v>
      </c>
      <c r="L106" s="166" t="str">
        <f>IF(AND($H$33&lt;100000, $H$33&gt;0, H106&gt;=1),0,IF(AND($H$33&gt;=100000,H106&lt;&gt;""),O106,""))</f>
        <v/>
      </c>
      <c r="M106" s="165"/>
      <c r="N106" s="166">
        <f>SUM('Pay App 1:Pay App 35'!L106)+SUM('Pay App 1:Pay App 35'!M106)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Data'!$N$2:$BW$88,37,FALSE)</f>
        <v>0</v>
      </c>
      <c r="F107" s="166">
        <f>IFERROR(E107+'Pay App 34'!F107,"")</f>
        <v>0</v>
      </c>
      <c r="G107" s="166">
        <f>SUM('Pay App 1:Pay App 34'!H107)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35'!L107)+SUM('Pay App 1:Pay App 35'!M107)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Data'!$N$2:$BW$88,37,FALSE)</f>
        <v>0</v>
      </c>
      <c r="F108" s="166">
        <f>IFERROR(E108+'Pay App 34'!F108,"")</f>
        <v>0</v>
      </c>
      <c r="G108" s="166">
        <f>SUM('Pay App 1:Pay App 34'!H108)</f>
        <v>0</v>
      </c>
      <c r="H108" s="165"/>
      <c r="I108" s="166">
        <f t="shared" si="6"/>
        <v>0</v>
      </c>
      <c r="J108" s="167">
        <f t="shared" si="7"/>
        <v>0</v>
      </c>
      <c r="K108" s="166">
        <f t="shared" si="8"/>
        <v>0</v>
      </c>
      <c r="L108" s="166" t="str">
        <f t="shared" si="9"/>
        <v/>
      </c>
      <c r="M108" s="165"/>
      <c r="N108" s="166">
        <f>SUM('Pay App 1:Pay App 35'!L108)+SUM('Pay App 1:Pay App 35'!M108)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Data'!$N$2:$BW$88,37,FALSE)</f>
        <v>0</v>
      </c>
      <c r="F109" s="166">
        <f>IFERROR(E109+'Pay App 34'!F109,"")</f>
        <v>0</v>
      </c>
      <c r="G109" s="166">
        <f>SUM('Pay App 1:Pay App 34'!H109)</f>
        <v>0</v>
      </c>
      <c r="H109" s="165"/>
      <c r="I109" s="166">
        <f t="shared" si="6"/>
        <v>0</v>
      </c>
      <c r="J109" s="167">
        <f t="shared" si="7"/>
        <v>0</v>
      </c>
      <c r="K109" s="166">
        <f t="shared" si="8"/>
        <v>0</v>
      </c>
      <c r="L109" s="166" t="str">
        <f t="shared" si="9"/>
        <v/>
      </c>
      <c r="M109" s="165"/>
      <c r="N109" s="166">
        <f>SUM('Pay App 1:Pay App 35'!L109)+SUM('Pay App 1:Pay App 35'!M109)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Data'!$N$2:$BW$88,37,FALSE)</f>
        <v>0</v>
      </c>
      <c r="F110" s="166">
        <f>IFERROR(E110+'Pay App 34'!F110,"")</f>
        <v>0</v>
      </c>
      <c r="G110" s="166">
        <f>SUM('Pay App 1:Pay App 34'!H110)</f>
        <v>0</v>
      </c>
      <c r="H110" s="165"/>
      <c r="I110" s="166">
        <f t="shared" si="6"/>
        <v>0</v>
      </c>
      <c r="J110" s="167">
        <f t="shared" si="7"/>
        <v>0</v>
      </c>
      <c r="K110" s="166">
        <f t="shared" si="8"/>
        <v>0</v>
      </c>
      <c r="L110" s="166" t="str">
        <f t="shared" si="9"/>
        <v/>
      </c>
      <c r="M110" s="165"/>
      <c r="N110" s="166">
        <f>SUM('Pay App 1:Pay App 35'!L110)+SUM('Pay App 1:Pay App 35'!M110)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Data'!$N$2:$BW$88,37,FALSE)</f>
        <v>0</v>
      </c>
      <c r="F111" s="166">
        <f>IFERROR(E111+'Pay App 34'!F111,"")</f>
        <v>0</v>
      </c>
      <c r="G111" s="166">
        <f>SUM('Pay App 1:Pay App 34'!H111)</f>
        <v>0</v>
      </c>
      <c r="H111" s="165"/>
      <c r="I111" s="166">
        <f t="shared" si="6"/>
        <v>0</v>
      </c>
      <c r="J111" s="167">
        <f t="shared" si="7"/>
        <v>0</v>
      </c>
      <c r="K111" s="166">
        <f t="shared" si="8"/>
        <v>0</v>
      </c>
      <c r="L111" s="166" t="str">
        <f t="shared" si="9"/>
        <v/>
      </c>
      <c r="M111" s="165"/>
      <c r="N111" s="166">
        <f>SUM('Pay App 1:Pay App 35'!L111)+SUM('Pay App 1:Pay App 35'!M111)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Data'!$N$2:$BW$88,37,FALSE)</f>
        <v>0</v>
      </c>
      <c r="F112" s="166">
        <f>IFERROR(E112+'Pay App 34'!F112,"")</f>
        <v>0</v>
      </c>
      <c r="G112" s="166">
        <f>SUM('Pay App 1:Pay App 34'!H112)</f>
        <v>0</v>
      </c>
      <c r="H112" s="165"/>
      <c r="I112" s="166">
        <f t="shared" si="6"/>
        <v>0</v>
      </c>
      <c r="J112" s="167">
        <f t="shared" si="7"/>
        <v>0</v>
      </c>
      <c r="K112" s="166">
        <f t="shared" si="8"/>
        <v>0</v>
      </c>
      <c r="L112" s="166" t="str">
        <f t="shared" si="9"/>
        <v/>
      </c>
      <c r="M112" s="165"/>
      <c r="N112" s="166">
        <f>SUM('Pay App 1:Pay App 35'!L112)+SUM('Pay App 1:Pay App 35'!M112)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Data'!$N$2:$BW$88,37,FALSE)</f>
        <v>0</v>
      </c>
      <c r="F113" s="166">
        <f>IFERROR(E113+'Pay App 34'!F113,"")</f>
        <v>0</v>
      </c>
      <c r="G113" s="166">
        <f>SUM('Pay App 1:Pay App 34'!H113)</f>
        <v>0</v>
      </c>
      <c r="H113" s="165"/>
      <c r="I113" s="166">
        <f t="shared" si="6"/>
        <v>0</v>
      </c>
      <c r="J113" s="167">
        <f t="shared" si="7"/>
        <v>0</v>
      </c>
      <c r="K113" s="166">
        <f t="shared" si="8"/>
        <v>0</v>
      </c>
      <c r="L113" s="166" t="str">
        <f t="shared" si="9"/>
        <v/>
      </c>
      <c r="M113" s="165"/>
      <c r="N113" s="166">
        <f>SUM('Pay App 1:Pay App 35'!L113)+SUM('Pay App 1:Pay App 35'!M113)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Data'!$N$2:$BW$88,37,FALSE)</f>
        <v>0</v>
      </c>
      <c r="F114" s="166">
        <f>IFERROR(E114+'Pay App 34'!F114,"")</f>
        <v>0</v>
      </c>
      <c r="G114" s="166">
        <f>SUM('Pay App 1:Pay App 34'!H114)</f>
        <v>0</v>
      </c>
      <c r="H114" s="165"/>
      <c r="I114" s="166">
        <f t="shared" si="6"/>
        <v>0</v>
      </c>
      <c r="J114" s="167">
        <f t="shared" si="7"/>
        <v>0</v>
      </c>
      <c r="K114" s="166">
        <f t="shared" si="8"/>
        <v>0</v>
      </c>
      <c r="L114" s="166" t="str">
        <f t="shared" si="9"/>
        <v/>
      </c>
      <c r="M114" s="165"/>
      <c r="N114" s="166">
        <f>SUM('Pay App 1:Pay App 35'!L114)+SUM('Pay App 1:Pay App 35'!M114)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Data'!$N$2:$BW$88,37,FALSE)</f>
        <v>0</v>
      </c>
      <c r="F115" s="166">
        <f>IFERROR(E115+'Pay App 34'!F115,"")</f>
        <v>0</v>
      </c>
      <c r="G115" s="166">
        <f>SUM('Pay App 1:Pay App 34'!H115)</f>
        <v>0</v>
      </c>
      <c r="H115" s="165"/>
      <c r="I115" s="166">
        <f t="shared" si="6"/>
        <v>0</v>
      </c>
      <c r="J115" s="167">
        <f t="shared" si="7"/>
        <v>0</v>
      </c>
      <c r="K115" s="166">
        <f t="shared" si="8"/>
        <v>0</v>
      </c>
      <c r="L115" s="166" t="str">
        <f t="shared" si="9"/>
        <v/>
      </c>
      <c r="M115" s="165"/>
      <c r="N115" s="166">
        <f>SUM('Pay App 1:Pay App 35'!L115)+SUM('Pay App 1:Pay App 35'!M115)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Data'!$N$2:$BW$88,37,FALSE)</f>
        <v>0</v>
      </c>
      <c r="F116" s="166">
        <f>IFERROR(E116+'Pay App 34'!F116,"")</f>
        <v>0</v>
      </c>
      <c r="G116" s="166">
        <f>SUM('Pay App 1:Pay App 34'!H116)</f>
        <v>0</v>
      </c>
      <c r="H116" s="165"/>
      <c r="I116" s="166">
        <f t="shared" si="6"/>
        <v>0</v>
      </c>
      <c r="J116" s="167">
        <f t="shared" si="7"/>
        <v>0</v>
      </c>
      <c r="K116" s="166">
        <f t="shared" si="8"/>
        <v>0</v>
      </c>
      <c r="L116" s="166" t="str">
        <f t="shared" si="9"/>
        <v/>
      </c>
      <c r="M116" s="165"/>
      <c r="N116" s="166">
        <f>SUM('Pay App 1:Pay App 35'!L116)+SUM('Pay App 1:Pay App 35'!M116)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Data'!$N$2:$BW$88,37,FALSE)</f>
        <v>0</v>
      </c>
      <c r="F117" s="166">
        <f>IFERROR(E117+'Pay App 34'!F117,"")</f>
        <v>0</v>
      </c>
      <c r="G117" s="166">
        <f>SUM('Pay App 1:Pay App 34'!H117)</f>
        <v>0</v>
      </c>
      <c r="H117" s="165"/>
      <c r="I117" s="166">
        <f t="shared" si="6"/>
        <v>0</v>
      </c>
      <c r="J117" s="167">
        <f t="shared" si="7"/>
        <v>0</v>
      </c>
      <c r="K117" s="166">
        <f t="shared" si="8"/>
        <v>0</v>
      </c>
      <c r="L117" s="166" t="str">
        <f t="shared" si="9"/>
        <v/>
      </c>
      <c r="M117" s="165"/>
      <c r="N117" s="166">
        <f>SUM('Pay App 1:Pay App 35'!L117)+SUM('Pay App 1:Pay App 35'!M117)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Data'!$N$2:$BW$88,37,FALSE)</f>
        <v>0</v>
      </c>
      <c r="F118" s="166">
        <f>IFERROR(E118+'Pay App 34'!F118,"")</f>
        <v>0</v>
      </c>
      <c r="G118" s="166">
        <f>SUM('Pay App 1:Pay App 34'!H118)</f>
        <v>0</v>
      </c>
      <c r="H118" s="165"/>
      <c r="I118" s="166">
        <f t="shared" si="6"/>
        <v>0</v>
      </c>
      <c r="J118" s="167">
        <f t="shared" si="7"/>
        <v>0</v>
      </c>
      <c r="K118" s="166">
        <f t="shared" si="8"/>
        <v>0</v>
      </c>
      <c r="L118" s="166" t="str">
        <f t="shared" si="9"/>
        <v/>
      </c>
      <c r="M118" s="165"/>
      <c r="N118" s="166">
        <f>SUM('Pay App 1:Pay App 35'!L118)+SUM('Pay App 1:Pay App 35'!M118)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Data'!$N$2:$BW$88,37,FALSE)</f>
        <v>0</v>
      </c>
      <c r="F119" s="166">
        <f>IFERROR(E119+'Pay App 34'!F119,"")</f>
        <v>0</v>
      </c>
      <c r="G119" s="166">
        <f>SUM('Pay App 1:Pay App 34'!H119)</f>
        <v>0</v>
      </c>
      <c r="H119" s="165"/>
      <c r="I119" s="166">
        <f t="shared" si="6"/>
        <v>0</v>
      </c>
      <c r="J119" s="167">
        <f t="shared" si="7"/>
        <v>0</v>
      </c>
      <c r="K119" s="166">
        <f t="shared" si="8"/>
        <v>0</v>
      </c>
      <c r="L119" s="166" t="str">
        <f t="shared" si="9"/>
        <v/>
      </c>
      <c r="M119" s="165"/>
      <c r="N119" s="166">
        <f>SUM('Pay App 1:Pay App 35'!L119)+SUM('Pay App 1:Pay App 35'!M119)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Data'!$N$2:$BW$88,37,FALSE)</f>
        <v>0</v>
      </c>
      <c r="F120" s="166">
        <f>IFERROR(E120+'Pay App 34'!F120,"")</f>
        <v>0</v>
      </c>
      <c r="G120" s="166">
        <f>SUM('Pay App 1:Pay App 34'!H120)</f>
        <v>0</v>
      </c>
      <c r="H120" s="165"/>
      <c r="I120" s="166">
        <f t="shared" si="6"/>
        <v>0</v>
      </c>
      <c r="J120" s="167">
        <f t="shared" si="7"/>
        <v>0</v>
      </c>
      <c r="K120" s="166">
        <f t="shared" si="8"/>
        <v>0</v>
      </c>
      <c r="L120" s="166" t="str">
        <f t="shared" si="9"/>
        <v/>
      </c>
      <c r="M120" s="165"/>
      <c r="N120" s="166">
        <f>SUM('Pay App 1:Pay App 35'!L120)+SUM('Pay App 1:Pay App 35'!M120)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Data'!$N$2:$BW$88,37,FALSE)</f>
        <v>0</v>
      </c>
      <c r="F121" s="166">
        <f>IFERROR(E121+'Pay App 34'!F121,"")</f>
        <v>0</v>
      </c>
      <c r="G121" s="166">
        <f>SUM('Pay App 1:Pay App 34'!H121)</f>
        <v>0</v>
      </c>
      <c r="H121" s="165"/>
      <c r="I121" s="166">
        <f t="shared" si="6"/>
        <v>0</v>
      </c>
      <c r="J121" s="167">
        <f t="shared" si="7"/>
        <v>0</v>
      </c>
      <c r="K121" s="166">
        <f t="shared" si="8"/>
        <v>0</v>
      </c>
      <c r="L121" s="166" t="str">
        <f t="shared" si="9"/>
        <v/>
      </c>
      <c r="M121" s="165"/>
      <c r="N121" s="166">
        <f>SUM('Pay App 1:Pay App 35'!L121)+SUM('Pay App 1:Pay App 35'!M121)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Data'!$N$2:$BW$88,37,FALSE)</f>
        <v>0</v>
      </c>
      <c r="F122" s="166">
        <f>IFERROR(E122+'Pay App 34'!F122,"")</f>
        <v>0</v>
      </c>
      <c r="G122" s="166">
        <f>SUM('Pay App 1:Pay App 34'!H122)</f>
        <v>0</v>
      </c>
      <c r="H122" s="165"/>
      <c r="I122" s="166">
        <f t="shared" si="6"/>
        <v>0</v>
      </c>
      <c r="J122" s="167">
        <f t="shared" si="7"/>
        <v>0</v>
      </c>
      <c r="K122" s="166">
        <f t="shared" si="8"/>
        <v>0</v>
      </c>
      <c r="L122" s="166" t="str">
        <f t="shared" si="9"/>
        <v/>
      </c>
      <c r="M122" s="165"/>
      <c r="N122" s="166">
        <f>SUM('Pay App 1:Pay App 35'!L122)+SUM('Pay App 1:Pay App 35'!M122)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Data'!$N$2:$BW$88,37,FALSE)</f>
        <v>0</v>
      </c>
      <c r="F123" s="166">
        <f>IFERROR(E123+'Pay App 34'!F123,"")</f>
        <v>0</v>
      </c>
      <c r="G123" s="166">
        <f>SUM('Pay App 1:Pay App 34'!H123)</f>
        <v>0</v>
      </c>
      <c r="H123" s="165"/>
      <c r="I123" s="166">
        <f t="shared" si="6"/>
        <v>0</v>
      </c>
      <c r="J123" s="167">
        <f t="shared" si="7"/>
        <v>0</v>
      </c>
      <c r="K123" s="166">
        <f t="shared" si="8"/>
        <v>0</v>
      </c>
      <c r="L123" s="166" t="str">
        <f t="shared" si="9"/>
        <v/>
      </c>
      <c r="M123" s="165"/>
      <c r="N123" s="166">
        <f>SUM('Pay App 1:Pay App 35'!L123)+SUM('Pay App 1:Pay App 35'!M123)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Data'!$N$2:$BW$88,37,FALSE)</f>
        <v>0</v>
      </c>
      <c r="F124" s="166">
        <f>IFERROR(E124+'Pay App 34'!F124,"")</f>
        <v>0</v>
      </c>
      <c r="G124" s="166">
        <f>SUM('Pay App 1:Pay App 34'!H124)</f>
        <v>0</v>
      </c>
      <c r="H124" s="165"/>
      <c r="I124" s="166">
        <f t="shared" si="6"/>
        <v>0</v>
      </c>
      <c r="J124" s="167">
        <f t="shared" si="7"/>
        <v>0</v>
      </c>
      <c r="K124" s="166">
        <f t="shared" si="8"/>
        <v>0</v>
      </c>
      <c r="L124" s="166" t="str">
        <f t="shared" si="9"/>
        <v/>
      </c>
      <c r="M124" s="165"/>
      <c r="N124" s="166">
        <f>SUM('Pay App 1:Pay App 35'!L124)+SUM('Pay App 1:Pay App 35'!M124)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Data'!$N$2:$BW$88,37,FALSE)</f>
        <v>0</v>
      </c>
      <c r="F125" s="166">
        <f>IFERROR(E125+'Pay App 34'!F125,"")</f>
        <v>0</v>
      </c>
      <c r="G125" s="166">
        <f>SUM('Pay App 1:Pay App 34'!H125)</f>
        <v>0</v>
      </c>
      <c r="H125" s="165"/>
      <c r="I125" s="166">
        <f t="shared" si="6"/>
        <v>0</v>
      </c>
      <c r="J125" s="167">
        <f t="shared" si="7"/>
        <v>0</v>
      </c>
      <c r="K125" s="166">
        <f t="shared" si="8"/>
        <v>0</v>
      </c>
      <c r="L125" s="166" t="str">
        <f t="shared" si="9"/>
        <v/>
      </c>
      <c r="M125" s="165"/>
      <c r="N125" s="166">
        <f>SUM('Pay App 1:Pay App 35'!L125)+SUM('Pay App 1:Pay App 35'!M125)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Data'!$N$2:$BW$88,37,FALSE)</f>
        <v>0</v>
      </c>
      <c r="F126" s="166">
        <f>IFERROR(E126+'Pay App 34'!F126,"")</f>
        <v>0</v>
      </c>
      <c r="G126" s="166">
        <f>SUM('Pay App 1:Pay App 34'!H126)</f>
        <v>0</v>
      </c>
      <c r="H126" s="165"/>
      <c r="I126" s="166">
        <f t="shared" si="6"/>
        <v>0</v>
      </c>
      <c r="J126" s="167">
        <f t="shared" si="7"/>
        <v>0</v>
      </c>
      <c r="K126" s="166">
        <f t="shared" si="8"/>
        <v>0</v>
      </c>
      <c r="L126" s="166" t="str">
        <f t="shared" si="9"/>
        <v/>
      </c>
      <c r="M126" s="165"/>
      <c r="N126" s="166">
        <f>SUM('Pay App 1:Pay App 35'!L126)+SUM('Pay App 1:Pay App 35'!M126)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Data'!$N$2:$BW$88,37,FALSE)</f>
        <v>0</v>
      </c>
      <c r="F127" s="166">
        <f>IFERROR(E127+'Pay App 34'!F127,"")</f>
        <v>0</v>
      </c>
      <c r="G127" s="166">
        <f>SUM('Pay App 1:Pay App 34'!H127)</f>
        <v>0</v>
      </c>
      <c r="H127" s="165"/>
      <c r="I127" s="166">
        <f t="shared" si="6"/>
        <v>0</v>
      </c>
      <c r="J127" s="167">
        <f t="shared" si="7"/>
        <v>0</v>
      </c>
      <c r="K127" s="166">
        <f t="shared" si="8"/>
        <v>0</v>
      </c>
      <c r="L127" s="166" t="str">
        <f t="shared" si="9"/>
        <v/>
      </c>
      <c r="M127" s="165"/>
      <c r="N127" s="166">
        <f>SUM('Pay App 1:Pay App 35'!L127)+SUM('Pay App 1:Pay App 35'!M127)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Data'!$N$2:$BW$88,37,FALSE)</f>
        <v>0</v>
      </c>
      <c r="F128" s="166">
        <f>IFERROR(E128+'Pay App 34'!F128,"")</f>
        <v>0</v>
      </c>
      <c r="G128" s="166">
        <f>SUM('Pay App 1:Pay App 34'!H128)</f>
        <v>0</v>
      </c>
      <c r="H128" s="165"/>
      <c r="I128" s="166">
        <f t="shared" si="6"/>
        <v>0</v>
      </c>
      <c r="J128" s="167">
        <f t="shared" si="7"/>
        <v>0</v>
      </c>
      <c r="K128" s="166">
        <f t="shared" si="8"/>
        <v>0</v>
      </c>
      <c r="L128" s="166" t="str">
        <f t="shared" si="9"/>
        <v/>
      </c>
      <c r="M128" s="165"/>
      <c r="N128" s="166">
        <f>SUM('Pay App 1:Pay App 35'!L128)+SUM('Pay App 1:Pay App 35'!M128)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Data'!$N$2:$BW$88,37,FALSE)</f>
        <v>0</v>
      </c>
      <c r="F129" s="166">
        <f>IFERROR(E129+'Pay App 34'!F129,"")</f>
        <v>0</v>
      </c>
      <c r="G129" s="166">
        <f>SUM('Pay App 1:Pay App 34'!H129)</f>
        <v>0</v>
      </c>
      <c r="H129" s="165"/>
      <c r="I129" s="166">
        <f t="shared" si="6"/>
        <v>0</v>
      </c>
      <c r="J129" s="167">
        <f t="shared" si="7"/>
        <v>0</v>
      </c>
      <c r="K129" s="166">
        <f t="shared" si="8"/>
        <v>0</v>
      </c>
      <c r="L129" s="166" t="str">
        <f t="shared" si="9"/>
        <v/>
      </c>
      <c r="M129" s="165"/>
      <c r="N129" s="166">
        <f>SUM('Pay App 1:Pay App 35'!L129)+SUM('Pay App 1:Pay App 35'!M129)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Data'!$N$2:$BW$88,37,FALSE)</f>
        <v>0</v>
      </c>
      <c r="F130" s="166">
        <f>IFERROR(E130+'Pay App 34'!F130,"")</f>
        <v>0</v>
      </c>
      <c r="G130" s="166">
        <f>SUM('Pay App 1:Pay App 34'!H130)</f>
        <v>0</v>
      </c>
      <c r="H130" s="165"/>
      <c r="I130" s="166">
        <f t="shared" si="6"/>
        <v>0</v>
      </c>
      <c r="J130" s="167">
        <f t="shared" si="7"/>
        <v>0</v>
      </c>
      <c r="K130" s="166">
        <f t="shared" si="8"/>
        <v>0</v>
      </c>
      <c r="L130" s="166" t="str">
        <f t="shared" si="9"/>
        <v/>
      </c>
      <c r="M130" s="165"/>
      <c r="N130" s="166">
        <f>SUM('Pay App 1:Pay App 35'!L130)+SUM('Pay App 1:Pay App 35'!M130)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Data'!$N$2:$BW$88,37,FALSE)</f>
        <v>0</v>
      </c>
      <c r="F131" s="166">
        <f>IFERROR(E131+'Pay App 34'!F131,"")</f>
        <v>0</v>
      </c>
      <c r="G131" s="166">
        <f>SUM('Pay App 1:Pay App 34'!H131)</f>
        <v>0</v>
      </c>
      <c r="H131" s="165"/>
      <c r="I131" s="166">
        <f t="shared" si="6"/>
        <v>0</v>
      </c>
      <c r="J131" s="167">
        <f t="shared" si="7"/>
        <v>0</v>
      </c>
      <c r="K131" s="166">
        <f t="shared" si="8"/>
        <v>0</v>
      </c>
      <c r="L131" s="166" t="str">
        <f t="shared" si="9"/>
        <v/>
      </c>
      <c r="M131" s="165"/>
      <c r="N131" s="166">
        <f>SUM('Pay App 1:Pay App 35'!L131)+SUM('Pay App 1:Pay App 35'!M131)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Data'!$N$2:$BW$88,37,FALSE)</f>
        <v>0</v>
      </c>
      <c r="F132" s="166">
        <f>IFERROR(E132+'Pay App 34'!F132,"")</f>
        <v>0</v>
      </c>
      <c r="G132" s="166">
        <f>SUM('Pay App 1:Pay App 34'!H132)</f>
        <v>0</v>
      </c>
      <c r="H132" s="165"/>
      <c r="I132" s="166">
        <f t="shared" si="6"/>
        <v>0</v>
      </c>
      <c r="J132" s="167">
        <f t="shared" si="7"/>
        <v>0</v>
      </c>
      <c r="K132" s="166">
        <f t="shared" si="8"/>
        <v>0</v>
      </c>
      <c r="L132" s="166" t="str">
        <f t="shared" si="9"/>
        <v/>
      </c>
      <c r="M132" s="165"/>
      <c r="N132" s="166">
        <f>SUM('Pay App 1:Pay App 35'!L132)+SUM('Pay App 1:Pay App 35'!M132)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Data'!$N$2:$BW$88,37,FALSE)</f>
        <v>0</v>
      </c>
      <c r="F133" s="166">
        <f>IFERROR(E133+'Pay App 34'!F133,"")</f>
        <v>0</v>
      </c>
      <c r="G133" s="166">
        <f>SUM('Pay App 1:Pay App 34'!H133)</f>
        <v>0</v>
      </c>
      <c r="H133" s="165"/>
      <c r="I133" s="166">
        <f t="shared" si="6"/>
        <v>0</v>
      </c>
      <c r="J133" s="167">
        <f t="shared" si="7"/>
        <v>0</v>
      </c>
      <c r="K133" s="166">
        <f t="shared" si="8"/>
        <v>0</v>
      </c>
      <c r="L133" s="166" t="str">
        <f t="shared" si="9"/>
        <v/>
      </c>
      <c r="M133" s="165"/>
      <c r="N133" s="166">
        <f>SUM('Pay App 1:Pay App 35'!L133)+SUM('Pay App 1:Pay App 35'!M133)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Data'!$N$2:$BW$88,37,FALSE)</f>
        <v>0</v>
      </c>
      <c r="F134" s="166">
        <f>IFERROR(E134+'Pay App 34'!F134,"")</f>
        <v>0</v>
      </c>
      <c r="G134" s="166">
        <f>SUM('Pay App 1:Pay App 34'!H134)</f>
        <v>0</v>
      </c>
      <c r="H134" s="165"/>
      <c r="I134" s="166">
        <f t="shared" si="6"/>
        <v>0</v>
      </c>
      <c r="J134" s="167">
        <f t="shared" si="7"/>
        <v>0</v>
      </c>
      <c r="K134" s="166">
        <f t="shared" si="8"/>
        <v>0</v>
      </c>
      <c r="L134" s="166" t="str">
        <f t="shared" si="9"/>
        <v/>
      </c>
      <c r="M134" s="165"/>
      <c r="N134" s="166">
        <f>SUM('Pay App 1:Pay App 35'!L134)+SUM('Pay App 1:Pay App 35'!M134)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Data'!$N$2:$BW$88,37,FALSE)</f>
        <v>0</v>
      </c>
      <c r="F135" s="166">
        <f>IFERROR(E135+'Pay App 34'!F135,"")</f>
        <v>0</v>
      </c>
      <c r="G135" s="166">
        <f>SUM('Pay App 1:Pay App 34'!H135)</f>
        <v>0</v>
      </c>
      <c r="H135" s="165"/>
      <c r="I135" s="166">
        <f t="shared" si="6"/>
        <v>0</v>
      </c>
      <c r="J135" s="167">
        <f t="shared" si="7"/>
        <v>0</v>
      </c>
      <c r="K135" s="166">
        <f t="shared" si="8"/>
        <v>0</v>
      </c>
      <c r="L135" s="166" t="str">
        <f t="shared" si="9"/>
        <v/>
      </c>
      <c r="M135" s="165"/>
      <c r="N135" s="166">
        <f>SUM('Pay App 1:Pay App 35'!L135)+SUM('Pay App 1:Pay App 35'!M135)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Data'!$N$2:$BW$88,37,FALSE)</f>
        <v>0</v>
      </c>
      <c r="F136" s="166">
        <f>IFERROR(E136+'Pay App 34'!F136,"")</f>
        <v>0</v>
      </c>
      <c r="G136" s="166">
        <f>SUM('Pay App 1:Pay App 34'!H136)</f>
        <v>0</v>
      </c>
      <c r="H136" s="165"/>
      <c r="I136" s="166">
        <f t="shared" si="6"/>
        <v>0</v>
      </c>
      <c r="J136" s="167">
        <f t="shared" si="7"/>
        <v>0</v>
      </c>
      <c r="K136" s="166">
        <f t="shared" si="8"/>
        <v>0</v>
      </c>
      <c r="L136" s="166" t="str">
        <f t="shared" si="9"/>
        <v/>
      </c>
      <c r="M136" s="165"/>
      <c r="N136" s="166">
        <f>SUM('Pay App 1:Pay App 35'!L136)+SUM('Pay App 1:Pay App 35'!M136)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Data'!$N$2:$BW$88,37,FALSE)</f>
        <v>0</v>
      </c>
      <c r="F137" s="166">
        <f>IFERROR(E137+'Pay App 34'!F137,"")</f>
        <v>0</v>
      </c>
      <c r="G137" s="166">
        <f>SUM('Pay App 1:Pay App 34'!H137)</f>
        <v>0</v>
      </c>
      <c r="H137" s="165"/>
      <c r="I137" s="166">
        <f t="shared" si="6"/>
        <v>0</v>
      </c>
      <c r="J137" s="167">
        <f t="shared" si="7"/>
        <v>0</v>
      </c>
      <c r="K137" s="166">
        <f t="shared" si="8"/>
        <v>0</v>
      </c>
      <c r="L137" s="166" t="str">
        <f t="shared" si="9"/>
        <v/>
      </c>
      <c r="M137" s="165"/>
      <c r="N137" s="166">
        <f>SUM('Pay App 1:Pay App 35'!L137)+SUM('Pay App 1:Pay App 35'!M137)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Data'!$N$2:$BW$88,37,FALSE)</f>
        <v>0</v>
      </c>
      <c r="F138" s="166">
        <f>IFERROR(E138+'Pay App 34'!F138,"")</f>
        <v>0</v>
      </c>
      <c r="G138" s="166">
        <f>SUM('Pay App 1:Pay App 34'!H138)</f>
        <v>0</v>
      </c>
      <c r="H138" s="165"/>
      <c r="I138" s="166">
        <f t="shared" si="6"/>
        <v>0</v>
      </c>
      <c r="J138" s="167">
        <f t="shared" si="7"/>
        <v>0</v>
      </c>
      <c r="K138" s="166">
        <f t="shared" si="8"/>
        <v>0</v>
      </c>
      <c r="L138" s="166" t="str">
        <f t="shared" si="9"/>
        <v/>
      </c>
      <c r="M138" s="165"/>
      <c r="N138" s="166">
        <f>SUM('Pay App 1:Pay App 35'!L138)+SUM('Pay App 1:Pay App 35'!M138)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Data'!$N$2:$BW$88,37,FALSE)</f>
        <v>0</v>
      </c>
      <c r="F139" s="166">
        <f>IFERROR(E139+'Pay App 34'!F139,"")</f>
        <v>0</v>
      </c>
      <c r="G139" s="166">
        <f>SUM('Pay App 1:Pay App 34'!H139)</f>
        <v>0</v>
      </c>
      <c r="H139" s="165"/>
      <c r="I139" s="166">
        <f t="shared" si="6"/>
        <v>0</v>
      </c>
      <c r="J139" s="167">
        <f t="shared" si="7"/>
        <v>0</v>
      </c>
      <c r="K139" s="166">
        <f t="shared" si="8"/>
        <v>0</v>
      </c>
      <c r="L139" s="166" t="str">
        <f t="shared" si="9"/>
        <v/>
      </c>
      <c r="M139" s="165"/>
      <c r="N139" s="166">
        <f>SUM('Pay App 1:Pay App 35'!L139)+SUM('Pay App 1:Pay App 35'!M139)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Data'!$N$2:$BW$88,37,FALSE)</f>
        <v>0</v>
      </c>
      <c r="F140" s="166">
        <f>IFERROR(E140+'Pay App 34'!F140,"")</f>
        <v>0</v>
      </c>
      <c r="G140" s="166">
        <f>SUM('Pay App 1:Pay App 34'!H140)</f>
        <v>0</v>
      </c>
      <c r="H140" s="165"/>
      <c r="I140" s="166">
        <f t="shared" si="6"/>
        <v>0</v>
      </c>
      <c r="J140" s="167">
        <f t="shared" si="7"/>
        <v>0</v>
      </c>
      <c r="K140" s="166">
        <f t="shared" si="8"/>
        <v>0</v>
      </c>
      <c r="L140" s="166" t="str">
        <f t="shared" si="9"/>
        <v/>
      </c>
      <c r="M140" s="165"/>
      <c r="N140" s="166">
        <f>SUM('Pay App 1:Pay App 35'!L140)+SUM('Pay App 1:Pay App 35'!M140)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Data'!$N$2:$BW$88,37,FALSE)</f>
        <v>0</v>
      </c>
      <c r="F141" s="166">
        <f>IFERROR(E141+'Pay App 34'!F141,"")</f>
        <v>0</v>
      </c>
      <c r="G141" s="166">
        <f>SUM('Pay App 1:Pay App 34'!H141)</f>
        <v>0</v>
      </c>
      <c r="H141" s="165"/>
      <c r="I141" s="166">
        <f t="shared" si="6"/>
        <v>0</v>
      </c>
      <c r="J141" s="167">
        <f t="shared" si="7"/>
        <v>0</v>
      </c>
      <c r="K141" s="166">
        <f t="shared" si="8"/>
        <v>0</v>
      </c>
      <c r="L141" s="166" t="str">
        <f t="shared" si="9"/>
        <v/>
      </c>
      <c r="M141" s="165"/>
      <c r="N141" s="166">
        <f>SUM('Pay App 1:Pay App 35'!L141)+SUM('Pay App 1:Pay App 35'!M141)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Data'!$N$2:$BW$88,37,FALSE)</f>
        <v>0</v>
      </c>
      <c r="F142" s="166">
        <f>IFERROR(E142+'Pay App 34'!F142,"")</f>
        <v>0</v>
      </c>
      <c r="G142" s="166">
        <f>SUM('Pay App 1:Pay App 34'!H142)</f>
        <v>0</v>
      </c>
      <c r="H142" s="165"/>
      <c r="I142" s="166">
        <f t="shared" si="6"/>
        <v>0</v>
      </c>
      <c r="J142" s="167">
        <f t="shared" si="7"/>
        <v>0</v>
      </c>
      <c r="K142" s="166">
        <f t="shared" si="8"/>
        <v>0</v>
      </c>
      <c r="L142" s="166" t="str">
        <f t="shared" si="9"/>
        <v/>
      </c>
      <c r="M142" s="165"/>
      <c r="N142" s="166">
        <f>SUM('Pay App 1:Pay App 35'!L142)+SUM('Pay App 1:Pay App 35'!M142)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Data'!$N$2:$BW$88,37,FALSE)</f>
        <v>0</v>
      </c>
      <c r="F143" s="166">
        <f>IFERROR(E143+'Pay App 34'!F143,"")</f>
        <v>0</v>
      </c>
      <c r="G143" s="166">
        <f>SUM('Pay App 1:Pay App 34'!H143)</f>
        <v>0</v>
      </c>
      <c r="H143" s="165"/>
      <c r="I143" s="166">
        <f t="shared" si="6"/>
        <v>0</v>
      </c>
      <c r="J143" s="167">
        <f t="shared" si="7"/>
        <v>0</v>
      </c>
      <c r="K143" s="166">
        <f t="shared" si="8"/>
        <v>0</v>
      </c>
      <c r="L143" s="166" t="str">
        <f t="shared" si="9"/>
        <v/>
      </c>
      <c r="M143" s="165"/>
      <c r="N143" s="166">
        <f>SUM('Pay App 1:Pay App 35'!L143)+SUM('Pay App 1:Pay App 35'!M143)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Data'!$N$2:$BW$88,37,FALSE)</f>
        <v>0</v>
      </c>
      <c r="F144" s="166">
        <f>IFERROR(E144+'Pay App 34'!F144,"")</f>
        <v>0</v>
      </c>
      <c r="G144" s="166">
        <f>SUM('Pay App 1:Pay App 34'!H144)</f>
        <v>0</v>
      </c>
      <c r="H144" s="165"/>
      <c r="I144" s="166">
        <f t="shared" si="6"/>
        <v>0</v>
      </c>
      <c r="J144" s="167">
        <f t="shared" si="7"/>
        <v>0</v>
      </c>
      <c r="K144" s="166">
        <f t="shared" si="8"/>
        <v>0</v>
      </c>
      <c r="L144" s="166" t="str">
        <f t="shared" si="9"/>
        <v/>
      </c>
      <c r="M144" s="165"/>
      <c r="N144" s="166">
        <f>SUM('Pay App 1:Pay App 35'!L144)+SUM('Pay App 1:Pay App 35'!M144)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Data'!$N$2:$BW$88,37,FALSE)</f>
        <v>0</v>
      </c>
      <c r="F145" s="166">
        <f>IFERROR(E145+'Pay App 34'!F145,"")</f>
        <v>0</v>
      </c>
      <c r="G145" s="166">
        <f>SUM('Pay App 1:Pay App 34'!H145)</f>
        <v>0</v>
      </c>
      <c r="H145" s="165"/>
      <c r="I145" s="166">
        <f t="shared" si="6"/>
        <v>0</v>
      </c>
      <c r="J145" s="167">
        <f t="shared" si="7"/>
        <v>0</v>
      </c>
      <c r="K145" s="166">
        <f t="shared" si="8"/>
        <v>0</v>
      </c>
      <c r="L145" s="166" t="str">
        <f t="shared" si="9"/>
        <v/>
      </c>
      <c r="M145" s="165"/>
      <c r="N145" s="166">
        <f>SUM('Pay App 1:Pay App 35'!L145)+SUM('Pay App 1:Pay App 35'!M145)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Data'!$N$2:$BW$88,37,FALSE)</f>
        <v>0</v>
      </c>
      <c r="F146" s="166">
        <f>IFERROR(E146+'Pay App 34'!F146,"")</f>
        <v>0</v>
      </c>
      <c r="G146" s="166">
        <f>SUM('Pay App 1:Pay App 34'!H146)</f>
        <v>0</v>
      </c>
      <c r="H146" s="165"/>
      <c r="I146" s="166">
        <f t="shared" si="6"/>
        <v>0</v>
      </c>
      <c r="J146" s="167">
        <f t="shared" si="7"/>
        <v>0</v>
      </c>
      <c r="K146" s="166">
        <f t="shared" si="8"/>
        <v>0</v>
      </c>
      <c r="L146" s="166" t="str">
        <f t="shared" si="9"/>
        <v/>
      </c>
      <c r="M146" s="165"/>
      <c r="N146" s="166">
        <f>SUM('Pay App 1:Pay App 35'!L146)+SUM('Pay App 1:Pay App 35'!M146)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Data'!$N$2:$BW$88,37,FALSE)</f>
        <v>0</v>
      </c>
      <c r="F147" s="166">
        <f>IFERROR(E147+'Pay App 34'!F147,"")</f>
        <v>0</v>
      </c>
      <c r="G147" s="166">
        <f>SUM('Pay App 1:Pay App 34'!H147)</f>
        <v>0</v>
      </c>
      <c r="H147" s="165"/>
      <c r="I147" s="166">
        <f t="shared" si="6"/>
        <v>0</v>
      </c>
      <c r="J147" s="167">
        <f t="shared" si="7"/>
        <v>0</v>
      </c>
      <c r="K147" s="166">
        <f t="shared" si="8"/>
        <v>0</v>
      </c>
      <c r="L147" s="166" t="str">
        <f t="shared" si="9"/>
        <v/>
      </c>
      <c r="M147" s="165"/>
      <c r="N147" s="166">
        <f>SUM('Pay App 1:Pay App 35'!L147)+SUM('Pay App 1:Pay App 35'!M147)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Data'!$N$2:$BW$88,37,FALSE)</f>
        <v>0</v>
      </c>
      <c r="F148" s="166">
        <f>IFERROR(E148+'Pay App 34'!F148,"")</f>
        <v>0</v>
      </c>
      <c r="G148" s="166">
        <f>SUM('Pay App 1:Pay App 34'!H148)</f>
        <v>0</v>
      </c>
      <c r="H148" s="165"/>
      <c r="I148" s="166">
        <f t="shared" si="6"/>
        <v>0</v>
      </c>
      <c r="J148" s="167">
        <f t="shared" si="7"/>
        <v>0</v>
      </c>
      <c r="K148" s="166">
        <f t="shared" si="8"/>
        <v>0</v>
      </c>
      <c r="L148" s="166" t="str">
        <f t="shared" si="9"/>
        <v/>
      </c>
      <c r="M148" s="165"/>
      <c r="N148" s="166">
        <f>SUM('Pay App 1:Pay App 35'!L148)+SUM('Pay App 1:Pay App 35'!M148)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8PEORrNg2WTDdOs4/wfYPhnnu9i9NViY293zGrpFeXjf/Io3c+v1QiF0sPWxEnwRZiKQ/TM7sPln1lq2ql6YmQ==" saltValue="H9SIVwNqqQ2cKBprZnTIHQ=="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285" priority="2" operator="equal">
      <formula>0</formula>
    </cfRule>
  </conditionalFormatting>
  <conditionalFormatting sqref="D106:G148">
    <cfRule type="cellIs" dxfId="284" priority="1" operator="equal">
      <formula>0</formula>
    </cfRule>
  </conditionalFormatting>
  <conditionalFormatting sqref="D10:H10 D12:H14 D19:H21">
    <cfRule type="cellIs" dxfId="283" priority="6" operator="equal">
      <formula>0</formula>
    </cfRule>
  </conditionalFormatting>
  <conditionalFormatting sqref="H51">
    <cfRule type="cellIs" dxfId="282" priority="9" operator="lessThan">
      <formula>0</formula>
    </cfRule>
  </conditionalFormatting>
  <conditionalFormatting sqref="I57:I100 K57:K100 I106:I148 K106:K148 N106:O148">
    <cfRule type="cellIs" dxfId="281" priority="14" operator="equal">
      <formula>0</formula>
    </cfRule>
  </conditionalFormatting>
  <conditionalFormatting sqref="J57:J100 J106:J149">
    <cfRule type="cellIs" dxfId="280" priority="11" operator="greaterThan">
      <formula>1</formula>
    </cfRule>
    <cfRule type="cellIs" dxfId="279" priority="12" operator="equal">
      <formula>0</formula>
    </cfRule>
  </conditionalFormatting>
  <conditionalFormatting sqref="K57:K100 K106:K148">
    <cfRule type="cellIs" dxfId="278" priority="10" operator="lessThan">
      <formula>0</formula>
    </cfRule>
  </conditionalFormatting>
  <conditionalFormatting sqref="M57:M100">
    <cfRule type="cellIs" dxfId="277" priority="13" operator="lessThan">
      <formula>0</formula>
    </cfRule>
  </conditionalFormatting>
  <conditionalFormatting sqref="M106:M148">
    <cfRule type="cellIs" dxfId="276" priority="8" operator="lessThan">
      <formula>0</formula>
    </cfRule>
  </conditionalFormatting>
  <conditionalFormatting sqref="N57:O100">
    <cfRule type="cellIs" dxfId="275"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970CA06B-6CF5-4F28-95FB-553EF18089E5}">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8B501A33-E63E-48CC-B290-F66449CAC42A}">
          <x14:formula1>
            <xm:f>'Graph Data'!$L$74:$L$76</xm:f>
          </x14:formula1>
          <xm:sqref>G17</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9FF1-64AB-449B-AE39-81A2A2F96D4E}">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36</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36'!E149)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36'!G41)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35'!H49)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36.1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Data'!$N$2:$BW$88,38,FALSE)</f>
        <v>0</v>
      </c>
      <c r="F57" s="166">
        <f>IFERROR(E57+'Pay App 35'!F57,"")</f>
        <v>0</v>
      </c>
      <c r="G57" s="166">
        <f>SUM('Pay App 1:Pay App 35'!H57)</f>
        <v>0</v>
      </c>
      <c r="H57" s="165"/>
      <c r="I57" s="166">
        <f>G57+H57</f>
        <v>0</v>
      </c>
      <c r="J57" s="167">
        <f>IFERROR(I57/F57,0)</f>
        <v>0</v>
      </c>
      <c r="K57" s="166">
        <f>IFERROR(F57-I57,"")</f>
        <v>0</v>
      </c>
      <c r="L57" s="166" t="str">
        <f>IF(AND($H$33&lt;100000, $H$33&gt;0, H57&gt;=1),0,IF(AND($H$33&gt;=100000,H57&lt;&gt;""),O57,""))</f>
        <v/>
      </c>
      <c r="M57" s="165"/>
      <c r="N57" s="166">
        <f>SUM('Pay App 1:Pay App 36'!L57)+SUM('Pay App 1:Pay App 36'!M57)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Data'!$N$2:$BW$88,38,FALSE)</f>
        <v>0</v>
      </c>
      <c r="F58" s="166">
        <f>IFERROR(E58+'Pay App 35'!F58,"")</f>
        <v>0</v>
      </c>
      <c r="G58" s="166">
        <f>SUM('Pay App 1:Pay App 35'!H58)</f>
        <v>0</v>
      </c>
      <c r="H58" s="165"/>
      <c r="I58" s="166">
        <f>G58+H58</f>
        <v>0</v>
      </c>
      <c r="J58" s="167">
        <f>IFERROR(I58/F58,0)</f>
        <v>0</v>
      </c>
      <c r="K58" s="166">
        <f>IFERROR(F58-I58,"")</f>
        <v>0</v>
      </c>
      <c r="L58" s="166" t="str">
        <f t="shared" ref="L58:L100" si="0">IF(AND($H$33&lt;100000, $H$33&gt;0, H58&gt;=1),0,IF(AND($H$33&gt;=100000,H58&lt;&gt;""),O58,""))</f>
        <v/>
      </c>
      <c r="M58" s="165"/>
      <c r="N58" s="166">
        <f>SUM('Pay App 1:Pay App 36'!L58)+SUM('Pay App 1:Pay App 36'!M58)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Data'!$N$2:$BW$88,38,FALSE)</f>
        <v>0</v>
      </c>
      <c r="F59" s="166">
        <f>IFERROR(E59+'Pay App 35'!F59,"")</f>
        <v>0</v>
      </c>
      <c r="G59" s="166">
        <f>SUM('Pay App 1:Pay App 35'!H59)</f>
        <v>0</v>
      </c>
      <c r="H59" s="165"/>
      <c r="I59" s="166">
        <f t="shared" ref="I59:I99" si="2">G59+H59</f>
        <v>0</v>
      </c>
      <c r="J59" s="167">
        <f t="shared" ref="J59:J99" si="3">IFERROR(I59/F59,0)</f>
        <v>0</v>
      </c>
      <c r="K59" s="166">
        <f t="shared" ref="K59:K99" si="4">IFERROR(F59-I59,"")</f>
        <v>0</v>
      </c>
      <c r="L59" s="166" t="str">
        <f t="shared" si="0"/>
        <v/>
      </c>
      <c r="M59" s="165"/>
      <c r="N59" s="166">
        <f>SUM('Pay App 1:Pay App 36'!L59)+SUM('Pay App 1:Pay App 36'!M59)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Data'!$N$2:$BW$88,38,FALSE)</f>
        <v>0</v>
      </c>
      <c r="F60" s="166">
        <f>IFERROR(E60+'Pay App 35'!F60,"")</f>
        <v>0</v>
      </c>
      <c r="G60" s="166">
        <f>SUM('Pay App 1:Pay App 35'!H60)</f>
        <v>0</v>
      </c>
      <c r="H60" s="165"/>
      <c r="I60" s="166">
        <f t="shared" si="2"/>
        <v>0</v>
      </c>
      <c r="J60" s="167">
        <f t="shared" si="3"/>
        <v>0</v>
      </c>
      <c r="K60" s="166">
        <f t="shared" si="4"/>
        <v>0</v>
      </c>
      <c r="L60" s="166" t="str">
        <f t="shared" si="0"/>
        <v/>
      </c>
      <c r="M60" s="165"/>
      <c r="N60" s="166">
        <f>SUM('Pay App 1:Pay App 36'!L60)+SUM('Pay App 1:Pay App 36'!M60)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Data'!$N$2:$BW$88,38,FALSE)</f>
        <v>0</v>
      </c>
      <c r="F61" s="166">
        <f>IFERROR(E61+'Pay App 35'!F61,"")</f>
        <v>0</v>
      </c>
      <c r="G61" s="166">
        <f>SUM('Pay App 1:Pay App 35'!H61)</f>
        <v>0</v>
      </c>
      <c r="H61" s="165"/>
      <c r="I61" s="166">
        <f t="shared" si="2"/>
        <v>0</v>
      </c>
      <c r="J61" s="167">
        <f t="shared" si="3"/>
        <v>0</v>
      </c>
      <c r="K61" s="166">
        <f t="shared" si="4"/>
        <v>0</v>
      </c>
      <c r="L61" s="166" t="str">
        <f t="shared" si="0"/>
        <v/>
      </c>
      <c r="M61" s="165"/>
      <c r="N61" s="166">
        <f>SUM('Pay App 1:Pay App 36'!L61)+SUM('Pay App 1:Pay App 36'!M61)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Data'!$N$2:$BW$88,38,FALSE)</f>
        <v>0</v>
      </c>
      <c r="F62" s="166">
        <f>IFERROR(E62+'Pay App 35'!F62,"")</f>
        <v>0</v>
      </c>
      <c r="G62" s="166">
        <f>SUM('Pay App 1:Pay App 35'!H62)</f>
        <v>0</v>
      </c>
      <c r="H62" s="165"/>
      <c r="I62" s="166">
        <f t="shared" si="2"/>
        <v>0</v>
      </c>
      <c r="J62" s="167">
        <f t="shared" si="3"/>
        <v>0</v>
      </c>
      <c r="K62" s="166">
        <f t="shared" si="4"/>
        <v>0</v>
      </c>
      <c r="L62" s="166" t="str">
        <f t="shared" si="0"/>
        <v/>
      </c>
      <c r="M62" s="165"/>
      <c r="N62" s="166">
        <f>SUM('Pay App 1:Pay App 36'!L62)+SUM('Pay App 1:Pay App 36'!M62)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Data'!$N$2:$BW$88,38,FALSE)</f>
        <v>0</v>
      </c>
      <c r="F63" s="166">
        <f>IFERROR(E63+'Pay App 35'!F63,"")</f>
        <v>0</v>
      </c>
      <c r="G63" s="166">
        <f>SUM('Pay App 1:Pay App 35'!H63)</f>
        <v>0</v>
      </c>
      <c r="H63" s="165"/>
      <c r="I63" s="166">
        <f t="shared" si="2"/>
        <v>0</v>
      </c>
      <c r="J63" s="167">
        <f t="shared" si="3"/>
        <v>0</v>
      </c>
      <c r="K63" s="166">
        <f t="shared" si="4"/>
        <v>0</v>
      </c>
      <c r="L63" s="166" t="str">
        <f t="shared" si="0"/>
        <v/>
      </c>
      <c r="M63" s="165"/>
      <c r="N63" s="166">
        <f>SUM('Pay App 1:Pay App 36'!L63)+SUM('Pay App 1:Pay App 36'!M63)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Data'!$N$2:$BW$88,38,FALSE)</f>
        <v>0</v>
      </c>
      <c r="F64" s="166">
        <f>IFERROR(E64+'Pay App 35'!F64,"")</f>
        <v>0</v>
      </c>
      <c r="G64" s="166">
        <f>SUM('Pay App 1:Pay App 35'!H64)</f>
        <v>0</v>
      </c>
      <c r="H64" s="165"/>
      <c r="I64" s="166">
        <f t="shared" si="2"/>
        <v>0</v>
      </c>
      <c r="J64" s="167">
        <f t="shared" si="3"/>
        <v>0</v>
      </c>
      <c r="K64" s="166">
        <f t="shared" si="4"/>
        <v>0</v>
      </c>
      <c r="L64" s="166" t="str">
        <f t="shared" si="0"/>
        <v/>
      </c>
      <c r="M64" s="165"/>
      <c r="N64" s="166">
        <f>SUM('Pay App 1:Pay App 36'!L64)+SUM('Pay App 1:Pay App 36'!M64)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Data'!$N$2:$BW$88,38,FALSE)</f>
        <v>0</v>
      </c>
      <c r="F65" s="166">
        <f>IFERROR(E65+'Pay App 35'!F65,"")</f>
        <v>0</v>
      </c>
      <c r="G65" s="166">
        <f>SUM('Pay App 1:Pay App 35'!H65)</f>
        <v>0</v>
      </c>
      <c r="H65" s="165"/>
      <c r="I65" s="166">
        <f t="shared" si="2"/>
        <v>0</v>
      </c>
      <c r="J65" s="167">
        <f t="shared" si="3"/>
        <v>0</v>
      </c>
      <c r="K65" s="166">
        <f t="shared" si="4"/>
        <v>0</v>
      </c>
      <c r="L65" s="166" t="str">
        <f t="shared" si="0"/>
        <v/>
      </c>
      <c r="M65" s="165"/>
      <c r="N65" s="166">
        <f>SUM('Pay App 1:Pay App 36'!L65)+SUM('Pay App 1:Pay App 36'!M65)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Data'!$N$2:$BW$88,38,FALSE)</f>
        <v>0</v>
      </c>
      <c r="F66" s="166">
        <f>IFERROR(E66+'Pay App 35'!F66,"")</f>
        <v>0</v>
      </c>
      <c r="G66" s="166">
        <f>SUM('Pay App 1:Pay App 35'!H66)</f>
        <v>0</v>
      </c>
      <c r="H66" s="165"/>
      <c r="I66" s="166">
        <f t="shared" si="2"/>
        <v>0</v>
      </c>
      <c r="J66" s="167">
        <f t="shared" si="3"/>
        <v>0</v>
      </c>
      <c r="K66" s="166">
        <f t="shared" si="4"/>
        <v>0</v>
      </c>
      <c r="L66" s="166" t="str">
        <f t="shared" si="0"/>
        <v/>
      </c>
      <c r="M66" s="165"/>
      <c r="N66" s="166">
        <f>SUM('Pay App 1:Pay App 36'!L66)+SUM('Pay App 1:Pay App 36'!M66)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Data'!$N$2:$BW$88,38,FALSE)</f>
        <v>0</v>
      </c>
      <c r="F67" s="166">
        <f>IFERROR(E67+'Pay App 35'!F67,"")</f>
        <v>0</v>
      </c>
      <c r="G67" s="166">
        <f>SUM('Pay App 1:Pay App 35'!H67)</f>
        <v>0</v>
      </c>
      <c r="H67" s="165"/>
      <c r="I67" s="166">
        <f t="shared" si="2"/>
        <v>0</v>
      </c>
      <c r="J67" s="167">
        <f t="shared" si="3"/>
        <v>0</v>
      </c>
      <c r="K67" s="166">
        <f t="shared" si="4"/>
        <v>0</v>
      </c>
      <c r="L67" s="166" t="str">
        <f t="shared" si="0"/>
        <v/>
      </c>
      <c r="M67" s="165"/>
      <c r="N67" s="166">
        <f>SUM('Pay App 1:Pay App 36'!L67)+SUM('Pay App 1:Pay App 36'!M67)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Data'!$N$2:$BW$88,38,FALSE)</f>
        <v>0</v>
      </c>
      <c r="F68" s="166">
        <f>IFERROR(E68+'Pay App 35'!F68,"")</f>
        <v>0</v>
      </c>
      <c r="G68" s="166">
        <f>SUM('Pay App 1:Pay App 35'!H68)</f>
        <v>0</v>
      </c>
      <c r="H68" s="165"/>
      <c r="I68" s="166">
        <f t="shared" si="2"/>
        <v>0</v>
      </c>
      <c r="J68" s="167">
        <f t="shared" si="3"/>
        <v>0</v>
      </c>
      <c r="K68" s="166">
        <f t="shared" si="4"/>
        <v>0</v>
      </c>
      <c r="L68" s="166" t="str">
        <f t="shared" si="0"/>
        <v/>
      </c>
      <c r="M68" s="165"/>
      <c r="N68" s="166">
        <f>SUM('Pay App 1:Pay App 36'!L68)+SUM('Pay App 1:Pay App 36'!M68)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Data'!$N$2:$BW$88,38,FALSE)</f>
        <v>0</v>
      </c>
      <c r="F69" s="166">
        <f>IFERROR(E69+'Pay App 35'!F69,"")</f>
        <v>0</v>
      </c>
      <c r="G69" s="166">
        <f>SUM('Pay App 1:Pay App 35'!H69)</f>
        <v>0</v>
      </c>
      <c r="H69" s="165"/>
      <c r="I69" s="166">
        <f t="shared" si="2"/>
        <v>0</v>
      </c>
      <c r="J69" s="167">
        <f t="shared" si="3"/>
        <v>0</v>
      </c>
      <c r="K69" s="166">
        <f t="shared" si="4"/>
        <v>0</v>
      </c>
      <c r="L69" s="166" t="str">
        <f t="shared" si="0"/>
        <v/>
      </c>
      <c r="M69" s="165"/>
      <c r="N69" s="166">
        <f>SUM('Pay App 1:Pay App 36'!L69)+SUM('Pay App 1:Pay App 36'!M69)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Data'!$N$2:$BW$88,38,FALSE)</f>
        <v>0</v>
      </c>
      <c r="F70" s="166">
        <f>IFERROR(E70+'Pay App 35'!F70,"")</f>
        <v>0</v>
      </c>
      <c r="G70" s="166">
        <f>SUM('Pay App 1:Pay App 35'!H70)</f>
        <v>0</v>
      </c>
      <c r="H70" s="165"/>
      <c r="I70" s="166">
        <f t="shared" si="2"/>
        <v>0</v>
      </c>
      <c r="J70" s="167">
        <f t="shared" si="3"/>
        <v>0</v>
      </c>
      <c r="K70" s="166">
        <f t="shared" si="4"/>
        <v>0</v>
      </c>
      <c r="L70" s="166" t="str">
        <f t="shared" si="0"/>
        <v/>
      </c>
      <c r="M70" s="165"/>
      <c r="N70" s="166">
        <f>SUM('Pay App 1:Pay App 36'!L70)+SUM('Pay App 1:Pay App 36'!M70)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Data'!$N$2:$BW$88,38,FALSE)</f>
        <v>0</v>
      </c>
      <c r="F71" s="166">
        <f>IFERROR(E71+'Pay App 35'!F71,"")</f>
        <v>0</v>
      </c>
      <c r="G71" s="166">
        <f>SUM('Pay App 1:Pay App 35'!H71)</f>
        <v>0</v>
      </c>
      <c r="H71" s="165"/>
      <c r="I71" s="166">
        <f t="shared" si="2"/>
        <v>0</v>
      </c>
      <c r="J71" s="167">
        <f t="shared" si="3"/>
        <v>0</v>
      </c>
      <c r="K71" s="166">
        <f t="shared" si="4"/>
        <v>0</v>
      </c>
      <c r="L71" s="166" t="str">
        <f t="shared" si="0"/>
        <v/>
      </c>
      <c r="M71" s="165"/>
      <c r="N71" s="166">
        <f>SUM('Pay App 1:Pay App 36'!L71)+SUM('Pay App 1:Pay App 36'!M71)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Data'!$N$2:$BW$88,38,FALSE)</f>
        <v>0</v>
      </c>
      <c r="F72" s="166">
        <f>IFERROR(E72+'Pay App 35'!F72,"")</f>
        <v>0</v>
      </c>
      <c r="G72" s="166">
        <f>SUM('Pay App 1:Pay App 35'!H72)</f>
        <v>0</v>
      </c>
      <c r="H72" s="165"/>
      <c r="I72" s="166">
        <f t="shared" si="2"/>
        <v>0</v>
      </c>
      <c r="J72" s="167">
        <f t="shared" si="3"/>
        <v>0</v>
      </c>
      <c r="K72" s="166">
        <f t="shared" si="4"/>
        <v>0</v>
      </c>
      <c r="L72" s="166" t="str">
        <f t="shared" si="0"/>
        <v/>
      </c>
      <c r="M72" s="165"/>
      <c r="N72" s="166">
        <f>SUM('Pay App 1:Pay App 36'!L72)+SUM('Pay App 1:Pay App 36'!M72)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Data'!$N$2:$BW$88,38,FALSE)</f>
        <v>0</v>
      </c>
      <c r="F73" s="166">
        <f>IFERROR(E73+'Pay App 35'!F73,"")</f>
        <v>0</v>
      </c>
      <c r="G73" s="166">
        <f>SUM('Pay App 1:Pay App 35'!H73)</f>
        <v>0</v>
      </c>
      <c r="H73" s="165"/>
      <c r="I73" s="166">
        <f t="shared" si="2"/>
        <v>0</v>
      </c>
      <c r="J73" s="167">
        <f t="shared" si="3"/>
        <v>0</v>
      </c>
      <c r="K73" s="166">
        <f t="shared" si="4"/>
        <v>0</v>
      </c>
      <c r="L73" s="166" t="str">
        <f t="shared" si="0"/>
        <v/>
      </c>
      <c r="M73" s="165"/>
      <c r="N73" s="166">
        <f>SUM('Pay App 1:Pay App 36'!L73)+SUM('Pay App 1:Pay App 36'!M73)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Data'!$N$2:$BW$88,38,FALSE)</f>
        <v>0</v>
      </c>
      <c r="F74" s="166">
        <f>IFERROR(E74+'Pay App 35'!F74,"")</f>
        <v>0</v>
      </c>
      <c r="G74" s="166">
        <f>SUM('Pay App 1:Pay App 35'!H74)</f>
        <v>0</v>
      </c>
      <c r="H74" s="165"/>
      <c r="I74" s="166">
        <f t="shared" si="2"/>
        <v>0</v>
      </c>
      <c r="J74" s="167">
        <f t="shared" si="3"/>
        <v>0</v>
      </c>
      <c r="K74" s="166">
        <f t="shared" si="4"/>
        <v>0</v>
      </c>
      <c r="L74" s="166" t="str">
        <f t="shared" si="0"/>
        <v/>
      </c>
      <c r="M74" s="165"/>
      <c r="N74" s="166">
        <f>SUM('Pay App 1:Pay App 36'!L74)+SUM('Pay App 1:Pay App 36'!M74)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Data'!$N$2:$BW$88,38,FALSE)</f>
        <v>0</v>
      </c>
      <c r="F75" s="166">
        <f>IFERROR(E75+'Pay App 35'!F75,"")</f>
        <v>0</v>
      </c>
      <c r="G75" s="166">
        <f>SUM('Pay App 1:Pay App 35'!H75)</f>
        <v>0</v>
      </c>
      <c r="H75" s="165"/>
      <c r="I75" s="166">
        <f t="shared" si="2"/>
        <v>0</v>
      </c>
      <c r="J75" s="167">
        <f t="shared" si="3"/>
        <v>0</v>
      </c>
      <c r="K75" s="166">
        <f t="shared" si="4"/>
        <v>0</v>
      </c>
      <c r="L75" s="166" t="str">
        <f t="shared" si="0"/>
        <v/>
      </c>
      <c r="M75" s="165"/>
      <c r="N75" s="166">
        <f>SUM('Pay App 1:Pay App 36'!L75)+SUM('Pay App 1:Pay App 36'!M75)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Data'!$N$2:$BW$88,38,FALSE)</f>
        <v>0</v>
      </c>
      <c r="F76" s="166">
        <f>IFERROR(E76+'Pay App 35'!F76,"")</f>
        <v>0</v>
      </c>
      <c r="G76" s="166">
        <f>SUM('Pay App 1:Pay App 35'!H76)</f>
        <v>0</v>
      </c>
      <c r="H76" s="165"/>
      <c r="I76" s="166">
        <f t="shared" si="2"/>
        <v>0</v>
      </c>
      <c r="J76" s="167">
        <f t="shared" si="3"/>
        <v>0</v>
      </c>
      <c r="K76" s="166">
        <f t="shared" si="4"/>
        <v>0</v>
      </c>
      <c r="L76" s="166" t="str">
        <f t="shared" si="0"/>
        <v/>
      </c>
      <c r="M76" s="165"/>
      <c r="N76" s="166">
        <f>SUM('Pay App 1:Pay App 36'!L76)+SUM('Pay App 1:Pay App 36'!M76)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Data'!$N$2:$BW$88,38,FALSE)</f>
        <v>0</v>
      </c>
      <c r="F77" s="166">
        <f>IFERROR(E77+'Pay App 35'!F77,"")</f>
        <v>0</v>
      </c>
      <c r="G77" s="166">
        <f>SUM('Pay App 1:Pay App 35'!H77)</f>
        <v>0</v>
      </c>
      <c r="H77" s="165"/>
      <c r="I77" s="166">
        <f t="shared" si="2"/>
        <v>0</v>
      </c>
      <c r="J77" s="167">
        <f t="shared" si="3"/>
        <v>0</v>
      </c>
      <c r="K77" s="166">
        <f t="shared" si="4"/>
        <v>0</v>
      </c>
      <c r="L77" s="166" t="str">
        <f t="shared" si="0"/>
        <v/>
      </c>
      <c r="M77" s="165"/>
      <c r="N77" s="166">
        <f>SUM('Pay App 1:Pay App 36'!L77)+SUM('Pay App 1:Pay App 36'!M77)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Data'!$N$2:$BW$88,38,FALSE)</f>
        <v>0</v>
      </c>
      <c r="F78" s="166">
        <f>IFERROR(E78+'Pay App 35'!F78,"")</f>
        <v>0</v>
      </c>
      <c r="G78" s="166">
        <f>SUM('Pay App 1:Pay App 35'!H78)</f>
        <v>0</v>
      </c>
      <c r="H78" s="165"/>
      <c r="I78" s="166">
        <f t="shared" si="2"/>
        <v>0</v>
      </c>
      <c r="J78" s="167">
        <f t="shared" si="3"/>
        <v>0</v>
      </c>
      <c r="K78" s="166">
        <f t="shared" si="4"/>
        <v>0</v>
      </c>
      <c r="L78" s="166" t="str">
        <f t="shared" si="0"/>
        <v/>
      </c>
      <c r="M78" s="165"/>
      <c r="N78" s="166">
        <f>SUM('Pay App 1:Pay App 36'!L78)+SUM('Pay App 1:Pay App 36'!M78)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Data'!$N$2:$BW$88,38,FALSE)</f>
        <v>0</v>
      </c>
      <c r="F79" s="166">
        <f>IFERROR(E79+'Pay App 35'!F79,"")</f>
        <v>0</v>
      </c>
      <c r="G79" s="166">
        <f>SUM('Pay App 1:Pay App 35'!H79)</f>
        <v>0</v>
      </c>
      <c r="H79" s="165"/>
      <c r="I79" s="166">
        <f t="shared" si="2"/>
        <v>0</v>
      </c>
      <c r="J79" s="167">
        <f t="shared" si="3"/>
        <v>0</v>
      </c>
      <c r="K79" s="166">
        <f t="shared" si="4"/>
        <v>0</v>
      </c>
      <c r="L79" s="166" t="str">
        <f t="shared" si="0"/>
        <v/>
      </c>
      <c r="M79" s="165"/>
      <c r="N79" s="166">
        <f>SUM('Pay App 1:Pay App 36'!L79)+SUM('Pay App 1:Pay App 36'!M79)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Data'!$N$2:$BW$88,38,FALSE)</f>
        <v>0</v>
      </c>
      <c r="F80" s="166">
        <f>IFERROR(E80+'Pay App 35'!F80,"")</f>
        <v>0</v>
      </c>
      <c r="G80" s="166">
        <f>SUM('Pay App 1:Pay App 35'!H80)</f>
        <v>0</v>
      </c>
      <c r="H80" s="165"/>
      <c r="I80" s="166">
        <f t="shared" si="2"/>
        <v>0</v>
      </c>
      <c r="J80" s="167">
        <f t="shared" si="3"/>
        <v>0</v>
      </c>
      <c r="K80" s="166">
        <f t="shared" si="4"/>
        <v>0</v>
      </c>
      <c r="L80" s="166" t="str">
        <f t="shared" si="0"/>
        <v/>
      </c>
      <c r="M80" s="165"/>
      <c r="N80" s="166">
        <f>SUM('Pay App 1:Pay App 36'!L80)+SUM('Pay App 1:Pay App 36'!M80)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Data'!$N$2:$BW$88,38,FALSE)</f>
        <v>0</v>
      </c>
      <c r="F81" s="166">
        <f>IFERROR(E81+'Pay App 35'!F81,"")</f>
        <v>0</v>
      </c>
      <c r="G81" s="166">
        <f>SUM('Pay App 1:Pay App 35'!H81)</f>
        <v>0</v>
      </c>
      <c r="H81" s="165"/>
      <c r="I81" s="166">
        <f t="shared" si="2"/>
        <v>0</v>
      </c>
      <c r="J81" s="167">
        <f t="shared" si="3"/>
        <v>0</v>
      </c>
      <c r="K81" s="166">
        <f t="shared" si="4"/>
        <v>0</v>
      </c>
      <c r="L81" s="166" t="str">
        <f t="shared" si="0"/>
        <v/>
      </c>
      <c r="M81" s="165"/>
      <c r="N81" s="166">
        <f>SUM('Pay App 1:Pay App 36'!L81)+SUM('Pay App 1:Pay App 36'!M81)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Data'!$N$2:$BW$88,38,FALSE)</f>
        <v>0</v>
      </c>
      <c r="F82" s="166">
        <f>IFERROR(E82+'Pay App 35'!F82,"")</f>
        <v>0</v>
      </c>
      <c r="G82" s="166">
        <f>SUM('Pay App 1:Pay App 35'!H82)</f>
        <v>0</v>
      </c>
      <c r="H82" s="165"/>
      <c r="I82" s="166">
        <f t="shared" si="2"/>
        <v>0</v>
      </c>
      <c r="J82" s="167">
        <f t="shared" si="3"/>
        <v>0</v>
      </c>
      <c r="K82" s="166">
        <f t="shared" si="4"/>
        <v>0</v>
      </c>
      <c r="L82" s="166" t="str">
        <f t="shared" si="0"/>
        <v/>
      </c>
      <c r="M82" s="165"/>
      <c r="N82" s="166">
        <f>SUM('Pay App 1:Pay App 36'!L82)+SUM('Pay App 1:Pay App 36'!M82)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Data'!$N$2:$BW$88,38,FALSE)</f>
        <v>0</v>
      </c>
      <c r="F83" s="166">
        <f>IFERROR(E83+'Pay App 35'!F83,"")</f>
        <v>0</v>
      </c>
      <c r="G83" s="166">
        <f>SUM('Pay App 1:Pay App 35'!H83)</f>
        <v>0</v>
      </c>
      <c r="H83" s="165"/>
      <c r="I83" s="166">
        <f t="shared" si="2"/>
        <v>0</v>
      </c>
      <c r="J83" s="167">
        <f t="shared" si="3"/>
        <v>0</v>
      </c>
      <c r="K83" s="166">
        <f t="shared" si="4"/>
        <v>0</v>
      </c>
      <c r="L83" s="166" t="str">
        <f t="shared" si="0"/>
        <v/>
      </c>
      <c r="M83" s="165"/>
      <c r="N83" s="166">
        <f>SUM('Pay App 1:Pay App 36'!L83)+SUM('Pay App 1:Pay App 36'!M83)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Data'!$N$2:$BW$88,38,FALSE)</f>
        <v>0</v>
      </c>
      <c r="F84" s="166">
        <f>IFERROR(E84+'Pay App 35'!F84,"")</f>
        <v>0</v>
      </c>
      <c r="G84" s="166">
        <f>SUM('Pay App 1:Pay App 35'!H84)</f>
        <v>0</v>
      </c>
      <c r="H84" s="165"/>
      <c r="I84" s="166">
        <f t="shared" si="2"/>
        <v>0</v>
      </c>
      <c r="J84" s="167">
        <f t="shared" si="3"/>
        <v>0</v>
      </c>
      <c r="K84" s="166">
        <f t="shared" si="4"/>
        <v>0</v>
      </c>
      <c r="L84" s="166" t="str">
        <f t="shared" si="0"/>
        <v/>
      </c>
      <c r="M84" s="165"/>
      <c r="N84" s="166">
        <f>SUM('Pay App 1:Pay App 36'!L84)+SUM('Pay App 1:Pay App 36'!M84)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Data'!$N$2:$BW$88,38,FALSE)</f>
        <v>0</v>
      </c>
      <c r="F85" s="166">
        <f>IFERROR(E85+'Pay App 35'!F85,"")</f>
        <v>0</v>
      </c>
      <c r="G85" s="166">
        <f>SUM('Pay App 1:Pay App 35'!H85)</f>
        <v>0</v>
      </c>
      <c r="H85" s="165"/>
      <c r="I85" s="166">
        <f t="shared" si="2"/>
        <v>0</v>
      </c>
      <c r="J85" s="167">
        <f t="shared" si="3"/>
        <v>0</v>
      </c>
      <c r="K85" s="166">
        <f t="shared" si="4"/>
        <v>0</v>
      </c>
      <c r="L85" s="166" t="str">
        <f t="shared" si="0"/>
        <v/>
      </c>
      <c r="M85" s="165"/>
      <c r="N85" s="166">
        <f>SUM('Pay App 1:Pay App 36'!L85)+SUM('Pay App 1:Pay App 36'!M85)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Data'!$N$2:$BW$88,38,FALSE)</f>
        <v>0</v>
      </c>
      <c r="F86" s="166">
        <f>IFERROR(E86+'Pay App 35'!F86,"")</f>
        <v>0</v>
      </c>
      <c r="G86" s="166">
        <f>SUM('Pay App 1:Pay App 35'!H86)</f>
        <v>0</v>
      </c>
      <c r="H86" s="165"/>
      <c r="I86" s="166">
        <f t="shared" si="2"/>
        <v>0</v>
      </c>
      <c r="J86" s="167">
        <f t="shared" si="3"/>
        <v>0</v>
      </c>
      <c r="K86" s="166">
        <f t="shared" si="4"/>
        <v>0</v>
      </c>
      <c r="L86" s="166" t="str">
        <f t="shared" si="0"/>
        <v/>
      </c>
      <c r="M86" s="165"/>
      <c r="N86" s="166">
        <f>SUM('Pay App 1:Pay App 36'!L86)+SUM('Pay App 1:Pay App 36'!M86)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Data'!$N$2:$BW$88,38,FALSE)</f>
        <v>0</v>
      </c>
      <c r="F87" s="166">
        <f>IFERROR(E87+'Pay App 35'!F87,"")</f>
        <v>0</v>
      </c>
      <c r="G87" s="166">
        <f>SUM('Pay App 1:Pay App 35'!H87)</f>
        <v>0</v>
      </c>
      <c r="H87" s="165"/>
      <c r="I87" s="166">
        <f t="shared" si="2"/>
        <v>0</v>
      </c>
      <c r="J87" s="167">
        <f t="shared" si="3"/>
        <v>0</v>
      </c>
      <c r="K87" s="166">
        <f t="shared" si="4"/>
        <v>0</v>
      </c>
      <c r="L87" s="166" t="str">
        <f t="shared" si="0"/>
        <v/>
      </c>
      <c r="M87" s="165"/>
      <c r="N87" s="166">
        <f>SUM('Pay App 1:Pay App 36'!L87)+SUM('Pay App 1:Pay App 36'!M87)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Data'!$N$2:$BW$88,38,FALSE)</f>
        <v>0</v>
      </c>
      <c r="F88" s="166">
        <f>IFERROR(E88+'Pay App 35'!F88,"")</f>
        <v>0</v>
      </c>
      <c r="G88" s="166">
        <f>SUM('Pay App 1:Pay App 35'!H88)</f>
        <v>0</v>
      </c>
      <c r="H88" s="165"/>
      <c r="I88" s="166">
        <f t="shared" si="2"/>
        <v>0</v>
      </c>
      <c r="J88" s="167">
        <f t="shared" si="3"/>
        <v>0</v>
      </c>
      <c r="K88" s="166">
        <f t="shared" si="4"/>
        <v>0</v>
      </c>
      <c r="L88" s="166" t="str">
        <f t="shared" si="0"/>
        <v/>
      </c>
      <c r="M88" s="165"/>
      <c r="N88" s="166">
        <f>SUM('Pay App 1:Pay App 36'!L88)+SUM('Pay App 1:Pay App 36'!M88)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Data'!$N$2:$BW$88,38,FALSE)</f>
        <v>0</v>
      </c>
      <c r="F89" s="166">
        <f>IFERROR(E89+'Pay App 35'!F89,"")</f>
        <v>0</v>
      </c>
      <c r="G89" s="166">
        <f>SUM('Pay App 1:Pay App 35'!H89)</f>
        <v>0</v>
      </c>
      <c r="H89" s="165"/>
      <c r="I89" s="166">
        <f t="shared" si="2"/>
        <v>0</v>
      </c>
      <c r="J89" s="167">
        <f t="shared" si="3"/>
        <v>0</v>
      </c>
      <c r="K89" s="166">
        <f t="shared" si="4"/>
        <v>0</v>
      </c>
      <c r="L89" s="166" t="str">
        <f t="shared" si="0"/>
        <v/>
      </c>
      <c r="M89" s="165"/>
      <c r="N89" s="166">
        <f>SUM('Pay App 1:Pay App 36'!L89)+SUM('Pay App 1:Pay App 36'!M89)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Data'!$N$2:$BW$88,38,FALSE)</f>
        <v>0</v>
      </c>
      <c r="F90" s="166">
        <f>IFERROR(E90+'Pay App 35'!F90,"")</f>
        <v>0</v>
      </c>
      <c r="G90" s="166">
        <f>SUM('Pay App 1:Pay App 35'!H90)</f>
        <v>0</v>
      </c>
      <c r="H90" s="165"/>
      <c r="I90" s="166">
        <f t="shared" si="2"/>
        <v>0</v>
      </c>
      <c r="J90" s="167">
        <f t="shared" si="3"/>
        <v>0</v>
      </c>
      <c r="K90" s="166">
        <f t="shared" si="4"/>
        <v>0</v>
      </c>
      <c r="L90" s="166" t="str">
        <f t="shared" si="0"/>
        <v/>
      </c>
      <c r="M90" s="165"/>
      <c r="N90" s="166">
        <f>SUM('Pay App 1:Pay App 36'!L90)+SUM('Pay App 1:Pay App 36'!M90)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Data'!$N$2:$BW$88,38,FALSE)</f>
        <v>0</v>
      </c>
      <c r="F91" s="166">
        <f>IFERROR(E91+'Pay App 35'!F91,"")</f>
        <v>0</v>
      </c>
      <c r="G91" s="166">
        <f>SUM('Pay App 1:Pay App 35'!H91)</f>
        <v>0</v>
      </c>
      <c r="H91" s="165"/>
      <c r="I91" s="166">
        <f t="shared" si="2"/>
        <v>0</v>
      </c>
      <c r="J91" s="167">
        <f t="shared" si="3"/>
        <v>0</v>
      </c>
      <c r="K91" s="166">
        <f t="shared" si="4"/>
        <v>0</v>
      </c>
      <c r="L91" s="166" t="str">
        <f t="shared" si="0"/>
        <v/>
      </c>
      <c r="M91" s="165"/>
      <c r="N91" s="166">
        <f>SUM('Pay App 1:Pay App 36'!L91)+SUM('Pay App 1:Pay App 36'!M91)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Data'!$N$2:$BW$88,38,FALSE)</f>
        <v>0</v>
      </c>
      <c r="F92" s="166">
        <f>IFERROR(E92+'Pay App 35'!F92,"")</f>
        <v>0</v>
      </c>
      <c r="G92" s="166">
        <f>SUM('Pay App 1:Pay App 35'!H92)</f>
        <v>0</v>
      </c>
      <c r="H92" s="165"/>
      <c r="I92" s="166">
        <f t="shared" si="2"/>
        <v>0</v>
      </c>
      <c r="J92" s="167">
        <f t="shared" si="3"/>
        <v>0</v>
      </c>
      <c r="K92" s="166">
        <f t="shared" si="4"/>
        <v>0</v>
      </c>
      <c r="L92" s="166" t="str">
        <f t="shared" si="0"/>
        <v/>
      </c>
      <c r="M92" s="165"/>
      <c r="N92" s="166">
        <f>SUM('Pay App 1:Pay App 36'!L92)+SUM('Pay App 1:Pay App 36'!M92)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Data'!$N$2:$BW$88,38,FALSE)</f>
        <v>0</v>
      </c>
      <c r="F93" s="166">
        <f>IFERROR(E93+'Pay App 35'!F93,"")</f>
        <v>0</v>
      </c>
      <c r="G93" s="166">
        <f>SUM('Pay App 1:Pay App 35'!H93)</f>
        <v>0</v>
      </c>
      <c r="H93" s="165"/>
      <c r="I93" s="166">
        <f t="shared" si="2"/>
        <v>0</v>
      </c>
      <c r="J93" s="167">
        <f t="shared" si="3"/>
        <v>0</v>
      </c>
      <c r="K93" s="166">
        <f t="shared" si="4"/>
        <v>0</v>
      </c>
      <c r="L93" s="166" t="str">
        <f t="shared" si="0"/>
        <v/>
      </c>
      <c r="M93" s="165"/>
      <c r="N93" s="166">
        <f>SUM('Pay App 1:Pay App 36'!L93)+SUM('Pay App 1:Pay App 36'!M93)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Data'!$N$2:$BW$88,38,FALSE)</f>
        <v>0</v>
      </c>
      <c r="F94" s="166">
        <f>IFERROR(E94+'Pay App 35'!F94,"")</f>
        <v>0</v>
      </c>
      <c r="G94" s="166">
        <f>SUM('Pay App 1:Pay App 35'!H94)</f>
        <v>0</v>
      </c>
      <c r="H94" s="165"/>
      <c r="I94" s="166">
        <f t="shared" si="2"/>
        <v>0</v>
      </c>
      <c r="J94" s="167">
        <f t="shared" si="3"/>
        <v>0</v>
      </c>
      <c r="K94" s="166">
        <f t="shared" si="4"/>
        <v>0</v>
      </c>
      <c r="L94" s="166" t="str">
        <f t="shared" si="0"/>
        <v/>
      </c>
      <c r="M94" s="165"/>
      <c r="N94" s="166">
        <f>SUM('Pay App 1:Pay App 36'!L94)+SUM('Pay App 1:Pay App 36'!M94)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Data'!$N$2:$BW$88,38,FALSE)</f>
        <v>0</v>
      </c>
      <c r="F95" s="166">
        <f>IFERROR(E95+'Pay App 35'!F95,"")</f>
        <v>0</v>
      </c>
      <c r="G95" s="166">
        <f>SUM('Pay App 1:Pay App 35'!H95)</f>
        <v>0</v>
      </c>
      <c r="H95" s="165"/>
      <c r="I95" s="166">
        <f t="shared" si="2"/>
        <v>0</v>
      </c>
      <c r="J95" s="167">
        <f t="shared" si="3"/>
        <v>0</v>
      </c>
      <c r="K95" s="166">
        <f t="shared" si="4"/>
        <v>0</v>
      </c>
      <c r="L95" s="166" t="str">
        <f t="shared" si="0"/>
        <v/>
      </c>
      <c r="M95" s="165"/>
      <c r="N95" s="166">
        <f>SUM('Pay App 1:Pay App 36'!L95)+SUM('Pay App 1:Pay App 36'!M95)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Data'!$N$2:$BW$88,38,FALSE)</f>
        <v>0</v>
      </c>
      <c r="F96" s="166">
        <f>IFERROR(E96+'Pay App 35'!F96,"")</f>
        <v>0</v>
      </c>
      <c r="G96" s="166">
        <f>SUM('Pay App 1:Pay App 35'!H96)</f>
        <v>0</v>
      </c>
      <c r="H96" s="165"/>
      <c r="I96" s="166">
        <f t="shared" si="2"/>
        <v>0</v>
      </c>
      <c r="J96" s="167">
        <f t="shared" si="3"/>
        <v>0</v>
      </c>
      <c r="K96" s="166">
        <f t="shared" si="4"/>
        <v>0</v>
      </c>
      <c r="L96" s="166" t="str">
        <f t="shared" si="0"/>
        <v/>
      </c>
      <c r="M96" s="165"/>
      <c r="N96" s="166">
        <f>SUM('Pay App 1:Pay App 36'!L96)+SUM('Pay App 1:Pay App 36'!M96)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Data'!$N$2:$BW$88,38,FALSE)</f>
        <v>0</v>
      </c>
      <c r="F97" s="166">
        <f>IFERROR(E97+'Pay App 35'!F97,"")</f>
        <v>0</v>
      </c>
      <c r="G97" s="166">
        <f>SUM('Pay App 1:Pay App 35'!H97)</f>
        <v>0</v>
      </c>
      <c r="H97" s="165"/>
      <c r="I97" s="166">
        <f t="shared" si="2"/>
        <v>0</v>
      </c>
      <c r="J97" s="167">
        <f t="shared" si="3"/>
        <v>0</v>
      </c>
      <c r="K97" s="166">
        <f t="shared" si="4"/>
        <v>0</v>
      </c>
      <c r="L97" s="166" t="str">
        <f t="shared" si="0"/>
        <v/>
      </c>
      <c r="M97" s="165"/>
      <c r="N97" s="166">
        <f>SUM('Pay App 1:Pay App 36'!L97)+SUM('Pay App 1:Pay App 36'!M97)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Data'!$N$2:$BW$88,38,FALSE)</f>
        <v>0</v>
      </c>
      <c r="F98" s="166">
        <f>IFERROR(E98+'Pay App 35'!F98,"")</f>
        <v>0</v>
      </c>
      <c r="G98" s="166">
        <f>SUM('Pay App 1:Pay App 35'!H98)</f>
        <v>0</v>
      </c>
      <c r="H98" s="165"/>
      <c r="I98" s="166">
        <f t="shared" si="2"/>
        <v>0</v>
      </c>
      <c r="J98" s="167">
        <f t="shared" si="3"/>
        <v>0</v>
      </c>
      <c r="K98" s="166">
        <f t="shared" si="4"/>
        <v>0</v>
      </c>
      <c r="L98" s="166" t="str">
        <f t="shared" si="0"/>
        <v/>
      </c>
      <c r="M98" s="165"/>
      <c r="N98" s="166">
        <f>SUM('Pay App 1:Pay App 36'!L98)+SUM('Pay App 1:Pay App 36'!M98)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Data'!$N$2:$BW$88,38,FALSE)</f>
        <v>0</v>
      </c>
      <c r="F99" s="166">
        <f>IFERROR(E99+'Pay App 35'!F99,"")</f>
        <v>0</v>
      </c>
      <c r="G99" s="166">
        <f>SUM('Pay App 1:Pay App 35'!H99)</f>
        <v>0</v>
      </c>
      <c r="H99" s="165"/>
      <c r="I99" s="166">
        <f t="shared" si="2"/>
        <v>0</v>
      </c>
      <c r="J99" s="167">
        <f t="shared" si="3"/>
        <v>0</v>
      </c>
      <c r="K99" s="166">
        <f t="shared" si="4"/>
        <v>0</v>
      </c>
      <c r="L99" s="166" t="str">
        <f t="shared" si="0"/>
        <v/>
      </c>
      <c r="M99" s="165"/>
      <c r="N99" s="166">
        <f>SUM('Pay App 1:Pay App 36'!L99)+SUM('Pay App 1:Pay App 36'!M99)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Data'!$N$2:$BW$88,38,FALSE)</f>
        <v>0</v>
      </c>
      <c r="F100" s="166">
        <f>IFERROR(E100+'Pay App 35'!F100,"")</f>
        <v>0</v>
      </c>
      <c r="G100" s="166">
        <f>SUM('Pay App 1:Pay App 35'!H100)</f>
        <v>0</v>
      </c>
      <c r="H100" s="165"/>
      <c r="I100" s="166">
        <f>G100+H100</f>
        <v>0</v>
      </c>
      <c r="J100" s="167">
        <f>IFERROR(I100/F100,0)</f>
        <v>0</v>
      </c>
      <c r="K100" s="166">
        <f>IFERROR(F100-I100,"")</f>
        <v>0</v>
      </c>
      <c r="L100" s="166" t="str">
        <f t="shared" si="0"/>
        <v/>
      </c>
      <c r="M100" s="165"/>
      <c r="N100" s="166">
        <f>SUM('Pay App 1:Pay App 36'!L100)+SUM('Pay App 1:Pay App 36'!M100)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36.200000000000003</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Data'!$N$2:$BW$88,38,FALSE)</f>
        <v>0</v>
      </c>
      <c r="F106" s="166">
        <f>IFERROR(E106+'Pay App 35'!F106,"")</f>
        <v>0</v>
      </c>
      <c r="G106" s="166">
        <f>SUM('Pay App 1:Pay App 35'!H106)</f>
        <v>0</v>
      </c>
      <c r="H106" s="165"/>
      <c r="I106" s="166">
        <f>G106+H106</f>
        <v>0</v>
      </c>
      <c r="J106" s="167">
        <f>IFERROR(I106/F106,0)</f>
        <v>0</v>
      </c>
      <c r="K106" s="166">
        <f>IFERROR(F106-I106,"")</f>
        <v>0</v>
      </c>
      <c r="L106" s="166" t="str">
        <f>IF(AND($H$33&lt;100000, $H$33&gt;0, H106&gt;=1),0,IF(AND($H$33&gt;=100000,H106&lt;&gt;""),O106,""))</f>
        <v/>
      </c>
      <c r="M106" s="165"/>
      <c r="N106" s="166">
        <f>SUM('Pay App 1:Pay App 36'!L106)+SUM('Pay App 1:Pay App 36'!M106)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Data'!$N$2:$BW$88,38,FALSE)</f>
        <v>0</v>
      </c>
      <c r="F107" s="166">
        <f>IFERROR(E107+'Pay App 35'!F107,"")</f>
        <v>0</v>
      </c>
      <c r="G107" s="166">
        <f>SUM('Pay App 1:Pay App 35'!H107)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36'!L107)+SUM('Pay App 1:Pay App 36'!M107)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Data'!$N$2:$BW$88,38,FALSE)</f>
        <v>0</v>
      </c>
      <c r="F108" s="166">
        <f>IFERROR(E108+'Pay App 35'!F108,"")</f>
        <v>0</v>
      </c>
      <c r="G108" s="166">
        <f>SUM('Pay App 1:Pay App 35'!H108)</f>
        <v>0</v>
      </c>
      <c r="H108" s="165"/>
      <c r="I108" s="166">
        <f t="shared" si="6"/>
        <v>0</v>
      </c>
      <c r="J108" s="167">
        <f t="shared" si="7"/>
        <v>0</v>
      </c>
      <c r="K108" s="166">
        <f t="shared" si="8"/>
        <v>0</v>
      </c>
      <c r="L108" s="166" t="str">
        <f t="shared" si="9"/>
        <v/>
      </c>
      <c r="M108" s="165"/>
      <c r="N108" s="166">
        <f>SUM('Pay App 1:Pay App 36'!L108)+SUM('Pay App 1:Pay App 36'!M108)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Data'!$N$2:$BW$88,38,FALSE)</f>
        <v>0</v>
      </c>
      <c r="F109" s="166">
        <f>IFERROR(E109+'Pay App 35'!F109,"")</f>
        <v>0</v>
      </c>
      <c r="G109" s="166">
        <f>SUM('Pay App 1:Pay App 35'!H109)</f>
        <v>0</v>
      </c>
      <c r="H109" s="165"/>
      <c r="I109" s="166">
        <f t="shared" si="6"/>
        <v>0</v>
      </c>
      <c r="J109" s="167">
        <f t="shared" si="7"/>
        <v>0</v>
      </c>
      <c r="K109" s="166">
        <f t="shared" si="8"/>
        <v>0</v>
      </c>
      <c r="L109" s="166" t="str">
        <f t="shared" si="9"/>
        <v/>
      </c>
      <c r="M109" s="165"/>
      <c r="N109" s="166">
        <f>SUM('Pay App 1:Pay App 36'!L109)+SUM('Pay App 1:Pay App 36'!M109)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Data'!$N$2:$BW$88,38,FALSE)</f>
        <v>0</v>
      </c>
      <c r="F110" s="166">
        <f>IFERROR(E110+'Pay App 35'!F110,"")</f>
        <v>0</v>
      </c>
      <c r="G110" s="166">
        <f>SUM('Pay App 1:Pay App 35'!H110)</f>
        <v>0</v>
      </c>
      <c r="H110" s="165"/>
      <c r="I110" s="166">
        <f t="shared" si="6"/>
        <v>0</v>
      </c>
      <c r="J110" s="167">
        <f t="shared" si="7"/>
        <v>0</v>
      </c>
      <c r="K110" s="166">
        <f t="shared" si="8"/>
        <v>0</v>
      </c>
      <c r="L110" s="166" t="str">
        <f t="shared" si="9"/>
        <v/>
      </c>
      <c r="M110" s="165"/>
      <c r="N110" s="166">
        <f>SUM('Pay App 1:Pay App 36'!L110)+SUM('Pay App 1:Pay App 36'!M110)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Data'!$N$2:$BW$88,38,FALSE)</f>
        <v>0</v>
      </c>
      <c r="F111" s="166">
        <f>IFERROR(E111+'Pay App 35'!F111,"")</f>
        <v>0</v>
      </c>
      <c r="G111" s="166">
        <f>SUM('Pay App 1:Pay App 35'!H111)</f>
        <v>0</v>
      </c>
      <c r="H111" s="165"/>
      <c r="I111" s="166">
        <f t="shared" si="6"/>
        <v>0</v>
      </c>
      <c r="J111" s="167">
        <f t="shared" si="7"/>
        <v>0</v>
      </c>
      <c r="K111" s="166">
        <f t="shared" si="8"/>
        <v>0</v>
      </c>
      <c r="L111" s="166" t="str">
        <f t="shared" si="9"/>
        <v/>
      </c>
      <c r="M111" s="165"/>
      <c r="N111" s="166">
        <f>SUM('Pay App 1:Pay App 36'!L111)+SUM('Pay App 1:Pay App 36'!M111)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Data'!$N$2:$BW$88,38,FALSE)</f>
        <v>0</v>
      </c>
      <c r="F112" s="166">
        <f>IFERROR(E112+'Pay App 35'!F112,"")</f>
        <v>0</v>
      </c>
      <c r="G112" s="166">
        <f>SUM('Pay App 1:Pay App 35'!H112)</f>
        <v>0</v>
      </c>
      <c r="H112" s="165"/>
      <c r="I112" s="166">
        <f t="shared" si="6"/>
        <v>0</v>
      </c>
      <c r="J112" s="167">
        <f t="shared" si="7"/>
        <v>0</v>
      </c>
      <c r="K112" s="166">
        <f t="shared" si="8"/>
        <v>0</v>
      </c>
      <c r="L112" s="166" t="str">
        <f t="shared" si="9"/>
        <v/>
      </c>
      <c r="M112" s="165"/>
      <c r="N112" s="166">
        <f>SUM('Pay App 1:Pay App 36'!L112)+SUM('Pay App 1:Pay App 36'!M112)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Data'!$N$2:$BW$88,38,FALSE)</f>
        <v>0</v>
      </c>
      <c r="F113" s="166">
        <f>IFERROR(E113+'Pay App 35'!F113,"")</f>
        <v>0</v>
      </c>
      <c r="G113" s="166">
        <f>SUM('Pay App 1:Pay App 35'!H113)</f>
        <v>0</v>
      </c>
      <c r="H113" s="165"/>
      <c r="I113" s="166">
        <f t="shared" si="6"/>
        <v>0</v>
      </c>
      <c r="J113" s="167">
        <f t="shared" si="7"/>
        <v>0</v>
      </c>
      <c r="K113" s="166">
        <f t="shared" si="8"/>
        <v>0</v>
      </c>
      <c r="L113" s="166" t="str">
        <f t="shared" si="9"/>
        <v/>
      </c>
      <c r="M113" s="165"/>
      <c r="N113" s="166">
        <f>SUM('Pay App 1:Pay App 36'!L113)+SUM('Pay App 1:Pay App 36'!M113)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Data'!$N$2:$BW$88,38,FALSE)</f>
        <v>0</v>
      </c>
      <c r="F114" s="166">
        <f>IFERROR(E114+'Pay App 35'!F114,"")</f>
        <v>0</v>
      </c>
      <c r="G114" s="166">
        <f>SUM('Pay App 1:Pay App 35'!H114)</f>
        <v>0</v>
      </c>
      <c r="H114" s="165"/>
      <c r="I114" s="166">
        <f t="shared" si="6"/>
        <v>0</v>
      </c>
      <c r="J114" s="167">
        <f t="shared" si="7"/>
        <v>0</v>
      </c>
      <c r="K114" s="166">
        <f t="shared" si="8"/>
        <v>0</v>
      </c>
      <c r="L114" s="166" t="str">
        <f t="shared" si="9"/>
        <v/>
      </c>
      <c r="M114" s="165"/>
      <c r="N114" s="166">
        <f>SUM('Pay App 1:Pay App 36'!L114)+SUM('Pay App 1:Pay App 36'!M114)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Data'!$N$2:$BW$88,38,FALSE)</f>
        <v>0</v>
      </c>
      <c r="F115" s="166">
        <f>IFERROR(E115+'Pay App 35'!F115,"")</f>
        <v>0</v>
      </c>
      <c r="G115" s="166">
        <f>SUM('Pay App 1:Pay App 35'!H115)</f>
        <v>0</v>
      </c>
      <c r="H115" s="165"/>
      <c r="I115" s="166">
        <f t="shared" si="6"/>
        <v>0</v>
      </c>
      <c r="J115" s="167">
        <f t="shared" si="7"/>
        <v>0</v>
      </c>
      <c r="K115" s="166">
        <f t="shared" si="8"/>
        <v>0</v>
      </c>
      <c r="L115" s="166" t="str">
        <f t="shared" si="9"/>
        <v/>
      </c>
      <c r="M115" s="165"/>
      <c r="N115" s="166">
        <f>SUM('Pay App 1:Pay App 36'!L115)+SUM('Pay App 1:Pay App 36'!M115)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Data'!$N$2:$BW$88,38,FALSE)</f>
        <v>0</v>
      </c>
      <c r="F116" s="166">
        <f>IFERROR(E116+'Pay App 35'!F116,"")</f>
        <v>0</v>
      </c>
      <c r="G116" s="166">
        <f>SUM('Pay App 1:Pay App 35'!H116)</f>
        <v>0</v>
      </c>
      <c r="H116" s="165"/>
      <c r="I116" s="166">
        <f t="shared" si="6"/>
        <v>0</v>
      </c>
      <c r="J116" s="167">
        <f t="shared" si="7"/>
        <v>0</v>
      </c>
      <c r="K116" s="166">
        <f t="shared" si="8"/>
        <v>0</v>
      </c>
      <c r="L116" s="166" t="str">
        <f t="shared" si="9"/>
        <v/>
      </c>
      <c r="M116" s="165"/>
      <c r="N116" s="166">
        <f>SUM('Pay App 1:Pay App 36'!L116)+SUM('Pay App 1:Pay App 36'!M116)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Data'!$N$2:$BW$88,38,FALSE)</f>
        <v>0</v>
      </c>
      <c r="F117" s="166">
        <f>IFERROR(E117+'Pay App 35'!F117,"")</f>
        <v>0</v>
      </c>
      <c r="G117" s="166">
        <f>SUM('Pay App 1:Pay App 35'!H117)</f>
        <v>0</v>
      </c>
      <c r="H117" s="165"/>
      <c r="I117" s="166">
        <f t="shared" si="6"/>
        <v>0</v>
      </c>
      <c r="J117" s="167">
        <f t="shared" si="7"/>
        <v>0</v>
      </c>
      <c r="K117" s="166">
        <f t="shared" si="8"/>
        <v>0</v>
      </c>
      <c r="L117" s="166" t="str">
        <f t="shared" si="9"/>
        <v/>
      </c>
      <c r="M117" s="165"/>
      <c r="N117" s="166">
        <f>SUM('Pay App 1:Pay App 36'!L117)+SUM('Pay App 1:Pay App 36'!M117)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Data'!$N$2:$BW$88,38,FALSE)</f>
        <v>0</v>
      </c>
      <c r="F118" s="166">
        <f>IFERROR(E118+'Pay App 35'!F118,"")</f>
        <v>0</v>
      </c>
      <c r="G118" s="166">
        <f>SUM('Pay App 1:Pay App 35'!H118)</f>
        <v>0</v>
      </c>
      <c r="H118" s="165"/>
      <c r="I118" s="166">
        <f t="shared" si="6"/>
        <v>0</v>
      </c>
      <c r="J118" s="167">
        <f t="shared" si="7"/>
        <v>0</v>
      </c>
      <c r="K118" s="166">
        <f t="shared" si="8"/>
        <v>0</v>
      </c>
      <c r="L118" s="166" t="str">
        <f t="shared" si="9"/>
        <v/>
      </c>
      <c r="M118" s="165"/>
      <c r="N118" s="166">
        <f>SUM('Pay App 1:Pay App 36'!L118)+SUM('Pay App 1:Pay App 36'!M118)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Data'!$N$2:$BW$88,38,FALSE)</f>
        <v>0</v>
      </c>
      <c r="F119" s="166">
        <f>IFERROR(E119+'Pay App 35'!F119,"")</f>
        <v>0</v>
      </c>
      <c r="G119" s="166">
        <f>SUM('Pay App 1:Pay App 35'!H119)</f>
        <v>0</v>
      </c>
      <c r="H119" s="165"/>
      <c r="I119" s="166">
        <f t="shared" si="6"/>
        <v>0</v>
      </c>
      <c r="J119" s="167">
        <f t="shared" si="7"/>
        <v>0</v>
      </c>
      <c r="K119" s="166">
        <f t="shared" si="8"/>
        <v>0</v>
      </c>
      <c r="L119" s="166" t="str">
        <f t="shared" si="9"/>
        <v/>
      </c>
      <c r="M119" s="165"/>
      <c r="N119" s="166">
        <f>SUM('Pay App 1:Pay App 36'!L119)+SUM('Pay App 1:Pay App 36'!M119)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Data'!$N$2:$BW$88,38,FALSE)</f>
        <v>0</v>
      </c>
      <c r="F120" s="166">
        <f>IFERROR(E120+'Pay App 35'!F120,"")</f>
        <v>0</v>
      </c>
      <c r="G120" s="166">
        <f>SUM('Pay App 1:Pay App 35'!H120)</f>
        <v>0</v>
      </c>
      <c r="H120" s="165"/>
      <c r="I120" s="166">
        <f t="shared" si="6"/>
        <v>0</v>
      </c>
      <c r="J120" s="167">
        <f t="shared" si="7"/>
        <v>0</v>
      </c>
      <c r="K120" s="166">
        <f t="shared" si="8"/>
        <v>0</v>
      </c>
      <c r="L120" s="166" t="str">
        <f t="shared" si="9"/>
        <v/>
      </c>
      <c r="M120" s="165"/>
      <c r="N120" s="166">
        <f>SUM('Pay App 1:Pay App 36'!L120)+SUM('Pay App 1:Pay App 36'!M120)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Data'!$N$2:$BW$88,38,FALSE)</f>
        <v>0</v>
      </c>
      <c r="F121" s="166">
        <f>IFERROR(E121+'Pay App 35'!F121,"")</f>
        <v>0</v>
      </c>
      <c r="G121" s="166">
        <f>SUM('Pay App 1:Pay App 35'!H121)</f>
        <v>0</v>
      </c>
      <c r="H121" s="165"/>
      <c r="I121" s="166">
        <f t="shared" si="6"/>
        <v>0</v>
      </c>
      <c r="J121" s="167">
        <f t="shared" si="7"/>
        <v>0</v>
      </c>
      <c r="K121" s="166">
        <f t="shared" si="8"/>
        <v>0</v>
      </c>
      <c r="L121" s="166" t="str">
        <f t="shared" si="9"/>
        <v/>
      </c>
      <c r="M121" s="165"/>
      <c r="N121" s="166">
        <f>SUM('Pay App 1:Pay App 36'!L121)+SUM('Pay App 1:Pay App 36'!M121)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Data'!$N$2:$BW$88,38,FALSE)</f>
        <v>0</v>
      </c>
      <c r="F122" s="166">
        <f>IFERROR(E122+'Pay App 35'!F122,"")</f>
        <v>0</v>
      </c>
      <c r="G122" s="166">
        <f>SUM('Pay App 1:Pay App 35'!H122)</f>
        <v>0</v>
      </c>
      <c r="H122" s="165"/>
      <c r="I122" s="166">
        <f t="shared" si="6"/>
        <v>0</v>
      </c>
      <c r="J122" s="167">
        <f t="shared" si="7"/>
        <v>0</v>
      </c>
      <c r="K122" s="166">
        <f t="shared" si="8"/>
        <v>0</v>
      </c>
      <c r="L122" s="166" t="str">
        <f t="shared" si="9"/>
        <v/>
      </c>
      <c r="M122" s="165"/>
      <c r="N122" s="166">
        <f>SUM('Pay App 1:Pay App 36'!L122)+SUM('Pay App 1:Pay App 36'!M122)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Data'!$N$2:$BW$88,38,FALSE)</f>
        <v>0</v>
      </c>
      <c r="F123" s="166">
        <f>IFERROR(E123+'Pay App 35'!F123,"")</f>
        <v>0</v>
      </c>
      <c r="G123" s="166">
        <f>SUM('Pay App 1:Pay App 35'!H123)</f>
        <v>0</v>
      </c>
      <c r="H123" s="165"/>
      <c r="I123" s="166">
        <f t="shared" si="6"/>
        <v>0</v>
      </c>
      <c r="J123" s="167">
        <f t="shared" si="7"/>
        <v>0</v>
      </c>
      <c r="K123" s="166">
        <f t="shared" si="8"/>
        <v>0</v>
      </c>
      <c r="L123" s="166" t="str">
        <f t="shared" si="9"/>
        <v/>
      </c>
      <c r="M123" s="165"/>
      <c r="N123" s="166">
        <f>SUM('Pay App 1:Pay App 36'!L123)+SUM('Pay App 1:Pay App 36'!M123)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Data'!$N$2:$BW$88,38,FALSE)</f>
        <v>0</v>
      </c>
      <c r="F124" s="166">
        <f>IFERROR(E124+'Pay App 35'!F124,"")</f>
        <v>0</v>
      </c>
      <c r="G124" s="166">
        <f>SUM('Pay App 1:Pay App 35'!H124)</f>
        <v>0</v>
      </c>
      <c r="H124" s="165"/>
      <c r="I124" s="166">
        <f t="shared" si="6"/>
        <v>0</v>
      </c>
      <c r="J124" s="167">
        <f t="shared" si="7"/>
        <v>0</v>
      </c>
      <c r="K124" s="166">
        <f t="shared" si="8"/>
        <v>0</v>
      </c>
      <c r="L124" s="166" t="str">
        <f t="shared" si="9"/>
        <v/>
      </c>
      <c r="M124" s="165"/>
      <c r="N124" s="166">
        <f>SUM('Pay App 1:Pay App 36'!L124)+SUM('Pay App 1:Pay App 36'!M124)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Data'!$N$2:$BW$88,38,FALSE)</f>
        <v>0</v>
      </c>
      <c r="F125" s="166">
        <f>IFERROR(E125+'Pay App 35'!F125,"")</f>
        <v>0</v>
      </c>
      <c r="G125" s="166">
        <f>SUM('Pay App 1:Pay App 35'!H125)</f>
        <v>0</v>
      </c>
      <c r="H125" s="165"/>
      <c r="I125" s="166">
        <f t="shared" si="6"/>
        <v>0</v>
      </c>
      <c r="J125" s="167">
        <f t="shared" si="7"/>
        <v>0</v>
      </c>
      <c r="K125" s="166">
        <f t="shared" si="8"/>
        <v>0</v>
      </c>
      <c r="L125" s="166" t="str">
        <f t="shared" si="9"/>
        <v/>
      </c>
      <c r="M125" s="165"/>
      <c r="N125" s="166">
        <f>SUM('Pay App 1:Pay App 36'!L125)+SUM('Pay App 1:Pay App 36'!M125)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Data'!$N$2:$BW$88,38,FALSE)</f>
        <v>0</v>
      </c>
      <c r="F126" s="166">
        <f>IFERROR(E126+'Pay App 35'!F126,"")</f>
        <v>0</v>
      </c>
      <c r="G126" s="166">
        <f>SUM('Pay App 1:Pay App 35'!H126)</f>
        <v>0</v>
      </c>
      <c r="H126" s="165"/>
      <c r="I126" s="166">
        <f t="shared" si="6"/>
        <v>0</v>
      </c>
      <c r="J126" s="167">
        <f t="shared" si="7"/>
        <v>0</v>
      </c>
      <c r="K126" s="166">
        <f t="shared" si="8"/>
        <v>0</v>
      </c>
      <c r="L126" s="166" t="str">
        <f t="shared" si="9"/>
        <v/>
      </c>
      <c r="M126" s="165"/>
      <c r="N126" s="166">
        <f>SUM('Pay App 1:Pay App 36'!L126)+SUM('Pay App 1:Pay App 36'!M126)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Data'!$N$2:$BW$88,38,FALSE)</f>
        <v>0</v>
      </c>
      <c r="F127" s="166">
        <f>IFERROR(E127+'Pay App 35'!F127,"")</f>
        <v>0</v>
      </c>
      <c r="G127" s="166">
        <f>SUM('Pay App 1:Pay App 35'!H127)</f>
        <v>0</v>
      </c>
      <c r="H127" s="165"/>
      <c r="I127" s="166">
        <f t="shared" si="6"/>
        <v>0</v>
      </c>
      <c r="J127" s="167">
        <f t="shared" si="7"/>
        <v>0</v>
      </c>
      <c r="K127" s="166">
        <f t="shared" si="8"/>
        <v>0</v>
      </c>
      <c r="L127" s="166" t="str">
        <f t="shared" si="9"/>
        <v/>
      </c>
      <c r="M127" s="165"/>
      <c r="N127" s="166">
        <f>SUM('Pay App 1:Pay App 36'!L127)+SUM('Pay App 1:Pay App 36'!M127)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Data'!$N$2:$BW$88,38,FALSE)</f>
        <v>0</v>
      </c>
      <c r="F128" s="166">
        <f>IFERROR(E128+'Pay App 35'!F128,"")</f>
        <v>0</v>
      </c>
      <c r="G128" s="166">
        <f>SUM('Pay App 1:Pay App 35'!H128)</f>
        <v>0</v>
      </c>
      <c r="H128" s="165"/>
      <c r="I128" s="166">
        <f t="shared" si="6"/>
        <v>0</v>
      </c>
      <c r="J128" s="167">
        <f t="shared" si="7"/>
        <v>0</v>
      </c>
      <c r="K128" s="166">
        <f t="shared" si="8"/>
        <v>0</v>
      </c>
      <c r="L128" s="166" t="str">
        <f t="shared" si="9"/>
        <v/>
      </c>
      <c r="M128" s="165"/>
      <c r="N128" s="166">
        <f>SUM('Pay App 1:Pay App 36'!L128)+SUM('Pay App 1:Pay App 36'!M128)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Data'!$N$2:$BW$88,38,FALSE)</f>
        <v>0</v>
      </c>
      <c r="F129" s="166">
        <f>IFERROR(E129+'Pay App 35'!F129,"")</f>
        <v>0</v>
      </c>
      <c r="G129" s="166">
        <f>SUM('Pay App 1:Pay App 35'!H129)</f>
        <v>0</v>
      </c>
      <c r="H129" s="165"/>
      <c r="I129" s="166">
        <f t="shared" si="6"/>
        <v>0</v>
      </c>
      <c r="J129" s="167">
        <f t="shared" si="7"/>
        <v>0</v>
      </c>
      <c r="K129" s="166">
        <f t="shared" si="8"/>
        <v>0</v>
      </c>
      <c r="L129" s="166" t="str">
        <f t="shared" si="9"/>
        <v/>
      </c>
      <c r="M129" s="165"/>
      <c r="N129" s="166">
        <f>SUM('Pay App 1:Pay App 36'!L129)+SUM('Pay App 1:Pay App 36'!M129)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Data'!$N$2:$BW$88,38,FALSE)</f>
        <v>0</v>
      </c>
      <c r="F130" s="166">
        <f>IFERROR(E130+'Pay App 35'!F130,"")</f>
        <v>0</v>
      </c>
      <c r="G130" s="166">
        <f>SUM('Pay App 1:Pay App 35'!H130)</f>
        <v>0</v>
      </c>
      <c r="H130" s="165"/>
      <c r="I130" s="166">
        <f t="shared" si="6"/>
        <v>0</v>
      </c>
      <c r="J130" s="167">
        <f t="shared" si="7"/>
        <v>0</v>
      </c>
      <c r="K130" s="166">
        <f t="shared" si="8"/>
        <v>0</v>
      </c>
      <c r="L130" s="166" t="str">
        <f t="shared" si="9"/>
        <v/>
      </c>
      <c r="M130" s="165"/>
      <c r="N130" s="166">
        <f>SUM('Pay App 1:Pay App 36'!L130)+SUM('Pay App 1:Pay App 36'!M130)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Data'!$N$2:$BW$88,38,FALSE)</f>
        <v>0</v>
      </c>
      <c r="F131" s="166">
        <f>IFERROR(E131+'Pay App 35'!F131,"")</f>
        <v>0</v>
      </c>
      <c r="G131" s="166">
        <f>SUM('Pay App 1:Pay App 35'!H131)</f>
        <v>0</v>
      </c>
      <c r="H131" s="165"/>
      <c r="I131" s="166">
        <f t="shared" si="6"/>
        <v>0</v>
      </c>
      <c r="J131" s="167">
        <f t="shared" si="7"/>
        <v>0</v>
      </c>
      <c r="K131" s="166">
        <f t="shared" si="8"/>
        <v>0</v>
      </c>
      <c r="L131" s="166" t="str">
        <f t="shared" si="9"/>
        <v/>
      </c>
      <c r="M131" s="165"/>
      <c r="N131" s="166">
        <f>SUM('Pay App 1:Pay App 36'!L131)+SUM('Pay App 1:Pay App 36'!M131)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Data'!$N$2:$BW$88,38,FALSE)</f>
        <v>0</v>
      </c>
      <c r="F132" s="166">
        <f>IFERROR(E132+'Pay App 35'!F132,"")</f>
        <v>0</v>
      </c>
      <c r="G132" s="166">
        <f>SUM('Pay App 1:Pay App 35'!H132)</f>
        <v>0</v>
      </c>
      <c r="H132" s="165"/>
      <c r="I132" s="166">
        <f t="shared" si="6"/>
        <v>0</v>
      </c>
      <c r="J132" s="167">
        <f t="shared" si="7"/>
        <v>0</v>
      </c>
      <c r="K132" s="166">
        <f t="shared" si="8"/>
        <v>0</v>
      </c>
      <c r="L132" s="166" t="str">
        <f t="shared" si="9"/>
        <v/>
      </c>
      <c r="M132" s="165"/>
      <c r="N132" s="166">
        <f>SUM('Pay App 1:Pay App 36'!L132)+SUM('Pay App 1:Pay App 36'!M132)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Data'!$N$2:$BW$88,38,FALSE)</f>
        <v>0</v>
      </c>
      <c r="F133" s="166">
        <f>IFERROR(E133+'Pay App 35'!F133,"")</f>
        <v>0</v>
      </c>
      <c r="G133" s="166">
        <f>SUM('Pay App 1:Pay App 35'!H133)</f>
        <v>0</v>
      </c>
      <c r="H133" s="165"/>
      <c r="I133" s="166">
        <f t="shared" si="6"/>
        <v>0</v>
      </c>
      <c r="J133" s="167">
        <f t="shared" si="7"/>
        <v>0</v>
      </c>
      <c r="K133" s="166">
        <f t="shared" si="8"/>
        <v>0</v>
      </c>
      <c r="L133" s="166" t="str">
        <f t="shared" si="9"/>
        <v/>
      </c>
      <c r="M133" s="165"/>
      <c r="N133" s="166">
        <f>SUM('Pay App 1:Pay App 36'!L133)+SUM('Pay App 1:Pay App 36'!M133)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Data'!$N$2:$BW$88,38,FALSE)</f>
        <v>0</v>
      </c>
      <c r="F134" s="166">
        <f>IFERROR(E134+'Pay App 35'!F134,"")</f>
        <v>0</v>
      </c>
      <c r="G134" s="166">
        <f>SUM('Pay App 1:Pay App 35'!H134)</f>
        <v>0</v>
      </c>
      <c r="H134" s="165"/>
      <c r="I134" s="166">
        <f t="shared" si="6"/>
        <v>0</v>
      </c>
      <c r="J134" s="167">
        <f t="shared" si="7"/>
        <v>0</v>
      </c>
      <c r="K134" s="166">
        <f t="shared" si="8"/>
        <v>0</v>
      </c>
      <c r="L134" s="166" t="str">
        <f t="shared" si="9"/>
        <v/>
      </c>
      <c r="M134" s="165"/>
      <c r="N134" s="166">
        <f>SUM('Pay App 1:Pay App 36'!L134)+SUM('Pay App 1:Pay App 36'!M134)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Data'!$N$2:$BW$88,38,FALSE)</f>
        <v>0</v>
      </c>
      <c r="F135" s="166">
        <f>IFERROR(E135+'Pay App 35'!F135,"")</f>
        <v>0</v>
      </c>
      <c r="G135" s="166">
        <f>SUM('Pay App 1:Pay App 35'!H135)</f>
        <v>0</v>
      </c>
      <c r="H135" s="165"/>
      <c r="I135" s="166">
        <f t="shared" si="6"/>
        <v>0</v>
      </c>
      <c r="J135" s="167">
        <f t="shared" si="7"/>
        <v>0</v>
      </c>
      <c r="K135" s="166">
        <f t="shared" si="8"/>
        <v>0</v>
      </c>
      <c r="L135" s="166" t="str">
        <f t="shared" si="9"/>
        <v/>
      </c>
      <c r="M135" s="165"/>
      <c r="N135" s="166">
        <f>SUM('Pay App 1:Pay App 36'!L135)+SUM('Pay App 1:Pay App 36'!M135)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Data'!$N$2:$BW$88,38,FALSE)</f>
        <v>0</v>
      </c>
      <c r="F136" s="166">
        <f>IFERROR(E136+'Pay App 35'!F136,"")</f>
        <v>0</v>
      </c>
      <c r="G136" s="166">
        <f>SUM('Pay App 1:Pay App 35'!H136)</f>
        <v>0</v>
      </c>
      <c r="H136" s="165"/>
      <c r="I136" s="166">
        <f t="shared" si="6"/>
        <v>0</v>
      </c>
      <c r="J136" s="167">
        <f t="shared" si="7"/>
        <v>0</v>
      </c>
      <c r="K136" s="166">
        <f t="shared" si="8"/>
        <v>0</v>
      </c>
      <c r="L136" s="166" t="str">
        <f t="shared" si="9"/>
        <v/>
      </c>
      <c r="M136" s="165"/>
      <c r="N136" s="166">
        <f>SUM('Pay App 1:Pay App 36'!L136)+SUM('Pay App 1:Pay App 36'!M136)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Data'!$N$2:$BW$88,38,FALSE)</f>
        <v>0</v>
      </c>
      <c r="F137" s="166">
        <f>IFERROR(E137+'Pay App 35'!F137,"")</f>
        <v>0</v>
      </c>
      <c r="G137" s="166">
        <f>SUM('Pay App 1:Pay App 35'!H137)</f>
        <v>0</v>
      </c>
      <c r="H137" s="165"/>
      <c r="I137" s="166">
        <f t="shared" si="6"/>
        <v>0</v>
      </c>
      <c r="J137" s="167">
        <f t="shared" si="7"/>
        <v>0</v>
      </c>
      <c r="K137" s="166">
        <f t="shared" si="8"/>
        <v>0</v>
      </c>
      <c r="L137" s="166" t="str">
        <f t="shared" si="9"/>
        <v/>
      </c>
      <c r="M137" s="165"/>
      <c r="N137" s="166">
        <f>SUM('Pay App 1:Pay App 36'!L137)+SUM('Pay App 1:Pay App 36'!M137)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Data'!$N$2:$BW$88,38,FALSE)</f>
        <v>0</v>
      </c>
      <c r="F138" s="166">
        <f>IFERROR(E138+'Pay App 35'!F138,"")</f>
        <v>0</v>
      </c>
      <c r="G138" s="166">
        <f>SUM('Pay App 1:Pay App 35'!H138)</f>
        <v>0</v>
      </c>
      <c r="H138" s="165"/>
      <c r="I138" s="166">
        <f t="shared" si="6"/>
        <v>0</v>
      </c>
      <c r="J138" s="167">
        <f t="shared" si="7"/>
        <v>0</v>
      </c>
      <c r="K138" s="166">
        <f t="shared" si="8"/>
        <v>0</v>
      </c>
      <c r="L138" s="166" t="str">
        <f t="shared" si="9"/>
        <v/>
      </c>
      <c r="M138" s="165"/>
      <c r="N138" s="166">
        <f>SUM('Pay App 1:Pay App 36'!L138)+SUM('Pay App 1:Pay App 36'!M138)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Data'!$N$2:$BW$88,38,FALSE)</f>
        <v>0</v>
      </c>
      <c r="F139" s="166">
        <f>IFERROR(E139+'Pay App 35'!F139,"")</f>
        <v>0</v>
      </c>
      <c r="G139" s="166">
        <f>SUM('Pay App 1:Pay App 35'!H139)</f>
        <v>0</v>
      </c>
      <c r="H139" s="165"/>
      <c r="I139" s="166">
        <f t="shared" si="6"/>
        <v>0</v>
      </c>
      <c r="J139" s="167">
        <f t="shared" si="7"/>
        <v>0</v>
      </c>
      <c r="K139" s="166">
        <f t="shared" si="8"/>
        <v>0</v>
      </c>
      <c r="L139" s="166" t="str">
        <f t="shared" si="9"/>
        <v/>
      </c>
      <c r="M139" s="165"/>
      <c r="N139" s="166">
        <f>SUM('Pay App 1:Pay App 36'!L139)+SUM('Pay App 1:Pay App 36'!M139)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Data'!$N$2:$BW$88,38,FALSE)</f>
        <v>0</v>
      </c>
      <c r="F140" s="166">
        <f>IFERROR(E140+'Pay App 35'!F140,"")</f>
        <v>0</v>
      </c>
      <c r="G140" s="166">
        <f>SUM('Pay App 1:Pay App 35'!H140)</f>
        <v>0</v>
      </c>
      <c r="H140" s="165"/>
      <c r="I140" s="166">
        <f t="shared" si="6"/>
        <v>0</v>
      </c>
      <c r="J140" s="167">
        <f t="shared" si="7"/>
        <v>0</v>
      </c>
      <c r="K140" s="166">
        <f t="shared" si="8"/>
        <v>0</v>
      </c>
      <c r="L140" s="166" t="str">
        <f t="shared" si="9"/>
        <v/>
      </c>
      <c r="M140" s="165"/>
      <c r="N140" s="166">
        <f>SUM('Pay App 1:Pay App 36'!L140)+SUM('Pay App 1:Pay App 36'!M140)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Data'!$N$2:$BW$88,38,FALSE)</f>
        <v>0</v>
      </c>
      <c r="F141" s="166">
        <f>IFERROR(E141+'Pay App 35'!F141,"")</f>
        <v>0</v>
      </c>
      <c r="G141" s="166">
        <f>SUM('Pay App 1:Pay App 35'!H141)</f>
        <v>0</v>
      </c>
      <c r="H141" s="165"/>
      <c r="I141" s="166">
        <f t="shared" si="6"/>
        <v>0</v>
      </c>
      <c r="J141" s="167">
        <f t="shared" si="7"/>
        <v>0</v>
      </c>
      <c r="K141" s="166">
        <f t="shared" si="8"/>
        <v>0</v>
      </c>
      <c r="L141" s="166" t="str">
        <f t="shared" si="9"/>
        <v/>
      </c>
      <c r="M141" s="165"/>
      <c r="N141" s="166">
        <f>SUM('Pay App 1:Pay App 36'!L141)+SUM('Pay App 1:Pay App 36'!M141)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Data'!$N$2:$BW$88,38,FALSE)</f>
        <v>0</v>
      </c>
      <c r="F142" s="166">
        <f>IFERROR(E142+'Pay App 35'!F142,"")</f>
        <v>0</v>
      </c>
      <c r="G142" s="166">
        <f>SUM('Pay App 1:Pay App 35'!H142)</f>
        <v>0</v>
      </c>
      <c r="H142" s="165"/>
      <c r="I142" s="166">
        <f t="shared" si="6"/>
        <v>0</v>
      </c>
      <c r="J142" s="167">
        <f t="shared" si="7"/>
        <v>0</v>
      </c>
      <c r="K142" s="166">
        <f t="shared" si="8"/>
        <v>0</v>
      </c>
      <c r="L142" s="166" t="str">
        <f t="shared" si="9"/>
        <v/>
      </c>
      <c r="M142" s="165"/>
      <c r="N142" s="166">
        <f>SUM('Pay App 1:Pay App 36'!L142)+SUM('Pay App 1:Pay App 36'!M142)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Data'!$N$2:$BW$88,38,FALSE)</f>
        <v>0</v>
      </c>
      <c r="F143" s="166">
        <f>IFERROR(E143+'Pay App 35'!F143,"")</f>
        <v>0</v>
      </c>
      <c r="G143" s="166">
        <f>SUM('Pay App 1:Pay App 35'!H143)</f>
        <v>0</v>
      </c>
      <c r="H143" s="165"/>
      <c r="I143" s="166">
        <f t="shared" si="6"/>
        <v>0</v>
      </c>
      <c r="J143" s="167">
        <f t="shared" si="7"/>
        <v>0</v>
      </c>
      <c r="K143" s="166">
        <f t="shared" si="8"/>
        <v>0</v>
      </c>
      <c r="L143" s="166" t="str">
        <f t="shared" si="9"/>
        <v/>
      </c>
      <c r="M143" s="165"/>
      <c r="N143" s="166">
        <f>SUM('Pay App 1:Pay App 36'!L143)+SUM('Pay App 1:Pay App 36'!M143)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Data'!$N$2:$BW$88,38,FALSE)</f>
        <v>0</v>
      </c>
      <c r="F144" s="166">
        <f>IFERROR(E144+'Pay App 35'!F144,"")</f>
        <v>0</v>
      </c>
      <c r="G144" s="166">
        <f>SUM('Pay App 1:Pay App 35'!H144)</f>
        <v>0</v>
      </c>
      <c r="H144" s="165"/>
      <c r="I144" s="166">
        <f t="shared" si="6"/>
        <v>0</v>
      </c>
      <c r="J144" s="167">
        <f t="shared" si="7"/>
        <v>0</v>
      </c>
      <c r="K144" s="166">
        <f t="shared" si="8"/>
        <v>0</v>
      </c>
      <c r="L144" s="166" t="str">
        <f t="shared" si="9"/>
        <v/>
      </c>
      <c r="M144" s="165"/>
      <c r="N144" s="166">
        <f>SUM('Pay App 1:Pay App 36'!L144)+SUM('Pay App 1:Pay App 36'!M144)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Data'!$N$2:$BW$88,38,FALSE)</f>
        <v>0</v>
      </c>
      <c r="F145" s="166">
        <f>IFERROR(E145+'Pay App 35'!F145,"")</f>
        <v>0</v>
      </c>
      <c r="G145" s="166">
        <f>SUM('Pay App 1:Pay App 35'!H145)</f>
        <v>0</v>
      </c>
      <c r="H145" s="165"/>
      <c r="I145" s="166">
        <f t="shared" si="6"/>
        <v>0</v>
      </c>
      <c r="J145" s="167">
        <f t="shared" si="7"/>
        <v>0</v>
      </c>
      <c r="K145" s="166">
        <f t="shared" si="8"/>
        <v>0</v>
      </c>
      <c r="L145" s="166" t="str">
        <f t="shared" si="9"/>
        <v/>
      </c>
      <c r="M145" s="165"/>
      <c r="N145" s="166">
        <f>SUM('Pay App 1:Pay App 36'!L145)+SUM('Pay App 1:Pay App 36'!M145)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Data'!$N$2:$BW$88,38,FALSE)</f>
        <v>0</v>
      </c>
      <c r="F146" s="166">
        <f>IFERROR(E146+'Pay App 35'!F146,"")</f>
        <v>0</v>
      </c>
      <c r="G146" s="166">
        <f>SUM('Pay App 1:Pay App 35'!H146)</f>
        <v>0</v>
      </c>
      <c r="H146" s="165"/>
      <c r="I146" s="166">
        <f t="shared" si="6"/>
        <v>0</v>
      </c>
      <c r="J146" s="167">
        <f t="shared" si="7"/>
        <v>0</v>
      </c>
      <c r="K146" s="166">
        <f t="shared" si="8"/>
        <v>0</v>
      </c>
      <c r="L146" s="166" t="str">
        <f t="shared" si="9"/>
        <v/>
      </c>
      <c r="M146" s="165"/>
      <c r="N146" s="166">
        <f>SUM('Pay App 1:Pay App 36'!L146)+SUM('Pay App 1:Pay App 36'!M146)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Data'!$N$2:$BW$88,38,FALSE)</f>
        <v>0</v>
      </c>
      <c r="F147" s="166">
        <f>IFERROR(E147+'Pay App 35'!F147,"")</f>
        <v>0</v>
      </c>
      <c r="G147" s="166">
        <f>SUM('Pay App 1:Pay App 35'!H147)</f>
        <v>0</v>
      </c>
      <c r="H147" s="165"/>
      <c r="I147" s="166">
        <f t="shared" si="6"/>
        <v>0</v>
      </c>
      <c r="J147" s="167">
        <f t="shared" si="7"/>
        <v>0</v>
      </c>
      <c r="K147" s="166">
        <f t="shared" si="8"/>
        <v>0</v>
      </c>
      <c r="L147" s="166" t="str">
        <f t="shared" si="9"/>
        <v/>
      </c>
      <c r="M147" s="165"/>
      <c r="N147" s="166">
        <f>SUM('Pay App 1:Pay App 36'!L147)+SUM('Pay App 1:Pay App 36'!M147)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Data'!$N$2:$BW$88,38,FALSE)</f>
        <v>0</v>
      </c>
      <c r="F148" s="166">
        <f>IFERROR(E148+'Pay App 35'!F148,"")</f>
        <v>0</v>
      </c>
      <c r="G148" s="166">
        <f>SUM('Pay App 1:Pay App 35'!H148)</f>
        <v>0</v>
      </c>
      <c r="H148" s="165"/>
      <c r="I148" s="166">
        <f t="shared" si="6"/>
        <v>0</v>
      </c>
      <c r="J148" s="167">
        <f t="shared" si="7"/>
        <v>0</v>
      </c>
      <c r="K148" s="166">
        <f t="shared" si="8"/>
        <v>0</v>
      </c>
      <c r="L148" s="166" t="str">
        <f t="shared" si="9"/>
        <v/>
      </c>
      <c r="M148" s="165"/>
      <c r="N148" s="166">
        <f>SUM('Pay App 1:Pay App 36'!L148)+SUM('Pay App 1:Pay App 36'!M148)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1T1fGasxjNlmGZs6NPaZ6Ea3Vdj7d0b8URXQKh8ms46SESp1nxLZXFjX4aS7bIBhxicW8oj3C/e3LLjYV0qvPQ==" saltValue="hjOCpaWjadJys8mNQa3Nag=="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274" priority="2" operator="equal">
      <formula>0</formula>
    </cfRule>
  </conditionalFormatting>
  <conditionalFormatting sqref="D106:G148">
    <cfRule type="cellIs" dxfId="273" priority="1" operator="equal">
      <formula>0</formula>
    </cfRule>
  </conditionalFormatting>
  <conditionalFormatting sqref="D10:H10 D12:H14 D19:H21">
    <cfRule type="cellIs" dxfId="272" priority="6" operator="equal">
      <formula>0</formula>
    </cfRule>
  </conditionalFormatting>
  <conditionalFormatting sqref="H51">
    <cfRule type="cellIs" dxfId="271" priority="9" operator="lessThan">
      <formula>0</formula>
    </cfRule>
  </conditionalFormatting>
  <conditionalFormatting sqref="I57:I100 K57:K100 I106:I148 K106:K148 N106:O148">
    <cfRule type="cellIs" dxfId="270" priority="14" operator="equal">
      <formula>0</formula>
    </cfRule>
  </conditionalFormatting>
  <conditionalFormatting sqref="J57:J100 J106:J149">
    <cfRule type="cellIs" dxfId="269" priority="11" operator="greaterThan">
      <formula>1</formula>
    </cfRule>
    <cfRule type="cellIs" dxfId="268" priority="12" operator="equal">
      <formula>0</formula>
    </cfRule>
  </conditionalFormatting>
  <conditionalFormatting sqref="K57:K100 K106:K148">
    <cfRule type="cellIs" dxfId="267" priority="10" operator="lessThan">
      <formula>0</formula>
    </cfRule>
  </conditionalFormatting>
  <conditionalFormatting sqref="M57:M100">
    <cfRule type="cellIs" dxfId="266" priority="13" operator="lessThan">
      <formula>0</formula>
    </cfRule>
  </conditionalFormatting>
  <conditionalFormatting sqref="M106:M148">
    <cfRule type="cellIs" dxfId="265" priority="8" operator="lessThan">
      <formula>0</formula>
    </cfRule>
  </conditionalFormatting>
  <conditionalFormatting sqref="N57:O100">
    <cfRule type="cellIs" dxfId="264"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3A43294D-419A-41C9-BBE0-5C26B7E7AE6D}">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EBC41B6E-B10E-46DB-B5FA-358D2E7AF249}">
          <x14:formula1>
            <xm:f>'Graph Data'!$L$74:$L$76</xm:f>
          </x14:formula1>
          <xm:sqref>G17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1</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4.45" customHeight="1" x14ac:dyDescent="0.25">
      <c r="A14" s="310"/>
      <c r="B14" s="310"/>
      <c r="C14" s="310"/>
      <c r="D14" s="316" cm="1">
        <f t="array" ref="D14:G14">'Summary Sheet'!D14:G14</f>
        <v>0</v>
      </c>
      <c r="E14" s="316">
        <v>0</v>
      </c>
      <c r="F14" s="316">
        <v>0</v>
      </c>
      <c r="G14" s="316">
        <v>0</v>
      </c>
      <c r="H14" s="316"/>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IFERROR(L149+M149,0)</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0</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1.1000000000000001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
        <v>137</v>
      </c>
      <c r="C57" s="145" t="s">
        <v>51</v>
      </c>
      <c r="D57" s="165"/>
      <c r="E57" s="166">
        <f>VLOOKUP(B57,'Graph Data'!$N$2:$BW$88,3,FALSE)</f>
        <v>0</v>
      </c>
      <c r="F57" s="166">
        <f>IFERROR(D57+E57,"")</f>
        <v>0</v>
      </c>
      <c r="G57" s="166"/>
      <c r="H57" s="165"/>
      <c r="I57" s="166">
        <f>G57+H57</f>
        <v>0</v>
      </c>
      <c r="J57" s="167">
        <f>IFERROR(I57/F57,0)</f>
        <v>0</v>
      </c>
      <c r="K57" s="166">
        <f>IFERROR(F57-I57,"")</f>
        <v>0</v>
      </c>
      <c r="L57" s="166" t="str">
        <f>IF(AND($H$33&lt;100000, $H$33&gt;0, H57&gt;=1),0,IF(AND($H$33&gt;=100000,H57&lt;&gt;""),O57,""))</f>
        <v/>
      </c>
      <c r="M57" s="165"/>
      <c r="N57" s="166">
        <f>SUM('Pay App 1'!L57)+SUM('Pay App 1'!M57)</f>
        <v>0</v>
      </c>
      <c r="O57" s="166">
        <f>H57*0.05</f>
        <v>0</v>
      </c>
    </row>
    <row r="58" spans="1:17" ht="11.25" customHeight="1" x14ac:dyDescent="0.25">
      <c r="A58" s="163">
        <v>2</v>
      </c>
      <c r="B58" s="156" t="s">
        <v>138</v>
      </c>
      <c r="C58" s="145" t="s">
        <v>52</v>
      </c>
      <c r="D58" s="165"/>
      <c r="E58" s="166">
        <f>VLOOKUP(B58,'Graph Data'!$N$2:$BW$88,3,FALSE)</f>
        <v>0</v>
      </c>
      <c r="F58" s="166">
        <f>IFERROR(D58+E58,"")</f>
        <v>0</v>
      </c>
      <c r="G58" s="166"/>
      <c r="H58" s="165"/>
      <c r="I58" s="166">
        <f>G58+H58</f>
        <v>0</v>
      </c>
      <c r="J58" s="167">
        <f>IFERROR(I58/F58,0)</f>
        <v>0</v>
      </c>
      <c r="K58" s="166">
        <f>IFERROR(F58-I58,"")</f>
        <v>0</v>
      </c>
      <c r="L58" s="166" t="str">
        <f t="shared" ref="L58:L100" si="0">IF(AND($H$33&lt;100000, $H$33&gt;0, H58&gt;=1),0,IF(AND($H$33&gt;=100000,H58&lt;&gt;""),O58,""))</f>
        <v/>
      </c>
      <c r="M58" s="165"/>
      <c r="N58" s="166">
        <f>SUM('Pay App 1'!L58)+SUM('Pay App 1'!M58)</f>
        <v>0</v>
      </c>
      <c r="O58" s="166">
        <f t="shared" ref="O58:O99" si="1">H58*0.05</f>
        <v>0</v>
      </c>
    </row>
    <row r="59" spans="1:17" ht="11.25" customHeight="1" x14ac:dyDescent="0.25">
      <c r="A59" s="163">
        <v>3</v>
      </c>
      <c r="B59" s="157" t="s">
        <v>139</v>
      </c>
      <c r="C59" s="146" t="s">
        <v>172</v>
      </c>
      <c r="D59" s="165"/>
      <c r="E59" s="166">
        <f>VLOOKUP(B59,'Graph Data'!$N$2:$BW$88,3,FALSE)</f>
        <v>0</v>
      </c>
      <c r="F59" s="166">
        <f t="shared" ref="F59:F98" si="2">IFERROR(D59+E59,"")</f>
        <v>0</v>
      </c>
      <c r="G59" s="166"/>
      <c r="H59" s="165"/>
      <c r="I59" s="166">
        <f t="shared" ref="I59:I98" si="3">G59+H59</f>
        <v>0</v>
      </c>
      <c r="J59" s="167">
        <f t="shared" ref="J59:J98" si="4">IFERROR(I59/F59,0)</f>
        <v>0</v>
      </c>
      <c r="K59" s="166">
        <f t="shared" ref="K59:K98" si="5">IFERROR(F59-I59,"")</f>
        <v>0</v>
      </c>
      <c r="L59" s="166" t="str">
        <f t="shared" si="0"/>
        <v/>
      </c>
      <c r="M59" s="165"/>
      <c r="N59" s="166">
        <f>SUM('Pay App 1'!L59)+SUM('Pay App 1'!M59)</f>
        <v>0</v>
      </c>
      <c r="O59" s="166">
        <f t="shared" si="1"/>
        <v>0</v>
      </c>
    </row>
    <row r="60" spans="1:17" ht="11.25" customHeight="1" x14ac:dyDescent="0.25">
      <c r="A60" s="163">
        <v>4</v>
      </c>
      <c r="B60" s="157" t="s">
        <v>198</v>
      </c>
      <c r="C60" s="146" t="s">
        <v>140</v>
      </c>
      <c r="D60" s="165"/>
      <c r="E60" s="166">
        <f>VLOOKUP(B60,'Graph Data'!$N$2:$BW$88,3,FALSE)</f>
        <v>0</v>
      </c>
      <c r="F60" s="166">
        <f t="shared" si="2"/>
        <v>0</v>
      </c>
      <c r="G60" s="166"/>
      <c r="H60" s="165"/>
      <c r="I60" s="166">
        <f t="shared" si="3"/>
        <v>0</v>
      </c>
      <c r="J60" s="167">
        <f t="shared" si="4"/>
        <v>0</v>
      </c>
      <c r="K60" s="166">
        <f t="shared" si="5"/>
        <v>0</v>
      </c>
      <c r="L60" s="166" t="str">
        <f t="shared" si="0"/>
        <v/>
      </c>
      <c r="M60" s="165"/>
      <c r="N60" s="166">
        <f>SUM('Pay App 1'!L60)+SUM('Pay App 1'!M60)</f>
        <v>0</v>
      </c>
      <c r="O60" s="166">
        <f t="shared" si="1"/>
        <v>0</v>
      </c>
    </row>
    <row r="61" spans="1:17" ht="11.25" customHeight="1" x14ac:dyDescent="0.25">
      <c r="A61" s="163">
        <v>5</v>
      </c>
      <c r="B61" s="157" t="s">
        <v>199</v>
      </c>
      <c r="C61" s="146" t="s">
        <v>141</v>
      </c>
      <c r="D61" s="165"/>
      <c r="E61" s="166">
        <f>VLOOKUP(B61,'Graph Data'!$N$2:$BW$88,3,FALSE)</f>
        <v>0</v>
      </c>
      <c r="F61" s="166">
        <f t="shared" si="2"/>
        <v>0</v>
      </c>
      <c r="G61" s="166"/>
      <c r="H61" s="165"/>
      <c r="I61" s="166">
        <f t="shared" si="3"/>
        <v>0</v>
      </c>
      <c r="J61" s="167">
        <f t="shared" si="4"/>
        <v>0</v>
      </c>
      <c r="K61" s="166">
        <f t="shared" si="5"/>
        <v>0</v>
      </c>
      <c r="L61" s="166" t="str">
        <f t="shared" si="0"/>
        <v/>
      </c>
      <c r="M61" s="165"/>
      <c r="N61" s="166">
        <f>SUM('Pay App 1'!L61)+SUM('Pay App 1'!M61)</f>
        <v>0</v>
      </c>
      <c r="O61" s="166">
        <f t="shared" si="1"/>
        <v>0</v>
      </c>
      <c r="Q61" s="27"/>
    </row>
    <row r="62" spans="1:17" ht="11.25" customHeight="1" x14ac:dyDescent="0.25">
      <c r="A62" s="163">
        <v>6</v>
      </c>
      <c r="B62" s="157" t="s">
        <v>200</v>
      </c>
      <c r="C62" s="146" t="s">
        <v>142</v>
      </c>
      <c r="D62" s="165"/>
      <c r="E62" s="166">
        <f>VLOOKUP(B62,'Graph Data'!$N$2:$BW$88,3,FALSE)</f>
        <v>0</v>
      </c>
      <c r="F62" s="166">
        <f t="shared" si="2"/>
        <v>0</v>
      </c>
      <c r="G62" s="166"/>
      <c r="H62" s="165"/>
      <c r="I62" s="166">
        <f t="shared" si="3"/>
        <v>0</v>
      </c>
      <c r="J62" s="167">
        <f t="shared" si="4"/>
        <v>0</v>
      </c>
      <c r="K62" s="166">
        <f t="shared" si="5"/>
        <v>0</v>
      </c>
      <c r="L62" s="166" t="str">
        <f t="shared" si="0"/>
        <v/>
      </c>
      <c r="M62" s="165"/>
      <c r="N62" s="166">
        <f>SUM('Pay App 1'!L62)+SUM('Pay App 1'!M62)</f>
        <v>0</v>
      </c>
      <c r="O62" s="166">
        <f t="shared" si="1"/>
        <v>0</v>
      </c>
    </row>
    <row r="63" spans="1:17" ht="11.25" customHeight="1" x14ac:dyDescent="0.25">
      <c r="A63" s="163">
        <v>7</v>
      </c>
      <c r="B63" s="157" t="s">
        <v>197</v>
      </c>
      <c r="C63" s="146" t="s">
        <v>53</v>
      </c>
      <c r="D63" s="165"/>
      <c r="E63" s="166">
        <f>VLOOKUP(B63,'Graph Data'!$N$2:$BW$88,3,FALSE)</f>
        <v>0</v>
      </c>
      <c r="F63" s="166">
        <f t="shared" si="2"/>
        <v>0</v>
      </c>
      <c r="G63" s="166"/>
      <c r="H63" s="165"/>
      <c r="I63" s="166">
        <f t="shared" si="3"/>
        <v>0</v>
      </c>
      <c r="J63" s="167">
        <f t="shared" si="4"/>
        <v>0</v>
      </c>
      <c r="K63" s="166">
        <f t="shared" si="5"/>
        <v>0</v>
      </c>
      <c r="L63" s="166" t="str">
        <f t="shared" si="0"/>
        <v/>
      </c>
      <c r="M63" s="165"/>
      <c r="N63" s="166">
        <f>SUM('Pay App 1'!L63)+SUM('Pay App 1'!M63)</f>
        <v>0</v>
      </c>
      <c r="O63" s="166">
        <f t="shared" si="1"/>
        <v>0</v>
      </c>
    </row>
    <row r="64" spans="1:17" ht="11.25" customHeight="1" x14ac:dyDescent="0.25">
      <c r="A64" s="163">
        <v>8</v>
      </c>
      <c r="B64" s="157" t="s">
        <v>143</v>
      </c>
      <c r="C64" s="146" t="s">
        <v>54</v>
      </c>
      <c r="D64" s="165"/>
      <c r="E64" s="166">
        <f>VLOOKUP(B64,'Graph Data'!$N$2:$BW$88,3,FALSE)</f>
        <v>0</v>
      </c>
      <c r="F64" s="166">
        <f t="shared" si="2"/>
        <v>0</v>
      </c>
      <c r="G64" s="166"/>
      <c r="H64" s="165"/>
      <c r="I64" s="166">
        <f t="shared" si="3"/>
        <v>0</v>
      </c>
      <c r="J64" s="167">
        <f t="shared" si="4"/>
        <v>0</v>
      </c>
      <c r="K64" s="166">
        <f t="shared" si="5"/>
        <v>0</v>
      </c>
      <c r="L64" s="166" t="str">
        <f t="shared" si="0"/>
        <v/>
      </c>
      <c r="M64" s="165"/>
      <c r="N64" s="166">
        <f>SUM('Pay App 1'!L64)+SUM('Pay App 1'!M64)</f>
        <v>0</v>
      </c>
      <c r="O64" s="166">
        <f t="shared" si="1"/>
        <v>0</v>
      </c>
    </row>
    <row r="65" spans="1:18" ht="11.25" customHeight="1" x14ac:dyDescent="0.25">
      <c r="A65" s="163">
        <v>9</v>
      </c>
      <c r="B65" s="157" t="s">
        <v>144</v>
      </c>
      <c r="C65" s="146" t="s">
        <v>145</v>
      </c>
      <c r="D65" s="165"/>
      <c r="E65" s="166">
        <f>VLOOKUP(B65,'Graph Data'!$N$2:$BW$88,3,FALSE)</f>
        <v>0</v>
      </c>
      <c r="F65" s="166">
        <f t="shared" si="2"/>
        <v>0</v>
      </c>
      <c r="G65" s="166"/>
      <c r="H65" s="165"/>
      <c r="I65" s="166">
        <f t="shared" si="3"/>
        <v>0</v>
      </c>
      <c r="J65" s="167">
        <f t="shared" si="4"/>
        <v>0</v>
      </c>
      <c r="K65" s="166">
        <f t="shared" si="5"/>
        <v>0</v>
      </c>
      <c r="L65" s="166" t="str">
        <f t="shared" si="0"/>
        <v/>
      </c>
      <c r="M65" s="165"/>
      <c r="N65" s="166">
        <f>SUM('Pay App 1'!L65)+SUM('Pay App 1'!M65)</f>
        <v>0</v>
      </c>
      <c r="O65" s="166">
        <f t="shared" si="1"/>
        <v>0</v>
      </c>
    </row>
    <row r="66" spans="1:18" ht="11.25" customHeight="1" x14ac:dyDescent="0.25">
      <c r="A66" s="163">
        <v>10</v>
      </c>
      <c r="B66" s="157" t="s">
        <v>146</v>
      </c>
      <c r="C66" s="146" t="s">
        <v>147</v>
      </c>
      <c r="D66" s="165"/>
      <c r="E66" s="166">
        <f>VLOOKUP(B66,'Graph Data'!$N$2:$BW$88,3,FALSE)</f>
        <v>0</v>
      </c>
      <c r="F66" s="166">
        <f t="shared" si="2"/>
        <v>0</v>
      </c>
      <c r="G66" s="166"/>
      <c r="H66" s="165"/>
      <c r="I66" s="166">
        <f t="shared" si="3"/>
        <v>0</v>
      </c>
      <c r="J66" s="167">
        <f t="shared" si="4"/>
        <v>0</v>
      </c>
      <c r="K66" s="166">
        <f t="shared" si="5"/>
        <v>0</v>
      </c>
      <c r="L66" s="166" t="str">
        <f t="shared" si="0"/>
        <v/>
      </c>
      <c r="M66" s="165"/>
      <c r="N66" s="166">
        <f>SUM('Pay App 1'!L66)+SUM('Pay App 1'!M66)</f>
        <v>0</v>
      </c>
      <c r="O66" s="166">
        <f t="shared" si="1"/>
        <v>0</v>
      </c>
    </row>
    <row r="67" spans="1:18" ht="11.25" customHeight="1" x14ac:dyDescent="0.25">
      <c r="A67" s="163">
        <v>11</v>
      </c>
      <c r="B67" s="157" t="s">
        <v>148</v>
      </c>
      <c r="C67" s="146" t="s">
        <v>149</v>
      </c>
      <c r="D67" s="165"/>
      <c r="E67" s="166">
        <f>VLOOKUP(B67,'Graph Data'!$N$2:$BW$88,3,FALSE)</f>
        <v>0</v>
      </c>
      <c r="F67" s="166">
        <f t="shared" si="2"/>
        <v>0</v>
      </c>
      <c r="G67" s="166"/>
      <c r="H67" s="165"/>
      <c r="I67" s="166">
        <f t="shared" si="3"/>
        <v>0</v>
      </c>
      <c r="J67" s="167">
        <f t="shared" si="4"/>
        <v>0</v>
      </c>
      <c r="K67" s="166">
        <f t="shared" si="5"/>
        <v>0</v>
      </c>
      <c r="L67" s="166" t="str">
        <f t="shared" si="0"/>
        <v/>
      </c>
      <c r="M67" s="165"/>
      <c r="N67" s="166">
        <f>SUM('Pay App 1'!L67)+SUM('Pay App 1'!M67)</f>
        <v>0</v>
      </c>
      <c r="O67" s="166">
        <f t="shared" si="1"/>
        <v>0</v>
      </c>
    </row>
    <row r="68" spans="1:18" ht="11.25" customHeight="1" x14ac:dyDescent="0.25">
      <c r="A68" s="163">
        <v>12</v>
      </c>
      <c r="B68" s="157" t="s">
        <v>150</v>
      </c>
      <c r="C68" s="146" t="s">
        <v>55</v>
      </c>
      <c r="D68" s="165"/>
      <c r="E68" s="166">
        <f>VLOOKUP(B68,'Graph Data'!$N$2:$BW$88,3,FALSE)</f>
        <v>0</v>
      </c>
      <c r="F68" s="166">
        <f t="shared" si="2"/>
        <v>0</v>
      </c>
      <c r="G68" s="166"/>
      <c r="H68" s="165"/>
      <c r="I68" s="166">
        <f t="shared" si="3"/>
        <v>0</v>
      </c>
      <c r="J68" s="167">
        <f t="shared" si="4"/>
        <v>0</v>
      </c>
      <c r="K68" s="166">
        <f t="shared" si="5"/>
        <v>0</v>
      </c>
      <c r="L68" s="166" t="str">
        <f t="shared" si="0"/>
        <v/>
      </c>
      <c r="M68" s="165"/>
      <c r="N68" s="166">
        <f>SUM('Pay App 1'!L68)+SUM('Pay App 1'!M68)</f>
        <v>0</v>
      </c>
      <c r="O68" s="166">
        <f t="shared" si="1"/>
        <v>0</v>
      </c>
    </row>
    <row r="69" spans="1:18" ht="11.25" customHeight="1" x14ac:dyDescent="0.25">
      <c r="A69" s="163">
        <v>13</v>
      </c>
      <c r="B69" s="157" t="s">
        <v>151</v>
      </c>
      <c r="C69" s="146" t="s">
        <v>152</v>
      </c>
      <c r="D69" s="165"/>
      <c r="E69" s="166">
        <f>VLOOKUP(B69,'Graph Data'!$N$2:$BW$88,3,FALSE)</f>
        <v>0</v>
      </c>
      <c r="F69" s="166">
        <f t="shared" si="2"/>
        <v>0</v>
      </c>
      <c r="G69" s="166"/>
      <c r="H69" s="165"/>
      <c r="I69" s="166">
        <f t="shared" si="3"/>
        <v>0</v>
      </c>
      <c r="J69" s="167">
        <f t="shared" si="4"/>
        <v>0</v>
      </c>
      <c r="K69" s="166">
        <f t="shared" si="5"/>
        <v>0</v>
      </c>
      <c r="L69" s="166" t="str">
        <f t="shared" si="0"/>
        <v/>
      </c>
      <c r="M69" s="165"/>
      <c r="N69" s="166">
        <f>SUM('Pay App 1'!L69)+SUM('Pay App 1'!M69)</f>
        <v>0</v>
      </c>
      <c r="O69" s="166">
        <f t="shared" si="1"/>
        <v>0</v>
      </c>
    </row>
    <row r="70" spans="1:18" ht="11.25" customHeight="1" x14ac:dyDescent="0.25">
      <c r="A70" s="163">
        <v>14</v>
      </c>
      <c r="B70" s="157" t="s">
        <v>201</v>
      </c>
      <c r="C70" s="146" t="s">
        <v>153</v>
      </c>
      <c r="D70" s="165"/>
      <c r="E70" s="166">
        <f>VLOOKUP(B70,'Graph Data'!$N$2:$BW$88,3,FALSE)</f>
        <v>0</v>
      </c>
      <c r="F70" s="166">
        <f t="shared" si="2"/>
        <v>0</v>
      </c>
      <c r="G70" s="166"/>
      <c r="H70" s="165"/>
      <c r="I70" s="166">
        <f t="shared" si="3"/>
        <v>0</v>
      </c>
      <c r="J70" s="167">
        <f t="shared" si="4"/>
        <v>0</v>
      </c>
      <c r="K70" s="166">
        <f t="shared" si="5"/>
        <v>0</v>
      </c>
      <c r="L70" s="166" t="str">
        <f t="shared" si="0"/>
        <v/>
      </c>
      <c r="M70" s="165"/>
      <c r="N70" s="166">
        <f>SUM('Pay App 1'!L70)+SUM('Pay App 1'!M70)</f>
        <v>0</v>
      </c>
      <c r="O70" s="166">
        <f t="shared" si="1"/>
        <v>0</v>
      </c>
    </row>
    <row r="71" spans="1:18" ht="11.25" customHeight="1" x14ac:dyDescent="0.25">
      <c r="A71" s="163">
        <v>15</v>
      </c>
      <c r="B71" s="158" t="s">
        <v>202</v>
      </c>
      <c r="C71" s="147" t="s">
        <v>56</v>
      </c>
      <c r="D71" s="165"/>
      <c r="E71" s="166">
        <f>VLOOKUP(B71,'Graph Data'!$N$2:$BW$88,3,FALSE)</f>
        <v>0</v>
      </c>
      <c r="F71" s="166">
        <f t="shared" si="2"/>
        <v>0</v>
      </c>
      <c r="G71" s="166"/>
      <c r="H71" s="165"/>
      <c r="I71" s="166">
        <f t="shared" si="3"/>
        <v>0</v>
      </c>
      <c r="J71" s="167">
        <f t="shared" si="4"/>
        <v>0</v>
      </c>
      <c r="K71" s="166">
        <f t="shared" si="5"/>
        <v>0</v>
      </c>
      <c r="L71" s="166" t="str">
        <f t="shared" si="0"/>
        <v/>
      </c>
      <c r="M71" s="165"/>
      <c r="N71" s="166">
        <f>SUM('Pay App 1'!L71)+SUM('Pay App 1'!M71)</f>
        <v>0</v>
      </c>
      <c r="O71" s="166">
        <f t="shared" si="1"/>
        <v>0</v>
      </c>
      <c r="R71" s="29"/>
    </row>
    <row r="72" spans="1:18" ht="11.25" customHeight="1" x14ac:dyDescent="0.25">
      <c r="A72" s="163">
        <v>16</v>
      </c>
      <c r="B72" s="158" t="s">
        <v>203</v>
      </c>
      <c r="C72" s="147" t="s">
        <v>57</v>
      </c>
      <c r="D72" s="165"/>
      <c r="E72" s="166">
        <f>VLOOKUP(B72,'Graph Data'!$N$2:$BW$88,3,FALSE)</f>
        <v>0</v>
      </c>
      <c r="F72" s="166">
        <f t="shared" si="2"/>
        <v>0</v>
      </c>
      <c r="G72" s="166"/>
      <c r="H72" s="165"/>
      <c r="I72" s="166">
        <f t="shared" si="3"/>
        <v>0</v>
      </c>
      <c r="J72" s="167">
        <f t="shared" si="4"/>
        <v>0</v>
      </c>
      <c r="K72" s="166">
        <f t="shared" si="5"/>
        <v>0</v>
      </c>
      <c r="L72" s="166" t="str">
        <f t="shared" si="0"/>
        <v/>
      </c>
      <c r="M72" s="165"/>
      <c r="N72" s="166">
        <f>SUM('Pay App 1'!L72)+SUM('Pay App 1'!M72)</f>
        <v>0</v>
      </c>
      <c r="O72" s="166">
        <f t="shared" si="1"/>
        <v>0</v>
      </c>
      <c r="R72" s="29"/>
    </row>
    <row r="73" spans="1:18" ht="11.25" customHeight="1" x14ac:dyDescent="0.25">
      <c r="A73" s="163">
        <v>17</v>
      </c>
      <c r="B73" s="158" t="s">
        <v>204</v>
      </c>
      <c r="C73" s="148" t="s">
        <v>58</v>
      </c>
      <c r="D73" s="165"/>
      <c r="E73" s="166">
        <f>VLOOKUP(B73,'Graph Data'!$N$2:$BW$88,3,FALSE)</f>
        <v>0</v>
      </c>
      <c r="F73" s="166">
        <f t="shared" si="2"/>
        <v>0</v>
      </c>
      <c r="G73" s="166"/>
      <c r="H73" s="165"/>
      <c r="I73" s="166">
        <f t="shared" si="3"/>
        <v>0</v>
      </c>
      <c r="J73" s="167">
        <f t="shared" si="4"/>
        <v>0</v>
      </c>
      <c r="K73" s="166">
        <f t="shared" si="5"/>
        <v>0</v>
      </c>
      <c r="L73" s="166" t="str">
        <f t="shared" si="0"/>
        <v/>
      </c>
      <c r="M73" s="165"/>
      <c r="N73" s="166">
        <f>SUM('Pay App 1'!L73)+SUM('Pay App 1'!M73)</f>
        <v>0</v>
      </c>
      <c r="O73" s="166">
        <f t="shared" si="1"/>
        <v>0</v>
      </c>
    </row>
    <row r="74" spans="1:18" ht="11.25" customHeight="1" x14ac:dyDescent="0.25">
      <c r="A74" s="163">
        <v>18</v>
      </c>
      <c r="B74" s="159" t="s">
        <v>205</v>
      </c>
      <c r="C74" s="149" t="s">
        <v>154</v>
      </c>
      <c r="D74" s="165"/>
      <c r="E74" s="166">
        <f>VLOOKUP(B74,'Graph Data'!$N$2:$BW$88,3,FALSE)</f>
        <v>0</v>
      </c>
      <c r="F74" s="166">
        <f t="shared" si="2"/>
        <v>0</v>
      </c>
      <c r="G74" s="166"/>
      <c r="H74" s="165"/>
      <c r="I74" s="166">
        <f t="shared" si="3"/>
        <v>0</v>
      </c>
      <c r="J74" s="167">
        <f t="shared" si="4"/>
        <v>0</v>
      </c>
      <c r="K74" s="166">
        <f t="shared" si="5"/>
        <v>0</v>
      </c>
      <c r="L74" s="166" t="str">
        <f t="shared" si="0"/>
        <v/>
      </c>
      <c r="M74" s="165"/>
      <c r="N74" s="166">
        <f>SUM('Pay App 1'!L74)+SUM('Pay App 1'!M74)</f>
        <v>0</v>
      </c>
      <c r="O74" s="166">
        <f t="shared" si="1"/>
        <v>0</v>
      </c>
    </row>
    <row r="75" spans="1:18" ht="11.25" customHeight="1" x14ac:dyDescent="0.25">
      <c r="A75" s="163">
        <v>19</v>
      </c>
      <c r="B75" s="159" t="s">
        <v>206</v>
      </c>
      <c r="C75" s="149" t="s">
        <v>155</v>
      </c>
      <c r="D75" s="165"/>
      <c r="E75" s="166">
        <f>VLOOKUP(B75,'Graph Data'!$N$2:$BW$88,3,FALSE)</f>
        <v>0</v>
      </c>
      <c r="F75" s="166">
        <f t="shared" si="2"/>
        <v>0</v>
      </c>
      <c r="G75" s="166"/>
      <c r="H75" s="165"/>
      <c r="I75" s="166">
        <f t="shared" si="3"/>
        <v>0</v>
      </c>
      <c r="J75" s="167">
        <f t="shared" si="4"/>
        <v>0</v>
      </c>
      <c r="K75" s="166">
        <f t="shared" si="5"/>
        <v>0</v>
      </c>
      <c r="L75" s="166" t="str">
        <f t="shared" si="0"/>
        <v/>
      </c>
      <c r="M75" s="165"/>
      <c r="N75" s="166">
        <f>SUM('Pay App 1'!L75)+SUM('Pay App 1'!M75)</f>
        <v>0</v>
      </c>
      <c r="O75" s="166">
        <f t="shared" si="1"/>
        <v>0</v>
      </c>
    </row>
    <row r="76" spans="1:18" ht="11.25" customHeight="1" x14ac:dyDescent="0.25">
      <c r="A76" s="163">
        <v>20</v>
      </c>
      <c r="B76" s="159" t="s">
        <v>207</v>
      </c>
      <c r="C76" s="149" t="s">
        <v>59</v>
      </c>
      <c r="D76" s="165"/>
      <c r="E76" s="166">
        <f>VLOOKUP(B76,'Graph Data'!$N$2:$BW$88,3,FALSE)</f>
        <v>0</v>
      </c>
      <c r="F76" s="166">
        <f t="shared" si="2"/>
        <v>0</v>
      </c>
      <c r="G76" s="166"/>
      <c r="H76" s="165"/>
      <c r="I76" s="166">
        <f t="shared" si="3"/>
        <v>0</v>
      </c>
      <c r="J76" s="167">
        <f t="shared" si="4"/>
        <v>0</v>
      </c>
      <c r="K76" s="166">
        <f t="shared" si="5"/>
        <v>0</v>
      </c>
      <c r="L76" s="166" t="str">
        <f t="shared" si="0"/>
        <v/>
      </c>
      <c r="M76" s="165"/>
      <c r="N76" s="166">
        <f>SUM('Pay App 1'!L76)+SUM('Pay App 1'!M76)</f>
        <v>0</v>
      </c>
      <c r="O76" s="166">
        <f t="shared" si="1"/>
        <v>0</v>
      </c>
    </row>
    <row r="77" spans="1:18" ht="11.25" customHeight="1" x14ac:dyDescent="0.25">
      <c r="A77" s="163">
        <v>21</v>
      </c>
      <c r="B77" s="160" t="s">
        <v>208</v>
      </c>
      <c r="C77" s="150" t="s">
        <v>156</v>
      </c>
      <c r="D77" s="165"/>
      <c r="E77" s="166">
        <f>VLOOKUP(B77,'Graph Data'!$N$2:$BW$88,3,FALSE)</f>
        <v>0</v>
      </c>
      <c r="F77" s="166">
        <f t="shared" si="2"/>
        <v>0</v>
      </c>
      <c r="G77" s="166"/>
      <c r="H77" s="165"/>
      <c r="I77" s="166">
        <f t="shared" si="3"/>
        <v>0</v>
      </c>
      <c r="J77" s="167">
        <f t="shared" si="4"/>
        <v>0</v>
      </c>
      <c r="K77" s="166">
        <f t="shared" si="5"/>
        <v>0</v>
      </c>
      <c r="L77" s="166" t="str">
        <f t="shared" si="0"/>
        <v/>
      </c>
      <c r="M77" s="165"/>
      <c r="N77" s="166">
        <f>SUM('Pay App 1'!L77)+SUM('Pay App 1'!M77)</f>
        <v>0</v>
      </c>
      <c r="O77" s="166">
        <f t="shared" si="1"/>
        <v>0</v>
      </c>
    </row>
    <row r="78" spans="1:18" ht="11.25" customHeight="1" x14ac:dyDescent="0.25">
      <c r="A78" s="163">
        <v>22</v>
      </c>
      <c r="B78" s="160" t="s">
        <v>209</v>
      </c>
      <c r="C78" s="150" t="s">
        <v>157</v>
      </c>
      <c r="D78" s="165"/>
      <c r="E78" s="166">
        <f>VLOOKUP(B78,'Graph Data'!$N$2:$BW$88,3,FALSE)</f>
        <v>0</v>
      </c>
      <c r="F78" s="166">
        <f t="shared" si="2"/>
        <v>0</v>
      </c>
      <c r="G78" s="166"/>
      <c r="H78" s="165"/>
      <c r="I78" s="166">
        <f t="shared" si="3"/>
        <v>0</v>
      </c>
      <c r="J78" s="167">
        <f t="shared" si="4"/>
        <v>0</v>
      </c>
      <c r="K78" s="166">
        <f t="shared" si="5"/>
        <v>0</v>
      </c>
      <c r="L78" s="166" t="str">
        <f t="shared" si="0"/>
        <v/>
      </c>
      <c r="M78" s="165"/>
      <c r="N78" s="166">
        <f>SUM('Pay App 1'!L78)+SUM('Pay App 1'!M78)</f>
        <v>0</v>
      </c>
      <c r="O78" s="166">
        <f t="shared" si="1"/>
        <v>0</v>
      </c>
    </row>
    <row r="79" spans="1:18" ht="11.25" customHeight="1" x14ac:dyDescent="0.25">
      <c r="A79" s="163">
        <v>23</v>
      </c>
      <c r="B79" s="161" t="s">
        <v>210</v>
      </c>
      <c r="C79" s="151" t="s">
        <v>60</v>
      </c>
      <c r="D79" s="165"/>
      <c r="E79" s="166">
        <f>VLOOKUP(B79,'Graph Data'!$N$2:$BW$88,3,FALSE)</f>
        <v>0</v>
      </c>
      <c r="F79" s="166">
        <f t="shared" si="2"/>
        <v>0</v>
      </c>
      <c r="G79" s="166"/>
      <c r="H79" s="165"/>
      <c r="I79" s="166">
        <f t="shared" si="3"/>
        <v>0</v>
      </c>
      <c r="J79" s="167">
        <f t="shared" si="4"/>
        <v>0</v>
      </c>
      <c r="K79" s="166">
        <f t="shared" si="5"/>
        <v>0</v>
      </c>
      <c r="L79" s="166" t="str">
        <f t="shared" si="0"/>
        <v/>
      </c>
      <c r="M79" s="165"/>
      <c r="N79" s="166">
        <f>SUM('Pay App 1'!L79)+SUM('Pay App 1'!M79)</f>
        <v>0</v>
      </c>
      <c r="O79" s="166">
        <f t="shared" si="1"/>
        <v>0</v>
      </c>
    </row>
    <row r="80" spans="1:18" ht="11.25" customHeight="1" x14ac:dyDescent="0.25">
      <c r="A80" s="163">
        <v>24</v>
      </c>
      <c r="B80" s="161" t="s">
        <v>211</v>
      </c>
      <c r="C80" s="151" t="s">
        <v>61</v>
      </c>
      <c r="D80" s="165"/>
      <c r="E80" s="166">
        <f>VLOOKUP(B80,'Graph Data'!$N$2:$BW$88,3,FALSE)</f>
        <v>0</v>
      </c>
      <c r="F80" s="166">
        <f t="shared" si="2"/>
        <v>0</v>
      </c>
      <c r="G80" s="166"/>
      <c r="H80" s="165"/>
      <c r="I80" s="166">
        <f t="shared" si="3"/>
        <v>0</v>
      </c>
      <c r="J80" s="167">
        <f t="shared" si="4"/>
        <v>0</v>
      </c>
      <c r="K80" s="166">
        <f t="shared" si="5"/>
        <v>0</v>
      </c>
      <c r="L80" s="166" t="str">
        <f t="shared" si="0"/>
        <v/>
      </c>
      <c r="M80" s="165"/>
      <c r="N80" s="166">
        <f>SUM('Pay App 1'!L80)+SUM('Pay App 1'!M80)</f>
        <v>0</v>
      </c>
      <c r="O80" s="166">
        <f t="shared" si="1"/>
        <v>0</v>
      </c>
    </row>
    <row r="81" spans="1:15" ht="11.25" customHeight="1" x14ac:dyDescent="0.25">
      <c r="A81" s="163">
        <v>25</v>
      </c>
      <c r="B81" s="161" t="s">
        <v>212</v>
      </c>
      <c r="C81" s="151" t="s">
        <v>62</v>
      </c>
      <c r="D81" s="165"/>
      <c r="E81" s="166">
        <f>VLOOKUP(B81,'Graph Data'!$N$2:$BW$88,3,FALSE)</f>
        <v>0</v>
      </c>
      <c r="F81" s="166">
        <f t="shared" si="2"/>
        <v>0</v>
      </c>
      <c r="G81" s="166"/>
      <c r="H81" s="165"/>
      <c r="I81" s="166">
        <f t="shared" si="3"/>
        <v>0</v>
      </c>
      <c r="J81" s="167">
        <f t="shared" si="4"/>
        <v>0</v>
      </c>
      <c r="K81" s="166">
        <f t="shared" si="5"/>
        <v>0</v>
      </c>
      <c r="L81" s="166" t="str">
        <f t="shared" si="0"/>
        <v/>
      </c>
      <c r="M81" s="165"/>
      <c r="N81" s="166">
        <f>SUM('Pay App 1'!L81)+SUM('Pay App 1'!M81)</f>
        <v>0</v>
      </c>
      <c r="O81" s="166">
        <f t="shared" si="1"/>
        <v>0</v>
      </c>
    </row>
    <row r="82" spans="1:15" ht="11.25" customHeight="1" x14ac:dyDescent="0.25">
      <c r="A82" s="163">
        <v>26</v>
      </c>
      <c r="B82" s="156" t="s">
        <v>213</v>
      </c>
      <c r="C82" s="152" t="s">
        <v>63</v>
      </c>
      <c r="D82" s="165"/>
      <c r="E82" s="166">
        <f>VLOOKUP(B82,'Graph Data'!$N$2:$BW$88,3,FALSE)</f>
        <v>0</v>
      </c>
      <c r="F82" s="166">
        <f t="shared" si="2"/>
        <v>0</v>
      </c>
      <c r="G82" s="166"/>
      <c r="H82" s="165"/>
      <c r="I82" s="166">
        <f t="shared" si="3"/>
        <v>0</v>
      </c>
      <c r="J82" s="167">
        <f t="shared" si="4"/>
        <v>0</v>
      </c>
      <c r="K82" s="166">
        <f t="shared" si="5"/>
        <v>0</v>
      </c>
      <c r="L82" s="166" t="str">
        <f t="shared" si="0"/>
        <v/>
      </c>
      <c r="M82" s="165"/>
      <c r="N82" s="166">
        <f>SUM('Pay App 1'!L82)+SUM('Pay App 1'!M82)</f>
        <v>0</v>
      </c>
      <c r="O82" s="166">
        <f t="shared" si="1"/>
        <v>0</v>
      </c>
    </row>
    <row r="83" spans="1:15" ht="11.25" customHeight="1" x14ac:dyDescent="0.25">
      <c r="A83" s="163">
        <v>27</v>
      </c>
      <c r="B83" s="156" t="s">
        <v>214</v>
      </c>
      <c r="C83" s="152" t="s">
        <v>131</v>
      </c>
      <c r="D83" s="165"/>
      <c r="E83" s="166">
        <f>VLOOKUP(B83,'Graph Data'!$N$2:$BW$88,3,FALSE)</f>
        <v>0</v>
      </c>
      <c r="F83" s="166">
        <f t="shared" si="2"/>
        <v>0</v>
      </c>
      <c r="G83" s="166"/>
      <c r="H83" s="165"/>
      <c r="I83" s="166">
        <f t="shared" si="3"/>
        <v>0</v>
      </c>
      <c r="J83" s="167">
        <f t="shared" si="4"/>
        <v>0</v>
      </c>
      <c r="K83" s="166">
        <f t="shared" si="5"/>
        <v>0</v>
      </c>
      <c r="L83" s="166" t="str">
        <f t="shared" si="0"/>
        <v/>
      </c>
      <c r="M83" s="165"/>
      <c r="N83" s="166">
        <f>SUM('Pay App 1'!L83)+SUM('Pay App 1'!M83)</f>
        <v>0</v>
      </c>
      <c r="O83" s="166">
        <f t="shared" si="1"/>
        <v>0</v>
      </c>
    </row>
    <row r="84" spans="1:15" ht="11.25" customHeight="1" x14ac:dyDescent="0.25">
      <c r="A84" s="163">
        <v>28</v>
      </c>
      <c r="B84" s="157" t="s">
        <v>215</v>
      </c>
      <c r="C84" s="153" t="s">
        <v>158</v>
      </c>
      <c r="D84" s="165"/>
      <c r="E84" s="166">
        <f>VLOOKUP(B84,'Graph Data'!$N$2:$BW$88,3,FALSE)</f>
        <v>0</v>
      </c>
      <c r="F84" s="166">
        <f t="shared" si="2"/>
        <v>0</v>
      </c>
      <c r="G84" s="166"/>
      <c r="H84" s="165"/>
      <c r="I84" s="166">
        <f t="shared" si="3"/>
        <v>0</v>
      </c>
      <c r="J84" s="167">
        <f t="shared" si="4"/>
        <v>0</v>
      </c>
      <c r="K84" s="166">
        <f t="shared" si="5"/>
        <v>0</v>
      </c>
      <c r="L84" s="166" t="str">
        <f t="shared" si="0"/>
        <v/>
      </c>
      <c r="M84" s="165"/>
      <c r="N84" s="166">
        <f>SUM('Pay App 1'!L84)+SUM('Pay App 1'!M84)</f>
        <v>0</v>
      </c>
      <c r="O84" s="166">
        <f t="shared" si="1"/>
        <v>0</v>
      </c>
    </row>
    <row r="85" spans="1:15" ht="11.25" customHeight="1" x14ac:dyDescent="0.25">
      <c r="A85" s="163">
        <v>29</v>
      </c>
      <c r="B85" s="157" t="s">
        <v>216</v>
      </c>
      <c r="C85" s="153" t="s">
        <v>65</v>
      </c>
      <c r="D85" s="165"/>
      <c r="E85" s="166">
        <f>VLOOKUP(B85,'Graph Data'!$N$2:$BW$88,3,FALSE)</f>
        <v>0</v>
      </c>
      <c r="F85" s="166">
        <f t="shared" si="2"/>
        <v>0</v>
      </c>
      <c r="G85" s="166"/>
      <c r="H85" s="165"/>
      <c r="I85" s="166">
        <f t="shared" si="3"/>
        <v>0</v>
      </c>
      <c r="J85" s="167">
        <f t="shared" si="4"/>
        <v>0</v>
      </c>
      <c r="K85" s="166">
        <f t="shared" si="5"/>
        <v>0</v>
      </c>
      <c r="L85" s="166" t="str">
        <f t="shared" si="0"/>
        <v/>
      </c>
      <c r="M85" s="165"/>
      <c r="N85" s="166">
        <f>SUM('Pay App 1'!L85)+SUM('Pay App 1'!M85)</f>
        <v>0</v>
      </c>
      <c r="O85" s="166">
        <f t="shared" si="1"/>
        <v>0</v>
      </c>
    </row>
    <row r="86" spans="1:15" ht="11.25" customHeight="1" x14ac:dyDescent="0.25">
      <c r="A86" s="163">
        <v>30</v>
      </c>
      <c r="B86" s="157" t="s">
        <v>217</v>
      </c>
      <c r="C86" s="153" t="s">
        <v>66</v>
      </c>
      <c r="D86" s="165"/>
      <c r="E86" s="166">
        <f>VLOOKUP(B86,'Graph Data'!$N$2:$BW$88,3,FALSE)</f>
        <v>0</v>
      </c>
      <c r="F86" s="166">
        <f t="shared" si="2"/>
        <v>0</v>
      </c>
      <c r="G86" s="166"/>
      <c r="H86" s="165"/>
      <c r="I86" s="166">
        <f t="shared" si="3"/>
        <v>0</v>
      </c>
      <c r="J86" s="167">
        <f t="shared" si="4"/>
        <v>0</v>
      </c>
      <c r="K86" s="166">
        <f t="shared" si="5"/>
        <v>0</v>
      </c>
      <c r="L86" s="166" t="str">
        <f t="shared" si="0"/>
        <v/>
      </c>
      <c r="M86" s="165"/>
      <c r="N86" s="166">
        <f>SUM('Pay App 1'!L86)+SUM('Pay App 1'!M86)</f>
        <v>0</v>
      </c>
      <c r="O86" s="166">
        <f t="shared" si="1"/>
        <v>0</v>
      </c>
    </row>
    <row r="87" spans="1:15" ht="11.25" customHeight="1" x14ac:dyDescent="0.25">
      <c r="A87" s="163">
        <v>31</v>
      </c>
      <c r="B87" s="157" t="s">
        <v>218</v>
      </c>
      <c r="C87" s="153" t="s">
        <v>64</v>
      </c>
      <c r="D87" s="165"/>
      <c r="E87" s="166">
        <f>VLOOKUP(B87,'Graph Data'!$N$2:$BW$88,3,FALSE)</f>
        <v>0</v>
      </c>
      <c r="F87" s="166">
        <f t="shared" si="2"/>
        <v>0</v>
      </c>
      <c r="G87" s="166"/>
      <c r="H87" s="165"/>
      <c r="I87" s="166">
        <f t="shared" si="3"/>
        <v>0</v>
      </c>
      <c r="J87" s="167">
        <f t="shared" si="4"/>
        <v>0</v>
      </c>
      <c r="K87" s="166">
        <f t="shared" si="5"/>
        <v>0</v>
      </c>
      <c r="L87" s="166" t="str">
        <f t="shared" si="0"/>
        <v/>
      </c>
      <c r="M87" s="165"/>
      <c r="N87" s="166">
        <f>SUM('Pay App 1'!L87)+SUM('Pay App 1'!M87)</f>
        <v>0</v>
      </c>
      <c r="O87" s="166">
        <f t="shared" si="1"/>
        <v>0</v>
      </c>
    </row>
    <row r="88" spans="1:15" ht="11.25" customHeight="1" x14ac:dyDescent="0.25">
      <c r="A88" s="163">
        <v>32</v>
      </c>
      <c r="B88" s="157" t="s">
        <v>219</v>
      </c>
      <c r="C88" s="153" t="s">
        <v>67</v>
      </c>
      <c r="D88" s="165"/>
      <c r="E88" s="166">
        <f>VLOOKUP(B88,'Graph Data'!$N$2:$BW$88,3,FALSE)</f>
        <v>0</v>
      </c>
      <c r="F88" s="166">
        <f t="shared" si="2"/>
        <v>0</v>
      </c>
      <c r="G88" s="166"/>
      <c r="H88" s="165"/>
      <c r="I88" s="166">
        <f t="shared" si="3"/>
        <v>0</v>
      </c>
      <c r="J88" s="167">
        <f t="shared" si="4"/>
        <v>0</v>
      </c>
      <c r="K88" s="166">
        <f t="shared" si="5"/>
        <v>0</v>
      </c>
      <c r="L88" s="166" t="str">
        <f t="shared" si="0"/>
        <v/>
      </c>
      <c r="M88" s="165"/>
      <c r="N88" s="166">
        <f>SUM('Pay App 1'!L88)+SUM('Pay App 1'!M88)</f>
        <v>0</v>
      </c>
      <c r="O88" s="166">
        <f t="shared" si="1"/>
        <v>0</v>
      </c>
    </row>
    <row r="89" spans="1:15" ht="11.25" customHeight="1" x14ac:dyDescent="0.25">
      <c r="A89" s="163">
        <v>33</v>
      </c>
      <c r="B89" s="157" t="s">
        <v>220</v>
      </c>
      <c r="C89" s="146" t="s">
        <v>132</v>
      </c>
      <c r="D89" s="165"/>
      <c r="E89" s="166">
        <f>VLOOKUP(B89,'Graph Data'!$N$2:$BW$88,3,FALSE)</f>
        <v>0</v>
      </c>
      <c r="F89" s="166">
        <f t="shared" si="2"/>
        <v>0</v>
      </c>
      <c r="G89" s="166"/>
      <c r="H89" s="165"/>
      <c r="I89" s="166">
        <f t="shared" si="3"/>
        <v>0</v>
      </c>
      <c r="J89" s="167">
        <f t="shared" si="4"/>
        <v>0</v>
      </c>
      <c r="K89" s="166">
        <f t="shared" si="5"/>
        <v>0</v>
      </c>
      <c r="L89" s="166" t="str">
        <f t="shared" si="0"/>
        <v/>
      </c>
      <c r="M89" s="165"/>
      <c r="N89" s="166">
        <f>SUM('Pay App 1'!L89)+SUM('Pay App 1'!M89)</f>
        <v>0</v>
      </c>
      <c r="O89" s="166">
        <f t="shared" si="1"/>
        <v>0</v>
      </c>
    </row>
    <row r="90" spans="1:15" ht="11.25" customHeight="1" x14ac:dyDescent="0.25">
      <c r="A90" s="163">
        <v>34</v>
      </c>
      <c r="B90" s="157" t="s">
        <v>221</v>
      </c>
      <c r="C90" s="146" t="s">
        <v>68</v>
      </c>
      <c r="D90" s="165"/>
      <c r="E90" s="166">
        <f>VLOOKUP(B90,'Graph Data'!$N$2:$BW$88,3,FALSE)</f>
        <v>0</v>
      </c>
      <c r="F90" s="166">
        <f t="shared" si="2"/>
        <v>0</v>
      </c>
      <c r="G90" s="166"/>
      <c r="H90" s="165"/>
      <c r="I90" s="166">
        <f t="shared" si="3"/>
        <v>0</v>
      </c>
      <c r="J90" s="167">
        <f t="shared" si="4"/>
        <v>0</v>
      </c>
      <c r="K90" s="166">
        <f t="shared" si="5"/>
        <v>0</v>
      </c>
      <c r="L90" s="166" t="str">
        <f t="shared" si="0"/>
        <v/>
      </c>
      <c r="M90" s="165"/>
      <c r="N90" s="166">
        <f>SUM('Pay App 1'!L90)+SUM('Pay App 1'!M90)</f>
        <v>0</v>
      </c>
      <c r="O90" s="166">
        <f t="shared" si="1"/>
        <v>0</v>
      </c>
    </row>
    <row r="91" spans="1:15" ht="11.25" customHeight="1" x14ac:dyDescent="0.25">
      <c r="A91" s="163">
        <v>35</v>
      </c>
      <c r="B91" s="157" t="s">
        <v>222</v>
      </c>
      <c r="C91" s="146" t="s">
        <v>69</v>
      </c>
      <c r="D91" s="165"/>
      <c r="E91" s="166">
        <f>VLOOKUP(B91,'Graph Data'!$N$2:$BW$88,3,FALSE)</f>
        <v>0</v>
      </c>
      <c r="F91" s="166">
        <f t="shared" si="2"/>
        <v>0</v>
      </c>
      <c r="G91" s="166"/>
      <c r="H91" s="165"/>
      <c r="I91" s="166">
        <f t="shared" si="3"/>
        <v>0</v>
      </c>
      <c r="J91" s="167">
        <f t="shared" si="4"/>
        <v>0</v>
      </c>
      <c r="K91" s="166">
        <f t="shared" si="5"/>
        <v>0</v>
      </c>
      <c r="L91" s="166" t="str">
        <f t="shared" si="0"/>
        <v/>
      </c>
      <c r="M91" s="165"/>
      <c r="N91" s="166">
        <f>SUM('Pay App 1'!L91)+SUM('Pay App 1'!M91)</f>
        <v>0</v>
      </c>
      <c r="O91" s="166">
        <f t="shared" si="1"/>
        <v>0</v>
      </c>
    </row>
    <row r="92" spans="1:15" ht="11.25" customHeight="1" x14ac:dyDescent="0.25">
      <c r="A92" s="163">
        <v>36</v>
      </c>
      <c r="B92" s="157" t="s">
        <v>223</v>
      </c>
      <c r="C92" s="146" t="s">
        <v>70</v>
      </c>
      <c r="D92" s="165"/>
      <c r="E92" s="166">
        <f>VLOOKUP(B92,'Graph Data'!$N$2:$BW$88,3,FALSE)</f>
        <v>0</v>
      </c>
      <c r="F92" s="166">
        <f t="shared" si="2"/>
        <v>0</v>
      </c>
      <c r="G92" s="166"/>
      <c r="H92" s="165"/>
      <c r="I92" s="166">
        <f t="shared" si="3"/>
        <v>0</v>
      </c>
      <c r="J92" s="167">
        <f t="shared" si="4"/>
        <v>0</v>
      </c>
      <c r="K92" s="166">
        <f t="shared" si="5"/>
        <v>0</v>
      </c>
      <c r="L92" s="166" t="str">
        <f t="shared" si="0"/>
        <v/>
      </c>
      <c r="M92" s="165"/>
      <c r="N92" s="166">
        <f>SUM('Pay App 1'!L92)+SUM('Pay App 1'!M92)</f>
        <v>0</v>
      </c>
      <c r="O92" s="166">
        <f t="shared" si="1"/>
        <v>0</v>
      </c>
    </row>
    <row r="93" spans="1:15" ht="11.25" customHeight="1" x14ac:dyDescent="0.25">
      <c r="A93" s="163">
        <v>37</v>
      </c>
      <c r="B93" s="157" t="s">
        <v>224</v>
      </c>
      <c r="C93" s="146" t="s">
        <v>71</v>
      </c>
      <c r="D93" s="165"/>
      <c r="E93" s="166">
        <f>VLOOKUP(B93,'Graph Data'!$N$2:$BW$88,3,FALSE)</f>
        <v>0</v>
      </c>
      <c r="F93" s="166">
        <f t="shared" si="2"/>
        <v>0</v>
      </c>
      <c r="G93" s="166"/>
      <c r="H93" s="165"/>
      <c r="I93" s="166">
        <f t="shared" si="3"/>
        <v>0</v>
      </c>
      <c r="J93" s="167">
        <f t="shared" si="4"/>
        <v>0</v>
      </c>
      <c r="K93" s="166">
        <f t="shared" si="5"/>
        <v>0</v>
      </c>
      <c r="L93" s="166" t="str">
        <f t="shared" si="0"/>
        <v/>
      </c>
      <c r="M93" s="165"/>
      <c r="N93" s="166">
        <f>SUM('Pay App 1'!L93)+SUM('Pay App 1'!M93)</f>
        <v>0</v>
      </c>
      <c r="O93" s="166">
        <f t="shared" si="1"/>
        <v>0</v>
      </c>
    </row>
    <row r="94" spans="1:15" ht="11.25" customHeight="1" x14ac:dyDescent="0.25">
      <c r="A94" s="163">
        <v>38</v>
      </c>
      <c r="B94" s="158" t="s">
        <v>225</v>
      </c>
      <c r="C94" s="147" t="s">
        <v>72</v>
      </c>
      <c r="D94" s="165"/>
      <c r="E94" s="166">
        <f>VLOOKUP(B94,'Graph Data'!$N$2:$BW$88,3,FALSE)</f>
        <v>0</v>
      </c>
      <c r="F94" s="166">
        <f t="shared" si="2"/>
        <v>0</v>
      </c>
      <c r="G94" s="166"/>
      <c r="H94" s="165"/>
      <c r="I94" s="166">
        <f t="shared" si="3"/>
        <v>0</v>
      </c>
      <c r="J94" s="167">
        <f t="shared" si="4"/>
        <v>0</v>
      </c>
      <c r="K94" s="166">
        <f t="shared" si="5"/>
        <v>0</v>
      </c>
      <c r="L94" s="166" t="str">
        <f t="shared" si="0"/>
        <v/>
      </c>
      <c r="M94" s="165"/>
      <c r="N94" s="166">
        <f>SUM('Pay App 1'!L94)+SUM('Pay App 1'!M94)</f>
        <v>0</v>
      </c>
      <c r="O94" s="166">
        <f t="shared" si="1"/>
        <v>0</v>
      </c>
    </row>
    <row r="95" spans="1:15" ht="11.25" customHeight="1" x14ac:dyDescent="0.25">
      <c r="A95" s="163">
        <v>39</v>
      </c>
      <c r="B95" s="158" t="s">
        <v>226</v>
      </c>
      <c r="C95" s="147" t="s">
        <v>73</v>
      </c>
      <c r="D95" s="165"/>
      <c r="E95" s="166">
        <f>VLOOKUP(B95,'Graph Data'!$N$2:$BW$88,3,FALSE)</f>
        <v>0</v>
      </c>
      <c r="F95" s="166">
        <f t="shared" si="2"/>
        <v>0</v>
      </c>
      <c r="G95" s="166"/>
      <c r="H95" s="165"/>
      <c r="I95" s="166">
        <f t="shared" si="3"/>
        <v>0</v>
      </c>
      <c r="J95" s="167">
        <f t="shared" si="4"/>
        <v>0</v>
      </c>
      <c r="K95" s="166">
        <f t="shared" si="5"/>
        <v>0</v>
      </c>
      <c r="L95" s="166" t="str">
        <f t="shared" si="0"/>
        <v/>
      </c>
      <c r="M95" s="165"/>
      <c r="N95" s="166">
        <f>SUM('Pay App 1'!L95)+SUM('Pay App 1'!M95)</f>
        <v>0</v>
      </c>
      <c r="O95" s="166">
        <f t="shared" si="1"/>
        <v>0</v>
      </c>
    </row>
    <row r="96" spans="1:15" ht="11.25" customHeight="1" x14ac:dyDescent="0.25">
      <c r="A96" s="163">
        <v>40</v>
      </c>
      <c r="B96" s="158" t="s">
        <v>227</v>
      </c>
      <c r="C96" s="147" t="s">
        <v>159</v>
      </c>
      <c r="D96" s="165"/>
      <c r="E96" s="166">
        <f>VLOOKUP(B96,'Graph Data'!$N$2:$BW$88,3,FALSE)</f>
        <v>0</v>
      </c>
      <c r="F96" s="166">
        <f t="shared" si="2"/>
        <v>0</v>
      </c>
      <c r="G96" s="166"/>
      <c r="H96" s="165"/>
      <c r="I96" s="166">
        <f t="shared" si="3"/>
        <v>0</v>
      </c>
      <c r="J96" s="167">
        <f t="shared" si="4"/>
        <v>0</v>
      </c>
      <c r="K96" s="166">
        <f t="shared" si="5"/>
        <v>0</v>
      </c>
      <c r="L96" s="166" t="str">
        <f t="shared" si="0"/>
        <v/>
      </c>
      <c r="M96" s="165"/>
      <c r="N96" s="166">
        <f>SUM('Pay App 1'!L96)+SUM('Pay App 1'!M96)</f>
        <v>0</v>
      </c>
      <c r="O96" s="166">
        <f t="shared" si="1"/>
        <v>0</v>
      </c>
    </row>
    <row r="97" spans="1:16" ht="11.25" customHeight="1" x14ac:dyDescent="0.25">
      <c r="A97" s="163">
        <v>41</v>
      </c>
      <c r="B97" s="158" t="s">
        <v>228</v>
      </c>
      <c r="C97" s="147" t="s">
        <v>74</v>
      </c>
      <c r="D97" s="165"/>
      <c r="E97" s="166">
        <f>VLOOKUP(B97,'Graph Data'!$N$2:$BW$88,3,FALSE)</f>
        <v>0</v>
      </c>
      <c r="F97" s="166">
        <f t="shared" si="2"/>
        <v>0</v>
      </c>
      <c r="G97" s="166"/>
      <c r="H97" s="165"/>
      <c r="I97" s="166">
        <f t="shared" si="3"/>
        <v>0</v>
      </c>
      <c r="J97" s="167">
        <f t="shared" si="4"/>
        <v>0</v>
      </c>
      <c r="K97" s="166">
        <f t="shared" si="5"/>
        <v>0</v>
      </c>
      <c r="L97" s="166" t="str">
        <f t="shared" si="0"/>
        <v/>
      </c>
      <c r="M97" s="165"/>
      <c r="N97" s="166">
        <f>SUM('Pay App 1'!L97)+SUM('Pay App 1'!M97)</f>
        <v>0</v>
      </c>
      <c r="O97" s="166">
        <f t="shared" si="1"/>
        <v>0</v>
      </c>
    </row>
    <row r="98" spans="1:16" ht="10.9" customHeight="1" x14ac:dyDescent="0.25">
      <c r="A98" s="163">
        <v>42</v>
      </c>
      <c r="B98" s="158" t="s">
        <v>229</v>
      </c>
      <c r="C98" s="147" t="s">
        <v>75</v>
      </c>
      <c r="D98" s="165"/>
      <c r="E98" s="166">
        <f>VLOOKUP(B98,'Graph Data'!$N$2:$BW$88,3,FALSE)</f>
        <v>0</v>
      </c>
      <c r="F98" s="166">
        <f t="shared" si="2"/>
        <v>0</v>
      </c>
      <c r="G98" s="166"/>
      <c r="H98" s="165"/>
      <c r="I98" s="166">
        <f t="shared" si="3"/>
        <v>0</v>
      </c>
      <c r="J98" s="167">
        <f t="shared" si="4"/>
        <v>0</v>
      </c>
      <c r="K98" s="166">
        <f t="shared" si="5"/>
        <v>0</v>
      </c>
      <c r="L98" s="166" t="str">
        <f t="shared" si="0"/>
        <v/>
      </c>
      <c r="M98" s="165"/>
      <c r="N98" s="166">
        <f>SUM('Pay App 1'!L98)+SUM('Pay App 1'!M98)</f>
        <v>0</v>
      </c>
      <c r="O98" s="166">
        <f t="shared" si="1"/>
        <v>0</v>
      </c>
    </row>
    <row r="99" spans="1:16" ht="10.9" customHeight="1" x14ac:dyDescent="0.25">
      <c r="A99" s="163">
        <v>43</v>
      </c>
      <c r="B99" s="158" t="s">
        <v>230</v>
      </c>
      <c r="C99" s="147" t="s">
        <v>76</v>
      </c>
      <c r="D99" s="165"/>
      <c r="E99" s="166">
        <f>VLOOKUP(B99,'Graph Data'!$N$2:$BW$88,3,FALSE)</f>
        <v>0</v>
      </c>
      <c r="F99" s="166">
        <f t="shared" ref="F99" si="6">IFERROR(D99+E99,"")</f>
        <v>0</v>
      </c>
      <c r="G99" s="166"/>
      <c r="H99" s="165"/>
      <c r="I99" s="166">
        <f t="shared" ref="I99" si="7">G99+H99</f>
        <v>0</v>
      </c>
      <c r="J99" s="167">
        <f t="shared" ref="J99" si="8">IFERROR(I99/F99,0)</f>
        <v>0</v>
      </c>
      <c r="K99" s="166">
        <f t="shared" ref="K99" si="9">IFERROR(F99-I99,"")</f>
        <v>0</v>
      </c>
      <c r="L99" s="166" t="str">
        <f t="shared" si="0"/>
        <v/>
      </c>
      <c r="M99" s="165"/>
      <c r="N99" s="166">
        <f>SUM('Pay App 1'!L99)+SUM('Pay App 1'!M99)</f>
        <v>0</v>
      </c>
      <c r="O99" s="166">
        <f t="shared" si="1"/>
        <v>0</v>
      </c>
    </row>
    <row r="100" spans="1:16" ht="11.25" customHeight="1" x14ac:dyDescent="0.25">
      <c r="A100" s="164">
        <v>44</v>
      </c>
      <c r="B100" s="159" t="s">
        <v>231</v>
      </c>
      <c r="C100" s="154" t="s">
        <v>77</v>
      </c>
      <c r="D100" s="165"/>
      <c r="E100" s="166">
        <f>VLOOKUP(B100,'Graph Data'!$N$2:$BW$88,3,FALSE)</f>
        <v>0</v>
      </c>
      <c r="F100" s="166">
        <f>IFERROR(D100+E100,"")</f>
        <v>0</v>
      </c>
      <c r="G100" s="166"/>
      <c r="H100" s="165"/>
      <c r="I100" s="166">
        <f>G100+H100</f>
        <v>0</v>
      </c>
      <c r="J100" s="167">
        <f>IFERROR(I100/F100,0)</f>
        <v>0</v>
      </c>
      <c r="K100" s="166">
        <f>IFERROR(F100-I100,"")</f>
        <v>0</v>
      </c>
      <c r="L100" s="166" t="str">
        <f t="shared" si="0"/>
        <v/>
      </c>
      <c r="M100" s="165"/>
      <c r="N100" s="166">
        <f>SUM('Pay App 1'!L100)+SUM('Pay App 1'!M100)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1.2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
        <v>232</v>
      </c>
      <c r="C106" s="154" t="s">
        <v>78</v>
      </c>
      <c r="D106" s="165"/>
      <c r="E106" s="166">
        <f>VLOOKUP(B106,'Graph Data'!$N$2:$BW$88,3,FALSE)</f>
        <v>0</v>
      </c>
      <c r="F106" s="166">
        <f>IFERROR(D106+E106,"")</f>
        <v>0</v>
      </c>
      <c r="G106" s="166"/>
      <c r="H106" s="165"/>
      <c r="I106" s="166">
        <f>G106+H106</f>
        <v>0</v>
      </c>
      <c r="J106" s="167">
        <f>IFERROR(I106/F106,0)</f>
        <v>0</v>
      </c>
      <c r="K106" s="166">
        <f>IFERROR(F106-I106,"")</f>
        <v>0</v>
      </c>
      <c r="L106" s="166" t="str">
        <f>IF(AND($H$33&lt;100000, $H$33&gt;0, H106&gt;=1),0,IF(AND($H$33&gt;=100000,H106&lt;&gt;""),O106,""))</f>
        <v/>
      </c>
      <c r="M106" s="165"/>
      <c r="N106" s="166">
        <f>SUM('Pay App 1'!L106)+SUM('Pay App 1'!M106)</f>
        <v>0</v>
      </c>
      <c r="O106" s="127">
        <f>H106*0.05</f>
        <v>0</v>
      </c>
    </row>
    <row r="107" spans="1:16" ht="11.25" customHeight="1" x14ac:dyDescent="0.25">
      <c r="A107" s="163">
        <f t="shared" ref="A107:A148" si="10">A106+1</f>
        <v>46</v>
      </c>
      <c r="B107" s="159" t="s">
        <v>233</v>
      </c>
      <c r="C107" s="154" t="s">
        <v>79</v>
      </c>
      <c r="D107" s="165"/>
      <c r="E107" s="166">
        <f>VLOOKUP(B107,'Graph Data'!$N$2:$BW$88,3,FALSE)</f>
        <v>0</v>
      </c>
      <c r="F107" s="166">
        <f t="shared" ref="F107:F148" si="11">IFERROR(D107+E107,"")</f>
        <v>0</v>
      </c>
      <c r="G107" s="166"/>
      <c r="H107" s="165"/>
      <c r="I107" s="166">
        <f t="shared" ref="I107:I148" si="12">G107+H107</f>
        <v>0</v>
      </c>
      <c r="J107" s="167">
        <f t="shared" ref="J107:J148" si="13">IFERROR(I107/F107,0)</f>
        <v>0</v>
      </c>
      <c r="K107" s="166">
        <f t="shared" ref="K107:K148" si="14">IFERROR(F107-I107,"")</f>
        <v>0</v>
      </c>
      <c r="L107" s="166" t="str">
        <f t="shared" ref="L107:L148" si="15">IF(AND($H$33&lt;100000, $H$33&gt;0, H107&gt;=1),0,IF(AND($H$33&gt;=100000,H107&lt;&gt;""),O107,""))</f>
        <v/>
      </c>
      <c r="M107" s="165"/>
      <c r="N107" s="166">
        <f>SUM('Pay App 1'!L107)+SUM('Pay App 1'!M107)</f>
        <v>0</v>
      </c>
      <c r="O107" s="127">
        <f t="shared" ref="O107:O148" si="16">H107*0.05</f>
        <v>0</v>
      </c>
    </row>
    <row r="108" spans="1:16" ht="11.25" customHeight="1" x14ac:dyDescent="0.25">
      <c r="A108" s="163">
        <f t="shared" si="10"/>
        <v>47</v>
      </c>
      <c r="B108" s="159" t="s">
        <v>234</v>
      </c>
      <c r="C108" s="154" t="s">
        <v>80</v>
      </c>
      <c r="D108" s="165"/>
      <c r="E108" s="166">
        <f>VLOOKUP(B108,'Graph Data'!$N$2:$BW$88,3,FALSE)</f>
        <v>0</v>
      </c>
      <c r="F108" s="166">
        <f t="shared" si="11"/>
        <v>0</v>
      </c>
      <c r="G108" s="166"/>
      <c r="H108" s="165"/>
      <c r="I108" s="166">
        <f t="shared" si="12"/>
        <v>0</v>
      </c>
      <c r="J108" s="167">
        <f t="shared" si="13"/>
        <v>0</v>
      </c>
      <c r="K108" s="166">
        <f t="shared" si="14"/>
        <v>0</v>
      </c>
      <c r="L108" s="166" t="str">
        <f t="shared" si="15"/>
        <v/>
      </c>
      <c r="M108" s="165"/>
      <c r="N108" s="166">
        <f>SUM('Pay App 1'!L108)+SUM('Pay App 1'!M108)</f>
        <v>0</v>
      </c>
      <c r="O108" s="127">
        <f t="shared" si="16"/>
        <v>0</v>
      </c>
    </row>
    <row r="109" spans="1:16" ht="11.25" customHeight="1" x14ac:dyDescent="0.25">
      <c r="A109" s="163">
        <f t="shared" si="10"/>
        <v>48</v>
      </c>
      <c r="B109" s="159" t="s">
        <v>235</v>
      </c>
      <c r="C109" s="154" t="s">
        <v>81</v>
      </c>
      <c r="D109" s="165"/>
      <c r="E109" s="166">
        <f>VLOOKUP(B109,'Graph Data'!$N$2:$BW$88,3,FALSE)</f>
        <v>0</v>
      </c>
      <c r="F109" s="166">
        <f t="shared" si="11"/>
        <v>0</v>
      </c>
      <c r="G109" s="166"/>
      <c r="H109" s="165"/>
      <c r="I109" s="166">
        <f t="shared" si="12"/>
        <v>0</v>
      </c>
      <c r="J109" s="167">
        <f t="shared" si="13"/>
        <v>0</v>
      </c>
      <c r="K109" s="166">
        <f t="shared" si="14"/>
        <v>0</v>
      </c>
      <c r="L109" s="166" t="str">
        <f t="shared" si="15"/>
        <v/>
      </c>
      <c r="M109" s="165"/>
      <c r="N109" s="166">
        <f>SUM('Pay App 1'!L109)+SUM('Pay App 1'!M109)</f>
        <v>0</v>
      </c>
      <c r="O109" s="127">
        <f t="shared" si="16"/>
        <v>0</v>
      </c>
    </row>
    <row r="110" spans="1:16" ht="11.25" customHeight="1" x14ac:dyDescent="0.25">
      <c r="A110" s="163">
        <f t="shared" si="10"/>
        <v>49</v>
      </c>
      <c r="B110" s="159" t="s">
        <v>236</v>
      </c>
      <c r="C110" s="154" t="s">
        <v>82</v>
      </c>
      <c r="D110" s="165"/>
      <c r="E110" s="166">
        <f>VLOOKUP(B110,'Graph Data'!$N$2:$BW$88,3,FALSE)</f>
        <v>0</v>
      </c>
      <c r="F110" s="166">
        <f t="shared" si="11"/>
        <v>0</v>
      </c>
      <c r="G110" s="166"/>
      <c r="H110" s="165"/>
      <c r="I110" s="166">
        <f t="shared" si="12"/>
        <v>0</v>
      </c>
      <c r="J110" s="167">
        <f t="shared" si="13"/>
        <v>0</v>
      </c>
      <c r="K110" s="166">
        <f t="shared" si="14"/>
        <v>0</v>
      </c>
      <c r="L110" s="166" t="str">
        <f t="shared" si="15"/>
        <v/>
      </c>
      <c r="M110" s="165"/>
      <c r="N110" s="166">
        <f>SUM('Pay App 1'!L110)+SUM('Pay App 1'!M110)</f>
        <v>0</v>
      </c>
      <c r="O110" s="127">
        <f t="shared" si="16"/>
        <v>0</v>
      </c>
    </row>
    <row r="111" spans="1:16" ht="11.25" customHeight="1" x14ac:dyDescent="0.25">
      <c r="A111" s="163">
        <f t="shared" si="10"/>
        <v>50</v>
      </c>
      <c r="B111" s="159" t="s">
        <v>237</v>
      </c>
      <c r="C111" s="154" t="s">
        <v>161</v>
      </c>
      <c r="D111" s="165"/>
      <c r="E111" s="166">
        <f>VLOOKUP(B111,'Graph Data'!$N$2:$BW$88,3,FALSE)</f>
        <v>0</v>
      </c>
      <c r="F111" s="166">
        <f t="shared" si="11"/>
        <v>0</v>
      </c>
      <c r="G111" s="166"/>
      <c r="H111" s="165"/>
      <c r="I111" s="166">
        <f t="shared" si="12"/>
        <v>0</v>
      </c>
      <c r="J111" s="167">
        <f t="shared" si="13"/>
        <v>0</v>
      </c>
      <c r="K111" s="166">
        <f t="shared" si="14"/>
        <v>0</v>
      </c>
      <c r="L111" s="166" t="str">
        <f t="shared" si="15"/>
        <v/>
      </c>
      <c r="M111" s="165"/>
      <c r="N111" s="166">
        <f>SUM('Pay App 1'!L111)+SUM('Pay App 1'!M111)</f>
        <v>0</v>
      </c>
      <c r="O111" s="127">
        <f t="shared" si="16"/>
        <v>0</v>
      </c>
    </row>
    <row r="112" spans="1:16" ht="11.25" customHeight="1" x14ac:dyDescent="0.25">
      <c r="A112" s="163">
        <f t="shared" si="10"/>
        <v>51</v>
      </c>
      <c r="B112" s="159" t="s">
        <v>238</v>
      </c>
      <c r="C112" s="154" t="s">
        <v>83</v>
      </c>
      <c r="D112" s="165"/>
      <c r="E112" s="166">
        <f>VLOOKUP(B112,'Graph Data'!$N$2:$BW$88,3,FALSE)</f>
        <v>0</v>
      </c>
      <c r="F112" s="166">
        <f t="shared" si="11"/>
        <v>0</v>
      </c>
      <c r="G112" s="166"/>
      <c r="H112" s="165"/>
      <c r="I112" s="166">
        <f t="shared" si="12"/>
        <v>0</v>
      </c>
      <c r="J112" s="167">
        <f t="shared" si="13"/>
        <v>0</v>
      </c>
      <c r="K112" s="166">
        <f t="shared" si="14"/>
        <v>0</v>
      </c>
      <c r="L112" s="166" t="str">
        <f t="shared" si="15"/>
        <v/>
      </c>
      <c r="M112" s="165"/>
      <c r="N112" s="166">
        <f>SUM('Pay App 1'!L112)+SUM('Pay App 1'!M112)</f>
        <v>0</v>
      </c>
      <c r="O112" s="127">
        <f t="shared" si="16"/>
        <v>0</v>
      </c>
    </row>
    <row r="113" spans="1:15" ht="11.25" customHeight="1" x14ac:dyDescent="0.25">
      <c r="A113" s="163">
        <f t="shared" si="10"/>
        <v>52</v>
      </c>
      <c r="B113" s="160" t="s">
        <v>239</v>
      </c>
      <c r="C113" s="168" t="s">
        <v>84</v>
      </c>
      <c r="D113" s="165"/>
      <c r="E113" s="166">
        <f>VLOOKUP(B113,'Graph Data'!$N$2:$BW$88,3,FALSE)</f>
        <v>0</v>
      </c>
      <c r="F113" s="166">
        <f t="shared" si="11"/>
        <v>0</v>
      </c>
      <c r="G113" s="166"/>
      <c r="H113" s="165"/>
      <c r="I113" s="166">
        <f t="shared" si="12"/>
        <v>0</v>
      </c>
      <c r="J113" s="167">
        <f t="shared" si="13"/>
        <v>0</v>
      </c>
      <c r="K113" s="166">
        <f t="shared" si="14"/>
        <v>0</v>
      </c>
      <c r="L113" s="166" t="str">
        <f t="shared" si="15"/>
        <v/>
      </c>
      <c r="M113" s="165"/>
      <c r="N113" s="166">
        <f>SUM('Pay App 1'!L113)+SUM('Pay App 1'!M113)</f>
        <v>0</v>
      </c>
      <c r="O113" s="127">
        <f t="shared" si="16"/>
        <v>0</v>
      </c>
    </row>
    <row r="114" spans="1:15" ht="11.25" customHeight="1" x14ac:dyDescent="0.25">
      <c r="A114" s="163">
        <f t="shared" si="10"/>
        <v>53</v>
      </c>
      <c r="B114" s="160" t="s">
        <v>240</v>
      </c>
      <c r="C114" s="168" t="s">
        <v>162</v>
      </c>
      <c r="D114" s="165"/>
      <c r="E114" s="166">
        <f>VLOOKUP(B114,'Graph Data'!$N$2:$BW$88,3,FALSE)</f>
        <v>0</v>
      </c>
      <c r="F114" s="166">
        <f t="shared" si="11"/>
        <v>0</v>
      </c>
      <c r="G114" s="166"/>
      <c r="H114" s="165"/>
      <c r="I114" s="166">
        <f t="shared" si="12"/>
        <v>0</v>
      </c>
      <c r="J114" s="167">
        <f t="shared" si="13"/>
        <v>0</v>
      </c>
      <c r="K114" s="166">
        <f t="shared" si="14"/>
        <v>0</v>
      </c>
      <c r="L114" s="166" t="str">
        <f t="shared" si="15"/>
        <v/>
      </c>
      <c r="M114" s="165"/>
      <c r="N114" s="166">
        <f>SUM('Pay App 1'!L114)+SUM('Pay App 1'!M114)</f>
        <v>0</v>
      </c>
      <c r="O114" s="127">
        <f t="shared" si="16"/>
        <v>0</v>
      </c>
    </row>
    <row r="115" spans="1:15" ht="11.25" customHeight="1" x14ac:dyDescent="0.25">
      <c r="A115" s="163">
        <f t="shared" si="10"/>
        <v>54</v>
      </c>
      <c r="B115" s="160" t="s">
        <v>241</v>
      </c>
      <c r="C115" s="168" t="s">
        <v>163</v>
      </c>
      <c r="D115" s="165"/>
      <c r="E115" s="166">
        <f>VLOOKUP(B115,'Graph Data'!$N$2:$BW$88,3,FALSE)</f>
        <v>0</v>
      </c>
      <c r="F115" s="166">
        <f t="shared" si="11"/>
        <v>0</v>
      </c>
      <c r="G115" s="166"/>
      <c r="H115" s="165"/>
      <c r="I115" s="166">
        <f t="shared" si="12"/>
        <v>0</v>
      </c>
      <c r="J115" s="167">
        <f t="shared" si="13"/>
        <v>0</v>
      </c>
      <c r="K115" s="166">
        <f t="shared" si="14"/>
        <v>0</v>
      </c>
      <c r="L115" s="166" t="str">
        <f t="shared" si="15"/>
        <v/>
      </c>
      <c r="M115" s="165"/>
      <c r="N115" s="166">
        <f>SUM('Pay App 1'!L115)+SUM('Pay App 1'!M115)</f>
        <v>0</v>
      </c>
      <c r="O115" s="127">
        <f t="shared" si="16"/>
        <v>0</v>
      </c>
    </row>
    <row r="116" spans="1:15" ht="11.25" customHeight="1" x14ac:dyDescent="0.25">
      <c r="A116" s="163">
        <f t="shared" si="10"/>
        <v>55</v>
      </c>
      <c r="B116" s="161" t="s">
        <v>242</v>
      </c>
      <c r="C116" s="169" t="s">
        <v>88</v>
      </c>
      <c r="D116" s="165"/>
      <c r="E116" s="166">
        <f>VLOOKUP(B116,'Graph Data'!$N$2:$BW$88,3,FALSE)</f>
        <v>0</v>
      </c>
      <c r="F116" s="166">
        <f t="shared" si="11"/>
        <v>0</v>
      </c>
      <c r="G116" s="166"/>
      <c r="H116" s="165"/>
      <c r="I116" s="166">
        <f t="shared" si="12"/>
        <v>0</v>
      </c>
      <c r="J116" s="167">
        <f t="shared" si="13"/>
        <v>0</v>
      </c>
      <c r="K116" s="166">
        <f t="shared" si="14"/>
        <v>0</v>
      </c>
      <c r="L116" s="166" t="str">
        <f t="shared" si="15"/>
        <v/>
      </c>
      <c r="M116" s="165"/>
      <c r="N116" s="166">
        <f>SUM('Pay App 1'!L116)+SUM('Pay App 1'!M116)</f>
        <v>0</v>
      </c>
      <c r="O116" s="127">
        <f t="shared" si="16"/>
        <v>0</v>
      </c>
    </row>
    <row r="117" spans="1:15" ht="11.25" customHeight="1" x14ac:dyDescent="0.25">
      <c r="A117" s="163">
        <f t="shared" si="10"/>
        <v>56</v>
      </c>
      <c r="B117" s="161" t="s">
        <v>243</v>
      </c>
      <c r="C117" s="169" t="s">
        <v>86</v>
      </c>
      <c r="D117" s="165"/>
      <c r="E117" s="166">
        <f>VLOOKUP(B117,'Graph Data'!$N$2:$BW$88,3,FALSE)</f>
        <v>0</v>
      </c>
      <c r="F117" s="166">
        <f t="shared" si="11"/>
        <v>0</v>
      </c>
      <c r="G117" s="166"/>
      <c r="H117" s="165"/>
      <c r="I117" s="166">
        <f t="shared" si="12"/>
        <v>0</v>
      </c>
      <c r="J117" s="167">
        <f t="shared" si="13"/>
        <v>0</v>
      </c>
      <c r="K117" s="166">
        <f t="shared" si="14"/>
        <v>0</v>
      </c>
      <c r="L117" s="166" t="str">
        <f t="shared" si="15"/>
        <v/>
      </c>
      <c r="M117" s="165"/>
      <c r="N117" s="166">
        <f>SUM('Pay App 1'!L117)+SUM('Pay App 1'!M117)</f>
        <v>0</v>
      </c>
      <c r="O117" s="127">
        <f t="shared" si="16"/>
        <v>0</v>
      </c>
    </row>
    <row r="118" spans="1:15" ht="11.25" customHeight="1" x14ac:dyDescent="0.25">
      <c r="A118" s="163">
        <f t="shared" si="10"/>
        <v>57</v>
      </c>
      <c r="B118" s="161" t="s">
        <v>244</v>
      </c>
      <c r="C118" s="169" t="s">
        <v>85</v>
      </c>
      <c r="D118" s="165"/>
      <c r="E118" s="166">
        <f>VLOOKUP(B118,'Graph Data'!$N$2:$BW$88,3,FALSE)</f>
        <v>0</v>
      </c>
      <c r="F118" s="166">
        <f t="shared" si="11"/>
        <v>0</v>
      </c>
      <c r="G118" s="166"/>
      <c r="H118" s="165"/>
      <c r="I118" s="166">
        <f t="shared" si="12"/>
        <v>0</v>
      </c>
      <c r="J118" s="167">
        <f t="shared" si="13"/>
        <v>0</v>
      </c>
      <c r="K118" s="166">
        <f t="shared" si="14"/>
        <v>0</v>
      </c>
      <c r="L118" s="166" t="str">
        <f t="shared" si="15"/>
        <v/>
      </c>
      <c r="M118" s="165"/>
      <c r="N118" s="166">
        <f>SUM('Pay App 1'!L118)+SUM('Pay App 1'!M118)</f>
        <v>0</v>
      </c>
      <c r="O118" s="127">
        <f t="shared" si="16"/>
        <v>0</v>
      </c>
    </row>
    <row r="119" spans="1:15" ht="11.25" customHeight="1" x14ac:dyDescent="0.25">
      <c r="A119" s="163">
        <f t="shared" si="10"/>
        <v>58</v>
      </c>
      <c r="B119" s="161" t="s">
        <v>245</v>
      </c>
      <c r="C119" s="169" t="s">
        <v>87</v>
      </c>
      <c r="D119" s="165"/>
      <c r="E119" s="166">
        <f>VLOOKUP(B119,'Graph Data'!$N$2:$BW$88,3,FALSE)</f>
        <v>0</v>
      </c>
      <c r="F119" s="166">
        <f t="shared" si="11"/>
        <v>0</v>
      </c>
      <c r="G119" s="166"/>
      <c r="H119" s="165"/>
      <c r="I119" s="166">
        <f t="shared" si="12"/>
        <v>0</v>
      </c>
      <c r="J119" s="167">
        <f t="shared" si="13"/>
        <v>0</v>
      </c>
      <c r="K119" s="166">
        <f t="shared" si="14"/>
        <v>0</v>
      </c>
      <c r="L119" s="166" t="str">
        <f t="shared" si="15"/>
        <v/>
      </c>
      <c r="M119" s="165"/>
      <c r="N119" s="166">
        <f>SUM('Pay App 1'!L119)+SUM('Pay App 1'!M119)</f>
        <v>0</v>
      </c>
      <c r="O119" s="127">
        <f t="shared" si="16"/>
        <v>0</v>
      </c>
    </row>
    <row r="120" spans="1:15" ht="11.25" customHeight="1" x14ac:dyDescent="0.25">
      <c r="A120" s="163">
        <f t="shared" si="10"/>
        <v>59</v>
      </c>
      <c r="B120" s="161" t="s">
        <v>246</v>
      </c>
      <c r="C120" s="169" t="s">
        <v>89</v>
      </c>
      <c r="D120" s="165"/>
      <c r="E120" s="166">
        <f>VLOOKUP(B120,'Graph Data'!$N$2:$BW$88,3,FALSE)</f>
        <v>0</v>
      </c>
      <c r="F120" s="166">
        <f t="shared" si="11"/>
        <v>0</v>
      </c>
      <c r="G120" s="166"/>
      <c r="H120" s="165"/>
      <c r="I120" s="166">
        <f t="shared" si="12"/>
        <v>0</v>
      </c>
      <c r="J120" s="167">
        <f t="shared" si="13"/>
        <v>0</v>
      </c>
      <c r="K120" s="166">
        <f t="shared" si="14"/>
        <v>0</v>
      </c>
      <c r="L120" s="166" t="str">
        <f t="shared" si="15"/>
        <v/>
      </c>
      <c r="M120" s="165"/>
      <c r="N120" s="166">
        <f>SUM('Pay App 1'!L120)+SUM('Pay App 1'!M120)</f>
        <v>0</v>
      </c>
      <c r="O120" s="127">
        <f t="shared" si="16"/>
        <v>0</v>
      </c>
    </row>
    <row r="121" spans="1:15" ht="11.25" customHeight="1" x14ac:dyDescent="0.25">
      <c r="A121" s="163">
        <f t="shared" si="10"/>
        <v>60</v>
      </c>
      <c r="B121" s="179" t="s">
        <v>247</v>
      </c>
      <c r="C121" s="170" t="s">
        <v>164</v>
      </c>
      <c r="D121" s="165"/>
      <c r="E121" s="166">
        <f>VLOOKUP(B121,'Graph Data'!$N$2:$BW$88,3,FALSE)</f>
        <v>0</v>
      </c>
      <c r="F121" s="166">
        <f t="shared" si="11"/>
        <v>0</v>
      </c>
      <c r="G121" s="166"/>
      <c r="H121" s="165"/>
      <c r="I121" s="166">
        <f t="shared" si="12"/>
        <v>0</v>
      </c>
      <c r="J121" s="167">
        <f t="shared" si="13"/>
        <v>0</v>
      </c>
      <c r="K121" s="166">
        <f t="shared" si="14"/>
        <v>0</v>
      </c>
      <c r="L121" s="166" t="str">
        <f t="shared" si="15"/>
        <v/>
      </c>
      <c r="M121" s="165"/>
      <c r="N121" s="166">
        <f>SUM('Pay App 1'!L121)+SUM('Pay App 1'!M121)</f>
        <v>0</v>
      </c>
      <c r="O121" s="127">
        <f t="shared" si="16"/>
        <v>0</v>
      </c>
    </row>
    <row r="122" spans="1:15" ht="11.25" customHeight="1" x14ac:dyDescent="0.25">
      <c r="A122" s="163">
        <f t="shared" si="10"/>
        <v>61</v>
      </c>
      <c r="B122" s="179" t="s">
        <v>248</v>
      </c>
      <c r="C122" s="170" t="s">
        <v>91</v>
      </c>
      <c r="D122" s="165"/>
      <c r="E122" s="166">
        <f>VLOOKUP(B122,'Graph Data'!$N$2:$BW$88,3,FALSE)</f>
        <v>0</v>
      </c>
      <c r="F122" s="166">
        <f t="shared" si="11"/>
        <v>0</v>
      </c>
      <c r="G122" s="166"/>
      <c r="H122" s="165"/>
      <c r="I122" s="166">
        <f t="shared" si="12"/>
        <v>0</v>
      </c>
      <c r="J122" s="167">
        <f t="shared" si="13"/>
        <v>0</v>
      </c>
      <c r="K122" s="166">
        <f t="shared" si="14"/>
        <v>0</v>
      </c>
      <c r="L122" s="166" t="str">
        <f t="shared" si="15"/>
        <v/>
      </c>
      <c r="M122" s="165"/>
      <c r="N122" s="166">
        <f>SUM('Pay App 1'!L122)+SUM('Pay App 1'!M122)</f>
        <v>0</v>
      </c>
      <c r="O122" s="127">
        <f t="shared" si="16"/>
        <v>0</v>
      </c>
    </row>
    <row r="123" spans="1:15" ht="11.25" customHeight="1" x14ac:dyDescent="0.25">
      <c r="A123" s="163">
        <f t="shared" si="10"/>
        <v>62</v>
      </c>
      <c r="B123" s="179" t="s">
        <v>249</v>
      </c>
      <c r="C123" s="170" t="s">
        <v>90</v>
      </c>
      <c r="D123" s="165"/>
      <c r="E123" s="166">
        <f>VLOOKUP(B123,'Graph Data'!$N$2:$BW$88,3,FALSE)</f>
        <v>0</v>
      </c>
      <c r="F123" s="166">
        <f t="shared" si="11"/>
        <v>0</v>
      </c>
      <c r="G123" s="166"/>
      <c r="H123" s="165"/>
      <c r="I123" s="166">
        <f t="shared" si="12"/>
        <v>0</v>
      </c>
      <c r="J123" s="167">
        <f t="shared" si="13"/>
        <v>0</v>
      </c>
      <c r="K123" s="166">
        <f t="shared" si="14"/>
        <v>0</v>
      </c>
      <c r="L123" s="166" t="str">
        <f t="shared" si="15"/>
        <v/>
      </c>
      <c r="M123" s="165"/>
      <c r="N123" s="166">
        <f>SUM('Pay App 1'!L123)+SUM('Pay App 1'!M123)</f>
        <v>0</v>
      </c>
      <c r="O123" s="127">
        <f t="shared" si="16"/>
        <v>0</v>
      </c>
    </row>
    <row r="124" spans="1:15" ht="11.25" customHeight="1" x14ac:dyDescent="0.25">
      <c r="A124" s="163">
        <f t="shared" si="10"/>
        <v>63</v>
      </c>
      <c r="B124" s="180" t="s">
        <v>250</v>
      </c>
      <c r="C124" s="171" t="s">
        <v>93</v>
      </c>
      <c r="D124" s="165"/>
      <c r="E124" s="166">
        <f>VLOOKUP(B124,'Graph Data'!$N$2:$BW$88,3,FALSE)</f>
        <v>0</v>
      </c>
      <c r="F124" s="166">
        <f t="shared" si="11"/>
        <v>0</v>
      </c>
      <c r="G124" s="166"/>
      <c r="H124" s="165"/>
      <c r="I124" s="166">
        <f t="shared" si="12"/>
        <v>0</v>
      </c>
      <c r="J124" s="167">
        <f t="shared" si="13"/>
        <v>0</v>
      </c>
      <c r="K124" s="166">
        <f t="shared" si="14"/>
        <v>0</v>
      </c>
      <c r="L124" s="166" t="str">
        <f t="shared" si="15"/>
        <v/>
      </c>
      <c r="M124" s="165"/>
      <c r="N124" s="166">
        <f>SUM('Pay App 1'!L124)+SUM('Pay App 1'!M124)</f>
        <v>0</v>
      </c>
      <c r="O124" s="127">
        <f t="shared" si="16"/>
        <v>0</v>
      </c>
    </row>
    <row r="125" spans="1:15" ht="11.25" customHeight="1" x14ac:dyDescent="0.25">
      <c r="A125" s="163">
        <f t="shared" si="10"/>
        <v>64</v>
      </c>
      <c r="B125" s="180" t="s">
        <v>251</v>
      </c>
      <c r="C125" s="171" t="s">
        <v>92</v>
      </c>
      <c r="D125" s="165"/>
      <c r="E125" s="166">
        <f>VLOOKUP(B125,'Graph Data'!$N$2:$BW$88,3,FALSE)</f>
        <v>0</v>
      </c>
      <c r="F125" s="166">
        <f t="shared" si="11"/>
        <v>0</v>
      </c>
      <c r="G125" s="166"/>
      <c r="H125" s="165"/>
      <c r="I125" s="166">
        <f t="shared" si="12"/>
        <v>0</v>
      </c>
      <c r="J125" s="167">
        <f t="shared" si="13"/>
        <v>0</v>
      </c>
      <c r="K125" s="166">
        <f t="shared" si="14"/>
        <v>0</v>
      </c>
      <c r="L125" s="166" t="str">
        <f t="shared" si="15"/>
        <v/>
      </c>
      <c r="M125" s="165"/>
      <c r="N125" s="166">
        <f>SUM('Pay App 1'!L125)+SUM('Pay App 1'!M125)</f>
        <v>0</v>
      </c>
      <c r="O125" s="127">
        <f t="shared" si="16"/>
        <v>0</v>
      </c>
    </row>
    <row r="126" spans="1:15" ht="11.25" customHeight="1" x14ac:dyDescent="0.25">
      <c r="A126" s="163">
        <f t="shared" si="10"/>
        <v>65</v>
      </c>
      <c r="B126" s="158" t="s">
        <v>252</v>
      </c>
      <c r="C126" s="147" t="s">
        <v>94</v>
      </c>
      <c r="D126" s="165"/>
      <c r="E126" s="166">
        <f>VLOOKUP(B126,'Graph Data'!$N$2:$BW$88,3,FALSE)</f>
        <v>0</v>
      </c>
      <c r="F126" s="166">
        <f t="shared" si="11"/>
        <v>0</v>
      </c>
      <c r="G126" s="166"/>
      <c r="H126" s="165"/>
      <c r="I126" s="166">
        <f t="shared" si="12"/>
        <v>0</v>
      </c>
      <c r="J126" s="167">
        <f t="shared" si="13"/>
        <v>0</v>
      </c>
      <c r="K126" s="166">
        <f t="shared" si="14"/>
        <v>0</v>
      </c>
      <c r="L126" s="166" t="str">
        <f t="shared" si="15"/>
        <v/>
      </c>
      <c r="M126" s="165"/>
      <c r="N126" s="166">
        <f>SUM('Pay App 1'!L126)+SUM('Pay App 1'!M126)</f>
        <v>0</v>
      </c>
      <c r="O126" s="127">
        <f t="shared" si="16"/>
        <v>0</v>
      </c>
    </row>
    <row r="127" spans="1:15" ht="11.25" customHeight="1" x14ac:dyDescent="0.25">
      <c r="A127" s="163">
        <f t="shared" si="10"/>
        <v>66</v>
      </c>
      <c r="B127" s="158" t="s">
        <v>253</v>
      </c>
      <c r="C127" s="147" t="s">
        <v>95</v>
      </c>
      <c r="D127" s="165"/>
      <c r="E127" s="166">
        <f>VLOOKUP(B127,'Graph Data'!$N$2:$BW$88,3,FALSE)</f>
        <v>0</v>
      </c>
      <c r="F127" s="166">
        <f t="shared" si="11"/>
        <v>0</v>
      </c>
      <c r="G127" s="166"/>
      <c r="H127" s="165"/>
      <c r="I127" s="166">
        <f t="shared" si="12"/>
        <v>0</v>
      </c>
      <c r="J127" s="167">
        <f t="shared" si="13"/>
        <v>0</v>
      </c>
      <c r="K127" s="166">
        <f t="shared" si="14"/>
        <v>0</v>
      </c>
      <c r="L127" s="166" t="str">
        <f t="shared" si="15"/>
        <v/>
      </c>
      <c r="M127" s="165"/>
      <c r="N127" s="166">
        <f>SUM('Pay App 1'!L127)+SUM('Pay App 1'!M127)</f>
        <v>0</v>
      </c>
      <c r="O127" s="127">
        <f t="shared" si="16"/>
        <v>0</v>
      </c>
    </row>
    <row r="128" spans="1:15" ht="11.25" customHeight="1" x14ac:dyDescent="0.25">
      <c r="A128" s="163">
        <f t="shared" si="10"/>
        <v>67</v>
      </c>
      <c r="B128" s="159" t="s">
        <v>254</v>
      </c>
      <c r="C128" s="154" t="s">
        <v>97</v>
      </c>
      <c r="D128" s="165"/>
      <c r="E128" s="166">
        <f>VLOOKUP(B128,'Graph Data'!$N$2:$BW$88,3,FALSE)</f>
        <v>0</v>
      </c>
      <c r="F128" s="166">
        <f t="shared" si="11"/>
        <v>0</v>
      </c>
      <c r="G128" s="166"/>
      <c r="H128" s="165"/>
      <c r="I128" s="166">
        <f t="shared" si="12"/>
        <v>0</v>
      </c>
      <c r="J128" s="167">
        <f t="shared" si="13"/>
        <v>0</v>
      </c>
      <c r="K128" s="166">
        <f t="shared" si="14"/>
        <v>0</v>
      </c>
      <c r="L128" s="166" t="str">
        <f t="shared" si="15"/>
        <v/>
      </c>
      <c r="M128" s="165"/>
      <c r="N128" s="166">
        <f>SUM('Pay App 1'!L128)+SUM('Pay App 1'!M128)</f>
        <v>0</v>
      </c>
      <c r="O128" s="127">
        <f t="shared" si="16"/>
        <v>0</v>
      </c>
    </row>
    <row r="129" spans="1:15" ht="11.25" customHeight="1" x14ac:dyDescent="0.25">
      <c r="A129" s="163">
        <f t="shared" si="10"/>
        <v>68</v>
      </c>
      <c r="B129" s="181" t="s">
        <v>255</v>
      </c>
      <c r="C129" s="172" t="s">
        <v>96</v>
      </c>
      <c r="D129" s="165"/>
      <c r="E129" s="166">
        <f>VLOOKUP(B129,'Graph Data'!$N$2:$BW$88,3,FALSE)</f>
        <v>0</v>
      </c>
      <c r="F129" s="166">
        <f t="shared" si="11"/>
        <v>0</v>
      </c>
      <c r="G129" s="166"/>
      <c r="H129" s="165"/>
      <c r="I129" s="166">
        <f t="shared" si="12"/>
        <v>0</v>
      </c>
      <c r="J129" s="167">
        <f t="shared" si="13"/>
        <v>0</v>
      </c>
      <c r="K129" s="166">
        <f t="shared" si="14"/>
        <v>0</v>
      </c>
      <c r="L129" s="166" t="str">
        <f t="shared" si="15"/>
        <v/>
      </c>
      <c r="M129" s="165"/>
      <c r="N129" s="166">
        <f>SUM('Pay App 1'!L129)+SUM('Pay App 1'!M129)</f>
        <v>0</v>
      </c>
      <c r="O129" s="127">
        <f t="shared" si="16"/>
        <v>0</v>
      </c>
    </row>
    <row r="130" spans="1:15" ht="11.25" customHeight="1" x14ac:dyDescent="0.25">
      <c r="A130" s="163">
        <f t="shared" si="10"/>
        <v>69</v>
      </c>
      <c r="B130" s="161" t="s">
        <v>256</v>
      </c>
      <c r="C130" s="169" t="s">
        <v>98</v>
      </c>
      <c r="D130" s="165"/>
      <c r="E130" s="166">
        <f>VLOOKUP(B130,'Graph Data'!$N$2:$BW$88,3,FALSE)</f>
        <v>0</v>
      </c>
      <c r="F130" s="166">
        <f t="shared" si="11"/>
        <v>0</v>
      </c>
      <c r="G130" s="166"/>
      <c r="H130" s="165"/>
      <c r="I130" s="166">
        <f t="shared" si="12"/>
        <v>0</v>
      </c>
      <c r="J130" s="167">
        <f t="shared" si="13"/>
        <v>0</v>
      </c>
      <c r="K130" s="166">
        <f t="shared" si="14"/>
        <v>0</v>
      </c>
      <c r="L130" s="166" t="str">
        <f t="shared" si="15"/>
        <v/>
      </c>
      <c r="M130" s="165"/>
      <c r="N130" s="166">
        <f>SUM('Pay App 1'!L130)+SUM('Pay App 1'!M130)</f>
        <v>0</v>
      </c>
      <c r="O130" s="127">
        <f t="shared" si="16"/>
        <v>0</v>
      </c>
    </row>
    <row r="131" spans="1:15" ht="11.25" customHeight="1" x14ac:dyDescent="0.25">
      <c r="A131" s="163">
        <f t="shared" si="10"/>
        <v>70</v>
      </c>
      <c r="B131" s="156" t="s">
        <v>257</v>
      </c>
      <c r="C131" s="145" t="s">
        <v>99</v>
      </c>
      <c r="D131" s="165"/>
      <c r="E131" s="166">
        <f>VLOOKUP(B131,'Graph Data'!$N$2:$BW$88,3,FALSE)</f>
        <v>0</v>
      </c>
      <c r="F131" s="166">
        <f t="shared" si="11"/>
        <v>0</v>
      </c>
      <c r="G131" s="166"/>
      <c r="H131" s="165"/>
      <c r="I131" s="166">
        <f t="shared" si="12"/>
        <v>0</v>
      </c>
      <c r="J131" s="167">
        <f t="shared" si="13"/>
        <v>0</v>
      </c>
      <c r="K131" s="166">
        <f t="shared" si="14"/>
        <v>0</v>
      </c>
      <c r="L131" s="166" t="str">
        <f t="shared" si="15"/>
        <v/>
      </c>
      <c r="M131" s="165"/>
      <c r="N131" s="166">
        <f>SUM('Pay App 1'!L131)+SUM('Pay App 1'!M131)</f>
        <v>0</v>
      </c>
      <c r="O131" s="127">
        <f t="shared" si="16"/>
        <v>0</v>
      </c>
    </row>
    <row r="132" spans="1:15" ht="11.25" customHeight="1" x14ac:dyDescent="0.25">
      <c r="A132" s="163">
        <f t="shared" si="10"/>
        <v>71</v>
      </c>
      <c r="B132" s="157" t="s">
        <v>258</v>
      </c>
      <c r="C132" s="146" t="s">
        <v>100</v>
      </c>
      <c r="D132" s="165"/>
      <c r="E132" s="166">
        <f>VLOOKUP(B132,'Graph Data'!$N$2:$BW$88,3,FALSE)</f>
        <v>0</v>
      </c>
      <c r="F132" s="166">
        <f t="shared" si="11"/>
        <v>0</v>
      </c>
      <c r="G132" s="166"/>
      <c r="H132" s="165"/>
      <c r="I132" s="166">
        <f t="shared" si="12"/>
        <v>0</v>
      </c>
      <c r="J132" s="167">
        <f t="shared" si="13"/>
        <v>0</v>
      </c>
      <c r="K132" s="166">
        <f t="shared" si="14"/>
        <v>0</v>
      </c>
      <c r="L132" s="166" t="str">
        <f t="shared" si="15"/>
        <v/>
      </c>
      <c r="M132" s="165"/>
      <c r="N132" s="166">
        <f>SUM('Pay App 1'!L132)+SUM('Pay App 1'!M132)</f>
        <v>0</v>
      </c>
      <c r="O132" s="127">
        <f t="shared" si="16"/>
        <v>0</v>
      </c>
    </row>
    <row r="133" spans="1:15" ht="11.25" customHeight="1" x14ac:dyDescent="0.25">
      <c r="A133" s="163">
        <f t="shared" si="10"/>
        <v>72</v>
      </c>
      <c r="B133" s="158" t="s">
        <v>259</v>
      </c>
      <c r="C133" s="147" t="s">
        <v>101</v>
      </c>
      <c r="D133" s="165"/>
      <c r="E133" s="166">
        <f>VLOOKUP(B133,'Graph Data'!$N$2:$BW$88,3,FALSE)</f>
        <v>0</v>
      </c>
      <c r="F133" s="166">
        <f t="shared" si="11"/>
        <v>0</v>
      </c>
      <c r="G133" s="166"/>
      <c r="H133" s="165"/>
      <c r="I133" s="166">
        <f t="shared" si="12"/>
        <v>0</v>
      </c>
      <c r="J133" s="167">
        <f t="shared" si="13"/>
        <v>0</v>
      </c>
      <c r="K133" s="166">
        <f t="shared" si="14"/>
        <v>0</v>
      </c>
      <c r="L133" s="166" t="str">
        <f t="shared" si="15"/>
        <v/>
      </c>
      <c r="M133" s="165"/>
      <c r="N133" s="166">
        <f>SUM('Pay App 1'!L133)+SUM('Pay App 1'!M133)</f>
        <v>0</v>
      </c>
      <c r="O133" s="127">
        <f t="shared" si="16"/>
        <v>0</v>
      </c>
    </row>
    <row r="134" spans="1:15" ht="11.25" customHeight="1" x14ac:dyDescent="0.25">
      <c r="A134" s="163">
        <f t="shared" si="10"/>
        <v>73</v>
      </c>
      <c r="B134" s="159" t="s">
        <v>165</v>
      </c>
      <c r="C134" s="154" t="s">
        <v>111</v>
      </c>
      <c r="D134" s="165"/>
      <c r="E134" s="166">
        <f>VLOOKUP(B134,'Graph Data'!$N$2:$BW$88,3,FALSE)</f>
        <v>0</v>
      </c>
      <c r="F134" s="166">
        <f t="shared" si="11"/>
        <v>0</v>
      </c>
      <c r="G134" s="166"/>
      <c r="H134" s="165"/>
      <c r="I134" s="166">
        <f t="shared" si="12"/>
        <v>0</v>
      </c>
      <c r="J134" s="167">
        <f t="shared" si="13"/>
        <v>0</v>
      </c>
      <c r="K134" s="166">
        <f t="shared" si="14"/>
        <v>0</v>
      </c>
      <c r="L134" s="166" t="str">
        <f t="shared" si="15"/>
        <v/>
      </c>
      <c r="M134" s="165"/>
      <c r="N134" s="166">
        <f>SUM('Pay App 1'!L134)+SUM('Pay App 1'!M134)</f>
        <v>0</v>
      </c>
      <c r="O134" s="127">
        <f t="shared" si="16"/>
        <v>0</v>
      </c>
    </row>
    <row r="135" spans="1:15" ht="11.25" customHeight="1" x14ac:dyDescent="0.25">
      <c r="A135" s="163">
        <f t="shared" si="10"/>
        <v>74</v>
      </c>
      <c r="B135" s="181" t="s">
        <v>260</v>
      </c>
      <c r="C135" s="172" t="s">
        <v>102</v>
      </c>
      <c r="D135" s="165"/>
      <c r="E135" s="166">
        <f>VLOOKUP(B135,'Graph Data'!$N$2:$BW$88,3,FALSE)</f>
        <v>0</v>
      </c>
      <c r="F135" s="166">
        <f t="shared" si="11"/>
        <v>0</v>
      </c>
      <c r="G135" s="166"/>
      <c r="H135" s="165"/>
      <c r="I135" s="166">
        <f t="shared" si="12"/>
        <v>0</v>
      </c>
      <c r="J135" s="167">
        <f t="shared" si="13"/>
        <v>0</v>
      </c>
      <c r="K135" s="166">
        <f t="shared" si="14"/>
        <v>0</v>
      </c>
      <c r="L135" s="166" t="str">
        <f t="shared" si="15"/>
        <v/>
      </c>
      <c r="M135" s="165"/>
      <c r="N135" s="166">
        <f>SUM('Pay App 1'!L135)+SUM('Pay App 1'!M135)</f>
        <v>0</v>
      </c>
      <c r="O135" s="127">
        <f t="shared" si="16"/>
        <v>0</v>
      </c>
    </row>
    <row r="136" spans="1:15" ht="11.25" customHeight="1" x14ac:dyDescent="0.25">
      <c r="A136" s="163">
        <f t="shared" si="10"/>
        <v>75</v>
      </c>
      <c r="B136" s="161" t="s">
        <v>261</v>
      </c>
      <c r="C136" s="169" t="s">
        <v>103</v>
      </c>
      <c r="D136" s="165"/>
      <c r="E136" s="166">
        <f>VLOOKUP(B136,'Graph Data'!$N$2:$BW$88,3,FALSE)</f>
        <v>0</v>
      </c>
      <c r="F136" s="166">
        <f t="shared" si="11"/>
        <v>0</v>
      </c>
      <c r="G136" s="166"/>
      <c r="H136" s="165"/>
      <c r="I136" s="166">
        <f t="shared" si="12"/>
        <v>0</v>
      </c>
      <c r="J136" s="167">
        <f t="shared" si="13"/>
        <v>0</v>
      </c>
      <c r="K136" s="166">
        <f t="shared" si="14"/>
        <v>0</v>
      </c>
      <c r="L136" s="166" t="str">
        <f t="shared" si="15"/>
        <v/>
      </c>
      <c r="M136" s="165"/>
      <c r="N136" s="166">
        <f>SUM('Pay App 1'!L136)+SUM('Pay App 1'!M136)</f>
        <v>0</v>
      </c>
      <c r="O136" s="127">
        <f t="shared" si="16"/>
        <v>0</v>
      </c>
    </row>
    <row r="137" spans="1:15" ht="11.25" customHeight="1" x14ac:dyDescent="0.25">
      <c r="A137" s="163">
        <f t="shared" si="10"/>
        <v>76</v>
      </c>
      <c r="B137" s="161" t="s">
        <v>262</v>
      </c>
      <c r="C137" s="169" t="s">
        <v>166</v>
      </c>
      <c r="D137" s="165"/>
      <c r="E137" s="166">
        <f>VLOOKUP(B137,'Graph Data'!$N$2:$BW$88,3,FALSE)</f>
        <v>0</v>
      </c>
      <c r="F137" s="166">
        <f t="shared" si="11"/>
        <v>0</v>
      </c>
      <c r="G137" s="166"/>
      <c r="H137" s="165"/>
      <c r="I137" s="166">
        <f t="shared" si="12"/>
        <v>0</v>
      </c>
      <c r="J137" s="167">
        <f t="shared" si="13"/>
        <v>0</v>
      </c>
      <c r="K137" s="166">
        <f t="shared" si="14"/>
        <v>0</v>
      </c>
      <c r="L137" s="166" t="str">
        <f t="shared" si="15"/>
        <v/>
      </c>
      <c r="M137" s="165"/>
      <c r="N137" s="166">
        <f>SUM('Pay App 1'!L137)+SUM('Pay App 1'!M137)</f>
        <v>0</v>
      </c>
      <c r="O137" s="127">
        <f t="shared" si="16"/>
        <v>0</v>
      </c>
    </row>
    <row r="138" spans="1:15" ht="11.25" customHeight="1" x14ac:dyDescent="0.25">
      <c r="A138" s="163">
        <f t="shared" si="10"/>
        <v>77</v>
      </c>
      <c r="B138" s="161" t="s">
        <v>263</v>
      </c>
      <c r="C138" s="169" t="s">
        <v>167</v>
      </c>
      <c r="D138" s="165"/>
      <c r="E138" s="166">
        <f>VLOOKUP(B138,'Graph Data'!$N$2:$BW$88,3,FALSE)</f>
        <v>0</v>
      </c>
      <c r="F138" s="166">
        <f t="shared" si="11"/>
        <v>0</v>
      </c>
      <c r="G138" s="166"/>
      <c r="H138" s="165"/>
      <c r="I138" s="166">
        <f t="shared" si="12"/>
        <v>0</v>
      </c>
      <c r="J138" s="167">
        <f t="shared" si="13"/>
        <v>0</v>
      </c>
      <c r="K138" s="166">
        <f t="shared" si="14"/>
        <v>0</v>
      </c>
      <c r="L138" s="166" t="str">
        <f t="shared" si="15"/>
        <v/>
      </c>
      <c r="M138" s="165"/>
      <c r="N138" s="166">
        <f>SUM('Pay App 1'!L138)+SUM('Pay App 1'!M138)</f>
        <v>0</v>
      </c>
      <c r="O138" s="127">
        <f t="shared" si="16"/>
        <v>0</v>
      </c>
    </row>
    <row r="139" spans="1:15" ht="11.25" customHeight="1" x14ac:dyDescent="0.25">
      <c r="A139" s="163">
        <f t="shared" si="10"/>
        <v>78</v>
      </c>
      <c r="B139" s="179" t="s">
        <v>264</v>
      </c>
      <c r="C139" s="170" t="s">
        <v>105</v>
      </c>
      <c r="D139" s="165"/>
      <c r="E139" s="166">
        <f>VLOOKUP(B139,'Graph Data'!$N$2:$BW$88,3,FALSE)</f>
        <v>0</v>
      </c>
      <c r="F139" s="166">
        <f t="shared" si="11"/>
        <v>0</v>
      </c>
      <c r="G139" s="166"/>
      <c r="H139" s="165"/>
      <c r="I139" s="166">
        <f t="shared" si="12"/>
        <v>0</v>
      </c>
      <c r="J139" s="167">
        <f t="shared" si="13"/>
        <v>0</v>
      </c>
      <c r="K139" s="166">
        <f t="shared" si="14"/>
        <v>0</v>
      </c>
      <c r="L139" s="166" t="str">
        <f t="shared" si="15"/>
        <v/>
      </c>
      <c r="M139" s="165"/>
      <c r="N139" s="166">
        <f>SUM('Pay App 1'!L139)+SUM('Pay App 1'!M139)</f>
        <v>0</v>
      </c>
      <c r="O139" s="127">
        <f t="shared" si="16"/>
        <v>0</v>
      </c>
    </row>
    <row r="140" spans="1:15" ht="11.25" customHeight="1" x14ac:dyDescent="0.25">
      <c r="A140" s="163">
        <f t="shared" si="10"/>
        <v>79</v>
      </c>
      <c r="B140" s="179" t="s">
        <v>265</v>
      </c>
      <c r="C140" s="170" t="s">
        <v>106</v>
      </c>
      <c r="D140" s="165"/>
      <c r="E140" s="166">
        <f>VLOOKUP(B140,'Graph Data'!$N$2:$BW$88,3,FALSE)</f>
        <v>0</v>
      </c>
      <c r="F140" s="166">
        <f t="shared" si="11"/>
        <v>0</v>
      </c>
      <c r="G140" s="166"/>
      <c r="H140" s="165"/>
      <c r="I140" s="166">
        <f t="shared" si="12"/>
        <v>0</v>
      </c>
      <c r="J140" s="167">
        <f t="shared" si="13"/>
        <v>0</v>
      </c>
      <c r="K140" s="166">
        <f t="shared" si="14"/>
        <v>0</v>
      </c>
      <c r="L140" s="166" t="str">
        <f t="shared" si="15"/>
        <v/>
      </c>
      <c r="M140" s="165"/>
      <c r="N140" s="166">
        <f>SUM('Pay App 1'!L140)+SUM('Pay App 1'!M140)</f>
        <v>0</v>
      </c>
      <c r="O140" s="127">
        <f t="shared" si="16"/>
        <v>0</v>
      </c>
    </row>
    <row r="141" spans="1:15" ht="11.25" customHeight="1" x14ac:dyDescent="0.25">
      <c r="A141" s="163">
        <f t="shared" si="10"/>
        <v>80</v>
      </c>
      <c r="B141" s="179" t="s">
        <v>266</v>
      </c>
      <c r="C141" s="170" t="s">
        <v>107</v>
      </c>
      <c r="D141" s="165"/>
      <c r="E141" s="166">
        <f>VLOOKUP(B141,'Graph Data'!$N$2:$BW$88,3,FALSE)</f>
        <v>0</v>
      </c>
      <c r="F141" s="166">
        <f t="shared" si="11"/>
        <v>0</v>
      </c>
      <c r="G141" s="166"/>
      <c r="H141" s="165"/>
      <c r="I141" s="166">
        <f t="shared" si="12"/>
        <v>0</v>
      </c>
      <c r="J141" s="167">
        <f t="shared" si="13"/>
        <v>0</v>
      </c>
      <c r="K141" s="166">
        <f t="shared" si="14"/>
        <v>0</v>
      </c>
      <c r="L141" s="166" t="str">
        <f t="shared" si="15"/>
        <v/>
      </c>
      <c r="M141" s="165"/>
      <c r="N141" s="166">
        <f>SUM('Pay App 1'!L141)+SUM('Pay App 1'!M141)</f>
        <v>0</v>
      </c>
      <c r="O141" s="127">
        <f t="shared" si="16"/>
        <v>0</v>
      </c>
    </row>
    <row r="142" spans="1:15" ht="11.25" customHeight="1" x14ac:dyDescent="0.25">
      <c r="A142" s="163">
        <f t="shared" si="10"/>
        <v>81</v>
      </c>
      <c r="B142" s="179" t="s">
        <v>267</v>
      </c>
      <c r="C142" s="170" t="s">
        <v>168</v>
      </c>
      <c r="D142" s="165"/>
      <c r="E142" s="166">
        <f>VLOOKUP(B142,'Graph Data'!$N$2:$BW$88,3,FALSE)</f>
        <v>0</v>
      </c>
      <c r="F142" s="166">
        <f t="shared" si="11"/>
        <v>0</v>
      </c>
      <c r="G142" s="166"/>
      <c r="H142" s="165"/>
      <c r="I142" s="166">
        <f t="shared" si="12"/>
        <v>0</v>
      </c>
      <c r="J142" s="167">
        <f t="shared" si="13"/>
        <v>0</v>
      </c>
      <c r="K142" s="166">
        <f t="shared" si="14"/>
        <v>0</v>
      </c>
      <c r="L142" s="166" t="str">
        <f t="shared" si="15"/>
        <v/>
      </c>
      <c r="M142" s="165"/>
      <c r="N142" s="166">
        <f>SUM('Pay App 1'!L142)+SUM('Pay App 1'!M142)</f>
        <v>0</v>
      </c>
      <c r="O142" s="127">
        <f t="shared" si="16"/>
        <v>0</v>
      </c>
    </row>
    <row r="143" spans="1:15" ht="11.25" customHeight="1" x14ac:dyDescent="0.25">
      <c r="A143" s="163">
        <f t="shared" si="10"/>
        <v>82</v>
      </c>
      <c r="B143" s="180" t="s">
        <v>268</v>
      </c>
      <c r="C143" s="171" t="s">
        <v>104</v>
      </c>
      <c r="D143" s="165"/>
      <c r="E143" s="166">
        <f>VLOOKUP(B143,'Graph Data'!$N$2:$BW$88,3,FALSE)</f>
        <v>0</v>
      </c>
      <c r="F143" s="166">
        <f t="shared" si="11"/>
        <v>0</v>
      </c>
      <c r="G143" s="166"/>
      <c r="H143" s="165"/>
      <c r="I143" s="166">
        <f t="shared" si="12"/>
        <v>0</v>
      </c>
      <c r="J143" s="167">
        <f t="shared" si="13"/>
        <v>0</v>
      </c>
      <c r="K143" s="166">
        <f t="shared" si="14"/>
        <v>0</v>
      </c>
      <c r="L143" s="166" t="str">
        <f t="shared" si="15"/>
        <v/>
      </c>
      <c r="M143" s="165"/>
      <c r="N143" s="166">
        <f>SUM('Pay App 1'!L143)+SUM('Pay App 1'!M143)</f>
        <v>0</v>
      </c>
      <c r="O143" s="127">
        <f t="shared" si="16"/>
        <v>0</v>
      </c>
    </row>
    <row r="144" spans="1:15" ht="11.25" customHeight="1" x14ac:dyDescent="0.25">
      <c r="A144" s="163">
        <f t="shared" si="10"/>
        <v>83</v>
      </c>
      <c r="B144" s="180" t="s">
        <v>269</v>
      </c>
      <c r="C144" s="171" t="s">
        <v>169</v>
      </c>
      <c r="D144" s="165"/>
      <c r="E144" s="166">
        <f>VLOOKUP(B144,'Graph Data'!$N$2:$BW$88,3,FALSE)</f>
        <v>0</v>
      </c>
      <c r="F144" s="166">
        <f t="shared" si="11"/>
        <v>0</v>
      </c>
      <c r="G144" s="166"/>
      <c r="H144" s="165"/>
      <c r="I144" s="166">
        <f t="shared" si="12"/>
        <v>0</v>
      </c>
      <c r="J144" s="167">
        <f t="shared" si="13"/>
        <v>0</v>
      </c>
      <c r="K144" s="166">
        <f t="shared" si="14"/>
        <v>0</v>
      </c>
      <c r="L144" s="166" t="str">
        <f t="shared" si="15"/>
        <v/>
      </c>
      <c r="M144" s="165"/>
      <c r="N144" s="166">
        <f>SUM('Pay App 1'!L144)+SUM('Pay App 1'!M144)</f>
        <v>0</v>
      </c>
      <c r="O144" s="127">
        <f t="shared" si="16"/>
        <v>0</v>
      </c>
    </row>
    <row r="145" spans="1:15" ht="11.25" customHeight="1" x14ac:dyDescent="0.25">
      <c r="A145" s="163">
        <f t="shared" si="10"/>
        <v>84</v>
      </c>
      <c r="B145" s="182" t="s">
        <v>270</v>
      </c>
      <c r="C145" s="173" t="s">
        <v>957</v>
      </c>
      <c r="D145" s="165"/>
      <c r="E145" s="166">
        <f>VLOOKUP(B145,'Graph Data'!$N$2:$BW$88,3,FALSE)</f>
        <v>0</v>
      </c>
      <c r="F145" s="166">
        <f t="shared" si="11"/>
        <v>0</v>
      </c>
      <c r="G145" s="166"/>
      <c r="H145" s="165"/>
      <c r="I145" s="166">
        <f t="shared" si="12"/>
        <v>0</v>
      </c>
      <c r="J145" s="167">
        <f t="shared" si="13"/>
        <v>0</v>
      </c>
      <c r="K145" s="166">
        <f t="shared" si="14"/>
        <v>0</v>
      </c>
      <c r="L145" s="166" t="str">
        <f t="shared" si="15"/>
        <v/>
      </c>
      <c r="M145" s="165"/>
      <c r="N145" s="166">
        <f>SUM('Pay App 1'!L145)+SUM('Pay App 1'!M145)</f>
        <v>0</v>
      </c>
      <c r="O145" s="127">
        <f t="shared" si="16"/>
        <v>0</v>
      </c>
    </row>
    <row r="146" spans="1:15" ht="11.25" customHeight="1" x14ac:dyDescent="0.25">
      <c r="A146" s="163">
        <f t="shared" si="10"/>
        <v>85</v>
      </c>
      <c r="B146" s="182" t="s">
        <v>271</v>
      </c>
      <c r="C146" s="173" t="s">
        <v>957</v>
      </c>
      <c r="D146" s="165"/>
      <c r="E146" s="166">
        <f>VLOOKUP(B146,'Graph Data'!$N$2:$BW$88,3,FALSE)</f>
        <v>0</v>
      </c>
      <c r="F146" s="166">
        <f t="shared" si="11"/>
        <v>0</v>
      </c>
      <c r="G146" s="166"/>
      <c r="H146" s="165"/>
      <c r="I146" s="166">
        <f t="shared" si="12"/>
        <v>0</v>
      </c>
      <c r="J146" s="167">
        <f t="shared" si="13"/>
        <v>0</v>
      </c>
      <c r="K146" s="166">
        <f t="shared" si="14"/>
        <v>0</v>
      </c>
      <c r="L146" s="166" t="str">
        <f t="shared" si="15"/>
        <v/>
      </c>
      <c r="M146" s="165"/>
      <c r="N146" s="166">
        <f>SUM('Pay App 1'!L146)+SUM('Pay App 1'!M146)</f>
        <v>0</v>
      </c>
      <c r="O146" s="127">
        <f t="shared" si="16"/>
        <v>0</v>
      </c>
    </row>
    <row r="147" spans="1:15" ht="11.25" customHeight="1" x14ac:dyDescent="0.25">
      <c r="A147" s="163">
        <f t="shared" si="10"/>
        <v>86</v>
      </c>
      <c r="B147" s="182" t="s">
        <v>272</v>
      </c>
      <c r="C147" s="173" t="s">
        <v>957</v>
      </c>
      <c r="D147" s="165"/>
      <c r="E147" s="166">
        <f>VLOOKUP(B147,'Graph Data'!$N$2:$BW$88,3,FALSE)</f>
        <v>0</v>
      </c>
      <c r="F147" s="166">
        <f t="shared" si="11"/>
        <v>0</v>
      </c>
      <c r="G147" s="166"/>
      <c r="H147" s="165"/>
      <c r="I147" s="166">
        <f t="shared" si="12"/>
        <v>0</v>
      </c>
      <c r="J147" s="167">
        <f t="shared" si="13"/>
        <v>0</v>
      </c>
      <c r="K147" s="166">
        <f t="shared" si="14"/>
        <v>0</v>
      </c>
      <c r="L147" s="166" t="str">
        <f t="shared" si="15"/>
        <v/>
      </c>
      <c r="M147" s="165"/>
      <c r="N147" s="166">
        <f>SUM('Pay App 1'!L147)+SUM('Pay App 1'!M147)</f>
        <v>0</v>
      </c>
      <c r="O147" s="127">
        <f t="shared" si="16"/>
        <v>0</v>
      </c>
    </row>
    <row r="148" spans="1:15" ht="11.25" customHeight="1" thickBot="1" x14ac:dyDescent="0.3">
      <c r="A148" s="164">
        <f t="shared" si="10"/>
        <v>87</v>
      </c>
      <c r="B148" s="182" t="s">
        <v>273</v>
      </c>
      <c r="C148" s="173" t="s">
        <v>957</v>
      </c>
      <c r="D148" s="165"/>
      <c r="E148" s="166">
        <f>VLOOKUP(B148,'Graph Data'!$N$2:$BW$88,3,FALSE)</f>
        <v>0</v>
      </c>
      <c r="F148" s="166">
        <f t="shared" si="11"/>
        <v>0</v>
      </c>
      <c r="G148" s="166"/>
      <c r="H148" s="165"/>
      <c r="I148" s="166">
        <f t="shared" si="12"/>
        <v>0</v>
      </c>
      <c r="J148" s="167">
        <f t="shared" si="13"/>
        <v>0</v>
      </c>
      <c r="K148" s="166">
        <f t="shared" si="14"/>
        <v>0</v>
      </c>
      <c r="L148" s="166" t="str">
        <f t="shared" si="15"/>
        <v/>
      </c>
      <c r="M148" s="165"/>
      <c r="N148" s="166">
        <f>SUM('Pay App 1'!L148)+SUM('Pay App 1'!M148)</f>
        <v>0</v>
      </c>
      <c r="O148" s="127">
        <f t="shared" si="16"/>
        <v>0</v>
      </c>
    </row>
    <row r="149" spans="1:15" ht="11.25" customHeight="1" thickBot="1" x14ac:dyDescent="0.3">
      <c r="B149" s="8"/>
      <c r="C149" s="174" t="s">
        <v>108</v>
      </c>
      <c r="D149" s="166">
        <f t="shared" ref="D149:I149" si="17">SUM(D57:D100,D106:D148)</f>
        <v>0</v>
      </c>
      <c r="E149" s="166">
        <f t="shared" si="17"/>
        <v>0</v>
      </c>
      <c r="F149" s="166">
        <f t="shared" si="17"/>
        <v>0</v>
      </c>
      <c r="G149" s="166">
        <f t="shared" si="17"/>
        <v>0</v>
      </c>
      <c r="H149" s="166">
        <f t="shared" si="17"/>
        <v>0</v>
      </c>
      <c r="I149" s="166">
        <f t="shared" si="17"/>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53RBl2gIEUhhes4CQTxD+eUMeVHtu+lLXaCtt9yJJxsZy8JjzwI4Tpnna6/x2Vd5Xygme1yfrpSg8wMP+kV7g==" saltValue="2DVKbqJz6by50Xq9xbVCRw==" spinCount="100000" sheet="1" objects="1" scenarios="1" selectLockedCells="1"/>
  <mergeCells count="61">
    <mergeCell ref="A15:C15"/>
    <mergeCell ref="A19:C19"/>
    <mergeCell ref="D19:H19"/>
    <mergeCell ref="A20:C20"/>
    <mergeCell ref="A21:C21"/>
    <mergeCell ref="D21:H21"/>
    <mergeCell ref="F15:H15"/>
    <mergeCell ref="A11:C11"/>
    <mergeCell ref="D11:H11"/>
    <mergeCell ref="A12:C14"/>
    <mergeCell ref="D12:H12"/>
    <mergeCell ref="D13:H13"/>
    <mergeCell ref="D14:H14"/>
    <mergeCell ref="D103:F103"/>
    <mergeCell ref="J101:L101"/>
    <mergeCell ref="J102:L102"/>
    <mergeCell ref="J103:L103"/>
    <mergeCell ref="D10:H10"/>
    <mergeCell ref="F16:H16"/>
    <mergeCell ref="D101:F101"/>
    <mergeCell ref="D52:F52"/>
    <mergeCell ref="D53:F53"/>
    <mergeCell ref="D102:F102"/>
    <mergeCell ref="D54:F54"/>
    <mergeCell ref="J52:L52"/>
    <mergeCell ref="J53:L53"/>
    <mergeCell ref="J54:L54"/>
    <mergeCell ref="D20:H20"/>
    <mergeCell ref="I45:K45"/>
    <mergeCell ref="I48:N51"/>
    <mergeCell ref="I5:K5"/>
    <mergeCell ref="I6:N18"/>
    <mergeCell ref="A24:H25"/>
    <mergeCell ref="I24:N33"/>
    <mergeCell ref="A16:C16"/>
    <mergeCell ref="A17:C17"/>
    <mergeCell ref="A23:H23"/>
    <mergeCell ref="D16:E16"/>
    <mergeCell ref="D17:E17"/>
    <mergeCell ref="A18:C18"/>
    <mergeCell ref="D18:H18"/>
    <mergeCell ref="A9:C9"/>
    <mergeCell ref="D9:H9"/>
    <mergeCell ref="A10:C10"/>
    <mergeCell ref="L22:N22"/>
    <mergeCell ref="F1:I2"/>
    <mergeCell ref="G52:H52"/>
    <mergeCell ref="G101:H101"/>
    <mergeCell ref="I22:K22"/>
    <mergeCell ref="A4:H4"/>
    <mergeCell ref="A5:C8"/>
    <mergeCell ref="D5:H5"/>
    <mergeCell ref="D6:H6"/>
    <mergeCell ref="D7:H7"/>
    <mergeCell ref="D8:H8"/>
    <mergeCell ref="D3:F3"/>
    <mergeCell ref="J1:L1"/>
    <mergeCell ref="J2:L2"/>
    <mergeCell ref="J3:L3"/>
    <mergeCell ref="I37:K37"/>
    <mergeCell ref="I41:K41"/>
  </mergeCells>
  <conditionalFormatting sqref="D10:H10 D12:H14 D19:H21">
    <cfRule type="cellIs" dxfId="658" priority="5" operator="equal">
      <formula>0</formula>
    </cfRule>
  </conditionalFormatting>
  <conditionalFormatting sqref="E57:F100">
    <cfRule type="cellIs" dxfId="657" priority="4" operator="equal">
      <formula>0</formula>
    </cfRule>
  </conditionalFormatting>
  <conditionalFormatting sqref="H51">
    <cfRule type="cellIs" dxfId="656" priority="25" operator="lessThan">
      <formula>0</formula>
    </cfRule>
  </conditionalFormatting>
  <conditionalFormatting sqref="I57:I100 K57:K100 E106:F148 I106:I148 K106:K148 N106:O148">
    <cfRule type="cellIs" dxfId="655" priority="38" operator="equal">
      <formula>0</formula>
    </cfRule>
  </conditionalFormatting>
  <conditionalFormatting sqref="J57:J100 J106:J149">
    <cfRule type="cellIs" dxfId="654" priority="27" operator="greaterThan">
      <formula>1</formula>
    </cfRule>
    <cfRule type="cellIs" dxfId="653" priority="28" operator="equal">
      <formula>0</formula>
    </cfRule>
  </conditionalFormatting>
  <conditionalFormatting sqref="K57:K100 K106:K148">
    <cfRule type="cellIs" dxfId="652" priority="26" operator="lessThan">
      <formula>0</formula>
    </cfRule>
  </conditionalFormatting>
  <conditionalFormatting sqref="M57:M100">
    <cfRule type="cellIs" dxfId="651" priority="37" operator="lessThan">
      <formula>0</formula>
    </cfRule>
  </conditionalFormatting>
  <conditionalFormatting sqref="M106:M148">
    <cfRule type="cellIs" dxfId="650" priority="12" operator="lessThan">
      <formula>0</formula>
    </cfRule>
  </conditionalFormatting>
  <conditionalFormatting sqref="N57:O100">
    <cfRule type="cellIs" dxfId="649" priority="6"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00000000-0002-0000-0100-000000000000}">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ignoredErrors>
    <ignoredError sqref="A32 A27:A30 A34 A36 A38 A40:A44 A46 A48 A50" numberStoredAsText="1"/>
  </ignoredError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F3BBEDC6-BB65-4B4E-A938-896239B97C2B}">
          <x14:formula1>
            <xm:f>'Graph Data'!$L$74:$L$76</xm:f>
          </x14:formula1>
          <xm:sqref>G17</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88141-1BB7-4B6D-A133-3D7A7037FDF6}">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37</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37'!E149)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37'!G41)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36'!H49)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37.1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Data'!$N$2:$BW$88,39,FALSE)</f>
        <v>0</v>
      </c>
      <c r="F57" s="166">
        <f>IFERROR(E57+'Pay App 36'!F57,"")</f>
        <v>0</v>
      </c>
      <c r="G57" s="166">
        <f>SUM('Pay App 1:Pay App 36'!H57)</f>
        <v>0</v>
      </c>
      <c r="H57" s="165"/>
      <c r="I57" s="166">
        <f>G57+H57</f>
        <v>0</v>
      </c>
      <c r="J57" s="167">
        <f>IFERROR(I57/F57,0)</f>
        <v>0</v>
      </c>
      <c r="K57" s="166">
        <f>IFERROR(F57-I57,"")</f>
        <v>0</v>
      </c>
      <c r="L57" s="166" t="str">
        <f>IF(AND($H$33&lt;100000, $H$33&gt;0, H57&gt;=1),0,IF(AND($H$33&gt;=100000,H57&lt;&gt;""),O57,""))</f>
        <v/>
      </c>
      <c r="M57" s="165"/>
      <c r="N57" s="166">
        <f>SUM('Pay App 1:Pay App 37'!L57)+SUM('Pay App 1:Pay App 37'!M57)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Data'!$N$2:$BW$88,39,FALSE)</f>
        <v>0</v>
      </c>
      <c r="F58" s="166">
        <f>IFERROR(E58+'Pay App 36'!F58,"")</f>
        <v>0</v>
      </c>
      <c r="G58" s="166">
        <f>SUM('Pay App 1:Pay App 36'!H58)</f>
        <v>0</v>
      </c>
      <c r="H58" s="165"/>
      <c r="I58" s="166">
        <f>G58+H58</f>
        <v>0</v>
      </c>
      <c r="J58" s="167">
        <f>IFERROR(I58/F58,0)</f>
        <v>0</v>
      </c>
      <c r="K58" s="166">
        <f>IFERROR(F58-I58,"")</f>
        <v>0</v>
      </c>
      <c r="L58" s="166" t="str">
        <f t="shared" ref="L58:L100" si="0">IF(AND($H$33&lt;100000, $H$33&gt;0, H58&gt;=1),0,IF(AND($H$33&gt;=100000,H58&lt;&gt;""),O58,""))</f>
        <v/>
      </c>
      <c r="M58" s="165"/>
      <c r="N58" s="166">
        <f>SUM('Pay App 1:Pay App 37'!L58)+SUM('Pay App 1:Pay App 37'!M58)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Data'!$N$2:$BW$88,39,FALSE)</f>
        <v>0</v>
      </c>
      <c r="F59" s="166">
        <f>IFERROR(E59+'Pay App 36'!F59,"")</f>
        <v>0</v>
      </c>
      <c r="G59" s="166">
        <f>SUM('Pay App 1:Pay App 36'!H59)</f>
        <v>0</v>
      </c>
      <c r="H59" s="165"/>
      <c r="I59" s="166">
        <f t="shared" ref="I59:I99" si="2">G59+H59</f>
        <v>0</v>
      </c>
      <c r="J59" s="167">
        <f t="shared" ref="J59:J99" si="3">IFERROR(I59/F59,0)</f>
        <v>0</v>
      </c>
      <c r="K59" s="166">
        <f t="shared" ref="K59:K99" si="4">IFERROR(F59-I59,"")</f>
        <v>0</v>
      </c>
      <c r="L59" s="166" t="str">
        <f t="shared" si="0"/>
        <v/>
      </c>
      <c r="M59" s="165"/>
      <c r="N59" s="166">
        <f>SUM('Pay App 1:Pay App 37'!L59)+SUM('Pay App 1:Pay App 37'!M59)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Data'!$N$2:$BW$88,39,FALSE)</f>
        <v>0</v>
      </c>
      <c r="F60" s="166">
        <f>IFERROR(E60+'Pay App 36'!F60,"")</f>
        <v>0</v>
      </c>
      <c r="G60" s="166">
        <f>SUM('Pay App 1:Pay App 36'!H60)</f>
        <v>0</v>
      </c>
      <c r="H60" s="165"/>
      <c r="I60" s="166">
        <f t="shared" si="2"/>
        <v>0</v>
      </c>
      <c r="J60" s="167">
        <f t="shared" si="3"/>
        <v>0</v>
      </c>
      <c r="K60" s="166">
        <f t="shared" si="4"/>
        <v>0</v>
      </c>
      <c r="L60" s="166" t="str">
        <f t="shared" si="0"/>
        <v/>
      </c>
      <c r="M60" s="165"/>
      <c r="N60" s="166">
        <f>SUM('Pay App 1:Pay App 37'!L60)+SUM('Pay App 1:Pay App 37'!M60)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Data'!$N$2:$BW$88,39,FALSE)</f>
        <v>0</v>
      </c>
      <c r="F61" s="166">
        <f>IFERROR(E61+'Pay App 36'!F61,"")</f>
        <v>0</v>
      </c>
      <c r="G61" s="166">
        <f>SUM('Pay App 1:Pay App 36'!H61)</f>
        <v>0</v>
      </c>
      <c r="H61" s="165"/>
      <c r="I61" s="166">
        <f t="shared" si="2"/>
        <v>0</v>
      </c>
      <c r="J61" s="167">
        <f t="shared" si="3"/>
        <v>0</v>
      </c>
      <c r="K61" s="166">
        <f t="shared" si="4"/>
        <v>0</v>
      </c>
      <c r="L61" s="166" t="str">
        <f t="shared" si="0"/>
        <v/>
      </c>
      <c r="M61" s="165"/>
      <c r="N61" s="166">
        <f>SUM('Pay App 1:Pay App 37'!L61)+SUM('Pay App 1:Pay App 37'!M61)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Data'!$N$2:$BW$88,39,FALSE)</f>
        <v>0</v>
      </c>
      <c r="F62" s="166">
        <f>IFERROR(E62+'Pay App 36'!F62,"")</f>
        <v>0</v>
      </c>
      <c r="G62" s="166">
        <f>SUM('Pay App 1:Pay App 36'!H62)</f>
        <v>0</v>
      </c>
      <c r="H62" s="165"/>
      <c r="I62" s="166">
        <f t="shared" si="2"/>
        <v>0</v>
      </c>
      <c r="J62" s="167">
        <f t="shared" si="3"/>
        <v>0</v>
      </c>
      <c r="K62" s="166">
        <f t="shared" si="4"/>
        <v>0</v>
      </c>
      <c r="L62" s="166" t="str">
        <f t="shared" si="0"/>
        <v/>
      </c>
      <c r="M62" s="165"/>
      <c r="N62" s="166">
        <f>SUM('Pay App 1:Pay App 37'!L62)+SUM('Pay App 1:Pay App 37'!M62)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Data'!$N$2:$BW$88,39,FALSE)</f>
        <v>0</v>
      </c>
      <c r="F63" s="166">
        <f>IFERROR(E63+'Pay App 36'!F63,"")</f>
        <v>0</v>
      </c>
      <c r="G63" s="166">
        <f>SUM('Pay App 1:Pay App 36'!H63)</f>
        <v>0</v>
      </c>
      <c r="H63" s="165"/>
      <c r="I63" s="166">
        <f t="shared" si="2"/>
        <v>0</v>
      </c>
      <c r="J63" s="167">
        <f t="shared" si="3"/>
        <v>0</v>
      </c>
      <c r="K63" s="166">
        <f t="shared" si="4"/>
        <v>0</v>
      </c>
      <c r="L63" s="166" t="str">
        <f t="shared" si="0"/>
        <v/>
      </c>
      <c r="M63" s="165"/>
      <c r="N63" s="166">
        <f>SUM('Pay App 1:Pay App 37'!L63)+SUM('Pay App 1:Pay App 37'!M63)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Data'!$N$2:$BW$88,39,FALSE)</f>
        <v>0</v>
      </c>
      <c r="F64" s="166">
        <f>IFERROR(E64+'Pay App 36'!F64,"")</f>
        <v>0</v>
      </c>
      <c r="G64" s="166">
        <f>SUM('Pay App 1:Pay App 36'!H64)</f>
        <v>0</v>
      </c>
      <c r="H64" s="165"/>
      <c r="I64" s="166">
        <f t="shared" si="2"/>
        <v>0</v>
      </c>
      <c r="J64" s="167">
        <f t="shared" si="3"/>
        <v>0</v>
      </c>
      <c r="K64" s="166">
        <f t="shared" si="4"/>
        <v>0</v>
      </c>
      <c r="L64" s="166" t="str">
        <f t="shared" si="0"/>
        <v/>
      </c>
      <c r="M64" s="165"/>
      <c r="N64" s="166">
        <f>SUM('Pay App 1:Pay App 37'!L64)+SUM('Pay App 1:Pay App 37'!M64)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Data'!$N$2:$BW$88,39,FALSE)</f>
        <v>0</v>
      </c>
      <c r="F65" s="166">
        <f>IFERROR(E65+'Pay App 36'!F65,"")</f>
        <v>0</v>
      </c>
      <c r="G65" s="166">
        <f>SUM('Pay App 1:Pay App 36'!H65)</f>
        <v>0</v>
      </c>
      <c r="H65" s="165"/>
      <c r="I65" s="166">
        <f t="shared" si="2"/>
        <v>0</v>
      </c>
      <c r="J65" s="167">
        <f t="shared" si="3"/>
        <v>0</v>
      </c>
      <c r="K65" s="166">
        <f t="shared" si="4"/>
        <v>0</v>
      </c>
      <c r="L65" s="166" t="str">
        <f t="shared" si="0"/>
        <v/>
      </c>
      <c r="M65" s="165"/>
      <c r="N65" s="166">
        <f>SUM('Pay App 1:Pay App 37'!L65)+SUM('Pay App 1:Pay App 37'!M65)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Data'!$N$2:$BW$88,39,FALSE)</f>
        <v>0</v>
      </c>
      <c r="F66" s="166">
        <f>IFERROR(E66+'Pay App 36'!F66,"")</f>
        <v>0</v>
      </c>
      <c r="G66" s="166">
        <f>SUM('Pay App 1:Pay App 36'!H66)</f>
        <v>0</v>
      </c>
      <c r="H66" s="165"/>
      <c r="I66" s="166">
        <f t="shared" si="2"/>
        <v>0</v>
      </c>
      <c r="J66" s="167">
        <f t="shared" si="3"/>
        <v>0</v>
      </c>
      <c r="K66" s="166">
        <f t="shared" si="4"/>
        <v>0</v>
      </c>
      <c r="L66" s="166" t="str">
        <f t="shared" si="0"/>
        <v/>
      </c>
      <c r="M66" s="165"/>
      <c r="N66" s="166">
        <f>SUM('Pay App 1:Pay App 37'!L66)+SUM('Pay App 1:Pay App 37'!M66)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Data'!$N$2:$BW$88,39,FALSE)</f>
        <v>0</v>
      </c>
      <c r="F67" s="166">
        <f>IFERROR(E67+'Pay App 36'!F67,"")</f>
        <v>0</v>
      </c>
      <c r="G67" s="166">
        <f>SUM('Pay App 1:Pay App 36'!H67)</f>
        <v>0</v>
      </c>
      <c r="H67" s="165"/>
      <c r="I67" s="166">
        <f t="shared" si="2"/>
        <v>0</v>
      </c>
      <c r="J67" s="167">
        <f t="shared" si="3"/>
        <v>0</v>
      </c>
      <c r="K67" s="166">
        <f t="shared" si="4"/>
        <v>0</v>
      </c>
      <c r="L67" s="166" t="str">
        <f t="shared" si="0"/>
        <v/>
      </c>
      <c r="M67" s="165"/>
      <c r="N67" s="166">
        <f>SUM('Pay App 1:Pay App 37'!L67)+SUM('Pay App 1:Pay App 37'!M67)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Data'!$N$2:$BW$88,39,FALSE)</f>
        <v>0</v>
      </c>
      <c r="F68" s="166">
        <f>IFERROR(E68+'Pay App 36'!F68,"")</f>
        <v>0</v>
      </c>
      <c r="G68" s="166">
        <f>SUM('Pay App 1:Pay App 36'!H68)</f>
        <v>0</v>
      </c>
      <c r="H68" s="165"/>
      <c r="I68" s="166">
        <f t="shared" si="2"/>
        <v>0</v>
      </c>
      <c r="J68" s="167">
        <f t="shared" si="3"/>
        <v>0</v>
      </c>
      <c r="K68" s="166">
        <f t="shared" si="4"/>
        <v>0</v>
      </c>
      <c r="L68" s="166" t="str">
        <f t="shared" si="0"/>
        <v/>
      </c>
      <c r="M68" s="165"/>
      <c r="N68" s="166">
        <f>SUM('Pay App 1:Pay App 37'!L68)+SUM('Pay App 1:Pay App 37'!M68)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Data'!$N$2:$BW$88,39,FALSE)</f>
        <v>0</v>
      </c>
      <c r="F69" s="166">
        <f>IFERROR(E69+'Pay App 36'!F69,"")</f>
        <v>0</v>
      </c>
      <c r="G69" s="166">
        <f>SUM('Pay App 1:Pay App 36'!H69)</f>
        <v>0</v>
      </c>
      <c r="H69" s="165"/>
      <c r="I69" s="166">
        <f t="shared" si="2"/>
        <v>0</v>
      </c>
      <c r="J69" s="167">
        <f t="shared" si="3"/>
        <v>0</v>
      </c>
      <c r="K69" s="166">
        <f t="shared" si="4"/>
        <v>0</v>
      </c>
      <c r="L69" s="166" t="str">
        <f t="shared" si="0"/>
        <v/>
      </c>
      <c r="M69" s="165"/>
      <c r="N69" s="166">
        <f>SUM('Pay App 1:Pay App 37'!L69)+SUM('Pay App 1:Pay App 37'!M69)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Data'!$N$2:$BW$88,39,FALSE)</f>
        <v>0</v>
      </c>
      <c r="F70" s="166">
        <f>IFERROR(E70+'Pay App 36'!F70,"")</f>
        <v>0</v>
      </c>
      <c r="G70" s="166">
        <f>SUM('Pay App 1:Pay App 36'!H70)</f>
        <v>0</v>
      </c>
      <c r="H70" s="165"/>
      <c r="I70" s="166">
        <f t="shared" si="2"/>
        <v>0</v>
      </c>
      <c r="J70" s="167">
        <f t="shared" si="3"/>
        <v>0</v>
      </c>
      <c r="K70" s="166">
        <f t="shared" si="4"/>
        <v>0</v>
      </c>
      <c r="L70" s="166" t="str">
        <f t="shared" si="0"/>
        <v/>
      </c>
      <c r="M70" s="165"/>
      <c r="N70" s="166">
        <f>SUM('Pay App 1:Pay App 37'!L70)+SUM('Pay App 1:Pay App 37'!M70)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Data'!$N$2:$BW$88,39,FALSE)</f>
        <v>0</v>
      </c>
      <c r="F71" s="166">
        <f>IFERROR(E71+'Pay App 36'!F71,"")</f>
        <v>0</v>
      </c>
      <c r="G71" s="166">
        <f>SUM('Pay App 1:Pay App 36'!H71)</f>
        <v>0</v>
      </c>
      <c r="H71" s="165"/>
      <c r="I71" s="166">
        <f t="shared" si="2"/>
        <v>0</v>
      </c>
      <c r="J71" s="167">
        <f t="shared" si="3"/>
        <v>0</v>
      </c>
      <c r="K71" s="166">
        <f t="shared" si="4"/>
        <v>0</v>
      </c>
      <c r="L71" s="166" t="str">
        <f t="shared" si="0"/>
        <v/>
      </c>
      <c r="M71" s="165"/>
      <c r="N71" s="166">
        <f>SUM('Pay App 1:Pay App 37'!L71)+SUM('Pay App 1:Pay App 37'!M71)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Data'!$N$2:$BW$88,39,FALSE)</f>
        <v>0</v>
      </c>
      <c r="F72" s="166">
        <f>IFERROR(E72+'Pay App 36'!F72,"")</f>
        <v>0</v>
      </c>
      <c r="G72" s="166">
        <f>SUM('Pay App 1:Pay App 36'!H72)</f>
        <v>0</v>
      </c>
      <c r="H72" s="165"/>
      <c r="I72" s="166">
        <f t="shared" si="2"/>
        <v>0</v>
      </c>
      <c r="J72" s="167">
        <f t="shared" si="3"/>
        <v>0</v>
      </c>
      <c r="K72" s="166">
        <f t="shared" si="4"/>
        <v>0</v>
      </c>
      <c r="L72" s="166" t="str">
        <f t="shared" si="0"/>
        <v/>
      </c>
      <c r="M72" s="165"/>
      <c r="N72" s="166">
        <f>SUM('Pay App 1:Pay App 37'!L72)+SUM('Pay App 1:Pay App 37'!M72)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Data'!$N$2:$BW$88,39,FALSE)</f>
        <v>0</v>
      </c>
      <c r="F73" s="166">
        <f>IFERROR(E73+'Pay App 36'!F73,"")</f>
        <v>0</v>
      </c>
      <c r="G73" s="166">
        <f>SUM('Pay App 1:Pay App 36'!H73)</f>
        <v>0</v>
      </c>
      <c r="H73" s="165"/>
      <c r="I73" s="166">
        <f t="shared" si="2"/>
        <v>0</v>
      </c>
      <c r="J73" s="167">
        <f t="shared" si="3"/>
        <v>0</v>
      </c>
      <c r="K73" s="166">
        <f t="shared" si="4"/>
        <v>0</v>
      </c>
      <c r="L73" s="166" t="str">
        <f t="shared" si="0"/>
        <v/>
      </c>
      <c r="M73" s="165"/>
      <c r="N73" s="166">
        <f>SUM('Pay App 1:Pay App 37'!L73)+SUM('Pay App 1:Pay App 37'!M73)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Data'!$N$2:$BW$88,39,FALSE)</f>
        <v>0</v>
      </c>
      <c r="F74" s="166">
        <f>IFERROR(E74+'Pay App 36'!F74,"")</f>
        <v>0</v>
      </c>
      <c r="G74" s="166">
        <f>SUM('Pay App 1:Pay App 36'!H74)</f>
        <v>0</v>
      </c>
      <c r="H74" s="165"/>
      <c r="I74" s="166">
        <f t="shared" si="2"/>
        <v>0</v>
      </c>
      <c r="J74" s="167">
        <f t="shared" si="3"/>
        <v>0</v>
      </c>
      <c r="K74" s="166">
        <f t="shared" si="4"/>
        <v>0</v>
      </c>
      <c r="L74" s="166" t="str">
        <f t="shared" si="0"/>
        <v/>
      </c>
      <c r="M74" s="165"/>
      <c r="N74" s="166">
        <f>SUM('Pay App 1:Pay App 37'!L74)+SUM('Pay App 1:Pay App 37'!M74)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Data'!$N$2:$BW$88,39,FALSE)</f>
        <v>0</v>
      </c>
      <c r="F75" s="166">
        <f>IFERROR(E75+'Pay App 36'!F75,"")</f>
        <v>0</v>
      </c>
      <c r="G75" s="166">
        <f>SUM('Pay App 1:Pay App 36'!H75)</f>
        <v>0</v>
      </c>
      <c r="H75" s="165"/>
      <c r="I75" s="166">
        <f t="shared" si="2"/>
        <v>0</v>
      </c>
      <c r="J75" s="167">
        <f t="shared" si="3"/>
        <v>0</v>
      </c>
      <c r="K75" s="166">
        <f t="shared" si="4"/>
        <v>0</v>
      </c>
      <c r="L75" s="166" t="str">
        <f t="shared" si="0"/>
        <v/>
      </c>
      <c r="M75" s="165"/>
      <c r="N75" s="166">
        <f>SUM('Pay App 1:Pay App 37'!L75)+SUM('Pay App 1:Pay App 37'!M75)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Data'!$N$2:$BW$88,39,FALSE)</f>
        <v>0</v>
      </c>
      <c r="F76" s="166">
        <f>IFERROR(E76+'Pay App 36'!F76,"")</f>
        <v>0</v>
      </c>
      <c r="G76" s="166">
        <f>SUM('Pay App 1:Pay App 36'!H76)</f>
        <v>0</v>
      </c>
      <c r="H76" s="165"/>
      <c r="I76" s="166">
        <f t="shared" si="2"/>
        <v>0</v>
      </c>
      <c r="J76" s="167">
        <f t="shared" si="3"/>
        <v>0</v>
      </c>
      <c r="K76" s="166">
        <f t="shared" si="4"/>
        <v>0</v>
      </c>
      <c r="L76" s="166" t="str">
        <f t="shared" si="0"/>
        <v/>
      </c>
      <c r="M76" s="165"/>
      <c r="N76" s="166">
        <f>SUM('Pay App 1:Pay App 37'!L76)+SUM('Pay App 1:Pay App 37'!M76)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Data'!$N$2:$BW$88,39,FALSE)</f>
        <v>0</v>
      </c>
      <c r="F77" s="166">
        <f>IFERROR(E77+'Pay App 36'!F77,"")</f>
        <v>0</v>
      </c>
      <c r="G77" s="166">
        <f>SUM('Pay App 1:Pay App 36'!H77)</f>
        <v>0</v>
      </c>
      <c r="H77" s="165"/>
      <c r="I77" s="166">
        <f t="shared" si="2"/>
        <v>0</v>
      </c>
      <c r="J77" s="167">
        <f t="shared" si="3"/>
        <v>0</v>
      </c>
      <c r="K77" s="166">
        <f t="shared" si="4"/>
        <v>0</v>
      </c>
      <c r="L77" s="166" t="str">
        <f t="shared" si="0"/>
        <v/>
      </c>
      <c r="M77" s="165"/>
      <c r="N77" s="166">
        <f>SUM('Pay App 1:Pay App 37'!L77)+SUM('Pay App 1:Pay App 37'!M77)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Data'!$N$2:$BW$88,39,FALSE)</f>
        <v>0</v>
      </c>
      <c r="F78" s="166">
        <f>IFERROR(E78+'Pay App 36'!F78,"")</f>
        <v>0</v>
      </c>
      <c r="G78" s="166">
        <f>SUM('Pay App 1:Pay App 36'!H78)</f>
        <v>0</v>
      </c>
      <c r="H78" s="165"/>
      <c r="I78" s="166">
        <f t="shared" si="2"/>
        <v>0</v>
      </c>
      <c r="J78" s="167">
        <f t="shared" si="3"/>
        <v>0</v>
      </c>
      <c r="K78" s="166">
        <f t="shared" si="4"/>
        <v>0</v>
      </c>
      <c r="L78" s="166" t="str">
        <f t="shared" si="0"/>
        <v/>
      </c>
      <c r="M78" s="165"/>
      <c r="N78" s="166">
        <f>SUM('Pay App 1:Pay App 37'!L78)+SUM('Pay App 1:Pay App 37'!M78)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Data'!$N$2:$BW$88,39,FALSE)</f>
        <v>0</v>
      </c>
      <c r="F79" s="166">
        <f>IFERROR(E79+'Pay App 36'!F79,"")</f>
        <v>0</v>
      </c>
      <c r="G79" s="166">
        <f>SUM('Pay App 1:Pay App 36'!H79)</f>
        <v>0</v>
      </c>
      <c r="H79" s="165"/>
      <c r="I79" s="166">
        <f t="shared" si="2"/>
        <v>0</v>
      </c>
      <c r="J79" s="167">
        <f t="shared" si="3"/>
        <v>0</v>
      </c>
      <c r="K79" s="166">
        <f t="shared" si="4"/>
        <v>0</v>
      </c>
      <c r="L79" s="166" t="str">
        <f t="shared" si="0"/>
        <v/>
      </c>
      <c r="M79" s="165"/>
      <c r="N79" s="166">
        <f>SUM('Pay App 1:Pay App 37'!L79)+SUM('Pay App 1:Pay App 37'!M79)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Data'!$N$2:$BW$88,39,FALSE)</f>
        <v>0</v>
      </c>
      <c r="F80" s="166">
        <f>IFERROR(E80+'Pay App 36'!F80,"")</f>
        <v>0</v>
      </c>
      <c r="G80" s="166">
        <f>SUM('Pay App 1:Pay App 36'!H80)</f>
        <v>0</v>
      </c>
      <c r="H80" s="165"/>
      <c r="I80" s="166">
        <f t="shared" si="2"/>
        <v>0</v>
      </c>
      <c r="J80" s="167">
        <f t="shared" si="3"/>
        <v>0</v>
      </c>
      <c r="K80" s="166">
        <f t="shared" si="4"/>
        <v>0</v>
      </c>
      <c r="L80" s="166" t="str">
        <f t="shared" si="0"/>
        <v/>
      </c>
      <c r="M80" s="165"/>
      <c r="N80" s="166">
        <f>SUM('Pay App 1:Pay App 37'!L80)+SUM('Pay App 1:Pay App 37'!M80)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Data'!$N$2:$BW$88,39,FALSE)</f>
        <v>0</v>
      </c>
      <c r="F81" s="166">
        <f>IFERROR(E81+'Pay App 36'!F81,"")</f>
        <v>0</v>
      </c>
      <c r="G81" s="166">
        <f>SUM('Pay App 1:Pay App 36'!H81)</f>
        <v>0</v>
      </c>
      <c r="H81" s="165"/>
      <c r="I81" s="166">
        <f t="shared" si="2"/>
        <v>0</v>
      </c>
      <c r="J81" s="167">
        <f t="shared" si="3"/>
        <v>0</v>
      </c>
      <c r="K81" s="166">
        <f t="shared" si="4"/>
        <v>0</v>
      </c>
      <c r="L81" s="166" t="str">
        <f t="shared" si="0"/>
        <v/>
      </c>
      <c r="M81" s="165"/>
      <c r="N81" s="166">
        <f>SUM('Pay App 1:Pay App 37'!L81)+SUM('Pay App 1:Pay App 37'!M81)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Data'!$N$2:$BW$88,39,FALSE)</f>
        <v>0</v>
      </c>
      <c r="F82" s="166">
        <f>IFERROR(E82+'Pay App 36'!F82,"")</f>
        <v>0</v>
      </c>
      <c r="G82" s="166">
        <f>SUM('Pay App 1:Pay App 36'!H82)</f>
        <v>0</v>
      </c>
      <c r="H82" s="165"/>
      <c r="I82" s="166">
        <f t="shared" si="2"/>
        <v>0</v>
      </c>
      <c r="J82" s="167">
        <f t="shared" si="3"/>
        <v>0</v>
      </c>
      <c r="K82" s="166">
        <f t="shared" si="4"/>
        <v>0</v>
      </c>
      <c r="L82" s="166" t="str">
        <f t="shared" si="0"/>
        <v/>
      </c>
      <c r="M82" s="165"/>
      <c r="N82" s="166">
        <f>SUM('Pay App 1:Pay App 37'!L82)+SUM('Pay App 1:Pay App 37'!M82)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Data'!$N$2:$BW$88,39,FALSE)</f>
        <v>0</v>
      </c>
      <c r="F83" s="166">
        <f>IFERROR(E83+'Pay App 36'!F83,"")</f>
        <v>0</v>
      </c>
      <c r="G83" s="166">
        <f>SUM('Pay App 1:Pay App 36'!H83)</f>
        <v>0</v>
      </c>
      <c r="H83" s="165"/>
      <c r="I83" s="166">
        <f t="shared" si="2"/>
        <v>0</v>
      </c>
      <c r="J83" s="167">
        <f t="shared" si="3"/>
        <v>0</v>
      </c>
      <c r="K83" s="166">
        <f t="shared" si="4"/>
        <v>0</v>
      </c>
      <c r="L83" s="166" t="str">
        <f t="shared" si="0"/>
        <v/>
      </c>
      <c r="M83" s="165"/>
      <c r="N83" s="166">
        <f>SUM('Pay App 1:Pay App 37'!L83)+SUM('Pay App 1:Pay App 37'!M83)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Data'!$N$2:$BW$88,39,FALSE)</f>
        <v>0</v>
      </c>
      <c r="F84" s="166">
        <f>IFERROR(E84+'Pay App 36'!F84,"")</f>
        <v>0</v>
      </c>
      <c r="G84" s="166">
        <f>SUM('Pay App 1:Pay App 36'!H84)</f>
        <v>0</v>
      </c>
      <c r="H84" s="165"/>
      <c r="I84" s="166">
        <f t="shared" si="2"/>
        <v>0</v>
      </c>
      <c r="J84" s="167">
        <f t="shared" si="3"/>
        <v>0</v>
      </c>
      <c r="K84" s="166">
        <f t="shared" si="4"/>
        <v>0</v>
      </c>
      <c r="L84" s="166" t="str">
        <f t="shared" si="0"/>
        <v/>
      </c>
      <c r="M84" s="165"/>
      <c r="N84" s="166">
        <f>SUM('Pay App 1:Pay App 37'!L84)+SUM('Pay App 1:Pay App 37'!M84)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Data'!$N$2:$BW$88,39,FALSE)</f>
        <v>0</v>
      </c>
      <c r="F85" s="166">
        <f>IFERROR(E85+'Pay App 36'!F85,"")</f>
        <v>0</v>
      </c>
      <c r="G85" s="166">
        <f>SUM('Pay App 1:Pay App 36'!H85)</f>
        <v>0</v>
      </c>
      <c r="H85" s="165"/>
      <c r="I85" s="166">
        <f t="shared" si="2"/>
        <v>0</v>
      </c>
      <c r="J85" s="167">
        <f t="shared" si="3"/>
        <v>0</v>
      </c>
      <c r="K85" s="166">
        <f t="shared" si="4"/>
        <v>0</v>
      </c>
      <c r="L85" s="166" t="str">
        <f t="shared" si="0"/>
        <v/>
      </c>
      <c r="M85" s="165"/>
      <c r="N85" s="166">
        <f>SUM('Pay App 1:Pay App 37'!L85)+SUM('Pay App 1:Pay App 37'!M85)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Data'!$N$2:$BW$88,39,FALSE)</f>
        <v>0</v>
      </c>
      <c r="F86" s="166">
        <f>IFERROR(E86+'Pay App 36'!F86,"")</f>
        <v>0</v>
      </c>
      <c r="G86" s="166">
        <f>SUM('Pay App 1:Pay App 36'!H86)</f>
        <v>0</v>
      </c>
      <c r="H86" s="165"/>
      <c r="I86" s="166">
        <f t="shared" si="2"/>
        <v>0</v>
      </c>
      <c r="J86" s="167">
        <f t="shared" si="3"/>
        <v>0</v>
      </c>
      <c r="K86" s="166">
        <f t="shared" si="4"/>
        <v>0</v>
      </c>
      <c r="L86" s="166" t="str">
        <f t="shared" si="0"/>
        <v/>
      </c>
      <c r="M86" s="165"/>
      <c r="N86" s="166">
        <f>SUM('Pay App 1:Pay App 37'!L86)+SUM('Pay App 1:Pay App 37'!M86)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Data'!$N$2:$BW$88,39,FALSE)</f>
        <v>0</v>
      </c>
      <c r="F87" s="166">
        <f>IFERROR(E87+'Pay App 36'!F87,"")</f>
        <v>0</v>
      </c>
      <c r="G87" s="166">
        <f>SUM('Pay App 1:Pay App 36'!H87)</f>
        <v>0</v>
      </c>
      <c r="H87" s="165"/>
      <c r="I87" s="166">
        <f t="shared" si="2"/>
        <v>0</v>
      </c>
      <c r="J87" s="167">
        <f t="shared" si="3"/>
        <v>0</v>
      </c>
      <c r="K87" s="166">
        <f t="shared" si="4"/>
        <v>0</v>
      </c>
      <c r="L87" s="166" t="str">
        <f t="shared" si="0"/>
        <v/>
      </c>
      <c r="M87" s="165"/>
      <c r="N87" s="166">
        <f>SUM('Pay App 1:Pay App 37'!L87)+SUM('Pay App 1:Pay App 37'!M87)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Data'!$N$2:$BW$88,39,FALSE)</f>
        <v>0</v>
      </c>
      <c r="F88" s="166">
        <f>IFERROR(E88+'Pay App 36'!F88,"")</f>
        <v>0</v>
      </c>
      <c r="G88" s="166">
        <f>SUM('Pay App 1:Pay App 36'!H88)</f>
        <v>0</v>
      </c>
      <c r="H88" s="165"/>
      <c r="I88" s="166">
        <f t="shared" si="2"/>
        <v>0</v>
      </c>
      <c r="J88" s="167">
        <f t="shared" si="3"/>
        <v>0</v>
      </c>
      <c r="K88" s="166">
        <f t="shared" si="4"/>
        <v>0</v>
      </c>
      <c r="L88" s="166" t="str">
        <f t="shared" si="0"/>
        <v/>
      </c>
      <c r="M88" s="165"/>
      <c r="N88" s="166">
        <f>SUM('Pay App 1:Pay App 37'!L88)+SUM('Pay App 1:Pay App 37'!M88)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Data'!$N$2:$BW$88,39,FALSE)</f>
        <v>0</v>
      </c>
      <c r="F89" s="166">
        <f>IFERROR(E89+'Pay App 36'!F89,"")</f>
        <v>0</v>
      </c>
      <c r="G89" s="166">
        <f>SUM('Pay App 1:Pay App 36'!H89)</f>
        <v>0</v>
      </c>
      <c r="H89" s="165"/>
      <c r="I89" s="166">
        <f t="shared" si="2"/>
        <v>0</v>
      </c>
      <c r="J89" s="167">
        <f t="shared" si="3"/>
        <v>0</v>
      </c>
      <c r="K89" s="166">
        <f t="shared" si="4"/>
        <v>0</v>
      </c>
      <c r="L89" s="166" t="str">
        <f t="shared" si="0"/>
        <v/>
      </c>
      <c r="M89" s="165"/>
      <c r="N89" s="166">
        <f>SUM('Pay App 1:Pay App 37'!L89)+SUM('Pay App 1:Pay App 37'!M89)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Data'!$N$2:$BW$88,39,FALSE)</f>
        <v>0</v>
      </c>
      <c r="F90" s="166">
        <f>IFERROR(E90+'Pay App 36'!F90,"")</f>
        <v>0</v>
      </c>
      <c r="G90" s="166">
        <f>SUM('Pay App 1:Pay App 36'!H90)</f>
        <v>0</v>
      </c>
      <c r="H90" s="165"/>
      <c r="I90" s="166">
        <f t="shared" si="2"/>
        <v>0</v>
      </c>
      <c r="J90" s="167">
        <f t="shared" si="3"/>
        <v>0</v>
      </c>
      <c r="K90" s="166">
        <f t="shared" si="4"/>
        <v>0</v>
      </c>
      <c r="L90" s="166" t="str">
        <f t="shared" si="0"/>
        <v/>
      </c>
      <c r="M90" s="165"/>
      <c r="N90" s="166">
        <f>SUM('Pay App 1:Pay App 37'!L90)+SUM('Pay App 1:Pay App 37'!M90)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Data'!$N$2:$BW$88,39,FALSE)</f>
        <v>0</v>
      </c>
      <c r="F91" s="166">
        <f>IFERROR(E91+'Pay App 36'!F91,"")</f>
        <v>0</v>
      </c>
      <c r="G91" s="166">
        <f>SUM('Pay App 1:Pay App 36'!H91)</f>
        <v>0</v>
      </c>
      <c r="H91" s="165"/>
      <c r="I91" s="166">
        <f t="shared" si="2"/>
        <v>0</v>
      </c>
      <c r="J91" s="167">
        <f t="shared" si="3"/>
        <v>0</v>
      </c>
      <c r="K91" s="166">
        <f t="shared" si="4"/>
        <v>0</v>
      </c>
      <c r="L91" s="166" t="str">
        <f t="shared" si="0"/>
        <v/>
      </c>
      <c r="M91" s="165"/>
      <c r="N91" s="166">
        <f>SUM('Pay App 1:Pay App 37'!L91)+SUM('Pay App 1:Pay App 37'!M91)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Data'!$N$2:$BW$88,39,FALSE)</f>
        <v>0</v>
      </c>
      <c r="F92" s="166">
        <f>IFERROR(E92+'Pay App 36'!F92,"")</f>
        <v>0</v>
      </c>
      <c r="G92" s="166">
        <f>SUM('Pay App 1:Pay App 36'!H92)</f>
        <v>0</v>
      </c>
      <c r="H92" s="165"/>
      <c r="I92" s="166">
        <f t="shared" si="2"/>
        <v>0</v>
      </c>
      <c r="J92" s="167">
        <f t="shared" si="3"/>
        <v>0</v>
      </c>
      <c r="K92" s="166">
        <f t="shared" si="4"/>
        <v>0</v>
      </c>
      <c r="L92" s="166" t="str">
        <f t="shared" si="0"/>
        <v/>
      </c>
      <c r="M92" s="165"/>
      <c r="N92" s="166">
        <f>SUM('Pay App 1:Pay App 37'!L92)+SUM('Pay App 1:Pay App 37'!M92)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Data'!$N$2:$BW$88,39,FALSE)</f>
        <v>0</v>
      </c>
      <c r="F93" s="166">
        <f>IFERROR(E93+'Pay App 36'!F93,"")</f>
        <v>0</v>
      </c>
      <c r="G93" s="166">
        <f>SUM('Pay App 1:Pay App 36'!H93)</f>
        <v>0</v>
      </c>
      <c r="H93" s="165"/>
      <c r="I93" s="166">
        <f t="shared" si="2"/>
        <v>0</v>
      </c>
      <c r="J93" s="167">
        <f t="shared" si="3"/>
        <v>0</v>
      </c>
      <c r="K93" s="166">
        <f t="shared" si="4"/>
        <v>0</v>
      </c>
      <c r="L93" s="166" t="str">
        <f t="shared" si="0"/>
        <v/>
      </c>
      <c r="M93" s="165"/>
      <c r="N93" s="166">
        <f>SUM('Pay App 1:Pay App 37'!L93)+SUM('Pay App 1:Pay App 37'!M93)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Data'!$N$2:$BW$88,39,FALSE)</f>
        <v>0</v>
      </c>
      <c r="F94" s="166">
        <f>IFERROR(E94+'Pay App 36'!F94,"")</f>
        <v>0</v>
      </c>
      <c r="G94" s="166">
        <f>SUM('Pay App 1:Pay App 36'!H94)</f>
        <v>0</v>
      </c>
      <c r="H94" s="165"/>
      <c r="I94" s="166">
        <f t="shared" si="2"/>
        <v>0</v>
      </c>
      <c r="J94" s="167">
        <f t="shared" si="3"/>
        <v>0</v>
      </c>
      <c r="K94" s="166">
        <f t="shared" si="4"/>
        <v>0</v>
      </c>
      <c r="L94" s="166" t="str">
        <f t="shared" si="0"/>
        <v/>
      </c>
      <c r="M94" s="165"/>
      <c r="N94" s="166">
        <f>SUM('Pay App 1:Pay App 37'!L94)+SUM('Pay App 1:Pay App 37'!M94)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Data'!$N$2:$BW$88,39,FALSE)</f>
        <v>0</v>
      </c>
      <c r="F95" s="166">
        <f>IFERROR(E95+'Pay App 36'!F95,"")</f>
        <v>0</v>
      </c>
      <c r="G95" s="166">
        <f>SUM('Pay App 1:Pay App 36'!H95)</f>
        <v>0</v>
      </c>
      <c r="H95" s="165"/>
      <c r="I95" s="166">
        <f t="shared" si="2"/>
        <v>0</v>
      </c>
      <c r="J95" s="167">
        <f t="shared" si="3"/>
        <v>0</v>
      </c>
      <c r="K95" s="166">
        <f t="shared" si="4"/>
        <v>0</v>
      </c>
      <c r="L95" s="166" t="str">
        <f t="shared" si="0"/>
        <v/>
      </c>
      <c r="M95" s="165"/>
      <c r="N95" s="166">
        <f>SUM('Pay App 1:Pay App 37'!L95)+SUM('Pay App 1:Pay App 37'!M95)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Data'!$N$2:$BW$88,39,FALSE)</f>
        <v>0</v>
      </c>
      <c r="F96" s="166">
        <f>IFERROR(E96+'Pay App 36'!F96,"")</f>
        <v>0</v>
      </c>
      <c r="G96" s="166">
        <f>SUM('Pay App 1:Pay App 36'!H96)</f>
        <v>0</v>
      </c>
      <c r="H96" s="165"/>
      <c r="I96" s="166">
        <f t="shared" si="2"/>
        <v>0</v>
      </c>
      <c r="J96" s="167">
        <f t="shared" si="3"/>
        <v>0</v>
      </c>
      <c r="K96" s="166">
        <f t="shared" si="4"/>
        <v>0</v>
      </c>
      <c r="L96" s="166" t="str">
        <f t="shared" si="0"/>
        <v/>
      </c>
      <c r="M96" s="165"/>
      <c r="N96" s="166">
        <f>SUM('Pay App 1:Pay App 37'!L96)+SUM('Pay App 1:Pay App 37'!M96)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Data'!$N$2:$BW$88,39,FALSE)</f>
        <v>0</v>
      </c>
      <c r="F97" s="166">
        <f>IFERROR(E97+'Pay App 36'!F97,"")</f>
        <v>0</v>
      </c>
      <c r="G97" s="166">
        <f>SUM('Pay App 1:Pay App 36'!H97)</f>
        <v>0</v>
      </c>
      <c r="H97" s="165"/>
      <c r="I97" s="166">
        <f t="shared" si="2"/>
        <v>0</v>
      </c>
      <c r="J97" s="167">
        <f t="shared" si="3"/>
        <v>0</v>
      </c>
      <c r="K97" s="166">
        <f t="shared" si="4"/>
        <v>0</v>
      </c>
      <c r="L97" s="166" t="str">
        <f t="shared" si="0"/>
        <v/>
      </c>
      <c r="M97" s="165"/>
      <c r="N97" s="166">
        <f>SUM('Pay App 1:Pay App 37'!L97)+SUM('Pay App 1:Pay App 37'!M97)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Data'!$N$2:$BW$88,39,FALSE)</f>
        <v>0</v>
      </c>
      <c r="F98" s="166">
        <f>IFERROR(E98+'Pay App 36'!F98,"")</f>
        <v>0</v>
      </c>
      <c r="G98" s="166">
        <f>SUM('Pay App 1:Pay App 36'!H98)</f>
        <v>0</v>
      </c>
      <c r="H98" s="165"/>
      <c r="I98" s="166">
        <f t="shared" si="2"/>
        <v>0</v>
      </c>
      <c r="J98" s="167">
        <f t="shared" si="3"/>
        <v>0</v>
      </c>
      <c r="K98" s="166">
        <f t="shared" si="4"/>
        <v>0</v>
      </c>
      <c r="L98" s="166" t="str">
        <f t="shared" si="0"/>
        <v/>
      </c>
      <c r="M98" s="165"/>
      <c r="N98" s="166">
        <f>SUM('Pay App 1:Pay App 37'!L98)+SUM('Pay App 1:Pay App 37'!M98)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Data'!$N$2:$BW$88,39,FALSE)</f>
        <v>0</v>
      </c>
      <c r="F99" s="166">
        <f>IFERROR(E99+'Pay App 36'!F99,"")</f>
        <v>0</v>
      </c>
      <c r="G99" s="166">
        <f>SUM('Pay App 1:Pay App 36'!H99)</f>
        <v>0</v>
      </c>
      <c r="H99" s="165"/>
      <c r="I99" s="166">
        <f t="shared" si="2"/>
        <v>0</v>
      </c>
      <c r="J99" s="167">
        <f t="shared" si="3"/>
        <v>0</v>
      </c>
      <c r="K99" s="166">
        <f t="shared" si="4"/>
        <v>0</v>
      </c>
      <c r="L99" s="166" t="str">
        <f t="shared" si="0"/>
        <v/>
      </c>
      <c r="M99" s="165"/>
      <c r="N99" s="166">
        <f>SUM('Pay App 1:Pay App 37'!L99)+SUM('Pay App 1:Pay App 37'!M99)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Data'!$N$2:$BW$88,39,FALSE)</f>
        <v>0</v>
      </c>
      <c r="F100" s="166">
        <f>IFERROR(E100+'Pay App 36'!F100,"")</f>
        <v>0</v>
      </c>
      <c r="G100" s="166">
        <f>SUM('Pay App 1:Pay App 36'!H100)</f>
        <v>0</v>
      </c>
      <c r="H100" s="165"/>
      <c r="I100" s="166">
        <f>G100+H100</f>
        <v>0</v>
      </c>
      <c r="J100" s="167">
        <f>IFERROR(I100/F100,0)</f>
        <v>0</v>
      </c>
      <c r="K100" s="166">
        <f>IFERROR(F100-I100,"")</f>
        <v>0</v>
      </c>
      <c r="L100" s="166" t="str">
        <f t="shared" si="0"/>
        <v/>
      </c>
      <c r="M100" s="165"/>
      <c r="N100" s="166">
        <f>SUM('Pay App 1:Pay App 37'!L100)+SUM('Pay App 1:Pay App 37'!M100)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37.200000000000003</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Data'!$N$2:$BW$88,39,FALSE)</f>
        <v>0</v>
      </c>
      <c r="F106" s="166">
        <f>IFERROR(E106+'Pay App 36'!F106,"")</f>
        <v>0</v>
      </c>
      <c r="G106" s="166">
        <f>SUM('Pay App 1:Pay App 36'!H106)</f>
        <v>0</v>
      </c>
      <c r="H106" s="165"/>
      <c r="I106" s="166">
        <f>G106+H106</f>
        <v>0</v>
      </c>
      <c r="J106" s="167">
        <f>IFERROR(I106/F106,0)</f>
        <v>0</v>
      </c>
      <c r="K106" s="166">
        <f>IFERROR(F106-I106,"")</f>
        <v>0</v>
      </c>
      <c r="L106" s="166" t="str">
        <f>IF(AND($H$33&lt;100000, $H$33&gt;0, H106&gt;=1),0,IF(AND($H$33&gt;=100000,H106&lt;&gt;""),O106,""))</f>
        <v/>
      </c>
      <c r="M106" s="165"/>
      <c r="N106" s="166">
        <f>SUM('Pay App 1:Pay App 37'!L106)+SUM('Pay App 1:Pay App 37'!M106)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Data'!$N$2:$BW$88,39,FALSE)</f>
        <v>0</v>
      </c>
      <c r="F107" s="166">
        <f>IFERROR(E107+'Pay App 36'!F107,"")</f>
        <v>0</v>
      </c>
      <c r="G107" s="166">
        <f>SUM('Pay App 1:Pay App 36'!H107)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37'!L107)+SUM('Pay App 1:Pay App 37'!M107)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Data'!$N$2:$BW$88,39,FALSE)</f>
        <v>0</v>
      </c>
      <c r="F108" s="166">
        <f>IFERROR(E108+'Pay App 36'!F108,"")</f>
        <v>0</v>
      </c>
      <c r="G108" s="166">
        <f>SUM('Pay App 1:Pay App 36'!H108)</f>
        <v>0</v>
      </c>
      <c r="H108" s="165"/>
      <c r="I108" s="166">
        <f t="shared" si="6"/>
        <v>0</v>
      </c>
      <c r="J108" s="167">
        <f t="shared" si="7"/>
        <v>0</v>
      </c>
      <c r="K108" s="166">
        <f t="shared" si="8"/>
        <v>0</v>
      </c>
      <c r="L108" s="166" t="str">
        <f t="shared" si="9"/>
        <v/>
      </c>
      <c r="M108" s="165"/>
      <c r="N108" s="166">
        <f>SUM('Pay App 1:Pay App 37'!L108)+SUM('Pay App 1:Pay App 37'!M108)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Data'!$N$2:$BW$88,39,FALSE)</f>
        <v>0</v>
      </c>
      <c r="F109" s="166">
        <f>IFERROR(E109+'Pay App 36'!F109,"")</f>
        <v>0</v>
      </c>
      <c r="G109" s="166">
        <f>SUM('Pay App 1:Pay App 36'!H109)</f>
        <v>0</v>
      </c>
      <c r="H109" s="165"/>
      <c r="I109" s="166">
        <f t="shared" si="6"/>
        <v>0</v>
      </c>
      <c r="J109" s="167">
        <f t="shared" si="7"/>
        <v>0</v>
      </c>
      <c r="K109" s="166">
        <f t="shared" si="8"/>
        <v>0</v>
      </c>
      <c r="L109" s="166" t="str">
        <f t="shared" si="9"/>
        <v/>
      </c>
      <c r="M109" s="165"/>
      <c r="N109" s="166">
        <f>SUM('Pay App 1:Pay App 37'!L109)+SUM('Pay App 1:Pay App 37'!M109)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Data'!$N$2:$BW$88,39,FALSE)</f>
        <v>0</v>
      </c>
      <c r="F110" s="166">
        <f>IFERROR(E110+'Pay App 36'!F110,"")</f>
        <v>0</v>
      </c>
      <c r="G110" s="166">
        <f>SUM('Pay App 1:Pay App 36'!H110)</f>
        <v>0</v>
      </c>
      <c r="H110" s="165"/>
      <c r="I110" s="166">
        <f t="shared" si="6"/>
        <v>0</v>
      </c>
      <c r="J110" s="167">
        <f t="shared" si="7"/>
        <v>0</v>
      </c>
      <c r="K110" s="166">
        <f t="shared" si="8"/>
        <v>0</v>
      </c>
      <c r="L110" s="166" t="str">
        <f t="shared" si="9"/>
        <v/>
      </c>
      <c r="M110" s="165"/>
      <c r="N110" s="166">
        <f>SUM('Pay App 1:Pay App 37'!L110)+SUM('Pay App 1:Pay App 37'!M110)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Data'!$N$2:$BW$88,39,FALSE)</f>
        <v>0</v>
      </c>
      <c r="F111" s="166">
        <f>IFERROR(E111+'Pay App 36'!F111,"")</f>
        <v>0</v>
      </c>
      <c r="G111" s="166">
        <f>SUM('Pay App 1:Pay App 36'!H111)</f>
        <v>0</v>
      </c>
      <c r="H111" s="165"/>
      <c r="I111" s="166">
        <f t="shared" si="6"/>
        <v>0</v>
      </c>
      <c r="J111" s="167">
        <f t="shared" si="7"/>
        <v>0</v>
      </c>
      <c r="K111" s="166">
        <f t="shared" si="8"/>
        <v>0</v>
      </c>
      <c r="L111" s="166" t="str">
        <f t="shared" si="9"/>
        <v/>
      </c>
      <c r="M111" s="165"/>
      <c r="N111" s="166">
        <f>SUM('Pay App 1:Pay App 37'!L111)+SUM('Pay App 1:Pay App 37'!M111)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Data'!$N$2:$BW$88,39,FALSE)</f>
        <v>0</v>
      </c>
      <c r="F112" s="166">
        <f>IFERROR(E112+'Pay App 36'!F112,"")</f>
        <v>0</v>
      </c>
      <c r="G112" s="166">
        <f>SUM('Pay App 1:Pay App 36'!H112)</f>
        <v>0</v>
      </c>
      <c r="H112" s="165"/>
      <c r="I112" s="166">
        <f t="shared" si="6"/>
        <v>0</v>
      </c>
      <c r="J112" s="167">
        <f t="shared" si="7"/>
        <v>0</v>
      </c>
      <c r="K112" s="166">
        <f t="shared" si="8"/>
        <v>0</v>
      </c>
      <c r="L112" s="166" t="str">
        <f t="shared" si="9"/>
        <v/>
      </c>
      <c r="M112" s="165"/>
      <c r="N112" s="166">
        <f>SUM('Pay App 1:Pay App 37'!L112)+SUM('Pay App 1:Pay App 37'!M112)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Data'!$N$2:$BW$88,39,FALSE)</f>
        <v>0</v>
      </c>
      <c r="F113" s="166">
        <f>IFERROR(E113+'Pay App 36'!F113,"")</f>
        <v>0</v>
      </c>
      <c r="G113" s="166">
        <f>SUM('Pay App 1:Pay App 36'!H113)</f>
        <v>0</v>
      </c>
      <c r="H113" s="165"/>
      <c r="I113" s="166">
        <f t="shared" si="6"/>
        <v>0</v>
      </c>
      <c r="J113" s="167">
        <f t="shared" si="7"/>
        <v>0</v>
      </c>
      <c r="K113" s="166">
        <f t="shared" si="8"/>
        <v>0</v>
      </c>
      <c r="L113" s="166" t="str">
        <f t="shared" si="9"/>
        <v/>
      </c>
      <c r="M113" s="165"/>
      <c r="N113" s="166">
        <f>SUM('Pay App 1:Pay App 37'!L113)+SUM('Pay App 1:Pay App 37'!M113)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Data'!$N$2:$BW$88,39,FALSE)</f>
        <v>0</v>
      </c>
      <c r="F114" s="166">
        <f>IFERROR(E114+'Pay App 36'!F114,"")</f>
        <v>0</v>
      </c>
      <c r="G114" s="166">
        <f>SUM('Pay App 1:Pay App 36'!H114)</f>
        <v>0</v>
      </c>
      <c r="H114" s="165"/>
      <c r="I114" s="166">
        <f t="shared" si="6"/>
        <v>0</v>
      </c>
      <c r="J114" s="167">
        <f t="shared" si="7"/>
        <v>0</v>
      </c>
      <c r="K114" s="166">
        <f t="shared" si="8"/>
        <v>0</v>
      </c>
      <c r="L114" s="166" t="str">
        <f t="shared" si="9"/>
        <v/>
      </c>
      <c r="M114" s="165"/>
      <c r="N114" s="166">
        <f>SUM('Pay App 1:Pay App 37'!L114)+SUM('Pay App 1:Pay App 37'!M114)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Data'!$N$2:$BW$88,39,FALSE)</f>
        <v>0</v>
      </c>
      <c r="F115" s="166">
        <f>IFERROR(E115+'Pay App 36'!F115,"")</f>
        <v>0</v>
      </c>
      <c r="G115" s="166">
        <f>SUM('Pay App 1:Pay App 36'!H115)</f>
        <v>0</v>
      </c>
      <c r="H115" s="165"/>
      <c r="I115" s="166">
        <f t="shared" si="6"/>
        <v>0</v>
      </c>
      <c r="J115" s="167">
        <f t="shared" si="7"/>
        <v>0</v>
      </c>
      <c r="K115" s="166">
        <f t="shared" si="8"/>
        <v>0</v>
      </c>
      <c r="L115" s="166" t="str">
        <f t="shared" si="9"/>
        <v/>
      </c>
      <c r="M115" s="165"/>
      <c r="N115" s="166">
        <f>SUM('Pay App 1:Pay App 37'!L115)+SUM('Pay App 1:Pay App 37'!M115)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Data'!$N$2:$BW$88,39,FALSE)</f>
        <v>0</v>
      </c>
      <c r="F116" s="166">
        <f>IFERROR(E116+'Pay App 36'!F116,"")</f>
        <v>0</v>
      </c>
      <c r="G116" s="166">
        <f>SUM('Pay App 1:Pay App 36'!H116)</f>
        <v>0</v>
      </c>
      <c r="H116" s="165"/>
      <c r="I116" s="166">
        <f t="shared" si="6"/>
        <v>0</v>
      </c>
      <c r="J116" s="167">
        <f t="shared" si="7"/>
        <v>0</v>
      </c>
      <c r="K116" s="166">
        <f t="shared" si="8"/>
        <v>0</v>
      </c>
      <c r="L116" s="166" t="str">
        <f t="shared" si="9"/>
        <v/>
      </c>
      <c r="M116" s="165"/>
      <c r="N116" s="166">
        <f>SUM('Pay App 1:Pay App 37'!L116)+SUM('Pay App 1:Pay App 37'!M116)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Data'!$N$2:$BW$88,39,FALSE)</f>
        <v>0</v>
      </c>
      <c r="F117" s="166">
        <f>IFERROR(E117+'Pay App 36'!F117,"")</f>
        <v>0</v>
      </c>
      <c r="G117" s="166">
        <f>SUM('Pay App 1:Pay App 36'!H117)</f>
        <v>0</v>
      </c>
      <c r="H117" s="165"/>
      <c r="I117" s="166">
        <f t="shared" si="6"/>
        <v>0</v>
      </c>
      <c r="J117" s="167">
        <f t="shared" si="7"/>
        <v>0</v>
      </c>
      <c r="K117" s="166">
        <f t="shared" si="8"/>
        <v>0</v>
      </c>
      <c r="L117" s="166" t="str">
        <f t="shared" si="9"/>
        <v/>
      </c>
      <c r="M117" s="165"/>
      <c r="N117" s="166">
        <f>SUM('Pay App 1:Pay App 37'!L117)+SUM('Pay App 1:Pay App 37'!M117)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Data'!$N$2:$BW$88,39,FALSE)</f>
        <v>0</v>
      </c>
      <c r="F118" s="166">
        <f>IFERROR(E118+'Pay App 36'!F118,"")</f>
        <v>0</v>
      </c>
      <c r="G118" s="166">
        <f>SUM('Pay App 1:Pay App 36'!H118)</f>
        <v>0</v>
      </c>
      <c r="H118" s="165"/>
      <c r="I118" s="166">
        <f t="shared" si="6"/>
        <v>0</v>
      </c>
      <c r="J118" s="167">
        <f t="shared" si="7"/>
        <v>0</v>
      </c>
      <c r="K118" s="166">
        <f t="shared" si="8"/>
        <v>0</v>
      </c>
      <c r="L118" s="166" t="str">
        <f t="shared" si="9"/>
        <v/>
      </c>
      <c r="M118" s="165"/>
      <c r="N118" s="166">
        <f>SUM('Pay App 1:Pay App 37'!L118)+SUM('Pay App 1:Pay App 37'!M118)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Data'!$N$2:$BW$88,39,FALSE)</f>
        <v>0</v>
      </c>
      <c r="F119" s="166">
        <f>IFERROR(E119+'Pay App 36'!F119,"")</f>
        <v>0</v>
      </c>
      <c r="G119" s="166">
        <f>SUM('Pay App 1:Pay App 36'!H119)</f>
        <v>0</v>
      </c>
      <c r="H119" s="165"/>
      <c r="I119" s="166">
        <f t="shared" si="6"/>
        <v>0</v>
      </c>
      <c r="J119" s="167">
        <f t="shared" si="7"/>
        <v>0</v>
      </c>
      <c r="K119" s="166">
        <f t="shared" si="8"/>
        <v>0</v>
      </c>
      <c r="L119" s="166" t="str">
        <f t="shared" si="9"/>
        <v/>
      </c>
      <c r="M119" s="165"/>
      <c r="N119" s="166">
        <f>SUM('Pay App 1:Pay App 37'!L119)+SUM('Pay App 1:Pay App 37'!M119)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Data'!$N$2:$BW$88,39,FALSE)</f>
        <v>0</v>
      </c>
      <c r="F120" s="166">
        <f>IFERROR(E120+'Pay App 36'!F120,"")</f>
        <v>0</v>
      </c>
      <c r="G120" s="166">
        <f>SUM('Pay App 1:Pay App 36'!H120)</f>
        <v>0</v>
      </c>
      <c r="H120" s="165"/>
      <c r="I120" s="166">
        <f t="shared" si="6"/>
        <v>0</v>
      </c>
      <c r="J120" s="167">
        <f t="shared" si="7"/>
        <v>0</v>
      </c>
      <c r="K120" s="166">
        <f t="shared" si="8"/>
        <v>0</v>
      </c>
      <c r="L120" s="166" t="str">
        <f t="shared" si="9"/>
        <v/>
      </c>
      <c r="M120" s="165"/>
      <c r="N120" s="166">
        <f>SUM('Pay App 1:Pay App 37'!L120)+SUM('Pay App 1:Pay App 37'!M120)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Data'!$N$2:$BW$88,39,FALSE)</f>
        <v>0</v>
      </c>
      <c r="F121" s="166">
        <f>IFERROR(E121+'Pay App 36'!F121,"")</f>
        <v>0</v>
      </c>
      <c r="G121" s="166">
        <f>SUM('Pay App 1:Pay App 36'!H121)</f>
        <v>0</v>
      </c>
      <c r="H121" s="165"/>
      <c r="I121" s="166">
        <f t="shared" si="6"/>
        <v>0</v>
      </c>
      <c r="J121" s="167">
        <f t="shared" si="7"/>
        <v>0</v>
      </c>
      <c r="K121" s="166">
        <f t="shared" si="8"/>
        <v>0</v>
      </c>
      <c r="L121" s="166" t="str">
        <f t="shared" si="9"/>
        <v/>
      </c>
      <c r="M121" s="165"/>
      <c r="N121" s="166">
        <f>SUM('Pay App 1:Pay App 37'!L121)+SUM('Pay App 1:Pay App 37'!M121)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Data'!$N$2:$BW$88,39,FALSE)</f>
        <v>0</v>
      </c>
      <c r="F122" s="166">
        <f>IFERROR(E122+'Pay App 36'!F122,"")</f>
        <v>0</v>
      </c>
      <c r="G122" s="166">
        <f>SUM('Pay App 1:Pay App 36'!H122)</f>
        <v>0</v>
      </c>
      <c r="H122" s="165"/>
      <c r="I122" s="166">
        <f t="shared" si="6"/>
        <v>0</v>
      </c>
      <c r="J122" s="167">
        <f t="shared" si="7"/>
        <v>0</v>
      </c>
      <c r="K122" s="166">
        <f t="shared" si="8"/>
        <v>0</v>
      </c>
      <c r="L122" s="166" t="str">
        <f t="shared" si="9"/>
        <v/>
      </c>
      <c r="M122" s="165"/>
      <c r="N122" s="166">
        <f>SUM('Pay App 1:Pay App 37'!L122)+SUM('Pay App 1:Pay App 37'!M122)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Data'!$N$2:$BW$88,39,FALSE)</f>
        <v>0</v>
      </c>
      <c r="F123" s="166">
        <f>IFERROR(E123+'Pay App 36'!F123,"")</f>
        <v>0</v>
      </c>
      <c r="G123" s="166">
        <f>SUM('Pay App 1:Pay App 36'!H123)</f>
        <v>0</v>
      </c>
      <c r="H123" s="165"/>
      <c r="I123" s="166">
        <f t="shared" si="6"/>
        <v>0</v>
      </c>
      <c r="J123" s="167">
        <f t="shared" si="7"/>
        <v>0</v>
      </c>
      <c r="K123" s="166">
        <f t="shared" si="8"/>
        <v>0</v>
      </c>
      <c r="L123" s="166" t="str">
        <f t="shared" si="9"/>
        <v/>
      </c>
      <c r="M123" s="165"/>
      <c r="N123" s="166">
        <f>SUM('Pay App 1:Pay App 37'!L123)+SUM('Pay App 1:Pay App 37'!M123)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Data'!$N$2:$BW$88,39,FALSE)</f>
        <v>0</v>
      </c>
      <c r="F124" s="166">
        <f>IFERROR(E124+'Pay App 36'!F124,"")</f>
        <v>0</v>
      </c>
      <c r="G124" s="166">
        <f>SUM('Pay App 1:Pay App 36'!H124)</f>
        <v>0</v>
      </c>
      <c r="H124" s="165"/>
      <c r="I124" s="166">
        <f t="shared" si="6"/>
        <v>0</v>
      </c>
      <c r="J124" s="167">
        <f t="shared" si="7"/>
        <v>0</v>
      </c>
      <c r="K124" s="166">
        <f t="shared" si="8"/>
        <v>0</v>
      </c>
      <c r="L124" s="166" t="str">
        <f t="shared" si="9"/>
        <v/>
      </c>
      <c r="M124" s="165"/>
      <c r="N124" s="166">
        <f>SUM('Pay App 1:Pay App 37'!L124)+SUM('Pay App 1:Pay App 37'!M124)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Data'!$N$2:$BW$88,39,FALSE)</f>
        <v>0</v>
      </c>
      <c r="F125" s="166">
        <f>IFERROR(E125+'Pay App 36'!F125,"")</f>
        <v>0</v>
      </c>
      <c r="G125" s="166">
        <f>SUM('Pay App 1:Pay App 36'!H125)</f>
        <v>0</v>
      </c>
      <c r="H125" s="165"/>
      <c r="I125" s="166">
        <f t="shared" si="6"/>
        <v>0</v>
      </c>
      <c r="J125" s="167">
        <f t="shared" si="7"/>
        <v>0</v>
      </c>
      <c r="K125" s="166">
        <f t="shared" si="8"/>
        <v>0</v>
      </c>
      <c r="L125" s="166" t="str">
        <f t="shared" si="9"/>
        <v/>
      </c>
      <c r="M125" s="165"/>
      <c r="N125" s="166">
        <f>SUM('Pay App 1:Pay App 37'!L125)+SUM('Pay App 1:Pay App 37'!M125)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Data'!$N$2:$BW$88,39,FALSE)</f>
        <v>0</v>
      </c>
      <c r="F126" s="166">
        <f>IFERROR(E126+'Pay App 36'!F126,"")</f>
        <v>0</v>
      </c>
      <c r="G126" s="166">
        <f>SUM('Pay App 1:Pay App 36'!H126)</f>
        <v>0</v>
      </c>
      <c r="H126" s="165"/>
      <c r="I126" s="166">
        <f t="shared" si="6"/>
        <v>0</v>
      </c>
      <c r="J126" s="167">
        <f t="shared" si="7"/>
        <v>0</v>
      </c>
      <c r="K126" s="166">
        <f t="shared" si="8"/>
        <v>0</v>
      </c>
      <c r="L126" s="166" t="str">
        <f t="shared" si="9"/>
        <v/>
      </c>
      <c r="M126" s="165"/>
      <c r="N126" s="166">
        <f>SUM('Pay App 1:Pay App 37'!L126)+SUM('Pay App 1:Pay App 37'!M126)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Data'!$N$2:$BW$88,39,FALSE)</f>
        <v>0</v>
      </c>
      <c r="F127" s="166">
        <f>IFERROR(E127+'Pay App 36'!F127,"")</f>
        <v>0</v>
      </c>
      <c r="G127" s="166">
        <f>SUM('Pay App 1:Pay App 36'!H127)</f>
        <v>0</v>
      </c>
      <c r="H127" s="165"/>
      <c r="I127" s="166">
        <f t="shared" si="6"/>
        <v>0</v>
      </c>
      <c r="J127" s="167">
        <f t="shared" si="7"/>
        <v>0</v>
      </c>
      <c r="K127" s="166">
        <f t="shared" si="8"/>
        <v>0</v>
      </c>
      <c r="L127" s="166" t="str">
        <f t="shared" si="9"/>
        <v/>
      </c>
      <c r="M127" s="165"/>
      <c r="N127" s="166">
        <f>SUM('Pay App 1:Pay App 37'!L127)+SUM('Pay App 1:Pay App 37'!M127)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Data'!$N$2:$BW$88,39,FALSE)</f>
        <v>0</v>
      </c>
      <c r="F128" s="166">
        <f>IFERROR(E128+'Pay App 36'!F128,"")</f>
        <v>0</v>
      </c>
      <c r="G128" s="166">
        <f>SUM('Pay App 1:Pay App 36'!H128)</f>
        <v>0</v>
      </c>
      <c r="H128" s="165"/>
      <c r="I128" s="166">
        <f t="shared" si="6"/>
        <v>0</v>
      </c>
      <c r="J128" s="167">
        <f t="shared" si="7"/>
        <v>0</v>
      </c>
      <c r="K128" s="166">
        <f t="shared" si="8"/>
        <v>0</v>
      </c>
      <c r="L128" s="166" t="str">
        <f t="shared" si="9"/>
        <v/>
      </c>
      <c r="M128" s="165"/>
      <c r="N128" s="166">
        <f>SUM('Pay App 1:Pay App 37'!L128)+SUM('Pay App 1:Pay App 37'!M128)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Data'!$N$2:$BW$88,39,FALSE)</f>
        <v>0</v>
      </c>
      <c r="F129" s="166">
        <f>IFERROR(E129+'Pay App 36'!F129,"")</f>
        <v>0</v>
      </c>
      <c r="G129" s="166">
        <f>SUM('Pay App 1:Pay App 36'!H129)</f>
        <v>0</v>
      </c>
      <c r="H129" s="165"/>
      <c r="I129" s="166">
        <f t="shared" si="6"/>
        <v>0</v>
      </c>
      <c r="J129" s="167">
        <f t="shared" si="7"/>
        <v>0</v>
      </c>
      <c r="K129" s="166">
        <f t="shared" si="8"/>
        <v>0</v>
      </c>
      <c r="L129" s="166" t="str">
        <f t="shared" si="9"/>
        <v/>
      </c>
      <c r="M129" s="165"/>
      <c r="N129" s="166">
        <f>SUM('Pay App 1:Pay App 37'!L129)+SUM('Pay App 1:Pay App 37'!M129)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Data'!$N$2:$BW$88,39,FALSE)</f>
        <v>0</v>
      </c>
      <c r="F130" s="166">
        <f>IFERROR(E130+'Pay App 36'!F130,"")</f>
        <v>0</v>
      </c>
      <c r="G130" s="166">
        <f>SUM('Pay App 1:Pay App 36'!H130)</f>
        <v>0</v>
      </c>
      <c r="H130" s="165"/>
      <c r="I130" s="166">
        <f t="shared" si="6"/>
        <v>0</v>
      </c>
      <c r="J130" s="167">
        <f t="shared" si="7"/>
        <v>0</v>
      </c>
      <c r="K130" s="166">
        <f t="shared" si="8"/>
        <v>0</v>
      </c>
      <c r="L130" s="166" t="str">
        <f t="shared" si="9"/>
        <v/>
      </c>
      <c r="M130" s="165"/>
      <c r="N130" s="166">
        <f>SUM('Pay App 1:Pay App 37'!L130)+SUM('Pay App 1:Pay App 37'!M130)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Data'!$N$2:$BW$88,39,FALSE)</f>
        <v>0</v>
      </c>
      <c r="F131" s="166">
        <f>IFERROR(E131+'Pay App 36'!F131,"")</f>
        <v>0</v>
      </c>
      <c r="G131" s="166">
        <f>SUM('Pay App 1:Pay App 36'!H131)</f>
        <v>0</v>
      </c>
      <c r="H131" s="165"/>
      <c r="I131" s="166">
        <f t="shared" si="6"/>
        <v>0</v>
      </c>
      <c r="J131" s="167">
        <f t="shared" si="7"/>
        <v>0</v>
      </c>
      <c r="K131" s="166">
        <f t="shared" si="8"/>
        <v>0</v>
      </c>
      <c r="L131" s="166" t="str">
        <f t="shared" si="9"/>
        <v/>
      </c>
      <c r="M131" s="165"/>
      <c r="N131" s="166">
        <f>SUM('Pay App 1:Pay App 37'!L131)+SUM('Pay App 1:Pay App 37'!M131)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Data'!$N$2:$BW$88,39,FALSE)</f>
        <v>0</v>
      </c>
      <c r="F132" s="166">
        <f>IFERROR(E132+'Pay App 36'!F132,"")</f>
        <v>0</v>
      </c>
      <c r="G132" s="166">
        <f>SUM('Pay App 1:Pay App 36'!H132)</f>
        <v>0</v>
      </c>
      <c r="H132" s="165"/>
      <c r="I132" s="166">
        <f t="shared" si="6"/>
        <v>0</v>
      </c>
      <c r="J132" s="167">
        <f t="shared" si="7"/>
        <v>0</v>
      </c>
      <c r="K132" s="166">
        <f t="shared" si="8"/>
        <v>0</v>
      </c>
      <c r="L132" s="166" t="str">
        <f t="shared" si="9"/>
        <v/>
      </c>
      <c r="M132" s="165"/>
      <c r="N132" s="166">
        <f>SUM('Pay App 1:Pay App 37'!L132)+SUM('Pay App 1:Pay App 37'!M132)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Data'!$N$2:$BW$88,39,FALSE)</f>
        <v>0</v>
      </c>
      <c r="F133" s="166">
        <f>IFERROR(E133+'Pay App 36'!F133,"")</f>
        <v>0</v>
      </c>
      <c r="G133" s="166">
        <f>SUM('Pay App 1:Pay App 36'!H133)</f>
        <v>0</v>
      </c>
      <c r="H133" s="165"/>
      <c r="I133" s="166">
        <f t="shared" si="6"/>
        <v>0</v>
      </c>
      <c r="J133" s="167">
        <f t="shared" si="7"/>
        <v>0</v>
      </c>
      <c r="K133" s="166">
        <f t="shared" si="8"/>
        <v>0</v>
      </c>
      <c r="L133" s="166" t="str">
        <f t="shared" si="9"/>
        <v/>
      </c>
      <c r="M133" s="165"/>
      <c r="N133" s="166">
        <f>SUM('Pay App 1:Pay App 37'!L133)+SUM('Pay App 1:Pay App 37'!M133)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Data'!$N$2:$BW$88,39,FALSE)</f>
        <v>0</v>
      </c>
      <c r="F134" s="166">
        <f>IFERROR(E134+'Pay App 36'!F134,"")</f>
        <v>0</v>
      </c>
      <c r="G134" s="166">
        <f>SUM('Pay App 1:Pay App 36'!H134)</f>
        <v>0</v>
      </c>
      <c r="H134" s="165"/>
      <c r="I134" s="166">
        <f t="shared" si="6"/>
        <v>0</v>
      </c>
      <c r="J134" s="167">
        <f t="shared" si="7"/>
        <v>0</v>
      </c>
      <c r="K134" s="166">
        <f t="shared" si="8"/>
        <v>0</v>
      </c>
      <c r="L134" s="166" t="str">
        <f t="shared" si="9"/>
        <v/>
      </c>
      <c r="M134" s="165"/>
      <c r="N134" s="166">
        <f>SUM('Pay App 1:Pay App 37'!L134)+SUM('Pay App 1:Pay App 37'!M134)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Data'!$N$2:$BW$88,39,FALSE)</f>
        <v>0</v>
      </c>
      <c r="F135" s="166">
        <f>IFERROR(E135+'Pay App 36'!F135,"")</f>
        <v>0</v>
      </c>
      <c r="G135" s="166">
        <f>SUM('Pay App 1:Pay App 36'!H135)</f>
        <v>0</v>
      </c>
      <c r="H135" s="165"/>
      <c r="I135" s="166">
        <f t="shared" si="6"/>
        <v>0</v>
      </c>
      <c r="J135" s="167">
        <f t="shared" si="7"/>
        <v>0</v>
      </c>
      <c r="K135" s="166">
        <f t="shared" si="8"/>
        <v>0</v>
      </c>
      <c r="L135" s="166" t="str">
        <f t="shared" si="9"/>
        <v/>
      </c>
      <c r="M135" s="165"/>
      <c r="N135" s="166">
        <f>SUM('Pay App 1:Pay App 37'!L135)+SUM('Pay App 1:Pay App 37'!M135)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Data'!$N$2:$BW$88,39,FALSE)</f>
        <v>0</v>
      </c>
      <c r="F136" s="166">
        <f>IFERROR(E136+'Pay App 36'!F136,"")</f>
        <v>0</v>
      </c>
      <c r="G136" s="166">
        <f>SUM('Pay App 1:Pay App 36'!H136)</f>
        <v>0</v>
      </c>
      <c r="H136" s="165"/>
      <c r="I136" s="166">
        <f t="shared" si="6"/>
        <v>0</v>
      </c>
      <c r="J136" s="167">
        <f t="shared" si="7"/>
        <v>0</v>
      </c>
      <c r="K136" s="166">
        <f t="shared" si="8"/>
        <v>0</v>
      </c>
      <c r="L136" s="166" t="str">
        <f t="shared" si="9"/>
        <v/>
      </c>
      <c r="M136" s="165"/>
      <c r="N136" s="166">
        <f>SUM('Pay App 1:Pay App 37'!L136)+SUM('Pay App 1:Pay App 37'!M136)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Data'!$N$2:$BW$88,39,FALSE)</f>
        <v>0</v>
      </c>
      <c r="F137" s="166">
        <f>IFERROR(E137+'Pay App 36'!F137,"")</f>
        <v>0</v>
      </c>
      <c r="G137" s="166">
        <f>SUM('Pay App 1:Pay App 36'!H137)</f>
        <v>0</v>
      </c>
      <c r="H137" s="165"/>
      <c r="I137" s="166">
        <f t="shared" si="6"/>
        <v>0</v>
      </c>
      <c r="J137" s="167">
        <f t="shared" si="7"/>
        <v>0</v>
      </c>
      <c r="K137" s="166">
        <f t="shared" si="8"/>
        <v>0</v>
      </c>
      <c r="L137" s="166" t="str">
        <f t="shared" si="9"/>
        <v/>
      </c>
      <c r="M137" s="165"/>
      <c r="N137" s="166">
        <f>SUM('Pay App 1:Pay App 37'!L137)+SUM('Pay App 1:Pay App 37'!M137)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Data'!$N$2:$BW$88,39,FALSE)</f>
        <v>0</v>
      </c>
      <c r="F138" s="166">
        <f>IFERROR(E138+'Pay App 36'!F138,"")</f>
        <v>0</v>
      </c>
      <c r="G138" s="166">
        <f>SUM('Pay App 1:Pay App 36'!H138)</f>
        <v>0</v>
      </c>
      <c r="H138" s="165"/>
      <c r="I138" s="166">
        <f t="shared" si="6"/>
        <v>0</v>
      </c>
      <c r="J138" s="167">
        <f t="shared" si="7"/>
        <v>0</v>
      </c>
      <c r="K138" s="166">
        <f t="shared" si="8"/>
        <v>0</v>
      </c>
      <c r="L138" s="166" t="str">
        <f t="shared" si="9"/>
        <v/>
      </c>
      <c r="M138" s="165"/>
      <c r="N138" s="166">
        <f>SUM('Pay App 1:Pay App 37'!L138)+SUM('Pay App 1:Pay App 37'!M138)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Data'!$N$2:$BW$88,39,FALSE)</f>
        <v>0</v>
      </c>
      <c r="F139" s="166">
        <f>IFERROR(E139+'Pay App 36'!F139,"")</f>
        <v>0</v>
      </c>
      <c r="G139" s="166">
        <f>SUM('Pay App 1:Pay App 36'!H139)</f>
        <v>0</v>
      </c>
      <c r="H139" s="165"/>
      <c r="I139" s="166">
        <f t="shared" si="6"/>
        <v>0</v>
      </c>
      <c r="J139" s="167">
        <f t="shared" si="7"/>
        <v>0</v>
      </c>
      <c r="K139" s="166">
        <f t="shared" si="8"/>
        <v>0</v>
      </c>
      <c r="L139" s="166" t="str">
        <f t="shared" si="9"/>
        <v/>
      </c>
      <c r="M139" s="165"/>
      <c r="N139" s="166">
        <f>SUM('Pay App 1:Pay App 37'!L139)+SUM('Pay App 1:Pay App 37'!M139)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Data'!$N$2:$BW$88,39,FALSE)</f>
        <v>0</v>
      </c>
      <c r="F140" s="166">
        <f>IFERROR(E140+'Pay App 36'!F140,"")</f>
        <v>0</v>
      </c>
      <c r="G140" s="166">
        <f>SUM('Pay App 1:Pay App 36'!H140)</f>
        <v>0</v>
      </c>
      <c r="H140" s="165"/>
      <c r="I140" s="166">
        <f t="shared" si="6"/>
        <v>0</v>
      </c>
      <c r="J140" s="167">
        <f t="shared" si="7"/>
        <v>0</v>
      </c>
      <c r="K140" s="166">
        <f t="shared" si="8"/>
        <v>0</v>
      </c>
      <c r="L140" s="166" t="str">
        <f t="shared" si="9"/>
        <v/>
      </c>
      <c r="M140" s="165"/>
      <c r="N140" s="166">
        <f>SUM('Pay App 1:Pay App 37'!L140)+SUM('Pay App 1:Pay App 37'!M140)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Data'!$N$2:$BW$88,39,FALSE)</f>
        <v>0</v>
      </c>
      <c r="F141" s="166">
        <f>IFERROR(E141+'Pay App 36'!F141,"")</f>
        <v>0</v>
      </c>
      <c r="G141" s="166">
        <f>SUM('Pay App 1:Pay App 36'!H141)</f>
        <v>0</v>
      </c>
      <c r="H141" s="165"/>
      <c r="I141" s="166">
        <f t="shared" si="6"/>
        <v>0</v>
      </c>
      <c r="J141" s="167">
        <f t="shared" si="7"/>
        <v>0</v>
      </c>
      <c r="K141" s="166">
        <f t="shared" si="8"/>
        <v>0</v>
      </c>
      <c r="L141" s="166" t="str">
        <f t="shared" si="9"/>
        <v/>
      </c>
      <c r="M141" s="165"/>
      <c r="N141" s="166">
        <f>SUM('Pay App 1:Pay App 37'!L141)+SUM('Pay App 1:Pay App 37'!M141)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Data'!$N$2:$BW$88,39,FALSE)</f>
        <v>0</v>
      </c>
      <c r="F142" s="166">
        <f>IFERROR(E142+'Pay App 36'!F142,"")</f>
        <v>0</v>
      </c>
      <c r="G142" s="166">
        <f>SUM('Pay App 1:Pay App 36'!H142)</f>
        <v>0</v>
      </c>
      <c r="H142" s="165"/>
      <c r="I142" s="166">
        <f t="shared" si="6"/>
        <v>0</v>
      </c>
      <c r="J142" s="167">
        <f t="shared" si="7"/>
        <v>0</v>
      </c>
      <c r="K142" s="166">
        <f t="shared" si="8"/>
        <v>0</v>
      </c>
      <c r="L142" s="166" t="str">
        <f t="shared" si="9"/>
        <v/>
      </c>
      <c r="M142" s="165"/>
      <c r="N142" s="166">
        <f>SUM('Pay App 1:Pay App 37'!L142)+SUM('Pay App 1:Pay App 37'!M142)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Data'!$N$2:$BW$88,39,FALSE)</f>
        <v>0</v>
      </c>
      <c r="F143" s="166">
        <f>IFERROR(E143+'Pay App 36'!F143,"")</f>
        <v>0</v>
      </c>
      <c r="G143" s="166">
        <f>SUM('Pay App 1:Pay App 36'!H143)</f>
        <v>0</v>
      </c>
      <c r="H143" s="165"/>
      <c r="I143" s="166">
        <f t="shared" si="6"/>
        <v>0</v>
      </c>
      <c r="J143" s="167">
        <f t="shared" si="7"/>
        <v>0</v>
      </c>
      <c r="K143" s="166">
        <f t="shared" si="8"/>
        <v>0</v>
      </c>
      <c r="L143" s="166" t="str">
        <f t="shared" si="9"/>
        <v/>
      </c>
      <c r="M143" s="165"/>
      <c r="N143" s="166">
        <f>SUM('Pay App 1:Pay App 37'!L143)+SUM('Pay App 1:Pay App 37'!M143)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Data'!$N$2:$BW$88,39,FALSE)</f>
        <v>0</v>
      </c>
      <c r="F144" s="166">
        <f>IFERROR(E144+'Pay App 36'!F144,"")</f>
        <v>0</v>
      </c>
      <c r="G144" s="166">
        <f>SUM('Pay App 1:Pay App 36'!H144)</f>
        <v>0</v>
      </c>
      <c r="H144" s="165"/>
      <c r="I144" s="166">
        <f t="shared" si="6"/>
        <v>0</v>
      </c>
      <c r="J144" s="167">
        <f t="shared" si="7"/>
        <v>0</v>
      </c>
      <c r="K144" s="166">
        <f t="shared" si="8"/>
        <v>0</v>
      </c>
      <c r="L144" s="166" t="str">
        <f t="shared" si="9"/>
        <v/>
      </c>
      <c r="M144" s="165"/>
      <c r="N144" s="166">
        <f>SUM('Pay App 1:Pay App 37'!L144)+SUM('Pay App 1:Pay App 37'!M144)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Data'!$N$2:$BW$88,39,FALSE)</f>
        <v>0</v>
      </c>
      <c r="F145" s="166">
        <f>IFERROR(E145+'Pay App 36'!F145,"")</f>
        <v>0</v>
      </c>
      <c r="G145" s="166">
        <f>SUM('Pay App 1:Pay App 36'!H145)</f>
        <v>0</v>
      </c>
      <c r="H145" s="165"/>
      <c r="I145" s="166">
        <f t="shared" si="6"/>
        <v>0</v>
      </c>
      <c r="J145" s="167">
        <f t="shared" si="7"/>
        <v>0</v>
      </c>
      <c r="K145" s="166">
        <f t="shared" si="8"/>
        <v>0</v>
      </c>
      <c r="L145" s="166" t="str">
        <f t="shared" si="9"/>
        <v/>
      </c>
      <c r="M145" s="165"/>
      <c r="N145" s="166">
        <f>SUM('Pay App 1:Pay App 37'!L145)+SUM('Pay App 1:Pay App 37'!M145)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Data'!$N$2:$BW$88,39,FALSE)</f>
        <v>0</v>
      </c>
      <c r="F146" s="166">
        <f>IFERROR(E146+'Pay App 36'!F146,"")</f>
        <v>0</v>
      </c>
      <c r="G146" s="166">
        <f>SUM('Pay App 1:Pay App 36'!H146)</f>
        <v>0</v>
      </c>
      <c r="H146" s="165"/>
      <c r="I146" s="166">
        <f t="shared" si="6"/>
        <v>0</v>
      </c>
      <c r="J146" s="167">
        <f t="shared" si="7"/>
        <v>0</v>
      </c>
      <c r="K146" s="166">
        <f t="shared" si="8"/>
        <v>0</v>
      </c>
      <c r="L146" s="166" t="str">
        <f t="shared" si="9"/>
        <v/>
      </c>
      <c r="M146" s="165"/>
      <c r="N146" s="166">
        <f>SUM('Pay App 1:Pay App 37'!L146)+SUM('Pay App 1:Pay App 37'!M146)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Data'!$N$2:$BW$88,39,FALSE)</f>
        <v>0</v>
      </c>
      <c r="F147" s="166">
        <f>IFERROR(E147+'Pay App 36'!F147,"")</f>
        <v>0</v>
      </c>
      <c r="G147" s="166">
        <f>SUM('Pay App 1:Pay App 36'!H147)</f>
        <v>0</v>
      </c>
      <c r="H147" s="165"/>
      <c r="I147" s="166">
        <f t="shared" si="6"/>
        <v>0</v>
      </c>
      <c r="J147" s="167">
        <f t="shared" si="7"/>
        <v>0</v>
      </c>
      <c r="K147" s="166">
        <f t="shared" si="8"/>
        <v>0</v>
      </c>
      <c r="L147" s="166" t="str">
        <f t="shared" si="9"/>
        <v/>
      </c>
      <c r="M147" s="165"/>
      <c r="N147" s="166">
        <f>SUM('Pay App 1:Pay App 37'!L147)+SUM('Pay App 1:Pay App 37'!M147)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Data'!$N$2:$BW$88,39,FALSE)</f>
        <v>0</v>
      </c>
      <c r="F148" s="166">
        <f>IFERROR(E148+'Pay App 36'!F148,"")</f>
        <v>0</v>
      </c>
      <c r="G148" s="166">
        <f>SUM('Pay App 1:Pay App 36'!H148)</f>
        <v>0</v>
      </c>
      <c r="H148" s="165"/>
      <c r="I148" s="166">
        <f t="shared" si="6"/>
        <v>0</v>
      </c>
      <c r="J148" s="167">
        <f t="shared" si="7"/>
        <v>0</v>
      </c>
      <c r="K148" s="166">
        <f t="shared" si="8"/>
        <v>0</v>
      </c>
      <c r="L148" s="166" t="str">
        <f t="shared" si="9"/>
        <v/>
      </c>
      <c r="M148" s="165"/>
      <c r="N148" s="166">
        <f>SUM('Pay App 1:Pay App 37'!L148)+SUM('Pay App 1:Pay App 37'!M148)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XvG9vX+q2Yu2n2j1VFjk5U1bJu2l1kMb6hBJajZmNPdMAsQmF3S/G4Q2mGWTyOt/beTILV4iqeHFL9AuJsSXpA==" saltValue="sk1k1bxNVUWgzLTkK9bWLQ=="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263" priority="2" operator="equal">
      <formula>0</formula>
    </cfRule>
  </conditionalFormatting>
  <conditionalFormatting sqref="D106:G148">
    <cfRule type="cellIs" dxfId="262" priority="1" operator="equal">
      <formula>0</formula>
    </cfRule>
  </conditionalFormatting>
  <conditionalFormatting sqref="D10:H10 D12:H14 D19:H21">
    <cfRule type="cellIs" dxfId="261" priority="6" operator="equal">
      <formula>0</formula>
    </cfRule>
  </conditionalFormatting>
  <conditionalFormatting sqref="H51">
    <cfRule type="cellIs" dxfId="260" priority="9" operator="lessThan">
      <formula>0</formula>
    </cfRule>
  </conditionalFormatting>
  <conditionalFormatting sqref="I57:I100 K57:K100 I106:I148 K106:K148 N106:O148">
    <cfRule type="cellIs" dxfId="259" priority="14" operator="equal">
      <formula>0</formula>
    </cfRule>
  </conditionalFormatting>
  <conditionalFormatting sqref="J57:J100 J106:J149">
    <cfRule type="cellIs" dxfId="258" priority="11" operator="greaterThan">
      <formula>1</formula>
    </cfRule>
    <cfRule type="cellIs" dxfId="257" priority="12" operator="equal">
      <formula>0</formula>
    </cfRule>
  </conditionalFormatting>
  <conditionalFormatting sqref="K57:K100 K106:K148">
    <cfRule type="cellIs" dxfId="256" priority="10" operator="lessThan">
      <formula>0</formula>
    </cfRule>
  </conditionalFormatting>
  <conditionalFormatting sqref="M57:M100">
    <cfRule type="cellIs" dxfId="255" priority="13" operator="lessThan">
      <formula>0</formula>
    </cfRule>
  </conditionalFormatting>
  <conditionalFormatting sqref="M106:M148">
    <cfRule type="cellIs" dxfId="254" priority="8" operator="lessThan">
      <formula>0</formula>
    </cfRule>
  </conditionalFormatting>
  <conditionalFormatting sqref="N57:O100">
    <cfRule type="cellIs" dxfId="253"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9F4CEFA3-9B7D-492B-9536-15E74FE9A5D0}">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4228FF5E-4584-4780-86E3-5E7B3CDE24B6}">
          <x14:formula1>
            <xm:f>'Graph Data'!$L$74:$L$76</xm:f>
          </x14:formula1>
          <xm:sqref>G17</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19A2-1DFA-4ABD-B432-DBB7A7A7E47C}">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38</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38'!E149)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38'!G41)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37'!H49)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38.1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Data'!$N$2:$BW$88,40,FALSE)</f>
        <v>0</v>
      </c>
      <c r="F57" s="166">
        <f>IFERROR(E57+'Pay App 37'!F57,"")</f>
        <v>0</v>
      </c>
      <c r="G57" s="166">
        <f>SUM('Pay App 1:Pay App 37'!H57)</f>
        <v>0</v>
      </c>
      <c r="H57" s="165"/>
      <c r="I57" s="166">
        <f>G57+H57</f>
        <v>0</v>
      </c>
      <c r="J57" s="167">
        <f>IFERROR(I57/F57,0)</f>
        <v>0</v>
      </c>
      <c r="K57" s="166">
        <f>IFERROR(F57-I57,"")</f>
        <v>0</v>
      </c>
      <c r="L57" s="166" t="str">
        <f>IF(AND($H$33&lt;100000, $H$33&gt;0, H57&gt;=1),0,IF(AND($H$33&gt;=100000,H57&lt;&gt;""),O57,""))</f>
        <v/>
      </c>
      <c r="M57" s="165"/>
      <c r="N57" s="166">
        <f>SUM('Pay App 1:Pay App 38'!L57)+SUM('Pay App 1:Pay App 38'!M57)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Data'!$N$2:$BW$88,40,FALSE)</f>
        <v>0</v>
      </c>
      <c r="F58" s="166">
        <f>IFERROR(E58+'Pay App 37'!F58,"")</f>
        <v>0</v>
      </c>
      <c r="G58" s="166">
        <f>SUM('Pay App 1:Pay App 37'!H58)</f>
        <v>0</v>
      </c>
      <c r="H58" s="165"/>
      <c r="I58" s="166">
        <f>G58+H58</f>
        <v>0</v>
      </c>
      <c r="J58" s="167">
        <f>IFERROR(I58/F58,0)</f>
        <v>0</v>
      </c>
      <c r="K58" s="166">
        <f>IFERROR(F58-I58,"")</f>
        <v>0</v>
      </c>
      <c r="L58" s="166" t="str">
        <f t="shared" ref="L58:L100" si="0">IF(AND($H$33&lt;100000, $H$33&gt;0, H58&gt;=1),0,IF(AND($H$33&gt;=100000,H58&lt;&gt;""),O58,""))</f>
        <v/>
      </c>
      <c r="M58" s="165"/>
      <c r="N58" s="166">
        <f>SUM('Pay App 1:Pay App 38'!L58)+SUM('Pay App 1:Pay App 38'!M58)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Data'!$N$2:$BW$88,40,FALSE)</f>
        <v>0</v>
      </c>
      <c r="F59" s="166">
        <f>IFERROR(E59+'Pay App 37'!F59,"")</f>
        <v>0</v>
      </c>
      <c r="G59" s="166">
        <f>SUM('Pay App 1:Pay App 37'!H59)</f>
        <v>0</v>
      </c>
      <c r="H59" s="165"/>
      <c r="I59" s="166">
        <f t="shared" ref="I59:I99" si="2">G59+H59</f>
        <v>0</v>
      </c>
      <c r="J59" s="167">
        <f t="shared" ref="J59:J99" si="3">IFERROR(I59/F59,0)</f>
        <v>0</v>
      </c>
      <c r="K59" s="166">
        <f t="shared" ref="K59:K99" si="4">IFERROR(F59-I59,"")</f>
        <v>0</v>
      </c>
      <c r="L59" s="166" t="str">
        <f t="shared" si="0"/>
        <v/>
      </c>
      <c r="M59" s="165"/>
      <c r="N59" s="166">
        <f>SUM('Pay App 1:Pay App 38'!L59)+SUM('Pay App 1:Pay App 38'!M59)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Data'!$N$2:$BW$88,40,FALSE)</f>
        <v>0</v>
      </c>
      <c r="F60" s="166">
        <f>IFERROR(E60+'Pay App 37'!F60,"")</f>
        <v>0</v>
      </c>
      <c r="G60" s="166">
        <f>SUM('Pay App 1:Pay App 37'!H60)</f>
        <v>0</v>
      </c>
      <c r="H60" s="165"/>
      <c r="I60" s="166">
        <f t="shared" si="2"/>
        <v>0</v>
      </c>
      <c r="J60" s="167">
        <f t="shared" si="3"/>
        <v>0</v>
      </c>
      <c r="K60" s="166">
        <f t="shared" si="4"/>
        <v>0</v>
      </c>
      <c r="L60" s="166" t="str">
        <f t="shared" si="0"/>
        <v/>
      </c>
      <c r="M60" s="165"/>
      <c r="N60" s="166">
        <f>SUM('Pay App 1:Pay App 38'!L60)+SUM('Pay App 1:Pay App 38'!M60)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Data'!$N$2:$BW$88,40,FALSE)</f>
        <v>0</v>
      </c>
      <c r="F61" s="166">
        <f>IFERROR(E61+'Pay App 37'!F61,"")</f>
        <v>0</v>
      </c>
      <c r="G61" s="166">
        <f>SUM('Pay App 1:Pay App 37'!H61)</f>
        <v>0</v>
      </c>
      <c r="H61" s="165"/>
      <c r="I61" s="166">
        <f t="shared" si="2"/>
        <v>0</v>
      </c>
      <c r="J61" s="167">
        <f t="shared" si="3"/>
        <v>0</v>
      </c>
      <c r="K61" s="166">
        <f t="shared" si="4"/>
        <v>0</v>
      </c>
      <c r="L61" s="166" t="str">
        <f t="shared" si="0"/>
        <v/>
      </c>
      <c r="M61" s="165"/>
      <c r="N61" s="166">
        <f>SUM('Pay App 1:Pay App 38'!L61)+SUM('Pay App 1:Pay App 38'!M61)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Data'!$N$2:$BW$88,40,FALSE)</f>
        <v>0</v>
      </c>
      <c r="F62" s="166">
        <f>IFERROR(E62+'Pay App 37'!F62,"")</f>
        <v>0</v>
      </c>
      <c r="G62" s="166">
        <f>SUM('Pay App 1:Pay App 37'!H62)</f>
        <v>0</v>
      </c>
      <c r="H62" s="165"/>
      <c r="I62" s="166">
        <f t="shared" si="2"/>
        <v>0</v>
      </c>
      <c r="J62" s="167">
        <f t="shared" si="3"/>
        <v>0</v>
      </c>
      <c r="K62" s="166">
        <f t="shared" si="4"/>
        <v>0</v>
      </c>
      <c r="L62" s="166" t="str">
        <f t="shared" si="0"/>
        <v/>
      </c>
      <c r="M62" s="165"/>
      <c r="N62" s="166">
        <f>SUM('Pay App 1:Pay App 38'!L62)+SUM('Pay App 1:Pay App 38'!M62)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Data'!$N$2:$BW$88,40,FALSE)</f>
        <v>0</v>
      </c>
      <c r="F63" s="166">
        <f>IFERROR(E63+'Pay App 37'!F63,"")</f>
        <v>0</v>
      </c>
      <c r="G63" s="166">
        <f>SUM('Pay App 1:Pay App 37'!H63)</f>
        <v>0</v>
      </c>
      <c r="H63" s="165"/>
      <c r="I63" s="166">
        <f t="shared" si="2"/>
        <v>0</v>
      </c>
      <c r="J63" s="167">
        <f t="shared" si="3"/>
        <v>0</v>
      </c>
      <c r="K63" s="166">
        <f t="shared" si="4"/>
        <v>0</v>
      </c>
      <c r="L63" s="166" t="str">
        <f t="shared" si="0"/>
        <v/>
      </c>
      <c r="M63" s="165"/>
      <c r="N63" s="166">
        <f>SUM('Pay App 1:Pay App 38'!L63)+SUM('Pay App 1:Pay App 38'!M63)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Data'!$N$2:$BW$88,40,FALSE)</f>
        <v>0</v>
      </c>
      <c r="F64" s="166">
        <f>IFERROR(E64+'Pay App 37'!F64,"")</f>
        <v>0</v>
      </c>
      <c r="G64" s="166">
        <f>SUM('Pay App 1:Pay App 37'!H64)</f>
        <v>0</v>
      </c>
      <c r="H64" s="165"/>
      <c r="I64" s="166">
        <f t="shared" si="2"/>
        <v>0</v>
      </c>
      <c r="J64" s="167">
        <f t="shared" si="3"/>
        <v>0</v>
      </c>
      <c r="K64" s="166">
        <f t="shared" si="4"/>
        <v>0</v>
      </c>
      <c r="L64" s="166" t="str">
        <f t="shared" si="0"/>
        <v/>
      </c>
      <c r="M64" s="165"/>
      <c r="N64" s="166">
        <f>SUM('Pay App 1:Pay App 38'!L64)+SUM('Pay App 1:Pay App 38'!M64)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Data'!$N$2:$BW$88,40,FALSE)</f>
        <v>0</v>
      </c>
      <c r="F65" s="166">
        <f>IFERROR(E65+'Pay App 37'!F65,"")</f>
        <v>0</v>
      </c>
      <c r="G65" s="166">
        <f>SUM('Pay App 1:Pay App 37'!H65)</f>
        <v>0</v>
      </c>
      <c r="H65" s="165"/>
      <c r="I65" s="166">
        <f t="shared" si="2"/>
        <v>0</v>
      </c>
      <c r="J65" s="167">
        <f t="shared" si="3"/>
        <v>0</v>
      </c>
      <c r="K65" s="166">
        <f t="shared" si="4"/>
        <v>0</v>
      </c>
      <c r="L65" s="166" t="str">
        <f t="shared" si="0"/>
        <v/>
      </c>
      <c r="M65" s="165"/>
      <c r="N65" s="166">
        <f>SUM('Pay App 1:Pay App 38'!L65)+SUM('Pay App 1:Pay App 38'!M65)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Data'!$N$2:$BW$88,40,FALSE)</f>
        <v>0</v>
      </c>
      <c r="F66" s="166">
        <f>IFERROR(E66+'Pay App 37'!F66,"")</f>
        <v>0</v>
      </c>
      <c r="G66" s="166">
        <f>SUM('Pay App 1:Pay App 37'!H66)</f>
        <v>0</v>
      </c>
      <c r="H66" s="165"/>
      <c r="I66" s="166">
        <f t="shared" si="2"/>
        <v>0</v>
      </c>
      <c r="J66" s="167">
        <f t="shared" si="3"/>
        <v>0</v>
      </c>
      <c r="K66" s="166">
        <f t="shared" si="4"/>
        <v>0</v>
      </c>
      <c r="L66" s="166" t="str">
        <f t="shared" si="0"/>
        <v/>
      </c>
      <c r="M66" s="165"/>
      <c r="N66" s="166">
        <f>SUM('Pay App 1:Pay App 38'!L66)+SUM('Pay App 1:Pay App 38'!M66)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Data'!$N$2:$BW$88,40,FALSE)</f>
        <v>0</v>
      </c>
      <c r="F67" s="166">
        <f>IFERROR(E67+'Pay App 37'!F67,"")</f>
        <v>0</v>
      </c>
      <c r="G67" s="166">
        <f>SUM('Pay App 1:Pay App 37'!H67)</f>
        <v>0</v>
      </c>
      <c r="H67" s="165"/>
      <c r="I67" s="166">
        <f t="shared" si="2"/>
        <v>0</v>
      </c>
      <c r="J67" s="167">
        <f t="shared" si="3"/>
        <v>0</v>
      </c>
      <c r="K67" s="166">
        <f t="shared" si="4"/>
        <v>0</v>
      </c>
      <c r="L67" s="166" t="str">
        <f t="shared" si="0"/>
        <v/>
      </c>
      <c r="M67" s="165"/>
      <c r="N67" s="166">
        <f>SUM('Pay App 1:Pay App 38'!L67)+SUM('Pay App 1:Pay App 38'!M67)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Data'!$N$2:$BW$88,40,FALSE)</f>
        <v>0</v>
      </c>
      <c r="F68" s="166">
        <f>IFERROR(E68+'Pay App 37'!F68,"")</f>
        <v>0</v>
      </c>
      <c r="G68" s="166">
        <f>SUM('Pay App 1:Pay App 37'!H68)</f>
        <v>0</v>
      </c>
      <c r="H68" s="165"/>
      <c r="I68" s="166">
        <f t="shared" si="2"/>
        <v>0</v>
      </c>
      <c r="J68" s="167">
        <f t="shared" si="3"/>
        <v>0</v>
      </c>
      <c r="K68" s="166">
        <f t="shared" si="4"/>
        <v>0</v>
      </c>
      <c r="L68" s="166" t="str">
        <f t="shared" si="0"/>
        <v/>
      </c>
      <c r="M68" s="165"/>
      <c r="N68" s="166">
        <f>SUM('Pay App 1:Pay App 38'!L68)+SUM('Pay App 1:Pay App 38'!M68)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Data'!$N$2:$BW$88,40,FALSE)</f>
        <v>0</v>
      </c>
      <c r="F69" s="166">
        <f>IFERROR(E69+'Pay App 37'!F69,"")</f>
        <v>0</v>
      </c>
      <c r="G69" s="166">
        <f>SUM('Pay App 1:Pay App 37'!H69)</f>
        <v>0</v>
      </c>
      <c r="H69" s="165"/>
      <c r="I69" s="166">
        <f t="shared" si="2"/>
        <v>0</v>
      </c>
      <c r="J69" s="167">
        <f t="shared" si="3"/>
        <v>0</v>
      </c>
      <c r="K69" s="166">
        <f t="shared" si="4"/>
        <v>0</v>
      </c>
      <c r="L69" s="166" t="str">
        <f t="shared" si="0"/>
        <v/>
      </c>
      <c r="M69" s="165"/>
      <c r="N69" s="166">
        <f>SUM('Pay App 1:Pay App 38'!L69)+SUM('Pay App 1:Pay App 38'!M69)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Data'!$N$2:$BW$88,40,FALSE)</f>
        <v>0</v>
      </c>
      <c r="F70" s="166">
        <f>IFERROR(E70+'Pay App 37'!F70,"")</f>
        <v>0</v>
      </c>
      <c r="G70" s="166">
        <f>SUM('Pay App 1:Pay App 37'!H70)</f>
        <v>0</v>
      </c>
      <c r="H70" s="165"/>
      <c r="I70" s="166">
        <f t="shared" si="2"/>
        <v>0</v>
      </c>
      <c r="J70" s="167">
        <f t="shared" si="3"/>
        <v>0</v>
      </c>
      <c r="K70" s="166">
        <f t="shared" si="4"/>
        <v>0</v>
      </c>
      <c r="L70" s="166" t="str">
        <f t="shared" si="0"/>
        <v/>
      </c>
      <c r="M70" s="165"/>
      <c r="N70" s="166">
        <f>SUM('Pay App 1:Pay App 38'!L70)+SUM('Pay App 1:Pay App 38'!M70)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Data'!$N$2:$BW$88,40,FALSE)</f>
        <v>0</v>
      </c>
      <c r="F71" s="166">
        <f>IFERROR(E71+'Pay App 37'!F71,"")</f>
        <v>0</v>
      </c>
      <c r="G71" s="166">
        <f>SUM('Pay App 1:Pay App 37'!H71)</f>
        <v>0</v>
      </c>
      <c r="H71" s="165"/>
      <c r="I71" s="166">
        <f t="shared" si="2"/>
        <v>0</v>
      </c>
      <c r="J71" s="167">
        <f t="shared" si="3"/>
        <v>0</v>
      </c>
      <c r="K71" s="166">
        <f t="shared" si="4"/>
        <v>0</v>
      </c>
      <c r="L71" s="166" t="str">
        <f t="shared" si="0"/>
        <v/>
      </c>
      <c r="M71" s="165"/>
      <c r="N71" s="166">
        <f>SUM('Pay App 1:Pay App 38'!L71)+SUM('Pay App 1:Pay App 38'!M71)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Data'!$N$2:$BW$88,40,FALSE)</f>
        <v>0</v>
      </c>
      <c r="F72" s="166">
        <f>IFERROR(E72+'Pay App 37'!F72,"")</f>
        <v>0</v>
      </c>
      <c r="G72" s="166">
        <f>SUM('Pay App 1:Pay App 37'!H72)</f>
        <v>0</v>
      </c>
      <c r="H72" s="165"/>
      <c r="I72" s="166">
        <f t="shared" si="2"/>
        <v>0</v>
      </c>
      <c r="J72" s="167">
        <f t="shared" si="3"/>
        <v>0</v>
      </c>
      <c r="K72" s="166">
        <f t="shared" si="4"/>
        <v>0</v>
      </c>
      <c r="L72" s="166" t="str">
        <f t="shared" si="0"/>
        <v/>
      </c>
      <c r="M72" s="165"/>
      <c r="N72" s="166">
        <f>SUM('Pay App 1:Pay App 38'!L72)+SUM('Pay App 1:Pay App 38'!M72)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Data'!$N$2:$BW$88,40,FALSE)</f>
        <v>0</v>
      </c>
      <c r="F73" s="166">
        <f>IFERROR(E73+'Pay App 37'!F73,"")</f>
        <v>0</v>
      </c>
      <c r="G73" s="166">
        <f>SUM('Pay App 1:Pay App 37'!H73)</f>
        <v>0</v>
      </c>
      <c r="H73" s="165"/>
      <c r="I73" s="166">
        <f t="shared" si="2"/>
        <v>0</v>
      </c>
      <c r="J73" s="167">
        <f t="shared" si="3"/>
        <v>0</v>
      </c>
      <c r="K73" s="166">
        <f t="shared" si="4"/>
        <v>0</v>
      </c>
      <c r="L73" s="166" t="str">
        <f t="shared" si="0"/>
        <v/>
      </c>
      <c r="M73" s="165"/>
      <c r="N73" s="166">
        <f>SUM('Pay App 1:Pay App 38'!L73)+SUM('Pay App 1:Pay App 38'!M73)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Data'!$N$2:$BW$88,40,FALSE)</f>
        <v>0</v>
      </c>
      <c r="F74" s="166">
        <f>IFERROR(E74+'Pay App 37'!F74,"")</f>
        <v>0</v>
      </c>
      <c r="G74" s="166">
        <f>SUM('Pay App 1:Pay App 37'!H74)</f>
        <v>0</v>
      </c>
      <c r="H74" s="165"/>
      <c r="I74" s="166">
        <f t="shared" si="2"/>
        <v>0</v>
      </c>
      <c r="J74" s="167">
        <f t="shared" si="3"/>
        <v>0</v>
      </c>
      <c r="K74" s="166">
        <f t="shared" si="4"/>
        <v>0</v>
      </c>
      <c r="L74" s="166" t="str">
        <f t="shared" si="0"/>
        <v/>
      </c>
      <c r="M74" s="165"/>
      <c r="N74" s="166">
        <f>SUM('Pay App 1:Pay App 38'!L74)+SUM('Pay App 1:Pay App 38'!M74)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Data'!$N$2:$BW$88,40,FALSE)</f>
        <v>0</v>
      </c>
      <c r="F75" s="166">
        <f>IFERROR(E75+'Pay App 37'!F75,"")</f>
        <v>0</v>
      </c>
      <c r="G75" s="166">
        <f>SUM('Pay App 1:Pay App 37'!H75)</f>
        <v>0</v>
      </c>
      <c r="H75" s="165"/>
      <c r="I75" s="166">
        <f t="shared" si="2"/>
        <v>0</v>
      </c>
      <c r="J75" s="167">
        <f t="shared" si="3"/>
        <v>0</v>
      </c>
      <c r="K75" s="166">
        <f t="shared" si="4"/>
        <v>0</v>
      </c>
      <c r="L75" s="166" t="str">
        <f t="shared" si="0"/>
        <v/>
      </c>
      <c r="M75" s="165"/>
      <c r="N75" s="166">
        <f>SUM('Pay App 1:Pay App 38'!L75)+SUM('Pay App 1:Pay App 38'!M75)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Data'!$N$2:$BW$88,40,FALSE)</f>
        <v>0</v>
      </c>
      <c r="F76" s="166">
        <f>IFERROR(E76+'Pay App 37'!F76,"")</f>
        <v>0</v>
      </c>
      <c r="G76" s="166">
        <f>SUM('Pay App 1:Pay App 37'!H76)</f>
        <v>0</v>
      </c>
      <c r="H76" s="165"/>
      <c r="I76" s="166">
        <f t="shared" si="2"/>
        <v>0</v>
      </c>
      <c r="J76" s="167">
        <f t="shared" si="3"/>
        <v>0</v>
      </c>
      <c r="K76" s="166">
        <f t="shared" si="4"/>
        <v>0</v>
      </c>
      <c r="L76" s="166" t="str">
        <f t="shared" si="0"/>
        <v/>
      </c>
      <c r="M76" s="165"/>
      <c r="N76" s="166">
        <f>SUM('Pay App 1:Pay App 38'!L76)+SUM('Pay App 1:Pay App 38'!M76)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Data'!$N$2:$BW$88,40,FALSE)</f>
        <v>0</v>
      </c>
      <c r="F77" s="166">
        <f>IFERROR(E77+'Pay App 37'!F77,"")</f>
        <v>0</v>
      </c>
      <c r="G77" s="166">
        <f>SUM('Pay App 1:Pay App 37'!H77)</f>
        <v>0</v>
      </c>
      <c r="H77" s="165"/>
      <c r="I77" s="166">
        <f t="shared" si="2"/>
        <v>0</v>
      </c>
      <c r="J77" s="167">
        <f t="shared" si="3"/>
        <v>0</v>
      </c>
      <c r="K77" s="166">
        <f t="shared" si="4"/>
        <v>0</v>
      </c>
      <c r="L77" s="166" t="str">
        <f t="shared" si="0"/>
        <v/>
      </c>
      <c r="M77" s="165"/>
      <c r="N77" s="166">
        <f>SUM('Pay App 1:Pay App 38'!L77)+SUM('Pay App 1:Pay App 38'!M77)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Data'!$N$2:$BW$88,40,FALSE)</f>
        <v>0</v>
      </c>
      <c r="F78" s="166">
        <f>IFERROR(E78+'Pay App 37'!F78,"")</f>
        <v>0</v>
      </c>
      <c r="G78" s="166">
        <f>SUM('Pay App 1:Pay App 37'!H78)</f>
        <v>0</v>
      </c>
      <c r="H78" s="165"/>
      <c r="I78" s="166">
        <f t="shared" si="2"/>
        <v>0</v>
      </c>
      <c r="J78" s="167">
        <f t="shared" si="3"/>
        <v>0</v>
      </c>
      <c r="K78" s="166">
        <f t="shared" si="4"/>
        <v>0</v>
      </c>
      <c r="L78" s="166" t="str">
        <f t="shared" si="0"/>
        <v/>
      </c>
      <c r="M78" s="165"/>
      <c r="N78" s="166">
        <f>SUM('Pay App 1:Pay App 38'!L78)+SUM('Pay App 1:Pay App 38'!M78)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Data'!$N$2:$BW$88,40,FALSE)</f>
        <v>0</v>
      </c>
      <c r="F79" s="166">
        <f>IFERROR(E79+'Pay App 37'!F79,"")</f>
        <v>0</v>
      </c>
      <c r="G79" s="166">
        <f>SUM('Pay App 1:Pay App 37'!H79)</f>
        <v>0</v>
      </c>
      <c r="H79" s="165"/>
      <c r="I79" s="166">
        <f t="shared" si="2"/>
        <v>0</v>
      </c>
      <c r="J79" s="167">
        <f t="shared" si="3"/>
        <v>0</v>
      </c>
      <c r="K79" s="166">
        <f t="shared" si="4"/>
        <v>0</v>
      </c>
      <c r="L79" s="166" t="str">
        <f t="shared" si="0"/>
        <v/>
      </c>
      <c r="M79" s="165"/>
      <c r="N79" s="166">
        <f>SUM('Pay App 1:Pay App 38'!L79)+SUM('Pay App 1:Pay App 38'!M79)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Data'!$N$2:$BW$88,40,FALSE)</f>
        <v>0</v>
      </c>
      <c r="F80" s="166">
        <f>IFERROR(E80+'Pay App 37'!F80,"")</f>
        <v>0</v>
      </c>
      <c r="G80" s="166">
        <f>SUM('Pay App 1:Pay App 37'!H80)</f>
        <v>0</v>
      </c>
      <c r="H80" s="165"/>
      <c r="I80" s="166">
        <f t="shared" si="2"/>
        <v>0</v>
      </c>
      <c r="J80" s="167">
        <f t="shared" si="3"/>
        <v>0</v>
      </c>
      <c r="K80" s="166">
        <f t="shared" si="4"/>
        <v>0</v>
      </c>
      <c r="L80" s="166" t="str">
        <f t="shared" si="0"/>
        <v/>
      </c>
      <c r="M80" s="165"/>
      <c r="N80" s="166">
        <f>SUM('Pay App 1:Pay App 38'!L80)+SUM('Pay App 1:Pay App 38'!M80)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Data'!$N$2:$BW$88,40,FALSE)</f>
        <v>0</v>
      </c>
      <c r="F81" s="166">
        <f>IFERROR(E81+'Pay App 37'!F81,"")</f>
        <v>0</v>
      </c>
      <c r="G81" s="166">
        <f>SUM('Pay App 1:Pay App 37'!H81)</f>
        <v>0</v>
      </c>
      <c r="H81" s="165"/>
      <c r="I81" s="166">
        <f t="shared" si="2"/>
        <v>0</v>
      </c>
      <c r="J81" s="167">
        <f t="shared" si="3"/>
        <v>0</v>
      </c>
      <c r="K81" s="166">
        <f t="shared" si="4"/>
        <v>0</v>
      </c>
      <c r="L81" s="166" t="str">
        <f t="shared" si="0"/>
        <v/>
      </c>
      <c r="M81" s="165"/>
      <c r="N81" s="166">
        <f>SUM('Pay App 1:Pay App 38'!L81)+SUM('Pay App 1:Pay App 38'!M81)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Data'!$N$2:$BW$88,40,FALSE)</f>
        <v>0</v>
      </c>
      <c r="F82" s="166">
        <f>IFERROR(E82+'Pay App 37'!F82,"")</f>
        <v>0</v>
      </c>
      <c r="G82" s="166">
        <f>SUM('Pay App 1:Pay App 37'!H82)</f>
        <v>0</v>
      </c>
      <c r="H82" s="165"/>
      <c r="I82" s="166">
        <f t="shared" si="2"/>
        <v>0</v>
      </c>
      <c r="J82" s="167">
        <f t="shared" si="3"/>
        <v>0</v>
      </c>
      <c r="K82" s="166">
        <f t="shared" si="4"/>
        <v>0</v>
      </c>
      <c r="L82" s="166" t="str">
        <f t="shared" si="0"/>
        <v/>
      </c>
      <c r="M82" s="165"/>
      <c r="N82" s="166">
        <f>SUM('Pay App 1:Pay App 38'!L82)+SUM('Pay App 1:Pay App 38'!M82)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Data'!$N$2:$BW$88,40,FALSE)</f>
        <v>0</v>
      </c>
      <c r="F83" s="166">
        <f>IFERROR(E83+'Pay App 37'!F83,"")</f>
        <v>0</v>
      </c>
      <c r="G83" s="166">
        <f>SUM('Pay App 1:Pay App 37'!H83)</f>
        <v>0</v>
      </c>
      <c r="H83" s="165"/>
      <c r="I83" s="166">
        <f t="shared" si="2"/>
        <v>0</v>
      </c>
      <c r="J83" s="167">
        <f t="shared" si="3"/>
        <v>0</v>
      </c>
      <c r="K83" s="166">
        <f t="shared" si="4"/>
        <v>0</v>
      </c>
      <c r="L83" s="166" t="str">
        <f t="shared" si="0"/>
        <v/>
      </c>
      <c r="M83" s="165"/>
      <c r="N83" s="166">
        <f>SUM('Pay App 1:Pay App 38'!L83)+SUM('Pay App 1:Pay App 38'!M83)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Data'!$N$2:$BW$88,40,FALSE)</f>
        <v>0</v>
      </c>
      <c r="F84" s="166">
        <f>IFERROR(E84+'Pay App 37'!F84,"")</f>
        <v>0</v>
      </c>
      <c r="G84" s="166">
        <f>SUM('Pay App 1:Pay App 37'!H84)</f>
        <v>0</v>
      </c>
      <c r="H84" s="165"/>
      <c r="I84" s="166">
        <f t="shared" si="2"/>
        <v>0</v>
      </c>
      <c r="J84" s="167">
        <f t="shared" si="3"/>
        <v>0</v>
      </c>
      <c r="K84" s="166">
        <f t="shared" si="4"/>
        <v>0</v>
      </c>
      <c r="L84" s="166" t="str">
        <f t="shared" si="0"/>
        <v/>
      </c>
      <c r="M84" s="165"/>
      <c r="N84" s="166">
        <f>SUM('Pay App 1:Pay App 38'!L84)+SUM('Pay App 1:Pay App 38'!M84)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Data'!$N$2:$BW$88,40,FALSE)</f>
        <v>0</v>
      </c>
      <c r="F85" s="166">
        <f>IFERROR(E85+'Pay App 37'!F85,"")</f>
        <v>0</v>
      </c>
      <c r="G85" s="166">
        <f>SUM('Pay App 1:Pay App 37'!H85)</f>
        <v>0</v>
      </c>
      <c r="H85" s="165"/>
      <c r="I85" s="166">
        <f t="shared" si="2"/>
        <v>0</v>
      </c>
      <c r="J85" s="167">
        <f t="shared" si="3"/>
        <v>0</v>
      </c>
      <c r="K85" s="166">
        <f t="shared" si="4"/>
        <v>0</v>
      </c>
      <c r="L85" s="166" t="str">
        <f t="shared" si="0"/>
        <v/>
      </c>
      <c r="M85" s="165"/>
      <c r="N85" s="166">
        <f>SUM('Pay App 1:Pay App 38'!L85)+SUM('Pay App 1:Pay App 38'!M85)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Data'!$N$2:$BW$88,40,FALSE)</f>
        <v>0</v>
      </c>
      <c r="F86" s="166">
        <f>IFERROR(E86+'Pay App 37'!F86,"")</f>
        <v>0</v>
      </c>
      <c r="G86" s="166">
        <f>SUM('Pay App 1:Pay App 37'!H86)</f>
        <v>0</v>
      </c>
      <c r="H86" s="165"/>
      <c r="I86" s="166">
        <f t="shared" si="2"/>
        <v>0</v>
      </c>
      <c r="J86" s="167">
        <f t="shared" si="3"/>
        <v>0</v>
      </c>
      <c r="K86" s="166">
        <f t="shared" si="4"/>
        <v>0</v>
      </c>
      <c r="L86" s="166" t="str">
        <f t="shared" si="0"/>
        <v/>
      </c>
      <c r="M86" s="165"/>
      <c r="N86" s="166">
        <f>SUM('Pay App 1:Pay App 38'!L86)+SUM('Pay App 1:Pay App 38'!M86)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Data'!$N$2:$BW$88,40,FALSE)</f>
        <v>0</v>
      </c>
      <c r="F87" s="166">
        <f>IFERROR(E87+'Pay App 37'!F87,"")</f>
        <v>0</v>
      </c>
      <c r="G87" s="166">
        <f>SUM('Pay App 1:Pay App 37'!H87)</f>
        <v>0</v>
      </c>
      <c r="H87" s="165"/>
      <c r="I87" s="166">
        <f t="shared" si="2"/>
        <v>0</v>
      </c>
      <c r="J87" s="167">
        <f t="shared" si="3"/>
        <v>0</v>
      </c>
      <c r="K87" s="166">
        <f t="shared" si="4"/>
        <v>0</v>
      </c>
      <c r="L87" s="166" t="str">
        <f t="shared" si="0"/>
        <v/>
      </c>
      <c r="M87" s="165"/>
      <c r="N87" s="166">
        <f>SUM('Pay App 1:Pay App 38'!L87)+SUM('Pay App 1:Pay App 38'!M87)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Data'!$N$2:$BW$88,40,FALSE)</f>
        <v>0</v>
      </c>
      <c r="F88" s="166">
        <f>IFERROR(E88+'Pay App 37'!F88,"")</f>
        <v>0</v>
      </c>
      <c r="G88" s="166">
        <f>SUM('Pay App 1:Pay App 37'!H88)</f>
        <v>0</v>
      </c>
      <c r="H88" s="165"/>
      <c r="I88" s="166">
        <f t="shared" si="2"/>
        <v>0</v>
      </c>
      <c r="J88" s="167">
        <f t="shared" si="3"/>
        <v>0</v>
      </c>
      <c r="K88" s="166">
        <f t="shared" si="4"/>
        <v>0</v>
      </c>
      <c r="L88" s="166" t="str">
        <f t="shared" si="0"/>
        <v/>
      </c>
      <c r="M88" s="165"/>
      <c r="N88" s="166">
        <f>SUM('Pay App 1:Pay App 38'!L88)+SUM('Pay App 1:Pay App 38'!M88)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Data'!$N$2:$BW$88,40,FALSE)</f>
        <v>0</v>
      </c>
      <c r="F89" s="166">
        <f>IFERROR(E89+'Pay App 37'!F89,"")</f>
        <v>0</v>
      </c>
      <c r="G89" s="166">
        <f>SUM('Pay App 1:Pay App 37'!H89)</f>
        <v>0</v>
      </c>
      <c r="H89" s="165"/>
      <c r="I89" s="166">
        <f t="shared" si="2"/>
        <v>0</v>
      </c>
      <c r="J89" s="167">
        <f t="shared" si="3"/>
        <v>0</v>
      </c>
      <c r="K89" s="166">
        <f t="shared" si="4"/>
        <v>0</v>
      </c>
      <c r="L89" s="166" t="str">
        <f t="shared" si="0"/>
        <v/>
      </c>
      <c r="M89" s="165"/>
      <c r="N89" s="166">
        <f>SUM('Pay App 1:Pay App 38'!L89)+SUM('Pay App 1:Pay App 38'!M89)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Data'!$N$2:$BW$88,40,FALSE)</f>
        <v>0</v>
      </c>
      <c r="F90" s="166">
        <f>IFERROR(E90+'Pay App 37'!F90,"")</f>
        <v>0</v>
      </c>
      <c r="G90" s="166">
        <f>SUM('Pay App 1:Pay App 37'!H90)</f>
        <v>0</v>
      </c>
      <c r="H90" s="165"/>
      <c r="I90" s="166">
        <f t="shared" si="2"/>
        <v>0</v>
      </c>
      <c r="J90" s="167">
        <f t="shared" si="3"/>
        <v>0</v>
      </c>
      <c r="K90" s="166">
        <f t="shared" si="4"/>
        <v>0</v>
      </c>
      <c r="L90" s="166" t="str">
        <f t="shared" si="0"/>
        <v/>
      </c>
      <c r="M90" s="165"/>
      <c r="N90" s="166">
        <f>SUM('Pay App 1:Pay App 38'!L90)+SUM('Pay App 1:Pay App 38'!M90)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Data'!$N$2:$BW$88,40,FALSE)</f>
        <v>0</v>
      </c>
      <c r="F91" s="166">
        <f>IFERROR(E91+'Pay App 37'!F91,"")</f>
        <v>0</v>
      </c>
      <c r="G91" s="166">
        <f>SUM('Pay App 1:Pay App 37'!H91)</f>
        <v>0</v>
      </c>
      <c r="H91" s="165"/>
      <c r="I91" s="166">
        <f t="shared" si="2"/>
        <v>0</v>
      </c>
      <c r="J91" s="167">
        <f t="shared" si="3"/>
        <v>0</v>
      </c>
      <c r="K91" s="166">
        <f t="shared" si="4"/>
        <v>0</v>
      </c>
      <c r="L91" s="166" t="str">
        <f t="shared" si="0"/>
        <v/>
      </c>
      <c r="M91" s="165"/>
      <c r="N91" s="166">
        <f>SUM('Pay App 1:Pay App 38'!L91)+SUM('Pay App 1:Pay App 38'!M91)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Data'!$N$2:$BW$88,40,FALSE)</f>
        <v>0</v>
      </c>
      <c r="F92" s="166">
        <f>IFERROR(E92+'Pay App 37'!F92,"")</f>
        <v>0</v>
      </c>
      <c r="G92" s="166">
        <f>SUM('Pay App 1:Pay App 37'!H92)</f>
        <v>0</v>
      </c>
      <c r="H92" s="165"/>
      <c r="I92" s="166">
        <f t="shared" si="2"/>
        <v>0</v>
      </c>
      <c r="J92" s="167">
        <f t="shared" si="3"/>
        <v>0</v>
      </c>
      <c r="K92" s="166">
        <f t="shared" si="4"/>
        <v>0</v>
      </c>
      <c r="L92" s="166" t="str">
        <f t="shared" si="0"/>
        <v/>
      </c>
      <c r="M92" s="165"/>
      <c r="N92" s="166">
        <f>SUM('Pay App 1:Pay App 38'!L92)+SUM('Pay App 1:Pay App 38'!M92)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Data'!$N$2:$BW$88,40,FALSE)</f>
        <v>0</v>
      </c>
      <c r="F93" s="166">
        <f>IFERROR(E93+'Pay App 37'!F93,"")</f>
        <v>0</v>
      </c>
      <c r="G93" s="166">
        <f>SUM('Pay App 1:Pay App 37'!H93)</f>
        <v>0</v>
      </c>
      <c r="H93" s="165"/>
      <c r="I93" s="166">
        <f t="shared" si="2"/>
        <v>0</v>
      </c>
      <c r="J93" s="167">
        <f t="shared" si="3"/>
        <v>0</v>
      </c>
      <c r="K93" s="166">
        <f t="shared" si="4"/>
        <v>0</v>
      </c>
      <c r="L93" s="166" t="str">
        <f t="shared" si="0"/>
        <v/>
      </c>
      <c r="M93" s="165"/>
      <c r="N93" s="166">
        <f>SUM('Pay App 1:Pay App 38'!L93)+SUM('Pay App 1:Pay App 38'!M93)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Data'!$N$2:$BW$88,40,FALSE)</f>
        <v>0</v>
      </c>
      <c r="F94" s="166">
        <f>IFERROR(E94+'Pay App 37'!F94,"")</f>
        <v>0</v>
      </c>
      <c r="G94" s="166">
        <f>SUM('Pay App 1:Pay App 37'!H94)</f>
        <v>0</v>
      </c>
      <c r="H94" s="165"/>
      <c r="I94" s="166">
        <f t="shared" si="2"/>
        <v>0</v>
      </c>
      <c r="J94" s="167">
        <f t="shared" si="3"/>
        <v>0</v>
      </c>
      <c r="K94" s="166">
        <f t="shared" si="4"/>
        <v>0</v>
      </c>
      <c r="L94" s="166" t="str">
        <f t="shared" si="0"/>
        <v/>
      </c>
      <c r="M94" s="165"/>
      <c r="N94" s="166">
        <f>SUM('Pay App 1:Pay App 38'!L94)+SUM('Pay App 1:Pay App 38'!M94)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Data'!$N$2:$BW$88,40,FALSE)</f>
        <v>0</v>
      </c>
      <c r="F95" s="166">
        <f>IFERROR(E95+'Pay App 37'!F95,"")</f>
        <v>0</v>
      </c>
      <c r="G95" s="166">
        <f>SUM('Pay App 1:Pay App 37'!H95)</f>
        <v>0</v>
      </c>
      <c r="H95" s="165"/>
      <c r="I95" s="166">
        <f t="shared" si="2"/>
        <v>0</v>
      </c>
      <c r="J95" s="167">
        <f t="shared" si="3"/>
        <v>0</v>
      </c>
      <c r="K95" s="166">
        <f t="shared" si="4"/>
        <v>0</v>
      </c>
      <c r="L95" s="166" t="str">
        <f t="shared" si="0"/>
        <v/>
      </c>
      <c r="M95" s="165"/>
      <c r="N95" s="166">
        <f>SUM('Pay App 1:Pay App 38'!L95)+SUM('Pay App 1:Pay App 38'!M95)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Data'!$N$2:$BW$88,40,FALSE)</f>
        <v>0</v>
      </c>
      <c r="F96" s="166">
        <f>IFERROR(E96+'Pay App 37'!F96,"")</f>
        <v>0</v>
      </c>
      <c r="G96" s="166">
        <f>SUM('Pay App 1:Pay App 37'!H96)</f>
        <v>0</v>
      </c>
      <c r="H96" s="165"/>
      <c r="I96" s="166">
        <f t="shared" si="2"/>
        <v>0</v>
      </c>
      <c r="J96" s="167">
        <f t="shared" si="3"/>
        <v>0</v>
      </c>
      <c r="K96" s="166">
        <f t="shared" si="4"/>
        <v>0</v>
      </c>
      <c r="L96" s="166" t="str">
        <f t="shared" si="0"/>
        <v/>
      </c>
      <c r="M96" s="165"/>
      <c r="N96" s="166">
        <f>SUM('Pay App 1:Pay App 38'!L96)+SUM('Pay App 1:Pay App 38'!M96)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Data'!$N$2:$BW$88,40,FALSE)</f>
        <v>0</v>
      </c>
      <c r="F97" s="166">
        <f>IFERROR(E97+'Pay App 37'!F97,"")</f>
        <v>0</v>
      </c>
      <c r="G97" s="166">
        <f>SUM('Pay App 1:Pay App 37'!H97)</f>
        <v>0</v>
      </c>
      <c r="H97" s="165"/>
      <c r="I97" s="166">
        <f t="shared" si="2"/>
        <v>0</v>
      </c>
      <c r="J97" s="167">
        <f t="shared" si="3"/>
        <v>0</v>
      </c>
      <c r="K97" s="166">
        <f t="shared" si="4"/>
        <v>0</v>
      </c>
      <c r="L97" s="166" t="str">
        <f t="shared" si="0"/>
        <v/>
      </c>
      <c r="M97" s="165"/>
      <c r="N97" s="166">
        <f>SUM('Pay App 1:Pay App 38'!L97)+SUM('Pay App 1:Pay App 38'!M97)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Data'!$N$2:$BW$88,40,FALSE)</f>
        <v>0</v>
      </c>
      <c r="F98" s="166">
        <f>IFERROR(E98+'Pay App 37'!F98,"")</f>
        <v>0</v>
      </c>
      <c r="G98" s="166">
        <f>SUM('Pay App 1:Pay App 37'!H98)</f>
        <v>0</v>
      </c>
      <c r="H98" s="165"/>
      <c r="I98" s="166">
        <f t="shared" si="2"/>
        <v>0</v>
      </c>
      <c r="J98" s="167">
        <f t="shared" si="3"/>
        <v>0</v>
      </c>
      <c r="K98" s="166">
        <f t="shared" si="4"/>
        <v>0</v>
      </c>
      <c r="L98" s="166" t="str">
        <f t="shared" si="0"/>
        <v/>
      </c>
      <c r="M98" s="165"/>
      <c r="N98" s="166">
        <f>SUM('Pay App 1:Pay App 38'!L98)+SUM('Pay App 1:Pay App 38'!M98)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Data'!$N$2:$BW$88,40,FALSE)</f>
        <v>0</v>
      </c>
      <c r="F99" s="166">
        <f>IFERROR(E99+'Pay App 37'!F99,"")</f>
        <v>0</v>
      </c>
      <c r="G99" s="166">
        <f>SUM('Pay App 1:Pay App 37'!H99)</f>
        <v>0</v>
      </c>
      <c r="H99" s="165"/>
      <c r="I99" s="166">
        <f t="shared" si="2"/>
        <v>0</v>
      </c>
      <c r="J99" s="167">
        <f t="shared" si="3"/>
        <v>0</v>
      </c>
      <c r="K99" s="166">
        <f t="shared" si="4"/>
        <v>0</v>
      </c>
      <c r="L99" s="166" t="str">
        <f t="shared" si="0"/>
        <v/>
      </c>
      <c r="M99" s="165"/>
      <c r="N99" s="166">
        <f>SUM('Pay App 1:Pay App 38'!L99)+SUM('Pay App 1:Pay App 38'!M99)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Data'!$N$2:$BW$88,40,FALSE)</f>
        <v>0</v>
      </c>
      <c r="F100" s="166">
        <f>IFERROR(E100+'Pay App 37'!F100,"")</f>
        <v>0</v>
      </c>
      <c r="G100" s="166">
        <f>SUM('Pay App 1:Pay App 37'!H100)</f>
        <v>0</v>
      </c>
      <c r="H100" s="165"/>
      <c r="I100" s="166">
        <f>G100+H100</f>
        <v>0</v>
      </c>
      <c r="J100" s="167">
        <f>IFERROR(I100/F100,0)</f>
        <v>0</v>
      </c>
      <c r="K100" s="166">
        <f>IFERROR(F100-I100,"")</f>
        <v>0</v>
      </c>
      <c r="L100" s="166" t="str">
        <f t="shared" si="0"/>
        <v/>
      </c>
      <c r="M100" s="165"/>
      <c r="N100" s="166">
        <f>SUM('Pay App 1:Pay App 38'!L100)+SUM('Pay App 1:Pay App 38'!M100)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38.200000000000003</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Data'!$N$2:$BW$88,40,FALSE)</f>
        <v>0</v>
      </c>
      <c r="F106" s="166">
        <f>IFERROR(E106+'Pay App 37'!F106,"")</f>
        <v>0</v>
      </c>
      <c r="G106" s="166">
        <f>SUM('Pay App 1:Pay App 37'!H106)</f>
        <v>0</v>
      </c>
      <c r="H106" s="165"/>
      <c r="I106" s="166">
        <f>G106+H106</f>
        <v>0</v>
      </c>
      <c r="J106" s="167">
        <f>IFERROR(I106/F106,0)</f>
        <v>0</v>
      </c>
      <c r="K106" s="166">
        <f>IFERROR(F106-I106,"")</f>
        <v>0</v>
      </c>
      <c r="L106" s="166" t="str">
        <f>IF(AND($H$33&lt;100000, $H$33&gt;0, H106&gt;=1),0,IF(AND($H$33&gt;=100000,H106&lt;&gt;""),O106,""))</f>
        <v/>
      </c>
      <c r="M106" s="165"/>
      <c r="N106" s="166">
        <f>SUM('Pay App 1:Pay App 38'!L106)+SUM('Pay App 1:Pay App 38'!M106)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Data'!$N$2:$BW$88,40,FALSE)</f>
        <v>0</v>
      </c>
      <c r="F107" s="166">
        <f>IFERROR(E107+'Pay App 37'!F107,"")</f>
        <v>0</v>
      </c>
      <c r="G107" s="166">
        <f>SUM('Pay App 1:Pay App 37'!H107)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38'!L107)+SUM('Pay App 1:Pay App 38'!M107)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Data'!$N$2:$BW$88,40,FALSE)</f>
        <v>0</v>
      </c>
      <c r="F108" s="166">
        <f>IFERROR(E108+'Pay App 37'!F108,"")</f>
        <v>0</v>
      </c>
      <c r="G108" s="166">
        <f>SUM('Pay App 1:Pay App 37'!H108)</f>
        <v>0</v>
      </c>
      <c r="H108" s="165"/>
      <c r="I108" s="166">
        <f t="shared" si="6"/>
        <v>0</v>
      </c>
      <c r="J108" s="167">
        <f t="shared" si="7"/>
        <v>0</v>
      </c>
      <c r="K108" s="166">
        <f t="shared" si="8"/>
        <v>0</v>
      </c>
      <c r="L108" s="166" t="str">
        <f t="shared" si="9"/>
        <v/>
      </c>
      <c r="M108" s="165"/>
      <c r="N108" s="166">
        <f>SUM('Pay App 1:Pay App 38'!L108)+SUM('Pay App 1:Pay App 38'!M108)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Data'!$N$2:$BW$88,40,FALSE)</f>
        <v>0</v>
      </c>
      <c r="F109" s="166">
        <f>IFERROR(E109+'Pay App 37'!F109,"")</f>
        <v>0</v>
      </c>
      <c r="G109" s="166">
        <f>SUM('Pay App 1:Pay App 37'!H109)</f>
        <v>0</v>
      </c>
      <c r="H109" s="165"/>
      <c r="I109" s="166">
        <f t="shared" si="6"/>
        <v>0</v>
      </c>
      <c r="J109" s="167">
        <f t="shared" si="7"/>
        <v>0</v>
      </c>
      <c r="K109" s="166">
        <f t="shared" si="8"/>
        <v>0</v>
      </c>
      <c r="L109" s="166" t="str">
        <f t="shared" si="9"/>
        <v/>
      </c>
      <c r="M109" s="165"/>
      <c r="N109" s="166">
        <f>SUM('Pay App 1:Pay App 38'!L109)+SUM('Pay App 1:Pay App 38'!M109)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Data'!$N$2:$BW$88,40,FALSE)</f>
        <v>0</v>
      </c>
      <c r="F110" s="166">
        <f>IFERROR(E110+'Pay App 37'!F110,"")</f>
        <v>0</v>
      </c>
      <c r="G110" s="166">
        <f>SUM('Pay App 1:Pay App 37'!H110)</f>
        <v>0</v>
      </c>
      <c r="H110" s="165"/>
      <c r="I110" s="166">
        <f t="shared" si="6"/>
        <v>0</v>
      </c>
      <c r="J110" s="167">
        <f t="shared" si="7"/>
        <v>0</v>
      </c>
      <c r="K110" s="166">
        <f t="shared" si="8"/>
        <v>0</v>
      </c>
      <c r="L110" s="166" t="str">
        <f t="shared" si="9"/>
        <v/>
      </c>
      <c r="M110" s="165"/>
      <c r="N110" s="166">
        <f>SUM('Pay App 1:Pay App 38'!L110)+SUM('Pay App 1:Pay App 38'!M110)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Data'!$N$2:$BW$88,40,FALSE)</f>
        <v>0</v>
      </c>
      <c r="F111" s="166">
        <f>IFERROR(E111+'Pay App 37'!F111,"")</f>
        <v>0</v>
      </c>
      <c r="G111" s="166">
        <f>SUM('Pay App 1:Pay App 37'!H111)</f>
        <v>0</v>
      </c>
      <c r="H111" s="165"/>
      <c r="I111" s="166">
        <f t="shared" si="6"/>
        <v>0</v>
      </c>
      <c r="J111" s="167">
        <f t="shared" si="7"/>
        <v>0</v>
      </c>
      <c r="K111" s="166">
        <f t="shared" si="8"/>
        <v>0</v>
      </c>
      <c r="L111" s="166" t="str">
        <f t="shared" si="9"/>
        <v/>
      </c>
      <c r="M111" s="165"/>
      <c r="N111" s="166">
        <f>SUM('Pay App 1:Pay App 38'!L111)+SUM('Pay App 1:Pay App 38'!M111)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Data'!$N$2:$BW$88,40,FALSE)</f>
        <v>0</v>
      </c>
      <c r="F112" s="166">
        <f>IFERROR(E112+'Pay App 37'!F112,"")</f>
        <v>0</v>
      </c>
      <c r="G112" s="166">
        <f>SUM('Pay App 1:Pay App 37'!H112)</f>
        <v>0</v>
      </c>
      <c r="H112" s="165"/>
      <c r="I112" s="166">
        <f t="shared" si="6"/>
        <v>0</v>
      </c>
      <c r="J112" s="167">
        <f t="shared" si="7"/>
        <v>0</v>
      </c>
      <c r="K112" s="166">
        <f t="shared" si="8"/>
        <v>0</v>
      </c>
      <c r="L112" s="166" t="str">
        <f t="shared" si="9"/>
        <v/>
      </c>
      <c r="M112" s="165"/>
      <c r="N112" s="166">
        <f>SUM('Pay App 1:Pay App 38'!L112)+SUM('Pay App 1:Pay App 38'!M112)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Data'!$N$2:$BW$88,40,FALSE)</f>
        <v>0</v>
      </c>
      <c r="F113" s="166">
        <f>IFERROR(E113+'Pay App 37'!F113,"")</f>
        <v>0</v>
      </c>
      <c r="G113" s="166">
        <f>SUM('Pay App 1:Pay App 37'!H113)</f>
        <v>0</v>
      </c>
      <c r="H113" s="165"/>
      <c r="I113" s="166">
        <f t="shared" si="6"/>
        <v>0</v>
      </c>
      <c r="J113" s="167">
        <f t="shared" si="7"/>
        <v>0</v>
      </c>
      <c r="K113" s="166">
        <f t="shared" si="8"/>
        <v>0</v>
      </c>
      <c r="L113" s="166" t="str">
        <f t="shared" si="9"/>
        <v/>
      </c>
      <c r="M113" s="165"/>
      <c r="N113" s="166">
        <f>SUM('Pay App 1:Pay App 38'!L113)+SUM('Pay App 1:Pay App 38'!M113)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Data'!$N$2:$BW$88,40,FALSE)</f>
        <v>0</v>
      </c>
      <c r="F114" s="166">
        <f>IFERROR(E114+'Pay App 37'!F114,"")</f>
        <v>0</v>
      </c>
      <c r="G114" s="166">
        <f>SUM('Pay App 1:Pay App 37'!H114)</f>
        <v>0</v>
      </c>
      <c r="H114" s="165"/>
      <c r="I114" s="166">
        <f t="shared" si="6"/>
        <v>0</v>
      </c>
      <c r="J114" s="167">
        <f t="shared" si="7"/>
        <v>0</v>
      </c>
      <c r="K114" s="166">
        <f t="shared" si="8"/>
        <v>0</v>
      </c>
      <c r="L114" s="166" t="str">
        <f t="shared" si="9"/>
        <v/>
      </c>
      <c r="M114" s="165"/>
      <c r="N114" s="166">
        <f>SUM('Pay App 1:Pay App 38'!L114)+SUM('Pay App 1:Pay App 38'!M114)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Data'!$N$2:$BW$88,40,FALSE)</f>
        <v>0</v>
      </c>
      <c r="F115" s="166">
        <f>IFERROR(E115+'Pay App 37'!F115,"")</f>
        <v>0</v>
      </c>
      <c r="G115" s="166">
        <f>SUM('Pay App 1:Pay App 37'!H115)</f>
        <v>0</v>
      </c>
      <c r="H115" s="165"/>
      <c r="I115" s="166">
        <f t="shared" si="6"/>
        <v>0</v>
      </c>
      <c r="J115" s="167">
        <f t="shared" si="7"/>
        <v>0</v>
      </c>
      <c r="K115" s="166">
        <f t="shared" si="8"/>
        <v>0</v>
      </c>
      <c r="L115" s="166" t="str">
        <f t="shared" si="9"/>
        <v/>
      </c>
      <c r="M115" s="165"/>
      <c r="N115" s="166">
        <f>SUM('Pay App 1:Pay App 38'!L115)+SUM('Pay App 1:Pay App 38'!M115)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Data'!$N$2:$BW$88,40,FALSE)</f>
        <v>0</v>
      </c>
      <c r="F116" s="166">
        <f>IFERROR(E116+'Pay App 37'!F116,"")</f>
        <v>0</v>
      </c>
      <c r="G116" s="166">
        <f>SUM('Pay App 1:Pay App 37'!H116)</f>
        <v>0</v>
      </c>
      <c r="H116" s="165"/>
      <c r="I116" s="166">
        <f t="shared" si="6"/>
        <v>0</v>
      </c>
      <c r="J116" s="167">
        <f t="shared" si="7"/>
        <v>0</v>
      </c>
      <c r="K116" s="166">
        <f t="shared" si="8"/>
        <v>0</v>
      </c>
      <c r="L116" s="166" t="str">
        <f t="shared" si="9"/>
        <v/>
      </c>
      <c r="M116" s="165"/>
      <c r="N116" s="166">
        <f>SUM('Pay App 1:Pay App 38'!L116)+SUM('Pay App 1:Pay App 38'!M116)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Data'!$N$2:$BW$88,40,FALSE)</f>
        <v>0</v>
      </c>
      <c r="F117" s="166">
        <f>IFERROR(E117+'Pay App 37'!F117,"")</f>
        <v>0</v>
      </c>
      <c r="G117" s="166">
        <f>SUM('Pay App 1:Pay App 37'!H117)</f>
        <v>0</v>
      </c>
      <c r="H117" s="165"/>
      <c r="I117" s="166">
        <f t="shared" si="6"/>
        <v>0</v>
      </c>
      <c r="J117" s="167">
        <f t="shared" si="7"/>
        <v>0</v>
      </c>
      <c r="K117" s="166">
        <f t="shared" si="8"/>
        <v>0</v>
      </c>
      <c r="L117" s="166" t="str">
        <f t="shared" si="9"/>
        <v/>
      </c>
      <c r="M117" s="165"/>
      <c r="N117" s="166">
        <f>SUM('Pay App 1:Pay App 38'!L117)+SUM('Pay App 1:Pay App 38'!M117)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Data'!$N$2:$BW$88,40,FALSE)</f>
        <v>0</v>
      </c>
      <c r="F118" s="166">
        <f>IFERROR(E118+'Pay App 37'!F118,"")</f>
        <v>0</v>
      </c>
      <c r="G118" s="166">
        <f>SUM('Pay App 1:Pay App 37'!H118)</f>
        <v>0</v>
      </c>
      <c r="H118" s="165"/>
      <c r="I118" s="166">
        <f t="shared" si="6"/>
        <v>0</v>
      </c>
      <c r="J118" s="167">
        <f t="shared" si="7"/>
        <v>0</v>
      </c>
      <c r="K118" s="166">
        <f t="shared" si="8"/>
        <v>0</v>
      </c>
      <c r="L118" s="166" t="str">
        <f t="shared" si="9"/>
        <v/>
      </c>
      <c r="M118" s="165"/>
      <c r="N118" s="166">
        <f>SUM('Pay App 1:Pay App 38'!L118)+SUM('Pay App 1:Pay App 38'!M118)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Data'!$N$2:$BW$88,40,FALSE)</f>
        <v>0</v>
      </c>
      <c r="F119" s="166">
        <f>IFERROR(E119+'Pay App 37'!F119,"")</f>
        <v>0</v>
      </c>
      <c r="G119" s="166">
        <f>SUM('Pay App 1:Pay App 37'!H119)</f>
        <v>0</v>
      </c>
      <c r="H119" s="165"/>
      <c r="I119" s="166">
        <f t="shared" si="6"/>
        <v>0</v>
      </c>
      <c r="J119" s="167">
        <f t="shared" si="7"/>
        <v>0</v>
      </c>
      <c r="K119" s="166">
        <f t="shared" si="8"/>
        <v>0</v>
      </c>
      <c r="L119" s="166" t="str">
        <f t="shared" si="9"/>
        <v/>
      </c>
      <c r="M119" s="165"/>
      <c r="N119" s="166">
        <f>SUM('Pay App 1:Pay App 38'!L119)+SUM('Pay App 1:Pay App 38'!M119)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Data'!$N$2:$BW$88,40,FALSE)</f>
        <v>0</v>
      </c>
      <c r="F120" s="166">
        <f>IFERROR(E120+'Pay App 37'!F120,"")</f>
        <v>0</v>
      </c>
      <c r="G120" s="166">
        <f>SUM('Pay App 1:Pay App 37'!H120)</f>
        <v>0</v>
      </c>
      <c r="H120" s="165"/>
      <c r="I120" s="166">
        <f t="shared" si="6"/>
        <v>0</v>
      </c>
      <c r="J120" s="167">
        <f t="shared" si="7"/>
        <v>0</v>
      </c>
      <c r="K120" s="166">
        <f t="shared" si="8"/>
        <v>0</v>
      </c>
      <c r="L120" s="166" t="str">
        <f t="shared" si="9"/>
        <v/>
      </c>
      <c r="M120" s="165"/>
      <c r="N120" s="166">
        <f>SUM('Pay App 1:Pay App 38'!L120)+SUM('Pay App 1:Pay App 38'!M120)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Data'!$N$2:$BW$88,40,FALSE)</f>
        <v>0</v>
      </c>
      <c r="F121" s="166">
        <f>IFERROR(E121+'Pay App 37'!F121,"")</f>
        <v>0</v>
      </c>
      <c r="G121" s="166">
        <f>SUM('Pay App 1:Pay App 37'!H121)</f>
        <v>0</v>
      </c>
      <c r="H121" s="165"/>
      <c r="I121" s="166">
        <f t="shared" si="6"/>
        <v>0</v>
      </c>
      <c r="J121" s="167">
        <f t="shared" si="7"/>
        <v>0</v>
      </c>
      <c r="K121" s="166">
        <f t="shared" si="8"/>
        <v>0</v>
      </c>
      <c r="L121" s="166" t="str">
        <f t="shared" si="9"/>
        <v/>
      </c>
      <c r="M121" s="165"/>
      <c r="N121" s="166">
        <f>SUM('Pay App 1:Pay App 38'!L121)+SUM('Pay App 1:Pay App 38'!M121)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Data'!$N$2:$BW$88,40,FALSE)</f>
        <v>0</v>
      </c>
      <c r="F122" s="166">
        <f>IFERROR(E122+'Pay App 37'!F122,"")</f>
        <v>0</v>
      </c>
      <c r="G122" s="166">
        <f>SUM('Pay App 1:Pay App 37'!H122)</f>
        <v>0</v>
      </c>
      <c r="H122" s="165"/>
      <c r="I122" s="166">
        <f t="shared" si="6"/>
        <v>0</v>
      </c>
      <c r="J122" s="167">
        <f t="shared" si="7"/>
        <v>0</v>
      </c>
      <c r="K122" s="166">
        <f t="shared" si="8"/>
        <v>0</v>
      </c>
      <c r="L122" s="166" t="str">
        <f t="shared" si="9"/>
        <v/>
      </c>
      <c r="M122" s="165"/>
      <c r="N122" s="166">
        <f>SUM('Pay App 1:Pay App 38'!L122)+SUM('Pay App 1:Pay App 38'!M122)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Data'!$N$2:$BW$88,40,FALSE)</f>
        <v>0</v>
      </c>
      <c r="F123" s="166">
        <f>IFERROR(E123+'Pay App 37'!F123,"")</f>
        <v>0</v>
      </c>
      <c r="G123" s="166">
        <f>SUM('Pay App 1:Pay App 37'!H123)</f>
        <v>0</v>
      </c>
      <c r="H123" s="165"/>
      <c r="I123" s="166">
        <f t="shared" si="6"/>
        <v>0</v>
      </c>
      <c r="J123" s="167">
        <f t="shared" si="7"/>
        <v>0</v>
      </c>
      <c r="K123" s="166">
        <f t="shared" si="8"/>
        <v>0</v>
      </c>
      <c r="L123" s="166" t="str">
        <f t="shared" si="9"/>
        <v/>
      </c>
      <c r="M123" s="165"/>
      <c r="N123" s="166">
        <f>SUM('Pay App 1:Pay App 38'!L123)+SUM('Pay App 1:Pay App 38'!M123)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Data'!$N$2:$BW$88,40,FALSE)</f>
        <v>0</v>
      </c>
      <c r="F124" s="166">
        <f>IFERROR(E124+'Pay App 37'!F124,"")</f>
        <v>0</v>
      </c>
      <c r="G124" s="166">
        <f>SUM('Pay App 1:Pay App 37'!H124)</f>
        <v>0</v>
      </c>
      <c r="H124" s="165"/>
      <c r="I124" s="166">
        <f t="shared" si="6"/>
        <v>0</v>
      </c>
      <c r="J124" s="167">
        <f t="shared" si="7"/>
        <v>0</v>
      </c>
      <c r="K124" s="166">
        <f t="shared" si="8"/>
        <v>0</v>
      </c>
      <c r="L124" s="166" t="str">
        <f t="shared" si="9"/>
        <v/>
      </c>
      <c r="M124" s="165"/>
      <c r="N124" s="166">
        <f>SUM('Pay App 1:Pay App 38'!L124)+SUM('Pay App 1:Pay App 38'!M124)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Data'!$N$2:$BW$88,40,FALSE)</f>
        <v>0</v>
      </c>
      <c r="F125" s="166">
        <f>IFERROR(E125+'Pay App 37'!F125,"")</f>
        <v>0</v>
      </c>
      <c r="G125" s="166">
        <f>SUM('Pay App 1:Pay App 37'!H125)</f>
        <v>0</v>
      </c>
      <c r="H125" s="165"/>
      <c r="I125" s="166">
        <f t="shared" si="6"/>
        <v>0</v>
      </c>
      <c r="J125" s="167">
        <f t="shared" si="7"/>
        <v>0</v>
      </c>
      <c r="K125" s="166">
        <f t="shared" si="8"/>
        <v>0</v>
      </c>
      <c r="L125" s="166" t="str">
        <f t="shared" si="9"/>
        <v/>
      </c>
      <c r="M125" s="165"/>
      <c r="N125" s="166">
        <f>SUM('Pay App 1:Pay App 38'!L125)+SUM('Pay App 1:Pay App 38'!M125)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Data'!$N$2:$BW$88,40,FALSE)</f>
        <v>0</v>
      </c>
      <c r="F126" s="166">
        <f>IFERROR(E126+'Pay App 37'!F126,"")</f>
        <v>0</v>
      </c>
      <c r="G126" s="166">
        <f>SUM('Pay App 1:Pay App 37'!H126)</f>
        <v>0</v>
      </c>
      <c r="H126" s="165"/>
      <c r="I126" s="166">
        <f t="shared" si="6"/>
        <v>0</v>
      </c>
      <c r="J126" s="167">
        <f t="shared" si="7"/>
        <v>0</v>
      </c>
      <c r="K126" s="166">
        <f t="shared" si="8"/>
        <v>0</v>
      </c>
      <c r="L126" s="166" t="str">
        <f t="shared" si="9"/>
        <v/>
      </c>
      <c r="M126" s="165"/>
      <c r="N126" s="166">
        <f>SUM('Pay App 1:Pay App 38'!L126)+SUM('Pay App 1:Pay App 38'!M126)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Data'!$N$2:$BW$88,40,FALSE)</f>
        <v>0</v>
      </c>
      <c r="F127" s="166">
        <f>IFERROR(E127+'Pay App 37'!F127,"")</f>
        <v>0</v>
      </c>
      <c r="G127" s="166">
        <f>SUM('Pay App 1:Pay App 37'!H127)</f>
        <v>0</v>
      </c>
      <c r="H127" s="165"/>
      <c r="I127" s="166">
        <f t="shared" si="6"/>
        <v>0</v>
      </c>
      <c r="J127" s="167">
        <f t="shared" si="7"/>
        <v>0</v>
      </c>
      <c r="K127" s="166">
        <f t="shared" si="8"/>
        <v>0</v>
      </c>
      <c r="L127" s="166" t="str">
        <f t="shared" si="9"/>
        <v/>
      </c>
      <c r="M127" s="165"/>
      <c r="N127" s="166">
        <f>SUM('Pay App 1:Pay App 38'!L127)+SUM('Pay App 1:Pay App 38'!M127)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Data'!$N$2:$BW$88,40,FALSE)</f>
        <v>0</v>
      </c>
      <c r="F128" s="166">
        <f>IFERROR(E128+'Pay App 37'!F128,"")</f>
        <v>0</v>
      </c>
      <c r="G128" s="166">
        <f>SUM('Pay App 1:Pay App 37'!H128)</f>
        <v>0</v>
      </c>
      <c r="H128" s="165"/>
      <c r="I128" s="166">
        <f t="shared" si="6"/>
        <v>0</v>
      </c>
      <c r="J128" s="167">
        <f t="shared" si="7"/>
        <v>0</v>
      </c>
      <c r="K128" s="166">
        <f t="shared" si="8"/>
        <v>0</v>
      </c>
      <c r="L128" s="166" t="str">
        <f t="shared" si="9"/>
        <v/>
      </c>
      <c r="M128" s="165"/>
      <c r="N128" s="166">
        <f>SUM('Pay App 1:Pay App 38'!L128)+SUM('Pay App 1:Pay App 38'!M128)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Data'!$N$2:$BW$88,40,FALSE)</f>
        <v>0</v>
      </c>
      <c r="F129" s="166">
        <f>IFERROR(E129+'Pay App 37'!F129,"")</f>
        <v>0</v>
      </c>
      <c r="G129" s="166">
        <f>SUM('Pay App 1:Pay App 37'!H129)</f>
        <v>0</v>
      </c>
      <c r="H129" s="165"/>
      <c r="I129" s="166">
        <f t="shared" si="6"/>
        <v>0</v>
      </c>
      <c r="J129" s="167">
        <f t="shared" si="7"/>
        <v>0</v>
      </c>
      <c r="K129" s="166">
        <f t="shared" si="8"/>
        <v>0</v>
      </c>
      <c r="L129" s="166" t="str">
        <f t="shared" si="9"/>
        <v/>
      </c>
      <c r="M129" s="165"/>
      <c r="N129" s="166">
        <f>SUM('Pay App 1:Pay App 38'!L129)+SUM('Pay App 1:Pay App 38'!M129)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Data'!$N$2:$BW$88,40,FALSE)</f>
        <v>0</v>
      </c>
      <c r="F130" s="166">
        <f>IFERROR(E130+'Pay App 37'!F130,"")</f>
        <v>0</v>
      </c>
      <c r="G130" s="166">
        <f>SUM('Pay App 1:Pay App 37'!H130)</f>
        <v>0</v>
      </c>
      <c r="H130" s="165"/>
      <c r="I130" s="166">
        <f t="shared" si="6"/>
        <v>0</v>
      </c>
      <c r="J130" s="167">
        <f t="shared" si="7"/>
        <v>0</v>
      </c>
      <c r="K130" s="166">
        <f t="shared" si="8"/>
        <v>0</v>
      </c>
      <c r="L130" s="166" t="str">
        <f t="shared" si="9"/>
        <v/>
      </c>
      <c r="M130" s="165"/>
      <c r="N130" s="166">
        <f>SUM('Pay App 1:Pay App 38'!L130)+SUM('Pay App 1:Pay App 38'!M130)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Data'!$N$2:$BW$88,40,FALSE)</f>
        <v>0</v>
      </c>
      <c r="F131" s="166">
        <f>IFERROR(E131+'Pay App 37'!F131,"")</f>
        <v>0</v>
      </c>
      <c r="G131" s="166">
        <f>SUM('Pay App 1:Pay App 37'!H131)</f>
        <v>0</v>
      </c>
      <c r="H131" s="165"/>
      <c r="I131" s="166">
        <f t="shared" si="6"/>
        <v>0</v>
      </c>
      <c r="J131" s="167">
        <f t="shared" si="7"/>
        <v>0</v>
      </c>
      <c r="K131" s="166">
        <f t="shared" si="8"/>
        <v>0</v>
      </c>
      <c r="L131" s="166" t="str">
        <f t="shared" si="9"/>
        <v/>
      </c>
      <c r="M131" s="165"/>
      <c r="N131" s="166">
        <f>SUM('Pay App 1:Pay App 38'!L131)+SUM('Pay App 1:Pay App 38'!M131)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Data'!$N$2:$BW$88,40,FALSE)</f>
        <v>0</v>
      </c>
      <c r="F132" s="166">
        <f>IFERROR(E132+'Pay App 37'!F132,"")</f>
        <v>0</v>
      </c>
      <c r="G132" s="166">
        <f>SUM('Pay App 1:Pay App 37'!H132)</f>
        <v>0</v>
      </c>
      <c r="H132" s="165"/>
      <c r="I132" s="166">
        <f t="shared" si="6"/>
        <v>0</v>
      </c>
      <c r="J132" s="167">
        <f t="shared" si="7"/>
        <v>0</v>
      </c>
      <c r="K132" s="166">
        <f t="shared" si="8"/>
        <v>0</v>
      </c>
      <c r="L132" s="166" t="str">
        <f t="shared" si="9"/>
        <v/>
      </c>
      <c r="M132" s="165"/>
      <c r="N132" s="166">
        <f>SUM('Pay App 1:Pay App 38'!L132)+SUM('Pay App 1:Pay App 38'!M132)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Data'!$N$2:$BW$88,40,FALSE)</f>
        <v>0</v>
      </c>
      <c r="F133" s="166">
        <f>IFERROR(E133+'Pay App 37'!F133,"")</f>
        <v>0</v>
      </c>
      <c r="G133" s="166">
        <f>SUM('Pay App 1:Pay App 37'!H133)</f>
        <v>0</v>
      </c>
      <c r="H133" s="165"/>
      <c r="I133" s="166">
        <f t="shared" si="6"/>
        <v>0</v>
      </c>
      <c r="J133" s="167">
        <f t="shared" si="7"/>
        <v>0</v>
      </c>
      <c r="K133" s="166">
        <f t="shared" si="8"/>
        <v>0</v>
      </c>
      <c r="L133" s="166" t="str">
        <f t="shared" si="9"/>
        <v/>
      </c>
      <c r="M133" s="165"/>
      <c r="N133" s="166">
        <f>SUM('Pay App 1:Pay App 38'!L133)+SUM('Pay App 1:Pay App 38'!M133)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Data'!$N$2:$BW$88,40,FALSE)</f>
        <v>0</v>
      </c>
      <c r="F134" s="166">
        <f>IFERROR(E134+'Pay App 37'!F134,"")</f>
        <v>0</v>
      </c>
      <c r="G134" s="166">
        <f>SUM('Pay App 1:Pay App 37'!H134)</f>
        <v>0</v>
      </c>
      <c r="H134" s="165"/>
      <c r="I134" s="166">
        <f t="shared" si="6"/>
        <v>0</v>
      </c>
      <c r="J134" s="167">
        <f t="shared" si="7"/>
        <v>0</v>
      </c>
      <c r="K134" s="166">
        <f t="shared" si="8"/>
        <v>0</v>
      </c>
      <c r="L134" s="166" t="str">
        <f t="shared" si="9"/>
        <v/>
      </c>
      <c r="M134" s="165"/>
      <c r="N134" s="166">
        <f>SUM('Pay App 1:Pay App 38'!L134)+SUM('Pay App 1:Pay App 38'!M134)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Data'!$N$2:$BW$88,40,FALSE)</f>
        <v>0</v>
      </c>
      <c r="F135" s="166">
        <f>IFERROR(E135+'Pay App 37'!F135,"")</f>
        <v>0</v>
      </c>
      <c r="G135" s="166">
        <f>SUM('Pay App 1:Pay App 37'!H135)</f>
        <v>0</v>
      </c>
      <c r="H135" s="165"/>
      <c r="I135" s="166">
        <f t="shared" si="6"/>
        <v>0</v>
      </c>
      <c r="J135" s="167">
        <f t="shared" si="7"/>
        <v>0</v>
      </c>
      <c r="K135" s="166">
        <f t="shared" si="8"/>
        <v>0</v>
      </c>
      <c r="L135" s="166" t="str">
        <f t="shared" si="9"/>
        <v/>
      </c>
      <c r="M135" s="165"/>
      <c r="N135" s="166">
        <f>SUM('Pay App 1:Pay App 38'!L135)+SUM('Pay App 1:Pay App 38'!M135)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Data'!$N$2:$BW$88,40,FALSE)</f>
        <v>0</v>
      </c>
      <c r="F136" s="166">
        <f>IFERROR(E136+'Pay App 37'!F136,"")</f>
        <v>0</v>
      </c>
      <c r="G136" s="166">
        <f>SUM('Pay App 1:Pay App 37'!H136)</f>
        <v>0</v>
      </c>
      <c r="H136" s="165"/>
      <c r="I136" s="166">
        <f t="shared" si="6"/>
        <v>0</v>
      </c>
      <c r="J136" s="167">
        <f t="shared" si="7"/>
        <v>0</v>
      </c>
      <c r="K136" s="166">
        <f t="shared" si="8"/>
        <v>0</v>
      </c>
      <c r="L136" s="166" t="str">
        <f t="shared" si="9"/>
        <v/>
      </c>
      <c r="M136" s="165"/>
      <c r="N136" s="166">
        <f>SUM('Pay App 1:Pay App 38'!L136)+SUM('Pay App 1:Pay App 38'!M136)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Data'!$N$2:$BW$88,40,FALSE)</f>
        <v>0</v>
      </c>
      <c r="F137" s="166">
        <f>IFERROR(E137+'Pay App 37'!F137,"")</f>
        <v>0</v>
      </c>
      <c r="G137" s="166">
        <f>SUM('Pay App 1:Pay App 37'!H137)</f>
        <v>0</v>
      </c>
      <c r="H137" s="165"/>
      <c r="I137" s="166">
        <f t="shared" si="6"/>
        <v>0</v>
      </c>
      <c r="J137" s="167">
        <f t="shared" si="7"/>
        <v>0</v>
      </c>
      <c r="K137" s="166">
        <f t="shared" si="8"/>
        <v>0</v>
      </c>
      <c r="L137" s="166" t="str">
        <f t="shared" si="9"/>
        <v/>
      </c>
      <c r="M137" s="165"/>
      <c r="N137" s="166">
        <f>SUM('Pay App 1:Pay App 38'!L137)+SUM('Pay App 1:Pay App 38'!M137)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Data'!$N$2:$BW$88,40,FALSE)</f>
        <v>0</v>
      </c>
      <c r="F138" s="166">
        <f>IFERROR(E138+'Pay App 37'!F138,"")</f>
        <v>0</v>
      </c>
      <c r="G138" s="166">
        <f>SUM('Pay App 1:Pay App 37'!H138)</f>
        <v>0</v>
      </c>
      <c r="H138" s="165"/>
      <c r="I138" s="166">
        <f t="shared" si="6"/>
        <v>0</v>
      </c>
      <c r="J138" s="167">
        <f t="shared" si="7"/>
        <v>0</v>
      </c>
      <c r="K138" s="166">
        <f t="shared" si="8"/>
        <v>0</v>
      </c>
      <c r="L138" s="166" t="str">
        <f t="shared" si="9"/>
        <v/>
      </c>
      <c r="M138" s="165"/>
      <c r="N138" s="166">
        <f>SUM('Pay App 1:Pay App 38'!L138)+SUM('Pay App 1:Pay App 38'!M138)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Data'!$N$2:$BW$88,40,FALSE)</f>
        <v>0</v>
      </c>
      <c r="F139" s="166">
        <f>IFERROR(E139+'Pay App 37'!F139,"")</f>
        <v>0</v>
      </c>
      <c r="G139" s="166">
        <f>SUM('Pay App 1:Pay App 37'!H139)</f>
        <v>0</v>
      </c>
      <c r="H139" s="165"/>
      <c r="I139" s="166">
        <f t="shared" si="6"/>
        <v>0</v>
      </c>
      <c r="J139" s="167">
        <f t="shared" si="7"/>
        <v>0</v>
      </c>
      <c r="K139" s="166">
        <f t="shared" si="8"/>
        <v>0</v>
      </c>
      <c r="L139" s="166" t="str">
        <f t="shared" si="9"/>
        <v/>
      </c>
      <c r="M139" s="165"/>
      <c r="N139" s="166">
        <f>SUM('Pay App 1:Pay App 38'!L139)+SUM('Pay App 1:Pay App 38'!M139)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Data'!$N$2:$BW$88,40,FALSE)</f>
        <v>0</v>
      </c>
      <c r="F140" s="166">
        <f>IFERROR(E140+'Pay App 37'!F140,"")</f>
        <v>0</v>
      </c>
      <c r="G140" s="166">
        <f>SUM('Pay App 1:Pay App 37'!H140)</f>
        <v>0</v>
      </c>
      <c r="H140" s="165"/>
      <c r="I140" s="166">
        <f t="shared" si="6"/>
        <v>0</v>
      </c>
      <c r="J140" s="167">
        <f t="shared" si="7"/>
        <v>0</v>
      </c>
      <c r="K140" s="166">
        <f t="shared" si="8"/>
        <v>0</v>
      </c>
      <c r="L140" s="166" t="str">
        <f t="shared" si="9"/>
        <v/>
      </c>
      <c r="M140" s="165"/>
      <c r="N140" s="166">
        <f>SUM('Pay App 1:Pay App 38'!L140)+SUM('Pay App 1:Pay App 38'!M140)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Data'!$N$2:$BW$88,40,FALSE)</f>
        <v>0</v>
      </c>
      <c r="F141" s="166">
        <f>IFERROR(E141+'Pay App 37'!F141,"")</f>
        <v>0</v>
      </c>
      <c r="G141" s="166">
        <f>SUM('Pay App 1:Pay App 37'!H141)</f>
        <v>0</v>
      </c>
      <c r="H141" s="165"/>
      <c r="I141" s="166">
        <f t="shared" si="6"/>
        <v>0</v>
      </c>
      <c r="J141" s="167">
        <f t="shared" si="7"/>
        <v>0</v>
      </c>
      <c r="K141" s="166">
        <f t="shared" si="8"/>
        <v>0</v>
      </c>
      <c r="L141" s="166" t="str">
        <f t="shared" si="9"/>
        <v/>
      </c>
      <c r="M141" s="165"/>
      <c r="N141" s="166">
        <f>SUM('Pay App 1:Pay App 38'!L141)+SUM('Pay App 1:Pay App 38'!M141)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Data'!$N$2:$BW$88,40,FALSE)</f>
        <v>0</v>
      </c>
      <c r="F142" s="166">
        <f>IFERROR(E142+'Pay App 37'!F142,"")</f>
        <v>0</v>
      </c>
      <c r="G142" s="166">
        <f>SUM('Pay App 1:Pay App 37'!H142)</f>
        <v>0</v>
      </c>
      <c r="H142" s="165"/>
      <c r="I142" s="166">
        <f t="shared" si="6"/>
        <v>0</v>
      </c>
      <c r="J142" s="167">
        <f t="shared" si="7"/>
        <v>0</v>
      </c>
      <c r="K142" s="166">
        <f t="shared" si="8"/>
        <v>0</v>
      </c>
      <c r="L142" s="166" t="str">
        <f t="shared" si="9"/>
        <v/>
      </c>
      <c r="M142" s="165"/>
      <c r="N142" s="166">
        <f>SUM('Pay App 1:Pay App 38'!L142)+SUM('Pay App 1:Pay App 38'!M142)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Data'!$N$2:$BW$88,40,FALSE)</f>
        <v>0</v>
      </c>
      <c r="F143" s="166">
        <f>IFERROR(E143+'Pay App 37'!F143,"")</f>
        <v>0</v>
      </c>
      <c r="G143" s="166">
        <f>SUM('Pay App 1:Pay App 37'!H143)</f>
        <v>0</v>
      </c>
      <c r="H143" s="165"/>
      <c r="I143" s="166">
        <f t="shared" si="6"/>
        <v>0</v>
      </c>
      <c r="J143" s="167">
        <f t="shared" si="7"/>
        <v>0</v>
      </c>
      <c r="K143" s="166">
        <f t="shared" si="8"/>
        <v>0</v>
      </c>
      <c r="L143" s="166" t="str">
        <f t="shared" si="9"/>
        <v/>
      </c>
      <c r="M143" s="165"/>
      <c r="N143" s="166">
        <f>SUM('Pay App 1:Pay App 38'!L143)+SUM('Pay App 1:Pay App 38'!M143)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Data'!$N$2:$BW$88,40,FALSE)</f>
        <v>0</v>
      </c>
      <c r="F144" s="166">
        <f>IFERROR(E144+'Pay App 37'!F144,"")</f>
        <v>0</v>
      </c>
      <c r="G144" s="166">
        <f>SUM('Pay App 1:Pay App 37'!H144)</f>
        <v>0</v>
      </c>
      <c r="H144" s="165"/>
      <c r="I144" s="166">
        <f t="shared" si="6"/>
        <v>0</v>
      </c>
      <c r="J144" s="167">
        <f t="shared" si="7"/>
        <v>0</v>
      </c>
      <c r="K144" s="166">
        <f t="shared" si="8"/>
        <v>0</v>
      </c>
      <c r="L144" s="166" t="str">
        <f t="shared" si="9"/>
        <v/>
      </c>
      <c r="M144" s="165"/>
      <c r="N144" s="166">
        <f>SUM('Pay App 1:Pay App 38'!L144)+SUM('Pay App 1:Pay App 38'!M144)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Data'!$N$2:$BW$88,40,FALSE)</f>
        <v>0</v>
      </c>
      <c r="F145" s="166">
        <f>IFERROR(E145+'Pay App 37'!F145,"")</f>
        <v>0</v>
      </c>
      <c r="G145" s="166">
        <f>SUM('Pay App 1:Pay App 37'!H145)</f>
        <v>0</v>
      </c>
      <c r="H145" s="165"/>
      <c r="I145" s="166">
        <f t="shared" si="6"/>
        <v>0</v>
      </c>
      <c r="J145" s="167">
        <f t="shared" si="7"/>
        <v>0</v>
      </c>
      <c r="K145" s="166">
        <f t="shared" si="8"/>
        <v>0</v>
      </c>
      <c r="L145" s="166" t="str">
        <f t="shared" si="9"/>
        <v/>
      </c>
      <c r="M145" s="165"/>
      <c r="N145" s="166">
        <f>SUM('Pay App 1:Pay App 38'!L145)+SUM('Pay App 1:Pay App 38'!M145)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Data'!$N$2:$BW$88,40,FALSE)</f>
        <v>0</v>
      </c>
      <c r="F146" s="166">
        <f>IFERROR(E146+'Pay App 37'!F146,"")</f>
        <v>0</v>
      </c>
      <c r="G146" s="166">
        <f>SUM('Pay App 1:Pay App 37'!H146)</f>
        <v>0</v>
      </c>
      <c r="H146" s="165"/>
      <c r="I146" s="166">
        <f t="shared" si="6"/>
        <v>0</v>
      </c>
      <c r="J146" s="167">
        <f t="shared" si="7"/>
        <v>0</v>
      </c>
      <c r="K146" s="166">
        <f t="shared" si="8"/>
        <v>0</v>
      </c>
      <c r="L146" s="166" t="str">
        <f t="shared" si="9"/>
        <v/>
      </c>
      <c r="M146" s="165"/>
      <c r="N146" s="166">
        <f>SUM('Pay App 1:Pay App 38'!L146)+SUM('Pay App 1:Pay App 38'!M146)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Data'!$N$2:$BW$88,40,FALSE)</f>
        <v>0</v>
      </c>
      <c r="F147" s="166">
        <f>IFERROR(E147+'Pay App 37'!F147,"")</f>
        <v>0</v>
      </c>
      <c r="G147" s="166">
        <f>SUM('Pay App 1:Pay App 37'!H147)</f>
        <v>0</v>
      </c>
      <c r="H147" s="165"/>
      <c r="I147" s="166">
        <f t="shared" si="6"/>
        <v>0</v>
      </c>
      <c r="J147" s="167">
        <f t="shared" si="7"/>
        <v>0</v>
      </c>
      <c r="K147" s="166">
        <f t="shared" si="8"/>
        <v>0</v>
      </c>
      <c r="L147" s="166" t="str">
        <f t="shared" si="9"/>
        <v/>
      </c>
      <c r="M147" s="165"/>
      <c r="N147" s="166">
        <f>SUM('Pay App 1:Pay App 38'!L147)+SUM('Pay App 1:Pay App 38'!M147)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Data'!$N$2:$BW$88,40,FALSE)</f>
        <v>0</v>
      </c>
      <c r="F148" s="166">
        <f>IFERROR(E148+'Pay App 37'!F148,"")</f>
        <v>0</v>
      </c>
      <c r="G148" s="166">
        <f>SUM('Pay App 1:Pay App 37'!H148)</f>
        <v>0</v>
      </c>
      <c r="H148" s="165"/>
      <c r="I148" s="166">
        <f t="shared" si="6"/>
        <v>0</v>
      </c>
      <c r="J148" s="167">
        <f t="shared" si="7"/>
        <v>0</v>
      </c>
      <c r="K148" s="166">
        <f t="shared" si="8"/>
        <v>0</v>
      </c>
      <c r="L148" s="166" t="str">
        <f t="shared" si="9"/>
        <v/>
      </c>
      <c r="M148" s="165"/>
      <c r="N148" s="166">
        <f>SUM('Pay App 1:Pay App 38'!L148)+SUM('Pay App 1:Pay App 38'!M148)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u2227wTLz+zyr0I6dxfEdeCE5WlPzUj3kNZ7zIKtgPdNXnPVjTtV8YhBQaC9tIRVvUoJ/Ud0wTcxIBGGF3PFqA==" saltValue="xtZbsAKwCGCxisFWo97DIg=="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252" priority="2" operator="equal">
      <formula>0</formula>
    </cfRule>
  </conditionalFormatting>
  <conditionalFormatting sqref="D106:G148">
    <cfRule type="cellIs" dxfId="251" priority="1" operator="equal">
      <formula>0</formula>
    </cfRule>
  </conditionalFormatting>
  <conditionalFormatting sqref="D10:H10 D12:H14 D19:H21">
    <cfRule type="cellIs" dxfId="250" priority="6" operator="equal">
      <formula>0</formula>
    </cfRule>
  </conditionalFormatting>
  <conditionalFormatting sqref="H51">
    <cfRule type="cellIs" dxfId="249" priority="9" operator="lessThan">
      <formula>0</formula>
    </cfRule>
  </conditionalFormatting>
  <conditionalFormatting sqref="I57:I100 K57:K100 I106:I148 K106:K148 N106:O148">
    <cfRule type="cellIs" dxfId="248" priority="14" operator="equal">
      <formula>0</formula>
    </cfRule>
  </conditionalFormatting>
  <conditionalFormatting sqref="J57:J100 J106:J149">
    <cfRule type="cellIs" dxfId="247" priority="11" operator="greaterThan">
      <formula>1</formula>
    </cfRule>
    <cfRule type="cellIs" dxfId="246" priority="12" operator="equal">
      <formula>0</formula>
    </cfRule>
  </conditionalFormatting>
  <conditionalFormatting sqref="K57:K100 K106:K148">
    <cfRule type="cellIs" dxfId="245" priority="10" operator="lessThan">
      <formula>0</formula>
    </cfRule>
  </conditionalFormatting>
  <conditionalFormatting sqref="M57:M100">
    <cfRule type="cellIs" dxfId="244" priority="13" operator="lessThan">
      <formula>0</formula>
    </cfRule>
  </conditionalFormatting>
  <conditionalFormatting sqref="M106:M148">
    <cfRule type="cellIs" dxfId="243" priority="8" operator="lessThan">
      <formula>0</formula>
    </cfRule>
  </conditionalFormatting>
  <conditionalFormatting sqref="N57:O100">
    <cfRule type="cellIs" dxfId="242"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94DA74A8-A736-4ACF-AC7A-92875EE24E94}">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40BF955F-D5A8-4332-9BBF-55CB4F93D7B5}">
          <x14:formula1>
            <xm:f>'Graph Data'!$L$74:$L$76</xm:f>
          </x14:formula1>
          <xm:sqref>G17</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2D262-29A0-4631-B3EA-34D5DDD85DF0}">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39</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39'!E149)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39'!G41)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38'!H49)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39.1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Data'!$N$2:$BW$88,41,FALSE)</f>
        <v>0</v>
      </c>
      <c r="F57" s="166">
        <f>IFERROR(E57+'Pay App 38'!F57,"")</f>
        <v>0</v>
      </c>
      <c r="G57" s="166">
        <f>SUM('Pay App 1:Pay App 38'!H57)</f>
        <v>0</v>
      </c>
      <c r="H57" s="165"/>
      <c r="I57" s="166">
        <f>G57+H57</f>
        <v>0</v>
      </c>
      <c r="J57" s="167">
        <f>IFERROR(I57/F57,0)</f>
        <v>0</v>
      </c>
      <c r="K57" s="166">
        <f>IFERROR(F57-I57,"")</f>
        <v>0</v>
      </c>
      <c r="L57" s="166" t="str">
        <f>IF(AND($H$33&lt;100000, $H$33&gt;0, H57&gt;=1),0,IF(AND($H$33&gt;=100000,H57&lt;&gt;""),O57,""))</f>
        <v/>
      </c>
      <c r="M57" s="165"/>
      <c r="N57" s="166">
        <f>SUM('Pay App 1:Pay App 39'!L57)+SUM('Pay App 1:Pay App 39'!M57)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Data'!$N$2:$BW$88,41,FALSE)</f>
        <v>0</v>
      </c>
      <c r="F58" s="166">
        <f>IFERROR(E58+'Pay App 38'!F58,"")</f>
        <v>0</v>
      </c>
      <c r="G58" s="166">
        <f>SUM('Pay App 1:Pay App 38'!H58)</f>
        <v>0</v>
      </c>
      <c r="H58" s="165"/>
      <c r="I58" s="166">
        <f>G58+H58</f>
        <v>0</v>
      </c>
      <c r="J58" s="167">
        <f>IFERROR(I58/F58,0)</f>
        <v>0</v>
      </c>
      <c r="K58" s="166">
        <f>IFERROR(F58-I58,"")</f>
        <v>0</v>
      </c>
      <c r="L58" s="166" t="str">
        <f t="shared" ref="L58:L100" si="0">IF(AND($H$33&lt;100000, $H$33&gt;0, H58&gt;=1),0,IF(AND($H$33&gt;=100000,H58&lt;&gt;""),O58,""))</f>
        <v/>
      </c>
      <c r="M58" s="165"/>
      <c r="N58" s="166">
        <f>SUM('Pay App 1:Pay App 39'!L58)+SUM('Pay App 1:Pay App 39'!M58)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Data'!$N$2:$BW$88,41,FALSE)</f>
        <v>0</v>
      </c>
      <c r="F59" s="166">
        <f>IFERROR(E59+'Pay App 38'!F59,"")</f>
        <v>0</v>
      </c>
      <c r="G59" s="166">
        <f>SUM('Pay App 1:Pay App 38'!H59)</f>
        <v>0</v>
      </c>
      <c r="H59" s="165"/>
      <c r="I59" s="166">
        <f t="shared" ref="I59:I99" si="2">G59+H59</f>
        <v>0</v>
      </c>
      <c r="J59" s="167">
        <f t="shared" ref="J59:J99" si="3">IFERROR(I59/F59,0)</f>
        <v>0</v>
      </c>
      <c r="K59" s="166">
        <f t="shared" ref="K59:K99" si="4">IFERROR(F59-I59,"")</f>
        <v>0</v>
      </c>
      <c r="L59" s="166" t="str">
        <f t="shared" si="0"/>
        <v/>
      </c>
      <c r="M59" s="165"/>
      <c r="N59" s="166">
        <f>SUM('Pay App 1:Pay App 39'!L59)+SUM('Pay App 1:Pay App 39'!M59)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Data'!$N$2:$BW$88,41,FALSE)</f>
        <v>0</v>
      </c>
      <c r="F60" s="166">
        <f>IFERROR(E60+'Pay App 38'!F60,"")</f>
        <v>0</v>
      </c>
      <c r="G60" s="166">
        <f>SUM('Pay App 1:Pay App 38'!H60)</f>
        <v>0</v>
      </c>
      <c r="H60" s="165"/>
      <c r="I60" s="166">
        <f t="shared" si="2"/>
        <v>0</v>
      </c>
      <c r="J60" s="167">
        <f t="shared" si="3"/>
        <v>0</v>
      </c>
      <c r="K60" s="166">
        <f t="shared" si="4"/>
        <v>0</v>
      </c>
      <c r="L60" s="166" t="str">
        <f t="shared" si="0"/>
        <v/>
      </c>
      <c r="M60" s="165"/>
      <c r="N60" s="166">
        <f>SUM('Pay App 1:Pay App 39'!L60)+SUM('Pay App 1:Pay App 39'!M60)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Data'!$N$2:$BW$88,41,FALSE)</f>
        <v>0</v>
      </c>
      <c r="F61" s="166">
        <f>IFERROR(E61+'Pay App 38'!F61,"")</f>
        <v>0</v>
      </c>
      <c r="G61" s="166">
        <f>SUM('Pay App 1:Pay App 38'!H61)</f>
        <v>0</v>
      </c>
      <c r="H61" s="165"/>
      <c r="I61" s="166">
        <f t="shared" si="2"/>
        <v>0</v>
      </c>
      <c r="J61" s="167">
        <f t="shared" si="3"/>
        <v>0</v>
      </c>
      <c r="K61" s="166">
        <f t="shared" si="4"/>
        <v>0</v>
      </c>
      <c r="L61" s="166" t="str">
        <f t="shared" si="0"/>
        <v/>
      </c>
      <c r="M61" s="165"/>
      <c r="N61" s="166">
        <f>SUM('Pay App 1:Pay App 39'!L61)+SUM('Pay App 1:Pay App 39'!M61)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Data'!$N$2:$BW$88,41,FALSE)</f>
        <v>0</v>
      </c>
      <c r="F62" s="166">
        <f>IFERROR(E62+'Pay App 38'!F62,"")</f>
        <v>0</v>
      </c>
      <c r="G62" s="166">
        <f>SUM('Pay App 1:Pay App 38'!H62)</f>
        <v>0</v>
      </c>
      <c r="H62" s="165"/>
      <c r="I62" s="166">
        <f t="shared" si="2"/>
        <v>0</v>
      </c>
      <c r="J62" s="167">
        <f t="shared" si="3"/>
        <v>0</v>
      </c>
      <c r="K62" s="166">
        <f t="shared" si="4"/>
        <v>0</v>
      </c>
      <c r="L62" s="166" t="str">
        <f t="shared" si="0"/>
        <v/>
      </c>
      <c r="M62" s="165"/>
      <c r="N62" s="166">
        <f>SUM('Pay App 1:Pay App 39'!L62)+SUM('Pay App 1:Pay App 39'!M62)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Data'!$N$2:$BW$88,41,FALSE)</f>
        <v>0</v>
      </c>
      <c r="F63" s="166">
        <f>IFERROR(E63+'Pay App 38'!F63,"")</f>
        <v>0</v>
      </c>
      <c r="G63" s="166">
        <f>SUM('Pay App 1:Pay App 38'!H63)</f>
        <v>0</v>
      </c>
      <c r="H63" s="165"/>
      <c r="I63" s="166">
        <f t="shared" si="2"/>
        <v>0</v>
      </c>
      <c r="J63" s="167">
        <f t="shared" si="3"/>
        <v>0</v>
      </c>
      <c r="K63" s="166">
        <f t="shared" si="4"/>
        <v>0</v>
      </c>
      <c r="L63" s="166" t="str">
        <f t="shared" si="0"/>
        <v/>
      </c>
      <c r="M63" s="165"/>
      <c r="N63" s="166">
        <f>SUM('Pay App 1:Pay App 39'!L63)+SUM('Pay App 1:Pay App 39'!M63)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Data'!$N$2:$BW$88,41,FALSE)</f>
        <v>0</v>
      </c>
      <c r="F64" s="166">
        <f>IFERROR(E64+'Pay App 38'!F64,"")</f>
        <v>0</v>
      </c>
      <c r="G64" s="166">
        <f>SUM('Pay App 1:Pay App 38'!H64)</f>
        <v>0</v>
      </c>
      <c r="H64" s="165"/>
      <c r="I64" s="166">
        <f t="shared" si="2"/>
        <v>0</v>
      </c>
      <c r="J64" s="167">
        <f t="shared" si="3"/>
        <v>0</v>
      </c>
      <c r="K64" s="166">
        <f t="shared" si="4"/>
        <v>0</v>
      </c>
      <c r="L64" s="166" t="str">
        <f t="shared" si="0"/>
        <v/>
      </c>
      <c r="M64" s="165"/>
      <c r="N64" s="166">
        <f>SUM('Pay App 1:Pay App 39'!L64)+SUM('Pay App 1:Pay App 39'!M64)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Data'!$N$2:$BW$88,41,FALSE)</f>
        <v>0</v>
      </c>
      <c r="F65" s="166">
        <f>IFERROR(E65+'Pay App 38'!F65,"")</f>
        <v>0</v>
      </c>
      <c r="G65" s="166">
        <f>SUM('Pay App 1:Pay App 38'!H65)</f>
        <v>0</v>
      </c>
      <c r="H65" s="165"/>
      <c r="I65" s="166">
        <f t="shared" si="2"/>
        <v>0</v>
      </c>
      <c r="J65" s="167">
        <f t="shared" si="3"/>
        <v>0</v>
      </c>
      <c r="K65" s="166">
        <f t="shared" si="4"/>
        <v>0</v>
      </c>
      <c r="L65" s="166" t="str">
        <f t="shared" si="0"/>
        <v/>
      </c>
      <c r="M65" s="165"/>
      <c r="N65" s="166">
        <f>SUM('Pay App 1:Pay App 39'!L65)+SUM('Pay App 1:Pay App 39'!M65)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Data'!$N$2:$BW$88,41,FALSE)</f>
        <v>0</v>
      </c>
      <c r="F66" s="166">
        <f>IFERROR(E66+'Pay App 38'!F66,"")</f>
        <v>0</v>
      </c>
      <c r="G66" s="166">
        <f>SUM('Pay App 1:Pay App 38'!H66)</f>
        <v>0</v>
      </c>
      <c r="H66" s="165"/>
      <c r="I66" s="166">
        <f t="shared" si="2"/>
        <v>0</v>
      </c>
      <c r="J66" s="167">
        <f t="shared" si="3"/>
        <v>0</v>
      </c>
      <c r="K66" s="166">
        <f t="shared" si="4"/>
        <v>0</v>
      </c>
      <c r="L66" s="166" t="str">
        <f t="shared" si="0"/>
        <v/>
      </c>
      <c r="M66" s="165"/>
      <c r="N66" s="166">
        <f>SUM('Pay App 1:Pay App 39'!L66)+SUM('Pay App 1:Pay App 39'!M66)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Data'!$N$2:$BW$88,41,FALSE)</f>
        <v>0</v>
      </c>
      <c r="F67" s="166">
        <f>IFERROR(E67+'Pay App 38'!F67,"")</f>
        <v>0</v>
      </c>
      <c r="G67" s="166">
        <f>SUM('Pay App 1:Pay App 38'!H67)</f>
        <v>0</v>
      </c>
      <c r="H67" s="165"/>
      <c r="I67" s="166">
        <f t="shared" si="2"/>
        <v>0</v>
      </c>
      <c r="J67" s="167">
        <f t="shared" si="3"/>
        <v>0</v>
      </c>
      <c r="K67" s="166">
        <f t="shared" si="4"/>
        <v>0</v>
      </c>
      <c r="L67" s="166" t="str">
        <f t="shared" si="0"/>
        <v/>
      </c>
      <c r="M67" s="165"/>
      <c r="N67" s="166">
        <f>SUM('Pay App 1:Pay App 39'!L67)+SUM('Pay App 1:Pay App 39'!M67)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Data'!$N$2:$BW$88,41,FALSE)</f>
        <v>0</v>
      </c>
      <c r="F68" s="166">
        <f>IFERROR(E68+'Pay App 38'!F68,"")</f>
        <v>0</v>
      </c>
      <c r="G68" s="166">
        <f>SUM('Pay App 1:Pay App 38'!H68)</f>
        <v>0</v>
      </c>
      <c r="H68" s="165"/>
      <c r="I68" s="166">
        <f t="shared" si="2"/>
        <v>0</v>
      </c>
      <c r="J68" s="167">
        <f t="shared" si="3"/>
        <v>0</v>
      </c>
      <c r="K68" s="166">
        <f t="shared" si="4"/>
        <v>0</v>
      </c>
      <c r="L68" s="166" t="str">
        <f t="shared" si="0"/>
        <v/>
      </c>
      <c r="M68" s="165"/>
      <c r="N68" s="166">
        <f>SUM('Pay App 1:Pay App 39'!L68)+SUM('Pay App 1:Pay App 39'!M68)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Data'!$N$2:$BW$88,41,FALSE)</f>
        <v>0</v>
      </c>
      <c r="F69" s="166">
        <f>IFERROR(E69+'Pay App 38'!F69,"")</f>
        <v>0</v>
      </c>
      <c r="G69" s="166">
        <f>SUM('Pay App 1:Pay App 38'!H69)</f>
        <v>0</v>
      </c>
      <c r="H69" s="165"/>
      <c r="I69" s="166">
        <f t="shared" si="2"/>
        <v>0</v>
      </c>
      <c r="J69" s="167">
        <f t="shared" si="3"/>
        <v>0</v>
      </c>
      <c r="K69" s="166">
        <f t="shared" si="4"/>
        <v>0</v>
      </c>
      <c r="L69" s="166" t="str">
        <f t="shared" si="0"/>
        <v/>
      </c>
      <c r="M69" s="165"/>
      <c r="N69" s="166">
        <f>SUM('Pay App 1:Pay App 39'!L69)+SUM('Pay App 1:Pay App 39'!M69)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Data'!$N$2:$BW$88,41,FALSE)</f>
        <v>0</v>
      </c>
      <c r="F70" s="166">
        <f>IFERROR(E70+'Pay App 38'!F70,"")</f>
        <v>0</v>
      </c>
      <c r="G70" s="166">
        <f>SUM('Pay App 1:Pay App 38'!H70)</f>
        <v>0</v>
      </c>
      <c r="H70" s="165"/>
      <c r="I70" s="166">
        <f t="shared" si="2"/>
        <v>0</v>
      </c>
      <c r="J70" s="167">
        <f t="shared" si="3"/>
        <v>0</v>
      </c>
      <c r="K70" s="166">
        <f t="shared" si="4"/>
        <v>0</v>
      </c>
      <c r="L70" s="166" t="str">
        <f t="shared" si="0"/>
        <v/>
      </c>
      <c r="M70" s="165"/>
      <c r="N70" s="166">
        <f>SUM('Pay App 1:Pay App 39'!L70)+SUM('Pay App 1:Pay App 39'!M70)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Data'!$N$2:$BW$88,41,FALSE)</f>
        <v>0</v>
      </c>
      <c r="F71" s="166">
        <f>IFERROR(E71+'Pay App 38'!F71,"")</f>
        <v>0</v>
      </c>
      <c r="G71" s="166">
        <f>SUM('Pay App 1:Pay App 38'!H71)</f>
        <v>0</v>
      </c>
      <c r="H71" s="165"/>
      <c r="I71" s="166">
        <f t="shared" si="2"/>
        <v>0</v>
      </c>
      <c r="J71" s="167">
        <f t="shared" si="3"/>
        <v>0</v>
      </c>
      <c r="K71" s="166">
        <f t="shared" si="4"/>
        <v>0</v>
      </c>
      <c r="L71" s="166" t="str">
        <f t="shared" si="0"/>
        <v/>
      </c>
      <c r="M71" s="165"/>
      <c r="N71" s="166">
        <f>SUM('Pay App 1:Pay App 39'!L71)+SUM('Pay App 1:Pay App 39'!M71)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Data'!$N$2:$BW$88,41,FALSE)</f>
        <v>0</v>
      </c>
      <c r="F72" s="166">
        <f>IFERROR(E72+'Pay App 38'!F72,"")</f>
        <v>0</v>
      </c>
      <c r="G72" s="166">
        <f>SUM('Pay App 1:Pay App 38'!H72)</f>
        <v>0</v>
      </c>
      <c r="H72" s="165"/>
      <c r="I72" s="166">
        <f t="shared" si="2"/>
        <v>0</v>
      </c>
      <c r="J72" s="167">
        <f t="shared" si="3"/>
        <v>0</v>
      </c>
      <c r="K72" s="166">
        <f t="shared" si="4"/>
        <v>0</v>
      </c>
      <c r="L72" s="166" t="str">
        <f t="shared" si="0"/>
        <v/>
      </c>
      <c r="M72" s="165"/>
      <c r="N72" s="166">
        <f>SUM('Pay App 1:Pay App 39'!L72)+SUM('Pay App 1:Pay App 39'!M72)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Data'!$N$2:$BW$88,41,FALSE)</f>
        <v>0</v>
      </c>
      <c r="F73" s="166">
        <f>IFERROR(E73+'Pay App 38'!F73,"")</f>
        <v>0</v>
      </c>
      <c r="G73" s="166">
        <f>SUM('Pay App 1:Pay App 38'!H73)</f>
        <v>0</v>
      </c>
      <c r="H73" s="165"/>
      <c r="I73" s="166">
        <f t="shared" si="2"/>
        <v>0</v>
      </c>
      <c r="J73" s="167">
        <f t="shared" si="3"/>
        <v>0</v>
      </c>
      <c r="K73" s="166">
        <f t="shared" si="4"/>
        <v>0</v>
      </c>
      <c r="L73" s="166" t="str">
        <f t="shared" si="0"/>
        <v/>
      </c>
      <c r="M73" s="165"/>
      <c r="N73" s="166">
        <f>SUM('Pay App 1:Pay App 39'!L73)+SUM('Pay App 1:Pay App 39'!M73)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Data'!$N$2:$BW$88,41,FALSE)</f>
        <v>0</v>
      </c>
      <c r="F74" s="166">
        <f>IFERROR(E74+'Pay App 38'!F74,"")</f>
        <v>0</v>
      </c>
      <c r="G74" s="166">
        <f>SUM('Pay App 1:Pay App 38'!H74)</f>
        <v>0</v>
      </c>
      <c r="H74" s="165"/>
      <c r="I74" s="166">
        <f t="shared" si="2"/>
        <v>0</v>
      </c>
      <c r="J74" s="167">
        <f t="shared" si="3"/>
        <v>0</v>
      </c>
      <c r="K74" s="166">
        <f t="shared" si="4"/>
        <v>0</v>
      </c>
      <c r="L74" s="166" t="str">
        <f t="shared" si="0"/>
        <v/>
      </c>
      <c r="M74" s="165"/>
      <c r="N74" s="166">
        <f>SUM('Pay App 1:Pay App 39'!L74)+SUM('Pay App 1:Pay App 39'!M74)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Data'!$N$2:$BW$88,41,FALSE)</f>
        <v>0</v>
      </c>
      <c r="F75" s="166">
        <f>IFERROR(E75+'Pay App 38'!F75,"")</f>
        <v>0</v>
      </c>
      <c r="G75" s="166">
        <f>SUM('Pay App 1:Pay App 38'!H75)</f>
        <v>0</v>
      </c>
      <c r="H75" s="165"/>
      <c r="I75" s="166">
        <f t="shared" si="2"/>
        <v>0</v>
      </c>
      <c r="J75" s="167">
        <f t="shared" si="3"/>
        <v>0</v>
      </c>
      <c r="K75" s="166">
        <f t="shared" si="4"/>
        <v>0</v>
      </c>
      <c r="L75" s="166" t="str">
        <f t="shared" si="0"/>
        <v/>
      </c>
      <c r="M75" s="165"/>
      <c r="N75" s="166">
        <f>SUM('Pay App 1:Pay App 39'!L75)+SUM('Pay App 1:Pay App 39'!M75)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Data'!$N$2:$BW$88,41,FALSE)</f>
        <v>0</v>
      </c>
      <c r="F76" s="166">
        <f>IFERROR(E76+'Pay App 38'!F76,"")</f>
        <v>0</v>
      </c>
      <c r="G76" s="166">
        <f>SUM('Pay App 1:Pay App 38'!H76)</f>
        <v>0</v>
      </c>
      <c r="H76" s="165"/>
      <c r="I76" s="166">
        <f t="shared" si="2"/>
        <v>0</v>
      </c>
      <c r="J76" s="167">
        <f t="shared" si="3"/>
        <v>0</v>
      </c>
      <c r="K76" s="166">
        <f t="shared" si="4"/>
        <v>0</v>
      </c>
      <c r="L76" s="166" t="str">
        <f t="shared" si="0"/>
        <v/>
      </c>
      <c r="M76" s="165"/>
      <c r="N76" s="166">
        <f>SUM('Pay App 1:Pay App 39'!L76)+SUM('Pay App 1:Pay App 39'!M76)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Data'!$N$2:$BW$88,41,FALSE)</f>
        <v>0</v>
      </c>
      <c r="F77" s="166">
        <f>IFERROR(E77+'Pay App 38'!F77,"")</f>
        <v>0</v>
      </c>
      <c r="G77" s="166">
        <f>SUM('Pay App 1:Pay App 38'!H77)</f>
        <v>0</v>
      </c>
      <c r="H77" s="165"/>
      <c r="I77" s="166">
        <f t="shared" si="2"/>
        <v>0</v>
      </c>
      <c r="J77" s="167">
        <f t="shared" si="3"/>
        <v>0</v>
      </c>
      <c r="K77" s="166">
        <f t="shared" si="4"/>
        <v>0</v>
      </c>
      <c r="L77" s="166" t="str">
        <f t="shared" si="0"/>
        <v/>
      </c>
      <c r="M77" s="165"/>
      <c r="N77" s="166">
        <f>SUM('Pay App 1:Pay App 39'!L77)+SUM('Pay App 1:Pay App 39'!M77)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Data'!$N$2:$BW$88,41,FALSE)</f>
        <v>0</v>
      </c>
      <c r="F78" s="166">
        <f>IFERROR(E78+'Pay App 38'!F78,"")</f>
        <v>0</v>
      </c>
      <c r="G78" s="166">
        <f>SUM('Pay App 1:Pay App 38'!H78)</f>
        <v>0</v>
      </c>
      <c r="H78" s="165"/>
      <c r="I78" s="166">
        <f t="shared" si="2"/>
        <v>0</v>
      </c>
      <c r="J78" s="167">
        <f t="shared" si="3"/>
        <v>0</v>
      </c>
      <c r="K78" s="166">
        <f t="shared" si="4"/>
        <v>0</v>
      </c>
      <c r="L78" s="166" t="str">
        <f t="shared" si="0"/>
        <v/>
      </c>
      <c r="M78" s="165"/>
      <c r="N78" s="166">
        <f>SUM('Pay App 1:Pay App 39'!L78)+SUM('Pay App 1:Pay App 39'!M78)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Data'!$N$2:$BW$88,41,FALSE)</f>
        <v>0</v>
      </c>
      <c r="F79" s="166">
        <f>IFERROR(E79+'Pay App 38'!F79,"")</f>
        <v>0</v>
      </c>
      <c r="G79" s="166">
        <f>SUM('Pay App 1:Pay App 38'!H79)</f>
        <v>0</v>
      </c>
      <c r="H79" s="165"/>
      <c r="I79" s="166">
        <f t="shared" si="2"/>
        <v>0</v>
      </c>
      <c r="J79" s="167">
        <f t="shared" si="3"/>
        <v>0</v>
      </c>
      <c r="K79" s="166">
        <f t="shared" si="4"/>
        <v>0</v>
      </c>
      <c r="L79" s="166" t="str">
        <f t="shared" si="0"/>
        <v/>
      </c>
      <c r="M79" s="165"/>
      <c r="N79" s="166">
        <f>SUM('Pay App 1:Pay App 39'!L79)+SUM('Pay App 1:Pay App 39'!M79)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Data'!$N$2:$BW$88,41,FALSE)</f>
        <v>0</v>
      </c>
      <c r="F80" s="166">
        <f>IFERROR(E80+'Pay App 38'!F80,"")</f>
        <v>0</v>
      </c>
      <c r="G80" s="166">
        <f>SUM('Pay App 1:Pay App 38'!H80)</f>
        <v>0</v>
      </c>
      <c r="H80" s="165"/>
      <c r="I80" s="166">
        <f t="shared" si="2"/>
        <v>0</v>
      </c>
      <c r="J80" s="167">
        <f t="shared" si="3"/>
        <v>0</v>
      </c>
      <c r="K80" s="166">
        <f t="shared" si="4"/>
        <v>0</v>
      </c>
      <c r="L80" s="166" t="str">
        <f t="shared" si="0"/>
        <v/>
      </c>
      <c r="M80" s="165"/>
      <c r="N80" s="166">
        <f>SUM('Pay App 1:Pay App 39'!L80)+SUM('Pay App 1:Pay App 39'!M80)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Data'!$N$2:$BW$88,41,FALSE)</f>
        <v>0</v>
      </c>
      <c r="F81" s="166">
        <f>IFERROR(E81+'Pay App 38'!F81,"")</f>
        <v>0</v>
      </c>
      <c r="G81" s="166">
        <f>SUM('Pay App 1:Pay App 38'!H81)</f>
        <v>0</v>
      </c>
      <c r="H81" s="165"/>
      <c r="I81" s="166">
        <f t="shared" si="2"/>
        <v>0</v>
      </c>
      <c r="J81" s="167">
        <f t="shared" si="3"/>
        <v>0</v>
      </c>
      <c r="K81" s="166">
        <f t="shared" si="4"/>
        <v>0</v>
      </c>
      <c r="L81" s="166" t="str">
        <f t="shared" si="0"/>
        <v/>
      </c>
      <c r="M81" s="165"/>
      <c r="N81" s="166">
        <f>SUM('Pay App 1:Pay App 39'!L81)+SUM('Pay App 1:Pay App 39'!M81)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Data'!$N$2:$BW$88,41,FALSE)</f>
        <v>0</v>
      </c>
      <c r="F82" s="166">
        <f>IFERROR(E82+'Pay App 38'!F82,"")</f>
        <v>0</v>
      </c>
      <c r="G82" s="166">
        <f>SUM('Pay App 1:Pay App 38'!H82)</f>
        <v>0</v>
      </c>
      <c r="H82" s="165"/>
      <c r="I82" s="166">
        <f t="shared" si="2"/>
        <v>0</v>
      </c>
      <c r="J82" s="167">
        <f t="shared" si="3"/>
        <v>0</v>
      </c>
      <c r="K82" s="166">
        <f t="shared" si="4"/>
        <v>0</v>
      </c>
      <c r="L82" s="166" t="str">
        <f t="shared" si="0"/>
        <v/>
      </c>
      <c r="M82" s="165"/>
      <c r="N82" s="166">
        <f>SUM('Pay App 1:Pay App 39'!L82)+SUM('Pay App 1:Pay App 39'!M82)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Data'!$N$2:$BW$88,41,FALSE)</f>
        <v>0</v>
      </c>
      <c r="F83" s="166">
        <f>IFERROR(E83+'Pay App 38'!F83,"")</f>
        <v>0</v>
      </c>
      <c r="G83" s="166">
        <f>SUM('Pay App 1:Pay App 38'!H83)</f>
        <v>0</v>
      </c>
      <c r="H83" s="165"/>
      <c r="I83" s="166">
        <f t="shared" si="2"/>
        <v>0</v>
      </c>
      <c r="J83" s="167">
        <f t="shared" si="3"/>
        <v>0</v>
      </c>
      <c r="K83" s="166">
        <f t="shared" si="4"/>
        <v>0</v>
      </c>
      <c r="L83" s="166" t="str">
        <f t="shared" si="0"/>
        <v/>
      </c>
      <c r="M83" s="165"/>
      <c r="N83" s="166">
        <f>SUM('Pay App 1:Pay App 39'!L83)+SUM('Pay App 1:Pay App 39'!M83)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Data'!$N$2:$BW$88,41,FALSE)</f>
        <v>0</v>
      </c>
      <c r="F84" s="166">
        <f>IFERROR(E84+'Pay App 38'!F84,"")</f>
        <v>0</v>
      </c>
      <c r="G84" s="166">
        <f>SUM('Pay App 1:Pay App 38'!H84)</f>
        <v>0</v>
      </c>
      <c r="H84" s="165"/>
      <c r="I84" s="166">
        <f t="shared" si="2"/>
        <v>0</v>
      </c>
      <c r="J84" s="167">
        <f t="shared" si="3"/>
        <v>0</v>
      </c>
      <c r="K84" s="166">
        <f t="shared" si="4"/>
        <v>0</v>
      </c>
      <c r="L84" s="166" t="str">
        <f t="shared" si="0"/>
        <v/>
      </c>
      <c r="M84" s="165"/>
      <c r="N84" s="166">
        <f>SUM('Pay App 1:Pay App 39'!L84)+SUM('Pay App 1:Pay App 39'!M84)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Data'!$N$2:$BW$88,41,FALSE)</f>
        <v>0</v>
      </c>
      <c r="F85" s="166">
        <f>IFERROR(E85+'Pay App 38'!F85,"")</f>
        <v>0</v>
      </c>
      <c r="G85" s="166">
        <f>SUM('Pay App 1:Pay App 38'!H85)</f>
        <v>0</v>
      </c>
      <c r="H85" s="165"/>
      <c r="I85" s="166">
        <f t="shared" si="2"/>
        <v>0</v>
      </c>
      <c r="J85" s="167">
        <f t="shared" si="3"/>
        <v>0</v>
      </c>
      <c r="K85" s="166">
        <f t="shared" si="4"/>
        <v>0</v>
      </c>
      <c r="L85" s="166" t="str">
        <f t="shared" si="0"/>
        <v/>
      </c>
      <c r="M85" s="165"/>
      <c r="N85" s="166">
        <f>SUM('Pay App 1:Pay App 39'!L85)+SUM('Pay App 1:Pay App 39'!M85)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Data'!$N$2:$BW$88,41,FALSE)</f>
        <v>0</v>
      </c>
      <c r="F86" s="166">
        <f>IFERROR(E86+'Pay App 38'!F86,"")</f>
        <v>0</v>
      </c>
      <c r="G86" s="166">
        <f>SUM('Pay App 1:Pay App 38'!H86)</f>
        <v>0</v>
      </c>
      <c r="H86" s="165"/>
      <c r="I86" s="166">
        <f t="shared" si="2"/>
        <v>0</v>
      </c>
      <c r="J86" s="167">
        <f t="shared" si="3"/>
        <v>0</v>
      </c>
      <c r="K86" s="166">
        <f t="shared" si="4"/>
        <v>0</v>
      </c>
      <c r="L86" s="166" t="str">
        <f t="shared" si="0"/>
        <v/>
      </c>
      <c r="M86" s="165"/>
      <c r="N86" s="166">
        <f>SUM('Pay App 1:Pay App 39'!L86)+SUM('Pay App 1:Pay App 39'!M86)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Data'!$N$2:$BW$88,41,FALSE)</f>
        <v>0</v>
      </c>
      <c r="F87" s="166">
        <f>IFERROR(E87+'Pay App 38'!F87,"")</f>
        <v>0</v>
      </c>
      <c r="G87" s="166">
        <f>SUM('Pay App 1:Pay App 38'!H87)</f>
        <v>0</v>
      </c>
      <c r="H87" s="165"/>
      <c r="I87" s="166">
        <f t="shared" si="2"/>
        <v>0</v>
      </c>
      <c r="J87" s="167">
        <f t="shared" si="3"/>
        <v>0</v>
      </c>
      <c r="K87" s="166">
        <f t="shared" si="4"/>
        <v>0</v>
      </c>
      <c r="L87" s="166" t="str">
        <f t="shared" si="0"/>
        <v/>
      </c>
      <c r="M87" s="165"/>
      <c r="N87" s="166">
        <f>SUM('Pay App 1:Pay App 39'!L87)+SUM('Pay App 1:Pay App 39'!M87)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Data'!$N$2:$BW$88,41,FALSE)</f>
        <v>0</v>
      </c>
      <c r="F88" s="166">
        <f>IFERROR(E88+'Pay App 38'!F88,"")</f>
        <v>0</v>
      </c>
      <c r="G88" s="166">
        <f>SUM('Pay App 1:Pay App 38'!H88)</f>
        <v>0</v>
      </c>
      <c r="H88" s="165"/>
      <c r="I88" s="166">
        <f t="shared" si="2"/>
        <v>0</v>
      </c>
      <c r="J88" s="167">
        <f t="shared" si="3"/>
        <v>0</v>
      </c>
      <c r="K88" s="166">
        <f t="shared" si="4"/>
        <v>0</v>
      </c>
      <c r="L88" s="166" t="str">
        <f t="shared" si="0"/>
        <v/>
      </c>
      <c r="M88" s="165"/>
      <c r="N88" s="166">
        <f>SUM('Pay App 1:Pay App 39'!L88)+SUM('Pay App 1:Pay App 39'!M88)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Data'!$N$2:$BW$88,41,FALSE)</f>
        <v>0</v>
      </c>
      <c r="F89" s="166">
        <f>IFERROR(E89+'Pay App 38'!F89,"")</f>
        <v>0</v>
      </c>
      <c r="G89" s="166">
        <f>SUM('Pay App 1:Pay App 38'!H89)</f>
        <v>0</v>
      </c>
      <c r="H89" s="165"/>
      <c r="I89" s="166">
        <f t="shared" si="2"/>
        <v>0</v>
      </c>
      <c r="J89" s="167">
        <f t="shared" si="3"/>
        <v>0</v>
      </c>
      <c r="K89" s="166">
        <f t="shared" si="4"/>
        <v>0</v>
      </c>
      <c r="L89" s="166" t="str">
        <f t="shared" si="0"/>
        <v/>
      </c>
      <c r="M89" s="165"/>
      <c r="N89" s="166">
        <f>SUM('Pay App 1:Pay App 39'!L89)+SUM('Pay App 1:Pay App 39'!M89)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Data'!$N$2:$BW$88,41,FALSE)</f>
        <v>0</v>
      </c>
      <c r="F90" s="166">
        <f>IFERROR(E90+'Pay App 38'!F90,"")</f>
        <v>0</v>
      </c>
      <c r="G90" s="166">
        <f>SUM('Pay App 1:Pay App 38'!H90)</f>
        <v>0</v>
      </c>
      <c r="H90" s="165"/>
      <c r="I90" s="166">
        <f t="shared" si="2"/>
        <v>0</v>
      </c>
      <c r="J90" s="167">
        <f t="shared" si="3"/>
        <v>0</v>
      </c>
      <c r="K90" s="166">
        <f t="shared" si="4"/>
        <v>0</v>
      </c>
      <c r="L90" s="166" t="str">
        <f t="shared" si="0"/>
        <v/>
      </c>
      <c r="M90" s="165"/>
      <c r="N90" s="166">
        <f>SUM('Pay App 1:Pay App 39'!L90)+SUM('Pay App 1:Pay App 39'!M90)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Data'!$N$2:$BW$88,41,FALSE)</f>
        <v>0</v>
      </c>
      <c r="F91" s="166">
        <f>IFERROR(E91+'Pay App 38'!F91,"")</f>
        <v>0</v>
      </c>
      <c r="G91" s="166">
        <f>SUM('Pay App 1:Pay App 38'!H91)</f>
        <v>0</v>
      </c>
      <c r="H91" s="165"/>
      <c r="I91" s="166">
        <f t="shared" si="2"/>
        <v>0</v>
      </c>
      <c r="J91" s="167">
        <f t="shared" si="3"/>
        <v>0</v>
      </c>
      <c r="K91" s="166">
        <f t="shared" si="4"/>
        <v>0</v>
      </c>
      <c r="L91" s="166" t="str">
        <f t="shared" si="0"/>
        <v/>
      </c>
      <c r="M91" s="165"/>
      <c r="N91" s="166">
        <f>SUM('Pay App 1:Pay App 39'!L91)+SUM('Pay App 1:Pay App 39'!M91)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Data'!$N$2:$BW$88,41,FALSE)</f>
        <v>0</v>
      </c>
      <c r="F92" s="166">
        <f>IFERROR(E92+'Pay App 38'!F92,"")</f>
        <v>0</v>
      </c>
      <c r="G92" s="166">
        <f>SUM('Pay App 1:Pay App 38'!H92)</f>
        <v>0</v>
      </c>
      <c r="H92" s="165"/>
      <c r="I92" s="166">
        <f t="shared" si="2"/>
        <v>0</v>
      </c>
      <c r="J92" s="167">
        <f t="shared" si="3"/>
        <v>0</v>
      </c>
      <c r="K92" s="166">
        <f t="shared" si="4"/>
        <v>0</v>
      </c>
      <c r="L92" s="166" t="str">
        <f t="shared" si="0"/>
        <v/>
      </c>
      <c r="M92" s="165"/>
      <c r="N92" s="166">
        <f>SUM('Pay App 1:Pay App 39'!L92)+SUM('Pay App 1:Pay App 39'!M92)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Data'!$N$2:$BW$88,41,FALSE)</f>
        <v>0</v>
      </c>
      <c r="F93" s="166">
        <f>IFERROR(E93+'Pay App 38'!F93,"")</f>
        <v>0</v>
      </c>
      <c r="G93" s="166">
        <f>SUM('Pay App 1:Pay App 38'!H93)</f>
        <v>0</v>
      </c>
      <c r="H93" s="165"/>
      <c r="I93" s="166">
        <f t="shared" si="2"/>
        <v>0</v>
      </c>
      <c r="J93" s="167">
        <f t="shared" si="3"/>
        <v>0</v>
      </c>
      <c r="K93" s="166">
        <f t="shared" si="4"/>
        <v>0</v>
      </c>
      <c r="L93" s="166" t="str">
        <f t="shared" si="0"/>
        <v/>
      </c>
      <c r="M93" s="165"/>
      <c r="N93" s="166">
        <f>SUM('Pay App 1:Pay App 39'!L93)+SUM('Pay App 1:Pay App 39'!M93)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Data'!$N$2:$BW$88,41,FALSE)</f>
        <v>0</v>
      </c>
      <c r="F94" s="166">
        <f>IFERROR(E94+'Pay App 38'!F94,"")</f>
        <v>0</v>
      </c>
      <c r="G94" s="166">
        <f>SUM('Pay App 1:Pay App 38'!H94)</f>
        <v>0</v>
      </c>
      <c r="H94" s="165"/>
      <c r="I94" s="166">
        <f t="shared" si="2"/>
        <v>0</v>
      </c>
      <c r="J94" s="167">
        <f t="shared" si="3"/>
        <v>0</v>
      </c>
      <c r="K94" s="166">
        <f t="shared" si="4"/>
        <v>0</v>
      </c>
      <c r="L94" s="166" t="str">
        <f t="shared" si="0"/>
        <v/>
      </c>
      <c r="M94" s="165"/>
      <c r="N94" s="166">
        <f>SUM('Pay App 1:Pay App 39'!L94)+SUM('Pay App 1:Pay App 39'!M94)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Data'!$N$2:$BW$88,41,FALSE)</f>
        <v>0</v>
      </c>
      <c r="F95" s="166">
        <f>IFERROR(E95+'Pay App 38'!F95,"")</f>
        <v>0</v>
      </c>
      <c r="G95" s="166">
        <f>SUM('Pay App 1:Pay App 38'!H95)</f>
        <v>0</v>
      </c>
      <c r="H95" s="165"/>
      <c r="I95" s="166">
        <f t="shared" si="2"/>
        <v>0</v>
      </c>
      <c r="J95" s="167">
        <f t="shared" si="3"/>
        <v>0</v>
      </c>
      <c r="K95" s="166">
        <f t="shared" si="4"/>
        <v>0</v>
      </c>
      <c r="L95" s="166" t="str">
        <f t="shared" si="0"/>
        <v/>
      </c>
      <c r="M95" s="165"/>
      <c r="N95" s="166">
        <f>SUM('Pay App 1:Pay App 39'!L95)+SUM('Pay App 1:Pay App 39'!M95)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Data'!$N$2:$BW$88,41,FALSE)</f>
        <v>0</v>
      </c>
      <c r="F96" s="166">
        <f>IFERROR(E96+'Pay App 38'!F96,"")</f>
        <v>0</v>
      </c>
      <c r="G96" s="166">
        <f>SUM('Pay App 1:Pay App 38'!H96)</f>
        <v>0</v>
      </c>
      <c r="H96" s="165"/>
      <c r="I96" s="166">
        <f t="shared" si="2"/>
        <v>0</v>
      </c>
      <c r="J96" s="167">
        <f t="shared" si="3"/>
        <v>0</v>
      </c>
      <c r="K96" s="166">
        <f t="shared" si="4"/>
        <v>0</v>
      </c>
      <c r="L96" s="166" t="str">
        <f t="shared" si="0"/>
        <v/>
      </c>
      <c r="M96" s="165"/>
      <c r="N96" s="166">
        <f>SUM('Pay App 1:Pay App 39'!L96)+SUM('Pay App 1:Pay App 39'!M96)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Data'!$N$2:$BW$88,41,FALSE)</f>
        <v>0</v>
      </c>
      <c r="F97" s="166">
        <f>IFERROR(E97+'Pay App 38'!F97,"")</f>
        <v>0</v>
      </c>
      <c r="G97" s="166">
        <f>SUM('Pay App 1:Pay App 38'!H97)</f>
        <v>0</v>
      </c>
      <c r="H97" s="165"/>
      <c r="I97" s="166">
        <f t="shared" si="2"/>
        <v>0</v>
      </c>
      <c r="J97" s="167">
        <f t="shared" si="3"/>
        <v>0</v>
      </c>
      <c r="K97" s="166">
        <f t="shared" si="4"/>
        <v>0</v>
      </c>
      <c r="L97" s="166" t="str">
        <f t="shared" si="0"/>
        <v/>
      </c>
      <c r="M97" s="165"/>
      <c r="N97" s="166">
        <f>SUM('Pay App 1:Pay App 39'!L97)+SUM('Pay App 1:Pay App 39'!M97)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Data'!$N$2:$BW$88,41,FALSE)</f>
        <v>0</v>
      </c>
      <c r="F98" s="166">
        <f>IFERROR(E98+'Pay App 38'!F98,"")</f>
        <v>0</v>
      </c>
      <c r="G98" s="166">
        <f>SUM('Pay App 1:Pay App 38'!H98)</f>
        <v>0</v>
      </c>
      <c r="H98" s="165"/>
      <c r="I98" s="166">
        <f t="shared" si="2"/>
        <v>0</v>
      </c>
      <c r="J98" s="167">
        <f t="shared" si="3"/>
        <v>0</v>
      </c>
      <c r="K98" s="166">
        <f t="shared" si="4"/>
        <v>0</v>
      </c>
      <c r="L98" s="166" t="str">
        <f t="shared" si="0"/>
        <v/>
      </c>
      <c r="M98" s="165"/>
      <c r="N98" s="166">
        <f>SUM('Pay App 1:Pay App 39'!L98)+SUM('Pay App 1:Pay App 39'!M98)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Data'!$N$2:$BW$88,41,FALSE)</f>
        <v>0</v>
      </c>
      <c r="F99" s="166">
        <f>IFERROR(E99+'Pay App 38'!F99,"")</f>
        <v>0</v>
      </c>
      <c r="G99" s="166">
        <f>SUM('Pay App 1:Pay App 38'!H99)</f>
        <v>0</v>
      </c>
      <c r="H99" s="165"/>
      <c r="I99" s="166">
        <f t="shared" si="2"/>
        <v>0</v>
      </c>
      <c r="J99" s="167">
        <f t="shared" si="3"/>
        <v>0</v>
      </c>
      <c r="K99" s="166">
        <f t="shared" si="4"/>
        <v>0</v>
      </c>
      <c r="L99" s="166" t="str">
        <f t="shared" si="0"/>
        <v/>
      </c>
      <c r="M99" s="165"/>
      <c r="N99" s="166">
        <f>SUM('Pay App 1:Pay App 39'!L99)+SUM('Pay App 1:Pay App 39'!M99)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Data'!$N$2:$BW$88,41,FALSE)</f>
        <v>0</v>
      </c>
      <c r="F100" s="166">
        <f>IFERROR(E100+'Pay App 38'!F100,"")</f>
        <v>0</v>
      </c>
      <c r="G100" s="166">
        <f>SUM('Pay App 1:Pay App 38'!H100)</f>
        <v>0</v>
      </c>
      <c r="H100" s="165"/>
      <c r="I100" s="166">
        <f>G100+H100</f>
        <v>0</v>
      </c>
      <c r="J100" s="167">
        <f>IFERROR(I100/F100,0)</f>
        <v>0</v>
      </c>
      <c r="K100" s="166">
        <f>IFERROR(F100-I100,"")</f>
        <v>0</v>
      </c>
      <c r="L100" s="166" t="str">
        <f t="shared" si="0"/>
        <v/>
      </c>
      <c r="M100" s="165"/>
      <c r="N100" s="166">
        <f>SUM('Pay App 1:Pay App 39'!L100)+SUM('Pay App 1:Pay App 39'!M100)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39.200000000000003</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Data'!$N$2:$BW$88,41,FALSE)</f>
        <v>0</v>
      </c>
      <c r="F106" s="166">
        <f>IFERROR(E106+'Pay App 38'!F106,"")</f>
        <v>0</v>
      </c>
      <c r="G106" s="166">
        <f>SUM('Pay App 1:Pay App 38'!H106)</f>
        <v>0</v>
      </c>
      <c r="H106" s="165"/>
      <c r="I106" s="166">
        <f>G106+H106</f>
        <v>0</v>
      </c>
      <c r="J106" s="167">
        <f>IFERROR(I106/F106,0)</f>
        <v>0</v>
      </c>
      <c r="K106" s="166">
        <f>IFERROR(F106-I106,"")</f>
        <v>0</v>
      </c>
      <c r="L106" s="166" t="str">
        <f>IF(AND($H$33&lt;100000, $H$33&gt;0, H106&gt;=1),0,IF(AND($H$33&gt;=100000,H106&lt;&gt;""),O106,""))</f>
        <v/>
      </c>
      <c r="M106" s="165"/>
      <c r="N106" s="166">
        <f>SUM('Pay App 1:Pay App 39'!L106)+SUM('Pay App 1:Pay App 39'!M106)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Data'!$N$2:$BW$88,41,FALSE)</f>
        <v>0</v>
      </c>
      <c r="F107" s="166">
        <f>IFERROR(E107+'Pay App 38'!F107,"")</f>
        <v>0</v>
      </c>
      <c r="G107" s="166">
        <f>SUM('Pay App 1:Pay App 38'!H107)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39'!L107)+SUM('Pay App 1:Pay App 39'!M107)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Data'!$N$2:$BW$88,41,FALSE)</f>
        <v>0</v>
      </c>
      <c r="F108" s="166">
        <f>IFERROR(E108+'Pay App 38'!F108,"")</f>
        <v>0</v>
      </c>
      <c r="G108" s="166">
        <f>SUM('Pay App 1:Pay App 38'!H108)</f>
        <v>0</v>
      </c>
      <c r="H108" s="165"/>
      <c r="I108" s="166">
        <f t="shared" si="6"/>
        <v>0</v>
      </c>
      <c r="J108" s="167">
        <f t="shared" si="7"/>
        <v>0</v>
      </c>
      <c r="K108" s="166">
        <f t="shared" si="8"/>
        <v>0</v>
      </c>
      <c r="L108" s="166" t="str">
        <f t="shared" si="9"/>
        <v/>
      </c>
      <c r="M108" s="165"/>
      <c r="N108" s="166">
        <f>SUM('Pay App 1:Pay App 39'!L108)+SUM('Pay App 1:Pay App 39'!M108)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Data'!$N$2:$BW$88,41,FALSE)</f>
        <v>0</v>
      </c>
      <c r="F109" s="166">
        <f>IFERROR(E109+'Pay App 38'!F109,"")</f>
        <v>0</v>
      </c>
      <c r="G109" s="166">
        <f>SUM('Pay App 1:Pay App 38'!H109)</f>
        <v>0</v>
      </c>
      <c r="H109" s="165"/>
      <c r="I109" s="166">
        <f t="shared" si="6"/>
        <v>0</v>
      </c>
      <c r="J109" s="167">
        <f t="shared" si="7"/>
        <v>0</v>
      </c>
      <c r="K109" s="166">
        <f t="shared" si="8"/>
        <v>0</v>
      </c>
      <c r="L109" s="166" t="str">
        <f t="shared" si="9"/>
        <v/>
      </c>
      <c r="M109" s="165"/>
      <c r="N109" s="166">
        <f>SUM('Pay App 1:Pay App 39'!L109)+SUM('Pay App 1:Pay App 39'!M109)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Data'!$N$2:$BW$88,41,FALSE)</f>
        <v>0</v>
      </c>
      <c r="F110" s="166">
        <f>IFERROR(E110+'Pay App 38'!F110,"")</f>
        <v>0</v>
      </c>
      <c r="G110" s="166">
        <f>SUM('Pay App 1:Pay App 38'!H110)</f>
        <v>0</v>
      </c>
      <c r="H110" s="165"/>
      <c r="I110" s="166">
        <f t="shared" si="6"/>
        <v>0</v>
      </c>
      <c r="J110" s="167">
        <f t="shared" si="7"/>
        <v>0</v>
      </c>
      <c r="K110" s="166">
        <f t="shared" si="8"/>
        <v>0</v>
      </c>
      <c r="L110" s="166" t="str">
        <f t="shared" si="9"/>
        <v/>
      </c>
      <c r="M110" s="165"/>
      <c r="N110" s="166">
        <f>SUM('Pay App 1:Pay App 39'!L110)+SUM('Pay App 1:Pay App 39'!M110)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Data'!$N$2:$BW$88,41,FALSE)</f>
        <v>0</v>
      </c>
      <c r="F111" s="166">
        <f>IFERROR(E111+'Pay App 38'!F111,"")</f>
        <v>0</v>
      </c>
      <c r="G111" s="166">
        <f>SUM('Pay App 1:Pay App 38'!H111)</f>
        <v>0</v>
      </c>
      <c r="H111" s="165"/>
      <c r="I111" s="166">
        <f t="shared" si="6"/>
        <v>0</v>
      </c>
      <c r="J111" s="167">
        <f t="shared" si="7"/>
        <v>0</v>
      </c>
      <c r="K111" s="166">
        <f t="shared" si="8"/>
        <v>0</v>
      </c>
      <c r="L111" s="166" t="str">
        <f t="shared" si="9"/>
        <v/>
      </c>
      <c r="M111" s="165"/>
      <c r="N111" s="166">
        <f>SUM('Pay App 1:Pay App 39'!L111)+SUM('Pay App 1:Pay App 39'!M111)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Data'!$N$2:$BW$88,41,FALSE)</f>
        <v>0</v>
      </c>
      <c r="F112" s="166">
        <f>IFERROR(E112+'Pay App 38'!F112,"")</f>
        <v>0</v>
      </c>
      <c r="G112" s="166">
        <f>SUM('Pay App 1:Pay App 38'!H112)</f>
        <v>0</v>
      </c>
      <c r="H112" s="165"/>
      <c r="I112" s="166">
        <f t="shared" si="6"/>
        <v>0</v>
      </c>
      <c r="J112" s="167">
        <f t="shared" si="7"/>
        <v>0</v>
      </c>
      <c r="K112" s="166">
        <f t="shared" si="8"/>
        <v>0</v>
      </c>
      <c r="L112" s="166" t="str">
        <f t="shared" si="9"/>
        <v/>
      </c>
      <c r="M112" s="165"/>
      <c r="N112" s="166">
        <f>SUM('Pay App 1:Pay App 39'!L112)+SUM('Pay App 1:Pay App 39'!M112)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Data'!$N$2:$BW$88,41,FALSE)</f>
        <v>0</v>
      </c>
      <c r="F113" s="166">
        <f>IFERROR(E113+'Pay App 38'!F113,"")</f>
        <v>0</v>
      </c>
      <c r="G113" s="166">
        <f>SUM('Pay App 1:Pay App 38'!H113)</f>
        <v>0</v>
      </c>
      <c r="H113" s="165"/>
      <c r="I113" s="166">
        <f t="shared" si="6"/>
        <v>0</v>
      </c>
      <c r="J113" s="167">
        <f t="shared" si="7"/>
        <v>0</v>
      </c>
      <c r="K113" s="166">
        <f t="shared" si="8"/>
        <v>0</v>
      </c>
      <c r="L113" s="166" t="str">
        <f t="shared" si="9"/>
        <v/>
      </c>
      <c r="M113" s="165"/>
      <c r="N113" s="166">
        <f>SUM('Pay App 1:Pay App 39'!L113)+SUM('Pay App 1:Pay App 39'!M113)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Data'!$N$2:$BW$88,41,FALSE)</f>
        <v>0</v>
      </c>
      <c r="F114" s="166">
        <f>IFERROR(E114+'Pay App 38'!F114,"")</f>
        <v>0</v>
      </c>
      <c r="G114" s="166">
        <f>SUM('Pay App 1:Pay App 38'!H114)</f>
        <v>0</v>
      </c>
      <c r="H114" s="165"/>
      <c r="I114" s="166">
        <f t="shared" si="6"/>
        <v>0</v>
      </c>
      <c r="J114" s="167">
        <f t="shared" si="7"/>
        <v>0</v>
      </c>
      <c r="K114" s="166">
        <f t="shared" si="8"/>
        <v>0</v>
      </c>
      <c r="L114" s="166" t="str">
        <f t="shared" si="9"/>
        <v/>
      </c>
      <c r="M114" s="165"/>
      <c r="N114" s="166">
        <f>SUM('Pay App 1:Pay App 39'!L114)+SUM('Pay App 1:Pay App 39'!M114)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Data'!$N$2:$BW$88,41,FALSE)</f>
        <v>0</v>
      </c>
      <c r="F115" s="166">
        <f>IFERROR(E115+'Pay App 38'!F115,"")</f>
        <v>0</v>
      </c>
      <c r="G115" s="166">
        <f>SUM('Pay App 1:Pay App 38'!H115)</f>
        <v>0</v>
      </c>
      <c r="H115" s="165"/>
      <c r="I115" s="166">
        <f t="shared" si="6"/>
        <v>0</v>
      </c>
      <c r="J115" s="167">
        <f t="shared" si="7"/>
        <v>0</v>
      </c>
      <c r="K115" s="166">
        <f t="shared" si="8"/>
        <v>0</v>
      </c>
      <c r="L115" s="166" t="str">
        <f t="shared" si="9"/>
        <v/>
      </c>
      <c r="M115" s="165"/>
      <c r="N115" s="166">
        <f>SUM('Pay App 1:Pay App 39'!L115)+SUM('Pay App 1:Pay App 39'!M115)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Data'!$N$2:$BW$88,41,FALSE)</f>
        <v>0</v>
      </c>
      <c r="F116" s="166">
        <f>IFERROR(E116+'Pay App 38'!F116,"")</f>
        <v>0</v>
      </c>
      <c r="G116" s="166">
        <f>SUM('Pay App 1:Pay App 38'!H116)</f>
        <v>0</v>
      </c>
      <c r="H116" s="165"/>
      <c r="I116" s="166">
        <f t="shared" si="6"/>
        <v>0</v>
      </c>
      <c r="J116" s="167">
        <f t="shared" si="7"/>
        <v>0</v>
      </c>
      <c r="K116" s="166">
        <f t="shared" si="8"/>
        <v>0</v>
      </c>
      <c r="L116" s="166" t="str">
        <f t="shared" si="9"/>
        <v/>
      </c>
      <c r="M116" s="165"/>
      <c r="N116" s="166">
        <f>SUM('Pay App 1:Pay App 39'!L116)+SUM('Pay App 1:Pay App 39'!M116)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Data'!$N$2:$BW$88,41,FALSE)</f>
        <v>0</v>
      </c>
      <c r="F117" s="166">
        <f>IFERROR(E117+'Pay App 38'!F117,"")</f>
        <v>0</v>
      </c>
      <c r="G117" s="166">
        <f>SUM('Pay App 1:Pay App 38'!H117)</f>
        <v>0</v>
      </c>
      <c r="H117" s="165"/>
      <c r="I117" s="166">
        <f t="shared" si="6"/>
        <v>0</v>
      </c>
      <c r="J117" s="167">
        <f t="shared" si="7"/>
        <v>0</v>
      </c>
      <c r="K117" s="166">
        <f t="shared" si="8"/>
        <v>0</v>
      </c>
      <c r="L117" s="166" t="str">
        <f t="shared" si="9"/>
        <v/>
      </c>
      <c r="M117" s="165"/>
      <c r="N117" s="166">
        <f>SUM('Pay App 1:Pay App 39'!L117)+SUM('Pay App 1:Pay App 39'!M117)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Data'!$N$2:$BW$88,41,FALSE)</f>
        <v>0</v>
      </c>
      <c r="F118" s="166">
        <f>IFERROR(E118+'Pay App 38'!F118,"")</f>
        <v>0</v>
      </c>
      <c r="G118" s="166">
        <f>SUM('Pay App 1:Pay App 38'!H118)</f>
        <v>0</v>
      </c>
      <c r="H118" s="165"/>
      <c r="I118" s="166">
        <f t="shared" si="6"/>
        <v>0</v>
      </c>
      <c r="J118" s="167">
        <f t="shared" si="7"/>
        <v>0</v>
      </c>
      <c r="K118" s="166">
        <f t="shared" si="8"/>
        <v>0</v>
      </c>
      <c r="L118" s="166" t="str">
        <f t="shared" si="9"/>
        <v/>
      </c>
      <c r="M118" s="165"/>
      <c r="N118" s="166">
        <f>SUM('Pay App 1:Pay App 39'!L118)+SUM('Pay App 1:Pay App 39'!M118)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Data'!$N$2:$BW$88,41,FALSE)</f>
        <v>0</v>
      </c>
      <c r="F119" s="166">
        <f>IFERROR(E119+'Pay App 38'!F119,"")</f>
        <v>0</v>
      </c>
      <c r="G119" s="166">
        <f>SUM('Pay App 1:Pay App 38'!H119)</f>
        <v>0</v>
      </c>
      <c r="H119" s="165"/>
      <c r="I119" s="166">
        <f t="shared" si="6"/>
        <v>0</v>
      </c>
      <c r="J119" s="167">
        <f t="shared" si="7"/>
        <v>0</v>
      </c>
      <c r="K119" s="166">
        <f t="shared" si="8"/>
        <v>0</v>
      </c>
      <c r="L119" s="166" t="str">
        <f t="shared" si="9"/>
        <v/>
      </c>
      <c r="M119" s="165"/>
      <c r="N119" s="166">
        <f>SUM('Pay App 1:Pay App 39'!L119)+SUM('Pay App 1:Pay App 39'!M119)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Data'!$N$2:$BW$88,41,FALSE)</f>
        <v>0</v>
      </c>
      <c r="F120" s="166">
        <f>IFERROR(E120+'Pay App 38'!F120,"")</f>
        <v>0</v>
      </c>
      <c r="G120" s="166">
        <f>SUM('Pay App 1:Pay App 38'!H120)</f>
        <v>0</v>
      </c>
      <c r="H120" s="165"/>
      <c r="I120" s="166">
        <f t="shared" si="6"/>
        <v>0</v>
      </c>
      <c r="J120" s="167">
        <f t="shared" si="7"/>
        <v>0</v>
      </c>
      <c r="K120" s="166">
        <f t="shared" si="8"/>
        <v>0</v>
      </c>
      <c r="L120" s="166" t="str">
        <f t="shared" si="9"/>
        <v/>
      </c>
      <c r="M120" s="165"/>
      <c r="N120" s="166">
        <f>SUM('Pay App 1:Pay App 39'!L120)+SUM('Pay App 1:Pay App 39'!M120)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Data'!$N$2:$BW$88,41,FALSE)</f>
        <v>0</v>
      </c>
      <c r="F121" s="166">
        <f>IFERROR(E121+'Pay App 38'!F121,"")</f>
        <v>0</v>
      </c>
      <c r="G121" s="166">
        <f>SUM('Pay App 1:Pay App 38'!H121)</f>
        <v>0</v>
      </c>
      <c r="H121" s="165"/>
      <c r="I121" s="166">
        <f t="shared" si="6"/>
        <v>0</v>
      </c>
      <c r="J121" s="167">
        <f t="shared" si="7"/>
        <v>0</v>
      </c>
      <c r="K121" s="166">
        <f t="shared" si="8"/>
        <v>0</v>
      </c>
      <c r="L121" s="166" t="str">
        <f t="shared" si="9"/>
        <v/>
      </c>
      <c r="M121" s="165"/>
      <c r="N121" s="166">
        <f>SUM('Pay App 1:Pay App 39'!L121)+SUM('Pay App 1:Pay App 39'!M121)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Data'!$N$2:$BW$88,41,FALSE)</f>
        <v>0</v>
      </c>
      <c r="F122" s="166">
        <f>IFERROR(E122+'Pay App 38'!F122,"")</f>
        <v>0</v>
      </c>
      <c r="G122" s="166">
        <f>SUM('Pay App 1:Pay App 38'!H122)</f>
        <v>0</v>
      </c>
      <c r="H122" s="165"/>
      <c r="I122" s="166">
        <f t="shared" si="6"/>
        <v>0</v>
      </c>
      <c r="J122" s="167">
        <f t="shared" si="7"/>
        <v>0</v>
      </c>
      <c r="K122" s="166">
        <f t="shared" si="8"/>
        <v>0</v>
      </c>
      <c r="L122" s="166" t="str">
        <f t="shared" si="9"/>
        <v/>
      </c>
      <c r="M122" s="165"/>
      <c r="N122" s="166">
        <f>SUM('Pay App 1:Pay App 39'!L122)+SUM('Pay App 1:Pay App 39'!M122)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Data'!$N$2:$BW$88,41,FALSE)</f>
        <v>0</v>
      </c>
      <c r="F123" s="166">
        <f>IFERROR(E123+'Pay App 38'!F123,"")</f>
        <v>0</v>
      </c>
      <c r="G123" s="166">
        <f>SUM('Pay App 1:Pay App 38'!H123)</f>
        <v>0</v>
      </c>
      <c r="H123" s="165"/>
      <c r="I123" s="166">
        <f t="shared" si="6"/>
        <v>0</v>
      </c>
      <c r="J123" s="167">
        <f t="shared" si="7"/>
        <v>0</v>
      </c>
      <c r="K123" s="166">
        <f t="shared" si="8"/>
        <v>0</v>
      </c>
      <c r="L123" s="166" t="str">
        <f t="shared" si="9"/>
        <v/>
      </c>
      <c r="M123" s="165"/>
      <c r="N123" s="166">
        <f>SUM('Pay App 1:Pay App 39'!L123)+SUM('Pay App 1:Pay App 39'!M123)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Data'!$N$2:$BW$88,41,FALSE)</f>
        <v>0</v>
      </c>
      <c r="F124" s="166">
        <f>IFERROR(E124+'Pay App 38'!F124,"")</f>
        <v>0</v>
      </c>
      <c r="G124" s="166">
        <f>SUM('Pay App 1:Pay App 38'!H124)</f>
        <v>0</v>
      </c>
      <c r="H124" s="165"/>
      <c r="I124" s="166">
        <f t="shared" si="6"/>
        <v>0</v>
      </c>
      <c r="J124" s="167">
        <f t="shared" si="7"/>
        <v>0</v>
      </c>
      <c r="K124" s="166">
        <f t="shared" si="8"/>
        <v>0</v>
      </c>
      <c r="L124" s="166" t="str">
        <f t="shared" si="9"/>
        <v/>
      </c>
      <c r="M124" s="165"/>
      <c r="N124" s="166">
        <f>SUM('Pay App 1:Pay App 39'!L124)+SUM('Pay App 1:Pay App 39'!M124)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Data'!$N$2:$BW$88,41,FALSE)</f>
        <v>0</v>
      </c>
      <c r="F125" s="166">
        <f>IFERROR(E125+'Pay App 38'!F125,"")</f>
        <v>0</v>
      </c>
      <c r="G125" s="166">
        <f>SUM('Pay App 1:Pay App 38'!H125)</f>
        <v>0</v>
      </c>
      <c r="H125" s="165"/>
      <c r="I125" s="166">
        <f t="shared" si="6"/>
        <v>0</v>
      </c>
      <c r="J125" s="167">
        <f t="shared" si="7"/>
        <v>0</v>
      </c>
      <c r="K125" s="166">
        <f t="shared" si="8"/>
        <v>0</v>
      </c>
      <c r="L125" s="166" t="str">
        <f t="shared" si="9"/>
        <v/>
      </c>
      <c r="M125" s="165"/>
      <c r="N125" s="166">
        <f>SUM('Pay App 1:Pay App 39'!L125)+SUM('Pay App 1:Pay App 39'!M125)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Data'!$N$2:$BW$88,41,FALSE)</f>
        <v>0</v>
      </c>
      <c r="F126" s="166">
        <f>IFERROR(E126+'Pay App 38'!F126,"")</f>
        <v>0</v>
      </c>
      <c r="G126" s="166">
        <f>SUM('Pay App 1:Pay App 38'!H126)</f>
        <v>0</v>
      </c>
      <c r="H126" s="165"/>
      <c r="I126" s="166">
        <f t="shared" si="6"/>
        <v>0</v>
      </c>
      <c r="J126" s="167">
        <f t="shared" si="7"/>
        <v>0</v>
      </c>
      <c r="K126" s="166">
        <f t="shared" si="8"/>
        <v>0</v>
      </c>
      <c r="L126" s="166" t="str">
        <f t="shared" si="9"/>
        <v/>
      </c>
      <c r="M126" s="165"/>
      <c r="N126" s="166">
        <f>SUM('Pay App 1:Pay App 39'!L126)+SUM('Pay App 1:Pay App 39'!M126)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Data'!$N$2:$BW$88,41,FALSE)</f>
        <v>0</v>
      </c>
      <c r="F127" s="166">
        <f>IFERROR(E127+'Pay App 38'!F127,"")</f>
        <v>0</v>
      </c>
      <c r="G127" s="166">
        <f>SUM('Pay App 1:Pay App 38'!H127)</f>
        <v>0</v>
      </c>
      <c r="H127" s="165"/>
      <c r="I127" s="166">
        <f t="shared" si="6"/>
        <v>0</v>
      </c>
      <c r="J127" s="167">
        <f t="shared" si="7"/>
        <v>0</v>
      </c>
      <c r="K127" s="166">
        <f t="shared" si="8"/>
        <v>0</v>
      </c>
      <c r="L127" s="166" t="str">
        <f t="shared" si="9"/>
        <v/>
      </c>
      <c r="M127" s="165"/>
      <c r="N127" s="166">
        <f>SUM('Pay App 1:Pay App 39'!L127)+SUM('Pay App 1:Pay App 39'!M127)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Data'!$N$2:$BW$88,41,FALSE)</f>
        <v>0</v>
      </c>
      <c r="F128" s="166">
        <f>IFERROR(E128+'Pay App 38'!F128,"")</f>
        <v>0</v>
      </c>
      <c r="G128" s="166">
        <f>SUM('Pay App 1:Pay App 38'!H128)</f>
        <v>0</v>
      </c>
      <c r="H128" s="165"/>
      <c r="I128" s="166">
        <f t="shared" si="6"/>
        <v>0</v>
      </c>
      <c r="J128" s="167">
        <f t="shared" si="7"/>
        <v>0</v>
      </c>
      <c r="K128" s="166">
        <f t="shared" si="8"/>
        <v>0</v>
      </c>
      <c r="L128" s="166" t="str">
        <f t="shared" si="9"/>
        <v/>
      </c>
      <c r="M128" s="165"/>
      <c r="N128" s="166">
        <f>SUM('Pay App 1:Pay App 39'!L128)+SUM('Pay App 1:Pay App 39'!M128)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Data'!$N$2:$BW$88,41,FALSE)</f>
        <v>0</v>
      </c>
      <c r="F129" s="166">
        <f>IFERROR(E129+'Pay App 38'!F129,"")</f>
        <v>0</v>
      </c>
      <c r="G129" s="166">
        <f>SUM('Pay App 1:Pay App 38'!H129)</f>
        <v>0</v>
      </c>
      <c r="H129" s="165"/>
      <c r="I129" s="166">
        <f t="shared" si="6"/>
        <v>0</v>
      </c>
      <c r="J129" s="167">
        <f t="shared" si="7"/>
        <v>0</v>
      </c>
      <c r="K129" s="166">
        <f t="shared" si="8"/>
        <v>0</v>
      </c>
      <c r="L129" s="166" t="str">
        <f t="shared" si="9"/>
        <v/>
      </c>
      <c r="M129" s="165"/>
      <c r="N129" s="166">
        <f>SUM('Pay App 1:Pay App 39'!L129)+SUM('Pay App 1:Pay App 39'!M129)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Data'!$N$2:$BW$88,41,FALSE)</f>
        <v>0</v>
      </c>
      <c r="F130" s="166">
        <f>IFERROR(E130+'Pay App 38'!F130,"")</f>
        <v>0</v>
      </c>
      <c r="G130" s="166">
        <f>SUM('Pay App 1:Pay App 38'!H130)</f>
        <v>0</v>
      </c>
      <c r="H130" s="165"/>
      <c r="I130" s="166">
        <f t="shared" si="6"/>
        <v>0</v>
      </c>
      <c r="J130" s="167">
        <f t="shared" si="7"/>
        <v>0</v>
      </c>
      <c r="K130" s="166">
        <f t="shared" si="8"/>
        <v>0</v>
      </c>
      <c r="L130" s="166" t="str">
        <f t="shared" si="9"/>
        <v/>
      </c>
      <c r="M130" s="165"/>
      <c r="N130" s="166">
        <f>SUM('Pay App 1:Pay App 39'!L130)+SUM('Pay App 1:Pay App 39'!M130)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Data'!$N$2:$BW$88,41,FALSE)</f>
        <v>0</v>
      </c>
      <c r="F131" s="166">
        <f>IFERROR(E131+'Pay App 38'!F131,"")</f>
        <v>0</v>
      </c>
      <c r="G131" s="166">
        <f>SUM('Pay App 1:Pay App 38'!H131)</f>
        <v>0</v>
      </c>
      <c r="H131" s="165"/>
      <c r="I131" s="166">
        <f t="shared" si="6"/>
        <v>0</v>
      </c>
      <c r="J131" s="167">
        <f t="shared" si="7"/>
        <v>0</v>
      </c>
      <c r="K131" s="166">
        <f t="shared" si="8"/>
        <v>0</v>
      </c>
      <c r="L131" s="166" t="str">
        <f t="shared" si="9"/>
        <v/>
      </c>
      <c r="M131" s="165"/>
      <c r="N131" s="166">
        <f>SUM('Pay App 1:Pay App 39'!L131)+SUM('Pay App 1:Pay App 39'!M131)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Data'!$N$2:$BW$88,41,FALSE)</f>
        <v>0</v>
      </c>
      <c r="F132" s="166">
        <f>IFERROR(E132+'Pay App 38'!F132,"")</f>
        <v>0</v>
      </c>
      <c r="G132" s="166">
        <f>SUM('Pay App 1:Pay App 38'!H132)</f>
        <v>0</v>
      </c>
      <c r="H132" s="165"/>
      <c r="I132" s="166">
        <f t="shared" si="6"/>
        <v>0</v>
      </c>
      <c r="J132" s="167">
        <f t="shared" si="7"/>
        <v>0</v>
      </c>
      <c r="K132" s="166">
        <f t="shared" si="8"/>
        <v>0</v>
      </c>
      <c r="L132" s="166" t="str">
        <f t="shared" si="9"/>
        <v/>
      </c>
      <c r="M132" s="165"/>
      <c r="N132" s="166">
        <f>SUM('Pay App 1:Pay App 39'!L132)+SUM('Pay App 1:Pay App 39'!M132)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Data'!$N$2:$BW$88,41,FALSE)</f>
        <v>0</v>
      </c>
      <c r="F133" s="166">
        <f>IFERROR(E133+'Pay App 38'!F133,"")</f>
        <v>0</v>
      </c>
      <c r="G133" s="166">
        <f>SUM('Pay App 1:Pay App 38'!H133)</f>
        <v>0</v>
      </c>
      <c r="H133" s="165"/>
      <c r="I133" s="166">
        <f t="shared" si="6"/>
        <v>0</v>
      </c>
      <c r="J133" s="167">
        <f t="shared" si="7"/>
        <v>0</v>
      </c>
      <c r="K133" s="166">
        <f t="shared" si="8"/>
        <v>0</v>
      </c>
      <c r="L133" s="166" t="str">
        <f t="shared" si="9"/>
        <v/>
      </c>
      <c r="M133" s="165"/>
      <c r="N133" s="166">
        <f>SUM('Pay App 1:Pay App 39'!L133)+SUM('Pay App 1:Pay App 39'!M133)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Data'!$N$2:$BW$88,41,FALSE)</f>
        <v>0</v>
      </c>
      <c r="F134" s="166">
        <f>IFERROR(E134+'Pay App 38'!F134,"")</f>
        <v>0</v>
      </c>
      <c r="G134" s="166">
        <f>SUM('Pay App 1:Pay App 38'!H134)</f>
        <v>0</v>
      </c>
      <c r="H134" s="165"/>
      <c r="I134" s="166">
        <f t="shared" si="6"/>
        <v>0</v>
      </c>
      <c r="J134" s="167">
        <f t="shared" si="7"/>
        <v>0</v>
      </c>
      <c r="K134" s="166">
        <f t="shared" si="8"/>
        <v>0</v>
      </c>
      <c r="L134" s="166" t="str">
        <f t="shared" si="9"/>
        <v/>
      </c>
      <c r="M134" s="165"/>
      <c r="N134" s="166">
        <f>SUM('Pay App 1:Pay App 39'!L134)+SUM('Pay App 1:Pay App 39'!M134)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Data'!$N$2:$BW$88,41,FALSE)</f>
        <v>0</v>
      </c>
      <c r="F135" s="166">
        <f>IFERROR(E135+'Pay App 38'!F135,"")</f>
        <v>0</v>
      </c>
      <c r="G135" s="166">
        <f>SUM('Pay App 1:Pay App 38'!H135)</f>
        <v>0</v>
      </c>
      <c r="H135" s="165"/>
      <c r="I135" s="166">
        <f t="shared" si="6"/>
        <v>0</v>
      </c>
      <c r="J135" s="167">
        <f t="shared" si="7"/>
        <v>0</v>
      </c>
      <c r="K135" s="166">
        <f t="shared" si="8"/>
        <v>0</v>
      </c>
      <c r="L135" s="166" t="str">
        <f t="shared" si="9"/>
        <v/>
      </c>
      <c r="M135" s="165"/>
      <c r="N135" s="166">
        <f>SUM('Pay App 1:Pay App 39'!L135)+SUM('Pay App 1:Pay App 39'!M135)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Data'!$N$2:$BW$88,41,FALSE)</f>
        <v>0</v>
      </c>
      <c r="F136" s="166">
        <f>IFERROR(E136+'Pay App 38'!F136,"")</f>
        <v>0</v>
      </c>
      <c r="G136" s="166">
        <f>SUM('Pay App 1:Pay App 38'!H136)</f>
        <v>0</v>
      </c>
      <c r="H136" s="165"/>
      <c r="I136" s="166">
        <f t="shared" si="6"/>
        <v>0</v>
      </c>
      <c r="J136" s="167">
        <f t="shared" si="7"/>
        <v>0</v>
      </c>
      <c r="K136" s="166">
        <f t="shared" si="8"/>
        <v>0</v>
      </c>
      <c r="L136" s="166" t="str">
        <f t="shared" si="9"/>
        <v/>
      </c>
      <c r="M136" s="165"/>
      <c r="N136" s="166">
        <f>SUM('Pay App 1:Pay App 39'!L136)+SUM('Pay App 1:Pay App 39'!M136)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Data'!$N$2:$BW$88,41,FALSE)</f>
        <v>0</v>
      </c>
      <c r="F137" s="166">
        <f>IFERROR(E137+'Pay App 38'!F137,"")</f>
        <v>0</v>
      </c>
      <c r="G137" s="166">
        <f>SUM('Pay App 1:Pay App 38'!H137)</f>
        <v>0</v>
      </c>
      <c r="H137" s="165"/>
      <c r="I137" s="166">
        <f t="shared" si="6"/>
        <v>0</v>
      </c>
      <c r="J137" s="167">
        <f t="shared" si="7"/>
        <v>0</v>
      </c>
      <c r="K137" s="166">
        <f t="shared" si="8"/>
        <v>0</v>
      </c>
      <c r="L137" s="166" t="str">
        <f t="shared" si="9"/>
        <v/>
      </c>
      <c r="M137" s="165"/>
      <c r="N137" s="166">
        <f>SUM('Pay App 1:Pay App 39'!L137)+SUM('Pay App 1:Pay App 39'!M137)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Data'!$N$2:$BW$88,41,FALSE)</f>
        <v>0</v>
      </c>
      <c r="F138" s="166">
        <f>IFERROR(E138+'Pay App 38'!F138,"")</f>
        <v>0</v>
      </c>
      <c r="G138" s="166">
        <f>SUM('Pay App 1:Pay App 38'!H138)</f>
        <v>0</v>
      </c>
      <c r="H138" s="165"/>
      <c r="I138" s="166">
        <f t="shared" si="6"/>
        <v>0</v>
      </c>
      <c r="J138" s="167">
        <f t="shared" si="7"/>
        <v>0</v>
      </c>
      <c r="K138" s="166">
        <f t="shared" si="8"/>
        <v>0</v>
      </c>
      <c r="L138" s="166" t="str">
        <f t="shared" si="9"/>
        <v/>
      </c>
      <c r="M138" s="165"/>
      <c r="N138" s="166">
        <f>SUM('Pay App 1:Pay App 39'!L138)+SUM('Pay App 1:Pay App 39'!M138)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Data'!$N$2:$BW$88,41,FALSE)</f>
        <v>0</v>
      </c>
      <c r="F139" s="166">
        <f>IFERROR(E139+'Pay App 38'!F139,"")</f>
        <v>0</v>
      </c>
      <c r="G139" s="166">
        <f>SUM('Pay App 1:Pay App 38'!H139)</f>
        <v>0</v>
      </c>
      <c r="H139" s="165"/>
      <c r="I139" s="166">
        <f t="shared" si="6"/>
        <v>0</v>
      </c>
      <c r="J139" s="167">
        <f t="shared" si="7"/>
        <v>0</v>
      </c>
      <c r="K139" s="166">
        <f t="shared" si="8"/>
        <v>0</v>
      </c>
      <c r="L139" s="166" t="str">
        <f t="shared" si="9"/>
        <v/>
      </c>
      <c r="M139" s="165"/>
      <c r="N139" s="166">
        <f>SUM('Pay App 1:Pay App 39'!L139)+SUM('Pay App 1:Pay App 39'!M139)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Data'!$N$2:$BW$88,41,FALSE)</f>
        <v>0</v>
      </c>
      <c r="F140" s="166">
        <f>IFERROR(E140+'Pay App 38'!F140,"")</f>
        <v>0</v>
      </c>
      <c r="G140" s="166">
        <f>SUM('Pay App 1:Pay App 38'!H140)</f>
        <v>0</v>
      </c>
      <c r="H140" s="165"/>
      <c r="I140" s="166">
        <f t="shared" si="6"/>
        <v>0</v>
      </c>
      <c r="J140" s="167">
        <f t="shared" si="7"/>
        <v>0</v>
      </c>
      <c r="K140" s="166">
        <f t="shared" si="8"/>
        <v>0</v>
      </c>
      <c r="L140" s="166" t="str">
        <f t="shared" si="9"/>
        <v/>
      </c>
      <c r="M140" s="165"/>
      <c r="N140" s="166">
        <f>SUM('Pay App 1:Pay App 39'!L140)+SUM('Pay App 1:Pay App 39'!M140)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Data'!$N$2:$BW$88,41,FALSE)</f>
        <v>0</v>
      </c>
      <c r="F141" s="166">
        <f>IFERROR(E141+'Pay App 38'!F141,"")</f>
        <v>0</v>
      </c>
      <c r="G141" s="166">
        <f>SUM('Pay App 1:Pay App 38'!H141)</f>
        <v>0</v>
      </c>
      <c r="H141" s="165"/>
      <c r="I141" s="166">
        <f t="shared" si="6"/>
        <v>0</v>
      </c>
      <c r="J141" s="167">
        <f t="shared" si="7"/>
        <v>0</v>
      </c>
      <c r="K141" s="166">
        <f t="shared" si="8"/>
        <v>0</v>
      </c>
      <c r="L141" s="166" t="str">
        <f t="shared" si="9"/>
        <v/>
      </c>
      <c r="M141" s="165"/>
      <c r="N141" s="166">
        <f>SUM('Pay App 1:Pay App 39'!L141)+SUM('Pay App 1:Pay App 39'!M141)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Data'!$N$2:$BW$88,41,FALSE)</f>
        <v>0</v>
      </c>
      <c r="F142" s="166">
        <f>IFERROR(E142+'Pay App 38'!F142,"")</f>
        <v>0</v>
      </c>
      <c r="G142" s="166">
        <f>SUM('Pay App 1:Pay App 38'!H142)</f>
        <v>0</v>
      </c>
      <c r="H142" s="165"/>
      <c r="I142" s="166">
        <f t="shared" si="6"/>
        <v>0</v>
      </c>
      <c r="J142" s="167">
        <f t="shared" si="7"/>
        <v>0</v>
      </c>
      <c r="K142" s="166">
        <f t="shared" si="8"/>
        <v>0</v>
      </c>
      <c r="L142" s="166" t="str">
        <f t="shared" si="9"/>
        <v/>
      </c>
      <c r="M142" s="165"/>
      <c r="N142" s="166">
        <f>SUM('Pay App 1:Pay App 39'!L142)+SUM('Pay App 1:Pay App 39'!M142)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Data'!$N$2:$BW$88,41,FALSE)</f>
        <v>0</v>
      </c>
      <c r="F143" s="166">
        <f>IFERROR(E143+'Pay App 38'!F143,"")</f>
        <v>0</v>
      </c>
      <c r="G143" s="166">
        <f>SUM('Pay App 1:Pay App 38'!H143)</f>
        <v>0</v>
      </c>
      <c r="H143" s="165"/>
      <c r="I143" s="166">
        <f t="shared" si="6"/>
        <v>0</v>
      </c>
      <c r="J143" s="167">
        <f t="shared" si="7"/>
        <v>0</v>
      </c>
      <c r="K143" s="166">
        <f t="shared" si="8"/>
        <v>0</v>
      </c>
      <c r="L143" s="166" t="str">
        <f t="shared" si="9"/>
        <v/>
      </c>
      <c r="M143" s="165"/>
      <c r="N143" s="166">
        <f>SUM('Pay App 1:Pay App 39'!L143)+SUM('Pay App 1:Pay App 39'!M143)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Data'!$N$2:$BW$88,41,FALSE)</f>
        <v>0</v>
      </c>
      <c r="F144" s="166">
        <f>IFERROR(E144+'Pay App 38'!F144,"")</f>
        <v>0</v>
      </c>
      <c r="G144" s="166">
        <f>SUM('Pay App 1:Pay App 38'!H144)</f>
        <v>0</v>
      </c>
      <c r="H144" s="165"/>
      <c r="I144" s="166">
        <f t="shared" si="6"/>
        <v>0</v>
      </c>
      <c r="J144" s="167">
        <f t="shared" si="7"/>
        <v>0</v>
      </c>
      <c r="K144" s="166">
        <f t="shared" si="8"/>
        <v>0</v>
      </c>
      <c r="L144" s="166" t="str">
        <f t="shared" si="9"/>
        <v/>
      </c>
      <c r="M144" s="165"/>
      <c r="N144" s="166">
        <f>SUM('Pay App 1:Pay App 39'!L144)+SUM('Pay App 1:Pay App 39'!M144)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Data'!$N$2:$BW$88,41,FALSE)</f>
        <v>0</v>
      </c>
      <c r="F145" s="166">
        <f>IFERROR(E145+'Pay App 38'!F145,"")</f>
        <v>0</v>
      </c>
      <c r="G145" s="166">
        <f>SUM('Pay App 1:Pay App 38'!H145)</f>
        <v>0</v>
      </c>
      <c r="H145" s="165"/>
      <c r="I145" s="166">
        <f t="shared" si="6"/>
        <v>0</v>
      </c>
      <c r="J145" s="167">
        <f t="shared" si="7"/>
        <v>0</v>
      </c>
      <c r="K145" s="166">
        <f t="shared" si="8"/>
        <v>0</v>
      </c>
      <c r="L145" s="166" t="str">
        <f t="shared" si="9"/>
        <v/>
      </c>
      <c r="M145" s="165"/>
      <c r="N145" s="166">
        <f>SUM('Pay App 1:Pay App 39'!L145)+SUM('Pay App 1:Pay App 39'!M145)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Data'!$N$2:$BW$88,41,FALSE)</f>
        <v>0</v>
      </c>
      <c r="F146" s="166">
        <f>IFERROR(E146+'Pay App 38'!F146,"")</f>
        <v>0</v>
      </c>
      <c r="G146" s="166">
        <f>SUM('Pay App 1:Pay App 38'!H146)</f>
        <v>0</v>
      </c>
      <c r="H146" s="165"/>
      <c r="I146" s="166">
        <f t="shared" si="6"/>
        <v>0</v>
      </c>
      <c r="J146" s="167">
        <f t="shared" si="7"/>
        <v>0</v>
      </c>
      <c r="K146" s="166">
        <f t="shared" si="8"/>
        <v>0</v>
      </c>
      <c r="L146" s="166" t="str">
        <f t="shared" si="9"/>
        <v/>
      </c>
      <c r="M146" s="165"/>
      <c r="N146" s="166">
        <f>SUM('Pay App 1:Pay App 39'!L146)+SUM('Pay App 1:Pay App 39'!M146)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Data'!$N$2:$BW$88,41,FALSE)</f>
        <v>0</v>
      </c>
      <c r="F147" s="166">
        <f>IFERROR(E147+'Pay App 38'!F147,"")</f>
        <v>0</v>
      </c>
      <c r="G147" s="166">
        <f>SUM('Pay App 1:Pay App 38'!H147)</f>
        <v>0</v>
      </c>
      <c r="H147" s="165"/>
      <c r="I147" s="166">
        <f t="shared" si="6"/>
        <v>0</v>
      </c>
      <c r="J147" s="167">
        <f t="shared" si="7"/>
        <v>0</v>
      </c>
      <c r="K147" s="166">
        <f t="shared" si="8"/>
        <v>0</v>
      </c>
      <c r="L147" s="166" t="str">
        <f t="shared" si="9"/>
        <v/>
      </c>
      <c r="M147" s="165"/>
      <c r="N147" s="166">
        <f>SUM('Pay App 1:Pay App 39'!L147)+SUM('Pay App 1:Pay App 39'!M147)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Data'!$N$2:$BW$88,41,FALSE)</f>
        <v>0</v>
      </c>
      <c r="F148" s="166">
        <f>IFERROR(E148+'Pay App 38'!F148,"")</f>
        <v>0</v>
      </c>
      <c r="G148" s="166">
        <f>SUM('Pay App 1:Pay App 38'!H148)</f>
        <v>0</v>
      </c>
      <c r="H148" s="165"/>
      <c r="I148" s="166">
        <f t="shared" si="6"/>
        <v>0</v>
      </c>
      <c r="J148" s="167">
        <f t="shared" si="7"/>
        <v>0</v>
      </c>
      <c r="K148" s="166">
        <f t="shared" si="8"/>
        <v>0</v>
      </c>
      <c r="L148" s="166" t="str">
        <f t="shared" si="9"/>
        <v/>
      </c>
      <c r="M148" s="165"/>
      <c r="N148" s="166">
        <f>SUM('Pay App 1:Pay App 39'!L148)+SUM('Pay App 1:Pay App 39'!M148)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cYJdqQuTUL15BYnTxX9uTd6zTgiUyAKG1tOUCkhP/+oJvxXH15VXfKuWEeOUx73vEUf6XjyqE+ZGiSj9MkAQ4A==" saltValue="ZpevpWK38HXrr3YpgrJIog=="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241" priority="2" operator="equal">
      <formula>0</formula>
    </cfRule>
  </conditionalFormatting>
  <conditionalFormatting sqref="D106:G148">
    <cfRule type="cellIs" dxfId="240" priority="1" operator="equal">
      <formula>0</formula>
    </cfRule>
  </conditionalFormatting>
  <conditionalFormatting sqref="D10:H10 D12:H14 D19:H21">
    <cfRule type="cellIs" dxfId="239" priority="6" operator="equal">
      <formula>0</formula>
    </cfRule>
  </conditionalFormatting>
  <conditionalFormatting sqref="H51">
    <cfRule type="cellIs" dxfId="238" priority="9" operator="lessThan">
      <formula>0</formula>
    </cfRule>
  </conditionalFormatting>
  <conditionalFormatting sqref="I57:I100 K57:K100 I106:I148 K106:K148 N106:O148">
    <cfRule type="cellIs" dxfId="237" priority="14" operator="equal">
      <formula>0</formula>
    </cfRule>
  </conditionalFormatting>
  <conditionalFormatting sqref="J57:J100 J106:J149">
    <cfRule type="cellIs" dxfId="236" priority="11" operator="greaterThan">
      <formula>1</formula>
    </cfRule>
    <cfRule type="cellIs" dxfId="235" priority="12" operator="equal">
      <formula>0</formula>
    </cfRule>
  </conditionalFormatting>
  <conditionalFormatting sqref="K57:K100 K106:K148">
    <cfRule type="cellIs" dxfId="234" priority="10" operator="lessThan">
      <formula>0</formula>
    </cfRule>
  </conditionalFormatting>
  <conditionalFormatting sqref="M57:M100">
    <cfRule type="cellIs" dxfId="233" priority="13" operator="lessThan">
      <formula>0</formula>
    </cfRule>
  </conditionalFormatting>
  <conditionalFormatting sqref="M106:M148">
    <cfRule type="cellIs" dxfId="232" priority="8" operator="lessThan">
      <formula>0</formula>
    </cfRule>
  </conditionalFormatting>
  <conditionalFormatting sqref="N57:O100">
    <cfRule type="cellIs" dxfId="231"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F4185D41-5D0D-4541-AE42-2C266F419B95}">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839B5DFB-E601-41CB-808F-F2E56A6D8713}">
          <x14:formula1>
            <xm:f>'Graph Data'!$L$74:$L$76</xm:f>
          </x14:formula1>
          <xm:sqref>G17</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9C141-BE77-4A54-8776-3E0F6E101AB6}">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40</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40'!E149)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40'!G41)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39'!H49)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40.1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Data'!$N$2:$BW$88,42,FALSE)</f>
        <v>0</v>
      </c>
      <c r="F57" s="166">
        <f>IFERROR(E57+'Pay App 39'!F57,"")</f>
        <v>0</v>
      </c>
      <c r="G57" s="166">
        <f>SUM('Pay App 1:Pay App 39'!H57)</f>
        <v>0</v>
      </c>
      <c r="H57" s="165"/>
      <c r="I57" s="166">
        <f>G57+H57</f>
        <v>0</v>
      </c>
      <c r="J57" s="167">
        <f>IFERROR(I57/F57,0)</f>
        <v>0</v>
      </c>
      <c r="K57" s="166">
        <f>IFERROR(F57-I57,"")</f>
        <v>0</v>
      </c>
      <c r="L57" s="166" t="str">
        <f>IF(AND($H$33&lt;100000, $H$33&gt;0, H57&gt;=1),0,IF(AND($H$33&gt;=100000,H57&lt;&gt;""),O57,""))</f>
        <v/>
      </c>
      <c r="M57" s="165"/>
      <c r="N57" s="166">
        <f>SUM('Pay App 1:Pay App 40'!L57)+SUM('Pay App 1:Pay App 40'!M57)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Data'!$N$2:$BW$88,42,FALSE)</f>
        <v>0</v>
      </c>
      <c r="F58" s="166">
        <f>IFERROR(E58+'Pay App 39'!F58,"")</f>
        <v>0</v>
      </c>
      <c r="G58" s="166">
        <f>SUM('Pay App 1:Pay App 39'!H58)</f>
        <v>0</v>
      </c>
      <c r="H58" s="165"/>
      <c r="I58" s="166">
        <f>G58+H58</f>
        <v>0</v>
      </c>
      <c r="J58" s="167">
        <f>IFERROR(I58/F58,0)</f>
        <v>0</v>
      </c>
      <c r="K58" s="166">
        <f>IFERROR(F58-I58,"")</f>
        <v>0</v>
      </c>
      <c r="L58" s="166" t="str">
        <f t="shared" ref="L58:L100" si="0">IF(AND($H$33&lt;100000, $H$33&gt;0, H58&gt;=1),0,IF(AND($H$33&gt;=100000,H58&lt;&gt;""),O58,""))</f>
        <v/>
      </c>
      <c r="M58" s="165"/>
      <c r="N58" s="166">
        <f>SUM('Pay App 1:Pay App 40'!L58)+SUM('Pay App 1:Pay App 40'!M58)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Data'!$N$2:$BW$88,42,FALSE)</f>
        <v>0</v>
      </c>
      <c r="F59" s="166">
        <f>IFERROR(E59+'Pay App 39'!F59,"")</f>
        <v>0</v>
      </c>
      <c r="G59" s="166">
        <f>SUM('Pay App 1:Pay App 39'!H59)</f>
        <v>0</v>
      </c>
      <c r="H59" s="165"/>
      <c r="I59" s="166">
        <f t="shared" ref="I59:I99" si="2">G59+H59</f>
        <v>0</v>
      </c>
      <c r="J59" s="167">
        <f t="shared" ref="J59:J99" si="3">IFERROR(I59/F59,0)</f>
        <v>0</v>
      </c>
      <c r="K59" s="166">
        <f t="shared" ref="K59:K99" si="4">IFERROR(F59-I59,"")</f>
        <v>0</v>
      </c>
      <c r="L59" s="166" t="str">
        <f t="shared" si="0"/>
        <v/>
      </c>
      <c r="M59" s="165"/>
      <c r="N59" s="166">
        <f>SUM('Pay App 1:Pay App 40'!L59)+SUM('Pay App 1:Pay App 40'!M59)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Data'!$N$2:$BW$88,42,FALSE)</f>
        <v>0</v>
      </c>
      <c r="F60" s="166">
        <f>IFERROR(E60+'Pay App 39'!F60,"")</f>
        <v>0</v>
      </c>
      <c r="G60" s="166">
        <f>SUM('Pay App 1:Pay App 39'!H60)</f>
        <v>0</v>
      </c>
      <c r="H60" s="165"/>
      <c r="I60" s="166">
        <f t="shared" si="2"/>
        <v>0</v>
      </c>
      <c r="J60" s="167">
        <f t="shared" si="3"/>
        <v>0</v>
      </c>
      <c r="K60" s="166">
        <f t="shared" si="4"/>
        <v>0</v>
      </c>
      <c r="L60" s="166" t="str">
        <f t="shared" si="0"/>
        <v/>
      </c>
      <c r="M60" s="165"/>
      <c r="N60" s="166">
        <f>SUM('Pay App 1:Pay App 40'!L60)+SUM('Pay App 1:Pay App 40'!M60)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Data'!$N$2:$BW$88,42,FALSE)</f>
        <v>0</v>
      </c>
      <c r="F61" s="166">
        <f>IFERROR(E61+'Pay App 39'!F61,"")</f>
        <v>0</v>
      </c>
      <c r="G61" s="166">
        <f>SUM('Pay App 1:Pay App 39'!H61)</f>
        <v>0</v>
      </c>
      <c r="H61" s="165"/>
      <c r="I61" s="166">
        <f t="shared" si="2"/>
        <v>0</v>
      </c>
      <c r="J61" s="167">
        <f t="shared" si="3"/>
        <v>0</v>
      </c>
      <c r="K61" s="166">
        <f t="shared" si="4"/>
        <v>0</v>
      </c>
      <c r="L61" s="166" t="str">
        <f t="shared" si="0"/>
        <v/>
      </c>
      <c r="M61" s="165"/>
      <c r="N61" s="166">
        <f>SUM('Pay App 1:Pay App 40'!L61)+SUM('Pay App 1:Pay App 40'!M61)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Data'!$N$2:$BW$88,42,FALSE)</f>
        <v>0</v>
      </c>
      <c r="F62" s="166">
        <f>IFERROR(E62+'Pay App 39'!F62,"")</f>
        <v>0</v>
      </c>
      <c r="G62" s="166">
        <f>SUM('Pay App 1:Pay App 39'!H62)</f>
        <v>0</v>
      </c>
      <c r="H62" s="165"/>
      <c r="I62" s="166">
        <f t="shared" si="2"/>
        <v>0</v>
      </c>
      <c r="J62" s="167">
        <f t="shared" si="3"/>
        <v>0</v>
      </c>
      <c r="K62" s="166">
        <f t="shared" si="4"/>
        <v>0</v>
      </c>
      <c r="L62" s="166" t="str">
        <f t="shared" si="0"/>
        <v/>
      </c>
      <c r="M62" s="165"/>
      <c r="N62" s="166">
        <f>SUM('Pay App 1:Pay App 40'!L62)+SUM('Pay App 1:Pay App 40'!M62)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Data'!$N$2:$BW$88,42,FALSE)</f>
        <v>0</v>
      </c>
      <c r="F63" s="166">
        <f>IFERROR(E63+'Pay App 39'!F63,"")</f>
        <v>0</v>
      </c>
      <c r="G63" s="166">
        <f>SUM('Pay App 1:Pay App 39'!H63)</f>
        <v>0</v>
      </c>
      <c r="H63" s="165"/>
      <c r="I63" s="166">
        <f t="shared" si="2"/>
        <v>0</v>
      </c>
      <c r="J63" s="167">
        <f t="shared" si="3"/>
        <v>0</v>
      </c>
      <c r="K63" s="166">
        <f t="shared" si="4"/>
        <v>0</v>
      </c>
      <c r="L63" s="166" t="str">
        <f t="shared" si="0"/>
        <v/>
      </c>
      <c r="M63" s="165"/>
      <c r="N63" s="166">
        <f>SUM('Pay App 1:Pay App 40'!L63)+SUM('Pay App 1:Pay App 40'!M63)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Data'!$N$2:$BW$88,42,FALSE)</f>
        <v>0</v>
      </c>
      <c r="F64" s="166">
        <f>IFERROR(E64+'Pay App 39'!F64,"")</f>
        <v>0</v>
      </c>
      <c r="G64" s="166">
        <f>SUM('Pay App 1:Pay App 39'!H64)</f>
        <v>0</v>
      </c>
      <c r="H64" s="165"/>
      <c r="I64" s="166">
        <f t="shared" si="2"/>
        <v>0</v>
      </c>
      <c r="J64" s="167">
        <f t="shared" si="3"/>
        <v>0</v>
      </c>
      <c r="K64" s="166">
        <f t="shared" si="4"/>
        <v>0</v>
      </c>
      <c r="L64" s="166" t="str">
        <f t="shared" si="0"/>
        <v/>
      </c>
      <c r="M64" s="165"/>
      <c r="N64" s="166">
        <f>SUM('Pay App 1:Pay App 40'!L64)+SUM('Pay App 1:Pay App 40'!M64)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Data'!$N$2:$BW$88,42,FALSE)</f>
        <v>0</v>
      </c>
      <c r="F65" s="166">
        <f>IFERROR(E65+'Pay App 39'!F65,"")</f>
        <v>0</v>
      </c>
      <c r="G65" s="166">
        <f>SUM('Pay App 1:Pay App 39'!H65)</f>
        <v>0</v>
      </c>
      <c r="H65" s="165"/>
      <c r="I65" s="166">
        <f t="shared" si="2"/>
        <v>0</v>
      </c>
      <c r="J65" s="167">
        <f t="shared" si="3"/>
        <v>0</v>
      </c>
      <c r="K65" s="166">
        <f t="shared" si="4"/>
        <v>0</v>
      </c>
      <c r="L65" s="166" t="str">
        <f t="shared" si="0"/>
        <v/>
      </c>
      <c r="M65" s="165"/>
      <c r="N65" s="166">
        <f>SUM('Pay App 1:Pay App 40'!L65)+SUM('Pay App 1:Pay App 40'!M65)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Data'!$N$2:$BW$88,42,FALSE)</f>
        <v>0</v>
      </c>
      <c r="F66" s="166">
        <f>IFERROR(E66+'Pay App 39'!F66,"")</f>
        <v>0</v>
      </c>
      <c r="G66" s="166">
        <f>SUM('Pay App 1:Pay App 39'!H66)</f>
        <v>0</v>
      </c>
      <c r="H66" s="165"/>
      <c r="I66" s="166">
        <f t="shared" si="2"/>
        <v>0</v>
      </c>
      <c r="J66" s="167">
        <f t="shared" si="3"/>
        <v>0</v>
      </c>
      <c r="K66" s="166">
        <f t="shared" si="4"/>
        <v>0</v>
      </c>
      <c r="L66" s="166" t="str">
        <f t="shared" si="0"/>
        <v/>
      </c>
      <c r="M66" s="165"/>
      <c r="N66" s="166">
        <f>SUM('Pay App 1:Pay App 40'!L66)+SUM('Pay App 1:Pay App 40'!M66)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Data'!$N$2:$BW$88,42,FALSE)</f>
        <v>0</v>
      </c>
      <c r="F67" s="166">
        <f>IFERROR(E67+'Pay App 39'!F67,"")</f>
        <v>0</v>
      </c>
      <c r="G67" s="166">
        <f>SUM('Pay App 1:Pay App 39'!H67)</f>
        <v>0</v>
      </c>
      <c r="H67" s="165"/>
      <c r="I67" s="166">
        <f t="shared" si="2"/>
        <v>0</v>
      </c>
      <c r="J67" s="167">
        <f t="shared" si="3"/>
        <v>0</v>
      </c>
      <c r="K67" s="166">
        <f t="shared" si="4"/>
        <v>0</v>
      </c>
      <c r="L67" s="166" t="str">
        <f t="shared" si="0"/>
        <v/>
      </c>
      <c r="M67" s="165"/>
      <c r="N67" s="166">
        <f>SUM('Pay App 1:Pay App 40'!L67)+SUM('Pay App 1:Pay App 40'!M67)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Data'!$N$2:$BW$88,42,FALSE)</f>
        <v>0</v>
      </c>
      <c r="F68" s="166">
        <f>IFERROR(E68+'Pay App 39'!F68,"")</f>
        <v>0</v>
      </c>
      <c r="G68" s="166">
        <f>SUM('Pay App 1:Pay App 39'!H68)</f>
        <v>0</v>
      </c>
      <c r="H68" s="165"/>
      <c r="I68" s="166">
        <f t="shared" si="2"/>
        <v>0</v>
      </c>
      <c r="J68" s="167">
        <f t="shared" si="3"/>
        <v>0</v>
      </c>
      <c r="K68" s="166">
        <f t="shared" si="4"/>
        <v>0</v>
      </c>
      <c r="L68" s="166" t="str">
        <f t="shared" si="0"/>
        <v/>
      </c>
      <c r="M68" s="165"/>
      <c r="N68" s="166">
        <f>SUM('Pay App 1:Pay App 40'!L68)+SUM('Pay App 1:Pay App 40'!M68)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Data'!$N$2:$BW$88,42,FALSE)</f>
        <v>0</v>
      </c>
      <c r="F69" s="166">
        <f>IFERROR(E69+'Pay App 39'!F69,"")</f>
        <v>0</v>
      </c>
      <c r="G69" s="166">
        <f>SUM('Pay App 1:Pay App 39'!H69)</f>
        <v>0</v>
      </c>
      <c r="H69" s="165"/>
      <c r="I69" s="166">
        <f t="shared" si="2"/>
        <v>0</v>
      </c>
      <c r="J69" s="167">
        <f t="shared" si="3"/>
        <v>0</v>
      </c>
      <c r="K69" s="166">
        <f t="shared" si="4"/>
        <v>0</v>
      </c>
      <c r="L69" s="166" t="str">
        <f t="shared" si="0"/>
        <v/>
      </c>
      <c r="M69" s="165"/>
      <c r="N69" s="166">
        <f>SUM('Pay App 1:Pay App 40'!L69)+SUM('Pay App 1:Pay App 40'!M69)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Data'!$N$2:$BW$88,42,FALSE)</f>
        <v>0</v>
      </c>
      <c r="F70" s="166">
        <f>IFERROR(E70+'Pay App 39'!F70,"")</f>
        <v>0</v>
      </c>
      <c r="G70" s="166">
        <f>SUM('Pay App 1:Pay App 39'!H70)</f>
        <v>0</v>
      </c>
      <c r="H70" s="165"/>
      <c r="I70" s="166">
        <f t="shared" si="2"/>
        <v>0</v>
      </c>
      <c r="J70" s="167">
        <f t="shared" si="3"/>
        <v>0</v>
      </c>
      <c r="K70" s="166">
        <f t="shared" si="4"/>
        <v>0</v>
      </c>
      <c r="L70" s="166" t="str">
        <f t="shared" si="0"/>
        <v/>
      </c>
      <c r="M70" s="165"/>
      <c r="N70" s="166">
        <f>SUM('Pay App 1:Pay App 40'!L70)+SUM('Pay App 1:Pay App 40'!M70)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Data'!$N$2:$BW$88,42,FALSE)</f>
        <v>0</v>
      </c>
      <c r="F71" s="166">
        <f>IFERROR(E71+'Pay App 39'!F71,"")</f>
        <v>0</v>
      </c>
      <c r="G71" s="166">
        <f>SUM('Pay App 1:Pay App 39'!H71)</f>
        <v>0</v>
      </c>
      <c r="H71" s="165"/>
      <c r="I71" s="166">
        <f t="shared" si="2"/>
        <v>0</v>
      </c>
      <c r="J71" s="167">
        <f t="shared" si="3"/>
        <v>0</v>
      </c>
      <c r="K71" s="166">
        <f t="shared" si="4"/>
        <v>0</v>
      </c>
      <c r="L71" s="166" t="str">
        <f t="shared" si="0"/>
        <v/>
      </c>
      <c r="M71" s="165"/>
      <c r="N71" s="166">
        <f>SUM('Pay App 1:Pay App 40'!L71)+SUM('Pay App 1:Pay App 40'!M71)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Data'!$N$2:$BW$88,42,FALSE)</f>
        <v>0</v>
      </c>
      <c r="F72" s="166">
        <f>IFERROR(E72+'Pay App 39'!F72,"")</f>
        <v>0</v>
      </c>
      <c r="G72" s="166">
        <f>SUM('Pay App 1:Pay App 39'!H72)</f>
        <v>0</v>
      </c>
      <c r="H72" s="165"/>
      <c r="I72" s="166">
        <f t="shared" si="2"/>
        <v>0</v>
      </c>
      <c r="J72" s="167">
        <f t="shared" si="3"/>
        <v>0</v>
      </c>
      <c r="K72" s="166">
        <f t="shared" si="4"/>
        <v>0</v>
      </c>
      <c r="L72" s="166" t="str">
        <f t="shared" si="0"/>
        <v/>
      </c>
      <c r="M72" s="165"/>
      <c r="N72" s="166">
        <f>SUM('Pay App 1:Pay App 40'!L72)+SUM('Pay App 1:Pay App 40'!M72)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Data'!$N$2:$BW$88,42,FALSE)</f>
        <v>0</v>
      </c>
      <c r="F73" s="166">
        <f>IFERROR(E73+'Pay App 39'!F73,"")</f>
        <v>0</v>
      </c>
      <c r="G73" s="166">
        <f>SUM('Pay App 1:Pay App 39'!H73)</f>
        <v>0</v>
      </c>
      <c r="H73" s="165"/>
      <c r="I73" s="166">
        <f t="shared" si="2"/>
        <v>0</v>
      </c>
      <c r="J73" s="167">
        <f t="shared" si="3"/>
        <v>0</v>
      </c>
      <c r="K73" s="166">
        <f t="shared" si="4"/>
        <v>0</v>
      </c>
      <c r="L73" s="166" t="str">
        <f t="shared" si="0"/>
        <v/>
      </c>
      <c r="M73" s="165"/>
      <c r="N73" s="166">
        <f>SUM('Pay App 1:Pay App 40'!L73)+SUM('Pay App 1:Pay App 40'!M73)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Data'!$N$2:$BW$88,42,FALSE)</f>
        <v>0</v>
      </c>
      <c r="F74" s="166">
        <f>IFERROR(E74+'Pay App 39'!F74,"")</f>
        <v>0</v>
      </c>
      <c r="G74" s="166">
        <f>SUM('Pay App 1:Pay App 39'!H74)</f>
        <v>0</v>
      </c>
      <c r="H74" s="165"/>
      <c r="I74" s="166">
        <f t="shared" si="2"/>
        <v>0</v>
      </c>
      <c r="J74" s="167">
        <f t="shared" si="3"/>
        <v>0</v>
      </c>
      <c r="K74" s="166">
        <f t="shared" si="4"/>
        <v>0</v>
      </c>
      <c r="L74" s="166" t="str">
        <f t="shared" si="0"/>
        <v/>
      </c>
      <c r="M74" s="165"/>
      <c r="N74" s="166">
        <f>SUM('Pay App 1:Pay App 40'!L74)+SUM('Pay App 1:Pay App 40'!M74)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Data'!$N$2:$BW$88,42,FALSE)</f>
        <v>0</v>
      </c>
      <c r="F75" s="166">
        <f>IFERROR(E75+'Pay App 39'!F75,"")</f>
        <v>0</v>
      </c>
      <c r="G75" s="166">
        <f>SUM('Pay App 1:Pay App 39'!H75)</f>
        <v>0</v>
      </c>
      <c r="H75" s="165"/>
      <c r="I75" s="166">
        <f t="shared" si="2"/>
        <v>0</v>
      </c>
      <c r="J75" s="167">
        <f t="shared" si="3"/>
        <v>0</v>
      </c>
      <c r="K75" s="166">
        <f t="shared" si="4"/>
        <v>0</v>
      </c>
      <c r="L75" s="166" t="str">
        <f t="shared" si="0"/>
        <v/>
      </c>
      <c r="M75" s="165"/>
      <c r="N75" s="166">
        <f>SUM('Pay App 1:Pay App 40'!L75)+SUM('Pay App 1:Pay App 40'!M75)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Data'!$N$2:$BW$88,42,FALSE)</f>
        <v>0</v>
      </c>
      <c r="F76" s="166">
        <f>IFERROR(E76+'Pay App 39'!F76,"")</f>
        <v>0</v>
      </c>
      <c r="G76" s="166">
        <f>SUM('Pay App 1:Pay App 39'!H76)</f>
        <v>0</v>
      </c>
      <c r="H76" s="165"/>
      <c r="I76" s="166">
        <f t="shared" si="2"/>
        <v>0</v>
      </c>
      <c r="J76" s="167">
        <f t="shared" si="3"/>
        <v>0</v>
      </c>
      <c r="K76" s="166">
        <f t="shared" si="4"/>
        <v>0</v>
      </c>
      <c r="L76" s="166" t="str">
        <f t="shared" si="0"/>
        <v/>
      </c>
      <c r="M76" s="165"/>
      <c r="N76" s="166">
        <f>SUM('Pay App 1:Pay App 40'!L76)+SUM('Pay App 1:Pay App 40'!M76)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Data'!$N$2:$BW$88,42,FALSE)</f>
        <v>0</v>
      </c>
      <c r="F77" s="166">
        <f>IFERROR(E77+'Pay App 39'!F77,"")</f>
        <v>0</v>
      </c>
      <c r="G77" s="166">
        <f>SUM('Pay App 1:Pay App 39'!H77)</f>
        <v>0</v>
      </c>
      <c r="H77" s="165"/>
      <c r="I77" s="166">
        <f t="shared" si="2"/>
        <v>0</v>
      </c>
      <c r="J77" s="167">
        <f t="shared" si="3"/>
        <v>0</v>
      </c>
      <c r="K77" s="166">
        <f t="shared" si="4"/>
        <v>0</v>
      </c>
      <c r="L77" s="166" t="str">
        <f t="shared" si="0"/>
        <v/>
      </c>
      <c r="M77" s="165"/>
      <c r="N77" s="166">
        <f>SUM('Pay App 1:Pay App 40'!L77)+SUM('Pay App 1:Pay App 40'!M77)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Data'!$N$2:$BW$88,42,FALSE)</f>
        <v>0</v>
      </c>
      <c r="F78" s="166">
        <f>IFERROR(E78+'Pay App 39'!F78,"")</f>
        <v>0</v>
      </c>
      <c r="G78" s="166">
        <f>SUM('Pay App 1:Pay App 39'!H78)</f>
        <v>0</v>
      </c>
      <c r="H78" s="165"/>
      <c r="I78" s="166">
        <f t="shared" si="2"/>
        <v>0</v>
      </c>
      <c r="J78" s="167">
        <f t="shared" si="3"/>
        <v>0</v>
      </c>
      <c r="K78" s="166">
        <f t="shared" si="4"/>
        <v>0</v>
      </c>
      <c r="L78" s="166" t="str">
        <f t="shared" si="0"/>
        <v/>
      </c>
      <c r="M78" s="165"/>
      <c r="N78" s="166">
        <f>SUM('Pay App 1:Pay App 40'!L78)+SUM('Pay App 1:Pay App 40'!M78)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Data'!$N$2:$BW$88,42,FALSE)</f>
        <v>0</v>
      </c>
      <c r="F79" s="166">
        <f>IFERROR(E79+'Pay App 39'!F79,"")</f>
        <v>0</v>
      </c>
      <c r="G79" s="166">
        <f>SUM('Pay App 1:Pay App 39'!H79)</f>
        <v>0</v>
      </c>
      <c r="H79" s="165"/>
      <c r="I79" s="166">
        <f t="shared" si="2"/>
        <v>0</v>
      </c>
      <c r="J79" s="167">
        <f t="shared" si="3"/>
        <v>0</v>
      </c>
      <c r="K79" s="166">
        <f t="shared" si="4"/>
        <v>0</v>
      </c>
      <c r="L79" s="166" t="str">
        <f t="shared" si="0"/>
        <v/>
      </c>
      <c r="M79" s="165"/>
      <c r="N79" s="166">
        <f>SUM('Pay App 1:Pay App 40'!L79)+SUM('Pay App 1:Pay App 40'!M79)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Data'!$N$2:$BW$88,42,FALSE)</f>
        <v>0</v>
      </c>
      <c r="F80" s="166">
        <f>IFERROR(E80+'Pay App 39'!F80,"")</f>
        <v>0</v>
      </c>
      <c r="G80" s="166">
        <f>SUM('Pay App 1:Pay App 39'!H80)</f>
        <v>0</v>
      </c>
      <c r="H80" s="165"/>
      <c r="I80" s="166">
        <f t="shared" si="2"/>
        <v>0</v>
      </c>
      <c r="J80" s="167">
        <f t="shared" si="3"/>
        <v>0</v>
      </c>
      <c r="K80" s="166">
        <f t="shared" si="4"/>
        <v>0</v>
      </c>
      <c r="L80" s="166" t="str">
        <f t="shared" si="0"/>
        <v/>
      </c>
      <c r="M80" s="165"/>
      <c r="N80" s="166">
        <f>SUM('Pay App 1:Pay App 40'!L80)+SUM('Pay App 1:Pay App 40'!M80)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Data'!$N$2:$BW$88,42,FALSE)</f>
        <v>0</v>
      </c>
      <c r="F81" s="166">
        <f>IFERROR(E81+'Pay App 39'!F81,"")</f>
        <v>0</v>
      </c>
      <c r="G81" s="166">
        <f>SUM('Pay App 1:Pay App 39'!H81)</f>
        <v>0</v>
      </c>
      <c r="H81" s="165"/>
      <c r="I81" s="166">
        <f t="shared" si="2"/>
        <v>0</v>
      </c>
      <c r="J81" s="167">
        <f t="shared" si="3"/>
        <v>0</v>
      </c>
      <c r="K81" s="166">
        <f t="shared" si="4"/>
        <v>0</v>
      </c>
      <c r="L81" s="166" t="str">
        <f t="shared" si="0"/>
        <v/>
      </c>
      <c r="M81" s="165"/>
      <c r="N81" s="166">
        <f>SUM('Pay App 1:Pay App 40'!L81)+SUM('Pay App 1:Pay App 40'!M81)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Data'!$N$2:$BW$88,42,FALSE)</f>
        <v>0</v>
      </c>
      <c r="F82" s="166">
        <f>IFERROR(E82+'Pay App 39'!F82,"")</f>
        <v>0</v>
      </c>
      <c r="G82" s="166">
        <f>SUM('Pay App 1:Pay App 39'!H82)</f>
        <v>0</v>
      </c>
      <c r="H82" s="165"/>
      <c r="I82" s="166">
        <f t="shared" si="2"/>
        <v>0</v>
      </c>
      <c r="J82" s="167">
        <f t="shared" si="3"/>
        <v>0</v>
      </c>
      <c r="K82" s="166">
        <f t="shared" si="4"/>
        <v>0</v>
      </c>
      <c r="L82" s="166" t="str">
        <f t="shared" si="0"/>
        <v/>
      </c>
      <c r="M82" s="165"/>
      <c r="N82" s="166">
        <f>SUM('Pay App 1:Pay App 40'!L82)+SUM('Pay App 1:Pay App 40'!M82)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Data'!$N$2:$BW$88,42,FALSE)</f>
        <v>0</v>
      </c>
      <c r="F83" s="166">
        <f>IFERROR(E83+'Pay App 39'!F83,"")</f>
        <v>0</v>
      </c>
      <c r="G83" s="166">
        <f>SUM('Pay App 1:Pay App 39'!H83)</f>
        <v>0</v>
      </c>
      <c r="H83" s="165"/>
      <c r="I83" s="166">
        <f t="shared" si="2"/>
        <v>0</v>
      </c>
      <c r="J83" s="167">
        <f t="shared" si="3"/>
        <v>0</v>
      </c>
      <c r="K83" s="166">
        <f t="shared" si="4"/>
        <v>0</v>
      </c>
      <c r="L83" s="166" t="str">
        <f t="shared" si="0"/>
        <v/>
      </c>
      <c r="M83" s="165"/>
      <c r="N83" s="166">
        <f>SUM('Pay App 1:Pay App 40'!L83)+SUM('Pay App 1:Pay App 40'!M83)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Data'!$N$2:$BW$88,42,FALSE)</f>
        <v>0</v>
      </c>
      <c r="F84" s="166">
        <f>IFERROR(E84+'Pay App 39'!F84,"")</f>
        <v>0</v>
      </c>
      <c r="G84" s="166">
        <f>SUM('Pay App 1:Pay App 39'!H84)</f>
        <v>0</v>
      </c>
      <c r="H84" s="165"/>
      <c r="I84" s="166">
        <f t="shared" si="2"/>
        <v>0</v>
      </c>
      <c r="J84" s="167">
        <f t="shared" si="3"/>
        <v>0</v>
      </c>
      <c r="K84" s="166">
        <f t="shared" si="4"/>
        <v>0</v>
      </c>
      <c r="L84" s="166" t="str">
        <f t="shared" si="0"/>
        <v/>
      </c>
      <c r="M84" s="165"/>
      <c r="N84" s="166">
        <f>SUM('Pay App 1:Pay App 40'!L84)+SUM('Pay App 1:Pay App 40'!M84)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Data'!$N$2:$BW$88,42,FALSE)</f>
        <v>0</v>
      </c>
      <c r="F85" s="166">
        <f>IFERROR(E85+'Pay App 39'!F85,"")</f>
        <v>0</v>
      </c>
      <c r="G85" s="166">
        <f>SUM('Pay App 1:Pay App 39'!H85)</f>
        <v>0</v>
      </c>
      <c r="H85" s="165"/>
      <c r="I85" s="166">
        <f t="shared" si="2"/>
        <v>0</v>
      </c>
      <c r="J85" s="167">
        <f t="shared" si="3"/>
        <v>0</v>
      </c>
      <c r="K85" s="166">
        <f t="shared" si="4"/>
        <v>0</v>
      </c>
      <c r="L85" s="166" t="str">
        <f t="shared" si="0"/>
        <v/>
      </c>
      <c r="M85" s="165"/>
      <c r="N85" s="166">
        <f>SUM('Pay App 1:Pay App 40'!L85)+SUM('Pay App 1:Pay App 40'!M85)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Data'!$N$2:$BW$88,42,FALSE)</f>
        <v>0</v>
      </c>
      <c r="F86" s="166">
        <f>IFERROR(E86+'Pay App 39'!F86,"")</f>
        <v>0</v>
      </c>
      <c r="G86" s="166">
        <f>SUM('Pay App 1:Pay App 39'!H86)</f>
        <v>0</v>
      </c>
      <c r="H86" s="165"/>
      <c r="I86" s="166">
        <f t="shared" si="2"/>
        <v>0</v>
      </c>
      <c r="J86" s="167">
        <f t="shared" si="3"/>
        <v>0</v>
      </c>
      <c r="K86" s="166">
        <f t="shared" si="4"/>
        <v>0</v>
      </c>
      <c r="L86" s="166" t="str">
        <f t="shared" si="0"/>
        <v/>
      </c>
      <c r="M86" s="165"/>
      <c r="N86" s="166">
        <f>SUM('Pay App 1:Pay App 40'!L86)+SUM('Pay App 1:Pay App 40'!M86)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Data'!$N$2:$BW$88,42,FALSE)</f>
        <v>0</v>
      </c>
      <c r="F87" s="166">
        <f>IFERROR(E87+'Pay App 39'!F87,"")</f>
        <v>0</v>
      </c>
      <c r="G87" s="166">
        <f>SUM('Pay App 1:Pay App 39'!H87)</f>
        <v>0</v>
      </c>
      <c r="H87" s="165"/>
      <c r="I87" s="166">
        <f t="shared" si="2"/>
        <v>0</v>
      </c>
      <c r="J87" s="167">
        <f t="shared" si="3"/>
        <v>0</v>
      </c>
      <c r="K87" s="166">
        <f t="shared" si="4"/>
        <v>0</v>
      </c>
      <c r="L87" s="166" t="str">
        <f t="shared" si="0"/>
        <v/>
      </c>
      <c r="M87" s="165"/>
      <c r="N87" s="166">
        <f>SUM('Pay App 1:Pay App 40'!L87)+SUM('Pay App 1:Pay App 40'!M87)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Data'!$N$2:$BW$88,42,FALSE)</f>
        <v>0</v>
      </c>
      <c r="F88" s="166">
        <f>IFERROR(E88+'Pay App 39'!F88,"")</f>
        <v>0</v>
      </c>
      <c r="G88" s="166">
        <f>SUM('Pay App 1:Pay App 39'!H88)</f>
        <v>0</v>
      </c>
      <c r="H88" s="165"/>
      <c r="I88" s="166">
        <f t="shared" si="2"/>
        <v>0</v>
      </c>
      <c r="J88" s="167">
        <f t="shared" si="3"/>
        <v>0</v>
      </c>
      <c r="K88" s="166">
        <f t="shared" si="4"/>
        <v>0</v>
      </c>
      <c r="L88" s="166" t="str">
        <f t="shared" si="0"/>
        <v/>
      </c>
      <c r="M88" s="165"/>
      <c r="N88" s="166">
        <f>SUM('Pay App 1:Pay App 40'!L88)+SUM('Pay App 1:Pay App 40'!M88)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Data'!$N$2:$BW$88,42,FALSE)</f>
        <v>0</v>
      </c>
      <c r="F89" s="166">
        <f>IFERROR(E89+'Pay App 39'!F89,"")</f>
        <v>0</v>
      </c>
      <c r="G89" s="166">
        <f>SUM('Pay App 1:Pay App 39'!H89)</f>
        <v>0</v>
      </c>
      <c r="H89" s="165"/>
      <c r="I89" s="166">
        <f t="shared" si="2"/>
        <v>0</v>
      </c>
      <c r="J89" s="167">
        <f t="shared" si="3"/>
        <v>0</v>
      </c>
      <c r="K89" s="166">
        <f t="shared" si="4"/>
        <v>0</v>
      </c>
      <c r="L89" s="166" t="str">
        <f t="shared" si="0"/>
        <v/>
      </c>
      <c r="M89" s="165"/>
      <c r="N89" s="166">
        <f>SUM('Pay App 1:Pay App 40'!L89)+SUM('Pay App 1:Pay App 40'!M89)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Data'!$N$2:$BW$88,42,FALSE)</f>
        <v>0</v>
      </c>
      <c r="F90" s="166">
        <f>IFERROR(E90+'Pay App 39'!F90,"")</f>
        <v>0</v>
      </c>
      <c r="G90" s="166">
        <f>SUM('Pay App 1:Pay App 39'!H90)</f>
        <v>0</v>
      </c>
      <c r="H90" s="165"/>
      <c r="I90" s="166">
        <f t="shared" si="2"/>
        <v>0</v>
      </c>
      <c r="J90" s="167">
        <f t="shared" si="3"/>
        <v>0</v>
      </c>
      <c r="K90" s="166">
        <f t="shared" si="4"/>
        <v>0</v>
      </c>
      <c r="L90" s="166" t="str">
        <f t="shared" si="0"/>
        <v/>
      </c>
      <c r="M90" s="165"/>
      <c r="N90" s="166">
        <f>SUM('Pay App 1:Pay App 40'!L90)+SUM('Pay App 1:Pay App 40'!M90)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Data'!$N$2:$BW$88,42,FALSE)</f>
        <v>0</v>
      </c>
      <c r="F91" s="166">
        <f>IFERROR(E91+'Pay App 39'!F91,"")</f>
        <v>0</v>
      </c>
      <c r="G91" s="166">
        <f>SUM('Pay App 1:Pay App 39'!H91)</f>
        <v>0</v>
      </c>
      <c r="H91" s="165"/>
      <c r="I91" s="166">
        <f t="shared" si="2"/>
        <v>0</v>
      </c>
      <c r="J91" s="167">
        <f t="shared" si="3"/>
        <v>0</v>
      </c>
      <c r="K91" s="166">
        <f t="shared" si="4"/>
        <v>0</v>
      </c>
      <c r="L91" s="166" t="str">
        <f t="shared" si="0"/>
        <v/>
      </c>
      <c r="M91" s="165"/>
      <c r="N91" s="166">
        <f>SUM('Pay App 1:Pay App 40'!L91)+SUM('Pay App 1:Pay App 40'!M91)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Data'!$N$2:$BW$88,42,FALSE)</f>
        <v>0</v>
      </c>
      <c r="F92" s="166">
        <f>IFERROR(E92+'Pay App 39'!F92,"")</f>
        <v>0</v>
      </c>
      <c r="G92" s="166">
        <f>SUM('Pay App 1:Pay App 39'!H92)</f>
        <v>0</v>
      </c>
      <c r="H92" s="165"/>
      <c r="I92" s="166">
        <f t="shared" si="2"/>
        <v>0</v>
      </c>
      <c r="J92" s="167">
        <f t="shared" si="3"/>
        <v>0</v>
      </c>
      <c r="K92" s="166">
        <f t="shared" si="4"/>
        <v>0</v>
      </c>
      <c r="L92" s="166" t="str">
        <f t="shared" si="0"/>
        <v/>
      </c>
      <c r="M92" s="165"/>
      <c r="N92" s="166">
        <f>SUM('Pay App 1:Pay App 40'!L92)+SUM('Pay App 1:Pay App 40'!M92)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Data'!$N$2:$BW$88,42,FALSE)</f>
        <v>0</v>
      </c>
      <c r="F93" s="166">
        <f>IFERROR(E93+'Pay App 39'!F93,"")</f>
        <v>0</v>
      </c>
      <c r="G93" s="166">
        <f>SUM('Pay App 1:Pay App 39'!H93)</f>
        <v>0</v>
      </c>
      <c r="H93" s="165"/>
      <c r="I93" s="166">
        <f t="shared" si="2"/>
        <v>0</v>
      </c>
      <c r="J93" s="167">
        <f t="shared" si="3"/>
        <v>0</v>
      </c>
      <c r="K93" s="166">
        <f t="shared" si="4"/>
        <v>0</v>
      </c>
      <c r="L93" s="166" t="str">
        <f t="shared" si="0"/>
        <v/>
      </c>
      <c r="M93" s="165"/>
      <c r="N93" s="166">
        <f>SUM('Pay App 1:Pay App 40'!L93)+SUM('Pay App 1:Pay App 40'!M93)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Data'!$N$2:$BW$88,42,FALSE)</f>
        <v>0</v>
      </c>
      <c r="F94" s="166">
        <f>IFERROR(E94+'Pay App 39'!F94,"")</f>
        <v>0</v>
      </c>
      <c r="G94" s="166">
        <f>SUM('Pay App 1:Pay App 39'!H94)</f>
        <v>0</v>
      </c>
      <c r="H94" s="165"/>
      <c r="I94" s="166">
        <f t="shared" si="2"/>
        <v>0</v>
      </c>
      <c r="J94" s="167">
        <f t="shared" si="3"/>
        <v>0</v>
      </c>
      <c r="K94" s="166">
        <f t="shared" si="4"/>
        <v>0</v>
      </c>
      <c r="L94" s="166" t="str">
        <f t="shared" si="0"/>
        <v/>
      </c>
      <c r="M94" s="165"/>
      <c r="N94" s="166">
        <f>SUM('Pay App 1:Pay App 40'!L94)+SUM('Pay App 1:Pay App 40'!M94)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Data'!$N$2:$BW$88,42,FALSE)</f>
        <v>0</v>
      </c>
      <c r="F95" s="166">
        <f>IFERROR(E95+'Pay App 39'!F95,"")</f>
        <v>0</v>
      </c>
      <c r="G95" s="166">
        <f>SUM('Pay App 1:Pay App 39'!H95)</f>
        <v>0</v>
      </c>
      <c r="H95" s="165"/>
      <c r="I95" s="166">
        <f t="shared" si="2"/>
        <v>0</v>
      </c>
      <c r="J95" s="167">
        <f t="shared" si="3"/>
        <v>0</v>
      </c>
      <c r="K95" s="166">
        <f t="shared" si="4"/>
        <v>0</v>
      </c>
      <c r="L95" s="166" t="str">
        <f t="shared" si="0"/>
        <v/>
      </c>
      <c r="M95" s="165"/>
      <c r="N95" s="166">
        <f>SUM('Pay App 1:Pay App 40'!L95)+SUM('Pay App 1:Pay App 40'!M95)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Data'!$N$2:$BW$88,42,FALSE)</f>
        <v>0</v>
      </c>
      <c r="F96" s="166">
        <f>IFERROR(E96+'Pay App 39'!F96,"")</f>
        <v>0</v>
      </c>
      <c r="G96" s="166">
        <f>SUM('Pay App 1:Pay App 39'!H96)</f>
        <v>0</v>
      </c>
      <c r="H96" s="165"/>
      <c r="I96" s="166">
        <f t="shared" si="2"/>
        <v>0</v>
      </c>
      <c r="J96" s="167">
        <f t="shared" si="3"/>
        <v>0</v>
      </c>
      <c r="K96" s="166">
        <f t="shared" si="4"/>
        <v>0</v>
      </c>
      <c r="L96" s="166" t="str">
        <f t="shared" si="0"/>
        <v/>
      </c>
      <c r="M96" s="165"/>
      <c r="N96" s="166">
        <f>SUM('Pay App 1:Pay App 40'!L96)+SUM('Pay App 1:Pay App 40'!M96)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Data'!$N$2:$BW$88,42,FALSE)</f>
        <v>0</v>
      </c>
      <c r="F97" s="166">
        <f>IFERROR(E97+'Pay App 39'!F97,"")</f>
        <v>0</v>
      </c>
      <c r="G97" s="166">
        <f>SUM('Pay App 1:Pay App 39'!H97)</f>
        <v>0</v>
      </c>
      <c r="H97" s="165"/>
      <c r="I97" s="166">
        <f t="shared" si="2"/>
        <v>0</v>
      </c>
      <c r="J97" s="167">
        <f t="shared" si="3"/>
        <v>0</v>
      </c>
      <c r="K97" s="166">
        <f t="shared" si="4"/>
        <v>0</v>
      </c>
      <c r="L97" s="166" t="str">
        <f t="shared" si="0"/>
        <v/>
      </c>
      <c r="M97" s="165"/>
      <c r="N97" s="166">
        <f>SUM('Pay App 1:Pay App 40'!L97)+SUM('Pay App 1:Pay App 40'!M97)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Data'!$N$2:$BW$88,42,FALSE)</f>
        <v>0</v>
      </c>
      <c r="F98" s="166">
        <f>IFERROR(E98+'Pay App 39'!F98,"")</f>
        <v>0</v>
      </c>
      <c r="G98" s="166">
        <f>SUM('Pay App 1:Pay App 39'!H98)</f>
        <v>0</v>
      </c>
      <c r="H98" s="165"/>
      <c r="I98" s="166">
        <f t="shared" si="2"/>
        <v>0</v>
      </c>
      <c r="J98" s="167">
        <f t="shared" si="3"/>
        <v>0</v>
      </c>
      <c r="K98" s="166">
        <f t="shared" si="4"/>
        <v>0</v>
      </c>
      <c r="L98" s="166" t="str">
        <f t="shared" si="0"/>
        <v/>
      </c>
      <c r="M98" s="165"/>
      <c r="N98" s="166">
        <f>SUM('Pay App 1:Pay App 40'!L98)+SUM('Pay App 1:Pay App 40'!M98)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Data'!$N$2:$BW$88,42,FALSE)</f>
        <v>0</v>
      </c>
      <c r="F99" s="166">
        <f>IFERROR(E99+'Pay App 39'!F99,"")</f>
        <v>0</v>
      </c>
      <c r="G99" s="166">
        <f>SUM('Pay App 1:Pay App 39'!H99)</f>
        <v>0</v>
      </c>
      <c r="H99" s="165"/>
      <c r="I99" s="166">
        <f t="shared" si="2"/>
        <v>0</v>
      </c>
      <c r="J99" s="167">
        <f t="shared" si="3"/>
        <v>0</v>
      </c>
      <c r="K99" s="166">
        <f t="shared" si="4"/>
        <v>0</v>
      </c>
      <c r="L99" s="166" t="str">
        <f t="shared" si="0"/>
        <v/>
      </c>
      <c r="M99" s="165"/>
      <c r="N99" s="166">
        <f>SUM('Pay App 1:Pay App 40'!L99)+SUM('Pay App 1:Pay App 40'!M99)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Data'!$N$2:$BW$88,42,FALSE)</f>
        <v>0</v>
      </c>
      <c r="F100" s="166">
        <f>IFERROR(E100+'Pay App 39'!F100,"")</f>
        <v>0</v>
      </c>
      <c r="G100" s="166">
        <f>SUM('Pay App 1:Pay App 39'!H100)</f>
        <v>0</v>
      </c>
      <c r="H100" s="165"/>
      <c r="I100" s="166">
        <f>G100+H100</f>
        <v>0</v>
      </c>
      <c r="J100" s="167">
        <f>IFERROR(I100/F100,0)</f>
        <v>0</v>
      </c>
      <c r="K100" s="166">
        <f>IFERROR(F100-I100,"")</f>
        <v>0</v>
      </c>
      <c r="L100" s="166" t="str">
        <f t="shared" si="0"/>
        <v/>
      </c>
      <c r="M100" s="165"/>
      <c r="N100" s="166">
        <f>SUM('Pay App 1:Pay App 40'!L100)+SUM('Pay App 1:Pay App 40'!M100)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40.200000000000003</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Data'!$N$2:$BW$88,42,FALSE)</f>
        <v>0</v>
      </c>
      <c r="F106" s="166">
        <f>IFERROR(E106+'Pay App 39'!F106,"")</f>
        <v>0</v>
      </c>
      <c r="G106" s="166">
        <f>SUM('Pay App 1:Pay App 39'!H106)</f>
        <v>0</v>
      </c>
      <c r="H106" s="165"/>
      <c r="I106" s="166">
        <f>G106+H106</f>
        <v>0</v>
      </c>
      <c r="J106" s="167">
        <f>IFERROR(I106/F106,0)</f>
        <v>0</v>
      </c>
      <c r="K106" s="166">
        <f>IFERROR(F106-I106,"")</f>
        <v>0</v>
      </c>
      <c r="L106" s="166" t="str">
        <f>IF(AND($H$33&lt;100000, $H$33&gt;0, H106&gt;=1),0,IF(AND($H$33&gt;=100000,H106&lt;&gt;""),O106,""))</f>
        <v/>
      </c>
      <c r="M106" s="165"/>
      <c r="N106" s="166">
        <f>SUM('Pay App 1:Pay App 40'!L106)+SUM('Pay App 1:Pay App 40'!M106)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Data'!$N$2:$BW$88,42,FALSE)</f>
        <v>0</v>
      </c>
      <c r="F107" s="166">
        <f>IFERROR(E107+'Pay App 39'!F107,"")</f>
        <v>0</v>
      </c>
      <c r="G107" s="166">
        <f>SUM('Pay App 1:Pay App 39'!H107)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40'!L107)+SUM('Pay App 1:Pay App 40'!M107)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Data'!$N$2:$BW$88,42,FALSE)</f>
        <v>0</v>
      </c>
      <c r="F108" s="166">
        <f>IFERROR(E108+'Pay App 39'!F108,"")</f>
        <v>0</v>
      </c>
      <c r="G108" s="166">
        <f>SUM('Pay App 1:Pay App 39'!H108)</f>
        <v>0</v>
      </c>
      <c r="H108" s="165"/>
      <c r="I108" s="166">
        <f t="shared" si="6"/>
        <v>0</v>
      </c>
      <c r="J108" s="167">
        <f t="shared" si="7"/>
        <v>0</v>
      </c>
      <c r="K108" s="166">
        <f t="shared" si="8"/>
        <v>0</v>
      </c>
      <c r="L108" s="166" t="str">
        <f t="shared" si="9"/>
        <v/>
      </c>
      <c r="M108" s="165"/>
      <c r="N108" s="166">
        <f>SUM('Pay App 1:Pay App 40'!L108)+SUM('Pay App 1:Pay App 40'!M108)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Data'!$N$2:$BW$88,42,FALSE)</f>
        <v>0</v>
      </c>
      <c r="F109" s="166">
        <f>IFERROR(E109+'Pay App 39'!F109,"")</f>
        <v>0</v>
      </c>
      <c r="G109" s="166">
        <f>SUM('Pay App 1:Pay App 39'!H109)</f>
        <v>0</v>
      </c>
      <c r="H109" s="165"/>
      <c r="I109" s="166">
        <f t="shared" si="6"/>
        <v>0</v>
      </c>
      <c r="J109" s="167">
        <f t="shared" si="7"/>
        <v>0</v>
      </c>
      <c r="K109" s="166">
        <f t="shared" si="8"/>
        <v>0</v>
      </c>
      <c r="L109" s="166" t="str">
        <f t="shared" si="9"/>
        <v/>
      </c>
      <c r="M109" s="165"/>
      <c r="N109" s="166">
        <f>SUM('Pay App 1:Pay App 40'!L109)+SUM('Pay App 1:Pay App 40'!M109)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Data'!$N$2:$BW$88,42,FALSE)</f>
        <v>0</v>
      </c>
      <c r="F110" s="166">
        <f>IFERROR(E110+'Pay App 39'!F110,"")</f>
        <v>0</v>
      </c>
      <c r="G110" s="166">
        <f>SUM('Pay App 1:Pay App 39'!H110)</f>
        <v>0</v>
      </c>
      <c r="H110" s="165"/>
      <c r="I110" s="166">
        <f t="shared" si="6"/>
        <v>0</v>
      </c>
      <c r="J110" s="167">
        <f t="shared" si="7"/>
        <v>0</v>
      </c>
      <c r="K110" s="166">
        <f t="shared" si="8"/>
        <v>0</v>
      </c>
      <c r="L110" s="166" t="str">
        <f t="shared" si="9"/>
        <v/>
      </c>
      <c r="M110" s="165"/>
      <c r="N110" s="166">
        <f>SUM('Pay App 1:Pay App 40'!L110)+SUM('Pay App 1:Pay App 40'!M110)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Data'!$N$2:$BW$88,42,FALSE)</f>
        <v>0</v>
      </c>
      <c r="F111" s="166">
        <f>IFERROR(E111+'Pay App 39'!F111,"")</f>
        <v>0</v>
      </c>
      <c r="G111" s="166">
        <f>SUM('Pay App 1:Pay App 39'!H111)</f>
        <v>0</v>
      </c>
      <c r="H111" s="165"/>
      <c r="I111" s="166">
        <f t="shared" si="6"/>
        <v>0</v>
      </c>
      <c r="J111" s="167">
        <f t="shared" si="7"/>
        <v>0</v>
      </c>
      <c r="K111" s="166">
        <f t="shared" si="8"/>
        <v>0</v>
      </c>
      <c r="L111" s="166" t="str">
        <f t="shared" si="9"/>
        <v/>
      </c>
      <c r="M111" s="165"/>
      <c r="N111" s="166">
        <f>SUM('Pay App 1:Pay App 40'!L111)+SUM('Pay App 1:Pay App 40'!M111)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Data'!$N$2:$BW$88,42,FALSE)</f>
        <v>0</v>
      </c>
      <c r="F112" s="166">
        <f>IFERROR(E112+'Pay App 39'!F112,"")</f>
        <v>0</v>
      </c>
      <c r="G112" s="166">
        <f>SUM('Pay App 1:Pay App 39'!H112)</f>
        <v>0</v>
      </c>
      <c r="H112" s="165"/>
      <c r="I112" s="166">
        <f t="shared" si="6"/>
        <v>0</v>
      </c>
      <c r="J112" s="167">
        <f t="shared" si="7"/>
        <v>0</v>
      </c>
      <c r="K112" s="166">
        <f t="shared" si="8"/>
        <v>0</v>
      </c>
      <c r="L112" s="166" t="str">
        <f t="shared" si="9"/>
        <v/>
      </c>
      <c r="M112" s="165"/>
      <c r="N112" s="166">
        <f>SUM('Pay App 1:Pay App 40'!L112)+SUM('Pay App 1:Pay App 40'!M112)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Data'!$N$2:$BW$88,42,FALSE)</f>
        <v>0</v>
      </c>
      <c r="F113" s="166">
        <f>IFERROR(E113+'Pay App 39'!F113,"")</f>
        <v>0</v>
      </c>
      <c r="G113" s="166">
        <f>SUM('Pay App 1:Pay App 39'!H113)</f>
        <v>0</v>
      </c>
      <c r="H113" s="165"/>
      <c r="I113" s="166">
        <f t="shared" si="6"/>
        <v>0</v>
      </c>
      <c r="J113" s="167">
        <f t="shared" si="7"/>
        <v>0</v>
      </c>
      <c r="K113" s="166">
        <f t="shared" si="8"/>
        <v>0</v>
      </c>
      <c r="L113" s="166" t="str">
        <f t="shared" si="9"/>
        <v/>
      </c>
      <c r="M113" s="165"/>
      <c r="N113" s="166">
        <f>SUM('Pay App 1:Pay App 40'!L113)+SUM('Pay App 1:Pay App 40'!M113)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Data'!$N$2:$BW$88,42,FALSE)</f>
        <v>0</v>
      </c>
      <c r="F114" s="166">
        <f>IFERROR(E114+'Pay App 39'!F114,"")</f>
        <v>0</v>
      </c>
      <c r="G114" s="166">
        <f>SUM('Pay App 1:Pay App 39'!H114)</f>
        <v>0</v>
      </c>
      <c r="H114" s="165"/>
      <c r="I114" s="166">
        <f t="shared" si="6"/>
        <v>0</v>
      </c>
      <c r="J114" s="167">
        <f t="shared" si="7"/>
        <v>0</v>
      </c>
      <c r="K114" s="166">
        <f t="shared" si="8"/>
        <v>0</v>
      </c>
      <c r="L114" s="166" t="str">
        <f t="shared" si="9"/>
        <v/>
      </c>
      <c r="M114" s="165"/>
      <c r="N114" s="166">
        <f>SUM('Pay App 1:Pay App 40'!L114)+SUM('Pay App 1:Pay App 40'!M114)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Data'!$N$2:$BW$88,42,FALSE)</f>
        <v>0</v>
      </c>
      <c r="F115" s="166">
        <f>IFERROR(E115+'Pay App 39'!F115,"")</f>
        <v>0</v>
      </c>
      <c r="G115" s="166">
        <f>SUM('Pay App 1:Pay App 39'!H115)</f>
        <v>0</v>
      </c>
      <c r="H115" s="165"/>
      <c r="I115" s="166">
        <f t="shared" si="6"/>
        <v>0</v>
      </c>
      <c r="J115" s="167">
        <f t="shared" si="7"/>
        <v>0</v>
      </c>
      <c r="K115" s="166">
        <f t="shared" si="8"/>
        <v>0</v>
      </c>
      <c r="L115" s="166" t="str">
        <f t="shared" si="9"/>
        <v/>
      </c>
      <c r="M115" s="165"/>
      <c r="N115" s="166">
        <f>SUM('Pay App 1:Pay App 40'!L115)+SUM('Pay App 1:Pay App 40'!M115)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Data'!$N$2:$BW$88,42,FALSE)</f>
        <v>0</v>
      </c>
      <c r="F116" s="166">
        <f>IFERROR(E116+'Pay App 39'!F116,"")</f>
        <v>0</v>
      </c>
      <c r="G116" s="166">
        <f>SUM('Pay App 1:Pay App 39'!H116)</f>
        <v>0</v>
      </c>
      <c r="H116" s="165"/>
      <c r="I116" s="166">
        <f t="shared" si="6"/>
        <v>0</v>
      </c>
      <c r="J116" s="167">
        <f t="shared" si="7"/>
        <v>0</v>
      </c>
      <c r="K116" s="166">
        <f t="shared" si="8"/>
        <v>0</v>
      </c>
      <c r="L116" s="166" t="str">
        <f t="shared" si="9"/>
        <v/>
      </c>
      <c r="M116" s="165"/>
      <c r="N116" s="166">
        <f>SUM('Pay App 1:Pay App 40'!L116)+SUM('Pay App 1:Pay App 40'!M116)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Data'!$N$2:$BW$88,42,FALSE)</f>
        <v>0</v>
      </c>
      <c r="F117" s="166">
        <f>IFERROR(E117+'Pay App 39'!F117,"")</f>
        <v>0</v>
      </c>
      <c r="G117" s="166">
        <f>SUM('Pay App 1:Pay App 39'!H117)</f>
        <v>0</v>
      </c>
      <c r="H117" s="165"/>
      <c r="I117" s="166">
        <f t="shared" si="6"/>
        <v>0</v>
      </c>
      <c r="J117" s="167">
        <f t="shared" si="7"/>
        <v>0</v>
      </c>
      <c r="K117" s="166">
        <f t="shared" si="8"/>
        <v>0</v>
      </c>
      <c r="L117" s="166" t="str">
        <f t="shared" si="9"/>
        <v/>
      </c>
      <c r="M117" s="165"/>
      <c r="N117" s="166">
        <f>SUM('Pay App 1:Pay App 40'!L117)+SUM('Pay App 1:Pay App 40'!M117)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Data'!$N$2:$BW$88,42,FALSE)</f>
        <v>0</v>
      </c>
      <c r="F118" s="166">
        <f>IFERROR(E118+'Pay App 39'!F118,"")</f>
        <v>0</v>
      </c>
      <c r="G118" s="166">
        <f>SUM('Pay App 1:Pay App 39'!H118)</f>
        <v>0</v>
      </c>
      <c r="H118" s="165"/>
      <c r="I118" s="166">
        <f t="shared" si="6"/>
        <v>0</v>
      </c>
      <c r="J118" s="167">
        <f t="shared" si="7"/>
        <v>0</v>
      </c>
      <c r="K118" s="166">
        <f t="shared" si="8"/>
        <v>0</v>
      </c>
      <c r="L118" s="166" t="str">
        <f t="shared" si="9"/>
        <v/>
      </c>
      <c r="M118" s="165"/>
      <c r="N118" s="166">
        <f>SUM('Pay App 1:Pay App 40'!L118)+SUM('Pay App 1:Pay App 40'!M118)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Data'!$N$2:$BW$88,42,FALSE)</f>
        <v>0</v>
      </c>
      <c r="F119" s="166">
        <f>IFERROR(E119+'Pay App 39'!F119,"")</f>
        <v>0</v>
      </c>
      <c r="G119" s="166">
        <f>SUM('Pay App 1:Pay App 39'!H119)</f>
        <v>0</v>
      </c>
      <c r="H119" s="165"/>
      <c r="I119" s="166">
        <f t="shared" si="6"/>
        <v>0</v>
      </c>
      <c r="J119" s="167">
        <f t="shared" si="7"/>
        <v>0</v>
      </c>
      <c r="K119" s="166">
        <f t="shared" si="8"/>
        <v>0</v>
      </c>
      <c r="L119" s="166" t="str">
        <f t="shared" si="9"/>
        <v/>
      </c>
      <c r="M119" s="165"/>
      <c r="N119" s="166">
        <f>SUM('Pay App 1:Pay App 40'!L119)+SUM('Pay App 1:Pay App 40'!M119)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Data'!$N$2:$BW$88,42,FALSE)</f>
        <v>0</v>
      </c>
      <c r="F120" s="166">
        <f>IFERROR(E120+'Pay App 39'!F120,"")</f>
        <v>0</v>
      </c>
      <c r="G120" s="166">
        <f>SUM('Pay App 1:Pay App 39'!H120)</f>
        <v>0</v>
      </c>
      <c r="H120" s="165"/>
      <c r="I120" s="166">
        <f t="shared" si="6"/>
        <v>0</v>
      </c>
      <c r="J120" s="167">
        <f t="shared" si="7"/>
        <v>0</v>
      </c>
      <c r="K120" s="166">
        <f t="shared" si="8"/>
        <v>0</v>
      </c>
      <c r="L120" s="166" t="str">
        <f t="shared" si="9"/>
        <v/>
      </c>
      <c r="M120" s="165"/>
      <c r="N120" s="166">
        <f>SUM('Pay App 1:Pay App 40'!L120)+SUM('Pay App 1:Pay App 40'!M120)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Data'!$N$2:$BW$88,42,FALSE)</f>
        <v>0</v>
      </c>
      <c r="F121" s="166">
        <f>IFERROR(E121+'Pay App 39'!F121,"")</f>
        <v>0</v>
      </c>
      <c r="G121" s="166">
        <f>SUM('Pay App 1:Pay App 39'!H121)</f>
        <v>0</v>
      </c>
      <c r="H121" s="165"/>
      <c r="I121" s="166">
        <f t="shared" si="6"/>
        <v>0</v>
      </c>
      <c r="J121" s="167">
        <f t="shared" si="7"/>
        <v>0</v>
      </c>
      <c r="K121" s="166">
        <f t="shared" si="8"/>
        <v>0</v>
      </c>
      <c r="L121" s="166" t="str">
        <f t="shared" si="9"/>
        <v/>
      </c>
      <c r="M121" s="165"/>
      <c r="N121" s="166">
        <f>SUM('Pay App 1:Pay App 40'!L121)+SUM('Pay App 1:Pay App 40'!M121)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Data'!$N$2:$BW$88,42,FALSE)</f>
        <v>0</v>
      </c>
      <c r="F122" s="166">
        <f>IFERROR(E122+'Pay App 39'!F122,"")</f>
        <v>0</v>
      </c>
      <c r="G122" s="166">
        <f>SUM('Pay App 1:Pay App 39'!H122)</f>
        <v>0</v>
      </c>
      <c r="H122" s="165"/>
      <c r="I122" s="166">
        <f t="shared" si="6"/>
        <v>0</v>
      </c>
      <c r="J122" s="167">
        <f t="shared" si="7"/>
        <v>0</v>
      </c>
      <c r="K122" s="166">
        <f t="shared" si="8"/>
        <v>0</v>
      </c>
      <c r="L122" s="166" t="str">
        <f t="shared" si="9"/>
        <v/>
      </c>
      <c r="M122" s="165"/>
      <c r="N122" s="166">
        <f>SUM('Pay App 1:Pay App 40'!L122)+SUM('Pay App 1:Pay App 40'!M122)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Data'!$N$2:$BW$88,42,FALSE)</f>
        <v>0</v>
      </c>
      <c r="F123" s="166">
        <f>IFERROR(E123+'Pay App 39'!F123,"")</f>
        <v>0</v>
      </c>
      <c r="G123" s="166">
        <f>SUM('Pay App 1:Pay App 39'!H123)</f>
        <v>0</v>
      </c>
      <c r="H123" s="165"/>
      <c r="I123" s="166">
        <f t="shared" si="6"/>
        <v>0</v>
      </c>
      <c r="J123" s="167">
        <f t="shared" si="7"/>
        <v>0</v>
      </c>
      <c r="K123" s="166">
        <f t="shared" si="8"/>
        <v>0</v>
      </c>
      <c r="L123" s="166" t="str">
        <f t="shared" si="9"/>
        <v/>
      </c>
      <c r="M123" s="165"/>
      <c r="N123" s="166">
        <f>SUM('Pay App 1:Pay App 40'!L123)+SUM('Pay App 1:Pay App 40'!M123)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Data'!$N$2:$BW$88,42,FALSE)</f>
        <v>0</v>
      </c>
      <c r="F124" s="166">
        <f>IFERROR(E124+'Pay App 39'!F124,"")</f>
        <v>0</v>
      </c>
      <c r="G124" s="166">
        <f>SUM('Pay App 1:Pay App 39'!H124)</f>
        <v>0</v>
      </c>
      <c r="H124" s="165"/>
      <c r="I124" s="166">
        <f t="shared" si="6"/>
        <v>0</v>
      </c>
      <c r="J124" s="167">
        <f t="shared" si="7"/>
        <v>0</v>
      </c>
      <c r="K124" s="166">
        <f t="shared" si="8"/>
        <v>0</v>
      </c>
      <c r="L124" s="166" t="str">
        <f t="shared" si="9"/>
        <v/>
      </c>
      <c r="M124" s="165"/>
      <c r="N124" s="166">
        <f>SUM('Pay App 1:Pay App 40'!L124)+SUM('Pay App 1:Pay App 40'!M124)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Data'!$N$2:$BW$88,42,FALSE)</f>
        <v>0</v>
      </c>
      <c r="F125" s="166">
        <f>IFERROR(E125+'Pay App 39'!F125,"")</f>
        <v>0</v>
      </c>
      <c r="G125" s="166">
        <f>SUM('Pay App 1:Pay App 39'!H125)</f>
        <v>0</v>
      </c>
      <c r="H125" s="165"/>
      <c r="I125" s="166">
        <f t="shared" si="6"/>
        <v>0</v>
      </c>
      <c r="J125" s="167">
        <f t="shared" si="7"/>
        <v>0</v>
      </c>
      <c r="K125" s="166">
        <f t="shared" si="8"/>
        <v>0</v>
      </c>
      <c r="L125" s="166" t="str">
        <f t="shared" si="9"/>
        <v/>
      </c>
      <c r="M125" s="165"/>
      <c r="N125" s="166">
        <f>SUM('Pay App 1:Pay App 40'!L125)+SUM('Pay App 1:Pay App 40'!M125)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Data'!$N$2:$BW$88,42,FALSE)</f>
        <v>0</v>
      </c>
      <c r="F126" s="166">
        <f>IFERROR(E126+'Pay App 39'!F126,"")</f>
        <v>0</v>
      </c>
      <c r="G126" s="166">
        <f>SUM('Pay App 1:Pay App 39'!H126)</f>
        <v>0</v>
      </c>
      <c r="H126" s="165"/>
      <c r="I126" s="166">
        <f t="shared" si="6"/>
        <v>0</v>
      </c>
      <c r="J126" s="167">
        <f t="shared" si="7"/>
        <v>0</v>
      </c>
      <c r="K126" s="166">
        <f t="shared" si="8"/>
        <v>0</v>
      </c>
      <c r="L126" s="166" t="str">
        <f t="shared" si="9"/>
        <v/>
      </c>
      <c r="M126" s="165"/>
      <c r="N126" s="166">
        <f>SUM('Pay App 1:Pay App 40'!L126)+SUM('Pay App 1:Pay App 40'!M126)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Data'!$N$2:$BW$88,42,FALSE)</f>
        <v>0</v>
      </c>
      <c r="F127" s="166">
        <f>IFERROR(E127+'Pay App 39'!F127,"")</f>
        <v>0</v>
      </c>
      <c r="G127" s="166">
        <f>SUM('Pay App 1:Pay App 39'!H127)</f>
        <v>0</v>
      </c>
      <c r="H127" s="165"/>
      <c r="I127" s="166">
        <f t="shared" si="6"/>
        <v>0</v>
      </c>
      <c r="J127" s="167">
        <f t="shared" si="7"/>
        <v>0</v>
      </c>
      <c r="K127" s="166">
        <f t="shared" si="8"/>
        <v>0</v>
      </c>
      <c r="L127" s="166" t="str">
        <f t="shared" si="9"/>
        <v/>
      </c>
      <c r="M127" s="165"/>
      <c r="N127" s="166">
        <f>SUM('Pay App 1:Pay App 40'!L127)+SUM('Pay App 1:Pay App 40'!M127)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Data'!$N$2:$BW$88,42,FALSE)</f>
        <v>0</v>
      </c>
      <c r="F128" s="166">
        <f>IFERROR(E128+'Pay App 39'!F128,"")</f>
        <v>0</v>
      </c>
      <c r="G128" s="166">
        <f>SUM('Pay App 1:Pay App 39'!H128)</f>
        <v>0</v>
      </c>
      <c r="H128" s="165"/>
      <c r="I128" s="166">
        <f t="shared" si="6"/>
        <v>0</v>
      </c>
      <c r="J128" s="167">
        <f t="shared" si="7"/>
        <v>0</v>
      </c>
      <c r="K128" s="166">
        <f t="shared" si="8"/>
        <v>0</v>
      </c>
      <c r="L128" s="166" t="str">
        <f t="shared" si="9"/>
        <v/>
      </c>
      <c r="M128" s="165"/>
      <c r="N128" s="166">
        <f>SUM('Pay App 1:Pay App 40'!L128)+SUM('Pay App 1:Pay App 40'!M128)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Data'!$N$2:$BW$88,42,FALSE)</f>
        <v>0</v>
      </c>
      <c r="F129" s="166">
        <f>IFERROR(E129+'Pay App 39'!F129,"")</f>
        <v>0</v>
      </c>
      <c r="G129" s="166">
        <f>SUM('Pay App 1:Pay App 39'!H129)</f>
        <v>0</v>
      </c>
      <c r="H129" s="165"/>
      <c r="I129" s="166">
        <f t="shared" si="6"/>
        <v>0</v>
      </c>
      <c r="J129" s="167">
        <f t="shared" si="7"/>
        <v>0</v>
      </c>
      <c r="K129" s="166">
        <f t="shared" si="8"/>
        <v>0</v>
      </c>
      <c r="L129" s="166" t="str">
        <f t="shared" si="9"/>
        <v/>
      </c>
      <c r="M129" s="165"/>
      <c r="N129" s="166">
        <f>SUM('Pay App 1:Pay App 40'!L129)+SUM('Pay App 1:Pay App 40'!M129)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Data'!$N$2:$BW$88,42,FALSE)</f>
        <v>0</v>
      </c>
      <c r="F130" s="166">
        <f>IFERROR(E130+'Pay App 39'!F130,"")</f>
        <v>0</v>
      </c>
      <c r="G130" s="166">
        <f>SUM('Pay App 1:Pay App 39'!H130)</f>
        <v>0</v>
      </c>
      <c r="H130" s="165"/>
      <c r="I130" s="166">
        <f t="shared" si="6"/>
        <v>0</v>
      </c>
      <c r="J130" s="167">
        <f t="shared" si="7"/>
        <v>0</v>
      </c>
      <c r="K130" s="166">
        <f t="shared" si="8"/>
        <v>0</v>
      </c>
      <c r="L130" s="166" t="str">
        <f t="shared" si="9"/>
        <v/>
      </c>
      <c r="M130" s="165"/>
      <c r="N130" s="166">
        <f>SUM('Pay App 1:Pay App 40'!L130)+SUM('Pay App 1:Pay App 40'!M130)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Data'!$N$2:$BW$88,42,FALSE)</f>
        <v>0</v>
      </c>
      <c r="F131" s="166">
        <f>IFERROR(E131+'Pay App 39'!F131,"")</f>
        <v>0</v>
      </c>
      <c r="G131" s="166">
        <f>SUM('Pay App 1:Pay App 39'!H131)</f>
        <v>0</v>
      </c>
      <c r="H131" s="165"/>
      <c r="I131" s="166">
        <f t="shared" si="6"/>
        <v>0</v>
      </c>
      <c r="J131" s="167">
        <f t="shared" si="7"/>
        <v>0</v>
      </c>
      <c r="K131" s="166">
        <f t="shared" si="8"/>
        <v>0</v>
      </c>
      <c r="L131" s="166" t="str">
        <f t="shared" si="9"/>
        <v/>
      </c>
      <c r="M131" s="165"/>
      <c r="N131" s="166">
        <f>SUM('Pay App 1:Pay App 40'!L131)+SUM('Pay App 1:Pay App 40'!M131)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Data'!$N$2:$BW$88,42,FALSE)</f>
        <v>0</v>
      </c>
      <c r="F132" s="166">
        <f>IFERROR(E132+'Pay App 39'!F132,"")</f>
        <v>0</v>
      </c>
      <c r="G132" s="166">
        <f>SUM('Pay App 1:Pay App 39'!H132)</f>
        <v>0</v>
      </c>
      <c r="H132" s="165"/>
      <c r="I132" s="166">
        <f t="shared" si="6"/>
        <v>0</v>
      </c>
      <c r="J132" s="167">
        <f t="shared" si="7"/>
        <v>0</v>
      </c>
      <c r="K132" s="166">
        <f t="shared" si="8"/>
        <v>0</v>
      </c>
      <c r="L132" s="166" t="str">
        <f t="shared" si="9"/>
        <v/>
      </c>
      <c r="M132" s="165"/>
      <c r="N132" s="166">
        <f>SUM('Pay App 1:Pay App 40'!L132)+SUM('Pay App 1:Pay App 40'!M132)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Data'!$N$2:$BW$88,42,FALSE)</f>
        <v>0</v>
      </c>
      <c r="F133" s="166">
        <f>IFERROR(E133+'Pay App 39'!F133,"")</f>
        <v>0</v>
      </c>
      <c r="G133" s="166">
        <f>SUM('Pay App 1:Pay App 39'!H133)</f>
        <v>0</v>
      </c>
      <c r="H133" s="165"/>
      <c r="I133" s="166">
        <f t="shared" si="6"/>
        <v>0</v>
      </c>
      <c r="J133" s="167">
        <f t="shared" si="7"/>
        <v>0</v>
      </c>
      <c r="K133" s="166">
        <f t="shared" si="8"/>
        <v>0</v>
      </c>
      <c r="L133" s="166" t="str">
        <f t="shared" si="9"/>
        <v/>
      </c>
      <c r="M133" s="165"/>
      <c r="N133" s="166">
        <f>SUM('Pay App 1:Pay App 40'!L133)+SUM('Pay App 1:Pay App 40'!M133)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Data'!$N$2:$BW$88,42,FALSE)</f>
        <v>0</v>
      </c>
      <c r="F134" s="166">
        <f>IFERROR(E134+'Pay App 39'!F134,"")</f>
        <v>0</v>
      </c>
      <c r="G134" s="166">
        <f>SUM('Pay App 1:Pay App 39'!H134)</f>
        <v>0</v>
      </c>
      <c r="H134" s="165"/>
      <c r="I134" s="166">
        <f t="shared" si="6"/>
        <v>0</v>
      </c>
      <c r="J134" s="167">
        <f t="shared" si="7"/>
        <v>0</v>
      </c>
      <c r="K134" s="166">
        <f t="shared" si="8"/>
        <v>0</v>
      </c>
      <c r="L134" s="166" t="str">
        <f t="shared" si="9"/>
        <v/>
      </c>
      <c r="M134" s="165"/>
      <c r="N134" s="166">
        <f>SUM('Pay App 1:Pay App 40'!L134)+SUM('Pay App 1:Pay App 40'!M134)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Data'!$N$2:$BW$88,42,FALSE)</f>
        <v>0</v>
      </c>
      <c r="F135" s="166">
        <f>IFERROR(E135+'Pay App 39'!F135,"")</f>
        <v>0</v>
      </c>
      <c r="G135" s="166">
        <f>SUM('Pay App 1:Pay App 39'!H135)</f>
        <v>0</v>
      </c>
      <c r="H135" s="165"/>
      <c r="I135" s="166">
        <f t="shared" si="6"/>
        <v>0</v>
      </c>
      <c r="J135" s="167">
        <f t="shared" si="7"/>
        <v>0</v>
      </c>
      <c r="K135" s="166">
        <f t="shared" si="8"/>
        <v>0</v>
      </c>
      <c r="L135" s="166" t="str">
        <f t="shared" si="9"/>
        <v/>
      </c>
      <c r="M135" s="165"/>
      <c r="N135" s="166">
        <f>SUM('Pay App 1:Pay App 40'!L135)+SUM('Pay App 1:Pay App 40'!M135)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Data'!$N$2:$BW$88,42,FALSE)</f>
        <v>0</v>
      </c>
      <c r="F136" s="166">
        <f>IFERROR(E136+'Pay App 39'!F136,"")</f>
        <v>0</v>
      </c>
      <c r="G136" s="166">
        <f>SUM('Pay App 1:Pay App 39'!H136)</f>
        <v>0</v>
      </c>
      <c r="H136" s="165"/>
      <c r="I136" s="166">
        <f t="shared" si="6"/>
        <v>0</v>
      </c>
      <c r="J136" s="167">
        <f t="shared" si="7"/>
        <v>0</v>
      </c>
      <c r="K136" s="166">
        <f t="shared" si="8"/>
        <v>0</v>
      </c>
      <c r="L136" s="166" t="str">
        <f t="shared" si="9"/>
        <v/>
      </c>
      <c r="M136" s="165"/>
      <c r="N136" s="166">
        <f>SUM('Pay App 1:Pay App 40'!L136)+SUM('Pay App 1:Pay App 40'!M136)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Data'!$N$2:$BW$88,42,FALSE)</f>
        <v>0</v>
      </c>
      <c r="F137" s="166">
        <f>IFERROR(E137+'Pay App 39'!F137,"")</f>
        <v>0</v>
      </c>
      <c r="G137" s="166">
        <f>SUM('Pay App 1:Pay App 39'!H137)</f>
        <v>0</v>
      </c>
      <c r="H137" s="165"/>
      <c r="I137" s="166">
        <f t="shared" si="6"/>
        <v>0</v>
      </c>
      <c r="J137" s="167">
        <f t="shared" si="7"/>
        <v>0</v>
      </c>
      <c r="K137" s="166">
        <f t="shared" si="8"/>
        <v>0</v>
      </c>
      <c r="L137" s="166" t="str">
        <f t="shared" si="9"/>
        <v/>
      </c>
      <c r="M137" s="165"/>
      <c r="N137" s="166">
        <f>SUM('Pay App 1:Pay App 40'!L137)+SUM('Pay App 1:Pay App 40'!M137)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Data'!$N$2:$BW$88,42,FALSE)</f>
        <v>0</v>
      </c>
      <c r="F138" s="166">
        <f>IFERROR(E138+'Pay App 39'!F138,"")</f>
        <v>0</v>
      </c>
      <c r="G138" s="166">
        <f>SUM('Pay App 1:Pay App 39'!H138)</f>
        <v>0</v>
      </c>
      <c r="H138" s="165"/>
      <c r="I138" s="166">
        <f t="shared" si="6"/>
        <v>0</v>
      </c>
      <c r="J138" s="167">
        <f t="shared" si="7"/>
        <v>0</v>
      </c>
      <c r="K138" s="166">
        <f t="shared" si="8"/>
        <v>0</v>
      </c>
      <c r="L138" s="166" t="str">
        <f t="shared" si="9"/>
        <v/>
      </c>
      <c r="M138" s="165"/>
      <c r="N138" s="166">
        <f>SUM('Pay App 1:Pay App 40'!L138)+SUM('Pay App 1:Pay App 40'!M138)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Data'!$N$2:$BW$88,42,FALSE)</f>
        <v>0</v>
      </c>
      <c r="F139" s="166">
        <f>IFERROR(E139+'Pay App 39'!F139,"")</f>
        <v>0</v>
      </c>
      <c r="G139" s="166">
        <f>SUM('Pay App 1:Pay App 39'!H139)</f>
        <v>0</v>
      </c>
      <c r="H139" s="165"/>
      <c r="I139" s="166">
        <f t="shared" si="6"/>
        <v>0</v>
      </c>
      <c r="J139" s="167">
        <f t="shared" si="7"/>
        <v>0</v>
      </c>
      <c r="K139" s="166">
        <f t="shared" si="8"/>
        <v>0</v>
      </c>
      <c r="L139" s="166" t="str">
        <f t="shared" si="9"/>
        <v/>
      </c>
      <c r="M139" s="165"/>
      <c r="N139" s="166">
        <f>SUM('Pay App 1:Pay App 40'!L139)+SUM('Pay App 1:Pay App 40'!M139)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Data'!$N$2:$BW$88,42,FALSE)</f>
        <v>0</v>
      </c>
      <c r="F140" s="166">
        <f>IFERROR(E140+'Pay App 39'!F140,"")</f>
        <v>0</v>
      </c>
      <c r="G140" s="166">
        <f>SUM('Pay App 1:Pay App 39'!H140)</f>
        <v>0</v>
      </c>
      <c r="H140" s="165"/>
      <c r="I140" s="166">
        <f t="shared" si="6"/>
        <v>0</v>
      </c>
      <c r="J140" s="167">
        <f t="shared" si="7"/>
        <v>0</v>
      </c>
      <c r="K140" s="166">
        <f t="shared" si="8"/>
        <v>0</v>
      </c>
      <c r="L140" s="166" t="str">
        <f t="shared" si="9"/>
        <v/>
      </c>
      <c r="M140" s="165"/>
      <c r="N140" s="166">
        <f>SUM('Pay App 1:Pay App 40'!L140)+SUM('Pay App 1:Pay App 40'!M140)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Data'!$N$2:$BW$88,42,FALSE)</f>
        <v>0</v>
      </c>
      <c r="F141" s="166">
        <f>IFERROR(E141+'Pay App 39'!F141,"")</f>
        <v>0</v>
      </c>
      <c r="G141" s="166">
        <f>SUM('Pay App 1:Pay App 39'!H141)</f>
        <v>0</v>
      </c>
      <c r="H141" s="165"/>
      <c r="I141" s="166">
        <f t="shared" si="6"/>
        <v>0</v>
      </c>
      <c r="J141" s="167">
        <f t="shared" si="7"/>
        <v>0</v>
      </c>
      <c r="K141" s="166">
        <f t="shared" si="8"/>
        <v>0</v>
      </c>
      <c r="L141" s="166" t="str">
        <f t="shared" si="9"/>
        <v/>
      </c>
      <c r="M141" s="165"/>
      <c r="N141" s="166">
        <f>SUM('Pay App 1:Pay App 40'!L141)+SUM('Pay App 1:Pay App 40'!M141)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Data'!$N$2:$BW$88,42,FALSE)</f>
        <v>0</v>
      </c>
      <c r="F142" s="166">
        <f>IFERROR(E142+'Pay App 39'!F142,"")</f>
        <v>0</v>
      </c>
      <c r="G142" s="166">
        <f>SUM('Pay App 1:Pay App 39'!H142)</f>
        <v>0</v>
      </c>
      <c r="H142" s="165"/>
      <c r="I142" s="166">
        <f t="shared" si="6"/>
        <v>0</v>
      </c>
      <c r="J142" s="167">
        <f t="shared" si="7"/>
        <v>0</v>
      </c>
      <c r="K142" s="166">
        <f t="shared" si="8"/>
        <v>0</v>
      </c>
      <c r="L142" s="166" t="str">
        <f t="shared" si="9"/>
        <v/>
      </c>
      <c r="M142" s="165"/>
      <c r="N142" s="166">
        <f>SUM('Pay App 1:Pay App 40'!L142)+SUM('Pay App 1:Pay App 40'!M142)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Data'!$N$2:$BW$88,42,FALSE)</f>
        <v>0</v>
      </c>
      <c r="F143" s="166">
        <f>IFERROR(E143+'Pay App 39'!F143,"")</f>
        <v>0</v>
      </c>
      <c r="G143" s="166">
        <f>SUM('Pay App 1:Pay App 39'!H143)</f>
        <v>0</v>
      </c>
      <c r="H143" s="165"/>
      <c r="I143" s="166">
        <f t="shared" si="6"/>
        <v>0</v>
      </c>
      <c r="J143" s="167">
        <f t="shared" si="7"/>
        <v>0</v>
      </c>
      <c r="K143" s="166">
        <f t="shared" si="8"/>
        <v>0</v>
      </c>
      <c r="L143" s="166" t="str">
        <f t="shared" si="9"/>
        <v/>
      </c>
      <c r="M143" s="165"/>
      <c r="N143" s="166">
        <f>SUM('Pay App 1:Pay App 40'!L143)+SUM('Pay App 1:Pay App 40'!M143)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Data'!$N$2:$BW$88,42,FALSE)</f>
        <v>0</v>
      </c>
      <c r="F144" s="166">
        <f>IFERROR(E144+'Pay App 39'!F144,"")</f>
        <v>0</v>
      </c>
      <c r="G144" s="166">
        <f>SUM('Pay App 1:Pay App 39'!H144)</f>
        <v>0</v>
      </c>
      <c r="H144" s="165"/>
      <c r="I144" s="166">
        <f t="shared" si="6"/>
        <v>0</v>
      </c>
      <c r="J144" s="167">
        <f t="shared" si="7"/>
        <v>0</v>
      </c>
      <c r="K144" s="166">
        <f t="shared" si="8"/>
        <v>0</v>
      </c>
      <c r="L144" s="166" t="str">
        <f t="shared" si="9"/>
        <v/>
      </c>
      <c r="M144" s="165"/>
      <c r="N144" s="166">
        <f>SUM('Pay App 1:Pay App 40'!L144)+SUM('Pay App 1:Pay App 40'!M144)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Data'!$N$2:$BW$88,42,FALSE)</f>
        <v>0</v>
      </c>
      <c r="F145" s="166">
        <f>IFERROR(E145+'Pay App 39'!F145,"")</f>
        <v>0</v>
      </c>
      <c r="G145" s="166">
        <f>SUM('Pay App 1:Pay App 39'!H145)</f>
        <v>0</v>
      </c>
      <c r="H145" s="165"/>
      <c r="I145" s="166">
        <f t="shared" si="6"/>
        <v>0</v>
      </c>
      <c r="J145" s="167">
        <f t="shared" si="7"/>
        <v>0</v>
      </c>
      <c r="K145" s="166">
        <f t="shared" si="8"/>
        <v>0</v>
      </c>
      <c r="L145" s="166" t="str">
        <f t="shared" si="9"/>
        <v/>
      </c>
      <c r="M145" s="165"/>
      <c r="N145" s="166">
        <f>SUM('Pay App 1:Pay App 40'!L145)+SUM('Pay App 1:Pay App 40'!M145)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Data'!$N$2:$BW$88,42,FALSE)</f>
        <v>0</v>
      </c>
      <c r="F146" s="166">
        <f>IFERROR(E146+'Pay App 39'!F146,"")</f>
        <v>0</v>
      </c>
      <c r="G146" s="166">
        <f>SUM('Pay App 1:Pay App 39'!H146)</f>
        <v>0</v>
      </c>
      <c r="H146" s="165"/>
      <c r="I146" s="166">
        <f t="shared" si="6"/>
        <v>0</v>
      </c>
      <c r="J146" s="167">
        <f t="shared" si="7"/>
        <v>0</v>
      </c>
      <c r="K146" s="166">
        <f t="shared" si="8"/>
        <v>0</v>
      </c>
      <c r="L146" s="166" t="str">
        <f t="shared" si="9"/>
        <v/>
      </c>
      <c r="M146" s="165"/>
      <c r="N146" s="166">
        <f>SUM('Pay App 1:Pay App 40'!L146)+SUM('Pay App 1:Pay App 40'!M146)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Data'!$N$2:$BW$88,42,FALSE)</f>
        <v>0</v>
      </c>
      <c r="F147" s="166">
        <f>IFERROR(E147+'Pay App 39'!F147,"")</f>
        <v>0</v>
      </c>
      <c r="G147" s="166">
        <f>SUM('Pay App 1:Pay App 39'!H147)</f>
        <v>0</v>
      </c>
      <c r="H147" s="165"/>
      <c r="I147" s="166">
        <f t="shared" si="6"/>
        <v>0</v>
      </c>
      <c r="J147" s="167">
        <f t="shared" si="7"/>
        <v>0</v>
      </c>
      <c r="K147" s="166">
        <f t="shared" si="8"/>
        <v>0</v>
      </c>
      <c r="L147" s="166" t="str">
        <f t="shared" si="9"/>
        <v/>
      </c>
      <c r="M147" s="165"/>
      <c r="N147" s="166">
        <f>SUM('Pay App 1:Pay App 40'!L147)+SUM('Pay App 1:Pay App 40'!M147)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Data'!$N$2:$BW$88,42,FALSE)</f>
        <v>0</v>
      </c>
      <c r="F148" s="166">
        <f>IFERROR(E148+'Pay App 39'!F148,"")</f>
        <v>0</v>
      </c>
      <c r="G148" s="166">
        <f>SUM('Pay App 1:Pay App 39'!H148)</f>
        <v>0</v>
      </c>
      <c r="H148" s="165"/>
      <c r="I148" s="166">
        <f t="shared" si="6"/>
        <v>0</v>
      </c>
      <c r="J148" s="167">
        <f t="shared" si="7"/>
        <v>0</v>
      </c>
      <c r="K148" s="166">
        <f t="shared" si="8"/>
        <v>0</v>
      </c>
      <c r="L148" s="166" t="str">
        <f t="shared" si="9"/>
        <v/>
      </c>
      <c r="M148" s="165"/>
      <c r="N148" s="166">
        <f>SUM('Pay App 1:Pay App 40'!L148)+SUM('Pay App 1:Pay App 40'!M148)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uuS0SOXzL9NXhnhjPq19nVBjmC+C9ylsFRjIsuMBK6vvmL6yXYkYbkPm21UtDA2ZyGhbHqn1ABG60KdSGh5GEg==" saltValue="yT4YkW/2zKAPnQfKQc5lxw=="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230" priority="2" operator="equal">
      <formula>0</formula>
    </cfRule>
  </conditionalFormatting>
  <conditionalFormatting sqref="D106:G148">
    <cfRule type="cellIs" dxfId="229" priority="1" operator="equal">
      <formula>0</formula>
    </cfRule>
  </conditionalFormatting>
  <conditionalFormatting sqref="D10:H10 D12:H14 D19:H21">
    <cfRule type="cellIs" dxfId="228" priority="6" operator="equal">
      <formula>0</formula>
    </cfRule>
  </conditionalFormatting>
  <conditionalFormatting sqref="H51">
    <cfRule type="cellIs" dxfId="227" priority="9" operator="lessThan">
      <formula>0</formula>
    </cfRule>
  </conditionalFormatting>
  <conditionalFormatting sqref="I57:I100 K57:K100 I106:I148 K106:K148 N106:O148">
    <cfRule type="cellIs" dxfId="226" priority="14" operator="equal">
      <formula>0</formula>
    </cfRule>
  </conditionalFormatting>
  <conditionalFormatting sqref="J57:J100 J106:J149">
    <cfRule type="cellIs" dxfId="225" priority="11" operator="greaterThan">
      <formula>1</formula>
    </cfRule>
    <cfRule type="cellIs" dxfId="224" priority="12" operator="equal">
      <formula>0</formula>
    </cfRule>
  </conditionalFormatting>
  <conditionalFormatting sqref="K57:K100 K106:K148">
    <cfRule type="cellIs" dxfId="223" priority="10" operator="lessThan">
      <formula>0</formula>
    </cfRule>
  </conditionalFormatting>
  <conditionalFormatting sqref="M57:M100">
    <cfRule type="cellIs" dxfId="222" priority="13" operator="lessThan">
      <formula>0</formula>
    </cfRule>
  </conditionalFormatting>
  <conditionalFormatting sqref="M106:M148">
    <cfRule type="cellIs" dxfId="221" priority="8" operator="lessThan">
      <formula>0</formula>
    </cfRule>
  </conditionalFormatting>
  <conditionalFormatting sqref="N57:O100">
    <cfRule type="cellIs" dxfId="220"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2935D6BF-999F-41A7-B5D3-7793B89D1CE9}">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857F206B-CD29-4CC3-A64B-8DD3980C2AE4}">
          <x14:formula1>
            <xm:f>'Graph Data'!$L$74:$L$76</xm:f>
          </x14:formula1>
          <xm:sqref>G17</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7E546-90F5-414A-B1CD-4CAAD476C88C}">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41</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41'!E149)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41'!G41)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40'!H49)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41.1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Data'!$N$2:$BW$88,43,FALSE)</f>
        <v>0</v>
      </c>
      <c r="F57" s="166">
        <f>IFERROR(E57+'Pay App 40'!F57,"")</f>
        <v>0</v>
      </c>
      <c r="G57" s="166">
        <f>SUM('Pay App 1:Pay App 40'!H57)</f>
        <v>0</v>
      </c>
      <c r="H57" s="165"/>
      <c r="I57" s="166">
        <f>G57+H57</f>
        <v>0</v>
      </c>
      <c r="J57" s="167">
        <f>IFERROR(I57/F57,0)</f>
        <v>0</v>
      </c>
      <c r="K57" s="166">
        <f>IFERROR(F57-I57,"")</f>
        <v>0</v>
      </c>
      <c r="L57" s="166" t="str">
        <f>IF(AND($H$33&lt;100000, $H$33&gt;0, H57&gt;=1),0,IF(AND($H$33&gt;=100000,H57&lt;&gt;""),O57,""))</f>
        <v/>
      </c>
      <c r="M57" s="165"/>
      <c r="N57" s="166">
        <f>SUM('Pay App 1:Pay App 41'!L57)+SUM('Pay App 1:Pay App 41'!M57)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Data'!$N$2:$BW$88,43,FALSE)</f>
        <v>0</v>
      </c>
      <c r="F58" s="166">
        <f>IFERROR(E58+'Pay App 40'!F58,"")</f>
        <v>0</v>
      </c>
      <c r="G58" s="166">
        <f>SUM('Pay App 1:Pay App 40'!H58)</f>
        <v>0</v>
      </c>
      <c r="H58" s="165"/>
      <c r="I58" s="166">
        <f>G58+H58</f>
        <v>0</v>
      </c>
      <c r="J58" s="167">
        <f>IFERROR(I58/F58,0)</f>
        <v>0</v>
      </c>
      <c r="K58" s="166">
        <f>IFERROR(F58-I58,"")</f>
        <v>0</v>
      </c>
      <c r="L58" s="166" t="str">
        <f t="shared" ref="L58:L100" si="0">IF(AND($H$33&lt;100000, $H$33&gt;0, H58&gt;=1),0,IF(AND($H$33&gt;=100000,H58&lt;&gt;""),O58,""))</f>
        <v/>
      </c>
      <c r="M58" s="165"/>
      <c r="N58" s="166">
        <f>SUM('Pay App 1:Pay App 41'!L58)+SUM('Pay App 1:Pay App 41'!M58)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Data'!$N$2:$BW$88,43,FALSE)</f>
        <v>0</v>
      </c>
      <c r="F59" s="166">
        <f>IFERROR(E59+'Pay App 40'!F59,"")</f>
        <v>0</v>
      </c>
      <c r="G59" s="166">
        <f>SUM('Pay App 1:Pay App 40'!H59)</f>
        <v>0</v>
      </c>
      <c r="H59" s="165"/>
      <c r="I59" s="166">
        <f t="shared" ref="I59:I99" si="2">G59+H59</f>
        <v>0</v>
      </c>
      <c r="J59" s="167">
        <f t="shared" ref="J59:J99" si="3">IFERROR(I59/F59,0)</f>
        <v>0</v>
      </c>
      <c r="K59" s="166">
        <f t="shared" ref="K59:K99" si="4">IFERROR(F59-I59,"")</f>
        <v>0</v>
      </c>
      <c r="L59" s="166" t="str">
        <f t="shared" si="0"/>
        <v/>
      </c>
      <c r="M59" s="165"/>
      <c r="N59" s="166">
        <f>SUM('Pay App 1:Pay App 41'!L59)+SUM('Pay App 1:Pay App 41'!M59)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Data'!$N$2:$BW$88,43,FALSE)</f>
        <v>0</v>
      </c>
      <c r="F60" s="166">
        <f>IFERROR(E60+'Pay App 40'!F60,"")</f>
        <v>0</v>
      </c>
      <c r="G60" s="166">
        <f>SUM('Pay App 1:Pay App 40'!H60)</f>
        <v>0</v>
      </c>
      <c r="H60" s="165"/>
      <c r="I60" s="166">
        <f t="shared" si="2"/>
        <v>0</v>
      </c>
      <c r="J60" s="167">
        <f t="shared" si="3"/>
        <v>0</v>
      </c>
      <c r="K60" s="166">
        <f t="shared" si="4"/>
        <v>0</v>
      </c>
      <c r="L60" s="166" t="str">
        <f t="shared" si="0"/>
        <v/>
      </c>
      <c r="M60" s="165"/>
      <c r="N60" s="166">
        <f>SUM('Pay App 1:Pay App 41'!L60)+SUM('Pay App 1:Pay App 41'!M60)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Data'!$N$2:$BW$88,43,FALSE)</f>
        <v>0</v>
      </c>
      <c r="F61" s="166">
        <f>IFERROR(E61+'Pay App 40'!F61,"")</f>
        <v>0</v>
      </c>
      <c r="G61" s="166">
        <f>SUM('Pay App 1:Pay App 40'!H61)</f>
        <v>0</v>
      </c>
      <c r="H61" s="165"/>
      <c r="I61" s="166">
        <f t="shared" si="2"/>
        <v>0</v>
      </c>
      <c r="J61" s="167">
        <f t="shared" si="3"/>
        <v>0</v>
      </c>
      <c r="K61" s="166">
        <f t="shared" si="4"/>
        <v>0</v>
      </c>
      <c r="L61" s="166" t="str">
        <f t="shared" si="0"/>
        <v/>
      </c>
      <c r="M61" s="165"/>
      <c r="N61" s="166">
        <f>SUM('Pay App 1:Pay App 41'!L61)+SUM('Pay App 1:Pay App 41'!M61)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Data'!$N$2:$BW$88,43,FALSE)</f>
        <v>0</v>
      </c>
      <c r="F62" s="166">
        <f>IFERROR(E62+'Pay App 40'!F62,"")</f>
        <v>0</v>
      </c>
      <c r="G62" s="166">
        <f>SUM('Pay App 1:Pay App 40'!H62)</f>
        <v>0</v>
      </c>
      <c r="H62" s="165"/>
      <c r="I62" s="166">
        <f t="shared" si="2"/>
        <v>0</v>
      </c>
      <c r="J62" s="167">
        <f t="shared" si="3"/>
        <v>0</v>
      </c>
      <c r="K62" s="166">
        <f t="shared" si="4"/>
        <v>0</v>
      </c>
      <c r="L62" s="166" t="str">
        <f t="shared" si="0"/>
        <v/>
      </c>
      <c r="M62" s="165"/>
      <c r="N62" s="166">
        <f>SUM('Pay App 1:Pay App 41'!L62)+SUM('Pay App 1:Pay App 41'!M62)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Data'!$N$2:$BW$88,43,FALSE)</f>
        <v>0</v>
      </c>
      <c r="F63" s="166">
        <f>IFERROR(E63+'Pay App 40'!F63,"")</f>
        <v>0</v>
      </c>
      <c r="G63" s="166">
        <f>SUM('Pay App 1:Pay App 40'!H63)</f>
        <v>0</v>
      </c>
      <c r="H63" s="165"/>
      <c r="I63" s="166">
        <f t="shared" si="2"/>
        <v>0</v>
      </c>
      <c r="J63" s="167">
        <f t="shared" si="3"/>
        <v>0</v>
      </c>
      <c r="K63" s="166">
        <f t="shared" si="4"/>
        <v>0</v>
      </c>
      <c r="L63" s="166" t="str">
        <f t="shared" si="0"/>
        <v/>
      </c>
      <c r="M63" s="165"/>
      <c r="N63" s="166">
        <f>SUM('Pay App 1:Pay App 41'!L63)+SUM('Pay App 1:Pay App 41'!M63)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Data'!$N$2:$BW$88,43,FALSE)</f>
        <v>0</v>
      </c>
      <c r="F64" s="166">
        <f>IFERROR(E64+'Pay App 40'!F64,"")</f>
        <v>0</v>
      </c>
      <c r="G64" s="166">
        <f>SUM('Pay App 1:Pay App 40'!H64)</f>
        <v>0</v>
      </c>
      <c r="H64" s="165"/>
      <c r="I64" s="166">
        <f t="shared" si="2"/>
        <v>0</v>
      </c>
      <c r="J64" s="167">
        <f t="shared" si="3"/>
        <v>0</v>
      </c>
      <c r="K64" s="166">
        <f t="shared" si="4"/>
        <v>0</v>
      </c>
      <c r="L64" s="166" t="str">
        <f t="shared" si="0"/>
        <v/>
      </c>
      <c r="M64" s="165"/>
      <c r="N64" s="166">
        <f>SUM('Pay App 1:Pay App 41'!L64)+SUM('Pay App 1:Pay App 41'!M64)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Data'!$N$2:$BW$88,43,FALSE)</f>
        <v>0</v>
      </c>
      <c r="F65" s="166">
        <f>IFERROR(E65+'Pay App 40'!F65,"")</f>
        <v>0</v>
      </c>
      <c r="G65" s="166">
        <f>SUM('Pay App 1:Pay App 40'!H65)</f>
        <v>0</v>
      </c>
      <c r="H65" s="165"/>
      <c r="I65" s="166">
        <f t="shared" si="2"/>
        <v>0</v>
      </c>
      <c r="J65" s="167">
        <f t="shared" si="3"/>
        <v>0</v>
      </c>
      <c r="K65" s="166">
        <f t="shared" si="4"/>
        <v>0</v>
      </c>
      <c r="L65" s="166" t="str">
        <f t="shared" si="0"/>
        <v/>
      </c>
      <c r="M65" s="165"/>
      <c r="N65" s="166">
        <f>SUM('Pay App 1:Pay App 41'!L65)+SUM('Pay App 1:Pay App 41'!M65)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Data'!$N$2:$BW$88,43,FALSE)</f>
        <v>0</v>
      </c>
      <c r="F66" s="166">
        <f>IFERROR(E66+'Pay App 40'!F66,"")</f>
        <v>0</v>
      </c>
      <c r="G66" s="166">
        <f>SUM('Pay App 1:Pay App 40'!H66)</f>
        <v>0</v>
      </c>
      <c r="H66" s="165"/>
      <c r="I66" s="166">
        <f t="shared" si="2"/>
        <v>0</v>
      </c>
      <c r="J66" s="167">
        <f t="shared" si="3"/>
        <v>0</v>
      </c>
      <c r="K66" s="166">
        <f t="shared" si="4"/>
        <v>0</v>
      </c>
      <c r="L66" s="166" t="str">
        <f t="shared" si="0"/>
        <v/>
      </c>
      <c r="M66" s="165"/>
      <c r="N66" s="166">
        <f>SUM('Pay App 1:Pay App 41'!L66)+SUM('Pay App 1:Pay App 41'!M66)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Data'!$N$2:$BW$88,43,FALSE)</f>
        <v>0</v>
      </c>
      <c r="F67" s="166">
        <f>IFERROR(E67+'Pay App 40'!F67,"")</f>
        <v>0</v>
      </c>
      <c r="G67" s="166">
        <f>SUM('Pay App 1:Pay App 40'!H67)</f>
        <v>0</v>
      </c>
      <c r="H67" s="165"/>
      <c r="I67" s="166">
        <f t="shared" si="2"/>
        <v>0</v>
      </c>
      <c r="J67" s="167">
        <f t="shared" si="3"/>
        <v>0</v>
      </c>
      <c r="K67" s="166">
        <f t="shared" si="4"/>
        <v>0</v>
      </c>
      <c r="L67" s="166" t="str">
        <f t="shared" si="0"/>
        <v/>
      </c>
      <c r="M67" s="165"/>
      <c r="N67" s="166">
        <f>SUM('Pay App 1:Pay App 41'!L67)+SUM('Pay App 1:Pay App 41'!M67)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Data'!$N$2:$BW$88,43,FALSE)</f>
        <v>0</v>
      </c>
      <c r="F68" s="166">
        <f>IFERROR(E68+'Pay App 40'!F68,"")</f>
        <v>0</v>
      </c>
      <c r="G68" s="166">
        <f>SUM('Pay App 1:Pay App 40'!H68)</f>
        <v>0</v>
      </c>
      <c r="H68" s="165"/>
      <c r="I68" s="166">
        <f t="shared" si="2"/>
        <v>0</v>
      </c>
      <c r="J68" s="167">
        <f t="shared" si="3"/>
        <v>0</v>
      </c>
      <c r="K68" s="166">
        <f t="shared" si="4"/>
        <v>0</v>
      </c>
      <c r="L68" s="166" t="str">
        <f t="shared" si="0"/>
        <v/>
      </c>
      <c r="M68" s="165"/>
      <c r="N68" s="166">
        <f>SUM('Pay App 1:Pay App 41'!L68)+SUM('Pay App 1:Pay App 41'!M68)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Data'!$N$2:$BW$88,43,FALSE)</f>
        <v>0</v>
      </c>
      <c r="F69" s="166">
        <f>IFERROR(E69+'Pay App 40'!F69,"")</f>
        <v>0</v>
      </c>
      <c r="G69" s="166">
        <f>SUM('Pay App 1:Pay App 40'!H69)</f>
        <v>0</v>
      </c>
      <c r="H69" s="165"/>
      <c r="I69" s="166">
        <f t="shared" si="2"/>
        <v>0</v>
      </c>
      <c r="J69" s="167">
        <f t="shared" si="3"/>
        <v>0</v>
      </c>
      <c r="K69" s="166">
        <f t="shared" si="4"/>
        <v>0</v>
      </c>
      <c r="L69" s="166" t="str">
        <f t="shared" si="0"/>
        <v/>
      </c>
      <c r="M69" s="165"/>
      <c r="N69" s="166">
        <f>SUM('Pay App 1:Pay App 41'!L69)+SUM('Pay App 1:Pay App 41'!M69)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Data'!$N$2:$BW$88,43,FALSE)</f>
        <v>0</v>
      </c>
      <c r="F70" s="166">
        <f>IFERROR(E70+'Pay App 40'!F70,"")</f>
        <v>0</v>
      </c>
      <c r="G70" s="166">
        <f>SUM('Pay App 1:Pay App 40'!H70)</f>
        <v>0</v>
      </c>
      <c r="H70" s="165"/>
      <c r="I70" s="166">
        <f t="shared" si="2"/>
        <v>0</v>
      </c>
      <c r="J70" s="167">
        <f t="shared" si="3"/>
        <v>0</v>
      </c>
      <c r="K70" s="166">
        <f t="shared" si="4"/>
        <v>0</v>
      </c>
      <c r="L70" s="166" t="str">
        <f t="shared" si="0"/>
        <v/>
      </c>
      <c r="M70" s="165"/>
      <c r="N70" s="166">
        <f>SUM('Pay App 1:Pay App 41'!L70)+SUM('Pay App 1:Pay App 41'!M70)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Data'!$N$2:$BW$88,43,FALSE)</f>
        <v>0</v>
      </c>
      <c r="F71" s="166">
        <f>IFERROR(E71+'Pay App 40'!F71,"")</f>
        <v>0</v>
      </c>
      <c r="G71" s="166">
        <f>SUM('Pay App 1:Pay App 40'!H71)</f>
        <v>0</v>
      </c>
      <c r="H71" s="165"/>
      <c r="I71" s="166">
        <f t="shared" si="2"/>
        <v>0</v>
      </c>
      <c r="J71" s="167">
        <f t="shared" si="3"/>
        <v>0</v>
      </c>
      <c r="K71" s="166">
        <f t="shared" si="4"/>
        <v>0</v>
      </c>
      <c r="L71" s="166" t="str">
        <f t="shared" si="0"/>
        <v/>
      </c>
      <c r="M71" s="165"/>
      <c r="N71" s="166">
        <f>SUM('Pay App 1:Pay App 41'!L71)+SUM('Pay App 1:Pay App 41'!M71)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Data'!$N$2:$BW$88,43,FALSE)</f>
        <v>0</v>
      </c>
      <c r="F72" s="166">
        <f>IFERROR(E72+'Pay App 40'!F72,"")</f>
        <v>0</v>
      </c>
      <c r="G72" s="166">
        <f>SUM('Pay App 1:Pay App 40'!H72)</f>
        <v>0</v>
      </c>
      <c r="H72" s="165"/>
      <c r="I72" s="166">
        <f t="shared" si="2"/>
        <v>0</v>
      </c>
      <c r="J72" s="167">
        <f t="shared" si="3"/>
        <v>0</v>
      </c>
      <c r="K72" s="166">
        <f t="shared" si="4"/>
        <v>0</v>
      </c>
      <c r="L72" s="166" t="str">
        <f t="shared" si="0"/>
        <v/>
      </c>
      <c r="M72" s="165"/>
      <c r="N72" s="166">
        <f>SUM('Pay App 1:Pay App 41'!L72)+SUM('Pay App 1:Pay App 41'!M72)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Data'!$N$2:$BW$88,43,FALSE)</f>
        <v>0</v>
      </c>
      <c r="F73" s="166">
        <f>IFERROR(E73+'Pay App 40'!F73,"")</f>
        <v>0</v>
      </c>
      <c r="G73" s="166">
        <f>SUM('Pay App 1:Pay App 40'!H73)</f>
        <v>0</v>
      </c>
      <c r="H73" s="165"/>
      <c r="I73" s="166">
        <f t="shared" si="2"/>
        <v>0</v>
      </c>
      <c r="J73" s="167">
        <f t="shared" si="3"/>
        <v>0</v>
      </c>
      <c r="K73" s="166">
        <f t="shared" si="4"/>
        <v>0</v>
      </c>
      <c r="L73" s="166" t="str">
        <f t="shared" si="0"/>
        <v/>
      </c>
      <c r="M73" s="165"/>
      <c r="N73" s="166">
        <f>SUM('Pay App 1:Pay App 41'!L73)+SUM('Pay App 1:Pay App 41'!M73)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Data'!$N$2:$BW$88,43,FALSE)</f>
        <v>0</v>
      </c>
      <c r="F74" s="166">
        <f>IFERROR(E74+'Pay App 40'!F74,"")</f>
        <v>0</v>
      </c>
      <c r="G74" s="166">
        <f>SUM('Pay App 1:Pay App 40'!H74)</f>
        <v>0</v>
      </c>
      <c r="H74" s="165"/>
      <c r="I74" s="166">
        <f t="shared" si="2"/>
        <v>0</v>
      </c>
      <c r="J74" s="167">
        <f t="shared" si="3"/>
        <v>0</v>
      </c>
      <c r="K74" s="166">
        <f t="shared" si="4"/>
        <v>0</v>
      </c>
      <c r="L74" s="166" t="str">
        <f t="shared" si="0"/>
        <v/>
      </c>
      <c r="M74" s="165"/>
      <c r="N74" s="166">
        <f>SUM('Pay App 1:Pay App 41'!L74)+SUM('Pay App 1:Pay App 41'!M74)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Data'!$N$2:$BW$88,43,FALSE)</f>
        <v>0</v>
      </c>
      <c r="F75" s="166">
        <f>IFERROR(E75+'Pay App 40'!F75,"")</f>
        <v>0</v>
      </c>
      <c r="G75" s="166">
        <f>SUM('Pay App 1:Pay App 40'!H75)</f>
        <v>0</v>
      </c>
      <c r="H75" s="165"/>
      <c r="I75" s="166">
        <f t="shared" si="2"/>
        <v>0</v>
      </c>
      <c r="J75" s="167">
        <f t="shared" si="3"/>
        <v>0</v>
      </c>
      <c r="K75" s="166">
        <f t="shared" si="4"/>
        <v>0</v>
      </c>
      <c r="L75" s="166" t="str">
        <f t="shared" si="0"/>
        <v/>
      </c>
      <c r="M75" s="165"/>
      <c r="N75" s="166">
        <f>SUM('Pay App 1:Pay App 41'!L75)+SUM('Pay App 1:Pay App 41'!M75)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Data'!$N$2:$BW$88,43,FALSE)</f>
        <v>0</v>
      </c>
      <c r="F76" s="166">
        <f>IFERROR(E76+'Pay App 40'!F76,"")</f>
        <v>0</v>
      </c>
      <c r="G76" s="166">
        <f>SUM('Pay App 1:Pay App 40'!H76)</f>
        <v>0</v>
      </c>
      <c r="H76" s="165"/>
      <c r="I76" s="166">
        <f t="shared" si="2"/>
        <v>0</v>
      </c>
      <c r="J76" s="167">
        <f t="shared" si="3"/>
        <v>0</v>
      </c>
      <c r="K76" s="166">
        <f t="shared" si="4"/>
        <v>0</v>
      </c>
      <c r="L76" s="166" t="str">
        <f t="shared" si="0"/>
        <v/>
      </c>
      <c r="M76" s="165"/>
      <c r="N76" s="166">
        <f>SUM('Pay App 1:Pay App 41'!L76)+SUM('Pay App 1:Pay App 41'!M76)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Data'!$N$2:$BW$88,43,FALSE)</f>
        <v>0</v>
      </c>
      <c r="F77" s="166">
        <f>IFERROR(E77+'Pay App 40'!F77,"")</f>
        <v>0</v>
      </c>
      <c r="G77" s="166">
        <f>SUM('Pay App 1:Pay App 40'!H77)</f>
        <v>0</v>
      </c>
      <c r="H77" s="165"/>
      <c r="I77" s="166">
        <f t="shared" si="2"/>
        <v>0</v>
      </c>
      <c r="J77" s="167">
        <f t="shared" si="3"/>
        <v>0</v>
      </c>
      <c r="K77" s="166">
        <f t="shared" si="4"/>
        <v>0</v>
      </c>
      <c r="L77" s="166" t="str">
        <f t="shared" si="0"/>
        <v/>
      </c>
      <c r="M77" s="165"/>
      <c r="N77" s="166">
        <f>SUM('Pay App 1:Pay App 41'!L77)+SUM('Pay App 1:Pay App 41'!M77)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Data'!$N$2:$BW$88,43,FALSE)</f>
        <v>0</v>
      </c>
      <c r="F78" s="166">
        <f>IFERROR(E78+'Pay App 40'!F78,"")</f>
        <v>0</v>
      </c>
      <c r="G78" s="166">
        <f>SUM('Pay App 1:Pay App 40'!H78)</f>
        <v>0</v>
      </c>
      <c r="H78" s="165"/>
      <c r="I78" s="166">
        <f t="shared" si="2"/>
        <v>0</v>
      </c>
      <c r="J78" s="167">
        <f t="shared" si="3"/>
        <v>0</v>
      </c>
      <c r="K78" s="166">
        <f t="shared" si="4"/>
        <v>0</v>
      </c>
      <c r="L78" s="166" t="str">
        <f t="shared" si="0"/>
        <v/>
      </c>
      <c r="M78" s="165"/>
      <c r="N78" s="166">
        <f>SUM('Pay App 1:Pay App 41'!L78)+SUM('Pay App 1:Pay App 41'!M78)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Data'!$N$2:$BW$88,43,FALSE)</f>
        <v>0</v>
      </c>
      <c r="F79" s="166">
        <f>IFERROR(E79+'Pay App 40'!F79,"")</f>
        <v>0</v>
      </c>
      <c r="G79" s="166">
        <f>SUM('Pay App 1:Pay App 40'!H79)</f>
        <v>0</v>
      </c>
      <c r="H79" s="165"/>
      <c r="I79" s="166">
        <f t="shared" si="2"/>
        <v>0</v>
      </c>
      <c r="J79" s="167">
        <f t="shared" si="3"/>
        <v>0</v>
      </c>
      <c r="K79" s="166">
        <f t="shared" si="4"/>
        <v>0</v>
      </c>
      <c r="L79" s="166" t="str">
        <f t="shared" si="0"/>
        <v/>
      </c>
      <c r="M79" s="165"/>
      <c r="N79" s="166">
        <f>SUM('Pay App 1:Pay App 41'!L79)+SUM('Pay App 1:Pay App 41'!M79)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Data'!$N$2:$BW$88,43,FALSE)</f>
        <v>0</v>
      </c>
      <c r="F80" s="166">
        <f>IFERROR(E80+'Pay App 40'!F80,"")</f>
        <v>0</v>
      </c>
      <c r="G80" s="166">
        <f>SUM('Pay App 1:Pay App 40'!H80)</f>
        <v>0</v>
      </c>
      <c r="H80" s="165"/>
      <c r="I80" s="166">
        <f t="shared" si="2"/>
        <v>0</v>
      </c>
      <c r="J80" s="167">
        <f t="shared" si="3"/>
        <v>0</v>
      </c>
      <c r="K80" s="166">
        <f t="shared" si="4"/>
        <v>0</v>
      </c>
      <c r="L80" s="166" t="str">
        <f t="shared" si="0"/>
        <v/>
      </c>
      <c r="M80" s="165"/>
      <c r="N80" s="166">
        <f>SUM('Pay App 1:Pay App 41'!L80)+SUM('Pay App 1:Pay App 41'!M80)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Data'!$N$2:$BW$88,43,FALSE)</f>
        <v>0</v>
      </c>
      <c r="F81" s="166">
        <f>IFERROR(E81+'Pay App 40'!F81,"")</f>
        <v>0</v>
      </c>
      <c r="G81" s="166">
        <f>SUM('Pay App 1:Pay App 40'!H81)</f>
        <v>0</v>
      </c>
      <c r="H81" s="165"/>
      <c r="I81" s="166">
        <f t="shared" si="2"/>
        <v>0</v>
      </c>
      <c r="J81" s="167">
        <f t="shared" si="3"/>
        <v>0</v>
      </c>
      <c r="K81" s="166">
        <f t="shared" si="4"/>
        <v>0</v>
      </c>
      <c r="L81" s="166" t="str">
        <f t="shared" si="0"/>
        <v/>
      </c>
      <c r="M81" s="165"/>
      <c r="N81" s="166">
        <f>SUM('Pay App 1:Pay App 41'!L81)+SUM('Pay App 1:Pay App 41'!M81)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Data'!$N$2:$BW$88,43,FALSE)</f>
        <v>0</v>
      </c>
      <c r="F82" s="166">
        <f>IFERROR(E82+'Pay App 40'!F82,"")</f>
        <v>0</v>
      </c>
      <c r="G82" s="166">
        <f>SUM('Pay App 1:Pay App 40'!H82)</f>
        <v>0</v>
      </c>
      <c r="H82" s="165"/>
      <c r="I82" s="166">
        <f t="shared" si="2"/>
        <v>0</v>
      </c>
      <c r="J82" s="167">
        <f t="shared" si="3"/>
        <v>0</v>
      </c>
      <c r="K82" s="166">
        <f t="shared" si="4"/>
        <v>0</v>
      </c>
      <c r="L82" s="166" t="str">
        <f t="shared" si="0"/>
        <v/>
      </c>
      <c r="M82" s="165"/>
      <c r="N82" s="166">
        <f>SUM('Pay App 1:Pay App 41'!L82)+SUM('Pay App 1:Pay App 41'!M82)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Data'!$N$2:$BW$88,43,FALSE)</f>
        <v>0</v>
      </c>
      <c r="F83" s="166">
        <f>IFERROR(E83+'Pay App 40'!F83,"")</f>
        <v>0</v>
      </c>
      <c r="G83" s="166">
        <f>SUM('Pay App 1:Pay App 40'!H83)</f>
        <v>0</v>
      </c>
      <c r="H83" s="165"/>
      <c r="I83" s="166">
        <f t="shared" si="2"/>
        <v>0</v>
      </c>
      <c r="J83" s="167">
        <f t="shared" si="3"/>
        <v>0</v>
      </c>
      <c r="K83" s="166">
        <f t="shared" si="4"/>
        <v>0</v>
      </c>
      <c r="L83" s="166" t="str">
        <f t="shared" si="0"/>
        <v/>
      </c>
      <c r="M83" s="165"/>
      <c r="N83" s="166">
        <f>SUM('Pay App 1:Pay App 41'!L83)+SUM('Pay App 1:Pay App 41'!M83)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Data'!$N$2:$BW$88,43,FALSE)</f>
        <v>0</v>
      </c>
      <c r="F84" s="166">
        <f>IFERROR(E84+'Pay App 40'!F84,"")</f>
        <v>0</v>
      </c>
      <c r="G84" s="166">
        <f>SUM('Pay App 1:Pay App 40'!H84)</f>
        <v>0</v>
      </c>
      <c r="H84" s="165"/>
      <c r="I84" s="166">
        <f t="shared" si="2"/>
        <v>0</v>
      </c>
      <c r="J84" s="167">
        <f t="shared" si="3"/>
        <v>0</v>
      </c>
      <c r="K84" s="166">
        <f t="shared" si="4"/>
        <v>0</v>
      </c>
      <c r="L84" s="166" t="str">
        <f t="shared" si="0"/>
        <v/>
      </c>
      <c r="M84" s="165"/>
      <c r="N84" s="166">
        <f>SUM('Pay App 1:Pay App 41'!L84)+SUM('Pay App 1:Pay App 41'!M84)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Data'!$N$2:$BW$88,43,FALSE)</f>
        <v>0</v>
      </c>
      <c r="F85" s="166">
        <f>IFERROR(E85+'Pay App 40'!F85,"")</f>
        <v>0</v>
      </c>
      <c r="G85" s="166">
        <f>SUM('Pay App 1:Pay App 40'!H85)</f>
        <v>0</v>
      </c>
      <c r="H85" s="165"/>
      <c r="I85" s="166">
        <f t="shared" si="2"/>
        <v>0</v>
      </c>
      <c r="J85" s="167">
        <f t="shared" si="3"/>
        <v>0</v>
      </c>
      <c r="K85" s="166">
        <f t="shared" si="4"/>
        <v>0</v>
      </c>
      <c r="L85" s="166" t="str">
        <f t="shared" si="0"/>
        <v/>
      </c>
      <c r="M85" s="165"/>
      <c r="N85" s="166">
        <f>SUM('Pay App 1:Pay App 41'!L85)+SUM('Pay App 1:Pay App 41'!M85)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Data'!$N$2:$BW$88,43,FALSE)</f>
        <v>0</v>
      </c>
      <c r="F86" s="166">
        <f>IFERROR(E86+'Pay App 40'!F86,"")</f>
        <v>0</v>
      </c>
      <c r="G86" s="166">
        <f>SUM('Pay App 1:Pay App 40'!H86)</f>
        <v>0</v>
      </c>
      <c r="H86" s="165"/>
      <c r="I86" s="166">
        <f t="shared" si="2"/>
        <v>0</v>
      </c>
      <c r="J86" s="167">
        <f t="shared" si="3"/>
        <v>0</v>
      </c>
      <c r="K86" s="166">
        <f t="shared" si="4"/>
        <v>0</v>
      </c>
      <c r="L86" s="166" t="str">
        <f t="shared" si="0"/>
        <v/>
      </c>
      <c r="M86" s="165"/>
      <c r="N86" s="166">
        <f>SUM('Pay App 1:Pay App 41'!L86)+SUM('Pay App 1:Pay App 41'!M86)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Data'!$N$2:$BW$88,43,FALSE)</f>
        <v>0</v>
      </c>
      <c r="F87" s="166">
        <f>IFERROR(E87+'Pay App 40'!F87,"")</f>
        <v>0</v>
      </c>
      <c r="G87" s="166">
        <f>SUM('Pay App 1:Pay App 40'!H87)</f>
        <v>0</v>
      </c>
      <c r="H87" s="165"/>
      <c r="I87" s="166">
        <f t="shared" si="2"/>
        <v>0</v>
      </c>
      <c r="J87" s="167">
        <f t="shared" si="3"/>
        <v>0</v>
      </c>
      <c r="K87" s="166">
        <f t="shared" si="4"/>
        <v>0</v>
      </c>
      <c r="L87" s="166" t="str">
        <f t="shared" si="0"/>
        <v/>
      </c>
      <c r="M87" s="165"/>
      <c r="N87" s="166">
        <f>SUM('Pay App 1:Pay App 41'!L87)+SUM('Pay App 1:Pay App 41'!M87)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Data'!$N$2:$BW$88,43,FALSE)</f>
        <v>0</v>
      </c>
      <c r="F88" s="166">
        <f>IFERROR(E88+'Pay App 40'!F88,"")</f>
        <v>0</v>
      </c>
      <c r="G88" s="166">
        <f>SUM('Pay App 1:Pay App 40'!H88)</f>
        <v>0</v>
      </c>
      <c r="H88" s="165"/>
      <c r="I88" s="166">
        <f t="shared" si="2"/>
        <v>0</v>
      </c>
      <c r="J88" s="167">
        <f t="shared" si="3"/>
        <v>0</v>
      </c>
      <c r="K88" s="166">
        <f t="shared" si="4"/>
        <v>0</v>
      </c>
      <c r="L88" s="166" t="str">
        <f t="shared" si="0"/>
        <v/>
      </c>
      <c r="M88" s="165"/>
      <c r="N88" s="166">
        <f>SUM('Pay App 1:Pay App 41'!L88)+SUM('Pay App 1:Pay App 41'!M88)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Data'!$N$2:$BW$88,43,FALSE)</f>
        <v>0</v>
      </c>
      <c r="F89" s="166">
        <f>IFERROR(E89+'Pay App 40'!F89,"")</f>
        <v>0</v>
      </c>
      <c r="G89" s="166">
        <f>SUM('Pay App 1:Pay App 40'!H89)</f>
        <v>0</v>
      </c>
      <c r="H89" s="165"/>
      <c r="I89" s="166">
        <f t="shared" si="2"/>
        <v>0</v>
      </c>
      <c r="J89" s="167">
        <f t="shared" si="3"/>
        <v>0</v>
      </c>
      <c r="K89" s="166">
        <f t="shared" si="4"/>
        <v>0</v>
      </c>
      <c r="L89" s="166" t="str">
        <f t="shared" si="0"/>
        <v/>
      </c>
      <c r="M89" s="165"/>
      <c r="N89" s="166">
        <f>SUM('Pay App 1:Pay App 41'!L89)+SUM('Pay App 1:Pay App 41'!M89)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Data'!$N$2:$BW$88,43,FALSE)</f>
        <v>0</v>
      </c>
      <c r="F90" s="166">
        <f>IFERROR(E90+'Pay App 40'!F90,"")</f>
        <v>0</v>
      </c>
      <c r="G90" s="166">
        <f>SUM('Pay App 1:Pay App 40'!H90)</f>
        <v>0</v>
      </c>
      <c r="H90" s="165"/>
      <c r="I90" s="166">
        <f t="shared" si="2"/>
        <v>0</v>
      </c>
      <c r="J90" s="167">
        <f t="shared" si="3"/>
        <v>0</v>
      </c>
      <c r="K90" s="166">
        <f t="shared" si="4"/>
        <v>0</v>
      </c>
      <c r="L90" s="166" t="str">
        <f t="shared" si="0"/>
        <v/>
      </c>
      <c r="M90" s="165"/>
      <c r="N90" s="166">
        <f>SUM('Pay App 1:Pay App 41'!L90)+SUM('Pay App 1:Pay App 41'!M90)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Data'!$N$2:$BW$88,43,FALSE)</f>
        <v>0</v>
      </c>
      <c r="F91" s="166">
        <f>IFERROR(E91+'Pay App 40'!F91,"")</f>
        <v>0</v>
      </c>
      <c r="G91" s="166">
        <f>SUM('Pay App 1:Pay App 40'!H91)</f>
        <v>0</v>
      </c>
      <c r="H91" s="165"/>
      <c r="I91" s="166">
        <f t="shared" si="2"/>
        <v>0</v>
      </c>
      <c r="J91" s="167">
        <f t="shared" si="3"/>
        <v>0</v>
      </c>
      <c r="K91" s="166">
        <f t="shared" si="4"/>
        <v>0</v>
      </c>
      <c r="L91" s="166" t="str">
        <f t="shared" si="0"/>
        <v/>
      </c>
      <c r="M91" s="165"/>
      <c r="N91" s="166">
        <f>SUM('Pay App 1:Pay App 41'!L91)+SUM('Pay App 1:Pay App 41'!M91)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Data'!$N$2:$BW$88,43,FALSE)</f>
        <v>0</v>
      </c>
      <c r="F92" s="166">
        <f>IFERROR(E92+'Pay App 40'!F92,"")</f>
        <v>0</v>
      </c>
      <c r="G92" s="166">
        <f>SUM('Pay App 1:Pay App 40'!H92)</f>
        <v>0</v>
      </c>
      <c r="H92" s="165"/>
      <c r="I92" s="166">
        <f t="shared" si="2"/>
        <v>0</v>
      </c>
      <c r="J92" s="167">
        <f t="shared" si="3"/>
        <v>0</v>
      </c>
      <c r="K92" s="166">
        <f t="shared" si="4"/>
        <v>0</v>
      </c>
      <c r="L92" s="166" t="str">
        <f t="shared" si="0"/>
        <v/>
      </c>
      <c r="M92" s="165"/>
      <c r="N92" s="166">
        <f>SUM('Pay App 1:Pay App 41'!L92)+SUM('Pay App 1:Pay App 41'!M92)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Data'!$N$2:$BW$88,43,FALSE)</f>
        <v>0</v>
      </c>
      <c r="F93" s="166">
        <f>IFERROR(E93+'Pay App 40'!F93,"")</f>
        <v>0</v>
      </c>
      <c r="G93" s="166">
        <f>SUM('Pay App 1:Pay App 40'!H93)</f>
        <v>0</v>
      </c>
      <c r="H93" s="165"/>
      <c r="I93" s="166">
        <f t="shared" si="2"/>
        <v>0</v>
      </c>
      <c r="J93" s="167">
        <f t="shared" si="3"/>
        <v>0</v>
      </c>
      <c r="K93" s="166">
        <f t="shared" si="4"/>
        <v>0</v>
      </c>
      <c r="L93" s="166" t="str">
        <f t="shared" si="0"/>
        <v/>
      </c>
      <c r="M93" s="165"/>
      <c r="N93" s="166">
        <f>SUM('Pay App 1:Pay App 41'!L93)+SUM('Pay App 1:Pay App 41'!M93)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Data'!$N$2:$BW$88,43,FALSE)</f>
        <v>0</v>
      </c>
      <c r="F94" s="166">
        <f>IFERROR(E94+'Pay App 40'!F94,"")</f>
        <v>0</v>
      </c>
      <c r="G94" s="166">
        <f>SUM('Pay App 1:Pay App 40'!H94)</f>
        <v>0</v>
      </c>
      <c r="H94" s="165"/>
      <c r="I94" s="166">
        <f t="shared" si="2"/>
        <v>0</v>
      </c>
      <c r="J94" s="167">
        <f t="shared" si="3"/>
        <v>0</v>
      </c>
      <c r="K94" s="166">
        <f t="shared" si="4"/>
        <v>0</v>
      </c>
      <c r="L94" s="166" t="str">
        <f t="shared" si="0"/>
        <v/>
      </c>
      <c r="M94" s="165"/>
      <c r="N94" s="166">
        <f>SUM('Pay App 1:Pay App 41'!L94)+SUM('Pay App 1:Pay App 41'!M94)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Data'!$N$2:$BW$88,43,FALSE)</f>
        <v>0</v>
      </c>
      <c r="F95" s="166">
        <f>IFERROR(E95+'Pay App 40'!F95,"")</f>
        <v>0</v>
      </c>
      <c r="G95" s="166">
        <f>SUM('Pay App 1:Pay App 40'!H95)</f>
        <v>0</v>
      </c>
      <c r="H95" s="165"/>
      <c r="I95" s="166">
        <f t="shared" si="2"/>
        <v>0</v>
      </c>
      <c r="J95" s="167">
        <f t="shared" si="3"/>
        <v>0</v>
      </c>
      <c r="K95" s="166">
        <f t="shared" si="4"/>
        <v>0</v>
      </c>
      <c r="L95" s="166" t="str">
        <f t="shared" si="0"/>
        <v/>
      </c>
      <c r="M95" s="165"/>
      <c r="N95" s="166">
        <f>SUM('Pay App 1:Pay App 41'!L95)+SUM('Pay App 1:Pay App 41'!M95)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Data'!$N$2:$BW$88,43,FALSE)</f>
        <v>0</v>
      </c>
      <c r="F96" s="166">
        <f>IFERROR(E96+'Pay App 40'!F96,"")</f>
        <v>0</v>
      </c>
      <c r="G96" s="166">
        <f>SUM('Pay App 1:Pay App 40'!H96)</f>
        <v>0</v>
      </c>
      <c r="H96" s="165"/>
      <c r="I96" s="166">
        <f t="shared" si="2"/>
        <v>0</v>
      </c>
      <c r="J96" s="167">
        <f t="shared" si="3"/>
        <v>0</v>
      </c>
      <c r="K96" s="166">
        <f t="shared" si="4"/>
        <v>0</v>
      </c>
      <c r="L96" s="166" t="str">
        <f t="shared" si="0"/>
        <v/>
      </c>
      <c r="M96" s="165"/>
      <c r="N96" s="166">
        <f>SUM('Pay App 1:Pay App 41'!L96)+SUM('Pay App 1:Pay App 41'!M96)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Data'!$N$2:$BW$88,43,FALSE)</f>
        <v>0</v>
      </c>
      <c r="F97" s="166">
        <f>IFERROR(E97+'Pay App 40'!F97,"")</f>
        <v>0</v>
      </c>
      <c r="G97" s="166">
        <f>SUM('Pay App 1:Pay App 40'!H97)</f>
        <v>0</v>
      </c>
      <c r="H97" s="165"/>
      <c r="I97" s="166">
        <f t="shared" si="2"/>
        <v>0</v>
      </c>
      <c r="J97" s="167">
        <f t="shared" si="3"/>
        <v>0</v>
      </c>
      <c r="K97" s="166">
        <f t="shared" si="4"/>
        <v>0</v>
      </c>
      <c r="L97" s="166" t="str">
        <f t="shared" si="0"/>
        <v/>
      </c>
      <c r="M97" s="165"/>
      <c r="N97" s="166">
        <f>SUM('Pay App 1:Pay App 41'!L97)+SUM('Pay App 1:Pay App 41'!M97)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Data'!$N$2:$BW$88,43,FALSE)</f>
        <v>0</v>
      </c>
      <c r="F98" s="166">
        <f>IFERROR(E98+'Pay App 40'!F98,"")</f>
        <v>0</v>
      </c>
      <c r="G98" s="166">
        <f>SUM('Pay App 1:Pay App 40'!H98)</f>
        <v>0</v>
      </c>
      <c r="H98" s="165"/>
      <c r="I98" s="166">
        <f t="shared" si="2"/>
        <v>0</v>
      </c>
      <c r="J98" s="167">
        <f t="shared" si="3"/>
        <v>0</v>
      </c>
      <c r="K98" s="166">
        <f t="shared" si="4"/>
        <v>0</v>
      </c>
      <c r="L98" s="166" t="str">
        <f t="shared" si="0"/>
        <v/>
      </c>
      <c r="M98" s="165"/>
      <c r="N98" s="166">
        <f>SUM('Pay App 1:Pay App 41'!L98)+SUM('Pay App 1:Pay App 41'!M98)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Data'!$N$2:$BW$88,43,FALSE)</f>
        <v>0</v>
      </c>
      <c r="F99" s="166">
        <f>IFERROR(E99+'Pay App 40'!F99,"")</f>
        <v>0</v>
      </c>
      <c r="G99" s="166">
        <f>SUM('Pay App 1:Pay App 40'!H99)</f>
        <v>0</v>
      </c>
      <c r="H99" s="165"/>
      <c r="I99" s="166">
        <f t="shared" si="2"/>
        <v>0</v>
      </c>
      <c r="J99" s="167">
        <f t="shared" si="3"/>
        <v>0</v>
      </c>
      <c r="K99" s="166">
        <f t="shared" si="4"/>
        <v>0</v>
      </c>
      <c r="L99" s="166" t="str">
        <f t="shared" si="0"/>
        <v/>
      </c>
      <c r="M99" s="165"/>
      <c r="N99" s="166">
        <f>SUM('Pay App 1:Pay App 41'!L99)+SUM('Pay App 1:Pay App 41'!M99)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Data'!$N$2:$BW$88,43,FALSE)</f>
        <v>0</v>
      </c>
      <c r="F100" s="166">
        <f>IFERROR(E100+'Pay App 40'!F100,"")</f>
        <v>0</v>
      </c>
      <c r="G100" s="166">
        <f>SUM('Pay App 1:Pay App 40'!H100)</f>
        <v>0</v>
      </c>
      <c r="H100" s="165"/>
      <c r="I100" s="166">
        <f>G100+H100</f>
        <v>0</v>
      </c>
      <c r="J100" s="167">
        <f>IFERROR(I100/F100,0)</f>
        <v>0</v>
      </c>
      <c r="K100" s="166">
        <f>IFERROR(F100-I100,"")</f>
        <v>0</v>
      </c>
      <c r="L100" s="166" t="str">
        <f t="shared" si="0"/>
        <v/>
      </c>
      <c r="M100" s="165"/>
      <c r="N100" s="166">
        <f>SUM('Pay App 1:Pay App 41'!L100)+SUM('Pay App 1:Pay App 41'!M100)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41.2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Data'!$N$2:$BW$88,43,FALSE)</f>
        <v>0</v>
      </c>
      <c r="F106" s="166">
        <f>IFERROR(E106+'Pay App 40'!F106,"")</f>
        <v>0</v>
      </c>
      <c r="G106" s="166">
        <f>SUM('Pay App 1:Pay App 40'!H106)</f>
        <v>0</v>
      </c>
      <c r="H106" s="165"/>
      <c r="I106" s="166">
        <f>G106+H106</f>
        <v>0</v>
      </c>
      <c r="J106" s="167">
        <f>IFERROR(I106/F106,0)</f>
        <v>0</v>
      </c>
      <c r="K106" s="166">
        <f>IFERROR(F106-I106,"")</f>
        <v>0</v>
      </c>
      <c r="L106" s="166" t="str">
        <f>IF(AND($H$33&lt;100000, $H$33&gt;0, H106&gt;=1),0,IF(AND($H$33&gt;=100000,H106&lt;&gt;""),O106,""))</f>
        <v/>
      </c>
      <c r="M106" s="165"/>
      <c r="N106" s="166">
        <f>SUM('Pay App 1:Pay App 41'!L106)+SUM('Pay App 1:Pay App 41'!M106)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Data'!$N$2:$BW$88,43,FALSE)</f>
        <v>0</v>
      </c>
      <c r="F107" s="166">
        <f>IFERROR(E107+'Pay App 40'!F107,"")</f>
        <v>0</v>
      </c>
      <c r="G107" s="166">
        <f>SUM('Pay App 1:Pay App 40'!H107)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41'!L107)+SUM('Pay App 1:Pay App 41'!M107)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Data'!$N$2:$BW$88,43,FALSE)</f>
        <v>0</v>
      </c>
      <c r="F108" s="166">
        <f>IFERROR(E108+'Pay App 40'!F108,"")</f>
        <v>0</v>
      </c>
      <c r="G108" s="166">
        <f>SUM('Pay App 1:Pay App 40'!H108)</f>
        <v>0</v>
      </c>
      <c r="H108" s="165"/>
      <c r="I108" s="166">
        <f t="shared" si="6"/>
        <v>0</v>
      </c>
      <c r="J108" s="167">
        <f t="shared" si="7"/>
        <v>0</v>
      </c>
      <c r="K108" s="166">
        <f t="shared" si="8"/>
        <v>0</v>
      </c>
      <c r="L108" s="166" t="str">
        <f t="shared" si="9"/>
        <v/>
      </c>
      <c r="M108" s="165"/>
      <c r="N108" s="166">
        <f>SUM('Pay App 1:Pay App 41'!L108)+SUM('Pay App 1:Pay App 41'!M108)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Data'!$N$2:$BW$88,43,FALSE)</f>
        <v>0</v>
      </c>
      <c r="F109" s="166">
        <f>IFERROR(E109+'Pay App 40'!F109,"")</f>
        <v>0</v>
      </c>
      <c r="G109" s="166">
        <f>SUM('Pay App 1:Pay App 40'!H109)</f>
        <v>0</v>
      </c>
      <c r="H109" s="165"/>
      <c r="I109" s="166">
        <f t="shared" si="6"/>
        <v>0</v>
      </c>
      <c r="J109" s="167">
        <f t="shared" si="7"/>
        <v>0</v>
      </c>
      <c r="K109" s="166">
        <f t="shared" si="8"/>
        <v>0</v>
      </c>
      <c r="L109" s="166" t="str">
        <f t="shared" si="9"/>
        <v/>
      </c>
      <c r="M109" s="165"/>
      <c r="N109" s="166">
        <f>SUM('Pay App 1:Pay App 41'!L109)+SUM('Pay App 1:Pay App 41'!M109)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Data'!$N$2:$BW$88,43,FALSE)</f>
        <v>0</v>
      </c>
      <c r="F110" s="166">
        <f>IFERROR(E110+'Pay App 40'!F110,"")</f>
        <v>0</v>
      </c>
      <c r="G110" s="166">
        <f>SUM('Pay App 1:Pay App 40'!H110)</f>
        <v>0</v>
      </c>
      <c r="H110" s="165"/>
      <c r="I110" s="166">
        <f t="shared" si="6"/>
        <v>0</v>
      </c>
      <c r="J110" s="167">
        <f t="shared" si="7"/>
        <v>0</v>
      </c>
      <c r="K110" s="166">
        <f t="shared" si="8"/>
        <v>0</v>
      </c>
      <c r="L110" s="166" t="str">
        <f t="shared" si="9"/>
        <v/>
      </c>
      <c r="M110" s="165"/>
      <c r="N110" s="166">
        <f>SUM('Pay App 1:Pay App 41'!L110)+SUM('Pay App 1:Pay App 41'!M110)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Data'!$N$2:$BW$88,43,FALSE)</f>
        <v>0</v>
      </c>
      <c r="F111" s="166">
        <f>IFERROR(E111+'Pay App 40'!F111,"")</f>
        <v>0</v>
      </c>
      <c r="G111" s="166">
        <f>SUM('Pay App 1:Pay App 40'!H111)</f>
        <v>0</v>
      </c>
      <c r="H111" s="165"/>
      <c r="I111" s="166">
        <f t="shared" si="6"/>
        <v>0</v>
      </c>
      <c r="J111" s="167">
        <f t="shared" si="7"/>
        <v>0</v>
      </c>
      <c r="K111" s="166">
        <f t="shared" si="8"/>
        <v>0</v>
      </c>
      <c r="L111" s="166" t="str">
        <f t="shared" si="9"/>
        <v/>
      </c>
      <c r="M111" s="165"/>
      <c r="N111" s="166">
        <f>SUM('Pay App 1:Pay App 41'!L111)+SUM('Pay App 1:Pay App 41'!M111)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Data'!$N$2:$BW$88,43,FALSE)</f>
        <v>0</v>
      </c>
      <c r="F112" s="166">
        <f>IFERROR(E112+'Pay App 40'!F112,"")</f>
        <v>0</v>
      </c>
      <c r="G112" s="166">
        <f>SUM('Pay App 1:Pay App 40'!H112)</f>
        <v>0</v>
      </c>
      <c r="H112" s="165"/>
      <c r="I112" s="166">
        <f t="shared" si="6"/>
        <v>0</v>
      </c>
      <c r="J112" s="167">
        <f t="shared" si="7"/>
        <v>0</v>
      </c>
      <c r="K112" s="166">
        <f t="shared" si="8"/>
        <v>0</v>
      </c>
      <c r="L112" s="166" t="str">
        <f t="shared" si="9"/>
        <v/>
      </c>
      <c r="M112" s="165"/>
      <c r="N112" s="166">
        <f>SUM('Pay App 1:Pay App 41'!L112)+SUM('Pay App 1:Pay App 41'!M112)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Data'!$N$2:$BW$88,43,FALSE)</f>
        <v>0</v>
      </c>
      <c r="F113" s="166">
        <f>IFERROR(E113+'Pay App 40'!F113,"")</f>
        <v>0</v>
      </c>
      <c r="G113" s="166">
        <f>SUM('Pay App 1:Pay App 40'!H113)</f>
        <v>0</v>
      </c>
      <c r="H113" s="165"/>
      <c r="I113" s="166">
        <f t="shared" si="6"/>
        <v>0</v>
      </c>
      <c r="J113" s="167">
        <f t="shared" si="7"/>
        <v>0</v>
      </c>
      <c r="K113" s="166">
        <f t="shared" si="8"/>
        <v>0</v>
      </c>
      <c r="L113" s="166" t="str">
        <f t="shared" si="9"/>
        <v/>
      </c>
      <c r="M113" s="165"/>
      <c r="N113" s="166">
        <f>SUM('Pay App 1:Pay App 41'!L113)+SUM('Pay App 1:Pay App 41'!M113)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Data'!$N$2:$BW$88,43,FALSE)</f>
        <v>0</v>
      </c>
      <c r="F114" s="166">
        <f>IFERROR(E114+'Pay App 40'!F114,"")</f>
        <v>0</v>
      </c>
      <c r="G114" s="166">
        <f>SUM('Pay App 1:Pay App 40'!H114)</f>
        <v>0</v>
      </c>
      <c r="H114" s="165"/>
      <c r="I114" s="166">
        <f t="shared" si="6"/>
        <v>0</v>
      </c>
      <c r="J114" s="167">
        <f t="shared" si="7"/>
        <v>0</v>
      </c>
      <c r="K114" s="166">
        <f t="shared" si="8"/>
        <v>0</v>
      </c>
      <c r="L114" s="166" t="str">
        <f t="shared" si="9"/>
        <v/>
      </c>
      <c r="M114" s="165"/>
      <c r="N114" s="166">
        <f>SUM('Pay App 1:Pay App 41'!L114)+SUM('Pay App 1:Pay App 41'!M114)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Data'!$N$2:$BW$88,43,FALSE)</f>
        <v>0</v>
      </c>
      <c r="F115" s="166">
        <f>IFERROR(E115+'Pay App 40'!F115,"")</f>
        <v>0</v>
      </c>
      <c r="G115" s="166">
        <f>SUM('Pay App 1:Pay App 40'!H115)</f>
        <v>0</v>
      </c>
      <c r="H115" s="165"/>
      <c r="I115" s="166">
        <f t="shared" si="6"/>
        <v>0</v>
      </c>
      <c r="J115" s="167">
        <f t="shared" si="7"/>
        <v>0</v>
      </c>
      <c r="K115" s="166">
        <f t="shared" si="8"/>
        <v>0</v>
      </c>
      <c r="L115" s="166" t="str">
        <f t="shared" si="9"/>
        <v/>
      </c>
      <c r="M115" s="165"/>
      <c r="N115" s="166">
        <f>SUM('Pay App 1:Pay App 41'!L115)+SUM('Pay App 1:Pay App 41'!M115)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Data'!$N$2:$BW$88,43,FALSE)</f>
        <v>0</v>
      </c>
      <c r="F116" s="166">
        <f>IFERROR(E116+'Pay App 40'!F116,"")</f>
        <v>0</v>
      </c>
      <c r="G116" s="166">
        <f>SUM('Pay App 1:Pay App 40'!H116)</f>
        <v>0</v>
      </c>
      <c r="H116" s="165"/>
      <c r="I116" s="166">
        <f t="shared" si="6"/>
        <v>0</v>
      </c>
      <c r="J116" s="167">
        <f t="shared" si="7"/>
        <v>0</v>
      </c>
      <c r="K116" s="166">
        <f t="shared" si="8"/>
        <v>0</v>
      </c>
      <c r="L116" s="166" t="str">
        <f t="shared" si="9"/>
        <v/>
      </c>
      <c r="M116" s="165"/>
      <c r="N116" s="166">
        <f>SUM('Pay App 1:Pay App 41'!L116)+SUM('Pay App 1:Pay App 41'!M116)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Data'!$N$2:$BW$88,43,FALSE)</f>
        <v>0</v>
      </c>
      <c r="F117" s="166">
        <f>IFERROR(E117+'Pay App 40'!F117,"")</f>
        <v>0</v>
      </c>
      <c r="G117" s="166">
        <f>SUM('Pay App 1:Pay App 40'!H117)</f>
        <v>0</v>
      </c>
      <c r="H117" s="165"/>
      <c r="I117" s="166">
        <f t="shared" si="6"/>
        <v>0</v>
      </c>
      <c r="J117" s="167">
        <f t="shared" si="7"/>
        <v>0</v>
      </c>
      <c r="K117" s="166">
        <f t="shared" si="8"/>
        <v>0</v>
      </c>
      <c r="L117" s="166" t="str">
        <f t="shared" si="9"/>
        <v/>
      </c>
      <c r="M117" s="165"/>
      <c r="N117" s="166">
        <f>SUM('Pay App 1:Pay App 41'!L117)+SUM('Pay App 1:Pay App 41'!M117)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Data'!$N$2:$BW$88,43,FALSE)</f>
        <v>0</v>
      </c>
      <c r="F118" s="166">
        <f>IFERROR(E118+'Pay App 40'!F118,"")</f>
        <v>0</v>
      </c>
      <c r="G118" s="166">
        <f>SUM('Pay App 1:Pay App 40'!H118)</f>
        <v>0</v>
      </c>
      <c r="H118" s="165"/>
      <c r="I118" s="166">
        <f t="shared" si="6"/>
        <v>0</v>
      </c>
      <c r="J118" s="167">
        <f t="shared" si="7"/>
        <v>0</v>
      </c>
      <c r="K118" s="166">
        <f t="shared" si="8"/>
        <v>0</v>
      </c>
      <c r="L118" s="166" t="str">
        <f t="shared" si="9"/>
        <v/>
      </c>
      <c r="M118" s="165"/>
      <c r="N118" s="166">
        <f>SUM('Pay App 1:Pay App 41'!L118)+SUM('Pay App 1:Pay App 41'!M118)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Data'!$N$2:$BW$88,43,FALSE)</f>
        <v>0</v>
      </c>
      <c r="F119" s="166">
        <f>IFERROR(E119+'Pay App 40'!F119,"")</f>
        <v>0</v>
      </c>
      <c r="G119" s="166">
        <f>SUM('Pay App 1:Pay App 40'!H119)</f>
        <v>0</v>
      </c>
      <c r="H119" s="165"/>
      <c r="I119" s="166">
        <f t="shared" si="6"/>
        <v>0</v>
      </c>
      <c r="J119" s="167">
        <f t="shared" si="7"/>
        <v>0</v>
      </c>
      <c r="K119" s="166">
        <f t="shared" si="8"/>
        <v>0</v>
      </c>
      <c r="L119" s="166" t="str">
        <f t="shared" si="9"/>
        <v/>
      </c>
      <c r="M119" s="165"/>
      <c r="N119" s="166">
        <f>SUM('Pay App 1:Pay App 41'!L119)+SUM('Pay App 1:Pay App 41'!M119)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Data'!$N$2:$BW$88,43,FALSE)</f>
        <v>0</v>
      </c>
      <c r="F120" s="166">
        <f>IFERROR(E120+'Pay App 40'!F120,"")</f>
        <v>0</v>
      </c>
      <c r="G120" s="166">
        <f>SUM('Pay App 1:Pay App 40'!H120)</f>
        <v>0</v>
      </c>
      <c r="H120" s="165"/>
      <c r="I120" s="166">
        <f t="shared" si="6"/>
        <v>0</v>
      </c>
      <c r="J120" s="167">
        <f t="shared" si="7"/>
        <v>0</v>
      </c>
      <c r="K120" s="166">
        <f t="shared" si="8"/>
        <v>0</v>
      </c>
      <c r="L120" s="166" t="str">
        <f t="shared" si="9"/>
        <v/>
      </c>
      <c r="M120" s="165"/>
      <c r="N120" s="166">
        <f>SUM('Pay App 1:Pay App 41'!L120)+SUM('Pay App 1:Pay App 41'!M120)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Data'!$N$2:$BW$88,43,FALSE)</f>
        <v>0</v>
      </c>
      <c r="F121" s="166">
        <f>IFERROR(E121+'Pay App 40'!F121,"")</f>
        <v>0</v>
      </c>
      <c r="G121" s="166">
        <f>SUM('Pay App 1:Pay App 40'!H121)</f>
        <v>0</v>
      </c>
      <c r="H121" s="165"/>
      <c r="I121" s="166">
        <f t="shared" si="6"/>
        <v>0</v>
      </c>
      <c r="J121" s="167">
        <f t="shared" si="7"/>
        <v>0</v>
      </c>
      <c r="K121" s="166">
        <f t="shared" si="8"/>
        <v>0</v>
      </c>
      <c r="L121" s="166" t="str">
        <f t="shared" si="9"/>
        <v/>
      </c>
      <c r="M121" s="165"/>
      <c r="N121" s="166">
        <f>SUM('Pay App 1:Pay App 41'!L121)+SUM('Pay App 1:Pay App 41'!M121)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Data'!$N$2:$BW$88,43,FALSE)</f>
        <v>0</v>
      </c>
      <c r="F122" s="166">
        <f>IFERROR(E122+'Pay App 40'!F122,"")</f>
        <v>0</v>
      </c>
      <c r="G122" s="166">
        <f>SUM('Pay App 1:Pay App 40'!H122)</f>
        <v>0</v>
      </c>
      <c r="H122" s="165"/>
      <c r="I122" s="166">
        <f t="shared" si="6"/>
        <v>0</v>
      </c>
      <c r="J122" s="167">
        <f t="shared" si="7"/>
        <v>0</v>
      </c>
      <c r="K122" s="166">
        <f t="shared" si="8"/>
        <v>0</v>
      </c>
      <c r="L122" s="166" t="str">
        <f t="shared" si="9"/>
        <v/>
      </c>
      <c r="M122" s="165"/>
      <c r="N122" s="166">
        <f>SUM('Pay App 1:Pay App 41'!L122)+SUM('Pay App 1:Pay App 41'!M122)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Data'!$N$2:$BW$88,43,FALSE)</f>
        <v>0</v>
      </c>
      <c r="F123" s="166">
        <f>IFERROR(E123+'Pay App 40'!F123,"")</f>
        <v>0</v>
      </c>
      <c r="G123" s="166">
        <f>SUM('Pay App 1:Pay App 40'!H123)</f>
        <v>0</v>
      </c>
      <c r="H123" s="165"/>
      <c r="I123" s="166">
        <f t="shared" si="6"/>
        <v>0</v>
      </c>
      <c r="J123" s="167">
        <f t="shared" si="7"/>
        <v>0</v>
      </c>
      <c r="K123" s="166">
        <f t="shared" si="8"/>
        <v>0</v>
      </c>
      <c r="L123" s="166" t="str">
        <f t="shared" si="9"/>
        <v/>
      </c>
      <c r="M123" s="165"/>
      <c r="N123" s="166">
        <f>SUM('Pay App 1:Pay App 41'!L123)+SUM('Pay App 1:Pay App 41'!M123)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Data'!$N$2:$BW$88,43,FALSE)</f>
        <v>0</v>
      </c>
      <c r="F124" s="166">
        <f>IFERROR(E124+'Pay App 40'!F124,"")</f>
        <v>0</v>
      </c>
      <c r="G124" s="166">
        <f>SUM('Pay App 1:Pay App 40'!H124)</f>
        <v>0</v>
      </c>
      <c r="H124" s="165"/>
      <c r="I124" s="166">
        <f t="shared" si="6"/>
        <v>0</v>
      </c>
      <c r="J124" s="167">
        <f t="shared" si="7"/>
        <v>0</v>
      </c>
      <c r="K124" s="166">
        <f t="shared" si="8"/>
        <v>0</v>
      </c>
      <c r="L124" s="166" t="str">
        <f t="shared" si="9"/>
        <v/>
      </c>
      <c r="M124" s="165"/>
      <c r="N124" s="166">
        <f>SUM('Pay App 1:Pay App 41'!L124)+SUM('Pay App 1:Pay App 41'!M124)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Data'!$N$2:$BW$88,43,FALSE)</f>
        <v>0</v>
      </c>
      <c r="F125" s="166">
        <f>IFERROR(E125+'Pay App 40'!F125,"")</f>
        <v>0</v>
      </c>
      <c r="G125" s="166">
        <f>SUM('Pay App 1:Pay App 40'!H125)</f>
        <v>0</v>
      </c>
      <c r="H125" s="165"/>
      <c r="I125" s="166">
        <f t="shared" si="6"/>
        <v>0</v>
      </c>
      <c r="J125" s="167">
        <f t="shared" si="7"/>
        <v>0</v>
      </c>
      <c r="K125" s="166">
        <f t="shared" si="8"/>
        <v>0</v>
      </c>
      <c r="L125" s="166" t="str">
        <f t="shared" si="9"/>
        <v/>
      </c>
      <c r="M125" s="165"/>
      <c r="N125" s="166">
        <f>SUM('Pay App 1:Pay App 41'!L125)+SUM('Pay App 1:Pay App 41'!M125)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Data'!$N$2:$BW$88,43,FALSE)</f>
        <v>0</v>
      </c>
      <c r="F126" s="166">
        <f>IFERROR(E126+'Pay App 40'!F126,"")</f>
        <v>0</v>
      </c>
      <c r="G126" s="166">
        <f>SUM('Pay App 1:Pay App 40'!H126)</f>
        <v>0</v>
      </c>
      <c r="H126" s="165"/>
      <c r="I126" s="166">
        <f t="shared" si="6"/>
        <v>0</v>
      </c>
      <c r="J126" s="167">
        <f t="shared" si="7"/>
        <v>0</v>
      </c>
      <c r="K126" s="166">
        <f t="shared" si="8"/>
        <v>0</v>
      </c>
      <c r="L126" s="166" t="str">
        <f t="shared" si="9"/>
        <v/>
      </c>
      <c r="M126" s="165"/>
      <c r="N126" s="166">
        <f>SUM('Pay App 1:Pay App 41'!L126)+SUM('Pay App 1:Pay App 41'!M126)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Data'!$N$2:$BW$88,43,FALSE)</f>
        <v>0</v>
      </c>
      <c r="F127" s="166">
        <f>IFERROR(E127+'Pay App 40'!F127,"")</f>
        <v>0</v>
      </c>
      <c r="G127" s="166">
        <f>SUM('Pay App 1:Pay App 40'!H127)</f>
        <v>0</v>
      </c>
      <c r="H127" s="165"/>
      <c r="I127" s="166">
        <f t="shared" si="6"/>
        <v>0</v>
      </c>
      <c r="J127" s="167">
        <f t="shared" si="7"/>
        <v>0</v>
      </c>
      <c r="K127" s="166">
        <f t="shared" si="8"/>
        <v>0</v>
      </c>
      <c r="L127" s="166" t="str">
        <f t="shared" si="9"/>
        <v/>
      </c>
      <c r="M127" s="165"/>
      <c r="N127" s="166">
        <f>SUM('Pay App 1:Pay App 41'!L127)+SUM('Pay App 1:Pay App 41'!M127)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Data'!$N$2:$BW$88,43,FALSE)</f>
        <v>0</v>
      </c>
      <c r="F128" s="166">
        <f>IFERROR(E128+'Pay App 40'!F128,"")</f>
        <v>0</v>
      </c>
      <c r="G128" s="166">
        <f>SUM('Pay App 1:Pay App 40'!H128)</f>
        <v>0</v>
      </c>
      <c r="H128" s="165"/>
      <c r="I128" s="166">
        <f t="shared" si="6"/>
        <v>0</v>
      </c>
      <c r="J128" s="167">
        <f t="shared" si="7"/>
        <v>0</v>
      </c>
      <c r="K128" s="166">
        <f t="shared" si="8"/>
        <v>0</v>
      </c>
      <c r="L128" s="166" t="str">
        <f t="shared" si="9"/>
        <v/>
      </c>
      <c r="M128" s="165"/>
      <c r="N128" s="166">
        <f>SUM('Pay App 1:Pay App 41'!L128)+SUM('Pay App 1:Pay App 41'!M128)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Data'!$N$2:$BW$88,43,FALSE)</f>
        <v>0</v>
      </c>
      <c r="F129" s="166">
        <f>IFERROR(E129+'Pay App 40'!F129,"")</f>
        <v>0</v>
      </c>
      <c r="G129" s="166">
        <f>SUM('Pay App 1:Pay App 40'!H129)</f>
        <v>0</v>
      </c>
      <c r="H129" s="165"/>
      <c r="I129" s="166">
        <f t="shared" si="6"/>
        <v>0</v>
      </c>
      <c r="J129" s="167">
        <f t="shared" si="7"/>
        <v>0</v>
      </c>
      <c r="K129" s="166">
        <f t="shared" si="8"/>
        <v>0</v>
      </c>
      <c r="L129" s="166" t="str">
        <f t="shared" si="9"/>
        <v/>
      </c>
      <c r="M129" s="165"/>
      <c r="N129" s="166">
        <f>SUM('Pay App 1:Pay App 41'!L129)+SUM('Pay App 1:Pay App 41'!M129)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Data'!$N$2:$BW$88,43,FALSE)</f>
        <v>0</v>
      </c>
      <c r="F130" s="166">
        <f>IFERROR(E130+'Pay App 40'!F130,"")</f>
        <v>0</v>
      </c>
      <c r="G130" s="166">
        <f>SUM('Pay App 1:Pay App 40'!H130)</f>
        <v>0</v>
      </c>
      <c r="H130" s="165"/>
      <c r="I130" s="166">
        <f t="shared" si="6"/>
        <v>0</v>
      </c>
      <c r="J130" s="167">
        <f t="shared" si="7"/>
        <v>0</v>
      </c>
      <c r="K130" s="166">
        <f t="shared" si="8"/>
        <v>0</v>
      </c>
      <c r="L130" s="166" t="str">
        <f t="shared" si="9"/>
        <v/>
      </c>
      <c r="M130" s="165"/>
      <c r="N130" s="166">
        <f>SUM('Pay App 1:Pay App 41'!L130)+SUM('Pay App 1:Pay App 41'!M130)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Data'!$N$2:$BW$88,43,FALSE)</f>
        <v>0</v>
      </c>
      <c r="F131" s="166">
        <f>IFERROR(E131+'Pay App 40'!F131,"")</f>
        <v>0</v>
      </c>
      <c r="G131" s="166">
        <f>SUM('Pay App 1:Pay App 40'!H131)</f>
        <v>0</v>
      </c>
      <c r="H131" s="165"/>
      <c r="I131" s="166">
        <f t="shared" si="6"/>
        <v>0</v>
      </c>
      <c r="J131" s="167">
        <f t="shared" si="7"/>
        <v>0</v>
      </c>
      <c r="K131" s="166">
        <f t="shared" si="8"/>
        <v>0</v>
      </c>
      <c r="L131" s="166" t="str">
        <f t="shared" si="9"/>
        <v/>
      </c>
      <c r="M131" s="165"/>
      <c r="N131" s="166">
        <f>SUM('Pay App 1:Pay App 41'!L131)+SUM('Pay App 1:Pay App 41'!M131)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Data'!$N$2:$BW$88,43,FALSE)</f>
        <v>0</v>
      </c>
      <c r="F132" s="166">
        <f>IFERROR(E132+'Pay App 40'!F132,"")</f>
        <v>0</v>
      </c>
      <c r="G132" s="166">
        <f>SUM('Pay App 1:Pay App 40'!H132)</f>
        <v>0</v>
      </c>
      <c r="H132" s="165"/>
      <c r="I132" s="166">
        <f t="shared" si="6"/>
        <v>0</v>
      </c>
      <c r="J132" s="167">
        <f t="shared" si="7"/>
        <v>0</v>
      </c>
      <c r="K132" s="166">
        <f t="shared" si="8"/>
        <v>0</v>
      </c>
      <c r="L132" s="166" t="str">
        <f t="shared" si="9"/>
        <v/>
      </c>
      <c r="M132" s="165"/>
      <c r="N132" s="166">
        <f>SUM('Pay App 1:Pay App 41'!L132)+SUM('Pay App 1:Pay App 41'!M132)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Data'!$N$2:$BW$88,43,FALSE)</f>
        <v>0</v>
      </c>
      <c r="F133" s="166">
        <f>IFERROR(E133+'Pay App 40'!F133,"")</f>
        <v>0</v>
      </c>
      <c r="G133" s="166">
        <f>SUM('Pay App 1:Pay App 40'!H133)</f>
        <v>0</v>
      </c>
      <c r="H133" s="165"/>
      <c r="I133" s="166">
        <f t="shared" si="6"/>
        <v>0</v>
      </c>
      <c r="J133" s="167">
        <f t="shared" si="7"/>
        <v>0</v>
      </c>
      <c r="K133" s="166">
        <f t="shared" si="8"/>
        <v>0</v>
      </c>
      <c r="L133" s="166" t="str">
        <f t="shared" si="9"/>
        <v/>
      </c>
      <c r="M133" s="165"/>
      <c r="N133" s="166">
        <f>SUM('Pay App 1:Pay App 41'!L133)+SUM('Pay App 1:Pay App 41'!M133)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Data'!$N$2:$BW$88,43,FALSE)</f>
        <v>0</v>
      </c>
      <c r="F134" s="166">
        <f>IFERROR(E134+'Pay App 40'!F134,"")</f>
        <v>0</v>
      </c>
      <c r="G134" s="166">
        <f>SUM('Pay App 1:Pay App 40'!H134)</f>
        <v>0</v>
      </c>
      <c r="H134" s="165"/>
      <c r="I134" s="166">
        <f t="shared" si="6"/>
        <v>0</v>
      </c>
      <c r="J134" s="167">
        <f t="shared" si="7"/>
        <v>0</v>
      </c>
      <c r="K134" s="166">
        <f t="shared" si="8"/>
        <v>0</v>
      </c>
      <c r="L134" s="166" t="str">
        <f t="shared" si="9"/>
        <v/>
      </c>
      <c r="M134" s="165"/>
      <c r="N134" s="166">
        <f>SUM('Pay App 1:Pay App 41'!L134)+SUM('Pay App 1:Pay App 41'!M134)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Data'!$N$2:$BW$88,43,FALSE)</f>
        <v>0</v>
      </c>
      <c r="F135" s="166">
        <f>IFERROR(E135+'Pay App 40'!F135,"")</f>
        <v>0</v>
      </c>
      <c r="G135" s="166">
        <f>SUM('Pay App 1:Pay App 40'!H135)</f>
        <v>0</v>
      </c>
      <c r="H135" s="165"/>
      <c r="I135" s="166">
        <f t="shared" si="6"/>
        <v>0</v>
      </c>
      <c r="J135" s="167">
        <f t="shared" si="7"/>
        <v>0</v>
      </c>
      <c r="K135" s="166">
        <f t="shared" si="8"/>
        <v>0</v>
      </c>
      <c r="L135" s="166" t="str">
        <f t="shared" si="9"/>
        <v/>
      </c>
      <c r="M135" s="165"/>
      <c r="N135" s="166">
        <f>SUM('Pay App 1:Pay App 41'!L135)+SUM('Pay App 1:Pay App 41'!M135)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Data'!$N$2:$BW$88,43,FALSE)</f>
        <v>0</v>
      </c>
      <c r="F136" s="166">
        <f>IFERROR(E136+'Pay App 40'!F136,"")</f>
        <v>0</v>
      </c>
      <c r="G136" s="166">
        <f>SUM('Pay App 1:Pay App 40'!H136)</f>
        <v>0</v>
      </c>
      <c r="H136" s="165"/>
      <c r="I136" s="166">
        <f t="shared" si="6"/>
        <v>0</v>
      </c>
      <c r="J136" s="167">
        <f t="shared" si="7"/>
        <v>0</v>
      </c>
      <c r="K136" s="166">
        <f t="shared" si="8"/>
        <v>0</v>
      </c>
      <c r="L136" s="166" t="str">
        <f t="shared" si="9"/>
        <v/>
      </c>
      <c r="M136" s="165"/>
      <c r="N136" s="166">
        <f>SUM('Pay App 1:Pay App 41'!L136)+SUM('Pay App 1:Pay App 41'!M136)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Data'!$N$2:$BW$88,43,FALSE)</f>
        <v>0</v>
      </c>
      <c r="F137" s="166">
        <f>IFERROR(E137+'Pay App 40'!F137,"")</f>
        <v>0</v>
      </c>
      <c r="G137" s="166">
        <f>SUM('Pay App 1:Pay App 40'!H137)</f>
        <v>0</v>
      </c>
      <c r="H137" s="165"/>
      <c r="I137" s="166">
        <f t="shared" si="6"/>
        <v>0</v>
      </c>
      <c r="J137" s="167">
        <f t="shared" si="7"/>
        <v>0</v>
      </c>
      <c r="K137" s="166">
        <f t="shared" si="8"/>
        <v>0</v>
      </c>
      <c r="L137" s="166" t="str">
        <f t="shared" si="9"/>
        <v/>
      </c>
      <c r="M137" s="165"/>
      <c r="N137" s="166">
        <f>SUM('Pay App 1:Pay App 41'!L137)+SUM('Pay App 1:Pay App 41'!M137)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Data'!$N$2:$BW$88,43,FALSE)</f>
        <v>0</v>
      </c>
      <c r="F138" s="166">
        <f>IFERROR(E138+'Pay App 40'!F138,"")</f>
        <v>0</v>
      </c>
      <c r="G138" s="166">
        <f>SUM('Pay App 1:Pay App 40'!H138)</f>
        <v>0</v>
      </c>
      <c r="H138" s="165"/>
      <c r="I138" s="166">
        <f t="shared" si="6"/>
        <v>0</v>
      </c>
      <c r="J138" s="167">
        <f t="shared" si="7"/>
        <v>0</v>
      </c>
      <c r="K138" s="166">
        <f t="shared" si="8"/>
        <v>0</v>
      </c>
      <c r="L138" s="166" t="str">
        <f t="shared" si="9"/>
        <v/>
      </c>
      <c r="M138" s="165"/>
      <c r="N138" s="166">
        <f>SUM('Pay App 1:Pay App 41'!L138)+SUM('Pay App 1:Pay App 41'!M138)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Data'!$N$2:$BW$88,43,FALSE)</f>
        <v>0</v>
      </c>
      <c r="F139" s="166">
        <f>IFERROR(E139+'Pay App 40'!F139,"")</f>
        <v>0</v>
      </c>
      <c r="G139" s="166">
        <f>SUM('Pay App 1:Pay App 40'!H139)</f>
        <v>0</v>
      </c>
      <c r="H139" s="165"/>
      <c r="I139" s="166">
        <f t="shared" si="6"/>
        <v>0</v>
      </c>
      <c r="J139" s="167">
        <f t="shared" si="7"/>
        <v>0</v>
      </c>
      <c r="K139" s="166">
        <f t="shared" si="8"/>
        <v>0</v>
      </c>
      <c r="L139" s="166" t="str">
        <f t="shared" si="9"/>
        <v/>
      </c>
      <c r="M139" s="165"/>
      <c r="N139" s="166">
        <f>SUM('Pay App 1:Pay App 41'!L139)+SUM('Pay App 1:Pay App 41'!M139)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Data'!$N$2:$BW$88,43,FALSE)</f>
        <v>0</v>
      </c>
      <c r="F140" s="166">
        <f>IFERROR(E140+'Pay App 40'!F140,"")</f>
        <v>0</v>
      </c>
      <c r="G140" s="166">
        <f>SUM('Pay App 1:Pay App 40'!H140)</f>
        <v>0</v>
      </c>
      <c r="H140" s="165"/>
      <c r="I140" s="166">
        <f t="shared" si="6"/>
        <v>0</v>
      </c>
      <c r="J140" s="167">
        <f t="shared" si="7"/>
        <v>0</v>
      </c>
      <c r="K140" s="166">
        <f t="shared" si="8"/>
        <v>0</v>
      </c>
      <c r="L140" s="166" t="str">
        <f t="shared" si="9"/>
        <v/>
      </c>
      <c r="M140" s="165"/>
      <c r="N140" s="166">
        <f>SUM('Pay App 1:Pay App 41'!L140)+SUM('Pay App 1:Pay App 41'!M140)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Data'!$N$2:$BW$88,43,FALSE)</f>
        <v>0</v>
      </c>
      <c r="F141" s="166">
        <f>IFERROR(E141+'Pay App 40'!F141,"")</f>
        <v>0</v>
      </c>
      <c r="G141" s="166">
        <f>SUM('Pay App 1:Pay App 40'!H141)</f>
        <v>0</v>
      </c>
      <c r="H141" s="165"/>
      <c r="I141" s="166">
        <f t="shared" si="6"/>
        <v>0</v>
      </c>
      <c r="J141" s="167">
        <f t="shared" si="7"/>
        <v>0</v>
      </c>
      <c r="K141" s="166">
        <f t="shared" si="8"/>
        <v>0</v>
      </c>
      <c r="L141" s="166" t="str">
        <f t="shared" si="9"/>
        <v/>
      </c>
      <c r="M141" s="165"/>
      <c r="N141" s="166">
        <f>SUM('Pay App 1:Pay App 41'!L141)+SUM('Pay App 1:Pay App 41'!M141)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Data'!$N$2:$BW$88,43,FALSE)</f>
        <v>0</v>
      </c>
      <c r="F142" s="166">
        <f>IFERROR(E142+'Pay App 40'!F142,"")</f>
        <v>0</v>
      </c>
      <c r="G142" s="166">
        <f>SUM('Pay App 1:Pay App 40'!H142)</f>
        <v>0</v>
      </c>
      <c r="H142" s="165"/>
      <c r="I142" s="166">
        <f t="shared" si="6"/>
        <v>0</v>
      </c>
      <c r="J142" s="167">
        <f t="shared" si="7"/>
        <v>0</v>
      </c>
      <c r="K142" s="166">
        <f t="shared" si="8"/>
        <v>0</v>
      </c>
      <c r="L142" s="166" t="str">
        <f t="shared" si="9"/>
        <v/>
      </c>
      <c r="M142" s="165"/>
      <c r="N142" s="166">
        <f>SUM('Pay App 1:Pay App 41'!L142)+SUM('Pay App 1:Pay App 41'!M142)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Data'!$N$2:$BW$88,43,FALSE)</f>
        <v>0</v>
      </c>
      <c r="F143" s="166">
        <f>IFERROR(E143+'Pay App 40'!F143,"")</f>
        <v>0</v>
      </c>
      <c r="G143" s="166">
        <f>SUM('Pay App 1:Pay App 40'!H143)</f>
        <v>0</v>
      </c>
      <c r="H143" s="165"/>
      <c r="I143" s="166">
        <f t="shared" si="6"/>
        <v>0</v>
      </c>
      <c r="J143" s="167">
        <f t="shared" si="7"/>
        <v>0</v>
      </c>
      <c r="K143" s="166">
        <f t="shared" si="8"/>
        <v>0</v>
      </c>
      <c r="L143" s="166" t="str">
        <f t="shared" si="9"/>
        <v/>
      </c>
      <c r="M143" s="165"/>
      <c r="N143" s="166">
        <f>SUM('Pay App 1:Pay App 41'!L143)+SUM('Pay App 1:Pay App 41'!M143)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Data'!$N$2:$BW$88,43,FALSE)</f>
        <v>0</v>
      </c>
      <c r="F144" s="166">
        <f>IFERROR(E144+'Pay App 40'!F144,"")</f>
        <v>0</v>
      </c>
      <c r="G144" s="166">
        <f>SUM('Pay App 1:Pay App 40'!H144)</f>
        <v>0</v>
      </c>
      <c r="H144" s="165"/>
      <c r="I144" s="166">
        <f t="shared" si="6"/>
        <v>0</v>
      </c>
      <c r="J144" s="167">
        <f t="shared" si="7"/>
        <v>0</v>
      </c>
      <c r="K144" s="166">
        <f t="shared" si="8"/>
        <v>0</v>
      </c>
      <c r="L144" s="166" t="str">
        <f t="shared" si="9"/>
        <v/>
      </c>
      <c r="M144" s="165"/>
      <c r="N144" s="166">
        <f>SUM('Pay App 1:Pay App 41'!L144)+SUM('Pay App 1:Pay App 41'!M144)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Data'!$N$2:$BW$88,43,FALSE)</f>
        <v>0</v>
      </c>
      <c r="F145" s="166">
        <f>IFERROR(E145+'Pay App 40'!F145,"")</f>
        <v>0</v>
      </c>
      <c r="G145" s="166">
        <f>SUM('Pay App 1:Pay App 40'!H145)</f>
        <v>0</v>
      </c>
      <c r="H145" s="165"/>
      <c r="I145" s="166">
        <f t="shared" si="6"/>
        <v>0</v>
      </c>
      <c r="J145" s="167">
        <f t="shared" si="7"/>
        <v>0</v>
      </c>
      <c r="K145" s="166">
        <f t="shared" si="8"/>
        <v>0</v>
      </c>
      <c r="L145" s="166" t="str">
        <f t="shared" si="9"/>
        <v/>
      </c>
      <c r="M145" s="165"/>
      <c r="N145" s="166">
        <f>SUM('Pay App 1:Pay App 41'!L145)+SUM('Pay App 1:Pay App 41'!M145)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Data'!$N$2:$BW$88,43,FALSE)</f>
        <v>0</v>
      </c>
      <c r="F146" s="166">
        <f>IFERROR(E146+'Pay App 40'!F146,"")</f>
        <v>0</v>
      </c>
      <c r="G146" s="166">
        <f>SUM('Pay App 1:Pay App 40'!H146)</f>
        <v>0</v>
      </c>
      <c r="H146" s="165"/>
      <c r="I146" s="166">
        <f t="shared" si="6"/>
        <v>0</v>
      </c>
      <c r="J146" s="167">
        <f t="shared" si="7"/>
        <v>0</v>
      </c>
      <c r="K146" s="166">
        <f t="shared" si="8"/>
        <v>0</v>
      </c>
      <c r="L146" s="166" t="str">
        <f t="shared" si="9"/>
        <v/>
      </c>
      <c r="M146" s="165"/>
      <c r="N146" s="166">
        <f>SUM('Pay App 1:Pay App 41'!L146)+SUM('Pay App 1:Pay App 41'!M146)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Data'!$N$2:$BW$88,43,FALSE)</f>
        <v>0</v>
      </c>
      <c r="F147" s="166">
        <f>IFERROR(E147+'Pay App 40'!F147,"")</f>
        <v>0</v>
      </c>
      <c r="G147" s="166">
        <f>SUM('Pay App 1:Pay App 40'!H147)</f>
        <v>0</v>
      </c>
      <c r="H147" s="165"/>
      <c r="I147" s="166">
        <f t="shared" si="6"/>
        <v>0</v>
      </c>
      <c r="J147" s="167">
        <f t="shared" si="7"/>
        <v>0</v>
      </c>
      <c r="K147" s="166">
        <f t="shared" si="8"/>
        <v>0</v>
      </c>
      <c r="L147" s="166" t="str">
        <f t="shared" si="9"/>
        <v/>
      </c>
      <c r="M147" s="165"/>
      <c r="N147" s="166">
        <f>SUM('Pay App 1:Pay App 41'!L147)+SUM('Pay App 1:Pay App 41'!M147)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Data'!$N$2:$BW$88,43,FALSE)</f>
        <v>0</v>
      </c>
      <c r="F148" s="166">
        <f>IFERROR(E148+'Pay App 40'!F148,"")</f>
        <v>0</v>
      </c>
      <c r="G148" s="166">
        <f>SUM('Pay App 1:Pay App 40'!H148)</f>
        <v>0</v>
      </c>
      <c r="H148" s="165"/>
      <c r="I148" s="166">
        <f t="shared" si="6"/>
        <v>0</v>
      </c>
      <c r="J148" s="167">
        <f t="shared" si="7"/>
        <v>0</v>
      </c>
      <c r="K148" s="166">
        <f t="shared" si="8"/>
        <v>0</v>
      </c>
      <c r="L148" s="166" t="str">
        <f t="shared" si="9"/>
        <v/>
      </c>
      <c r="M148" s="165"/>
      <c r="N148" s="166">
        <f>SUM('Pay App 1:Pay App 41'!L148)+SUM('Pay App 1:Pay App 41'!M148)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JUtC+JWMrWCz5nZbhRPDrjburTFrK+WHY/rY4pNNeQTk1yTpMDYKuE1jDH6oHBEUT7efyMx7/bnECB4c/g8Zlw==" saltValue="+GafO5BktwriKwBW2/iqKw=="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219" priority="2" operator="equal">
      <formula>0</formula>
    </cfRule>
  </conditionalFormatting>
  <conditionalFormatting sqref="D106:G148">
    <cfRule type="cellIs" dxfId="218" priority="1" operator="equal">
      <formula>0</formula>
    </cfRule>
  </conditionalFormatting>
  <conditionalFormatting sqref="D10:H10 D12:H14 D19:H21">
    <cfRule type="cellIs" dxfId="217" priority="6" operator="equal">
      <formula>0</formula>
    </cfRule>
  </conditionalFormatting>
  <conditionalFormatting sqref="H51">
    <cfRule type="cellIs" dxfId="216" priority="9" operator="lessThan">
      <formula>0</formula>
    </cfRule>
  </conditionalFormatting>
  <conditionalFormatting sqref="I57:I100 K57:K100 I106:I148 K106:K148 N106:O148">
    <cfRule type="cellIs" dxfId="215" priority="14" operator="equal">
      <formula>0</formula>
    </cfRule>
  </conditionalFormatting>
  <conditionalFormatting sqref="J57:J100 J106:J149">
    <cfRule type="cellIs" dxfId="214" priority="11" operator="greaterThan">
      <formula>1</formula>
    </cfRule>
    <cfRule type="cellIs" dxfId="213" priority="12" operator="equal">
      <formula>0</formula>
    </cfRule>
  </conditionalFormatting>
  <conditionalFormatting sqref="K57:K100 K106:K148">
    <cfRule type="cellIs" dxfId="212" priority="10" operator="lessThan">
      <formula>0</formula>
    </cfRule>
  </conditionalFormatting>
  <conditionalFormatting sqref="M57:M100">
    <cfRule type="cellIs" dxfId="211" priority="13" operator="lessThan">
      <formula>0</formula>
    </cfRule>
  </conditionalFormatting>
  <conditionalFormatting sqref="M106:M148">
    <cfRule type="cellIs" dxfId="210" priority="8" operator="lessThan">
      <formula>0</formula>
    </cfRule>
  </conditionalFormatting>
  <conditionalFormatting sqref="N57:O100">
    <cfRule type="cellIs" dxfId="209"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B00691FB-78E3-4A0C-9213-F6FB5FFEA4BC}">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F42D66BC-502E-4F24-9017-0FF051EFD2FD}">
          <x14:formula1>
            <xm:f>'Graph Data'!$L$74:$L$76</xm:f>
          </x14:formula1>
          <xm:sqref>G17</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332C3-B895-4098-B850-3CADD1A0B768}">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42</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42'!E149)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42'!G41)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41'!H49)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42.1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Data'!$N$2:$BW$88,44,FALSE)</f>
        <v>0</v>
      </c>
      <c r="F57" s="166">
        <f>IFERROR(E57+'Pay App 41'!F57,"")</f>
        <v>0</v>
      </c>
      <c r="G57" s="166">
        <f>SUM('Pay App 1:Pay App 41'!H57)</f>
        <v>0</v>
      </c>
      <c r="H57" s="165"/>
      <c r="I57" s="166">
        <f>G57+H57</f>
        <v>0</v>
      </c>
      <c r="J57" s="167">
        <f>IFERROR(I57/F57,0)</f>
        <v>0</v>
      </c>
      <c r="K57" s="166">
        <f>IFERROR(F57-I57,"")</f>
        <v>0</v>
      </c>
      <c r="L57" s="166" t="str">
        <f>IF(AND($H$33&lt;100000, $H$33&gt;0, H57&gt;=1),0,IF(AND($H$33&gt;=100000,H57&lt;&gt;""),O57,""))</f>
        <v/>
      </c>
      <c r="M57" s="165"/>
      <c r="N57" s="166">
        <f>SUM('Pay App 1:Pay App 42'!L57)+SUM('Pay App 1:Pay App 42'!M57)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Data'!$N$2:$BW$88,44,FALSE)</f>
        <v>0</v>
      </c>
      <c r="F58" s="166">
        <f>IFERROR(E58+'Pay App 41'!F58,"")</f>
        <v>0</v>
      </c>
      <c r="G58" s="166">
        <f>SUM('Pay App 1:Pay App 41'!H58)</f>
        <v>0</v>
      </c>
      <c r="H58" s="165"/>
      <c r="I58" s="166">
        <f>G58+H58</f>
        <v>0</v>
      </c>
      <c r="J58" s="167">
        <f>IFERROR(I58/F58,0)</f>
        <v>0</v>
      </c>
      <c r="K58" s="166">
        <f>IFERROR(F58-I58,"")</f>
        <v>0</v>
      </c>
      <c r="L58" s="166" t="str">
        <f t="shared" ref="L58:L100" si="0">IF(AND($H$33&lt;100000, $H$33&gt;0, H58&gt;=1),0,IF(AND($H$33&gt;=100000,H58&lt;&gt;""),O58,""))</f>
        <v/>
      </c>
      <c r="M58" s="165"/>
      <c r="N58" s="166">
        <f>SUM('Pay App 1:Pay App 42'!L58)+SUM('Pay App 1:Pay App 42'!M58)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Data'!$N$2:$BW$88,44,FALSE)</f>
        <v>0</v>
      </c>
      <c r="F59" s="166">
        <f>IFERROR(E59+'Pay App 41'!F59,"")</f>
        <v>0</v>
      </c>
      <c r="G59" s="166">
        <f>SUM('Pay App 1:Pay App 41'!H59)</f>
        <v>0</v>
      </c>
      <c r="H59" s="165"/>
      <c r="I59" s="166">
        <f t="shared" ref="I59:I99" si="2">G59+H59</f>
        <v>0</v>
      </c>
      <c r="J59" s="167">
        <f t="shared" ref="J59:J99" si="3">IFERROR(I59/F59,0)</f>
        <v>0</v>
      </c>
      <c r="K59" s="166">
        <f t="shared" ref="K59:K99" si="4">IFERROR(F59-I59,"")</f>
        <v>0</v>
      </c>
      <c r="L59" s="166" t="str">
        <f t="shared" si="0"/>
        <v/>
      </c>
      <c r="M59" s="165"/>
      <c r="N59" s="166">
        <f>SUM('Pay App 1:Pay App 42'!L59)+SUM('Pay App 1:Pay App 42'!M59)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Data'!$N$2:$BW$88,44,FALSE)</f>
        <v>0</v>
      </c>
      <c r="F60" s="166">
        <f>IFERROR(E60+'Pay App 41'!F60,"")</f>
        <v>0</v>
      </c>
      <c r="G60" s="166">
        <f>SUM('Pay App 1:Pay App 41'!H60)</f>
        <v>0</v>
      </c>
      <c r="H60" s="165"/>
      <c r="I60" s="166">
        <f t="shared" si="2"/>
        <v>0</v>
      </c>
      <c r="J60" s="167">
        <f t="shared" si="3"/>
        <v>0</v>
      </c>
      <c r="K60" s="166">
        <f t="shared" si="4"/>
        <v>0</v>
      </c>
      <c r="L60" s="166" t="str">
        <f t="shared" si="0"/>
        <v/>
      </c>
      <c r="M60" s="165"/>
      <c r="N60" s="166">
        <f>SUM('Pay App 1:Pay App 42'!L60)+SUM('Pay App 1:Pay App 42'!M60)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Data'!$N$2:$BW$88,44,FALSE)</f>
        <v>0</v>
      </c>
      <c r="F61" s="166">
        <f>IFERROR(E61+'Pay App 41'!F61,"")</f>
        <v>0</v>
      </c>
      <c r="G61" s="166">
        <f>SUM('Pay App 1:Pay App 41'!H61)</f>
        <v>0</v>
      </c>
      <c r="H61" s="165"/>
      <c r="I61" s="166">
        <f t="shared" si="2"/>
        <v>0</v>
      </c>
      <c r="J61" s="167">
        <f t="shared" si="3"/>
        <v>0</v>
      </c>
      <c r="K61" s="166">
        <f t="shared" si="4"/>
        <v>0</v>
      </c>
      <c r="L61" s="166" t="str">
        <f t="shared" si="0"/>
        <v/>
      </c>
      <c r="M61" s="165"/>
      <c r="N61" s="166">
        <f>SUM('Pay App 1:Pay App 42'!L61)+SUM('Pay App 1:Pay App 42'!M61)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Data'!$N$2:$BW$88,44,FALSE)</f>
        <v>0</v>
      </c>
      <c r="F62" s="166">
        <f>IFERROR(E62+'Pay App 41'!F62,"")</f>
        <v>0</v>
      </c>
      <c r="G62" s="166">
        <f>SUM('Pay App 1:Pay App 41'!H62)</f>
        <v>0</v>
      </c>
      <c r="H62" s="165"/>
      <c r="I62" s="166">
        <f t="shared" si="2"/>
        <v>0</v>
      </c>
      <c r="J62" s="167">
        <f t="shared" si="3"/>
        <v>0</v>
      </c>
      <c r="K62" s="166">
        <f t="shared" si="4"/>
        <v>0</v>
      </c>
      <c r="L62" s="166" t="str">
        <f t="shared" si="0"/>
        <v/>
      </c>
      <c r="M62" s="165"/>
      <c r="N62" s="166">
        <f>SUM('Pay App 1:Pay App 42'!L62)+SUM('Pay App 1:Pay App 42'!M62)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Data'!$N$2:$BW$88,44,FALSE)</f>
        <v>0</v>
      </c>
      <c r="F63" s="166">
        <f>IFERROR(E63+'Pay App 41'!F63,"")</f>
        <v>0</v>
      </c>
      <c r="G63" s="166">
        <f>SUM('Pay App 1:Pay App 41'!H63)</f>
        <v>0</v>
      </c>
      <c r="H63" s="165"/>
      <c r="I63" s="166">
        <f t="shared" si="2"/>
        <v>0</v>
      </c>
      <c r="J63" s="167">
        <f t="shared" si="3"/>
        <v>0</v>
      </c>
      <c r="K63" s="166">
        <f t="shared" si="4"/>
        <v>0</v>
      </c>
      <c r="L63" s="166" t="str">
        <f t="shared" si="0"/>
        <v/>
      </c>
      <c r="M63" s="165"/>
      <c r="N63" s="166">
        <f>SUM('Pay App 1:Pay App 42'!L63)+SUM('Pay App 1:Pay App 42'!M63)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Data'!$N$2:$BW$88,44,FALSE)</f>
        <v>0</v>
      </c>
      <c r="F64" s="166">
        <f>IFERROR(E64+'Pay App 41'!F64,"")</f>
        <v>0</v>
      </c>
      <c r="G64" s="166">
        <f>SUM('Pay App 1:Pay App 41'!H64)</f>
        <v>0</v>
      </c>
      <c r="H64" s="165"/>
      <c r="I64" s="166">
        <f t="shared" si="2"/>
        <v>0</v>
      </c>
      <c r="J64" s="167">
        <f t="shared" si="3"/>
        <v>0</v>
      </c>
      <c r="K64" s="166">
        <f t="shared" si="4"/>
        <v>0</v>
      </c>
      <c r="L64" s="166" t="str">
        <f t="shared" si="0"/>
        <v/>
      </c>
      <c r="M64" s="165"/>
      <c r="N64" s="166">
        <f>SUM('Pay App 1:Pay App 42'!L64)+SUM('Pay App 1:Pay App 42'!M64)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Data'!$N$2:$BW$88,44,FALSE)</f>
        <v>0</v>
      </c>
      <c r="F65" s="166">
        <f>IFERROR(E65+'Pay App 41'!F65,"")</f>
        <v>0</v>
      </c>
      <c r="G65" s="166">
        <f>SUM('Pay App 1:Pay App 41'!H65)</f>
        <v>0</v>
      </c>
      <c r="H65" s="165"/>
      <c r="I65" s="166">
        <f t="shared" si="2"/>
        <v>0</v>
      </c>
      <c r="J65" s="167">
        <f t="shared" si="3"/>
        <v>0</v>
      </c>
      <c r="K65" s="166">
        <f t="shared" si="4"/>
        <v>0</v>
      </c>
      <c r="L65" s="166" t="str">
        <f t="shared" si="0"/>
        <v/>
      </c>
      <c r="M65" s="165"/>
      <c r="N65" s="166">
        <f>SUM('Pay App 1:Pay App 42'!L65)+SUM('Pay App 1:Pay App 42'!M65)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Data'!$N$2:$BW$88,44,FALSE)</f>
        <v>0</v>
      </c>
      <c r="F66" s="166">
        <f>IFERROR(E66+'Pay App 41'!F66,"")</f>
        <v>0</v>
      </c>
      <c r="G66" s="166">
        <f>SUM('Pay App 1:Pay App 41'!H66)</f>
        <v>0</v>
      </c>
      <c r="H66" s="165"/>
      <c r="I66" s="166">
        <f t="shared" si="2"/>
        <v>0</v>
      </c>
      <c r="J66" s="167">
        <f t="shared" si="3"/>
        <v>0</v>
      </c>
      <c r="K66" s="166">
        <f t="shared" si="4"/>
        <v>0</v>
      </c>
      <c r="L66" s="166" t="str">
        <f t="shared" si="0"/>
        <v/>
      </c>
      <c r="M66" s="165"/>
      <c r="N66" s="166">
        <f>SUM('Pay App 1:Pay App 42'!L66)+SUM('Pay App 1:Pay App 42'!M66)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Data'!$N$2:$BW$88,44,FALSE)</f>
        <v>0</v>
      </c>
      <c r="F67" s="166">
        <f>IFERROR(E67+'Pay App 41'!F67,"")</f>
        <v>0</v>
      </c>
      <c r="G67" s="166">
        <f>SUM('Pay App 1:Pay App 41'!H67)</f>
        <v>0</v>
      </c>
      <c r="H67" s="165"/>
      <c r="I67" s="166">
        <f t="shared" si="2"/>
        <v>0</v>
      </c>
      <c r="J67" s="167">
        <f t="shared" si="3"/>
        <v>0</v>
      </c>
      <c r="K67" s="166">
        <f t="shared" si="4"/>
        <v>0</v>
      </c>
      <c r="L67" s="166" t="str">
        <f t="shared" si="0"/>
        <v/>
      </c>
      <c r="M67" s="165"/>
      <c r="N67" s="166">
        <f>SUM('Pay App 1:Pay App 42'!L67)+SUM('Pay App 1:Pay App 42'!M67)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Data'!$N$2:$BW$88,44,FALSE)</f>
        <v>0</v>
      </c>
      <c r="F68" s="166">
        <f>IFERROR(E68+'Pay App 41'!F68,"")</f>
        <v>0</v>
      </c>
      <c r="G68" s="166">
        <f>SUM('Pay App 1:Pay App 41'!H68)</f>
        <v>0</v>
      </c>
      <c r="H68" s="165"/>
      <c r="I68" s="166">
        <f t="shared" si="2"/>
        <v>0</v>
      </c>
      <c r="J68" s="167">
        <f t="shared" si="3"/>
        <v>0</v>
      </c>
      <c r="K68" s="166">
        <f t="shared" si="4"/>
        <v>0</v>
      </c>
      <c r="L68" s="166" t="str">
        <f t="shared" si="0"/>
        <v/>
      </c>
      <c r="M68" s="165"/>
      <c r="N68" s="166">
        <f>SUM('Pay App 1:Pay App 42'!L68)+SUM('Pay App 1:Pay App 42'!M68)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Data'!$N$2:$BW$88,44,FALSE)</f>
        <v>0</v>
      </c>
      <c r="F69" s="166">
        <f>IFERROR(E69+'Pay App 41'!F69,"")</f>
        <v>0</v>
      </c>
      <c r="G69" s="166">
        <f>SUM('Pay App 1:Pay App 41'!H69)</f>
        <v>0</v>
      </c>
      <c r="H69" s="165"/>
      <c r="I69" s="166">
        <f t="shared" si="2"/>
        <v>0</v>
      </c>
      <c r="J69" s="167">
        <f t="shared" si="3"/>
        <v>0</v>
      </c>
      <c r="K69" s="166">
        <f t="shared" si="4"/>
        <v>0</v>
      </c>
      <c r="L69" s="166" t="str">
        <f t="shared" si="0"/>
        <v/>
      </c>
      <c r="M69" s="165"/>
      <c r="N69" s="166">
        <f>SUM('Pay App 1:Pay App 42'!L69)+SUM('Pay App 1:Pay App 42'!M69)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Data'!$N$2:$BW$88,44,FALSE)</f>
        <v>0</v>
      </c>
      <c r="F70" s="166">
        <f>IFERROR(E70+'Pay App 41'!F70,"")</f>
        <v>0</v>
      </c>
      <c r="G70" s="166">
        <f>SUM('Pay App 1:Pay App 41'!H70)</f>
        <v>0</v>
      </c>
      <c r="H70" s="165"/>
      <c r="I70" s="166">
        <f t="shared" si="2"/>
        <v>0</v>
      </c>
      <c r="J70" s="167">
        <f t="shared" si="3"/>
        <v>0</v>
      </c>
      <c r="K70" s="166">
        <f t="shared" si="4"/>
        <v>0</v>
      </c>
      <c r="L70" s="166" t="str">
        <f t="shared" si="0"/>
        <v/>
      </c>
      <c r="M70" s="165"/>
      <c r="N70" s="166">
        <f>SUM('Pay App 1:Pay App 42'!L70)+SUM('Pay App 1:Pay App 42'!M70)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Data'!$N$2:$BW$88,44,FALSE)</f>
        <v>0</v>
      </c>
      <c r="F71" s="166">
        <f>IFERROR(E71+'Pay App 41'!F71,"")</f>
        <v>0</v>
      </c>
      <c r="G71" s="166">
        <f>SUM('Pay App 1:Pay App 41'!H71)</f>
        <v>0</v>
      </c>
      <c r="H71" s="165"/>
      <c r="I71" s="166">
        <f t="shared" si="2"/>
        <v>0</v>
      </c>
      <c r="J71" s="167">
        <f t="shared" si="3"/>
        <v>0</v>
      </c>
      <c r="K71" s="166">
        <f t="shared" si="4"/>
        <v>0</v>
      </c>
      <c r="L71" s="166" t="str">
        <f t="shared" si="0"/>
        <v/>
      </c>
      <c r="M71" s="165"/>
      <c r="N71" s="166">
        <f>SUM('Pay App 1:Pay App 42'!L71)+SUM('Pay App 1:Pay App 42'!M71)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Data'!$N$2:$BW$88,44,FALSE)</f>
        <v>0</v>
      </c>
      <c r="F72" s="166">
        <f>IFERROR(E72+'Pay App 41'!F72,"")</f>
        <v>0</v>
      </c>
      <c r="G72" s="166">
        <f>SUM('Pay App 1:Pay App 41'!H72)</f>
        <v>0</v>
      </c>
      <c r="H72" s="165"/>
      <c r="I72" s="166">
        <f t="shared" si="2"/>
        <v>0</v>
      </c>
      <c r="J72" s="167">
        <f t="shared" si="3"/>
        <v>0</v>
      </c>
      <c r="K72" s="166">
        <f t="shared" si="4"/>
        <v>0</v>
      </c>
      <c r="L72" s="166" t="str">
        <f t="shared" si="0"/>
        <v/>
      </c>
      <c r="M72" s="165"/>
      <c r="N72" s="166">
        <f>SUM('Pay App 1:Pay App 42'!L72)+SUM('Pay App 1:Pay App 42'!M72)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Data'!$N$2:$BW$88,44,FALSE)</f>
        <v>0</v>
      </c>
      <c r="F73" s="166">
        <f>IFERROR(E73+'Pay App 41'!F73,"")</f>
        <v>0</v>
      </c>
      <c r="G73" s="166">
        <f>SUM('Pay App 1:Pay App 41'!H73)</f>
        <v>0</v>
      </c>
      <c r="H73" s="165"/>
      <c r="I73" s="166">
        <f t="shared" si="2"/>
        <v>0</v>
      </c>
      <c r="J73" s="167">
        <f t="shared" si="3"/>
        <v>0</v>
      </c>
      <c r="K73" s="166">
        <f t="shared" si="4"/>
        <v>0</v>
      </c>
      <c r="L73" s="166" t="str">
        <f t="shared" si="0"/>
        <v/>
      </c>
      <c r="M73" s="165"/>
      <c r="N73" s="166">
        <f>SUM('Pay App 1:Pay App 42'!L73)+SUM('Pay App 1:Pay App 42'!M73)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Data'!$N$2:$BW$88,44,FALSE)</f>
        <v>0</v>
      </c>
      <c r="F74" s="166">
        <f>IFERROR(E74+'Pay App 41'!F74,"")</f>
        <v>0</v>
      </c>
      <c r="G74" s="166">
        <f>SUM('Pay App 1:Pay App 41'!H74)</f>
        <v>0</v>
      </c>
      <c r="H74" s="165"/>
      <c r="I74" s="166">
        <f t="shared" si="2"/>
        <v>0</v>
      </c>
      <c r="J74" s="167">
        <f t="shared" si="3"/>
        <v>0</v>
      </c>
      <c r="K74" s="166">
        <f t="shared" si="4"/>
        <v>0</v>
      </c>
      <c r="L74" s="166" t="str">
        <f t="shared" si="0"/>
        <v/>
      </c>
      <c r="M74" s="165"/>
      <c r="N74" s="166">
        <f>SUM('Pay App 1:Pay App 42'!L74)+SUM('Pay App 1:Pay App 42'!M74)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Data'!$N$2:$BW$88,44,FALSE)</f>
        <v>0</v>
      </c>
      <c r="F75" s="166">
        <f>IFERROR(E75+'Pay App 41'!F75,"")</f>
        <v>0</v>
      </c>
      <c r="G75" s="166">
        <f>SUM('Pay App 1:Pay App 41'!H75)</f>
        <v>0</v>
      </c>
      <c r="H75" s="165"/>
      <c r="I75" s="166">
        <f t="shared" si="2"/>
        <v>0</v>
      </c>
      <c r="J75" s="167">
        <f t="shared" si="3"/>
        <v>0</v>
      </c>
      <c r="K75" s="166">
        <f t="shared" si="4"/>
        <v>0</v>
      </c>
      <c r="L75" s="166" t="str">
        <f t="shared" si="0"/>
        <v/>
      </c>
      <c r="M75" s="165"/>
      <c r="N75" s="166">
        <f>SUM('Pay App 1:Pay App 42'!L75)+SUM('Pay App 1:Pay App 42'!M75)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Data'!$N$2:$BW$88,44,FALSE)</f>
        <v>0</v>
      </c>
      <c r="F76" s="166">
        <f>IFERROR(E76+'Pay App 41'!F76,"")</f>
        <v>0</v>
      </c>
      <c r="G76" s="166">
        <f>SUM('Pay App 1:Pay App 41'!H76)</f>
        <v>0</v>
      </c>
      <c r="H76" s="165"/>
      <c r="I76" s="166">
        <f t="shared" si="2"/>
        <v>0</v>
      </c>
      <c r="J76" s="167">
        <f t="shared" si="3"/>
        <v>0</v>
      </c>
      <c r="K76" s="166">
        <f t="shared" si="4"/>
        <v>0</v>
      </c>
      <c r="L76" s="166" t="str">
        <f t="shared" si="0"/>
        <v/>
      </c>
      <c r="M76" s="165"/>
      <c r="N76" s="166">
        <f>SUM('Pay App 1:Pay App 42'!L76)+SUM('Pay App 1:Pay App 42'!M76)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Data'!$N$2:$BW$88,44,FALSE)</f>
        <v>0</v>
      </c>
      <c r="F77" s="166">
        <f>IFERROR(E77+'Pay App 41'!F77,"")</f>
        <v>0</v>
      </c>
      <c r="G77" s="166">
        <f>SUM('Pay App 1:Pay App 41'!H77)</f>
        <v>0</v>
      </c>
      <c r="H77" s="165"/>
      <c r="I77" s="166">
        <f t="shared" si="2"/>
        <v>0</v>
      </c>
      <c r="J77" s="167">
        <f t="shared" si="3"/>
        <v>0</v>
      </c>
      <c r="K77" s="166">
        <f t="shared" si="4"/>
        <v>0</v>
      </c>
      <c r="L77" s="166" t="str">
        <f t="shared" si="0"/>
        <v/>
      </c>
      <c r="M77" s="165"/>
      <c r="N77" s="166">
        <f>SUM('Pay App 1:Pay App 42'!L77)+SUM('Pay App 1:Pay App 42'!M77)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Data'!$N$2:$BW$88,44,FALSE)</f>
        <v>0</v>
      </c>
      <c r="F78" s="166">
        <f>IFERROR(E78+'Pay App 41'!F78,"")</f>
        <v>0</v>
      </c>
      <c r="G78" s="166">
        <f>SUM('Pay App 1:Pay App 41'!H78)</f>
        <v>0</v>
      </c>
      <c r="H78" s="165"/>
      <c r="I78" s="166">
        <f t="shared" si="2"/>
        <v>0</v>
      </c>
      <c r="J78" s="167">
        <f t="shared" si="3"/>
        <v>0</v>
      </c>
      <c r="K78" s="166">
        <f t="shared" si="4"/>
        <v>0</v>
      </c>
      <c r="L78" s="166" t="str">
        <f t="shared" si="0"/>
        <v/>
      </c>
      <c r="M78" s="165"/>
      <c r="N78" s="166">
        <f>SUM('Pay App 1:Pay App 42'!L78)+SUM('Pay App 1:Pay App 42'!M78)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Data'!$N$2:$BW$88,44,FALSE)</f>
        <v>0</v>
      </c>
      <c r="F79" s="166">
        <f>IFERROR(E79+'Pay App 41'!F79,"")</f>
        <v>0</v>
      </c>
      <c r="G79" s="166">
        <f>SUM('Pay App 1:Pay App 41'!H79)</f>
        <v>0</v>
      </c>
      <c r="H79" s="165"/>
      <c r="I79" s="166">
        <f t="shared" si="2"/>
        <v>0</v>
      </c>
      <c r="J79" s="167">
        <f t="shared" si="3"/>
        <v>0</v>
      </c>
      <c r="K79" s="166">
        <f t="shared" si="4"/>
        <v>0</v>
      </c>
      <c r="L79" s="166" t="str">
        <f t="shared" si="0"/>
        <v/>
      </c>
      <c r="M79" s="165"/>
      <c r="N79" s="166">
        <f>SUM('Pay App 1:Pay App 42'!L79)+SUM('Pay App 1:Pay App 42'!M79)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Data'!$N$2:$BW$88,44,FALSE)</f>
        <v>0</v>
      </c>
      <c r="F80" s="166">
        <f>IFERROR(E80+'Pay App 41'!F80,"")</f>
        <v>0</v>
      </c>
      <c r="G80" s="166">
        <f>SUM('Pay App 1:Pay App 41'!H80)</f>
        <v>0</v>
      </c>
      <c r="H80" s="165"/>
      <c r="I80" s="166">
        <f t="shared" si="2"/>
        <v>0</v>
      </c>
      <c r="J80" s="167">
        <f t="shared" si="3"/>
        <v>0</v>
      </c>
      <c r="K80" s="166">
        <f t="shared" si="4"/>
        <v>0</v>
      </c>
      <c r="L80" s="166" t="str">
        <f t="shared" si="0"/>
        <v/>
      </c>
      <c r="M80" s="165"/>
      <c r="N80" s="166">
        <f>SUM('Pay App 1:Pay App 42'!L80)+SUM('Pay App 1:Pay App 42'!M80)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Data'!$N$2:$BW$88,44,FALSE)</f>
        <v>0</v>
      </c>
      <c r="F81" s="166">
        <f>IFERROR(E81+'Pay App 41'!F81,"")</f>
        <v>0</v>
      </c>
      <c r="G81" s="166">
        <f>SUM('Pay App 1:Pay App 41'!H81)</f>
        <v>0</v>
      </c>
      <c r="H81" s="165"/>
      <c r="I81" s="166">
        <f t="shared" si="2"/>
        <v>0</v>
      </c>
      <c r="J81" s="167">
        <f t="shared" si="3"/>
        <v>0</v>
      </c>
      <c r="K81" s="166">
        <f t="shared" si="4"/>
        <v>0</v>
      </c>
      <c r="L81" s="166" t="str">
        <f t="shared" si="0"/>
        <v/>
      </c>
      <c r="M81" s="165"/>
      <c r="N81" s="166">
        <f>SUM('Pay App 1:Pay App 42'!L81)+SUM('Pay App 1:Pay App 42'!M81)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Data'!$N$2:$BW$88,44,FALSE)</f>
        <v>0</v>
      </c>
      <c r="F82" s="166">
        <f>IFERROR(E82+'Pay App 41'!F82,"")</f>
        <v>0</v>
      </c>
      <c r="G82" s="166">
        <f>SUM('Pay App 1:Pay App 41'!H82)</f>
        <v>0</v>
      </c>
      <c r="H82" s="165"/>
      <c r="I82" s="166">
        <f t="shared" si="2"/>
        <v>0</v>
      </c>
      <c r="J82" s="167">
        <f t="shared" si="3"/>
        <v>0</v>
      </c>
      <c r="K82" s="166">
        <f t="shared" si="4"/>
        <v>0</v>
      </c>
      <c r="L82" s="166" t="str">
        <f t="shared" si="0"/>
        <v/>
      </c>
      <c r="M82" s="165"/>
      <c r="N82" s="166">
        <f>SUM('Pay App 1:Pay App 42'!L82)+SUM('Pay App 1:Pay App 42'!M82)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Data'!$N$2:$BW$88,44,FALSE)</f>
        <v>0</v>
      </c>
      <c r="F83" s="166">
        <f>IFERROR(E83+'Pay App 41'!F83,"")</f>
        <v>0</v>
      </c>
      <c r="G83" s="166">
        <f>SUM('Pay App 1:Pay App 41'!H83)</f>
        <v>0</v>
      </c>
      <c r="H83" s="165"/>
      <c r="I83" s="166">
        <f t="shared" si="2"/>
        <v>0</v>
      </c>
      <c r="J83" s="167">
        <f t="shared" si="3"/>
        <v>0</v>
      </c>
      <c r="K83" s="166">
        <f t="shared" si="4"/>
        <v>0</v>
      </c>
      <c r="L83" s="166" t="str">
        <f t="shared" si="0"/>
        <v/>
      </c>
      <c r="M83" s="165"/>
      <c r="N83" s="166">
        <f>SUM('Pay App 1:Pay App 42'!L83)+SUM('Pay App 1:Pay App 42'!M83)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Data'!$N$2:$BW$88,44,FALSE)</f>
        <v>0</v>
      </c>
      <c r="F84" s="166">
        <f>IFERROR(E84+'Pay App 41'!F84,"")</f>
        <v>0</v>
      </c>
      <c r="G84" s="166">
        <f>SUM('Pay App 1:Pay App 41'!H84)</f>
        <v>0</v>
      </c>
      <c r="H84" s="165"/>
      <c r="I84" s="166">
        <f t="shared" si="2"/>
        <v>0</v>
      </c>
      <c r="J84" s="167">
        <f t="shared" si="3"/>
        <v>0</v>
      </c>
      <c r="K84" s="166">
        <f t="shared" si="4"/>
        <v>0</v>
      </c>
      <c r="L84" s="166" t="str">
        <f t="shared" si="0"/>
        <v/>
      </c>
      <c r="M84" s="165"/>
      <c r="N84" s="166">
        <f>SUM('Pay App 1:Pay App 42'!L84)+SUM('Pay App 1:Pay App 42'!M84)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Data'!$N$2:$BW$88,44,FALSE)</f>
        <v>0</v>
      </c>
      <c r="F85" s="166">
        <f>IFERROR(E85+'Pay App 41'!F85,"")</f>
        <v>0</v>
      </c>
      <c r="G85" s="166">
        <f>SUM('Pay App 1:Pay App 41'!H85)</f>
        <v>0</v>
      </c>
      <c r="H85" s="165"/>
      <c r="I85" s="166">
        <f t="shared" si="2"/>
        <v>0</v>
      </c>
      <c r="J85" s="167">
        <f t="shared" si="3"/>
        <v>0</v>
      </c>
      <c r="K85" s="166">
        <f t="shared" si="4"/>
        <v>0</v>
      </c>
      <c r="L85" s="166" t="str">
        <f t="shared" si="0"/>
        <v/>
      </c>
      <c r="M85" s="165"/>
      <c r="N85" s="166">
        <f>SUM('Pay App 1:Pay App 42'!L85)+SUM('Pay App 1:Pay App 42'!M85)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Data'!$N$2:$BW$88,44,FALSE)</f>
        <v>0</v>
      </c>
      <c r="F86" s="166">
        <f>IFERROR(E86+'Pay App 41'!F86,"")</f>
        <v>0</v>
      </c>
      <c r="G86" s="166">
        <f>SUM('Pay App 1:Pay App 41'!H86)</f>
        <v>0</v>
      </c>
      <c r="H86" s="165"/>
      <c r="I86" s="166">
        <f t="shared" si="2"/>
        <v>0</v>
      </c>
      <c r="J86" s="167">
        <f t="shared" si="3"/>
        <v>0</v>
      </c>
      <c r="K86" s="166">
        <f t="shared" si="4"/>
        <v>0</v>
      </c>
      <c r="L86" s="166" t="str">
        <f t="shared" si="0"/>
        <v/>
      </c>
      <c r="M86" s="165"/>
      <c r="N86" s="166">
        <f>SUM('Pay App 1:Pay App 42'!L86)+SUM('Pay App 1:Pay App 42'!M86)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Data'!$N$2:$BW$88,44,FALSE)</f>
        <v>0</v>
      </c>
      <c r="F87" s="166">
        <f>IFERROR(E87+'Pay App 41'!F87,"")</f>
        <v>0</v>
      </c>
      <c r="G87" s="166">
        <f>SUM('Pay App 1:Pay App 41'!H87)</f>
        <v>0</v>
      </c>
      <c r="H87" s="165"/>
      <c r="I87" s="166">
        <f t="shared" si="2"/>
        <v>0</v>
      </c>
      <c r="J87" s="167">
        <f t="shared" si="3"/>
        <v>0</v>
      </c>
      <c r="K87" s="166">
        <f t="shared" si="4"/>
        <v>0</v>
      </c>
      <c r="L87" s="166" t="str">
        <f t="shared" si="0"/>
        <v/>
      </c>
      <c r="M87" s="165"/>
      <c r="N87" s="166">
        <f>SUM('Pay App 1:Pay App 42'!L87)+SUM('Pay App 1:Pay App 42'!M87)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Data'!$N$2:$BW$88,44,FALSE)</f>
        <v>0</v>
      </c>
      <c r="F88" s="166">
        <f>IFERROR(E88+'Pay App 41'!F88,"")</f>
        <v>0</v>
      </c>
      <c r="G88" s="166">
        <f>SUM('Pay App 1:Pay App 41'!H88)</f>
        <v>0</v>
      </c>
      <c r="H88" s="165"/>
      <c r="I88" s="166">
        <f t="shared" si="2"/>
        <v>0</v>
      </c>
      <c r="J88" s="167">
        <f t="shared" si="3"/>
        <v>0</v>
      </c>
      <c r="K88" s="166">
        <f t="shared" si="4"/>
        <v>0</v>
      </c>
      <c r="L88" s="166" t="str">
        <f t="shared" si="0"/>
        <v/>
      </c>
      <c r="M88" s="165"/>
      <c r="N88" s="166">
        <f>SUM('Pay App 1:Pay App 42'!L88)+SUM('Pay App 1:Pay App 42'!M88)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Data'!$N$2:$BW$88,44,FALSE)</f>
        <v>0</v>
      </c>
      <c r="F89" s="166">
        <f>IFERROR(E89+'Pay App 41'!F89,"")</f>
        <v>0</v>
      </c>
      <c r="G89" s="166">
        <f>SUM('Pay App 1:Pay App 41'!H89)</f>
        <v>0</v>
      </c>
      <c r="H89" s="165"/>
      <c r="I89" s="166">
        <f t="shared" si="2"/>
        <v>0</v>
      </c>
      <c r="J89" s="167">
        <f t="shared" si="3"/>
        <v>0</v>
      </c>
      <c r="K89" s="166">
        <f t="shared" si="4"/>
        <v>0</v>
      </c>
      <c r="L89" s="166" t="str">
        <f t="shared" si="0"/>
        <v/>
      </c>
      <c r="M89" s="165"/>
      <c r="N89" s="166">
        <f>SUM('Pay App 1:Pay App 42'!L89)+SUM('Pay App 1:Pay App 42'!M89)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Data'!$N$2:$BW$88,44,FALSE)</f>
        <v>0</v>
      </c>
      <c r="F90" s="166">
        <f>IFERROR(E90+'Pay App 41'!F90,"")</f>
        <v>0</v>
      </c>
      <c r="G90" s="166">
        <f>SUM('Pay App 1:Pay App 41'!H90)</f>
        <v>0</v>
      </c>
      <c r="H90" s="165"/>
      <c r="I90" s="166">
        <f t="shared" si="2"/>
        <v>0</v>
      </c>
      <c r="J90" s="167">
        <f t="shared" si="3"/>
        <v>0</v>
      </c>
      <c r="K90" s="166">
        <f t="shared" si="4"/>
        <v>0</v>
      </c>
      <c r="L90" s="166" t="str">
        <f t="shared" si="0"/>
        <v/>
      </c>
      <c r="M90" s="165"/>
      <c r="N90" s="166">
        <f>SUM('Pay App 1:Pay App 42'!L90)+SUM('Pay App 1:Pay App 42'!M90)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Data'!$N$2:$BW$88,44,FALSE)</f>
        <v>0</v>
      </c>
      <c r="F91" s="166">
        <f>IFERROR(E91+'Pay App 41'!F91,"")</f>
        <v>0</v>
      </c>
      <c r="G91" s="166">
        <f>SUM('Pay App 1:Pay App 41'!H91)</f>
        <v>0</v>
      </c>
      <c r="H91" s="165"/>
      <c r="I91" s="166">
        <f t="shared" si="2"/>
        <v>0</v>
      </c>
      <c r="J91" s="167">
        <f t="shared" si="3"/>
        <v>0</v>
      </c>
      <c r="K91" s="166">
        <f t="shared" si="4"/>
        <v>0</v>
      </c>
      <c r="L91" s="166" t="str">
        <f t="shared" si="0"/>
        <v/>
      </c>
      <c r="M91" s="165"/>
      <c r="N91" s="166">
        <f>SUM('Pay App 1:Pay App 42'!L91)+SUM('Pay App 1:Pay App 42'!M91)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Data'!$N$2:$BW$88,44,FALSE)</f>
        <v>0</v>
      </c>
      <c r="F92" s="166">
        <f>IFERROR(E92+'Pay App 41'!F92,"")</f>
        <v>0</v>
      </c>
      <c r="G92" s="166">
        <f>SUM('Pay App 1:Pay App 41'!H92)</f>
        <v>0</v>
      </c>
      <c r="H92" s="165"/>
      <c r="I92" s="166">
        <f t="shared" si="2"/>
        <v>0</v>
      </c>
      <c r="J92" s="167">
        <f t="shared" si="3"/>
        <v>0</v>
      </c>
      <c r="K92" s="166">
        <f t="shared" si="4"/>
        <v>0</v>
      </c>
      <c r="L92" s="166" t="str">
        <f t="shared" si="0"/>
        <v/>
      </c>
      <c r="M92" s="165"/>
      <c r="N92" s="166">
        <f>SUM('Pay App 1:Pay App 42'!L92)+SUM('Pay App 1:Pay App 42'!M92)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Data'!$N$2:$BW$88,44,FALSE)</f>
        <v>0</v>
      </c>
      <c r="F93" s="166">
        <f>IFERROR(E93+'Pay App 41'!F93,"")</f>
        <v>0</v>
      </c>
      <c r="G93" s="166">
        <f>SUM('Pay App 1:Pay App 41'!H93)</f>
        <v>0</v>
      </c>
      <c r="H93" s="165"/>
      <c r="I93" s="166">
        <f t="shared" si="2"/>
        <v>0</v>
      </c>
      <c r="J93" s="167">
        <f t="shared" si="3"/>
        <v>0</v>
      </c>
      <c r="K93" s="166">
        <f t="shared" si="4"/>
        <v>0</v>
      </c>
      <c r="L93" s="166" t="str">
        <f t="shared" si="0"/>
        <v/>
      </c>
      <c r="M93" s="165"/>
      <c r="N93" s="166">
        <f>SUM('Pay App 1:Pay App 42'!L93)+SUM('Pay App 1:Pay App 42'!M93)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Data'!$N$2:$BW$88,44,FALSE)</f>
        <v>0</v>
      </c>
      <c r="F94" s="166">
        <f>IFERROR(E94+'Pay App 41'!F94,"")</f>
        <v>0</v>
      </c>
      <c r="G94" s="166">
        <f>SUM('Pay App 1:Pay App 41'!H94)</f>
        <v>0</v>
      </c>
      <c r="H94" s="165"/>
      <c r="I94" s="166">
        <f t="shared" si="2"/>
        <v>0</v>
      </c>
      <c r="J94" s="167">
        <f t="shared" si="3"/>
        <v>0</v>
      </c>
      <c r="K94" s="166">
        <f t="shared" si="4"/>
        <v>0</v>
      </c>
      <c r="L94" s="166" t="str">
        <f t="shared" si="0"/>
        <v/>
      </c>
      <c r="M94" s="165"/>
      <c r="N94" s="166">
        <f>SUM('Pay App 1:Pay App 42'!L94)+SUM('Pay App 1:Pay App 42'!M94)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Data'!$N$2:$BW$88,44,FALSE)</f>
        <v>0</v>
      </c>
      <c r="F95" s="166">
        <f>IFERROR(E95+'Pay App 41'!F95,"")</f>
        <v>0</v>
      </c>
      <c r="G95" s="166">
        <f>SUM('Pay App 1:Pay App 41'!H95)</f>
        <v>0</v>
      </c>
      <c r="H95" s="165"/>
      <c r="I95" s="166">
        <f t="shared" si="2"/>
        <v>0</v>
      </c>
      <c r="J95" s="167">
        <f t="shared" si="3"/>
        <v>0</v>
      </c>
      <c r="K95" s="166">
        <f t="shared" si="4"/>
        <v>0</v>
      </c>
      <c r="L95" s="166" t="str">
        <f t="shared" si="0"/>
        <v/>
      </c>
      <c r="M95" s="165"/>
      <c r="N95" s="166">
        <f>SUM('Pay App 1:Pay App 42'!L95)+SUM('Pay App 1:Pay App 42'!M95)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Data'!$N$2:$BW$88,44,FALSE)</f>
        <v>0</v>
      </c>
      <c r="F96" s="166">
        <f>IFERROR(E96+'Pay App 41'!F96,"")</f>
        <v>0</v>
      </c>
      <c r="G96" s="166">
        <f>SUM('Pay App 1:Pay App 41'!H96)</f>
        <v>0</v>
      </c>
      <c r="H96" s="165"/>
      <c r="I96" s="166">
        <f t="shared" si="2"/>
        <v>0</v>
      </c>
      <c r="J96" s="167">
        <f t="shared" si="3"/>
        <v>0</v>
      </c>
      <c r="K96" s="166">
        <f t="shared" si="4"/>
        <v>0</v>
      </c>
      <c r="L96" s="166" t="str">
        <f t="shared" si="0"/>
        <v/>
      </c>
      <c r="M96" s="165"/>
      <c r="N96" s="166">
        <f>SUM('Pay App 1:Pay App 42'!L96)+SUM('Pay App 1:Pay App 42'!M96)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Data'!$N$2:$BW$88,44,FALSE)</f>
        <v>0</v>
      </c>
      <c r="F97" s="166">
        <f>IFERROR(E97+'Pay App 41'!F97,"")</f>
        <v>0</v>
      </c>
      <c r="G97" s="166">
        <f>SUM('Pay App 1:Pay App 41'!H97)</f>
        <v>0</v>
      </c>
      <c r="H97" s="165"/>
      <c r="I97" s="166">
        <f t="shared" si="2"/>
        <v>0</v>
      </c>
      <c r="J97" s="167">
        <f t="shared" si="3"/>
        <v>0</v>
      </c>
      <c r="K97" s="166">
        <f t="shared" si="4"/>
        <v>0</v>
      </c>
      <c r="L97" s="166" t="str">
        <f t="shared" si="0"/>
        <v/>
      </c>
      <c r="M97" s="165"/>
      <c r="N97" s="166">
        <f>SUM('Pay App 1:Pay App 42'!L97)+SUM('Pay App 1:Pay App 42'!M97)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Data'!$N$2:$BW$88,44,FALSE)</f>
        <v>0</v>
      </c>
      <c r="F98" s="166">
        <f>IFERROR(E98+'Pay App 41'!F98,"")</f>
        <v>0</v>
      </c>
      <c r="G98" s="166">
        <f>SUM('Pay App 1:Pay App 41'!H98)</f>
        <v>0</v>
      </c>
      <c r="H98" s="165"/>
      <c r="I98" s="166">
        <f t="shared" si="2"/>
        <v>0</v>
      </c>
      <c r="J98" s="167">
        <f t="shared" si="3"/>
        <v>0</v>
      </c>
      <c r="K98" s="166">
        <f t="shared" si="4"/>
        <v>0</v>
      </c>
      <c r="L98" s="166" t="str">
        <f t="shared" si="0"/>
        <v/>
      </c>
      <c r="M98" s="165"/>
      <c r="N98" s="166">
        <f>SUM('Pay App 1:Pay App 42'!L98)+SUM('Pay App 1:Pay App 42'!M98)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Data'!$N$2:$BW$88,44,FALSE)</f>
        <v>0</v>
      </c>
      <c r="F99" s="166">
        <f>IFERROR(E99+'Pay App 41'!F99,"")</f>
        <v>0</v>
      </c>
      <c r="G99" s="166">
        <f>SUM('Pay App 1:Pay App 41'!H99)</f>
        <v>0</v>
      </c>
      <c r="H99" s="165"/>
      <c r="I99" s="166">
        <f t="shared" si="2"/>
        <v>0</v>
      </c>
      <c r="J99" s="167">
        <f t="shared" si="3"/>
        <v>0</v>
      </c>
      <c r="K99" s="166">
        <f t="shared" si="4"/>
        <v>0</v>
      </c>
      <c r="L99" s="166" t="str">
        <f t="shared" si="0"/>
        <v/>
      </c>
      <c r="M99" s="165"/>
      <c r="N99" s="166">
        <f>SUM('Pay App 1:Pay App 42'!L99)+SUM('Pay App 1:Pay App 42'!M99)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Data'!$N$2:$BW$88,44,FALSE)</f>
        <v>0</v>
      </c>
      <c r="F100" s="166">
        <f>IFERROR(E100+'Pay App 41'!F100,"")</f>
        <v>0</v>
      </c>
      <c r="G100" s="166">
        <f>SUM('Pay App 1:Pay App 41'!H100)</f>
        <v>0</v>
      </c>
      <c r="H100" s="165"/>
      <c r="I100" s="166">
        <f>G100+H100</f>
        <v>0</v>
      </c>
      <c r="J100" s="167">
        <f>IFERROR(I100/F100,0)</f>
        <v>0</v>
      </c>
      <c r="K100" s="166">
        <f>IFERROR(F100-I100,"")</f>
        <v>0</v>
      </c>
      <c r="L100" s="166" t="str">
        <f t="shared" si="0"/>
        <v/>
      </c>
      <c r="M100" s="165"/>
      <c r="N100" s="166">
        <f>SUM('Pay App 1:Pay App 42'!L100)+SUM('Pay App 1:Pay App 42'!M100)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42.2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Data'!$N$2:$BW$88,44,FALSE)</f>
        <v>0</v>
      </c>
      <c r="F106" s="166">
        <f>IFERROR(E106+'Pay App 41'!F106,"")</f>
        <v>0</v>
      </c>
      <c r="G106" s="166">
        <f>SUM('Pay App 1:Pay App 41'!H106)</f>
        <v>0</v>
      </c>
      <c r="H106" s="165"/>
      <c r="I106" s="166">
        <f>G106+H106</f>
        <v>0</v>
      </c>
      <c r="J106" s="167">
        <f>IFERROR(I106/F106,0)</f>
        <v>0</v>
      </c>
      <c r="K106" s="166">
        <f>IFERROR(F106-I106,"")</f>
        <v>0</v>
      </c>
      <c r="L106" s="166" t="str">
        <f>IF(AND($H$33&lt;100000, $H$33&gt;0, H106&gt;=1),0,IF(AND($H$33&gt;=100000,H106&lt;&gt;""),O106,""))</f>
        <v/>
      </c>
      <c r="M106" s="165"/>
      <c r="N106" s="166">
        <f>SUM('Pay App 1:Pay App 42'!L106)+SUM('Pay App 1:Pay App 42'!M106)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Data'!$N$2:$BW$88,44,FALSE)</f>
        <v>0</v>
      </c>
      <c r="F107" s="166">
        <f>IFERROR(E107+'Pay App 41'!F107,"")</f>
        <v>0</v>
      </c>
      <c r="G107" s="166">
        <f>SUM('Pay App 1:Pay App 41'!H107)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42'!L107)+SUM('Pay App 1:Pay App 42'!M107)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Data'!$N$2:$BW$88,44,FALSE)</f>
        <v>0</v>
      </c>
      <c r="F108" s="166">
        <f>IFERROR(E108+'Pay App 41'!F108,"")</f>
        <v>0</v>
      </c>
      <c r="G108" s="166">
        <f>SUM('Pay App 1:Pay App 41'!H108)</f>
        <v>0</v>
      </c>
      <c r="H108" s="165"/>
      <c r="I108" s="166">
        <f t="shared" si="6"/>
        <v>0</v>
      </c>
      <c r="J108" s="167">
        <f t="shared" si="7"/>
        <v>0</v>
      </c>
      <c r="K108" s="166">
        <f t="shared" si="8"/>
        <v>0</v>
      </c>
      <c r="L108" s="166" t="str">
        <f t="shared" si="9"/>
        <v/>
      </c>
      <c r="M108" s="165"/>
      <c r="N108" s="166">
        <f>SUM('Pay App 1:Pay App 42'!L108)+SUM('Pay App 1:Pay App 42'!M108)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Data'!$N$2:$BW$88,44,FALSE)</f>
        <v>0</v>
      </c>
      <c r="F109" s="166">
        <f>IFERROR(E109+'Pay App 41'!F109,"")</f>
        <v>0</v>
      </c>
      <c r="G109" s="166">
        <f>SUM('Pay App 1:Pay App 41'!H109)</f>
        <v>0</v>
      </c>
      <c r="H109" s="165"/>
      <c r="I109" s="166">
        <f t="shared" si="6"/>
        <v>0</v>
      </c>
      <c r="J109" s="167">
        <f t="shared" si="7"/>
        <v>0</v>
      </c>
      <c r="K109" s="166">
        <f t="shared" si="8"/>
        <v>0</v>
      </c>
      <c r="L109" s="166" t="str">
        <f t="shared" si="9"/>
        <v/>
      </c>
      <c r="M109" s="165"/>
      <c r="N109" s="166">
        <f>SUM('Pay App 1:Pay App 42'!L109)+SUM('Pay App 1:Pay App 42'!M109)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Data'!$N$2:$BW$88,44,FALSE)</f>
        <v>0</v>
      </c>
      <c r="F110" s="166">
        <f>IFERROR(E110+'Pay App 41'!F110,"")</f>
        <v>0</v>
      </c>
      <c r="G110" s="166">
        <f>SUM('Pay App 1:Pay App 41'!H110)</f>
        <v>0</v>
      </c>
      <c r="H110" s="165"/>
      <c r="I110" s="166">
        <f t="shared" si="6"/>
        <v>0</v>
      </c>
      <c r="J110" s="167">
        <f t="shared" si="7"/>
        <v>0</v>
      </c>
      <c r="K110" s="166">
        <f t="shared" si="8"/>
        <v>0</v>
      </c>
      <c r="L110" s="166" t="str">
        <f t="shared" si="9"/>
        <v/>
      </c>
      <c r="M110" s="165"/>
      <c r="N110" s="166">
        <f>SUM('Pay App 1:Pay App 42'!L110)+SUM('Pay App 1:Pay App 42'!M110)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Data'!$N$2:$BW$88,44,FALSE)</f>
        <v>0</v>
      </c>
      <c r="F111" s="166">
        <f>IFERROR(E111+'Pay App 41'!F111,"")</f>
        <v>0</v>
      </c>
      <c r="G111" s="166">
        <f>SUM('Pay App 1:Pay App 41'!H111)</f>
        <v>0</v>
      </c>
      <c r="H111" s="165"/>
      <c r="I111" s="166">
        <f t="shared" si="6"/>
        <v>0</v>
      </c>
      <c r="J111" s="167">
        <f t="shared" si="7"/>
        <v>0</v>
      </c>
      <c r="K111" s="166">
        <f t="shared" si="8"/>
        <v>0</v>
      </c>
      <c r="L111" s="166" t="str">
        <f t="shared" si="9"/>
        <v/>
      </c>
      <c r="M111" s="165"/>
      <c r="N111" s="166">
        <f>SUM('Pay App 1:Pay App 42'!L111)+SUM('Pay App 1:Pay App 42'!M111)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Data'!$N$2:$BW$88,44,FALSE)</f>
        <v>0</v>
      </c>
      <c r="F112" s="166">
        <f>IFERROR(E112+'Pay App 41'!F112,"")</f>
        <v>0</v>
      </c>
      <c r="G112" s="166">
        <f>SUM('Pay App 1:Pay App 41'!H112)</f>
        <v>0</v>
      </c>
      <c r="H112" s="165"/>
      <c r="I112" s="166">
        <f t="shared" si="6"/>
        <v>0</v>
      </c>
      <c r="J112" s="167">
        <f t="shared" si="7"/>
        <v>0</v>
      </c>
      <c r="K112" s="166">
        <f t="shared" si="8"/>
        <v>0</v>
      </c>
      <c r="L112" s="166" t="str">
        <f t="shared" si="9"/>
        <v/>
      </c>
      <c r="M112" s="165"/>
      <c r="N112" s="166">
        <f>SUM('Pay App 1:Pay App 42'!L112)+SUM('Pay App 1:Pay App 42'!M112)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Data'!$N$2:$BW$88,44,FALSE)</f>
        <v>0</v>
      </c>
      <c r="F113" s="166">
        <f>IFERROR(E113+'Pay App 41'!F113,"")</f>
        <v>0</v>
      </c>
      <c r="G113" s="166">
        <f>SUM('Pay App 1:Pay App 41'!H113)</f>
        <v>0</v>
      </c>
      <c r="H113" s="165"/>
      <c r="I113" s="166">
        <f t="shared" si="6"/>
        <v>0</v>
      </c>
      <c r="J113" s="167">
        <f t="shared" si="7"/>
        <v>0</v>
      </c>
      <c r="K113" s="166">
        <f t="shared" si="8"/>
        <v>0</v>
      </c>
      <c r="L113" s="166" t="str">
        <f t="shared" si="9"/>
        <v/>
      </c>
      <c r="M113" s="165"/>
      <c r="N113" s="166">
        <f>SUM('Pay App 1:Pay App 42'!L113)+SUM('Pay App 1:Pay App 42'!M113)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Data'!$N$2:$BW$88,44,FALSE)</f>
        <v>0</v>
      </c>
      <c r="F114" s="166">
        <f>IFERROR(E114+'Pay App 41'!F114,"")</f>
        <v>0</v>
      </c>
      <c r="G114" s="166">
        <f>SUM('Pay App 1:Pay App 41'!H114)</f>
        <v>0</v>
      </c>
      <c r="H114" s="165"/>
      <c r="I114" s="166">
        <f t="shared" si="6"/>
        <v>0</v>
      </c>
      <c r="J114" s="167">
        <f t="shared" si="7"/>
        <v>0</v>
      </c>
      <c r="K114" s="166">
        <f t="shared" si="8"/>
        <v>0</v>
      </c>
      <c r="L114" s="166" t="str">
        <f t="shared" si="9"/>
        <v/>
      </c>
      <c r="M114" s="165"/>
      <c r="N114" s="166">
        <f>SUM('Pay App 1:Pay App 42'!L114)+SUM('Pay App 1:Pay App 42'!M114)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Data'!$N$2:$BW$88,44,FALSE)</f>
        <v>0</v>
      </c>
      <c r="F115" s="166">
        <f>IFERROR(E115+'Pay App 41'!F115,"")</f>
        <v>0</v>
      </c>
      <c r="G115" s="166">
        <f>SUM('Pay App 1:Pay App 41'!H115)</f>
        <v>0</v>
      </c>
      <c r="H115" s="165"/>
      <c r="I115" s="166">
        <f t="shared" si="6"/>
        <v>0</v>
      </c>
      <c r="J115" s="167">
        <f t="shared" si="7"/>
        <v>0</v>
      </c>
      <c r="K115" s="166">
        <f t="shared" si="8"/>
        <v>0</v>
      </c>
      <c r="L115" s="166" t="str">
        <f t="shared" si="9"/>
        <v/>
      </c>
      <c r="M115" s="165"/>
      <c r="N115" s="166">
        <f>SUM('Pay App 1:Pay App 42'!L115)+SUM('Pay App 1:Pay App 42'!M115)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Data'!$N$2:$BW$88,44,FALSE)</f>
        <v>0</v>
      </c>
      <c r="F116" s="166">
        <f>IFERROR(E116+'Pay App 41'!F116,"")</f>
        <v>0</v>
      </c>
      <c r="G116" s="166">
        <f>SUM('Pay App 1:Pay App 41'!H116)</f>
        <v>0</v>
      </c>
      <c r="H116" s="165"/>
      <c r="I116" s="166">
        <f t="shared" si="6"/>
        <v>0</v>
      </c>
      <c r="J116" s="167">
        <f t="shared" si="7"/>
        <v>0</v>
      </c>
      <c r="K116" s="166">
        <f t="shared" si="8"/>
        <v>0</v>
      </c>
      <c r="L116" s="166" t="str">
        <f t="shared" si="9"/>
        <v/>
      </c>
      <c r="M116" s="165"/>
      <c r="N116" s="166">
        <f>SUM('Pay App 1:Pay App 42'!L116)+SUM('Pay App 1:Pay App 42'!M116)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Data'!$N$2:$BW$88,44,FALSE)</f>
        <v>0</v>
      </c>
      <c r="F117" s="166">
        <f>IFERROR(E117+'Pay App 41'!F117,"")</f>
        <v>0</v>
      </c>
      <c r="G117" s="166">
        <f>SUM('Pay App 1:Pay App 41'!H117)</f>
        <v>0</v>
      </c>
      <c r="H117" s="165"/>
      <c r="I117" s="166">
        <f t="shared" si="6"/>
        <v>0</v>
      </c>
      <c r="J117" s="167">
        <f t="shared" si="7"/>
        <v>0</v>
      </c>
      <c r="K117" s="166">
        <f t="shared" si="8"/>
        <v>0</v>
      </c>
      <c r="L117" s="166" t="str">
        <f t="shared" si="9"/>
        <v/>
      </c>
      <c r="M117" s="165"/>
      <c r="N117" s="166">
        <f>SUM('Pay App 1:Pay App 42'!L117)+SUM('Pay App 1:Pay App 42'!M117)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Data'!$N$2:$BW$88,44,FALSE)</f>
        <v>0</v>
      </c>
      <c r="F118" s="166">
        <f>IFERROR(E118+'Pay App 41'!F118,"")</f>
        <v>0</v>
      </c>
      <c r="G118" s="166">
        <f>SUM('Pay App 1:Pay App 41'!H118)</f>
        <v>0</v>
      </c>
      <c r="H118" s="165"/>
      <c r="I118" s="166">
        <f t="shared" si="6"/>
        <v>0</v>
      </c>
      <c r="J118" s="167">
        <f t="shared" si="7"/>
        <v>0</v>
      </c>
      <c r="K118" s="166">
        <f t="shared" si="8"/>
        <v>0</v>
      </c>
      <c r="L118" s="166" t="str">
        <f t="shared" si="9"/>
        <v/>
      </c>
      <c r="M118" s="165"/>
      <c r="N118" s="166">
        <f>SUM('Pay App 1:Pay App 42'!L118)+SUM('Pay App 1:Pay App 42'!M118)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Data'!$N$2:$BW$88,44,FALSE)</f>
        <v>0</v>
      </c>
      <c r="F119" s="166">
        <f>IFERROR(E119+'Pay App 41'!F119,"")</f>
        <v>0</v>
      </c>
      <c r="G119" s="166">
        <f>SUM('Pay App 1:Pay App 41'!H119)</f>
        <v>0</v>
      </c>
      <c r="H119" s="165"/>
      <c r="I119" s="166">
        <f t="shared" si="6"/>
        <v>0</v>
      </c>
      <c r="J119" s="167">
        <f t="shared" si="7"/>
        <v>0</v>
      </c>
      <c r="K119" s="166">
        <f t="shared" si="8"/>
        <v>0</v>
      </c>
      <c r="L119" s="166" t="str">
        <f t="shared" si="9"/>
        <v/>
      </c>
      <c r="M119" s="165"/>
      <c r="N119" s="166">
        <f>SUM('Pay App 1:Pay App 42'!L119)+SUM('Pay App 1:Pay App 42'!M119)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Data'!$N$2:$BW$88,44,FALSE)</f>
        <v>0</v>
      </c>
      <c r="F120" s="166">
        <f>IFERROR(E120+'Pay App 41'!F120,"")</f>
        <v>0</v>
      </c>
      <c r="G120" s="166">
        <f>SUM('Pay App 1:Pay App 41'!H120)</f>
        <v>0</v>
      </c>
      <c r="H120" s="165"/>
      <c r="I120" s="166">
        <f t="shared" si="6"/>
        <v>0</v>
      </c>
      <c r="J120" s="167">
        <f t="shared" si="7"/>
        <v>0</v>
      </c>
      <c r="K120" s="166">
        <f t="shared" si="8"/>
        <v>0</v>
      </c>
      <c r="L120" s="166" t="str">
        <f t="shared" si="9"/>
        <v/>
      </c>
      <c r="M120" s="165"/>
      <c r="N120" s="166">
        <f>SUM('Pay App 1:Pay App 42'!L120)+SUM('Pay App 1:Pay App 42'!M120)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Data'!$N$2:$BW$88,44,FALSE)</f>
        <v>0</v>
      </c>
      <c r="F121" s="166">
        <f>IFERROR(E121+'Pay App 41'!F121,"")</f>
        <v>0</v>
      </c>
      <c r="G121" s="166">
        <f>SUM('Pay App 1:Pay App 41'!H121)</f>
        <v>0</v>
      </c>
      <c r="H121" s="165"/>
      <c r="I121" s="166">
        <f t="shared" si="6"/>
        <v>0</v>
      </c>
      <c r="J121" s="167">
        <f t="shared" si="7"/>
        <v>0</v>
      </c>
      <c r="K121" s="166">
        <f t="shared" si="8"/>
        <v>0</v>
      </c>
      <c r="L121" s="166" t="str">
        <f t="shared" si="9"/>
        <v/>
      </c>
      <c r="M121" s="165"/>
      <c r="N121" s="166">
        <f>SUM('Pay App 1:Pay App 42'!L121)+SUM('Pay App 1:Pay App 42'!M121)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Data'!$N$2:$BW$88,44,FALSE)</f>
        <v>0</v>
      </c>
      <c r="F122" s="166">
        <f>IFERROR(E122+'Pay App 41'!F122,"")</f>
        <v>0</v>
      </c>
      <c r="G122" s="166">
        <f>SUM('Pay App 1:Pay App 41'!H122)</f>
        <v>0</v>
      </c>
      <c r="H122" s="165"/>
      <c r="I122" s="166">
        <f t="shared" si="6"/>
        <v>0</v>
      </c>
      <c r="J122" s="167">
        <f t="shared" si="7"/>
        <v>0</v>
      </c>
      <c r="K122" s="166">
        <f t="shared" si="8"/>
        <v>0</v>
      </c>
      <c r="L122" s="166" t="str">
        <f t="shared" si="9"/>
        <v/>
      </c>
      <c r="M122" s="165"/>
      <c r="N122" s="166">
        <f>SUM('Pay App 1:Pay App 42'!L122)+SUM('Pay App 1:Pay App 42'!M122)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Data'!$N$2:$BW$88,44,FALSE)</f>
        <v>0</v>
      </c>
      <c r="F123" s="166">
        <f>IFERROR(E123+'Pay App 41'!F123,"")</f>
        <v>0</v>
      </c>
      <c r="G123" s="166">
        <f>SUM('Pay App 1:Pay App 41'!H123)</f>
        <v>0</v>
      </c>
      <c r="H123" s="165"/>
      <c r="I123" s="166">
        <f t="shared" si="6"/>
        <v>0</v>
      </c>
      <c r="J123" s="167">
        <f t="shared" si="7"/>
        <v>0</v>
      </c>
      <c r="K123" s="166">
        <f t="shared" si="8"/>
        <v>0</v>
      </c>
      <c r="L123" s="166" t="str">
        <f t="shared" si="9"/>
        <v/>
      </c>
      <c r="M123" s="165"/>
      <c r="N123" s="166">
        <f>SUM('Pay App 1:Pay App 42'!L123)+SUM('Pay App 1:Pay App 42'!M123)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Data'!$N$2:$BW$88,44,FALSE)</f>
        <v>0</v>
      </c>
      <c r="F124" s="166">
        <f>IFERROR(E124+'Pay App 41'!F124,"")</f>
        <v>0</v>
      </c>
      <c r="G124" s="166">
        <f>SUM('Pay App 1:Pay App 41'!H124)</f>
        <v>0</v>
      </c>
      <c r="H124" s="165"/>
      <c r="I124" s="166">
        <f t="shared" si="6"/>
        <v>0</v>
      </c>
      <c r="J124" s="167">
        <f t="shared" si="7"/>
        <v>0</v>
      </c>
      <c r="K124" s="166">
        <f t="shared" si="8"/>
        <v>0</v>
      </c>
      <c r="L124" s="166" t="str">
        <f t="shared" si="9"/>
        <v/>
      </c>
      <c r="M124" s="165"/>
      <c r="N124" s="166">
        <f>SUM('Pay App 1:Pay App 42'!L124)+SUM('Pay App 1:Pay App 42'!M124)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Data'!$N$2:$BW$88,44,FALSE)</f>
        <v>0</v>
      </c>
      <c r="F125" s="166">
        <f>IFERROR(E125+'Pay App 41'!F125,"")</f>
        <v>0</v>
      </c>
      <c r="G125" s="166">
        <f>SUM('Pay App 1:Pay App 41'!H125)</f>
        <v>0</v>
      </c>
      <c r="H125" s="165"/>
      <c r="I125" s="166">
        <f t="shared" si="6"/>
        <v>0</v>
      </c>
      <c r="J125" s="167">
        <f t="shared" si="7"/>
        <v>0</v>
      </c>
      <c r="K125" s="166">
        <f t="shared" si="8"/>
        <v>0</v>
      </c>
      <c r="L125" s="166" t="str">
        <f t="shared" si="9"/>
        <v/>
      </c>
      <c r="M125" s="165"/>
      <c r="N125" s="166">
        <f>SUM('Pay App 1:Pay App 42'!L125)+SUM('Pay App 1:Pay App 42'!M125)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Data'!$N$2:$BW$88,44,FALSE)</f>
        <v>0</v>
      </c>
      <c r="F126" s="166">
        <f>IFERROR(E126+'Pay App 41'!F126,"")</f>
        <v>0</v>
      </c>
      <c r="G126" s="166">
        <f>SUM('Pay App 1:Pay App 41'!H126)</f>
        <v>0</v>
      </c>
      <c r="H126" s="165"/>
      <c r="I126" s="166">
        <f t="shared" si="6"/>
        <v>0</v>
      </c>
      <c r="J126" s="167">
        <f t="shared" si="7"/>
        <v>0</v>
      </c>
      <c r="K126" s="166">
        <f t="shared" si="8"/>
        <v>0</v>
      </c>
      <c r="L126" s="166" t="str">
        <f t="shared" si="9"/>
        <v/>
      </c>
      <c r="M126" s="165"/>
      <c r="N126" s="166">
        <f>SUM('Pay App 1:Pay App 42'!L126)+SUM('Pay App 1:Pay App 42'!M126)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Data'!$N$2:$BW$88,44,FALSE)</f>
        <v>0</v>
      </c>
      <c r="F127" s="166">
        <f>IFERROR(E127+'Pay App 41'!F127,"")</f>
        <v>0</v>
      </c>
      <c r="G127" s="166">
        <f>SUM('Pay App 1:Pay App 41'!H127)</f>
        <v>0</v>
      </c>
      <c r="H127" s="165"/>
      <c r="I127" s="166">
        <f t="shared" si="6"/>
        <v>0</v>
      </c>
      <c r="J127" s="167">
        <f t="shared" si="7"/>
        <v>0</v>
      </c>
      <c r="K127" s="166">
        <f t="shared" si="8"/>
        <v>0</v>
      </c>
      <c r="L127" s="166" t="str">
        <f t="shared" si="9"/>
        <v/>
      </c>
      <c r="M127" s="165"/>
      <c r="N127" s="166">
        <f>SUM('Pay App 1:Pay App 42'!L127)+SUM('Pay App 1:Pay App 42'!M127)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Data'!$N$2:$BW$88,44,FALSE)</f>
        <v>0</v>
      </c>
      <c r="F128" s="166">
        <f>IFERROR(E128+'Pay App 41'!F128,"")</f>
        <v>0</v>
      </c>
      <c r="G128" s="166">
        <f>SUM('Pay App 1:Pay App 41'!H128)</f>
        <v>0</v>
      </c>
      <c r="H128" s="165"/>
      <c r="I128" s="166">
        <f t="shared" si="6"/>
        <v>0</v>
      </c>
      <c r="J128" s="167">
        <f t="shared" si="7"/>
        <v>0</v>
      </c>
      <c r="K128" s="166">
        <f t="shared" si="8"/>
        <v>0</v>
      </c>
      <c r="L128" s="166" t="str">
        <f t="shared" si="9"/>
        <v/>
      </c>
      <c r="M128" s="165"/>
      <c r="N128" s="166">
        <f>SUM('Pay App 1:Pay App 42'!L128)+SUM('Pay App 1:Pay App 42'!M128)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Data'!$N$2:$BW$88,44,FALSE)</f>
        <v>0</v>
      </c>
      <c r="F129" s="166">
        <f>IFERROR(E129+'Pay App 41'!F129,"")</f>
        <v>0</v>
      </c>
      <c r="G129" s="166">
        <f>SUM('Pay App 1:Pay App 41'!H129)</f>
        <v>0</v>
      </c>
      <c r="H129" s="165"/>
      <c r="I129" s="166">
        <f t="shared" si="6"/>
        <v>0</v>
      </c>
      <c r="J129" s="167">
        <f t="shared" si="7"/>
        <v>0</v>
      </c>
      <c r="K129" s="166">
        <f t="shared" si="8"/>
        <v>0</v>
      </c>
      <c r="L129" s="166" t="str">
        <f t="shared" si="9"/>
        <v/>
      </c>
      <c r="M129" s="165"/>
      <c r="N129" s="166">
        <f>SUM('Pay App 1:Pay App 42'!L129)+SUM('Pay App 1:Pay App 42'!M129)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Data'!$N$2:$BW$88,44,FALSE)</f>
        <v>0</v>
      </c>
      <c r="F130" s="166">
        <f>IFERROR(E130+'Pay App 41'!F130,"")</f>
        <v>0</v>
      </c>
      <c r="G130" s="166">
        <f>SUM('Pay App 1:Pay App 41'!H130)</f>
        <v>0</v>
      </c>
      <c r="H130" s="165"/>
      <c r="I130" s="166">
        <f t="shared" si="6"/>
        <v>0</v>
      </c>
      <c r="J130" s="167">
        <f t="shared" si="7"/>
        <v>0</v>
      </c>
      <c r="K130" s="166">
        <f t="shared" si="8"/>
        <v>0</v>
      </c>
      <c r="L130" s="166" t="str">
        <f t="shared" si="9"/>
        <v/>
      </c>
      <c r="M130" s="165"/>
      <c r="N130" s="166">
        <f>SUM('Pay App 1:Pay App 42'!L130)+SUM('Pay App 1:Pay App 42'!M130)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Data'!$N$2:$BW$88,44,FALSE)</f>
        <v>0</v>
      </c>
      <c r="F131" s="166">
        <f>IFERROR(E131+'Pay App 41'!F131,"")</f>
        <v>0</v>
      </c>
      <c r="G131" s="166">
        <f>SUM('Pay App 1:Pay App 41'!H131)</f>
        <v>0</v>
      </c>
      <c r="H131" s="165"/>
      <c r="I131" s="166">
        <f t="shared" si="6"/>
        <v>0</v>
      </c>
      <c r="J131" s="167">
        <f t="shared" si="7"/>
        <v>0</v>
      </c>
      <c r="K131" s="166">
        <f t="shared" si="8"/>
        <v>0</v>
      </c>
      <c r="L131" s="166" t="str">
        <f t="shared" si="9"/>
        <v/>
      </c>
      <c r="M131" s="165"/>
      <c r="N131" s="166">
        <f>SUM('Pay App 1:Pay App 42'!L131)+SUM('Pay App 1:Pay App 42'!M131)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Data'!$N$2:$BW$88,44,FALSE)</f>
        <v>0</v>
      </c>
      <c r="F132" s="166">
        <f>IFERROR(E132+'Pay App 41'!F132,"")</f>
        <v>0</v>
      </c>
      <c r="G132" s="166">
        <f>SUM('Pay App 1:Pay App 41'!H132)</f>
        <v>0</v>
      </c>
      <c r="H132" s="165"/>
      <c r="I132" s="166">
        <f t="shared" si="6"/>
        <v>0</v>
      </c>
      <c r="J132" s="167">
        <f t="shared" si="7"/>
        <v>0</v>
      </c>
      <c r="K132" s="166">
        <f t="shared" si="8"/>
        <v>0</v>
      </c>
      <c r="L132" s="166" t="str">
        <f t="shared" si="9"/>
        <v/>
      </c>
      <c r="M132" s="165"/>
      <c r="N132" s="166">
        <f>SUM('Pay App 1:Pay App 42'!L132)+SUM('Pay App 1:Pay App 42'!M132)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Data'!$N$2:$BW$88,44,FALSE)</f>
        <v>0</v>
      </c>
      <c r="F133" s="166">
        <f>IFERROR(E133+'Pay App 41'!F133,"")</f>
        <v>0</v>
      </c>
      <c r="G133" s="166">
        <f>SUM('Pay App 1:Pay App 41'!H133)</f>
        <v>0</v>
      </c>
      <c r="H133" s="165"/>
      <c r="I133" s="166">
        <f t="shared" si="6"/>
        <v>0</v>
      </c>
      <c r="J133" s="167">
        <f t="shared" si="7"/>
        <v>0</v>
      </c>
      <c r="K133" s="166">
        <f t="shared" si="8"/>
        <v>0</v>
      </c>
      <c r="L133" s="166" t="str">
        <f t="shared" si="9"/>
        <v/>
      </c>
      <c r="M133" s="165"/>
      <c r="N133" s="166">
        <f>SUM('Pay App 1:Pay App 42'!L133)+SUM('Pay App 1:Pay App 42'!M133)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Data'!$N$2:$BW$88,44,FALSE)</f>
        <v>0</v>
      </c>
      <c r="F134" s="166">
        <f>IFERROR(E134+'Pay App 41'!F134,"")</f>
        <v>0</v>
      </c>
      <c r="G134" s="166">
        <f>SUM('Pay App 1:Pay App 41'!H134)</f>
        <v>0</v>
      </c>
      <c r="H134" s="165"/>
      <c r="I134" s="166">
        <f t="shared" si="6"/>
        <v>0</v>
      </c>
      <c r="J134" s="167">
        <f t="shared" si="7"/>
        <v>0</v>
      </c>
      <c r="K134" s="166">
        <f t="shared" si="8"/>
        <v>0</v>
      </c>
      <c r="L134" s="166" t="str">
        <f t="shared" si="9"/>
        <v/>
      </c>
      <c r="M134" s="165"/>
      <c r="N134" s="166">
        <f>SUM('Pay App 1:Pay App 42'!L134)+SUM('Pay App 1:Pay App 42'!M134)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Data'!$N$2:$BW$88,44,FALSE)</f>
        <v>0</v>
      </c>
      <c r="F135" s="166">
        <f>IFERROR(E135+'Pay App 41'!F135,"")</f>
        <v>0</v>
      </c>
      <c r="G135" s="166">
        <f>SUM('Pay App 1:Pay App 41'!H135)</f>
        <v>0</v>
      </c>
      <c r="H135" s="165"/>
      <c r="I135" s="166">
        <f t="shared" si="6"/>
        <v>0</v>
      </c>
      <c r="J135" s="167">
        <f t="shared" si="7"/>
        <v>0</v>
      </c>
      <c r="K135" s="166">
        <f t="shared" si="8"/>
        <v>0</v>
      </c>
      <c r="L135" s="166" t="str">
        <f t="shared" si="9"/>
        <v/>
      </c>
      <c r="M135" s="165"/>
      <c r="N135" s="166">
        <f>SUM('Pay App 1:Pay App 42'!L135)+SUM('Pay App 1:Pay App 42'!M135)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Data'!$N$2:$BW$88,44,FALSE)</f>
        <v>0</v>
      </c>
      <c r="F136" s="166">
        <f>IFERROR(E136+'Pay App 41'!F136,"")</f>
        <v>0</v>
      </c>
      <c r="G136" s="166">
        <f>SUM('Pay App 1:Pay App 41'!H136)</f>
        <v>0</v>
      </c>
      <c r="H136" s="165"/>
      <c r="I136" s="166">
        <f t="shared" si="6"/>
        <v>0</v>
      </c>
      <c r="J136" s="167">
        <f t="shared" si="7"/>
        <v>0</v>
      </c>
      <c r="K136" s="166">
        <f t="shared" si="8"/>
        <v>0</v>
      </c>
      <c r="L136" s="166" t="str">
        <f t="shared" si="9"/>
        <v/>
      </c>
      <c r="M136" s="165"/>
      <c r="N136" s="166">
        <f>SUM('Pay App 1:Pay App 42'!L136)+SUM('Pay App 1:Pay App 42'!M136)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Data'!$N$2:$BW$88,44,FALSE)</f>
        <v>0</v>
      </c>
      <c r="F137" s="166">
        <f>IFERROR(E137+'Pay App 41'!F137,"")</f>
        <v>0</v>
      </c>
      <c r="G137" s="166">
        <f>SUM('Pay App 1:Pay App 41'!H137)</f>
        <v>0</v>
      </c>
      <c r="H137" s="165"/>
      <c r="I137" s="166">
        <f t="shared" si="6"/>
        <v>0</v>
      </c>
      <c r="J137" s="167">
        <f t="shared" si="7"/>
        <v>0</v>
      </c>
      <c r="K137" s="166">
        <f t="shared" si="8"/>
        <v>0</v>
      </c>
      <c r="L137" s="166" t="str">
        <f t="shared" si="9"/>
        <v/>
      </c>
      <c r="M137" s="165"/>
      <c r="N137" s="166">
        <f>SUM('Pay App 1:Pay App 42'!L137)+SUM('Pay App 1:Pay App 42'!M137)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Data'!$N$2:$BW$88,44,FALSE)</f>
        <v>0</v>
      </c>
      <c r="F138" s="166">
        <f>IFERROR(E138+'Pay App 41'!F138,"")</f>
        <v>0</v>
      </c>
      <c r="G138" s="166">
        <f>SUM('Pay App 1:Pay App 41'!H138)</f>
        <v>0</v>
      </c>
      <c r="H138" s="165"/>
      <c r="I138" s="166">
        <f t="shared" si="6"/>
        <v>0</v>
      </c>
      <c r="J138" s="167">
        <f t="shared" si="7"/>
        <v>0</v>
      </c>
      <c r="K138" s="166">
        <f t="shared" si="8"/>
        <v>0</v>
      </c>
      <c r="L138" s="166" t="str">
        <f t="shared" si="9"/>
        <v/>
      </c>
      <c r="M138" s="165"/>
      <c r="N138" s="166">
        <f>SUM('Pay App 1:Pay App 42'!L138)+SUM('Pay App 1:Pay App 42'!M138)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Data'!$N$2:$BW$88,44,FALSE)</f>
        <v>0</v>
      </c>
      <c r="F139" s="166">
        <f>IFERROR(E139+'Pay App 41'!F139,"")</f>
        <v>0</v>
      </c>
      <c r="G139" s="166">
        <f>SUM('Pay App 1:Pay App 41'!H139)</f>
        <v>0</v>
      </c>
      <c r="H139" s="165"/>
      <c r="I139" s="166">
        <f t="shared" si="6"/>
        <v>0</v>
      </c>
      <c r="J139" s="167">
        <f t="shared" si="7"/>
        <v>0</v>
      </c>
      <c r="K139" s="166">
        <f t="shared" si="8"/>
        <v>0</v>
      </c>
      <c r="L139" s="166" t="str">
        <f t="shared" si="9"/>
        <v/>
      </c>
      <c r="M139" s="165"/>
      <c r="N139" s="166">
        <f>SUM('Pay App 1:Pay App 42'!L139)+SUM('Pay App 1:Pay App 42'!M139)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Data'!$N$2:$BW$88,44,FALSE)</f>
        <v>0</v>
      </c>
      <c r="F140" s="166">
        <f>IFERROR(E140+'Pay App 41'!F140,"")</f>
        <v>0</v>
      </c>
      <c r="G140" s="166">
        <f>SUM('Pay App 1:Pay App 41'!H140)</f>
        <v>0</v>
      </c>
      <c r="H140" s="165"/>
      <c r="I140" s="166">
        <f t="shared" si="6"/>
        <v>0</v>
      </c>
      <c r="J140" s="167">
        <f t="shared" si="7"/>
        <v>0</v>
      </c>
      <c r="K140" s="166">
        <f t="shared" si="8"/>
        <v>0</v>
      </c>
      <c r="L140" s="166" t="str">
        <f t="shared" si="9"/>
        <v/>
      </c>
      <c r="M140" s="165"/>
      <c r="N140" s="166">
        <f>SUM('Pay App 1:Pay App 42'!L140)+SUM('Pay App 1:Pay App 42'!M140)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Data'!$N$2:$BW$88,44,FALSE)</f>
        <v>0</v>
      </c>
      <c r="F141" s="166">
        <f>IFERROR(E141+'Pay App 41'!F141,"")</f>
        <v>0</v>
      </c>
      <c r="G141" s="166">
        <f>SUM('Pay App 1:Pay App 41'!H141)</f>
        <v>0</v>
      </c>
      <c r="H141" s="165"/>
      <c r="I141" s="166">
        <f t="shared" si="6"/>
        <v>0</v>
      </c>
      <c r="J141" s="167">
        <f t="shared" si="7"/>
        <v>0</v>
      </c>
      <c r="K141" s="166">
        <f t="shared" si="8"/>
        <v>0</v>
      </c>
      <c r="L141" s="166" t="str">
        <f t="shared" si="9"/>
        <v/>
      </c>
      <c r="M141" s="165"/>
      <c r="N141" s="166">
        <f>SUM('Pay App 1:Pay App 42'!L141)+SUM('Pay App 1:Pay App 42'!M141)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Data'!$N$2:$BW$88,44,FALSE)</f>
        <v>0</v>
      </c>
      <c r="F142" s="166">
        <f>IFERROR(E142+'Pay App 41'!F142,"")</f>
        <v>0</v>
      </c>
      <c r="G142" s="166">
        <f>SUM('Pay App 1:Pay App 41'!H142)</f>
        <v>0</v>
      </c>
      <c r="H142" s="165"/>
      <c r="I142" s="166">
        <f t="shared" si="6"/>
        <v>0</v>
      </c>
      <c r="J142" s="167">
        <f t="shared" si="7"/>
        <v>0</v>
      </c>
      <c r="K142" s="166">
        <f t="shared" si="8"/>
        <v>0</v>
      </c>
      <c r="L142" s="166" t="str">
        <f t="shared" si="9"/>
        <v/>
      </c>
      <c r="M142" s="165"/>
      <c r="N142" s="166">
        <f>SUM('Pay App 1:Pay App 42'!L142)+SUM('Pay App 1:Pay App 42'!M142)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Data'!$N$2:$BW$88,44,FALSE)</f>
        <v>0</v>
      </c>
      <c r="F143" s="166">
        <f>IFERROR(E143+'Pay App 41'!F143,"")</f>
        <v>0</v>
      </c>
      <c r="G143" s="166">
        <f>SUM('Pay App 1:Pay App 41'!H143)</f>
        <v>0</v>
      </c>
      <c r="H143" s="165"/>
      <c r="I143" s="166">
        <f t="shared" si="6"/>
        <v>0</v>
      </c>
      <c r="J143" s="167">
        <f t="shared" si="7"/>
        <v>0</v>
      </c>
      <c r="K143" s="166">
        <f t="shared" si="8"/>
        <v>0</v>
      </c>
      <c r="L143" s="166" t="str">
        <f t="shared" si="9"/>
        <v/>
      </c>
      <c r="M143" s="165"/>
      <c r="N143" s="166">
        <f>SUM('Pay App 1:Pay App 42'!L143)+SUM('Pay App 1:Pay App 42'!M143)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Data'!$N$2:$BW$88,44,FALSE)</f>
        <v>0</v>
      </c>
      <c r="F144" s="166">
        <f>IFERROR(E144+'Pay App 41'!F144,"")</f>
        <v>0</v>
      </c>
      <c r="G144" s="166">
        <f>SUM('Pay App 1:Pay App 41'!H144)</f>
        <v>0</v>
      </c>
      <c r="H144" s="165"/>
      <c r="I144" s="166">
        <f t="shared" si="6"/>
        <v>0</v>
      </c>
      <c r="J144" s="167">
        <f t="shared" si="7"/>
        <v>0</v>
      </c>
      <c r="K144" s="166">
        <f t="shared" si="8"/>
        <v>0</v>
      </c>
      <c r="L144" s="166" t="str">
        <f t="shared" si="9"/>
        <v/>
      </c>
      <c r="M144" s="165"/>
      <c r="N144" s="166">
        <f>SUM('Pay App 1:Pay App 42'!L144)+SUM('Pay App 1:Pay App 42'!M144)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Data'!$N$2:$BW$88,44,FALSE)</f>
        <v>0</v>
      </c>
      <c r="F145" s="166">
        <f>IFERROR(E145+'Pay App 41'!F145,"")</f>
        <v>0</v>
      </c>
      <c r="G145" s="166">
        <f>SUM('Pay App 1:Pay App 41'!H145)</f>
        <v>0</v>
      </c>
      <c r="H145" s="165"/>
      <c r="I145" s="166">
        <f t="shared" si="6"/>
        <v>0</v>
      </c>
      <c r="J145" s="167">
        <f t="shared" si="7"/>
        <v>0</v>
      </c>
      <c r="K145" s="166">
        <f t="shared" si="8"/>
        <v>0</v>
      </c>
      <c r="L145" s="166" t="str">
        <f t="shared" si="9"/>
        <v/>
      </c>
      <c r="M145" s="165"/>
      <c r="N145" s="166">
        <f>SUM('Pay App 1:Pay App 42'!L145)+SUM('Pay App 1:Pay App 42'!M145)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Data'!$N$2:$BW$88,44,FALSE)</f>
        <v>0</v>
      </c>
      <c r="F146" s="166">
        <f>IFERROR(E146+'Pay App 41'!F146,"")</f>
        <v>0</v>
      </c>
      <c r="G146" s="166">
        <f>SUM('Pay App 1:Pay App 41'!H146)</f>
        <v>0</v>
      </c>
      <c r="H146" s="165"/>
      <c r="I146" s="166">
        <f t="shared" si="6"/>
        <v>0</v>
      </c>
      <c r="J146" s="167">
        <f t="shared" si="7"/>
        <v>0</v>
      </c>
      <c r="K146" s="166">
        <f t="shared" si="8"/>
        <v>0</v>
      </c>
      <c r="L146" s="166" t="str">
        <f t="shared" si="9"/>
        <v/>
      </c>
      <c r="M146" s="165"/>
      <c r="N146" s="166">
        <f>SUM('Pay App 1:Pay App 42'!L146)+SUM('Pay App 1:Pay App 42'!M146)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Data'!$N$2:$BW$88,44,FALSE)</f>
        <v>0</v>
      </c>
      <c r="F147" s="166">
        <f>IFERROR(E147+'Pay App 41'!F147,"")</f>
        <v>0</v>
      </c>
      <c r="G147" s="166">
        <f>SUM('Pay App 1:Pay App 41'!H147)</f>
        <v>0</v>
      </c>
      <c r="H147" s="165"/>
      <c r="I147" s="166">
        <f t="shared" si="6"/>
        <v>0</v>
      </c>
      <c r="J147" s="167">
        <f t="shared" si="7"/>
        <v>0</v>
      </c>
      <c r="K147" s="166">
        <f t="shared" si="8"/>
        <v>0</v>
      </c>
      <c r="L147" s="166" t="str">
        <f t="shared" si="9"/>
        <v/>
      </c>
      <c r="M147" s="165"/>
      <c r="N147" s="166">
        <f>SUM('Pay App 1:Pay App 42'!L147)+SUM('Pay App 1:Pay App 42'!M147)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Data'!$N$2:$BW$88,44,FALSE)</f>
        <v>0</v>
      </c>
      <c r="F148" s="166">
        <f>IFERROR(E148+'Pay App 41'!F148,"")</f>
        <v>0</v>
      </c>
      <c r="G148" s="166">
        <f>SUM('Pay App 1:Pay App 41'!H148)</f>
        <v>0</v>
      </c>
      <c r="H148" s="165"/>
      <c r="I148" s="166">
        <f t="shared" si="6"/>
        <v>0</v>
      </c>
      <c r="J148" s="167">
        <f t="shared" si="7"/>
        <v>0</v>
      </c>
      <c r="K148" s="166">
        <f t="shared" si="8"/>
        <v>0</v>
      </c>
      <c r="L148" s="166" t="str">
        <f t="shared" si="9"/>
        <v/>
      </c>
      <c r="M148" s="165"/>
      <c r="N148" s="166">
        <f>SUM('Pay App 1:Pay App 42'!L148)+SUM('Pay App 1:Pay App 42'!M148)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uoPDA0eZenPnI0Gy1d70ezNduvzDscTQDsBV33Zor+4XqhRscHvIK79AzrMuHrF8rpngKz5EnCgDYBTykQzLmw==" saltValue="EdclInMtgWZ3J0E0fJ8W3Q=="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208" priority="2" operator="equal">
      <formula>0</formula>
    </cfRule>
  </conditionalFormatting>
  <conditionalFormatting sqref="D106:G148">
    <cfRule type="cellIs" dxfId="207" priority="1" operator="equal">
      <formula>0</formula>
    </cfRule>
  </conditionalFormatting>
  <conditionalFormatting sqref="D10:H10 D12:H14 D19:H21">
    <cfRule type="cellIs" dxfId="206" priority="6" operator="equal">
      <formula>0</formula>
    </cfRule>
  </conditionalFormatting>
  <conditionalFormatting sqref="H51">
    <cfRule type="cellIs" dxfId="205" priority="9" operator="lessThan">
      <formula>0</formula>
    </cfRule>
  </conditionalFormatting>
  <conditionalFormatting sqref="I57:I100 K57:K100 I106:I148 K106:K148 N106:O148">
    <cfRule type="cellIs" dxfId="204" priority="14" operator="equal">
      <formula>0</formula>
    </cfRule>
  </conditionalFormatting>
  <conditionalFormatting sqref="J57:J100 J106:J149">
    <cfRule type="cellIs" dxfId="203" priority="11" operator="greaterThan">
      <formula>1</formula>
    </cfRule>
    <cfRule type="cellIs" dxfId="202" priority="12" operator="equal">
      <formula>0</formula>
    </cfRule>
  </conditionalFormatting>
  <conditionalFormatting sqref="K57:K100 K106:K148">
    <cfRule type="cellIs" dxfId="201" priority="10" operator="lessThan">
      <formula>0</formula>
    </cfRule>
  </conditionalFormatting>
  <conditionalFormatting sqref="M57:M100">
    <cfRule type="cellIs" dxfId="200" priority="13" operator="lessThan">
      <formula>0</formula>
    </cfRule>
  </conditionalFormatting>
  <conditionalFormatting sqref="M106:M148">
    <cfRule type="cellIs" dxfId="199" priority="8" operator="lessThan">
      <formula>0</formula>
    </cfRule>
  </conditionalFormatting>
  <conditionalFormatting sqref="N57:O100">
    <cfRule type="cellIs" dxfId="198"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87CAE986-DE72-44AC-A985-C053FF4A5801}">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313BD3F4-DE6B-41D9-AFDC-85DD08ACCA99}">
          <x14:formula1>
            <xm:f>'Graph Data'!$L$74:$L$76</xm:f>
          </x14:formula1>
          <xm:sqref>G17</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D4DB4-AC2F-4B1D-A04E-106B3CE69AAA}">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43</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43'!E149)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43'!G41)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42'!H49)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43.1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Data'!$N$2:$BW$88,45,FALSE)</f>
        <v>0</v>
      </c>
      <c r="F57" s="166">
        <f>IFERROR(E57+'Pay App 42'!F57,"")</f>
        <v>0</v>
      </c>
      <c r="G57" s="166">
        <f>SUM('Pay App 1:Pay App 42'!H57)</f>
        <v>0</v>
      </c>
      <c r="H57" s="165"/>
      <c r="I57" s="166">
        <f>G57+H57</f>
        <v>0</v>
      </c>
      <c r="J57" s="167">
        <f>IFERROR(I57/F57,0)</f>
        <v>0</v>
      </c>
      <c r="K57" s="166">
        <f>IFERROR(F57-I57,"")</f>
        <v>0</v>
      </c>
      <c r="L57" s="166" t="str">
        <f>IF(AND($H$33&lt;100000, $H$33&gt;0, H57&gt;=1),0,IF(AND($H$33&gt;=100000,H57&lt;&gt;""),O57,""))</f>
        <v/>
      </c>
      <c r="M57" s="165"/>
      <c r="N57" s="166">
        <f>SUM('Pay App 1:Pay App 43'!L57)+SUM('Pay App 1:Pay App 43'!M57)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Data'!$N$2:$BW$88,45,FALSE)</f>
        <v>0</v>
      </c>
      <c r="F58" s="166">
        <f>IFERROR(E58+'Pay App 42'!F58,"")</f>
        <v>0</v>
      </c>
      <c r="G58" s="166">
        <f>SUM('Pay App 1:Pay App 42'!H58)</f>
        <v>0</v>
      </c>
      <c r="H58" s="165"/>
      <c r="I58" s="166">
        <f>G58+H58</f>
        <v>0</v>
      </c>
      <c r="J58" s="167">
        <f>IFERROR(I58/F58,0)</f>
        <v>0</v>
      </c>
      <c r="K58" s="166">
        <f>IFERROR(F58-I58,"")</f>
        <v>0</v>
      </c>
      <c r="L58" s="166" t="str">
        <f t="shared" ref="L58:L100" si="0">IF(AND($H$33&lt;100000, $H$33&gt;0, H58&gt;=1),0,IF(AND($H$33&gt;=100000,H58&lt;&gt;""),O58,""))</f>
        <v/>
      </c>
      <c r="M58" s="165"/>
      <c r="N58" s="166">
        <f>SUM('Pay App 1:Pay App 43'!L58)+SUM('Pay App 1:Pay App 43'!M58)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Data'!$N$2:$BW$88,45,FALSE)</f>
        <v>0</v>
      </c>
      <c r="F59" s="166">
        <f>IFERROR(E59+'Pay App 42'!F59,"")</f>
        <v>0</v>
      </c>
      <c r="G59" s="166">
        <f>SUM('Pay App 1:Pay App 42'!H59)</f>
        <v>0</v>
      </c>
      <c r="H59" s="165"/>
      <c r="I59" s="166">
        <f t="shared" ref="I59:I99" si="2">G59+H59</f>
        <v>0</v>
      </c>
      <c r="J59" s="167">
        <f t="shared" ref="J59:J99" si="3">IFERROR(I59/F59,0)</f>
        <v>0</v>
      </c>
      <c r="K59" s="166">
        <f t="shared" ref="K59:K99" si="4">IFERROR(F59-I59,"")</f>
        <v>0</v>
      </c>
      <c r="L59" s="166" t="str">
        <f t="shared" si="0"/>
        <v/>
      </c>
      <c r="M59" s="165"/>
      <c r="N59" s="166">
        <f>SUM('Pay App 1:Pay App 43'!L59)+SUM('Pay App 1:Pay App 43'!M59)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Data'!$N$2:$BW$88,45,FALSE)</f>
        <v>0</v>
      </c>
      <c r="F60" s="166">
        <f>IFERROR(E60+'Pay App 42'!F60,"")</f>
        <v>0</v>
      </c>
      <c r="G60" s="166">
        <f>SUM('Pay App 1:Pay App 42'!H60)</f>
        <v>0</v>
      </c>
      <c r="H60" s="165"/>
      <c r="I60" s="166">
        <f t="shared" si="2"/>
        <v>0</v>
      </c>
      <c r="J60" s="167">
        <f t="shared" si="3"/>
        <v>0</v>
      </c>
      <c r="K60" s="166">
        <f t="shared" si="4"/>
        <v>0</v>
      </c>
      <c r="L60" s="166" t="str">
        <f t="shared" si="0"/>
        <v/>
      </c>
      <c r="M60" s="165"/>
      <c r="N60" s="166">
        <f>SUM('Pay App 1:Pay App 43'!L60)+SUM('Pay App 1:Pay App 43'!M60)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Data'!$N$2:$BW$88,45,FALSE)</f>
        <v>0</v>
      </c>
      <c r="F61" s="166">
        <f>IFERROR(E61+'Pay App 42'!F61,"")</f>
        <v>0</v>
      </c>
      <c r="G61" s="166">
        <f>SUM('Pay App 1:Pay App 42'!H61)</f>
        <v>0</v>
      </c>
      <c r="H61" s="165"/>
      <c r="I61" s="166">
        <f t="shared" si="2"/>
        <v>0</v>
      </c>
      <c r="J61" s="167">
        <f t="shared" si="3"/>
        <v>0</v>
      </c>
      <c r="K61" s="166">
        <f t="shared" si="4"/>
        <v>0</v>
      </c>
      <c r="L61" s="166" t="str">
        <f t="shared" si="0"/>
        <v/>
      </c>
      <c r="M61" s="165"/>
      <c r="N61" s="166">
        <f>SUM('Pay App 1:Pay App 43'!L61)+SUM('Pay App 1:Pay App 43'!M61)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Data'!$N$2:$BW$88,45,FALSE)</f>
        <v>0</v>
      </c>
      <c r="F62" s="166">
        <f>IFERROR(E62+'Pay App 42'!F62,"")</f>
        <v>0</v>
      </c>
      <c r="G62" s="166">
        <f>SUM('Pay App 1:Pay App 42'!H62)</f>
        <v>0</v>
      </c>
      <c r="H62" s="165"/>
      <c r="I62" s="166">
        <f t="shared" si="2"/>
        <v>0</v>
      </c>
      <c r="J62" s="167">
        <f t="shared" si="3"/>
        <v>0</v>
      </c>
      <c r="K62" s="166">
        <f t="shared" si="4"/>
        <v>0</v>
      </c>
      <c r="L62" s="166" t="str">
        <f t="shared" si="0"/>
        <v/>
      </c>
      <c r="M62" s="165"/>
      <c r="N62" s="166">
        <f>SUM('Pay App 1:Pay App 43'!L62)+SUM('Pay App 1:Pay App 43'!M62)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Data'!$N$2:$BW$88,45,FALSE)</f>
        <v>0</v>
      </c>
      <c r="F63" s="166">
        <f>IFERROR(E63+'Pay App 42'!F63,"")</f>
        <v>0</v>
      </c>
      <c r="G63" s="166">
        <f>SUM('Pay App 1:Pay App 42'!H63)</f>
        <v>0</v>
      </c>
      <c r="H63" s="165"/>
      <c r="I63" s="166">
        <f t="shared" si="2"/>
        <v>0</v>
      </c>
      <c r="J63" s="167">
        <f t="shared" si="3"/>
        <v>0</v>
      </c>
      <c r="K63" s="166">
        <f t="shared" si="4"/>
        <v>0</v>
      </c>
      <c r="L63" s="166" t="str">
        <f t="shared" si="0"/>
        <v/>
      </c>
      <c r="M63" s="165"/>
      <c r="N63" s="166">
        <f>SUM('Pay App 1:Pay App 43'!L63)+SUM('Pay App 1:Pay App 43'!M63)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Data'!$N$2:$BW$88,45,FALSE)</f>
        <v>0</v>
      </c>
      <c r="F64" s="166">
        <f>IFERROR(E64+'Pay App 42'!F64,"")</f>
        <v>0</v>
      </c>
      <c r="G64" s="166">
        <f>SUM('Pay App 1:Pay App 42'!H64)</f>
        <v>0</v>
      </c>
      <c r="H64" s="165"/>
      <c r="I64" s="166">
        <f t="shared" si="2"/>
        <v>0</v>
      </c>
      <c r="J64" s="167">
        <f t="shared" si="3"/>
        <v>0</v>
      </c>
      <c r="K64" s="166">
        <f t="shared" si="4"/>
        <v>0</v>
      </c>
      <c r="L64" s="166" t="str">
        <f t="shared" si="0"/>
        <v/>
      </c>
      <c r="M64" s="165"/>
      <c r="N64" s="166">
        <f>SUM('Pay App 1:Pay App 43'!L64)+SUM('Pay App 1:Pay App 43'!M64)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Data'!$N$2:$BW$88,45,FALSE)</f>
        <v>0</v>
      </c>
      <c r="F65" s="166">
        <f>IFERROR(E65+'Pay App 42'!F65,"")</f>
        <v>0</v>
      </c>
      <c r="G65" s="166">
        <f>SUM('Pay App 1:Pay App 42'!H65)</f>
        <v>0</v>
      </c>
      <c r="H65" s="165"/>
      <c r="I65" s="166">
        <f t="shared" si="2"/>
        <v>0</v>
      </c>
      <c r="J65" s="167">
        <f t="shared" si="3"/>
        <v>0</v>
      </c>
      <c r="K65" s="166">
        <f t="shared" si="4"/>
        <v>0</v>
      </c>
      <c r="L65" s="166" t="str">
        <f t="shared" si="0"/>
        <v/>
      </c>
      <c r="M65" s="165"/>
      <c r="N65" s="166">
        <f>SUM('Pay App 1:Pay App 43'!L65)+SUM('Pay App 1:Pay App 43'!M65)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Data'!$N$2:$BW$88,45,FALSE)</f>
        <v>0</v>
      </c>
      <c r="F66" s="166">
        <f>IFERROR(E66+'Pay App 42'!F66,"")</f>
        <v>0</v>
      </c>
      <c r="G66" s="166">
        <f>SUM('Pay App 1:Pay App 42'!H66)</f>
        <v>0</v>
      </c>
      <c r="H66" s="165"/>
      <c r="I66" s="166">
        <f t="shared" si="2"/>
        <v>0</v>
      </c>
      <c r="J66" s="167">
        <f t="shared" si="3"/>
        <v>0</v>
      </c>
      <c r="K66" s="166">
        <f t="shared" si="4"/>
        <v>0</v>
      </c>
      <c r="L66" s="166" t="str">
        <f t="shared" si="0"/>
        <v/>
      </c>
      <c r="M66" s="165"/>
      <c r="N66" s="166">
        <f>SUM('Pay App 1:Pay App 43'!L66)+SUM('Pay App 1:Pay App 43'!M66)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Data'!$N$2:$BW$88,45,FALSE)</f>
        <v>0</v>
      </c>
      <c r="F67" s="166">
        <f>IFERROR(E67+'Pay App 42'!F67,"")</f>
        <v>0</v>
      </c>
      <c r="G67" s="166">
        <f>SUM('Pay App 1:Pay App 42'!H67)</f>
        <v>0</v>
      </c>
      <c r="H67" s="165"/>
      <c r="I67" s="166">
        <f t="shared" si="2"/>
        <v>0</v>
      </c>
      <c r="J67" s="167">
        <f t="shared" si="3"/>
        <v>0</v>
      </c>
      <c r="K67" s="166">
        <f t="shared" si="4"/>
        <v>0</v>
      </c>
      <c r="L67" s="166" t="str">
        <f t="shared" si="0"/>
        <v/>
      </c>
      <c r="M67" s="165"/>
      <c r="N67" s="166">
        <f>SUM('Pay App 1:Pay App 43'!L67)+SUM('Pay App 1:Pay App 43'!M67)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Data'!$N$2:$BW$88,45,FALSE)</f>
        <v>0</v>
      </c>
      <c r="F68" s="166">
        <f>IFERROR(E68+'Pay App 42'!F68,"")</f>
        <v>0</v>
      </c>
      <c r="G68" s="166">
        <f>SUM('Pay App 1:Pay App 42'!H68)</f>
        <v>0</v>
      </c>
      <c r="H68" s="165"/>
      <c r="I68" s="166">
        <f t="shared" si="2"/>
        <v>0</v>
      </c>
      <c r="J68" s="167">
        <f t="shared" si="3"/>
        <v>0</v>
      </c>
      <c r="K68" s="166">
        <f t="shared" si="4"/>
        <v>0</v>
      </c>
      <c r="L68" s="166" t="str">
        <f t="shared" si="0"/>
        <v/>
      </c>
      <c r="M68" s="165"/>
      <c r="N68" s="166">
        <f>SUM('Pay App 1:Pay App 43'!L68)+SUM('Pay App 1:Pay App 43'!M68)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Data'!$N$2:$BW$88,45,FALSE)</f>
        <v>0</v>
      </c>
      <c r="F69" s="166">
        <f>IFERROR(E69+'Pay App 42'!F69,"")</f>
        <v>0</v>
      </c>
      <c r="G69" s="166">
        <f>SUM('Pay App 1:Pay App 42'!H69)</f>
        <v>0</v>
      </c>
      <c r="H69" s="165"/>
      <c r="I69" s="166">
        <f t="shared" si="2"/>
        <v>0</v>
      </c>
      <c r="J69" s="167">
        <f t="shared" si="3"/>
        <v>0</v>
      </c>
      <c r="K69" s="166">
        <f t="shared" si="4"/>
        <v>0</v>
      </c>
      <c r="L69" s="166" t="str">
        <f t="shared" si="0"/>
        <v/>
      </c>
      <c r="M69" s="165"/>
      <c r="N69" s="166">
        <f>SUM('Pay App 1:Pay App 43'!L69)+SUM('Pay App 1:Pay App 43'!M69)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Data'!$N$2:$BW$88,45,FALSE)</f>
        <v>0</v>
      </c>
      <c r="F70" s="166">
        <f>IFERROR(E70+'Pay App 42'!F70,"")</f>
        <v>0</v>
      </c>
      <c r="G70" s="166">
        <f>SUM('Pay App 1:Pay App 42'!H70)</f>
        <v>0</v>
      </c>
      <c r="H70" s="165"/>
      <c r="I70" s="166">
        <f t="shared" si="2"/>
        <v>0</v>
      </c>
      <c r="J70" s="167">
        <f t="shared" si="3"/>
        <v>0</v>
      </c>
      <c r="K70" s="166">
        <f t="shared" si="4"/>
        <v>0</v>
      </c>
      <c r="L70" s="166" t="str">
        <f t="shared" si="0"/>
        <v/>
      </c>
      <c r="M70" s="165"/>
      <c r="N70" s="166">
        <f>SUM('Pay App 1:Pay App 43'!L70)+SUM('Pay App 1:Pay App 43'!M70)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Data'!$N$2:$BW$88,45,FALSE)</f>
        <v>0</v>
      </c>
      <c r="F71" s="166">
        <f>IFERROR(E71+'Pay App 42'!F71,"")</f>
        <v>0</v>
      </c>
      <c r="G71" s="166">
        <f>SUM('Pay App 1:Pay App 42'!H71)</f>
        <v>0</v>
      </c>
      <c r="H71" s="165"/>
      <c r="I71" s="166">
        <f t="shared" si="2"/>
        <v>0</v>
      </c>
      <c r="J71" s="167">
        <f t="shared" si="3"/>
        <v>0</v>
      </c>
      <c r="K71" s="166">
        <f t="shared" si="4"/>
        <v>0</v>
      </c>
      <c r="L71" s="166" t="str">
        <f t="shared" si="0"/>
        <v/>
      </c>
      <c r="M71" s="165"/>
      <c r="N71" s="166">
        <f>SUM('Pay App 1:Pay App 43'!L71)+SUM('Pay App 1:Pay App 43'!M71)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Data'!$N$2:$BW$88,45,FALSE)</f>
        <v>0</v>
      </c>
      <c r="F72" s="166">
        <f>IFERROR(E72+'Pay App 42'!F72,"")</f>
        <v>0</v>
      </c>
      <c r="G72" s="166">
        <f>SUM('Pay App 1:Pay App 42'!H72)</f>
        <v>0</v>
      </c>
      <c r="H72" s="165"/>
      <c r="I72" s="166">
        <f t="shared" si="2"/>
        <v>0</v>
      </c>
      <c r="J72" s="167">
        <f t="shared" si="3"/>
        <v>0</v>
      </c>
      <c r="K72" s="166">
        <f t="shared" si="4"/>
        <v>0</v>
      </c>
      <c r="L72" s="166" t="str">
        <f t="shared" si="0"/>
        <v/>
      </c>
      <c r="M72" s="165"/>
      <c r="N72" s="166">
        <f>SUM('Pay App 1:Pay App 43'!L72)+SUM('Pay App 1:Pay App 43'!M72)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Data'!$N$2:$BW$88,45,FALSE)</f>
        <v>0</v>
      </c>
      <c r="F73" s="166">
        <f>IFERROR(E73+'Pay App 42'!F73,"")</f>
        <v>0</v>
      </c>
      <c r="G73" s="166">
        <f>SUM('Pay App 1:Pay App 42'!H73)</f>
        <v>0</v>
      </c>
      <c r="H73" s="165"/>
      <c r="I73" s="166">
        <f t="shared" si="2"/>
        <v>0</v>
      </c>
      <c r="J73" s="167">
        <f t="shared" si="3"/>
        <v>0</v>
      </c>
      <c r="K73" s="166">
        <f t="shared" si="4"/>
        <v>0</v>
      </c>
      <c r="L73" s="166" t="str">
        <f t="shared" si="0"/>
        <v/>
      </c>
      <c r="M73" s="165"/>
      <c r="N73" s="166">
        <f>SUM('Pay App 1:Pay App 43'!L73)+SUM('Pay App 1:Pay App 43'!M73)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Data'!$N$2:$BW$88,45,FALSE)</f>
        <v>0</v>
      </c>
      <c r="F74" s="166">
        <f>IFERROR(E74+'Pay App 42'!F74,"")</f>
        <v>0</v>
      </c>
      <c r="G74" s="166">
        <f>SUM('Pay App 1:Pay App 42'!H74)</f>
        <v>0</v>
      </c>
      <c r="H74" s="165"/>
      <c r="I74" s="166">
        <f t="shared" si="2"/>
        <v>0</v>
      </c>
      <c r="J74" s="167">
        <f t="shared" si="3"/>
        <v>0</v>
      </c>
      <c r="K74" s="166">
        <f t="shared" si="4"/>
        <v>0</v>
      </c>
      <c r="L74" s="166" t="str">
        <f t="shared" si="0"/>
        <v/>
      </c>
      <c r="M74" s="165"/>
      <c r="N74" s="166">
        <f>SUM('Pay App 1:Pay App 43'!L74)+SUM('Pay App 1:Pay App 43'!M74)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Data'!$N$2:$BW$88,45,FALSE)</f>
        <v>0</v>
      </c>
      <c r="F75" s="166">
        <f>IFERROR(E75+'Pay App 42'!F75,"")</f>
        <v>0</v>
      </c>
      <c r="G75" s="166">
        <f>SUM('Pay App 1:Pay App 42'!H75)</f>
        <v>0</v>
      </c>
      <c r="H75" s="165"/>
      <c r="I75" s="166">
        <f t="shared" si="2"/>
        <v>0</v>
      </c>
      <c r="J75" s="167">
        <f t="shared" si="3"/>
        <v>0</v>
      </c>
      <c r="K75" s="166">
        <f t="shared" si="4"/>
        <v>0</v>
      </c>
      <c r="L75" s="166" t="str">
        <f t="shared" si="0"/>
        <v/>
      </c>
      <c r="M75" s="165"/>
      <c r="N75" s="166">
        <f>SUM('Pay App 1:Pay App 43'!L75)+SUM('Pay App 1:Pay App 43'!M75)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Data'!$N$2:$BW$88,45,FALSE)</f>
        <v>0</v>
      </c>
      <c r="F76" s="166">
        <f>IFERROR(E76+'Pay App 42'!F76,"")</f>
        <v>0</v>
      </c>
      <c r="G76" s="166">
        <f>SUM('Pay App 1:Pay App 42'!H76)</f>
        <v>0</v>
      </c>
      <c r="H76" s="165"/>
      <c r="I76" s="166">
        <f t="shared" si="2"/>
        <v>0</v>
      </c>
      <c r="J76" s="167">
        <f t="shared" si="3"/>
        <v>0</v>
      </c>
      <c r="K76" s="166">
        <f t="shared" si="4"/>
        <v>0</v>
      </c>
      <c r="L76" s="166" t="str">
        <f t="shared" si="0"/>
        <v/>
      </c>
      <c r="M76" s="165"/>
      <c r="N76" s="166">
        <f>SUM('Pay App 1:Pay App 43'!L76)+SUM('Pay App 1:Pay App 43'!M76)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Data'!$N$2:$BW$88,45,FALSE)</f>
        <v>0</v>
      </c>
      <c r="F77" s="166">
        <f>IFERROR(E77+'Pay App 42'!F77,"")</f>
        <v>0</v>
      </c>
      <c r="G77" s="166">
        <f>SUM('Pay App 1:Pay App 42'!H77)</f>
        <v>0</v>
      </c>
      <c r="H77" s="165"/>
      <c r="I77" s="166">
        <f t="shared" si="2"/>
        <v>0</v>
      </c>
      <c r="J77" s="167">
        <f t="shared" si="3"/>
        <v>0</v>
      </c>
      <c r="K77" s="166">
        <f t="shared" si="4"/>
        <v>0</v>
      </c>
      <c r="L77" s="166" t="str">
        <f t="shared" si="0"/>
        <v/>
      </c>
      <c r="M77" s="165"/>
      <c r="N77" s="166">
        <f>SUM('Pay App 1:Pay App 43'!L77)+SUM('Pay App 1:Pay App 43'!M77)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Data'!$N$2:$BW$88,45,FALSE)</f>
        <v>0</v>
      </c>
      <c r="F78" s="166">
        <f>IFERROR(E78+'Pay App 42'!F78,"")</f>
        <v>0</v>
      </c>
      <c r="G78" s="166">
        <f>SUM('Pay App 1:Pay App 42'!H78)</f>
        <v>0</v>
      </c>
      <c r="H78" s="165"/>
      <c r="I78" s="166">
        <f t="shared" si="2"/>
        <v>0</v>
      </c>
      <c r="J78" s="167">
        <f t="shared" si="3"/>
        <v>0</v>
      </c>
      <c r="K78" s="166">
        <f t="shared" si="4"/>
        <v>0</v>
      </c>
      <c r="L78" s="166" t="str">
        <f t="shared" si="0"/>
        <v/>
      </c>
      <c r="M78" s="165"/>
      <c r="N78" s="166">
        <f>SUM('Pay App 1:Pay App 43'!L78)+SUM('Pay App 1:Pay App 43'!M78)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Data'!$N$2:$BW$88,45,FALSE)</f>
        <v>0</v>
      </c>
      <c r="F79" s="166">
        <f>IFERROR(E79+'Pay App 42'!F79,"")</f>
        <v>0</v>
      </c>
      <c r="G79" s="166">
        <f>SUM('Pay App 1:Pay App 42'!H79)</f>
        <v>0</v>
      </c>
      <c r="H79" s="165"/>
      <c r="I79" s="166">
        <f t="shared" si="2"/>
        <v>0</v>
      </c>
      <c r="J79" s="167">
        <f t="shared" si="3"/>
        <v>0</v>
      </c>
      <c r="K79" s="166">
        <f t="shared" si="4"/>
        <v>0</v>
      </c>
      <c r="L79" s="166" t="str">
        <f t="shared" si="0"/>
        <v/>
      </c>
      <c r="M79" s="165"/>
      <c r="N79" s="166">
        <f>SUM('Pay App 1:Pay App 43'!L79)+SUM('Pay App 1:Pay App 43'!M79)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Data'!$N$2:$BW$88,45,FALSE)</f>
        <v>0</v>
      </c>
      <c r="F80" s="166">
        <f>IFERROR(E80+'Pay App 42'!F80,"")</f>
        <v>0</v>
      </c>
      <c r="G80" s="166">
        <f>SUM('Pay App 1:Pay App 42'!H80)</f>
        <v>0</v>
      </c>
      <c r="H80" s="165"/>
      <c r="I80" s="166">
        <f t="shared" si="2"/>
        <v>0</v>
      </c>
      <c r="J80" s="167">
        <f t="shared" si="3"/>
        <v>0</v>
      </c>
      <c r="K80" s="166">
        <f t="shared" si="4"/>
        <v>0</v>
      </c>
      <c r="L80" s="166" t="str">
        <f t="shared" si="0"/>
        <v/>
      </c>
      <c r="M80" s="165"/>
      <c r="N80" s="166">
        <f>SUM('Pay App 1:Pay App 43'!L80)+SUM('Pay App 1:Pay App 43'!M80)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Data'!$N$2:$BW$88,45,FALSE)</f>
        <v>0</v>
      </c>
      <c r="F81" s="166">
        <f>IFERROR(E81+'Pay App 42'!F81,"")</f>
        <v>0</v>
      </c>
      <c r="G81" s="166">
        <f>SUM('Pay App 1:Pay App 42'!H81)</f>
        <v>0</v>
      </c>
      <c r="H81" s="165"/>
      <c r="I81" s="166">
        <f t="shared" si="2"/>
        <v>0</v>
      </c>
      <c r="J81" s="167">
        <f t="shared" si="3"/>
        <v>0</v>
      </c>
      <c r="K81" s="166">
        <f t="shared" si="4"/>
        <v>0</v>
      </c>
      <c r="L81" s="166" t="str">
        <f t="shared" si="0"/>
        <v/>
      </c>
      <c r="M81" s="165"/>
      <c r="N81" s="166">
        <f>SUM('Pay App 1:Pay App 43'!L81)+SUM('Pay App 1:Pay App 43'!M81)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Data'!$N$2:$BW$88,45,FALSE)</f>
        <v>0</v>
      </c>
      <c r="F82" s="166">
        <f>IFERROR(E82+'Pay App 42'!F82,"")</f>
        <v>0</v>
      </c>
      <c r="G82" s="166">
        <f>SUM('Pay App 1:Pay App 42'!H82)</f>
        <v>0</v>
      </c>
      <c r="H82" s="165"/>
      <c r="I82" s="166">
        <f t="shared" si="2"/>
        <v>0</v>
      </c>
      <c r="J82" s="167">
        <f t="shared" si="3"/>
        <v>0</v>
      </c>
      <c r="K82" s="166">
        <f t="shared" si="4"/>
        <v>0</v>
      </c>
      <c r="L82" s="166" t="str">
        <f t="shared" si="0"/>
        <v/>
      </c>
      <c r="M82" s="165"/>
      <c r="N82" s="166">
        <f>SUM('Pay App 1:Pay App 43'!L82)+SUM('Pay App 1:Pay App 43'!M82)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Data'!$N$2:$BW$88,45,FALSE)</f>
        <v>0</v>
      </c>
      <c r="F83" s="166">
        <f>IFERROR(E83+'Pay App 42'!F83,"")</f>
        <v>0</v>
      </c>
      <c r="G83" s="166">
        <f>SUM('Pay App 1:Pay App 42'!H83)</f>
        <v>0</v>
      </c>
      <c r="H83" s="165"/>
      <c r="I83" s="166">
        <f t="shared" si="2"/>
        <v>0</v>
      </c>
      <c r="J83" s="167">
        <f t="shared" si="3"/>
        <v>0</v>
      </c>
      <c r="K83" s="166">
        <f t="shared" si="4"/>
        <v>0</v>
      </c>
      <c r="L83" s="166" t="str">
        <f t="shared" si="0"/>
        <v/>
      </c>
      <c r="M83" s="165"/>
      <c r="N83" s="166">
        <f>SUM('Pay App 1:Pay App 43'!L83)+SUM('Pay App 1:Pay App 43'!M83)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Data'!$N$2:$BW$88,45,FALSE)</f>
        <v>0</v>
      </c>
      <c r="F84" s="166">
        <f>IFERROR(E84+'Pay App 42'!F84,"")</f>
        <v>0</v>
      </c>
      <c r="G84" s="166">
        <f>SUM('Pay App 1:Pay App 42'!H84)</f>
        <v>0</v>
      </c>
      <c r="H84" s="165"/>
      <c r="I84" s="166">
        <f t="shared" si="2"/>
        <v>0</v>
      </c>
      <c r="J84" s="167">
        <f t="shared" si="3"/>
        <v>0</v>
      </c>
      <c r="K84" s="166">
        <f t="shared" si="4"/>
        <v>0</v>
      </c>
      <c r="L84" s="166" t="str">
        <f t="shared" si="0"/>
        <v/>
      </c>
      <c r="M84" s="165"/>
      <c r="N84" s="166">
        <f>SUM('Pay App 1:Pay App 43'!L84)+SUM('Pay App 1:Pay App 43'!M84)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Data'!$N$2:$BW$88,45,FALSE)</f>
        <v>0</v>
      </c>
      <c r="F85" s="166">
        <f>IFERROR(E85+'Pay App 42'!F85,"")</f>
        <v>0</v>
      </c>
      <c r="G85" s="166">
        <f>SUM('Pay App 1:Pay App 42'!H85)</f>
        <v>0</v>
      </c>
      <c r="H85" s="165"/>
      <c r="I85" s="166">
        <f t="shared" si="2"/>
        <v>0</v>
      </c>
      <c r="J85" s="167">
        <f t="shared" si="3"/>
        <v>0</v>
      </c>
      <c r="K85" s="166">
        <f t="shared" si="4"/>
        <v>0</v>
      </c>
      <c r="L85" s="166" t="str">
        <f t="shared" si="0"/>
        <v/>
      </c>
      <c r="M85" s="165"/>
      <c r="N85" s="166">
        <f>SUM('Pay App 1:Pay App 43'!L85)+SUM('Pay App 1:Pay App 43'!M85)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Data'!$N$2:$BW$88,45,FALSE)</f>
        <v>0</v>
      </c>
      <c r="F86" s="166">
        <f>IFERROR(E86+'Pay App 42'!F86,"")</f>
        <v>0</v>
      </c>
      <c r="G86" s="166">
        <f>SUM('Pay App 1:Pay App 42'!H86)</f>
        <v>0</v>
      </c>
      <c r="H86" s="165"/>
      <c r="I86" s="166">
        <f t="shared" si="2"/>
        <v>0</v>
      </c>
      <c r="J86" s="167">
        <f t="shared" si="3"/>
        <v>0</v>
      </c>
      <c r="K86" s="166">
        <f t="shared" si="4"/>
        <v>0</v>
      </c>
      <c r="L86" s="166" t="str">
        <f t="shared" si="0"/>
        <v/>
      </c>
      <c r="M86" s="165"/>
      <c r="N86" s="166">
        <f>SUM('Pay App 1:Pay App 43'!L86)+SUM('Pay App 1:Pay App 43'!M86)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Data'!$N$2:$BW$88,45,FALSE)</f>
        <v>0</v>
      </c>
      <c r="F87" s="166">
        <f>IFERROR(E87+'Pay App 42'!F87,"")</f>
        <v>0</v>
      </c>
      <c r="G87" s="166">
        <f>SUM('Pay App 1:Pay App 42'!H87)</f>
        <v>0</v>
      </c>
      <c r="H87" s="165"/>
      <c r="I87" s="166">
        <f t="shared" si="2"/>
        <v>0</v>
      </c>
      <c r="J87" s="167">
        <f t="shared" si="3"/>
        <v>0</v>
      </c>
      <c r="K87" s="166">
        <f t="shared" si="4"/>
        <v>0</v>
      </c>
      <c r="L87" s="166" t="str">
        <f t="shared" si="0"/>
        <v/>
      </c>
      <c r="M87" s="165"/>
      <c r="N87" s="166">
        <f>SUM('Pay App 1:Pay App 43'!L87)+SUM('Pay App 1:Pay App 43'!M87)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Data'!$N$2:$BW$88,45,FALSE)</f>
        <v>0</v>
      </c>
      <c r="F88" s="166">
        <f>IFERROR(E88+'Pay App 42'!F88,"")</f>
        <v>0</v>
      </c>
      <c r="G88" s="166">
        <f>SUM('Pay App 1:Pay App 42'!H88)</f>
        <v>0</v>
      </c>
      <c r="H88" s="165"/>
      <c r="I88" s="166">
        <f t="shared" si="2"/>
        <v>0</v>
      </c>
      <c r="J88" s="167">
        <f t="shared" si="3"/>
        <v>0</v>
      </c>
      <c r="K88" s="166">
        <f t="shared" si="4"/>
        <v>0</v>
      </c>
      <c r="L88" s="166" t="str">
        <f t="shared" si="0"/>
        <v/>
      </c>
      <c r="M88" s="165"/>
      <c r="N88" s="166">
        <f>SUM('Pay App 1:Pay App 43'!L88)+SUM('Pay App 1:Pay App 43'!M88)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Data'!$N$2:$BW$88,45,FALSE)</f>
        <v>0</v>
      </c>
      <c r="F89" s="166">
        <f>IFERROR(E89+'Pay App 42'!F89,"")</f>
        <v>0</v>
      </c>
      <c r="G89" s="166">
        <f>SUM('Pay App 1:Pay App 42'!H89)</f>
        <v>0</v>
      </c>
      <c r="H89" s="165"/>
      <c r="I89" s="166">
        <f t="shared" si="2"/>
        <v>0</v>
      </c>
      <c r="J89" s="167">
        <f t="shared" si="3"/>
        <v>0</v>
      </c>
      <c r="K89" s="166">
        <f t="shared" si="4"/>
        <v>0</v>
      </c>
      <c r="L89" s="166" t="str">
        <f t="shared" si="0"/>
        <v/>
      </c>
      <c r="M89" s="165"/>
      <c r="N89" s="166">
        <f>SUM('Pay App 1:Pay App 43'!L89)+SUM('Pay App 1:Pay App 43'!M89)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Data'!$N$2:$BW$88,45,FALSE)</f>
        <v>0</v>
      </c>
      <c r="F90" s="166">
        <f>IFERROR(E90+'Pay App 42'!F90,"")</f>
        <v>0</v>
      </c>
      <c r="G90" s="166">
        <f>SUM('Pay App 1:Pay App 42'!H90)</f>
        <v>0</v>
      </c>
      <c r="H90" s="165"/>
      <c r="I90" s="166">
        <f t="shared" si="2"/>
        <v>0</v>
      </c>
      <c r="J90" s="167">
        <f t="shared" si="3"/>
        <v>0</v>
      </c>
      <c r="K90" s="166">
        <f t="shared" si="4"/>
        <v>0</v>
      </c>
      <c r="L90" s="166" t="str">
        <f t="shared" si="0"/>
        <v/>
      </c>
      <c r="M90" s="165"/>
      <c r="N90" s="166">
        <f>SUM('Pay App 1:Pay App 43'!L90)+SUM('Pay App 1:Pay App 43'!M90)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Data'!$N$2:$BW$88,45,FALSE)</f>
        <v>0</v>
      </c>
      <c r="F91" s="166">
        <f>IFERROR(E91+'Pay App 42'!F91,"")</f>
        <v>0</v>
      </c>
      <c r="G91" s="166">
        <f>SUM('Pay App 1:Pay App 42'!H91)</f>
        <v>0</v>
      </c>
      <c r="H91" s="165"/>
      <c r="I91" s="166">
        <f t="shared" si="2"/>
        <v>0</v>
      </c>
      <c r="J91" s="167">
        <f t="shared" si="3"/>
        <v>0</v>
      </c>
      <c r="K91" s="166">
        <f t="shared" si="4"/>
        <v>0</v>
      </c>
      <c r="L91" s="166" t="str">
        <f t="shared" si="0"/>
        <v/>
      </c>
      <c r="M91" s="165"/>
      <c r="N91" s="166">
        <f>SUM('Pay App 1:Pay App 43'!L91)+SUM('Pay App 1:Pay App 43'!M91)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Data'!$N$2:$BW$88,45,FALSE)</f>
        <v>0</v>
      </c>
      <c r="F92" s="166">
        <f>IFERROR(E92+'Pay App 42'!F92,"")</f>
        <v>0</v>
      </c>
      <c r="G92" s="166">
        <f>SUM('Pay App 1:Pay App 42'!H92)</f>
        <v>0</v>
      </c>
      <c r="H92" s="165"/>
      <c r="I92" s="166">
        <f t="shared" si="2"/>
        <v>0</v>
      </c>
      <c r="J92" s="167">
        <f t="shared" si="3"/>
        <v>0</v>
      </c>
      <c r="K92" s="166">
        <f t="shared" si="4"/>
        <v>0</v>
      </c>
      <c r="L92" s="166" t="str">
        <f t="shared" si="0"/>
        <v/>
      </c>
      <c r="M92" s="165"/>
      <c r="N92" s="166">
        <f>SUM('Pay App 1:Pay App 43'!L92)+SUM('Pay App 1:Pay App 43'!M92)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Data'!$N$2:$BW$88,45,FALSE)</f>
        <v>0</v>
      </c>
      <c r="F93" s="166">
        <f>IFERROR(E93+'Pay App 42'!F93,"")</f>
        <v>0</v>
      </c>
      <c r="G93" s="166">
        <f>SUM('Pay App 1:Pay App 42'!H93)</f>
        <v>0</v>
      </c>
      <c r="H93" s="165"/>
      <c r="I93" s="166">
        <f t="shared" si="2"/>
        <v>0</v>
      </c>
      <c r="J93" s="167">
        <f t="shared" si="3"/>
        <v>0</v>
      </c>
      <c r="K93" s="166">
        <f t="shared" si="4"/>
        <v>0</v>
      </c>
      <c r="L93" s="166" t="str">
        <f t="shared" si="0"/>
        <v/>
      </c>
      <c r="M93" s="165"/>
      <c r="N93" s="166">
        <f>SUM('Pay App 1:Pay App 43'!L93)+SUM('Pay App 1:Pay App 43'!M93)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Data'!$N$2:$BW$88,45,FALSE)</f>
        <v>0</v>
      </c>
      <c r="F94" s="166">
        <f>IFERROR(E94+'Pay App 42'!F94,"")</f>
        <v>0</v>
      </c>
      <c r="G94" s="166">
        <f>SUM('Pay App 1:Pay App 42'!H94)</f>
        <v>0</v>
      </c>
      <c r="H94" s="165"/>
      <c r="I94" s="166">
        <f t="shared" si="2"/>
        <v>0</v>
      </c>
      <c r="J94" s="167">
        <f t="shared" si="3"/>
        <v>0</v>
      </c>
      <c r="K94" s="166">
        <f t="shared" si="4"/>
        <v>0</v>
      </c>
      <c r="L94" s="166" t="str">
        <f t="shared" si="0"/>
        <v/>
      </c>
      <c r="M94" s="165"/>
      <c r="N94" s="166">
        <f>SUM('Pay App 1:Pay App 43'!L94)+SUM('Pay App 1:Pay App 43'!M94)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Data'!$N$2:$BW$88,45,FALSE)</f>
        <v>0</v>
      </c>
      <c r="F95" s="166">
        <f>IFERROR(E95+'Pay App 42'!F95,"")</f>
        <v>0</v>
      </c>
      <c r="G95" s="166">
        <f>SUM('Pay App 1:Pay App 42'!H95)</f>
        <v>0</v>
      </c>
      <c r="H95" s="165"/>
      <c r="I95" s="166">
        <f t="shared" si="2"/>
        <v>0</v>
      </c>
      <c r="J95" s="167">
        <f t="shared" si="3"/>
        <v>0</v>
      </c>
      <c r="K95" s="166">
        <f t="shared" si="4"/>
        <v>0</v>
      </c>
      <c r="L95" s="166" t="str">
        <f t="shared" si="0"/>
        <v/>
      </c>
      <c r="M95" s="165"/>
      <c r="N95" s="166">
        <f>SUM('Pay App 1:Pay App 43'!L95)+SUM('Pay App 1:Pay App 43'!M95)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Data'!$N$2:$BW$88,45,FALSE)</f>
        <v>0</v>
      </c>
      <c r="F96" s="166">
        <f>IFERROR(E96+'Pay App 42'!F96,"")</f>
        <v>0</v>
      </c>
      <c r="G96" s="166">
        <f>SUM('Pay App 1:Pay App 42'!H96)</f>
        <v>0</v>
      </c>
      <c r="H96" s="165"/>
      <c r="I96" s="166">
        <f t="shared" si="2"/>
        <v>0</v>
      </c>
      <c r="J96" s="167">
        <f t="shared" si="3"/>
        <v>0</v>
      </c>
      <c r="K96" s="166">
        <f t="shared" si="4"/>
        <v>0</v>
      </c>
      <c r="L96" s="166" t="str">
        <f t="shared" si="0"/>
        <v/>
      </c>
      <c r="M96" s="165"/>
      <c r="N96" s="166">
        <f>SUM('Pay App 1:Pay App 43'!L96)+SUM('Pay App 1:Pay App 43'!M96)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Data'!$N$2:$BW$88,45,FALSE)</f>
        <v>0</v>
      </c>
      <c r="F97" s="166">
        <f>IFERROR(E97+'Pay App 42'!F97,"")</f>
        <v>0</v>
      </c>
      <c r="G97" s="166">
        <f>SUM('Pay App 1:Pay App 42'!H97)</f>
        <v>0</v>
      </c>
      <c r="H97" s="165"/>
      <c r="I97" s="166">
        <f t="shared" si="2"/>
        <v>0</v>
      </c>
      <c r="J97" s="167">
        <f t="shared" si="3"/>
        <v>0</v>
      </c>
      <c r="K97" s="166">
        <f t="shared" si="4"/>
        <v>0</v>
      </c>
      <c r="L97" s="166" t="str">
        <f t="shared" si="0"/>
        <v/>
      </c>
      <c r="M97" s="165"/>
      <c r="N97" s="166">
        <f>SUM('Pay App 1:Pay App 43'!L97)+SUM('Pay App 1:Pay App 43'!M97)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Data'!$N$2:$BW$88,45,FALSE)</f>
        <v>0</v>
      </c>
      <c r="F98" s="166">
        <f>IFERROR(E98+'Pay App 42'!F98,"")</f>
        <v>0</v>
      </c>
      <c r="G98" s="166">
        <f>SUM('Pay App 1:Pay App 42'!H98)</f>
        <v>0</v>
      </c>
      <c r="H98" s="165"/>
      <c r="I98" s="166">
        <f t="shared" si="2"/>
        <v>0</v>
      </c>
      <c r="J98" s="167">
        <f t="shared" si="3"/>
        <v>0</v>
      </c>
      <c r="K98" s="166">
        <f t="shared" si="4"/>
        <v>0</v>
      </c>
      <c r="L98" s="166" t="str">
        <f t="shared" si="0"/>
        <v/>
      </c>
      <c r="M98" s="165"/>
      <c r="N98" s="166">
        <f>SUM('Pay App 1:Pay App 43'!L98)+SUM('Pay App 1:Pay App 43'!M98)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Data'!$N$2:$BW$88,45,FALSE)</f>
        <v>0</v>
      </c>
      <c r="F99" s="166">
        <f>IFERROR(E99+'Pay App 42'!F99,"")</f>
        <v>0</v>
      </c>
      <c r="G99" s="166">
        <f>SUM('Pay App 1:Pay App 42'!H99)</f>
        <v>0</v>
      </c>
      <c r="H99" s="165"/>
      <c r="I99" s="166">
        <f t="shared" si="2"/>
        <v>0</v>
      </c>
      <c r="J99" s="167">
        <f t="shared" si="3"/>
        <v>0</v>
      </c>
      <c r="K99" s="166">
        <f t="shared" si="4"/>
        <v>0</v>
      </c>
      <c r="L99" s="166" t="str">
        <f t="shared" si="0"/>
        <v/>
      </c>
      <c r="M99" s="165"/>
      <c r="N99" s="166">
        <f>SUM('Pay App 1:Pay App 43'!L99)+SUM('Pay App 1:Pay App 43'!M99)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Data'!$N$2:$BW$88,45,FALSE)</f>
        <v>0</v>
      </c>
      <c r="F100" s="166">
        <f>IFERROR(E100+'Pay App 42'!F100,"")</f>
        <v>0</v>
      </c>
      <c r="G100" s="166">
        <f>SUM('Pay App 1:Pay App 42'!H100)</f>
        <v>0</v>
      </c>
      <c r="H100" s="165"/>
      <c r="I100" s="166">
        <f>G100+H100</f>
        <v>0</v>
      </c>
      <c r="J100" s="167">
        <f>IFERROR(I100/F100,0)</f>
        <v>0</v>
      </c>
      <c r="K100" s="166">
        <f>IFERROR(F100-I100,"")</f>
        <v>0</v>
      </c>
      <c r="L100" s="166" t="str">
        <f t="shared" si="0"/>
        <v/>
      </c>
      <c r="M100" s="165"/>
      <c r="N100" s="166">
        <f>SUM('Pay App 1:Pay App 43'!L100)+SUM('Pay App 1:Pay App 43'!M100)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43.2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Data'!$N$2:$BW$88,45,FALSE)</f>
        <v>0</v>
      </c>
      <c r="F106" s="166">
        <f>IFERROR(E106+'Pay App 42'!F106,"")</f>
        <v>0</v>
      </c>
      <c r="G106" s="166">
        <f>SUM('Pay App 1:Pay App 42'!H106)</f>
        <v>0</v>
      </c>
      <c r="H106" s="165"/>
      <c r="I106" s="166">
        <f>G106+H106</f>
        <v>0</v>
      </c>
      <c r="J106" s="167">
        <f>IFERROR(I106/F106,0)</f>
        <v>0</v>
      </c>
      <c r="K106" s="166">
        <f>IFERROR(F106-I106,"")</f>
        <v>0</v>
      </c>
      <c r="L106" s="166" t="str">
        <f>IF(AND($H$33&lt;100000, $H$33&gt;0, H106&gt;=1),0,IF(AND($H$33&gt;=100000,H106&lt;&gt;""),O106,""))</f>
        <v/>
      </c>
      <c r="M106" s="165"/>
      <c r="N106" s="166">
        <f>SUM('Pay App 1:Pay App 43'!L106)+SUM('Pay App 1:Pay App 43'!M106)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Data'!$N$2:$BW$88,45,FALSE)</f>
        <v>0</v>
      </c>
      <c r="F107" s="166">
        <f>IFERROR(E107+'Pay App 42'!F107,"")</f>
        <v>0</v>
      </c>
      <c r="G107" s="166">
        <f>SUM('Pay App 1:Pay App 42'!H107)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43'!L107)+SUM('Pay App 1:Pay App 43'!M107)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Data'!$N$2:$BW$88,45,FALSE)</f>
        <v>0</v>
      </c>
      <c r="F108" s="166">
        <f>IFERROR(E108+'Pay App 42'!F108,"")</f>
        <v>0</v>
      </c>
      <c r="G108" s="166">
        <f>SUM('Pay App 1:Pay App 42'!H108)</f>
        <v>0</v>
      </c>
      <c r="H108" s="165"/>
      <c r="I108" s="166">
        <f t="shared" si="6"/>
        <v>0</v>
      </c>
      <c r="J108" s="167">
        <f t="shared" si="7"/>
        <v>0</v>
      </c>
      <c r="K108" s="166">
        <f t="shared" si="8"/>
        <v>0</v>
      </c>
      <c r="L108" s="166" t="str">
        <f t="shared" si="9"/>
        <v/>
      </c>
      <c r="M108" s="165"/>
      <c r="N108" s="166">
        <f>SUM('Pay App 1:Pay App 43'!L108)+SUM('Pay App 1:Pay App 43'!M108)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Data'!$N$2:$BW$88,45,FALSE)</f>
        <v>0</v>
      </c>
      <c r="F109" s="166">
        <f>IFERROR(E109+'Pay App 42'!F109,"")</f>
        <v>0</v>
      </c>
      <c r="G109" s="166">
        <f>SUM('Pay App 1:Pay App 42'!H109)</f>
        <v>0</v>
      </c>
      <c r="H109" s="165"/>
      <c r="I109" s="166">
        <f t="shared" si="6"/>
        <v>0</v>
      </c>
      <c r="J109" s="167">
        <f t="shared" si="7"/>
        <v>0</v>
      </c>
      <c r="K109" s="166">
        <f t="shared" si="8"/>
        <v>0</v>
      </c>
      <c r="L109" s="166" t="str">
        <f t="shared" si="9"/>
        <v/>
      </c>
      <c r="M109" s="165"/>
      <c r="N109" s="166">
        <f>SUM('Pay App 1:Pay App 43'!L109)+SUM('Pay App 1:Pay App 43'!M109)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Data'!$N$2:$BW$88,45,FALSE)</f>
        <v>0</v>
      </c>
      <c r="F110" s="166">
        <f>IFERROR(E110+'Pay App 42'!F110,"")</f>
        <v>0</v>
      </c>
      <c r="G110" s="166">
        <f>SUM('Pay App 1:Pay App 42'!H110)</f>
        <v>0</v>
      </c>
      <c r="H110" s="165"/>
      <c r="I110" s="166">
        <f t="shared" si="6"/>
        <v>0</v>
      </c>
      <c r="J110" s="167">
        <f t="shared" si="7"/>
        <v>0</v>
      </c>
      <c r="K110" s="166">
        <f t="shared" si="8"/>
        <v>0</v>
      </c>
      <c r="L110" s="166" t="str">
        <f t="shared" si="9"/>
        <v/>
      </c>
      <c r="M110" s="165"/>
      <c r="N110" s="166">
        <f>SUM('Pay App 1:Pay App 43'!L110)+SUM('Pay App 1:Pay App 43'!M110)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Data'!$N$2:$BW$88,45,FALSE)</f>
        <v>0</v>
      </c>
      <c r="F111" s="166">
        <f>IFERROR(E111+'Pay App 42'!F111,"")</f>
        <v>0</v>
      </c>
      <c r="G111" s="166">
        <f>SUM('Pay App 1:Pay App 42'!H111)</f>
        <v>0</v>
      </c>
      <c r="H111" s="165"/>
      <c r="I111" s="166">
        <f t="shared" si="6"/>
        <v>0</v>
      </c>
      <c r="J111" s="167">
        <f t="shared" si="7"/>
        <v>0</v>
      </c>
      <c r="K111" s="166">
        <f t="shared" si="8"/>
        <v>0</v>
      </c>
      <c r="L111" s="166" t="str">
        <f t="shared" si="9"/>
        <v/>
      </c>
      <c r="M111" s="165"/>
      <c r="N111" s="166">
        <f>SUM('Pay App 1:Pay App 43'!L111)+SUM('Pay App 1:Pay App 43'!M111)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Data'!$N$2:$BW$88,45,FALSE)</f>
        <v>0</v>
      </c>
      <c r="F112" s="166">
        <f>IFERROR(E112+'Pay App 42'!F112,"")</f>
        <v>0</v>
      </c>
      <c r="G112" s="166">
        <f>SUM('Pay App 1:Pay App 42'!H112)</f>
        <v>0</v>
      </c>
      <c r="H112" s="165"/>
      <c r="I112" s="166">
        <f t="shared" si="6"/>
        <v>0</v>
      </c>
      <c r="J112" s="167">
        <f t="shared" si="7"/>
        <v>0</v>
      </c>
      <c r="K112" s="166">
        <f t="shared" si="8"/>
        <v>0</v>
      </c>
      <c r="L112" s="166" t="str">
        <f t="shared" si="9"/>
        <v/>
      </c>
      <c r="M112" s="165"/>
      <c r="N112" s="166">
        <f>SUM('Pay App 1:Pay App 43'!L112)+SUM('Pay App 1:Pay App 43'!M112)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Data'!$N$2:$BW$88,45,FALSE)</f>
        <v>0</v>
      </c>
      <c r="F113" s="166">
        <f>IFERROR(E113+'Pay App 42'!F113,"")</f>
        <v>0</v>
      </c>
      <c r="G113" s="166">
        <f>SUM('Pay App 1:Pay App 42'!H113)</f>
        <v>0</v>
      </c>
      <c r="H113" s="165"/>
      <c r="I113" s="166">
        <f t="shared" si="6"/>
        <v>0</v>
      </c>
      <c r="J113" s="167">
        <f t="shared" si="7"/>
        <v>0</v>
      </c>
      <c r="K113" s="166">
        <f t="shared" si="8"/>
        <v>0</v>
      </c>
      <c r="L113" s="166" t="str">
        <f t="shared" si="9"/>
        <v/>
      </c>
      <c r="M113" s="165"/>
      <c r="N113" s="166">
        <f>SUM('Pay App 1:Pay App 43'!L113)+SUM('Pay App 1:Pay App 43'!M113)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Data'!$N$2:$BW$88,45,FALSE)</f>
        <v>0</v>
      </c>
      <c r="F114" s="166">
        <f>IFERROR(E114+'Pay App 42'!F114,"")</f>
        <v>0</v>
      </c>
      <c r="G114" s="166">
        <f>SUM('Pay App 1:Pay App 42'!H114)</f>
        <v>0</v>
      </c>
      <c r="H114" s="165"/>
      <c r="I114" s="166">
        <f t="shared" si="6"/>
        <v>0</v>
      </c>
      <c r="J114" s="167">
        <f t="shared" si="7"/>
        <v>0</v>
      </c>
      <c r="K114" s="166">
        <f t="shared" si="8"/>
        <v>0</v>
      </c>
      <c r="L114" s="166" t="str">
        <f t="shared" si="9"/>
        <v/>
      </c>
      <c r="M114" s="165"/>
      <c r="N114" s="166">
        <f>SUM('Pay App 1:Pay App 43'!L114)+SUM('Pay App 1:Pay App 43'!M114)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Data'!$N$2:$BW$88,45,FALSE)</f>
        <v>0</v>
      </c>
      <c r="F115" s="166">
        <f>IFERROR(E115+'Pay App 42'!F115,"")</f>
        <v>0</v>
      </c>
      <c r="G115" s="166">
        <f>SUM('Pay App 1:Pay App 42'!H115)</f>
        <v>0</v>
      </c>
      <c r="H115" s="165"/>
      <c r="I115" s="166">
        <f t="shared" si="6"/>
        <v>0</v>
      </c>
      <c r="J115" s="167">
        <f t="shared" si="7"/>
        <v>0</v>
      </c>
      <c r="K115" s="166">
        <f t="shared" si="8"/>
        <v>0</v>
      </c>
      <c r="L115" s="166" t="str">
        <f t="shared" si="9"/>
        <v/>
      </c>
      <c r="M115" s="165"/>
      <c r="N115" s="166">
        <f>SUM('Pay App 1:Pay App 43'!L115)+SUM('Pay App 1:Pay App 43'!M115)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Data'!$N$2:$BW$88,45,FALSE)</f>
        <v>0</v>
      </c>
      <c r="F116" s="166">
        <f>IFERROR(E116+'Pay App 42'!F116,"")</f>
        <v>0</v>
      </c>
      <c r="G116" s="166">
        <f>SUM('Pay App 1:Pay App 42'!H116)</f>
        <v>0</v>
      </c>
      <c r="H116" s="165"/>
      <c r="I116" s="166">
        <f t="shared" si="6"/>
        <v>0</v>
      </c>
      <c r="J116" s="167">
        <f t="shared" si="7"/>
        <v>0</v>
      </c>
      <c r="K116" s="166">
        <f t="shared" si="8"/>
        <v>0</v>
      </c>
      <c r="L116" s="166" t="str">
        <f t="shared" si="9"/>
        <v/>
      </c>
      <c r="M116" s="165"/>
      <c r="N116" s="166">
        <f>SUM('Pay App 1:Pay App 43'!L116)+SUM('Pay App 1:Pay App 43'!M116)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Data'!$N$2:$BW$88,45,FALSE)</f>
        <v>0</v>
      </c>
      <c r="F117" s="166">
        <f>IFERROR(E117+'Pay App 42'!F117,"")</f>
        <v>0</v>
      </c>
      <c r="G117" s="166">
        <f>SUM('Pay App 1:Pay App 42'!H117)</f>
        <v>0</v>
      </c>
      <c r="H117" s="165"/>
      <c r="I117" s="166">
        <f t="shared" si="6"/>
        <v>0</v>
      </c>
      <c r="J117" s="167">
        <f t="shared" si="7"/>
        <v>0</v>
      </c>
      <c r="K117" s="166">
        <f t="shared" si="8"/>
        <v>0</v>
      </c>
      <c r="L117" s="166" t="str">
        <f t="shared" si="9"/>
        <v/>
      </c>
      <c r="M117" s="165"/>
      <c r="N117" s="166">
        <f>SUM('Pay App 1:Pay App 43'!L117)+SUM('Pay App 1:Pay App 43'!M117)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Data'!$N$2:$BW$88,45,FALSE)</f>
        <v>0</v>
      </c>
      <c r="F118" s="166">
        <f>IFERROR(E118+'Pay App 42'!F118,"")</f>
        <v>0</v>
      </c>
      <c r="G118" s="166">
        <f>SUM('Pay App 1:Pay App 42'!H118)</f>
        <v>0</v>
      </c>
      <c r="H118" s="165"/>
      <c r="I118" s="166">
        <f t="shared" si="6"/>
        <v>0</v>
      </c>
      <c r="J118" s="167">
        <f t="shared" si="7"/>
        <v>0</v>
      </c>
      <c r="K118" s="166">
        <f t="shared" si="8"/>
        <v>0</v>
      </c>
      <c r="L118" s="166" t="str">
        <f t="shared" si="9"/>
        <v/>
      </c>
      <c r="M118" s="165"/>
      <c r="N118" s="166">
        <f>SUM('Pay App 1:Pay App 43'!L118)+SUM('Pay App 1:Pay App 43'!M118)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Data'!$N$2:$BW$88,45,FALSE)</f>
        <v>0</v>
      </c>
      <c r="F119" s="166">
        <f>IFERROR(E119+'Pay App 42'!F119,"")</f>
        <v>0</v>
      </c>
      <c r="G119" s="166">
        <f>SUM('Pay App 1:Pay App 42'!H119)</f>
        <v>0</v>
      </c>
      <c r="H119" s="165"/>
      <c r="I119" s="166">
        <f t="shared" si="6"/>
        <v>0</v>
      </c>
      <c r="J119" s="167">
        <f t="shared" si="7"/>
        <v>0</v>
      </c>
      <c r="K119" s="166">
        <f t="shared" si="8"/>
        <v>0</v>
      </c>
      <c r="L119" s="166" t="str">
        <f t="shared" si="9"/>
        <v/>
      </c>
      <c r="M119" s="165"/>
      <c r="N119" s="166">
        <f>SUM('Pay App 1:Pay App 43'!L119)+SUM('Pay App 1:Pay App 43'!M119)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Data'!$N$2:$BW$88,45,FALSE)</f>
        <v>0</v>
      </c>
      <c r="F120" s="166">
        <f>IFERROR(E120+'Pay App 42'!F120,"")</f>
        <v>0</v>
      </c>
      <c r="G120" s="166">
        <f>SUM('Pay App 1:Pay App 42'!H120)</f>
        <v>0</v>
      </c>
      <c r="H120" s="165"/>
      <c r="I120" s="166">
        <f t="shared" si="6"/>
        <v>0</v>
      </c>
      <c r="J120" s="167">
        <f t="shared" si="7"/>
        <v>0</v>
      </c>
      <c r="K120" s="166">
        <f t="shared" si="8"/>
        <v>0</v>
      </c>
      <c r="L120" s="166" t="str">
        <f t="shared" si="9"/>
        <v/>
      </c>
      <c r="M120" s="165"/>
      <c r="N120" s="166">
        <f>SUM('Pay App 1:Pay App 43'!L120)+SUM('Pay App 1:Pay App 43'!M120)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Data'!$N$2:$BW$88,45,FALSE)</f>
        <v>0</v>
      </c>
      <c r="F121" s="166">
        <f>IFERROR(E121+'Pay App 42'!F121,"")</f>
        <v>0</v>
      </c>
      <c r="G121" s="166">
        <f>SUM('Pay App 1:Pay App 42'!H121)</f>
        <v>0</v>
      </c>
      <c r="H121" s="165"/>
      <c r="I121" s="166">
        <f t="shared" si="6"/>
        <v>0</v>
      </c>
      <c r="J121" s="167">
        <f t="shared" si="7"/>
        <v>0</v>
      </c>
      <c r="K121" s="166">
        <f t="shared" si="8"/>
        <v>0</v>
      </c>
      <c r="L121" s="166" t="str">
        <f t="shared" si="9"/>
        <v/>
      </c>
      <c r="M121" s="165"/>
      <c r="N121" s="166">
        <f>SUM('Pay App 1:Pay App 43'!L121)+SUM('Pay App 1:Pay App 43'!M121)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Data'!$N$2:$BW$88,45,FALSE)</f>
        <v>0</v>
      </c>
      <c r="F122" s="166">
        <f>IFERROR(E122+'Pay App 42'!F122,"")</f>
        <v>0</v>
      </c>
      <c r="G122" s="166">
        <f>SUM('Pay App 1:Pay App 42'!H122)</f>
        <v>0</v>
      </c>
      <c r="H122" s="165"/>
      <c r="I122" s="166">
        <f t="shared" si="6"/>
        <v>0</v>
      </c>
      <c r="J122" s="167">
        <f t="shared" si="7"/>
        <v>0</v>
      </c>
      <c r="K122" s="166">
        <f t="shared" si="8"/>
        <v>0</v>
      </c>
      <c r="L122" s="166" t="str">
        <f t="shared" si="9"/>
        <v/>
      </c>
      <c r="M122" s="165"/>
      <c r="N122" s="166">
        <f>SUM('Pay App 1:Pay App 43'!L122)+SUM('Pay App 1:Pay App 43'!M122)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Data'!$N$2:$BW$88,45,FALSE)</f>
        <v>0</v>
      </c>
      <c r="F123" s="166">
        <f>IFERROR(E123+'Pay App 42'!F123,"")</f>
        <v>0</v>
      </c>
      <c r="G123" s="166">
        <f>SUM('Pay App 1:Pay App 42'!H123)</f>
        <v>0</v>
      </c>
      <c r="H123" s="165"/>
      <c r="I123" s="166">
        <f t="shared" si="6"/>
        <v>0</v>
      </c>
      <c r="J123" s="167">
        <f t="shared" si="7"/>
        <v>0</v>
      </c>
      <c r="K123" s="166">
        <f t="shared" si="8"/>
        <v>0</v>
      </c>
      <c r="L123" s="166" t="str">
        <f t="shared" si="9"/>
        <v/>
      </c>
      <c r="M123" s="165"/>
      <c r="N123" s="166">
        <f>SUM('Pay App 1:Pay App 43'!L123)+SUM('Pay App 1:Pay App 43'!M123)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Data'!$N$2:$BW$88,45,FALSE)</f>
        <v>0</v>
      </c>
      <c r="F124" s="166">
        <f>IFERROR(E124+'Pay App 42'!F124,"")</f>
        <v>0</v>
      </c>
      <c r="G124" s="166">
        <f>SUM('Pay App 1:Pay App 42'!H124)</f>
        <v>0</v>
      </c>
      <c r="H124" s="165"/>
      <c r="I124" s="166">
        <f t="shared" si="6"/>
        <v>0</v>
      </c>
      <c r="J124" s="167">
        <f t="shared" si="7"/>
        <v>0</v>
      </c>
      <c r="K124" s="166">
        <f t="shared" si="8"/>
        <v>0</v>
      </c>
      <c r="L124" s="166" t="str">
        <f t="shared" si="9"/>
        <v/>
      </c>
      <c r="M124" s="165"/>
      <c r="N124" s="166">
        <f>SUM('Pay App 1:Pay App 43'!L124)+SUM('Pay App 1:Pay App 43'!M124)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Data'!$N$2:$BW$88,45,FALSE)</f>
        <v>0</v>
      </c>
      <c r="F125" s="166">
        <f>IFERROR(E125+'Pay App 42'!F125,"")</f>
        <v>0</v>
      </c>
      <c r="G125" s="166">
        <f>SUM('Pay App 1:Pay App 42'!H125)</f>
        <v>0</v>
      </c>
      <c r="H125" s="165"/>
      <c r="I125" s="166">
        <f t="shared" si="6"/>
        <v>0</v>
      </c>
      <c r="J125" s="167">
        <f t="shared" si="7"/>
        <v>0</v>
      </c>
      <c r="K125" s="166">
        <f t="shared" si="8"/>
        <v>0</v>
      </c>
      <c r="L125" s="166" t="str">
        <f t="shared" si="9"/>
        <v/>
      </c>
      <c r="M125" s="165"/>
      <c r="N125" s="166">
        <f>SUM('Pay App 1:Pay App 43'!L125)+SUM('Pay App 1:Pay App 43'!M125)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Data'!$N$2:$BW$88,45,FALSE)</f>
        <v>0</v>
      </c>
      <c r="F126" s="166">
        <f>IFERROR(E126+'Pay App 42'!F126,"")</f>
        <v>0</v>
      </c>
      <c r="G126" s="166">
        <f>SUM('Pay App 1:Pay App 42'!H126)</f>
        <v>0</v>
      </c>
      <c r="H126" s="165"/>
      <c r="I126" s="166">
        <f t="shared" si="6"/>
        <v>0</v>
      </c>
      <c r="J126" s="167">
        <f t="shared" si="7"/>
        <v>0</v>
      </c>
      <c r="K126" s="166">
        <f t="shared" si="8"/>
        <v>0</v>
      </c>
      <c r="L126" s="166" t="str">
        <f t="shared" si="9"/>
        <v/>
      </c>
      <c r="M126" s="165"/>
      <c r="N126" s="166">
        <f>SUM('Pay App 1:Pay App 43'!L126)+SUM('Pay App 1:Pay App 43'!M126)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Data'!$N$2:$BW$88,45,FALSE)</f>
        <v>0</v>
      </c>
      <c r="F127" s="166">
        <f>IFERROR(E127+'Pay App 42'!F127,"")</f>
        <v>0</v>
      </c>
      <c r="G127" s="166">
        <f>SUM('Pay App 1:Pay App 42'!H127)</f>
        <v>0</v>
      </c>
      <c r="H127" s="165"/>
      <c r="I127" s="166">
        <f t="shared" si="6"/>
        <v>0</v>
      </c>
      <c r="J127" s="167">
        <f t="shared" si="7"/>
        <v>0</v>
      </c>
      <c r="K127" s="166">
        <f t="shared" si="8"/>
        <v>0</v>
      </c>
      <c r="L127" s="166" t="str">
        <f t="shared" si="9"/>
        <v/>
      </c>
      <c r="M127" s="165"/>
      <c r="N127" s="166">
        <f>SUM('Pay App 1:Pay App 43'!L127)+SUM('Pay App 1:Pay App 43'!M127)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Data'!$N$2:$BW$88,45,FALSE)</f>
        <v>0</v>
      </c>
      <c r="F128" s="166">
        <f>IFERROR(E128+'Pay App 42'!F128,"")</f>
        <v>0</v>
      </c>
      <c r="G128" s="166">
        <f>SUM('Pay App 1:Pay App 42'!H128)</f>
        <v>0</v>
      </c>
      <c r="H128" s="165"/>
      <c r="I128" s="166">
        <f t="shared" si="6"/>
        <v>0</v>
      </c>
      <c r="J128" s="167">
        <f t="shared" si="7"/>
        <v>0</v>
      </c>
      <c r="K128" s="166">
        <f t="shared" si="8"/>
        <v>0</v>
      </c>
      <c r="L128" s="166" t="str">
        <f t="shared" si="9"/>
        <v/>
      </c>
      <c r="M128" s="165"/>
      <c r="N128" s="166">
        <f>SUM('Pay App 1:Pay App 43'!L128)+SUM('Pay App 1:Pay App 43'!M128)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Data'!$N$2:$BW$88,45,FALSE)</f>
        <v>0</v>
      </c>
      <c r="F129" s="166">
        <f>IFERROR(E129+'Pay App 42'!F129,"")</f>
        <v>0</v>
      </c>
      <c r="G129" s="166">
        <f>SUM('Pay App 1:Pay App 42'!H129)</f>
        <v>0</v>
      </c>
      <c r="H129" s="165"/>
      <c r="I129" s="166">
        <f t="shared" si="6"/>
        <v>0</v>
      </c>
      <c r="J129" s="167">
        <f t="shared" si="7"/>
        <v>0</v>
      </c>
      <c r="K129" s="166">
        <f t="shared" si="8"/>
        <v>0</v>
      </c>
      <c r="L129" s="166" t="str">
        <f t="shared" si="9"/>
        <v/>
      </c>
      <c r="M129" s="165"/>
      <c r="N129" s="166">
        <f>SUM('Pay App 1:Pay App 43'!L129)+SUM('Pay App 1:Pay App 43'!M129)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Data'!$N$2:$BW$88,45,FALSE)</f>
        <v>0</v>
      </c>
      <c r="F130" s="166">
        <f>IFERROR(E130+'Pay App 42'!F130,"")</f>
        <v>0</v>
      </c>
      <c r="G130" s="166">
        <f>SUM('Pay App 1:Pay App 42'!H130)</f>
        <v>0</v>
      </c>
      <c r="H130" s="165"/>
      <c r="I130" s="166">
        <f t="shared" si="6"/>
        <v>0</v>
      </c>
      <c r="J130" s="167">
        <f t="shared" si="7"/>
        <v>0</v>
      </c>
      <c r="K130" s="166">
        <f t="shared" si="8"/>
        <v>0</v>
      </c>
      <c r="L130" s="166" t="str">
        <f t="shared" si="9"/>
        <v/>
      </c>
      <c r="M130" s="165"/>
      <c r="N130" s="166">
        <f>SUM('Pay App 1:Pay App 43'!L130)+SUM('Pay App 1:Pay App 43'!M130)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Data'!$N$2:$BW$88,45,FALSE)</f>
        <v>0</v>
      </c>
      <c r="F131" s="166">
        <f>IFERROR(E131+'Pay App 42'!F131,"")</f>
        <v>0</v>
      </c>
      <c r="G131" s="166">
        <f>SUM('Pay App 1:Pay App 42'!H131)</f>
        <v>0</v>
      </c>
      <c r="H131" s="165"/>
      <c r="I131" s="166">
        <f t="shared" si="6"/>
        <v>0</v>
      </c>
      <c r="J131" s="167">
        <f t="shared" si="7"/>
        <v>0</v>
      </c>
      <c r="K131" s="166">
        <f t="shared" si="8"/>
        <v>0</v>
      </c>
      <c r="L131" s="166" t="str">
        <f t="shared" si="9"/>
        <v/>
      </c>
      <c r="M131" s="165"/>
      <c r="N131" s="166">
        <f>SUM('Pay App 1:Pay App 43'!L131)+SUM('Pay App 1:Pay App 43'!M131)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Data'!$N$2:$BW$88,45,FALSE)</f>
        <v>0</v>
      </c>
      <c r="F132" s="166">
        <f>IFERROR(E132+'Pay App 42'!F132,"")</f>
        <v>0</v>
      </c>
      <c r="G132" s="166">
        <f>SUM('Pay App 1:Pay App 42'!H132)</f>
        <v>0</v>
      </c>
      <c r="H132" s="165"/>
      <c r="I132" s="166">
        <f t="shared" si="6"/>
        <v>0</v>
      </c>
      <c r="J132" s="167">
        <f t="shared" si="7"/>
        <v>0</v>
      </c>
      <c r="K132" s="166">
        <f t="shared" si="8"/>
        <v>0</v>
      </c>
      <c r="L132" s="166" t="str">
        <f t="shared" si="9"/>
        <v/>
      </c>
      <c r="M132" s="165"/>
      <c r="N132" s="166">
        <f>SUM('Pay App 1:Pay App 43'!L132)+SUM('Pay App 1:Pay App 43'!M132)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Data'!$N$2:$BW$88,45,FALSE)</f>
        <v>0</v>
      </c>
      <c r="F133" s="166">
        <f>IFERROR(E133+'Pay App 42'!F133,"")</f>
        <v>0</v>
      </c>
      <c r="G133" s="166">
        <f>SUM('Pay App 1:Pay App 42'!H133)</f>
        <v>0</v>
      </c>
      <c r="H133" s="165"/>
      <c r="I133" s="166">
        <f t="shared" si="6"/>
        <v>0</v>
      </c>
      <c r="J133" s="167">
        <f t="shared" si="7"/>
        <v>0</v>
      </c>
      <c r="K133" s="166">
        <f t="shared" si="8"/>
        <v>0</v>
      </c>
      <c r="L133" s="166" t="str">
        <f t="shared" si="9"/>
        <v/>
      </c>
      <c r="M133" s="165"/>
      <c r="N133" s="166">
        <f>SUM('Pay App 1:Pay App 43'!L133)+SUM('Pay App 1:Pay App 43'!M133)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Data'!$N$2:$BW$88,45,FALSE)</f>
        <v>0</v>
      </c>
      <c r="F134" s="166">
        <f>IFERROR(E134+'Pay App 42'!F134,"")</f>
        <v>0</v>
      </c>
      <c r="G134" s="166">
        <f>SUM('Pay App 1:Pay App 42'!H134)</f>
        <v>0</v>
      </c>
      <c r="H134" s="165"/>
      <c r="I134" s="166">
        <f t="shared" si="6"/>
        <v>0</v>
      </c>
      <c r="J134" s="167">
        <f t="shared" si="7"/>
        <v>0</v>
      </c>
      <c r="K134" s="166">
        <f t="shared" si="8"/>
        <v>0</v>
      </c>
      <c r="L134" s="166" t="str">
        <f t="shared" si="9"/>
        <v/>
      </c>
      <c r="M134" s="165"/>
      <c r="N134" s="166">
        <f>SUM('Pay App 1:Pay App 43'!L134)+SUM('Pay App 1:Pay App 43'!M134)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Data'!$N$2:$BW$88,45,FALSE)</f>
        <v>0</v>
      </c>
      <c r="F135" s="166">
        <f>IFERROR(E135+'Pay App 42'!F135,"")</f>
        <v>0</v>
      </c>
      <c r="G135" s="166">
        <f>SUM('Pay App 1:Pay App 42'!H135)</f>
        <v>0</v>
      </c>
      <c r="H135" s="165"/>
      <c r="I135" s="166">
        <f t="shared" si="6"/>
        <v>0</v>
      </c>
      <c r="J135" s="167">
        <f t="shared" si="7"/>
        <v>0</v>
      </c>
      <c r="K135" s="166">
        <f t="shared" si="8"/>
        <v>0</v>
      </c>
      <c r="L135" s="166" t="str">
        <f t="shared" si="9"/>
        <v/>
      </c>
      <c r="M135" s="165"/>
      <c r="N135" s="166">
        <f>SUM('Pay App 1:Pay App 43'!L135)+SUM('Pay App 1:Pay App 43'!M135)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Data'!$N$2:$BW$88,45,FALSE)</f>
        <v>0</v>
      </c>
      <c r="F136" s="166">
        <f>IFERROR(E136+'Pay App 42'!F136,"")</f>
        <v>0</v>
      </c>
      <c r="G136" s="166">
        <f>SUM('Pay App 1:Pay App 42'!H136)</f>
        <v>0</v>
      </c>
      <c r="H136" s="165"/>
      <c r="I136" s="166">
        <f t="shared" si="6"/>
        <v>0</v>
      </c>
      <c r="J136" s="167">
        <f t="shared" si="7"/>
        <v>0</v>
      </c>
      <c r="K136" s="166">
        <f t="shared" si="8"/>
        <v>0</v>
      </c>
      <c r="L136" s="166" t="str">
        <f t="shared" si="9"/>
        <v/>
      </c>
      <c r="M136" s="165"/>
      <c r="N136" s="166">
        <f>SUM('Pay App 1:Pay App 43'!L136)+SUM('Pay App 1:Pay App 43'!M136)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Data'!$N$2:$BW$88,45,FALSE)</f>
        <v>0</v>
      </c>
      <c r="F137" s="166">
        <f>IFERROR(E137+'Pay App 42'!F137,"")</f>
        <v>0</v>
      </c>
      <c r="G137" s="166">
        <f>SUM('Pay App 1:Pay App 42'!H137)</f>
        <v>0</v>
      </c>
      <c r="H137" s="165"/>
      <c r="I137" s="166">
        <f t="shared" si="6"/>
        <v>0</v>
      </c>
      <c r="J137" s="167">
        <f t="shared" si="7"/>
        <v>0</v>
      </c>
      <c r="K137" s="166">
        <f t="shared" si="8"/>
        <v>0</v>
      </c>
      <c r="L137" s="166" t="str">
        <f t="shared" si="9"/>
        <v/>
      </c>
      <c r="M137" s="165"/>
      <c r="N137" s="166">
        <f>SUM('Pay App 1:Pay App 43'!L137)+SUM('Pay App 1:Pay App 43'!M137)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Data'!$N$2:$BW$88,45,FALSE)</f>
        <v>0</v>
      </c>
      <c r="F138" s="166">
        <f>IFERROR(E138+'Pay App 42'!F138,"")</f>
        <v>0</v>
      </c>
      <c r="G138" s="166">
        <f>SUM('Pay App 1:Pay App 42'!H138)</f>
        <v>0</v>
      </c>
      <c r="H138" s="165"/>
      <c r="I138" s="166">
        <f t="shared" si="6"/>
        <v>0</v>
      </c>
      <c r="J138" s="167">
        <f t="shared" si="7"/>
        <v>0</v>
      </c>
      <c r="K138" s="166">
        <f t="shared" si="8"/>
        <v>0</v>
      </c>
      <c r="L138" s="166" t="str">
        <f t="shared" si="9"/>
        <v/>
      </c>
      <c r="M138" s="165"/>
      <c r="N138" s="166">
        <f>SUM('Pay App 1:Pay App 43'!L138)+SUM('Pay App 1:Pay App 43'!M138)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Data'!$N$2:$BW$88,45,FALSE)</f>
        <v>0</v>
      </c>
      <c r="F139" s="166">
        <f>IFERROR(E139+'Pay App 42'!F139,"")</f>
        <v>0</v>
      </c>
      <c r="G139" s="166">
        <f>SUM('Pay App 1:Pay App 42'!H139)</f>
        <v>0</v>
      </c>
      <c r="H139" s="165"/>
      <c r="I139" s="166">
        <f t="shared" si="6"/>
        <v>0</v>
      </c>
      <c r="J139" s="167">
        <f t="shared" si="7"/>
        <v>0</v>
      </c>
      <c r="K139" s="166">
        <f t="shared" si="8"/>
        <v>0</v>
      </c>
      <c r="L139" s="166" t="str">
        <f t="shared" si="9"/>
        <v/>
      </c>
      <c r="M139" s="165"/>
      <c r="N139" s="166">
        <f>SUM('Pay App 1:Pay App 43'!L139)+SUM('Pay App 1:Pay App 43'!M139)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Data'!$N$2:$BW$88,45,FALSE)</f>
        <v>0</v>
      </c>
      <c r="F140" s="166">
        <f>IFERROR(E140+'Pay App 42'!F140,"")</f>
        <v>0</v>
      </c>
      <c r="G140" s="166">
        <f>SUM('Pay App 1:Pay App 42'!H140)</f>
        <v>0</v>
      </c>
      <c r="H140" s="165"/>
      <c r="I140" s="166">
        <f t="shared" si="6"/>
        <v>0</v>
      </c>
      <c r="J140" s="167">
        <f t="shared" si="7"/>
        <v>0</v>
      </c>
      <c r="K140" s="166">
        <f t="shared" si="8"/>
        <v>0</v>
      </c>
      <c r="L140" s="166" t="str">
        <f t="shared" si="9"/>
        <v/>
      </c>
      <c r="M140" s="165"/>
      <c r="N140" s="166">
        <f>SUM('Pay App 1:Pay App 43'!L140)+SUM('Pay App 1:Pay App 43'!M140)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Data'!$N$2:$BW$88,45,FALSE)</f>
        <v>0</v>
      </c>
      <c r="F141" s="166">
        <f>IFERROR(E141+'Pay App 42'!F141,"")</f>
        <v>0</v>
      </c>
      <c r="G141" s="166">
        <f>SUM('Pay App 1:Pay App 42'!H141)</f>
        <v>0</v>
      </c>
      <c r="H141" s="165"/>
      <c r="I141" s="166">
        <f t="shared" si="6"/>
        <v>0</v>
      </c>
      <c r="J141" s="167">
        <f t="shared" si="7"/>
        <v>0</v>
      </c>
      <c r="K141" s="166">
        <f t="shared" si="8"/>
        <v>0</v>
      </c>
      <c r="L141" s="166" t="str">
        <f t="shared" si="9"/>
        <v/>
      </c>
      <c r="M141" s="165"/>
      <c r="N141" s="166">
        <f>SUM('Pay App 1:Pay App 43'!L141)+SUM('Pay App 1:Pay App 43'!M141)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Data'!$N$2:$BW$88,45,FALSE)</f>
        <v>0</v>
      </c>
      <c r="F142" s="166">
        <f>IFERROR(E142+'Pay App 42'!F142,"")</f>
        <v>0</v>
      </c>
      <c r="G142" s="166">
        <f>SUM('Pay App 1:Pay App 42'!H142)</f>
        <v>0</v>
      </c>
      <c r="H142" s="165"/>
      <c r="I142" s="166">
        <f t="shared" si="6"/>
        <v>0</v>
      </c>
      <c r="J142" s="167">
        <f t="shared" si="7"/>
        <v>0</v>
      </c>
      <c r="K142" s="166">
        <f t="shared" si="8"/>
        <v>0</v>
      </c>
      <c r="L142" s="166" t="str">
        <f t="shared" si="9"/>
        <v/>
      </c>
      <c r="M142" s="165"/>
      <c r="N142" s="166">
        <f>SUM('Pay App 1:Pay App 43'!L142)+SUM('Pay App 1:Pay App 43'!M142)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Data'!$N$2:$BW$88,45,FALSE)</f>
        <v>0</v>
      </c>
      <c r="F143" s="166">
        <f>IFERROR(E143+'Pay App 42'!F143,"")</f>
        <v>0</v>
      </c>
      <c r="G143" s="166">
        <f>SUM('Pay App 1:Pay App 42'!H143)</f>
        <v>0</v>
      </c>
      <c r="H143" s="165"/>
      <c r="I143" s="166">
        <f t="shared" si="6"/>
        <v>0</v>
      </c>
      <c r="J143" s="167">
        <f t="shared" si="7"/>
        <v>0</v>
      </c>
      <c r="K143" s="166">
        <f t="shared" si="8"/>
        <v>0</v>
      </c>
      <c r="L143" s="166" t="str">
        <f t="shared" si="9"/>
        <v/>
      </c>
      <c r="M143" s="165"/>
      <c r="N143" s="166">
        <f>SUM('Pay App 1:Pay App 43'!L143)+SUM('Pay App 1:Pay App 43'!M143)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Data'!$N$2:$BW$88,45,FALSE)</f>
        <v>0</v>
      </c>
      <c r="F144" s="166">
        <f>IFERROR(E144+'Pay App 42'!F144,"")</f>
        <v>0</v>
      </c>
      <c r="G144" s="166">
        <f>SUM('Pay App 1:Pay App 42'!H144)</f>
        <v>0</v>
      </c>
      <c r="H144" s="165"/>
      <c r="I144" s="166">
        <f t="shared" si="6"/>
        <v>0</v>
      </c>
      <c r="J144" s="167">
        <f t="shared" si="7"/>
        <v>0</v>
      </c>
      <c r="K144" s="166">
        <f t="shared" si="8"/>
        <v>0</v>
      </c>
      <c r="L144" s="166" t="str">
        <f t="shared" si="9"/>
        <v/>
      </c>
      <c r="M144" s="165"/>
      <c r="N144" s="166">
        <f>SUM('Pay App 1:Pay App 43'!L144)+SUM('Pay App 1:Pay App 43'!M144)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Data'!$N$2:$BW$88,45,FALSE)</f>
        <v>0</v>
      </c>
      <c r="F145" s="166">
        <f>IFERROR(E145+'Pay App 42'!F145,"")</f>
        <v>0</v>
      </c>
      <c r="G145" s="166">
        <f>SUM('Pay App 1:Pay App 42'!H145)</f>
        <v>0</v>
      </c>
      <c r="H145" s="165"/>
      <c r="I145" s="166">
        <f t="shared" si="6"/>
        <v>0</v>
      </c>
      <c r="J145" s="167">
        <f t="shared" si="7"/>
        <v>0</v>
      </c>
      <c r="K145" s="166">
        <f t="shared" si="8"/>
        <v>0</v>
      </c>
      <c r="L145" s="166" t="str">
        <f t="shared" si="9"/>
        <v/>
      </c>
      <c r="M145" s="165"/>
      <c r="N145" s="166">
        <f>SUM('Pay App 1:Pay App 43'!L145)+SUM('Pay App 1:Pay App 43'!M145)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Data'!$N$2:$BW$88,45,FALSE)</f>
        <v>0</v>
      </c>
      <c r="F146" s="166">
        <f>IFERROR(E146+'Pay App 42'!F146,"")</f>
        <v>0</v>
      </c>
      <c r="G146" s="166">
        <f>SUM('Pay App 1:Pay App 42'!H146)</f>
        <v>0</v>
      </c>
      <c r="H146" s="165"/>
      <c r="I146" s="166">
        <f t="shared" si="6"/>
        <v>0</v>
      </c>
      <c r="J146" s="167">
        <f t="shared" si="7"/>
        <v>0</v>
      </c>
      <c r="K146" s="166">
        <f t="shared" si="8"/>
        <v>0</v>
      </c>
      <c r="L146" s="166" t="str">
        <f t="shared" si="9"/>
        <v/>
      </c>
      <c r="M146" s="165"/>
      <c r="N146" s="166">
        <f>SUM('Pay App 1:Pay App 43'!L146)+SUM('Pay App 1:Pay App 43'!M146)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Data'!$N$2:$BW$88,45,FALSE)</f>
        <v>0</v>
      </c>
      <c r="F147" s="166">
        <f>IFERROR(E147+'Pay App 42'!F147,"")</f>
        <v>0</v>
      </c>
      <c r="G147" s="166">
        <f>SUM('Pay App 1:Pay App 42'!H147)</f>
        <v>0</v>
      </c>
      <c r="H147" s="165"/>
      <c r="I147" s="166">
        <f t="shared" si="6"/>
        <v>0</v>
      </c>
      <c r="J147" s="167">
        <f t="shared" si="7"/>
        <v>0</v>
      </c>
      <c r="K147" s="166">
        <f t="shared" si="8"/>
        <v>0</v>
      </c>
      <c r="L147" s="166" t="str">
        <f t="shared" si="9"/>
        <v/>
      </c>
      <c r="M147" s="165"/>
      <c r="N147" s="166">
        <f>SUM('Pay App 1:Pay App 43'!L147)+SUM('Pay App 1:Pay App 43'!M147)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Data'!$N$2:$BW$88,45,FALSE)</f>
        <v>0</v>
      </c>
      <c r="F148" s="166">
        <f>IFERROR(E148+'Pay App 42'!F148,"")</f>
        <v>0</v>
      </c>
      <c r="G148" s="166">
        <f>SUM('Pay App 1:Pay App 42'!H148)</f>
        <v>0</v>
      </c>
      <c r="H148" s="165"/>
      <c r="I148" s="166">
        <f t="shared" si="6"/>
        <v>0</v>
      </c>
      <c r="J148" s="167">
        <f t="shared" si="7"/>
        <v>0</v>
      </c>
      <c r="K148" s="166">
        <f t="shared" si="8"/>
        <v>0</v>
      </c>
      <c r="L148" s="166" t="str">
        <f t="shared" si="9"/>
        <v/>
      </c>
      <c r="M148" s="165"/>
      <c r="N148" s="166">
        <f>SUM('Pay App 1:Pay App 43'!L148)+SUM('Pay App 1:Pay App 43'!M148)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FrjorQhhsb7RLElIssKXyXPAcEz6KZkA3EA3BlgsO8/6qJtJsuwAsAlmUaX9SdXo40yCDOJ5EyDlGQH0kJnWIg==" saltValue="QrZurFWG3zw9iSLx+qe7Ag=="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197" priority="2" operator="equal">
      <formula>0</formula>
    </cfRule>
  </conditionalFormatting>
  <conditionalFormatting sqref="D106:G148">
    <cfRule type="cellIs" dxfId="196" priority="1" operator="equal">
      <formula>0</formula>
    </cfRule>
  </conditionalFormatting>
  <conditionalFormatting sqref="D10:H10 D12:H14 D19:H21">
    <cfRule type="cellIs" dxfId="195" priority="6" operator="equal">
      <formula>0</formula>
    </cfRule>
  </conditionalFormatting>
  <conditionalFormatting sqref="H51">
    <cfRule type="cellIs" dxfId="194" priority="9" operator="lessThan">
      <formula>0</formula>
    </cfRule>
  </conditionalFormatting>
  <conditionalFormatting sqref="I57:I100 K57:K100 I106:I148 K106:K148 N106:O148">
    <cfRule type="cellIs" dxfId="193" priority="14" operator="equal">
      <formula>0</formula>
    </cfRule>
  </conditionalFormatting>
  <conditionalFormatting sqref="J57:J100 J106:J149">
    <cfRule type="cellIs" dxfId="192" priority="11" operator="greaterThan">
      <formula>1</formula>
    </cfRule>
    <cfRule type="cellIs" dxfId="191" priority="12" operator="equal">
      <formula>0</formula>
    </cfRule>
  </conditionalFormatting>
  <conditionalFormatting sqref="K57:K100 K106:K148">
    <cfRule type="cellIs" dxfId="190" priority="10" operator="lessThan">
      <formula>0</formula>
    </cfRule>
  </conditionalFormatting>
  <conditionalFormatting sqref="M57:M100">
    <cfRule type="cellIs" dxfId="189" priority="13" operator="lessThan">
      <formula>0</formula>
    </cfRule>
  </conditionalFormatting>
  <conditionalFormatting sqref="M106:M148">
    <cfRule type="cellIs" dxfId="188" priority="8" operator="lessThan">
      <formula>0</formula>
    </cfRule>
  </conditionalFormatting>
  <conditionalFormatting sqref="N57:O100">
    <cfRule type="cellIs" dxfId="187"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DA1C334E-57D4-4905-9640-6A421F8EF068}">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F6243F07-D80A-4C70-94E9-BFDEE6C68C0B}">
          <x14:formula1>
            <xm:f>'Graph Data'!$L$74:$L$76</xm:f>
          </x14:formula1>
          <xm:sqref>G17</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F1F0D-D7D3-4C43-B0E5-492ED2D0CB1B}">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44</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44'!E149)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44'!G41)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43'!H49)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44.1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Data'!$N$2:$BW$88,46,FALSE)</f>
        <v>0</v>
      </c>
      <c r="F57" s="166">
        <f>IFERROR(E57+'Pay App 43'!F57,"")</f>
        <v>0</v>
      </c>
      <c r="G57" s="166">
        <f>SUM('Pay App 1:Pay App 43'!H57)</f>
        <v>0</v>
      </c>
      <c r="H57" s="165"/>
      <c r="I57" s="166">
        <f>G57+H57</f>
        <v>0</v>
      </c>
      <c r="J57" s="167">
        <f>IFERROR(I57/F57,0)</f>
        <v>0</v>
      </c>
      <c r="K57" s="166">
        <f>IFERROR(F57-I57,"")</f>
        <v>0</v>
      </c>
      <c r="L57" s="166" t="str">
        <f>IF(AND($H$33&lt;100000, $H$33&gt;0, H57&gt;=1),0,IF(AND($H$33&gt;=100000,H57&lt;&gt;""),O57,""))</f>
        <v/>
      </c>
      <c r="M57" s="165"/>
      <c r="N57" s="166">
        <f>SUM('Pay App 1:Pay App 44'!L57)+SUM('Pay App 1:Pay App 44'!M57)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Data'!$N$2:$BW$88,46,FALSE)</f>
        <v>0</v>
      </c>
      <c r="F58" s="166">
        <f>IFERROR(E58+'Pay App 43'!F58,"")</f>
        <v>0</v>
      </c>
      <c r="G58" s="166">
        <f>SUM('Pay App 1:Pay App 43'!H58)</f>
        <v>0</v>
      </c>
      <c r="H58" s="165"/>
      <c r="I58" s="166">
        <f>G58+H58</f>
        <v>0</v>
      </c>
      <c r="J58" s="167">
        <f>IFERROR(I58/F58,0)</f>
        <v>0</v>
      </c>
      <c r="K58" s="166">
        <f>IFERROR(F58-I58,"")</f>
        <v>0</v>
      </c>
      <c r="L58" s="166" t="str">
        <f t="shared" ref="L58:L100" si="0">IF(AND($H$33&lt;100000, $H$33&gt;0, H58&gt;=1),0,IF(AND($H$33&gt;=100000,H58&lt;&gt;""),O58,""))</f>
        <v/>
      </c>
      <c r="M58" s="165"/>
      <c r="N58" s="166">
        <f>SUM('Pay App 1:Pay App 44'!L58)+SUM('Pay App 1:Pay App 44'!M58)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Data'!$N$2:$BW$88,46,FALSE)</f>
        <v>0</v>
      </c>
      <c r="F59" s="166">
        <f>IFERROR(E59+'Pay App 43'!F59,"")</f>
        <v>0</v>
      </c>
      <c r="G59" s="166">
        <f>SUM('Pay App 1:Pay App 43'!H59)</f>
        <v>0</v>
      </c>
      <c r="H59" s="165"/>
      <c r="I59" s="166">
        <f t="shared" ref="I59:I99" si="2">G59+H59</f>
        <v>0</v>
      </c>
      <c r="J59" s="167">
        <f t="shared" ref="J59:J99" si="3">IFERROR(I59/F59,0)</f>
        <v>0</v>
      </c>
      <c r="K59" s="166">
        <f t="shared" ref="K59:K99" si="4">IFERROR(F59-I59,"")</f>
        <v>0</v>
      </c>
      <c r="L59" s="166" t="str">
        <f t="shared" si="0"/>
        <v/>
      </c>
      <c r="M59" s="165"/>
      <c r="N59" s="166">
        <f>SUM('Pay App 1:Pay App 44'!L59)+SUM('Pay App 1:Pay App 44'!M59)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Data'!$N$2:$BW$88,46,FALSE)</f>
        <v>0</v>
      </c>
      <c r="F60" s="166">
        <f>IFERROR(E60+'Pay App 43'!F60,"")</f>
        <v>0</v>
      </c>
      <c r="G60" s="166">
        <f>SUM('Pay App 1:Pay App 43'!H60)</f>
        <v>0</v>
      </c>
      <c r="H60" s="165"/>
      <c r="I60" s="166">
        <f t="shared" si="2"/>
        <v>0</v>
      </c>
      <c r="J60" s="167">
        <f t="shared" si="3"/>
        <v>0</v>
      </c>
      <c r="K60" s="166">
        <f t="shared" si="4"/>
        <v>0</v>
      </c>
      <c r="L60" s="166" t="str">
        <f t="shared" si="0"/>
        <v/>
      </c>
      <c r="M60" s="165"/>
      <c r="N60" s="166">
        <f>SUM('Pay App 1:Pay App 44'!L60)+SUM('Pay App 1:Pay App 44'!M60)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Data'!$N$2:$BW$88,46,FALSE)</f>
        <v>0</v>
      </c>
      <c r="F61" s="166">
        <f>IFERROR(E61+'Pay App 43'!F61,"")</f>
        <v>0</v>
      </c>
      <c r="G61" s="166">
        <f>SUM('Pay App 1:Pay App 43'!H61)</f>
        <v>0</v>
      </c>
      <c r="H61" s="165"/>
      <c r="I61" s="166">
        <f t="shared" si="2"/>
        <v>0</v>
      </c>
      <c r="J61" s="167">
        <f t="shared" si="3"/>
        <v>0</v>
      </c>
      <c r="K61" s="166">
        <f t="shared" si="4"/>
        <v>0</v>
      </c>
      <c r="L61" s="166" t="str">
        <f t="shared" si="0"/>
        <v/>
      </c>
      <c r="M61" s="165"/>
      <c r="N61" s="166">
        <f>SUM('Pay App 1:Pay App 44'!L61)+SUM('Pay App 1:Pay App 44'!M61)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Data'!$N$2:$BW$88,46,FALSE)</f>
        <v>0</v>
      </c>
      <c r="F62" s="166">
        <f>IFERROR(E62+'Pay App 43'!F62,"")</f>
        <v>0</v>
      </c>
      <c r="G62" s="166">
        <f>SUM('Pay App 1:Pay App 43'!H62)</f>
        <v>0</v>
      </c>
      <c r="H62" s="165"/>
      <c r="I62" s="166">
        <f t="shared" si="2"/>
        <v>0</v>
      </c>
      <c r="J62" s="167">
        <f t="shared" si="3"/>
        <v>0</v>
      </c>
      <c r="K62" s="166">
        <f t="shared" si="4"/>
        <v>0</v>
      </c>
      <c r="L62" s="166" t="str">
        <f t="shared" si="0"/>
        <v/>
      </c>
      <c r="M62" s="165"/>
      <c r="N62" s="166">
        <f>SUM('Pay App 1:Pay App 44'!L62)+SUM('Pay App 1:Pay App 44'!M62)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Data'!$N$2:$BW$88,46,FALSE)</f>
        <v>0</v>
      </c>
      <c r="F63" s="166">
        <f>IFERROR(E63+'Pay App 43'!F63,"")</f>
        <v>0</v>
      </c>
      <c r="G63" s="166">
        <f>SUM('Pay App 1:Pay App 43'!H63)</f>
        <v>0</v>
      </c>
      <c r="H63" s="165"/>
      <c r="I63" s="166">
        <f t="shared" si="2"/>
        <v>0</v>
      </c>
      <c r="J63" s="167">
        <f t="shared" si="3"/>
        <v>0</v>
      </c>
      <c r="K63" s="166">
        <f t="shared" si="4"/>
        <v>0</v>
      </c>
      <c r="L63" s="166" t="str">
        <f t="shared" si="0"/>
        <v/>
      </c>
      <c r="M63" s="165"/>
      <c r="N63" s="166">
        <f>SUM('Pay App 1:Pay App 44'!L63)+SUM('Pay App 1:Pay App 44'!M63)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Data'!$N$2:$BW$88,46,FALSE)</f>
        <v>0</v>
      </c>
      <c r="F64" s="166">
        <f>IFERROR(E64+'Pay App 43'!F64,"")</f>
        <v>0</v>
      </c>
      <c r="G64" s="166">
        <f>SUM('Pay App 1:Pay App 43'!H64)</f>
        <v>0</v>
      </c>
      <c r="H64" s="165"/>
      <c r="I64" s="166">
        <f t="shared" si="2"/>
        <v>0</v>
      </c>
      <c r="J64" s="167">
        <f t="shared" si="3"/>
        <v>0</v>
      </c>
      <c r="K64" s="166">
        <f t="shared" si="4"/>
        <v>0</v>
      </c>
      <c r="L64" s="166" t="str">
        <f t="shared" si="0"/>
        <v/>
      </c>
      <c r="M64" s="165"/>
      <c r="N64" s="166">
        <f>SUM('Pay App 1:Pay App 44'!L64)+SUM('Pay App 1:Pay App 44'!M64)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Data'!$N$2:$BW$88,46,FALSE)</f>
        <v>0</v>
      </c>
      <c r="F65" s="166">
        <f>IFERROR(E65+'Pay App 43'!F65,"")</f>
        <v>0</v>
      </c>
      <c r="G65" s="166">
        <f>SUM('Pay App 1:Pay App 43'!H65)</f>
        <v>0</v>
      </c>
      <c r="H65" s="165"/>
      <c r="I65" s="166">
        <f t="shared" si="2"/>
        <v>0</v>
      </c>
      <c r="J65" s="167">
        <f t="shared" si="3"/>
        <v>0</v>
      </c>
      <c r="K65" s="166">
        <f t="shared" si="4"/>
        <v>0</v>
      </c>
      <c r="L65" s="166" t="str">
        <f t="shared" si="0"/>
        <v/>
      </c>
      <c r="M65" s="165"/>
      <c r="N65" s="166">
        <f>SUM('Pay App 1:Pay App 44'!L65)+SUM('Pay App 1:Pay App 44'!M65)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Data'!$N$2:$BW$88,46,FALSE)</f>
        <v>0</v>
      </c>
      <c r="F66" s="166">
        <f>IFERROR(E66+'Pay App 43'!F66,"")</f>
        <v>0</v>
      </c>
      <c r="G66" s="166">
        <f>SUM('Pay App 1:Pay App 43'!H66)</f>
        <v>0</v>
      </c>
      <c r="H66" s="165"/>
      <c r="I66" s="166">
        <f t="shared" si="2"/>
        <v>0</v>
      </c>
      <c r="J66" s="167">
        <f t="shared" si="3"/>
        <v>0</v>
      </c>
      <c r="K66" s="166">
        <f t="shared" si="4"/>
        <v>0</v>
      </c>
      <c r="L66" s="166" t="str">
        <f t="shared" si="0"/>
        <v/>
      </c>
      <c r="M66" s="165"/>
      <c r="N66" s="166">
        <f>SUM('Pay App 1:Pay App 44'!L66)+SUM('Pay App 1:Pay App 44'!M66)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Data'!$N$2:$BW$88,46,FALSE)</f>
        <v>0</v>
      </c>
      <c r="F67" s="166">
        <f>IFERROR(E67+'Pay App 43'!F67,"")</f>
        <v>0</v>
      </c>
      <c r="G67" s="166">
        <f>SUM('Pay App 1:Pay App 43'!H67)</f>
        <v>0</v>
      </c>
      <c r="H67" s="165"/>
      <c r="I67" s="166">
        <f t="shared" si="2"/>
        <v>0</v>
      </c>
      <c r="J67" s="167">
        <f t="shared" si="3"/>
        <v>0</v>
      </c>
      <c r="K67" s="166">
        <f t="shared" si="4"/>
        <v>0</v>
      </c>
      <c r="L67" s="166" t="str">
        <f t="shared" si="0"/>
        <v/>
      </c>
      <c r="M67" s="165"/>
      <c r="N67" s="166">
        <f>SUM('Pay App 1:Pay App 44'!L67)+SUM('Pay App 1:Pay App 44'!M67)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Data'!$N$2:$BW$88,46,FALSE)</f>
        <v>0</v>
      </c>
      <c r="F68" s="166">
        <f>IFERROR(E68+'Pay App 43'!F68,"")</f>
        <v>0</v>
      </c>
      <c r="G68" s="166">
        <f>SUM('Pay App 1:Pay App 43'!H68)</f>
        <v>0</v>
      </c>
      <c r="H68" s="165"/>
      <c r="I68" s="166">
        <f t="shared" si="2"/>
        <v>0</v>
      </c>
      <c r="J68" s="167">
        <f t="shared" si="3"/>
        <v>0</v>
      </c>
      <c r="K68" s="166">
        <f t="shared" si="4"/>
        <v>0</v>
      </c>
      <c r="L68" s="166" t="str">
        <f t="shared" si="0"/>
        <v/>
      </c>
      <c r="M68" s="165"/>
      <c r="N68" s="166">
        <f>SUM('Pay App 1:Pay App 44'!L68)+SUM('Pay App 1:Pay App 44'!M68)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Data'!$N$2:$BW$88,46,FALSE)</f>
        <v>0</v>
      </c>
      <c r="F69" s="166">
        <f>IFERROR(E69+'Pay App 43'!F69,"")</f>
        <v>0</v>
      </c>
      <c r="G69" s="166">
        <f>SUM('Pay App 1:Pay App 43'!H69)</f>
        <v>0</v>
      </c>
      <c r="H69" s="165"/>
      <c r="I69" s="166">
        <f t="shared" si="2"/>
        <v>0</v>
      </c>
      <c r="J69" s="167">
        <f t="shared" si="3"/>
        <v>0</v>
      </c>
      <c r="K69" s="166">
        <f t="shared" si="4"/>
        <v>0</v>
      </c>
      <c r="L69" s="166" t="str">
        <f t="shared" si="0"/>
        <v/>
      </c>
      <c r="M69" s="165"/>
      <c r="N69" s="166">
        <f>SUM('Pay App 1:Pay App 44'!L69)+SUM('Pay App 1:Pay App 44'!M69)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Data'!$N$2:$BW$88,46,FALSE)</f>
        <v>0</v>
      </c>
      <c r="F70" s="166">
        <f>IFERROR(E70+'Pay App 43'!F70,"")</f>
        <v>0</v>
      </c>
      <c r="G70" s="166">
        <f>SUM('Pay App 1:Pay App 43'!H70)</f>
        <v>0</v>
      </c>
      <c r="H70" s="165"/>
      <c r="I70" s="166">
        <f t="shared" si="2"/>
        <v>0</v>
      </c>
      <c r="J70" s="167">
        <f t="shared" si="3"/>
        <v>0</v>
      </c>
      <c r="K70" s="166">
        <f t="shared" si="4"/>
        <v>0</v>
      </c>
      <c r="L70" s="166" t="str">
        <f t="shared" si="0"/>
        <v/>
      </c>
      <c r="M70" s="165"/>
      <c r="N70" s="166">
        <f>SUM('Pay App 1:Pay App 44'!L70)+SUM('Pay App 1:Pay App 44'!M70)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Data'!$N$2:$BW$88,46,FALSE)</f>
        <v>0</v>
      </c>
      <c r="F71" s="166">
        <f>IFERROR(E71+'Pay App 43'!F71,"")</f>
        <v>0</v>
      </c>
      <c r="G71" s="166">
        <f>SUM('Pay App 1:Pay App 43'!H71)</f>
        <v>0</v>
      </c>
      <c r="H71" s="165"/>
      <c r="I71" s="166">
        <f t="shared" si="2"/>
        <v>0</v>
      </c>
      <c r="J71" s="167">
        <f t="shared" si="3"/>
        <v>0</v>
      </c>
      <c r="K71" s="166">
        <f t="shared" si="4"/>
        <v>0</v>
      </c>
      <c r="L71" s="166" t="str">
        <f t="shared" si="0"/>
        <v/>
      </c>
      <c r="M71" s="165"/>
      <c r="N71" s="166">
        <f>SUM('Pay App 1:Pay App 44'!L71)+SUM('Pay App 1:Pay App 44'!M71)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Data'!$N$2:$BW$88,46,FALSE)</f>
        <v>0</v>
      </c>
      <c r="F72" s="166">
        <f>IFERROR(E72+'Pay App 43'!F72,"")</f>
        <v>0</v>
      </c>
      <c r="G72" s="166">
        <f>SUM('Pay App 1:Pay App 43'!H72)</f>
        <v>0</v>
      </c>
      <c r="H72" s="165"/>
      <c r="I72" s="166">
        <f t="shared" si="2"/>
        <v>0</v>
      </c>
      <c r="J72" s="167">
        <f t="shared" si="3"/>
        <v>0</v>
      </c>
      <c r="K72" s="166">
        <f t="shared" si="4"/>
        <v>0</v>
      </c>
      <c r="L72" s="166" t="str">
        <f t="shared" si="0"/>
        <v/>
      </c>
      <c r="M72" s="165"/>
      <c r="N72" s="166">
        <f>SUM('Pay App 1:Pay App 44'!L72)+SUM('Pay App 1:Pay App 44'!M72)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Data'!$N$2:$BW$88,46,FALSE)</f>
        <v>0</v>
      </c>
      <c r="F73" s="166">
        <f>IFERROR(E73+'Pay App 43'!F73,"")</f>
        <v>0</v>
      </c>
      <c r="G73" s="166">
        <f>SUM('Pay App 1:Pay App 43'!H73)</f>
        <v>0</v>
      </c>
      <c r="H73" s="165"/>
      <c r="I73" s="166">
        <f t="shared" si="2"/>
        <v>0</v>
      </c>
      <c r="J73" s="167">
        <f t="shared" si="3"/>
        <v>0</v>
      </c>
      <c r="K73" s="166">
        <f t="shared" si="4"/>
        <v>0</v>
      </c>
      <c r="L73" s="166" t="str">
        <f t="shared" si="0"/>
        <v/>
      </c>
      <c r="M73" s="165"/>
      <c r="N73" s="166">
        <f>SUM('Pay App 1:Pay App 44'!L73)+SUM('Pay App 1:Pay App 44'!M73)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Data'!$N$2:$BW$88,46,FALSE)</f>
        <v>0</v>
      </c>
      <c r="F74" s="166">
        <f>IFERROR(E74+'Pay App 43'!F74,"")</f>
        <v>0</v>
      </c>
      <c r="G74" s="166">
        <f>SUM('Pay App 1:Pay App 43'!H74)</f>
        <v>0</v>
      </c>
      <c r="H74" s="165"/>
      <c r="I74" s="166">
        <f t="shared" si="2"/>
        <v>0</v>
      </c>
      <c r="J74" s="167">
        <f t="shared" si="3"/>
        <v>0</v>
      </c>
      <c r="K74" s="166">
        <f t="shared" si="4"/>
        <v>0</v>
      </c>
      <c r="L74" s="166" t="str">
        <f t="shared" si="0"/>
        <v/>
      </c>
      <c r="M74" s="165"/>
      <c r="N74" s="166">
        <f>SUM('Pay App 1:Pay App 44'!L74)+SUM('Pay App 1:Pay App 44'!M74)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Data'!$N$2:$BW$88,46,FALSE)</f>
        <v>0</v>
      </c>
      <c r="F75" s="166">
        <f>IFERROR(E75+'Pay App 43'!F75,"")</f>
        <v>0</v>
      </c>
      <c r="G75" s="166">
        <f>SUM('Pay App 1:Pay App 43'!H75)</f>
        <v>0</v>
      </c>
      <c r="H75" s="165"/>
      <c r="I75" s="166">
        <f t="shared" si="2"/>
        <v>0</v>
      </c>
      <c r="J75" s="167">
        <f t="shared" si="3"/>
        <v>0</v>
      </c>
      <c r="K75" s="166">
        <f t="shared" si="4"/>
        <v>0</v>
      </c>
      <c r="L75" s="166" t="str">
        <f t="shared" si="0"/>
        <v/>
      </c>
      <c r="M75" s="165"/>
      <c r="N75" s="166">
        <f>SUM('Pay App 1:Pay App 44'!L75)+SUM('Pay App 1:Pay App 44'!M75)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Data'!$N$2:$BW$88,46,FALSE)</f>
        <v>0</v>
      </c>
      <c r="F76" s="166">
        <f>IFERROR(E76+'Pay App 43'!F76,"")</f>
        <v>0</v>
      </c>
      <c r="G76" s="166">
        <f>SUM('Pay App 1:Pay App 43'!H76)</f>
        <v>0</v>
      </c>
      <c r="H76" s="165"/>
      <c r="I76" s="166">
        <f t="shared" si="2"/>
        <v>0</v>
      </c>
      <c r="J76" s="167">
        <f t="shared" si="3"/>
        <v>0</v>
      </c>
      <c r="K76" s="166">
        <f t="shared" si="4"/>
        <v>0</v>
      </c>
      <c r="L76" s="166" t="str">
        <f t="shared" si="0"/>
        <v/>
      </c>
      <c r="M76" s="165"/>
      <c r="N76" s="166">
        <f>SUM('Pay App 1:Pay App 44'!L76)+SUM('Pay App 1:Pay App 44'!M76)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Data'!$N$2:$BW$88,46,FALSE)</f>
        <v>0</v>
      </c>
      <c r="F77" s="166">
        <f>IFERROR(E77+'Pay App 43'!F77,"")</f>
        <v>0</v>
      </c>
      <c r="G77" s="166">
        <f>SUM('Pay App 1:Pay App 43'!H77)</f>
        <v>0</v>
      </c>
      <c r="H77" s="165"/>
      <c r="I77" s="166">
        <f t="shared" si="2"/>
        <v>0</v>
      </c>
      <c r="J77" s="167">
        <f t="shared" si="3"/>
        <v>0</v>
      </c>
      <c r="K77" s="166">
        <f t="shared" si="4"/>
        <v>0</v>
      </c>
      <c r="L77" s="166" t="str">
        <f t="shared" si="0"/>
        <v/>
      </c>
      <c r="M77" s="165"/>
      <c r="N77" s="166">
        <f>SUM('Pay App 1:Pay App 44'!L77)+SUM('Pay App 1:Pay App 44'!M77)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Data'!$N$2:$BW$88,46,FALSE)</f>
        <v>0</v>
      </c>
      <c r="F78" s="166">
        <f>IFERROR(E78+'Pay App 43'!F78,"")</f>
        <v>0</v>
      </c>
      <c r="G78" s="166">
        <f>SUM('Pay App 1:Pay App 43'!H78)</f>
        <v>0</v>
      </c>
      <c r="H78" s="165"/>
      <c r="I78" s="166">
        <f t="shared" si="2"/>
        <v>0</v>
      </c>
      <c r="J78" s="167">
        <f t="shared" si="3"/>
        <v>0</v>
      </c>
      <c r="K78" s="166">
        <f t="shared" si="4"/>
        <v>0</v>
      </c>
      <c r="L78" s="166" t="str">
        <f t="shared" si="0"/>
        <v/>
      </c>
      <c r="M78" s="165"/>
      <c r="N78" s="166">
        <f>SUM('Pay App 1:Pay App 44'!L78)+SUM('Pay App 1:Pay App 44'!M78)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Data'!$N$2:$BW$88,46,FALSE)</f>
        <v>0</v>
      </c>
      <c r="F79" s="166">
        <f>IFERROR(E79+'Pay App 43'!F79,"")</f>
        <v>0</v>
      </c>
      <c r="G79" s="166">
        <f>SUM('Pay App 1:Pay App 43'!H79)</f>
        <v>0</v>
      </c>
      <c r="H79" s="165"/>
      <c r="I79" s="166">
        <f t="shared" si="2"/>
        <v>0</v>
      </c>
      <c r="J79" s="167">
        <f t="shared" si="3"/>
        <v>0</v>
      </c>
      <c r="K79" s="166">
        <f t="shared" si="4"/>
        <v>0</v>
      </c>
      <c r="L79" s="166" t="str">
        <f t="shared" si="0"/>
        <v/>
      </c>
      <c r="M79" s="165"/>
      <c r="N79" s="166">
        <f>SUM('Pay App 1:Pay App 44'!L79)+SUM('Pay App 1:Pay App 44'!M79)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Data'!$N$2:$BW$88,46,FALSE)</f>
        <v>0</v>
      </c>
      <c r="F80" s="166">
        <f>IFERROR(E80+'Pay App 43'!F80,"")</f>
        <v>0</v>
      </c>
      <c r="G80" s="166">
        <f>SUM('Pay App 1:Pay App 43'!H80)</f>
        <v>0</v>
      </c>
      <c r="H80" s="165"/>
      <c r="I80" s="166">
        <f t="shared" si="2"/>
        <v>0</v>
      </c>
      <c r="J80" s="167">
        <f t="shared" si="3"/>
        <v>0</v>
      </c>
      <c r="K80" s="166">
        <f t="shared" si="4"/>
        <v>0</v>
      </c>
      <c r="L80" s="166" t="str">
        <f t="shared" si="0"/>
        <v/>
      </c>
      <c r="M80" s="165"/>
      <c r="N80" s="166">
        <f>SUM('Pay App 1:Pay App 44'!L80)+SUM('Pay App 1:Pay App 44'!M80)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Data'!$N$2:$BW$88,46,FALSE)</f>
        <v>0</v>
      </c>
      <c r="F81" s="166">
        <f>IFERROR(E81+'Pay App 43'!F81,"")</f>
        <v>0</v>
      </c>
      <c r="G81" s="166">
        <f>SUM('Pay App 1:Pay App 43'!H81)</f>
        <v>0</v>
      </c>
      <c r="H81" s="165"/>
      <c r="I81" s="166">
        <f t="shared" si="2"/>
        <v>0</v>
      </c>
      <c r="J81" s="167">
        <f t="shared" si="3"/>
        <v>0</v>
      </c>
      <c r="K81" s="166">
        <f t="shared" si="4"/>
        <v>0</v>
      </c>
      <c r="L81" s="166" t="str">
        <f t="shared" si="0"/>
        <v/>
      </c>
      <c r="M81" s="165"/>
      <c r="N81" s="166">
        <f>SUM('Pay App 1:Pay App 44'!L81)+SUM('Pay App 1:Pay App 44'!M81)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Data'!$N$2:$BW$88,46,FALSE)</f>
        <v>0</v>
      </c>
      <c r="F82" s="166">
        <f>IFERROR(E82+'Pay App 43'!F82,"")</f>
        <v>0</v>
      </c>
      <c r="G82" s="166">
        <f>SUM('Pay App 1:Pay App 43'!H82)</f>
        <v>0</v>
      </c>
      <c r="H82" s="165"/>
      <c r="I82" s="166">
        <f t="shared" si="2"/>
        <v>0</v>
      </c>
      <c r="J82" s="167">
        <f t="shared" si="3"/>
        <v>0</v>
      </c>
      <c r="K82" s="166">
        <f t="shared" si="4"/>
        <v>0</v>
      </c>
      <c r="L82" s="166" t="str">
        <f t="shared" si="0"/>
        <v/>
      </c>
      <c r="M82" s="165"/>
      <c r="N82" s="166">
        <f>SUM('Pay App 1:Pay App 44'!L82)+SUM('Pay App 1:Pay App 44'!M82)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Data'!$N$2:$BW$88,46,FALSE)</f>
        <v>0</v>
      </c>
      <c r="F83" s="166">
        <f>IFERROR(E83+'Pay App 43'!F83,"")</f>
        <v>0</v>
      </c>
      <c r="G83" s="166">
        <f>SUM('Pay App 1:Pay App 43'!H83)</f>
        <v>0</v>
      </c>
      <c r="H83" s="165"/>
      <c r="I83" s="166">
        <f t="shared" si="2"/>
        <v>0</v>
      </c>
      <c r="J83" s="167">
        <f t="shared" si="3"/>
        <v>0</v>
      </c>
      <c r="K83" s="166">
        <f t="shared" si="4"/>
        <v>0</v>
      </c>
      <c r="L83" s="166" t="str">
        <f t="shared" si="0"/>
        <v/>
      </c>
      <c r="M83" s="165"/>
      <c r="N83" s="166">
        <f>SUM('Pay App 1:Pay App 44'!L83)+SUM('Pay App 1:Pay App 44'!M83)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Data'!$N$2:$BW$88,46,FALSE)</f>
        <v>0</v>
      </c>
      <c r="F84" s="166">
        <f>IFERROR(E84+'Pay App 43'!F84,"")</f>
        <v>0</v>
      </c>
      <c r="G84" s="166">
        <f>SUM('Pay App 1:Pay App 43'!H84)</f>
        <v>0</v>
      </c>
      <c r="H84" s="165"/>
      <c r="I84" s="166">
        <f t="shared" si="2"/>
        <v>0</v>
      </c>
      <c r="J84" s="167">
        <f t="shared" si="3"/>
        <v>0</v>
      </c>
      <c r="K84" s="166">
        <f t="shared" si="4"/>
        <v>0</v>
      </c>
      <c r="L84" s="166" t="str">
        <f t="shared" si="0"/>
        <v/>
      </c>
      <c r="M84" s="165"/>
      <c r="N84" s="166">
        <f>SUM('Pay App 1:Pay App 44'!L84)+SUM('Pay App 1:Pay App 44'!M84)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Data'!$N$2:$BW$88,46,FALSE)</f>
        <v>0</v>
      </c>
      <c r="F85" s="166">
        <f>IFERROR(E85+'Pay App 43'!F85,"")</f>
        <v>0</v>
      </c>
      <c r="G85" s="166">
        <f>SUM('Pay App 1:Pay App 43'!H85)</f>
        <v>0</v>
      </c>
      <c r="H85" s="165"/>
      <c r="I85" s="166">
        <f t="shared" si="2"/>
        <v>0</v>
      </c>
      <c r="J85" s="167">
        <f t="shared" si="3"/>
        <v>0</v>
      </c>
      <c r="K85" s="166">
        <f t="shared" si="4"/>
        <v>0</v>
      </c>
      <c r="L85" s="166" t="str">
        <f t="shared" si="0"/>
        <v/>
      </c>
      <c r="M85" s="165"/>
      <c r="N85" s="166">
        <f>SUM('Pay App 1:Pay App 44'!L85)+SUM('Pay App 1:Pay App 44'!M85)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Data'!$N$2:$BW$88,46,FALSE)</f>
        <v>0</v>
      </c>
      <c r="F86" s="166">
        <f>IFERROR(E86+'Pay App 43'!F86,"")</f>
        <v>0</v>
      </c>
      <c r="G86" s="166">
        <f>SUM('Pay App 1:Pay App 43'!H86)</f>
        <v>0</v>
      </c>
      <c r="H86" s="165"/>
      <c r="I86" s="166">
        <f t="shared" si="2"/>
        <v>0</v>
      </c>
      <c r="J86" s="167">
        <f t="shared" si="3"/>
        <v>0</v>
      </c>
      <c r="K86" s="166">
        <f t="shared" si="4"/>
        <v>0</v>
      </c>
      <c r="L86" s="166" t="str">
        <f t="shared" si="0"/>
        <v/>
      </c>
      <c r="M86" s="165"/>
      <c r="N86" s="166">
        <f>SUM('Pay App 1:Pay App 44'!L86)+SUM('Pay App 1:Pay App 44'!M86)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Data'!$N$2:$BW$88,46,FALSE)</f>
        <v>0</v>
      </c>
      <c r="F87" s="166">
        <f>IFERROR(E87+'Pay App 43'!F87,"")</f>
        <v>0</v>
      </c>
      <c r="G87" s="166">
        <f>SUM('Pay App 1:Pay App 43'!H87)</f>
        <v>0</v>
      </c>
      <c r="H87" s="165"/>
      <c r="I87" s="166">
        <f t="shared" si="2"/>
        <v>0</v>
      </c>
      <c r="J87" s="167">
        <f t="shared" si="3"/>
        <v>0</v>
      </c>
      <c r="K87" s="166">
        <f t="shared" si="4"/>
        <v>0</v>
      </c>
      <c r="L87" s="166" t="str">
        <f t="shared" si="0"/>
        <v/>
      </c>
      <c r="M87" s="165"/>
      <c r="N87" s="166">
        <f>SUM('Pay App 1:Pay App 44'!L87)+SUM('Pay App 1:Pay App 44'!M87)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Data'!$N$2:$BW$88,46,FALSE)</f>
        <v>0</v>
      </c>
      <c r="F88" s="166">
        <f>IFERROR(E88+'Pay App 43'!F88,"")</f>
        <v>0</v>
      </c>
      <c r="G88" s="166">
        <f>SUM('Pay App 1:Pay App 43'!H88)</f>
        <v>0</v>
      </c>
      <c r="H88" s="165"/>
      <c r="I88" s="166">
        <f t="shared" si="2"/>
        <v>0</v>
      </c>
      <c r="J88" s="167">
        <f t="shared" si="3"/>
        <v>0</v>
      </c>
      <c r="K88" s="166">
        <f t="shared" si="4"/>
        <v>0</v>
      </c>
      <c r="L88" s="166" t="str">
        <f t="shared" si="0"/>
        <v/>
      </c>
      <c r="M88" s="165"/>
      <c r="N88" s="166">
        <f>SUM('Pay App 1:Pay App 44'!L88)+SUM('Pay App 1:Pay App 44'!M88)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Data'!$N$2:$BW$88,46,FALSE)</f>
        <v>0</v>
      </c>
      <c r="F89" s="166">
        <f>IFERROR(E89+'Pay App 43'!F89,"")</f>
        <v>0</v>
      </c>
      <c r="G89" s="166">
        <f>SUM('Pay App 1:Pay App 43'!H89)</f>
        <v>0</v>
      </c>
      <c r="H89" s="165"/>
      <c r="I89" s="166">
        <f t="shared" si="2"/>
        <v>0</v>
      </c>
      <c r="J89" s="167">
        <f t="shared" si="3"/>
        <v>0</v>
      </c>
      <c r="K89" s="166">
        <f t="shared" si="4"/>
        <v>0</v>
      </c>
      <c r="L89" s="166" t="str">
        <f t="shared" si="0"/>
        <v/>
      </c>
      <c r="M89" s="165"/>
      <c r="N89" s="166">
        <f>SUM('Pay App 1:Pay App 44'!L89)+SUM('Pay App 1:Pay App 44'!M89)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Data'!$N$2:$BW$88,46,FALSE)</f>
        <v>0</v>
      </c>
      <c r="F90" s="166">
        <f>IFERROR(E90+'Pay App 43'!F90,"")</f>
        <v>0</v>
      </c>
      <c r="G90" s="166">
        <f>SUM('Pay App 1:Pay App 43'!H90)</f>
        <v>0</v>
      </c>
      <c r="H90" s="165"/>
      <c r="I90" s="166">
        <f t="shared" si="2"/>
        <v>0</v>
      </c>
      <c r="J90" s="167">
        <f t="shared" si="3"/>
        <v>0</v>
      </c>
      <c r="K90" s="166">
        <f t="shared" si="4"/>
        <v>0</v>
      </c>
      <c r="L90" s="166" t="str">
        <f t="shared" si="0"/>
        <v/>
      </c>
      <c r="M90" s="165"/>
      <c r="N90" s="166">
        <f>SUM('Pay App 1:Pay App 44'!L90)+SUM('Pay App 1:Pay App 44'!M90)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Data'!$N$2:$BW$88,46,FALSE)</f>
        <v>0</v>
      </c>
      <c r="F91" s="166">
        <f>IFERROR(E91+'Pay App 43'!F91,"")</f>
        <v>0</v>
      </c>
      <c r="G91" s="166">
        <f>SUM('Pay App 1:Pay App 43'!H91)</f>
        <v>0</v>
      </c>
      <c r="H91" s="165"/>
      <c r="I91" s="166">
        <f t="shared" si="2"/>
        <v>0</v>
      </c>
      <c r="J91" s="167">
        <f t="shared" si="3"/>
        <v>0</v>
      </c>
      <c r="K91" s="166">
        <f t="shared" si="4"/>
        <v>0</v>
      </c>
      <c r="L91" s="166" t="str">
        <f t="shared" si="0"/>
        <v/>
      </c>
      <c r="M91" s="165"/>
      <c r="N91" s="166">
        <f>SUM('Pay App 1:Pay App 44'!L91)+SUM('Pay App 1:Pay App 44'!M91)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Data'!$N$2:$BW$88,46,FALSE)</f>
        <v>0</v>
      </c>
      <c r="F92" s="166">
        <f>IFERROR(E92+'Pay App 43'!F92,"")</f>
        <v>0</v>
      </c>
      <c r="G92" s="166">
        <f>SUM('Pay App 1:Pay App 43'!H92)</f>
        <v>0</v>
      </c>
      <c r="H92" s="165"/>
      <c r="I92" s="166">
        <f t="shared" si="2"/>
        <v>0</v>
      </c>
      <c r="J92" s="167">
        <f t="shared" si="3"/>
        <v>0</v>
      </c>
      <c r="K92" s="166">
        <f t="shared" si="4"/>
        <v>0</v>
      </c>
      <c r="L92" s="166" t="str">
        <f t="shared" si="0"/>
        <v/>
      </c>
      <c r="M92" s="165"/>
      <c r="N92" s="166">
        <f>SUM('Pay App 1:Pay App 44'!L92)+SUM('Pay App 1:Pay App 44'!M92)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Data'!$N$2:$BW$88,46,FALSE)</f>
        <v>0</v>
      </c>
      <c r="F93" s="166">
        <f>IFERROR(E93+'Pay App 43'!F93,"")</f>
        <v>0</v>
      </c>
      <c r="G93" s="166">
        <f>SUM('Pay App 1:Pay App 43'!H93)</f>
        <v>0</v>
      </c>
      <c r="H93" s="165"/>
      <c r="I93" s="166">
        <f t="shared" si="2"/>
        <v>0</v>
      </c>
      <c r="J93" s="167">
        <f t="shared" si="3"/>
        <v>0</v>
      </c>
      <c r="K93" s="166">
        <f t="shared" si="4"/>
        <v>0</v>
      </c>
      <c r="L93" s="166" t="str">
        <f t="shared" si="0"/>
        <v/>
      </c>
      <c r="M93" s="165"/>
      <c r="N93" s="166">
        <f>SUM('Pay App 1:Pay App 44'!L93)+SUM('Pay App 1:Pay App 44'!M93)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Data'!$N$2:$BW$88,46,FALSE)</f>
        <v>0</v>
      </c>
      <c r="F94" s="166">
        <f>IFERROR(E94+'Pay App 43'!F94,"")</f>
        <v>0</v>
      </c>
      <c r="G94" s="166">
        <f>SUM('Pay App 1:Pay App 43'!H94)</f>
        <v>0</v>
      </c>
      <c r="H94" s="165"/>
      <c r="I94" s="166">
        <f t="shared" si="2"/>
        <v>0</v>
      </c>
      <c r="J94" s="167">
        <f t="shared" si="3"/>
        <v>0</v>
      </c>
      <c r="K94" s="166">
        <f t="shared" si="4"/>
        <v>0</v>
      </c>
      <c r="L94" s="166" t="str">
        <f t="shared" si="0"/>
        <v/>
      </c>
      <c r="M94" s="165"/>
      <c r="N94" s="166">
        <f>SUM('Pay App 1:Pay App 44'!L94)+SUM('Pay App 1:Pay App 44'!M94)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Data'!$N$2:$BW$88,46,FALSE)</f>
        <v>0</v>
      </c>
      <c r="F95" s="166">
        <f>IFERROR(E95+'Pay App 43'!F95,"")</f>
        <v>0</v>
      </c>
      <c r="G95" s="166">
        <f>SUM('Pay App 1:Pay App 43'!H95)</f>
        <v>0</v>
      </c>
      <c r="H95" s="165"/>
      <c r="I95" s="166">
        <f t="shared" si="2"/>
        <v>0</v>
      </c>
      <c r="J95" s="167">
        <f t="shared" si="3"/>
        <v>0</v>
      </c>
      <c r="K95" s="166">
        <f t="shared" si="4"/>
        <v>0</v>
      </c>
      <c r="L95" s="166" t="str">
        <f t="shared" si="0"/>
        <v/>
      </c>
      <c r="M95" s="165"/>
      <c r="N95" s="166">
        <f>SUM('Pay App 1:Pay App 44'!L95)+SUM('Pay App 1:Pay App 44'!M95)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Data'!$N$2:$BW$88,46,FALSE)</f>
        <v>0</v>
      </c>
      <c r="F96" s="166">
        <f>IFERROR(E96+'Pay App 43'!F96,"")</f>
        <v>0</v>
      </c>
      <c r="G96" s="166">
        <f>SUM('Pay App 1:Pay App 43'!H96)</f>
        <v>0</v>
      </c>
      <c r="H96" s="165"/>
      <c r="I96" s="166">
        <f t="shared" si="2"/>
        <v>0</v>
      </c>
      <c r="J96" s="167">
        <f t="shared" si="3"/>
        <v>0</v>
      </c>
      <c r="K96" s="166">
        <f t="shared" si="4"/>
        <v>0</v>
      </c>
      <c r="L96" s="166" t="str">
        <f t="shared" si="0"/>
        <v/>
      </c>
      <c r="M96" s="165"/>
      <c r="N96" s="166">
        <f>SUM('Pay App 1:Pay App 44'!L96)+SUM('Pay App 1:Pay App 44'!M96)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Data'!$N$2:$BW$88,46,FALSE)</f>
        <v>0</v>
      </c>
      <c r="F97" s="166">
        <f>IFERROR(E97+'Pay App 43'!F97,"")</f>
        <v>0</v>
      </c>
      <c r="G97" s="166">
        <f>SUM('Pay App 1:Pay App 43'!H97)</f>
        <v>0</v>
      </c>
      <c r="H97" s="165"/>
      <c r="I97" s="166">
        <f t="shared" si="2"/>
        <v>0</v>
      </c>
      <c r="J97" s="167">
        <f t="shared" si="3"/>
        <v>0</v>
      </c>
      <c r="K97" s="166">
        <f t="shared" si="4"/>
        <v>0</v>
      </c>
      <c r="L97" s="166" t="str">
        <f t="shared" si="0"/>
        <v/>
      </c>
      <c r="M97" s="165"/>
      <c r="N97" s="166">
        <f>SUM('Pay App 1:Pay App 44'!L97)+SUM('Pay App 1:Pay App 44'!M97)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Data'!$N$2:$BW$88,46,FALSE)</f>
        <v>0</v>
      </c>
      <c r="F98" s="166">
        <f>IFERROR(E98+'Pay App 43'!F98,"")</f>
        <v>0</v>
      </c>
      <c r="G98" s="166">
        <f>SUM('Pay App 1:Pay App 43'!H98)</f>
        <v>0</v>
      </c>
      <c r="H98" s="165"/>
      <c r="I98" s="166">
        <f t="shared" si="2"/>
        <v>0</v>
      </c>
      <c r="J98" s="167">
        <f t="shared" si="3"/>
        <v>0</v>
      </c>
      <c r="K98" s="166">
        <f t="shared" si="4"/>
        <v>0</v>
      </c>
      <c r="L98" s="166" t="str">
        <f t="shared" si="0"/>
        <v/>
      </c>
      <c r="M98" s="165"/>
      <c r="N98" s="166">
        <f>SUM('Pay App 1:Pay App 44'!L98)+SUM('Pay App 1:Pay App 44'!M98)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Data'!$N$2:$BW$88,46,FALSE)</f>
        <v>0</v>
      </c>
      <c r="F99" s="166">
        <f>IFERROR(E99+'Pay App 43'!F99,"")</f>
        <v>0</v>
      </c>
      <c r="G99" s="166">
        <f>SUM('Pay App 1:Pay App 43'!H99)</f>
        <v>0</v>
      </c>
      <c r="H99" s="165"/>
      <c r="I99" s="166">
        <f t="shared" si="2"/>
        <v>0</v>
      </c>
      <c r="J99" s="167">
        <f t="shared" si="3"/>
        <v>0</v>
      </c>
      <c r="K99" s="166">
        <f t="shared" si="4"/>
        <v>0</v>
      </c>
      <c r="L99" s="166" t="str">
        <f t="shared" si="0"/>
        <v/>
      </c>
      <c r="M99" s="165"/>
      <c r="N99" s="166">
        <f>SUM('Pay App 1:Pay App 44'!L99)+SUM('Pay App 1:Pay App 44'!M99)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Data'!$N$2:$BW$88,46,FALSE)</f>
        <v>0</v>
      </c>
      <c r="F100" s="166">
        <f>IFERROR(E100+'Pay App 43'!F100,"")</f>
        <v>0</v>
      </c>
      <c r="G100" s="166">
        <f>SUM('Pay App 1:Pay App 43'!H100)</f>
        <v>0</v>
      </c>
      <c r="H100" s="165"/>
      <c r="I100" s="166">
        <f>G100+H100</f>
        <v>0</v>
      </c>
      <c r="J100" s="167">
        <f>IFERROR(I100/F100,0)</f>
        <v>0</v>
      </c>
      <c r="K100" s="166">
        <f>IFERROR(F100-I100,"")</f>
        <v>0</v>
      </c>
      <c r="L100" s="166" t="str">
        <f t="shared" si="0"/>
        <v/>
      </c>
      <c r="M100" s="165"/>
      <c r="N100" s="166">
        <f>SUM('Pay App 1:Pay App 44'!L100)+SUM('Pay App 1:Pay App 44'!M100)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44.2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Data'!$N$2:$BW$88,46,FALSE)</f>
        <v>0</v>
      </c>
      <c r="F106" s="166">
        <f>IFERROR(E106+'Pay App 43'!F106,"")</f>
        <v>0</v>
      </c>
      <c r="G106" s="166">
        <f>SUM('Pay App 1:Pay App 43'!H106)</f>
        <v>0</v>
      </c>
      <c r="H106" s="165"/>
      <c r="I106" s="166">
        <f>G106+H106</f>
        <v>0</v>
      </c>
      <c r="J106" s="167">
        <f>IFERROR(I106/F106,0)</f>
        <v>0</v>
      </c>
      <c r="K106" s="166">
        <f>IFERROR(F106-I106,"")</f>
        <v>0</v>
      </c>
      <c r="L106" s="166" t="str">
        <f>IF(AND($H$33&lt;100000, $H$33&gt;0, H106&gt;=1),0,IF(AND($H$33&gt;=100000,H106&lt;&gt;""),O106,""))</f>
        <v/>
      </c>
      <c r="M106" s="165"/>
      <c r="N106" s="166">
        <f>SUM('Pay App 1:Pay App 44'!L106)+SUM('Pay App 1:Pay App 44'!M106)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Data'!$N$2:$BW$88,46,FALSE)</f>
        <v>0</v>
      </c>
      <c r="F107" s="166">
        <f>IFERROR(E107+'Pay App 43'!F107,"")</f>
        <v>0</v>
      </c>
      <c r="G107" s="166">
        <f>SUM('Pay App 1:Pay App 43'!H107)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44'!L107)+SUM('Pay App 1:Pay App 44'!M107)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Data'!$N$2:$BW$88,46,FALSE)</f>
        <v>0</v>
      </c>
      <c r="F108" s="166">
        <f>IFERROR(E108+'Pay App 43'!F108,"")</f>
        <v>0</v>
      </c>
      <c r="G108" s="166">
        <f>SUM('Pay App 1:Pay App 43'!H108)</f>
        <v>0</v>
      </c>
      <c r="H108" s="165"/>
      <c r="I108" s="166">
        <f t="shared" si="6"/>
        <v>0</v>
      </c>
      <c r="J108" s="167">
        <f t="shared" si="7"/>
        <v>0</v>
      </c>
      <c r="K108" s="166">
        <f t="shared" si="8"/>
        <v>0</v>
      </c>
      <c r="L108" s="166" t="str">
        <f t="shared" si="9"/>
        <v/>
      </c>
      <c r="M108" s="165"/>
      <c r="N108" s="166">
        <f>SUM('Pay App 1:Pay App 44'!L108)+SUM('Pay App 1:Pay App 44'!M108)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Data'!$N$2:$BW$88,46,FALSE)</f>
        <v>0</v>
      </c>
      <c r="F109" s="166">
        <f>IFERROR(E109+'Pay App 43'!F109,"")</f>
        <v>0</v>
      </c>
      <c r="G109" s="166">
        <f>SUM('Pay App 1:Pay App 43'!H109)</f>
        <v>0</v>
      </c>
      <c r="H109" s="165"/>
      <c r="I109" s="166">
        <f t="shared" si="6"/>
        <v>0</v>
      </c>
      <c r="J109" s="167">
        <f t="shared" si="7"/>
        <v>0</v>
      </c>
      <c r="K109" s="166">
        <f t="shared" si="8"/>
        <v>0</v>
      </c>
      <c r="L109" s="166" t="str">
        <f t="shared" si="9"/>
        <v/>
      </c>
      <c r="M109" s="165"/>
      <c r="N109" s="166">
        <f>SUM('Pay App 1:Pay App 44'!L109)+SUM('Pay App 1:Pay App 44'!M109)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Data'!$N$2:$BW$88,46,FALSE)</f>
        <v>0</v>
      </c>
      <c r="F110" s="166">
        <f>IFERROR(E110+'Pay App 43'!F110,"")</f>
        <v>0</v>
      </c>
      <c r="G110" s="166">
        <f>SUM('Pay App 1:Pay App 43'!H110)</f>
        <v>0</v>
      </c>
      <c r="H110" s="165"/>
      <c r="I110" s="166">
        <f t="shared" si="6"/>
        <v>0</v>
      </c>
      <c r="J110" s="167">
        <f t="shared" si="7"/>
        <v>0</v>
      </c>
      <c r="K110" s="166">
        <f t="shared" si="8"/>
        <v>0</v>
      </c>
      <c r="L110" s="166" t="str">
        <f t="shared" si="9"/>
        <v/>
      </c>
      <c r="M110" s="165"/>
      <c r="N110" s="166">
        <f>SUM('Pay App 1:Pay App 44'!L110)+SUM('Pay App 1:Pay App 44'!M110)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Data'!$N$2:$BW$88,46,FALSE)</f>
        <v>0</v>
      </c>
      <c r="F111" s="166">
        <f>IFERROR(E111+'Pay App 43'!F111,"")</f>
        <v>0</v>
      </c>
      <c r="G111" s="166">
        <f>SUM('Pay App 1:Pay App 43'!H111)</f>
        <v>0</v>
      </c>
      <c r="H111" s="165"/>
      <c r="I111" s="166">
        <f t="shared" si="6"/>
        <v>0</v>
      </c>
      <c r="J111" s="167">
        <f t="shared" si="7"/>
        <v>0</v>
      </c>
      <c r="K111" s="166">
        <f t="shared" si="8"/>
        <v>0</v>
      </c>
      <c r="L111" s="166" t="str">
        <f t="shared" si="9"/>
        <v/>
      </c>
      <c r="M111" s="165"/>
      <c r="N111" s="166">
        <f>SUM('Pay App 1:Pay App 44'!L111)+SUM('Pay App 1:Pay App 44'!M111)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Data'!$N$2:$BW$88,46,FALSE)</f>
        <v>0</v>
      </c>
      <c r="F112" s="166">
        <f>IFERROR(E112+'Pay App 43'!F112,"")</f>
        <v>0</v>
      </c>
      <c r="G112" s="166">
        <f>SUM('Pay App 1:Pay App 43'!H112)</f>
        <v>0</v>
      </c>
      <c r="H112" s="165"/>
      <c r="I112" s="166">
        <f t="shared" si="6"/>
        <v>0</v>
      </c>
      <c r="J112" s="167">
        <f t="shared" si="7"/>
        <v>0</v>
      </c>
      <c r="K112" s="166">
        <f t="shared" si="8"/>
        <v>0</v>
      </c>
      <c r="L112" s="166" t="str">
        <f t="shared" si="9"/>
        <v/>
      </c>
      <c r="M112" s="165"/>
      <c r="N112" s="166">
        <f>SUM('Pay App 1:Pay App 44'!L112)+SUM('Pay App 1:Pay App 44'!M112)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Data'!$N$2:$BW$88,46,FALSE)</f>
        <v>0</v>
      </c>
      <c r="F113" s="166">
        <f>IFERROR(E113+'Pay App 43'!F113,"")</f>
        <v>0</v>
      </c>
      <c r="G113" s="166">
        <f>SUM('Pay App 1:Pay App 43'!H113)</f>
        <v>0</v>
      </c>
      <c r="H113" s="165"/>
      <c r="I113" s="166">
        <f t="shared" si="6"/>
        <v>0</v>
      </c>
      <c r="J113" s="167">
        <f t="shared" si="7"/>
        <v>0</v>
      </c>
      <c r="K113" s="166">
        <f t="shared" si="8"/>
        <v>0</v>
      </c>
      <c r="L113" s="166" t="str">
        <f t="shared" si="9"/>
        <v/>
      </c>
      <c r="M113" s="165"/>
      <c r="N113" s="166">
        <f>SUM('Pay App 1:Pay App 44'!L113)+SUM('Pay App 1:Pay App 44'!M113)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Data'!$N$2:$BW$88,46,FALSE)</f>
        <v>0</v>
      </c>
      <c r="F114" s="166">
        <f>IFERROR(E114+'Pay App 43'!F114,"")</f>
        <v>0</v>
      </c>
      <c r="G114" s="166">
        <f>SUM('Pay App 1:Pay App 43'!H114)</f>
        <v>0</v>
      </c>
      <c r="H114" s="165"/>
      <c r="I114" s="166">
        <f t="shared" si="6"/>
        <v>0</v>
      </c>
      <c r="J114" s="167">
        <f t="shared" si="7"/>
        <v>0</v>
      </c>
      <c r="K114" s="166">
        <f t="shared" si="8"/>
        <v>0</v>
      </c>
      <c r="L114" s="166" t="str">
        <f t="shared" si="9"/>
        <v/>
      </c>
      <c r="M114" s="165"/>
      <c r="N114" s="166">
        <f>SUM('Pay App 1:Pay App 44'!L114)+SUM('Pay App 1:Pay App 44'!M114)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Data'!$N$2:$BW$88,46,FALSE)</f>
        <v>0</v>
      </c>
      <c r="F115" s="166">
        <f>IFERROR(E115+'Pay App 43'!F115,"")</f>
        <v>0</v>
      </c>
      <c r="G115" s="166">
        <f>SUM('Pay App 1:Pay App 43'!H115)</f>
        <v>0</v>
      </c>
      <c r="H115" s="165"/>
      <c r="I115" s="166">
        <f t="shared" si="6"/>
        <v>0</v>
      </c>
      <c r="J115" s="167">
        <f t="shared" si="7"/>
        <v>0</v>
      </c>
      <c r="K115" s="166">
        <f t="shared" si="8"/>
        <v>0</v>
      </c>
      <c r="L115" s="166" t="str">
        <f t="shared" si="9"/>
        <v/>
      </c>
      <c r="M115" s="165"/>
      <c r="N115" s="166">
        <f>SUM('Pay App 1:Pay App 44'!L115)+SUM('Pay App 1:Pay App 44'!M115)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Data'!$N$2:$BW$88,46,FALSE)</f>
        <v>0</v>
      </c>
      <c r="F116" s="166">
        <f>IFERROR(E116+'Pay App 43'!F116,"")</f>
        <v>0</v>
      </c>
      <c r="G116" s="166">
        <f>SUM('Pay App 1:Pay App 43'!H116)</f>
        <v>0</v>
      </c>
      <c r="H116" s="165"/>
      <c r="I116" s="166">
        <f t="shared" si="6"/>
        <v>0</v>
      </c>
      <c r="J116" s="167">
        <f t="shared" si="7"/>
        <v>0</v>
      </c>
      <c r="K116" s="166">
        <f t="shared" si="8"/>
        <v>0</v>
      </c>
      <c r="L116" s="166" t="str">
        <f t="shared" si="9"/>
        <v/>
      </c>
      <c r="M116" s="165"/>
      <c r="N116" s="166">
        <f>SUM('Pay App 1:Pay App 44'!L116)+SUM('Pay App 1:Pay App 44'!M116)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Data'!$N$2:$BW$88,46,FALSE)</f>
        <v>0</v>
      </c>
      <c r="F117" s="166">
        <f>IFERROR(E117+'Pay App 43'!F117,"")</f>
        <v>0</v>
      </c>
      <c r="G117" s="166">
        <f>SUM('Pay App 1:Pay App 43'!H117)</f>
        <v>0</v>
      </c>
      <c r="H117" s="165"/>
      <c r="I117" s="166">
        <f t="shared" si="6"/>
        <v>0</v>
      </c>
      <c r="J117" s="167">
        <f t="shared" si="7"/>
        <v>0</v>
      </c>
      <c r="K117" s="166">
        <f t="shared" si="8"/>
        <v>0</v>
      </c>
      <c r="L117" s="166" t="str">
        <f t="shared" si="9"/>
        <v/>
      </c>
      <c r="M117" s="165"/>
      <c r="N117" s="166">
        <f>SUM('Pay App 1:Pay App 44'!L117)+SUM('Pay App 1:Pay App 44'!M117)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Data'!$N$2:$BW$88,46,FALSE)</f>
        <v>0</v>
      </c>
      <c r="F118" s="166">
        <f>IFERROR(E118+'Pay App 43'!F118,"")</f>
        <v>0</v>
      </c>
      <c r="G118" s="166">
        <f>SUM('Pay App 1:Pay App 43'!H118)</f>
        <v>0</v>
      </c>
      <c r="H118" s="165"/>
      <c r="I118" s="166">
        <f t="shared" si="6"/>
        <v>0</v>
      </c>
      <c r="J118" s="167">
        <f t="shared" si="7"/>
        <v>0</v>
      </c>
      <c r="K118" s="166">
        <f t="shared" si="8"/>
        <v>0</v>
      </c>
      <c r="L118" s="166" t="str">
        <f t="shared" si="9"/>
        <v/>
      </c>
      <c r="M118" s="165"/>
      <c r="N118" s="166">
        <f>SUM('Pay App 1:Pay App 44'!L118)+SUM('Pay App 1:Pay App 44'!M118)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Data'!$N$2:$BW$88,46,FALSE)</f>
        <v>0</v>
      </c>
      <c r="F119" s="166">
        <f>IFERROR(E119+'Pay App 43'!F119,"")</f>
        <v>0</v>
      </c>
      <c r="G119" s="166">
        <f>SUM('Pay App 1:Pay App 43'!H119)</f>
        <v>0</v>
      </c>
      <c r="H119" s="165"/>
      <c r="I119" s="166">
        <f t="shared" si="6"/>
        <v>0</v>
      </c>
      <c r="J119" s="167">
        <f t="shared" si="7"/>
        <v>0</v>
      </c>
      <c r="K119" s="166">
        <f t="shared" si="8"/>
        <v>0</v>
      </c>
      <c r="L119" s="166" t="str">
        <f t="shared" si="9"/>
        <v/>
      </c>
      <c r="M119" s="165"/>
      <c r="N119" s="166">
        <f>SUM('Pay App 1:Pay App 44'!L119)+SUM('Pay App 1:Pay App 44'!M119)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Data'!$N$2:$BW$88,46,FALSE)</f>
        <v>0</v>
      </c>
      <c r="F120" s="166">
        <f>IFERROR(E120+'Pay App 43'!F120,"")</f>
        <v>0</v>
      </c>
      <c r="G120" s="166">
        <f>SUM('Pay App 1:Pay App 43'!H120)</f>
        <v>0</v>
      </c>
      <c r="H120" s="165"/>
      <c r="I120" s="166">
        <f t="shared" si="6"/>
        <v>0</v>
      </c>
      <c r="J120" s="167">
        <f t="shared" si="7"/>
        <v>0</v>
      </c>
      <c r="K120" s="166">
        <f t="shared" si="8"/>
        <v>0</v>
      </c>
      <c r="L120" s="166" t="str">
        <f t="shared" si="9"/>
        <v/>
      </c>
      <c r="M120" s="165"/>
      <c r="N120" s="166">
        <f>SUM('Pay App 1:Pay App 44'!L120)+SUM('Pay App 1:Pay App 44'!M120)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Data'!$N$2:$BW$88,46,FALSE)</f>
        <v>0</v>
      </c>
      <c r="F121" s="166">
        <f>IFERROR(E121+'Pay App 43'!F121,"")</f>
        <v>0</v>
      </c>
      <c r="G121" s="166">
        <f>SUM('Pay App 1:Pay App 43'!H121)</f>
        <v>0</v>
      </c>
      <c r="H121" s="165"/>
      <c r="I121" s="166">
        <f t="shared" si="6"/>
        <v>0</v>
      </c>
      <c r="J121" s="167">
        <f t="shared" si="7"/>
        <v>0</v>
      </c>
      <c r="K121" s="166">
        <f t="shared" si="8"/>
        <v>0</v>
      </c>
      <c r="L121" s="166" t="str">
        <f t="shared" si="9"/>
        <v/>
      </c>
      <c r="M121" s="165"/>
      <c r="N121" s="166">
        <f>SUM('Pay App 1:Pay App 44'!L121)+SUM('Pay App 1:Pay App 44'!M121)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Data'!$N$2:$BW$88,46,FALSE)</f>
        <v>0</v>
      </c>
      <c r="F122" s="166">
        <f>IFERROR(E122+'Pay App 43'!F122,"")</f>
        <v>0</v>
      </c>
      <c r="G122" s="166">
        <f>SUM('Pay App 1:Pay App 43'!H122)</f>
        <v>0</v>
      </c>
      <c r="H122" s="165"/>
      <c r="I122" s="166">
        <f t="shared" si="6"/>
        <v>0</v>
      </c>
      <c r="J122" s="167">
        <f t="shared" si="7"/>
        <v>0</v>
      </c>
      <c r="K122" s="166">
        <f t="shared" si="8"/>
        <v>0</v>
      </c>
      <c r="L122" s="166" t="str">
        <f t="shared" si="9"/>
        <v/>
      </c>
      <c r="M122" s="165"/>
      <c r="N122" s="166">
        <f>SUM('Pay App 1:Pay App 44'!L122)+SUM('Pay App 1:Pay App 44'!M122)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Data'!$N$2:$BW$88,46,FALSE)</f>
        <v>0</v>
      </c>
      <c r="F123" s="166">
        <f>IFERROR(E123+'Pay App 43'!F123,"")</f>
        <v>0</v>
      </c>
      <c r="G123" s="166">
        <f>SUM('Pay App 1:Pay App 43'!H123)</f>
        <v>0</v>
      </c>
      <c r="H123" s="165"/>
      <c r="I123" s="166">
        <f t="shared" si="6"/>
        <v>0</v>
      </c>
      <c r="J123" s="167">
        <f t="shared" si="7"/>
        <v>0</v>
      </c>
      <c r="K123" s="166">
        <f t="shared" si="8"/>
        <v>0</v>
      </c>
      <c r="L123" s="166" t="str">
        <f t="shared" si="9"/>
        <v/>
      </c>
      <c r="M123" s="165"/>
      <c r="N123" s="166">
        <f>SUM('Pay App 1:Pay App 44'!L123)+SUM('Pay App 1:Pay App 44'!M123)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Data'!$N$2:$BW$88,46,FALSE)</f>
        <v>0</v>
      </c>
      <c r="F124" s="166">
        <f>IFERROR(E124+'Pay App 43'!F124,"")</f>
        <v>0</v>
      </c>
      <c r="G124" s="166">
        <f>SUM('Pay App 1:Pay App 43'!H124)</f>
        <v>0</v>
      </c>
      <c r="H124" s="165"/>
      <c r="I124" s="166">
        <f t="shared" si="6"/>
        <v>0</v>
      </c>
      <c r="J124" s="167">
        <f t="shared" si="7"/>
        <v>0</v>
      </c>
      <c r="K124" s="166">
        <f t="shared" si="8"/>
        <v>0</v>
      </c>
      <c r="L124" s="166" t="str">
        <f t="shared" si="9"/>
        <v/>
      </c>
      <c r="M124" s="165"/>
      <c r="N124" s="166">
        <f>SUM('Pay App 1:Pay App 44'!L124)+SUM('Pay App 1:Pay App 44'!M124)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Data'!$N$2:$BW$88,46,FALSE)</f>
        <v>0</v>
      </c>
      <c r="F125" s="166">
        <f>IFERROR(E125+'Pay App 43'!F125,"")</f>
        <v>0</v>
      </c>
      <c r="G125" s="166">
        <f>SUM('Pay App 1:Pay App 43'!H125)</f>
        <v>0</v>
      </c>
      <c r="H125" s="165"/>
      <c r="I125" s="166">
        <f t="shared" si="6"/>
        <v>0</v>
      </c>
      <c r="J125" s="167">
        <f t="shared" si="7"/>
        <v>0</v>
      </c>
      <c r="K125" s="166">
        <f t="shared" si="8"/>
        <v>0</v>
      </c>
      <c r="L125" s="166" t="str">
        <f t="shared" si="9"/>
        <v/>
      </c>
      <c r="M125" s="165"/>
      <c r="N125" s="166">
        <f>SUM('Pay App 1:Pay App 44'!L125)+SUM('Pay App 1:Pay App 44'!M125)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Data'!$N$2:$BW$88,46,FALSE)</f>
        <v>0</v>
      </c>
      <c r="F126" s="166">
        <f>IFERROR(E126+'Pay App 43'!F126,"")</f>
        <v>0</v>
      </c>
      <c r="G126" s="166">
        <f>SUM('Pay App 1:Pay App 43'!H126)</f>
        <v>0</v>
      </c>
      <c r="H126" s="165"/>
      <c r="I126" s="166">
        <f t="shared" si="6"/>
        <v>0</v>
      </c>
      <c r="J126" s="167">
        <f t="shared" si="7"/>
        <v>0</v>
      </c>
      <c r="K126" s="166">
        <f t="shared" si="8"/>
        <v>0</v>
      </c>
      <c r="L126" s="166" t="str">
        <f t="shared" si="9"/>
        <v/>
      </c>
      <c r="M126" s="165"/>
      <c r="N126" s="166">
        <f>SUM('Pay App 1:Pay App 44'!L126)+SUM('Pay App 1:Pay App 44'!M126)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Data'!$N$2:$BW$88,46,FALSE)</f>
        <v>0</v>
      </c>
      <c r="F127" s="166">
        <f>IFERROR(E127+'Pay App 43'!F127,"")</f>
        <v>0</v>
      </c>
      <c r="G127" s="166">
        <f>SUM('Pay App 1:Pay App 43'!H127)</f>
        <v>0</v>
      </c>
      <c r="H127" s="165"/>
      <c r="I127" s="166">
        <f t="shared" si="6"/>
        <v>0</v>
      </c>
      <c r="J127" s="167">
        <f t="shared" si="7"/>
        <v>0</v>
      </c>
      <c r="K127" s="166">
        <f t="shared" si="8"/>
        <v>0</v>
      </c>
      <c r="L127" s="166" t="str">
        <f t="shared" si="9"/>
        <v/>
      </c>
      <c r="M127" s="165"/>
      <c r="N127" s="166">
        <f>SUM('Pay App 1:Pay App 44'!L127)+SUM('Pay App 1:Pay App 44'!M127)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Data'!$N$2:$BW$88,46,FALSE)</f>
        <v>0</v>
      </c>
      <c r="F128" s="166">
        <f>IFERROR(E128+'Pay App 43'!F128,"")</f>
        <v>0</v>
      </c>
      <c r="G128" s="166">
        <f>SUM('Pay App 1:Pay App 43'!H128)</f>
        <v>0</v>
      </c>
      <c r="H128" s="165"/>
      <c r="I128" s="166">
        <f t="shared" si="6"/>
        <v>0</v>
      </c>
      <c r="J128" s="167">
        <f t="shared" si="7"/>
        <v>0</v>
      </c>
      <c r="K128" s="166">
        <f t="shared" si="8"/>
        <v>0</v>
      </c>
      <c r="L128" s="166" t="str">
        <f t="shared" si="9"/>
        <v/>
      </c>
      <c r="M128" s="165"/>
      <c r="N128" s="166">
        <f>SUM('Pay App 1:Pay App 44'!L128)+SUM('Pay App 1:Pay App 44'!M128)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Data'!$N$2:$BW$88,46,FALSE)</f>
        <v>0</v>
      </c>
      <c r="F129" s="166">
        <f>IFERROR(E129+'Pay App 43'!F129,"")</f>
        <v>0</v>
      </c>
      <c r="G129" s="166">
        <f>SUM('Pay App 1:Pay App 43'!H129)</f>
        <v>0</v>
      </c>
      <c r="H129" s="165"/>
      <c r="I129" s="166">
        <f t="shared" si="6"/>
        <v>0</v>
      </c>
      <c r="J129" s="167">
        <f t="shared" si="7"/>
        <v>0</v>
      </c>
      <c r="K129" s="166">
        <f t="shared" si="8"/>
        <v>0</v>
      </c>
      <c r="L129" s="166" t="str">
        <f t="shared" si="9"/>
        <v/>
      </c>
      <c r="M129" s="165"/>
      <c r="N129" s="166">
        <f>SUM('Pay App 1:Pay App 44'!L129)+SUM('Pay App 1:Pay App 44'!M129)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Data'!$N$2:$BW$88,46,FALSE)</f>
        <v>0</v>
      </c>
      <c r="F130" s="166">
        <f>IFERROR(E130+'Pay App 43'!F130,"")</f>
        <v>0</v>
      </c>
      <c r="G130" s="166">
        <f>SUM('Pay App 1:Pay App 43'!H130)</f>
        <v>0</v>
      </c>
      <c r="H130" s="165"/>
      <c r="I130" s="166">
        <f t="shared" si="6"/>
        <v>0</v>
      </c>
      <c r="J130" s="167">
        <f t="shared" si="7"/>
        <v>0</v>
      </c>
      <c r="K130" s="166">
        <f t="shared" si="8"/>
        <v>0</v>
      </c>
      <c r="L130" s="166" t="str">
        <f t="shared" si="9"/>
        <v/>
      </c>
      <c r="M130" s="165"/>
      <c r="N130" s="166">
        <f>SUM('Pay App 1:Pay App 44'!L130)+SUM('Pay App 1:Pay App 44'!M130)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Data'!$N$2:$BW$88,46,FALSE)</f>
        <v>0</v>
      </c>
      <c r="F131" s="166">
        <f>IFERROR(E131+'Pay App 43'!F131,"")</f>
        <v>0</v>
      </c>
      <c r="G131" s="166">
        <f>SUM('Pay App 1:Pay App 43'!H131)</f>
        <v>0</v>
      </c>
      <c r="H131" s="165"/>
      <c r="I131" s="166">
        <f t="shared" si="6"/>
        <v>0</v>
      </c>
      <c r="J131" s="167">
        <f t="shared" si="7"/>
        <v>0</v>
      </c>
      <c r="K131" s="166">
        <f t="shared" si="8"/>
        <v>0</v>
      </c>
      <c r="L131" s="166" t="str">
        <f t="shared" si="9"/>
        <v/>
      </c>
      <c r="M131" s="165"/>
      <c r="N131" s="166">
        <f>SUM('Pay App 1:Pay App 44'!L131)+SUM('Pay App 1:Pay App 44'!M131)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Data'!$N$2:$BW$88,46,FALSE)</f>
        <v>0</v>
      </c>
      <c r="F132" s="166">
        <f>IFERROR(E132+'Pay App 43'!F132,"")</f>
        <v>0</v>
      </c>
      <c r="G132" s="166">
        <f>SUM('Pay App 1:Pay App 43'!H132)</f>
        <v>0</v>
      </c>
      <c r="H132" s="165"/>
      <c r="I132" s="166">
        <f t="shared" si="6"/>
        <v>0</v>
      </c>
      <c r="J132" s="167">
        <f t="shared" si="7"/>
        <v>0</v>
      </c>
      <c r="K132" s="166">
        <f t="shared" si="8"/>
        <v>0</v>
      </c>
      <c r="L132" s="166" t="str">
        <f t="shared" si="9"/>
        <v/>
      </c>
      <c r="M132" s="165"/>
      <c r="N132" s="166">
        <f>SUM('Pay App 1:Pay App 44'!L132)+SUM('Pay App 1:Pay App 44'!M132)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Data'!$N$2:$BW$88,46,FALSE)</f>
        <v>0</v>
      </c>
      <c r="F133" s="166">
        <f>IFERROR(E133+'Pay App 43'!F133,"")</f>
        <v>0</v>
      </c>
      <c r="G133" s="166">
        <f>SUM('Pay App 1:Pay App 43'!H133)</f>
        <v>0</v>
      </c>
      <c r="H133" s="165"/>
      <c r="I133" s="166">
        <f t="shared" si="6"/>
        <v>0</v>
      </c>
      <c r="J133" s="167">
        <f t="shared" si="7"/>
        <v>0</v>
      </c>
      <c r="K133" s="166">
        <f t="shared" si="8"/>
        <v>0</v>
      </c>
      <c r="L133" s="166" t="str">
        <f t="shared" si="9"/>
        <v/>
      </c>
      <c r="M133" s="165"/>
      <c r="N133" s="166">
        <f>SUM('Pay App 1:Pay App 44'!L133)+SUM('Pay App 1:Pay App 44'!M133)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Data'!$N$2:$BW$88,46,FALSE)</f>
        <v>0</v>
      </c>
      <c r="F134" s="166">
        <f>IFERROR(E134+'Pay App 43'!F134,"")</f>
        <v>0</v>
      </c>
      <c r="G134" s="166">
        <f>SUM('Pay App 1:Pay App 43'!H134)</f>
        <v>0</v>
      </c>
      <c r="H134" s="165"/>
      <c r="I134" s="166">
        <f t="shared" si="6"/>
        <v>0</v>
      </c>
      <c r="J134" s="167">
        <f t="shared" si="7"/>
        <v>0</v>
      </c>
      <c r="K134" s="166">
        <f t="shared" si="8"/>
        <v>0</v>
      </c>
      <c r="L134" s="166" t="str">
        <f t="shared" si="9"/>
        <v/>
      </c>
      <c r="M134" s="165"/>
      <c r="N134" s="166">
        <f>SUM('Pay App 1:Pay App 44'!L134)+SUM('Pay App 1:Pay App 44'!M134)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Data'!$N$2:$BW$88,46,FALSE)</f>
        <v>0</v>
      </c>
      <c r="F135" s="166">
        <f>IFERROR(E135+'Pay App 43'!F135,"")</f>
        <v>0</v>
      </c>
      <c r="G135" s="166">
        <f>SUM('Pay App 1:Pay App 43'!H135)</f>
        <v>0</v>
      </c>
      <c r="H135" s="165"/>
      <c r="I135" s="166">
        <f t="shared" si="6"/>
        <v>0</v>
      </c>
      <c r="J135" s="167">
        <f t="shared" si="7"/>
        <v>0</v>
      </c>
      <c r="K135" s="166">
        <f t="shared" si="8"/>
        <v>0</v>
      </c>
      <c r="L135" s="166" t="str">
        <f t="shared" si="9"/>
        <v/>
      </c>
      <c r="M135" s="165"/>
      <c r="N135" s="166">
        <f>SUM('Pay App 1:Pay App 44'!L135)+SUM('Pay App 1:Pay App 44'!M135)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Data'!$N$2:$BW$88,46,FALSE)</f>
        <v>0</v>
      </c>
      <c r="F136" s="166">
        <f>IFERROR(E136+'Pay App 43'!F136,"")</f>
        <v>0</v>
      </c>
      <c r="G136" s="166">
        <f>SUM('Pay App 1:Pay App 43'!H136)</f>
        <v>0</v>
      </c>
      <c r="H136" s="165"/>
      <c r="I136" s="166">
        <f t="shared" si="6"/>
        <v>0</v>
      </c>
      <c r="J136" s="167">
        <f t="shared" si="7"/>
        <v>0</v>
      </c>
      <c r="K136" s="166">
        <f t="shared" si="8"/>
        <v>0</v>
      </c>
      <c r="L136" s="166" t="str">
        <f t="shared" si="9"/>
        <v/>
      </c>
      <c r="M136" s="165"/>
      <c r="N136" s="166">
        <f>SUM('Pay App 1:Pay App 44'!L136)+SUM('Pay App 1:Pay App 44'!M136)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Data'!$N$2:$BW$88,46,FALSE)</f>
        <v>0</v>
      </c>
      <c r="F137" s="166">
        <f>IFERROR(E137+'Pay App 43'!F137,"")</f>
        <v>0</v>
      </c>
      <c r="G137" s="166">
        <f>SUM('Pay App 1:Pay App 43'!H137)</f>
        <v>0</v>
      </c>
      <c r="H137" s="165"/>
      <c r="I137" s="166">
        <f t="shared" si="6"/>
        <v>0</v>
      </c>
      <c r="J137" s="167">
        <f t="shared" si="7"/>
        <v>0</v>
      </c>
      <c r="K137" s="166">
        <f t="shared" si="8"/>
        <v>0</v>
      </c>
      <c r="L137" s="166" t="str">
        <f t="shared" si="9"/>
        <v/>
      </c>
      <c r="M137" s="165"/>
      <c r="N137" s="166">
        <f>SUM('Pay App 1:Pay App 44'!L137)+SUM('Pay App 1:Pay App 44'!M137)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Data'!$N$2:$BW$88,46,FALSE)</f>
        <v>0</v>
      </c>
      <c r="F138" s="166">
        <f>IFERROR(E138+'Pay App 43'!F138,"")</f>
        <v>0</v>
      </c>
      <c r="G138" s="166">
        <f>SUM('Pay App 1:Pay App 43'!H138)</f>
        <v>0</v>
      </c>
      <c r="H138" s="165"/>
      <c r="I138" s="166">
        <f t="shared" si="6"/>
        <v>0</v>
      </c>
      <c r="J138" s="167">
        <f t="shared" si="7"/>
        <v>0</v>
      </c>
      <c r="K138" s="166">
        <f t="shared" si="8"/>
        <v>0</v>
      </c>
      <c r="L138" s="166" t="str">
        <f t="shared" si="9"/>
        <v/>
      </c>
      <c r="M138" s="165"/>
      <c r="N138" s="166">
        <f>SUM('Pay App 1:Pay App 44'!L138)+SUM('Pay App 1:Pay App 44'!M138)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Data'!$N$2:$BW$88,46,FALSE)</f>
        <v>0</v>
      </c>
      <c r="F139" s="166">
        <f>IFERROR(E139+'Pay App 43'!F139,"")</f>
        <v>0</v>
      </c>
      <c r="G139" s="166">
        <f>SUM('Pay App 1:Pay App 43'!H139)</f>
        <v>0</v>
      </c>
      <c r="H139" s="165"/>
      <c r="I139" s="166">
        <f t="shared" si="6"/>
        <v>0</v>
      </c>
      <c r="J139" s="167">
        <f t="shared" si="7"/>
        <v>0</v>
      </c>
      <c r="K139" s="166">
        <f t="shared" si="8"/>
        <v>0</v>
      </c>
      <c r="L139" s="166" t="str">
        <f t="shared" si="9"/>
        <v/>
      </c>
      <c r="M139" s="165"/>
      <c r="N139" s="166">
        <f>SUM('Pay App 1:Pay App 44'!L139)+SUM('Pay App 1:Pay App 44'!M139)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Data'!$N$2:$BW$88,46,FALSE)</f>
        <v>0</v>
      </c>
      <c r="F140" s="166">
        <f>IFERROR(E140+'Pay App 43'!F140,"")</f>
        <v>0</v>
      </c>
      <c r="G140" s="166">
        <f>SUM('Pay App 1:Pay App 43'!H140)</f>
        <v>0</v>
      </c>
      <c r="H140" s="165"/>
      <c r="I140" s="166">
        <f t="shared" si="6"/>
        <v>0</v>
      </c>
      <c r="J140" s="167">
        <f t="shared" si="7"/>
        <v>0</v>
      </c>
      <c r="K140" s="166">
        <f t="shared" si="8"/>
        <v>0</v>
      </c>
      <c r="L140" s="166" t="str">
        <f t="shared" si="9"/>
        <v/>
      </c>
      <c r="M140" s="165"/>
      <c r="N140" s="166">
        <f>SUM('Pay App 1:Pay App 44'!L140)+SUM('Pay App 1:Pay App 44'!M140)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Data'!$N$2:$BW$88,46,FALSE)</f>
        <v>0</v>
      </c>
      <c r="F141" s="166">
        <f>IFERROR(E141+'Pay App 43'!F141,"")</f>
        <v>0</v>
      </c>
      <c r="G141" s="166">
        <f>SUM('Pay App 1:Pay App 43'!H141)</f>
        <v>0</v>
      </c>
      <c r="H141" s="165"/>
      <c r="I141" s="166">
        <f t="shared" si="6"/>
        <v>0</v>
      </c>
      <c r="J141" s="167">
        <f t="shared" si="7"/>
        <v>0</v>
      </c>
      <c r="K141" s="166">
        <f t="shared" si="8"/>
        <v>0</v>
      </c>
      <c r="L141" s="166" t="str">
        <f t="shared" si="9"/>
        <v/>
      </c>
      <c r="M141" s="165"/>
      <c r="N141" s="166">
        <f>SUM('Pay App 1:Pay App 44'!L141)+SUM('Pay App 1:Pay App 44'!M141)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Data'!$N$2:$BW$88,46,FALSE)</f>
        <v>0</v>
      </c>
      <c r="F142" s="166">
        <f>IFERROR(E142+'Pay App 43'!F142,"")</f>
        <v>0</v>
      </c>
      <c r="G142" s="166">
        <f>SUM('Pay App 1:Pay App 43'!H142)</f>
        <v>0</v>
      </c>
      <c r="H142" s="165"/>
      <c r="I142" s="166">
        <f t="shared" si="6"/>
        <v>0</v>
      </c>
      <c r="J142" s="167">
        <f t="shared" si="7"/>
        <v>0</v>
      </c>
      <c r="K142" s="166">
        <f t="shared" si="8"/>
        <v>0</v>
      </c>
      <c r="L142" s="166" t="str">
        <f t="shared" si="9"/>
        <v/>
      </c>
      <c r="M142" s="165"/>
      <c r="N142" s="166">
        <f>SUM('Pay App 1:Pay App 44'!L142)+SUM('Pay App 1:Pay App 44'!M142)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Data'!$N$2:$BW$88,46,FALSE)</f>
        <v>0</v>
      </c>
      <c r="F143" s="166">
        <f>IFERROR(E143+'Pay App 43'!F143,"")</f>
        <v>0</v>
      </c>
      <c r="G143" s="166">
        <f>SUM('Pay App 1:Pay App 43'!H143)</f>
        <v>0</v>
      </c>
      <c r="H143" s="165"/>
      <c r="I143" s="166">
        <f t="shared" si="6"/>
        <v>0</v>
      </c>
      <c r="J143" s="167">
        <f t="shared" si="7"/>
        <v>0</v>
      </c>
      <c r="K143" s="166">
        <f t="shared" si="8"/>
        <v>0</v>
      </c>
      <c r="L143" s="166" t="str">
        <f t="shared" si="9"/>
        <v/>
      </c>
      <c r="M143" s="165"/>
      <c r="N143" s="166">
        <f>SUM('Pay App 1:Pay App 44'!L143)+SUM('Pay App 1:Pay App 44'!M143)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Data'!$N$2:$BW$88,46,FALSE)</f>
        <v>0</v>
      </c>
      <c r="F144" s="166">
        <f>IFERROR(E144+'Pay App 43'!F144,"")</f>
        <v>0</v>
      </c>
      <c r="G144" s="166">
        <f>SUM('Pay App 1:Pay App 43'!H144)</f>
        <v>0</v>
      </c>
      <c r="H144" s="165"/>
      <c r="I144" s="166">
        <f t="shared" si="6"/>
        <v>0</v>
      </c>
      <c r="J144" s="167">
        <f t="shared" si="7"/>
        <v>0</v>
      </c>
      <c r="K144" s="166">
        <f t="shared" si="8"/>
        <v>0</v>
      </c>
      <c r="L144" s="166" t="str">
        <f t="shared" si="9"/>
        <v/>
      </c>
      <c r="M144" s="165"/>
      <c r="N144" s="166">
        <f>SUM('Pay App 1:Pay App 44'!L144)+SUM('Pay App 1:Pay App 44'!M144)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Data'!$N$2:$BW$88,46,FALSE)</f>
        <v>0</v>
      </c>
      <c r="F145" s="166">
        <f>IFERROR(E145+'Pay App 43'!F145,"")</f>
        <v>0</v>
      </c>
      <c r="G145" s="166">
        <f>SUM('Pay App 1:Pay App 43'!H145)</f>
        <v>0</v>
      </c>
      <c r="H145" s="165"/>
      <c r="I145" s="166">
        <f t="shared" si="6"/>
        <v>0</v>
      </c>
      <c r="J145" s="167">
        <f t="shared" si="7"/>
        <v>0</v>
      </c>
      <c r="K145" s="166">
        <f t="shared" si="8"/>
        <v>0</v>
      </c>
      <c r="L145" s="166" t="str">
        <f t="shared" si="9"/>
        <v/>
      </c>
      <c r="M145" s="165"/>
      <c r="N145" s="166">
        <f>SUM('Pay App 1:Pay App 44'!L145)+SUM('Pay App 1:Pay App 44'!M145)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Data'!$N$2:$BW$88,46,FALSE)</f>
        <v>0</v>
      </c>
      <c r="F146" s="166">
        <f>IFERROR(E146+'Pay App 43'!F146,"")</f>
        <v>0</v>
      </c>
      <c r="G146" s="166">
        <f>SUM('Pay App 1:Pay App 43'!H146)</f>
        <v>0</v>
      </c>
      <c r="H146" s="165"/>
      <c r="I146" s="166">
        <f t="shared" si="6"/>
        <v>0</v>
      </c>
      <c r="J146" s="167">
        <f t="shared" si="7"/>
        <v>0</v>
      </c>
      <c r="K146" s="166">
        <f t="shared" si="8"/>
        <v>0</v>
      </c>
      <c r="L146" s="166" t="str">
        <f t="shared" si="9"/>
        <v/>
      </c>
      <c r="M146" s="165"/>
      <c r="N146" s="166">
        <f>SUM('Pay App 1:Pay App 44'!L146)+SUM('Pay App 1:Pay App 44'!M146)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Data'!$N$2:$BW$88,46,FALSE)</f>
        <v>0</v>
      </c>
      <c r="F147" s="166">
        <f>IFERROR(E147+'Pay App 43'!F147,"")</f>
        <v>0</v>
      </c>
      <c r="G147" s="166">
        <f>SUM('Pay App 1:Pay App 43'!H147)</f>
        <v>0</v>
      </c>
      <c r="H147" s="165"/>
      <c r="I147" s="166">
        <f t="shared" si="6"/>
        <v>0</v>
      </c>
      <c r="J147" s="167">
        <f t="shared" si="7"/>
        <v>0</v>
      </c>
      <c r="K147" s="166">
        <f t="shared" si="8"/>
        <v>0</v>
      </c>
      <c r="L147" s="166" t="str">
        <f t="shared" si="9"/>
        <v/>
      </c>
      <c r="M147" s="165"/>
      <c r="N147" s="166">
        <f>SUM('Pay App 1:Pay App 44'!L147)+SUM('Pay App 1:Pay App 44'!M147)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Data'!$N$2:$BW$88,46,FALSE)</f>
        <v>0</v>
      </c>
      <c r="F148" s="166">
        <f>IFERROR(E148+'Pay App 43'!F148,"")</f>
        <v>0</v>
      </c>
      <c r="G148" s="166">
        <f>SUM('Pay App 1:Pay App 43'!H148)</f>
        <v>0</v>
      </c>
      <c r="H148" s="165"/>
      <c r="I148" s="166">
        <f t="shared" si="6"/>
        <v>0</v>
      </c>
      <c r="J148" s="167">
        <f t="shared" si="7"/>
        <v>0</v>
      </c>
      <c r="K148" s="166">
        <f t="shared" si="8"/>
        <v>0</v>
      </c>
      <c r="L148" s="166" t="str">
        <f t="shared" si="9"/>
        <v/>
      </c>
      <c r="M148" s="165"/>
      <c r="N148" s="166">
        <f>SUM('Pay App 1:Pay App 44'!L148)+SUM('Pay App 1:Pay App 44'!M148)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ZNj1GN3hcXKB/VTfSUz9VEq+6aQhLG4iHus3XoM+we8p24aCTsUzcmWdHMgI/DQDt2cOaxY4rvpPS/NKq6Px2g==" saltValue="+BdVG2pMmAszDfMDi2co4Q=="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186" priority="2" operator="equal">
      <formula>0</formula>
    </cfRule>
  </conditionalFormatting>
  <conditionalFormatting sqref="D106:G148">
    <cfRule type="cellIs" dxfId="185" priority="1" operator="equal">
      <formula>0</formula>
    </cfRule>
  </conditionalFormatting>
  <conditionalFormatting sqref="D10:H10 D12:H14 D19:H21">
    <cfRule type="cellIs" dxfId="184" priority="6" operator="equal">
      <formula>0</formula>
    </cfRule>
  </conditionalFormatting>
  <conditionalFormatting sqref="H51">
    <cfRule type="cellIs" dxfId="183" priority="9" operator="lessThan">
      <formula>0</formula>
    </cfRule>
  </conditionalFormatting>
  <conditionalFormatting sqref="I57:I100 K57:K100 I106:I148 K106:K148 N106:O148">
    <cfRule type="cellIs" dxfId="182" priority="14" operator="equal">
      <formula>0</formula>
    </cfRule>
  </conditionalFormatting>
  <conditionalFormatting sqref="J57:J100 J106:J149">
    <cfRule type="cellIs" dxfId="181" priority="11" operator="greaterThan">
      <formula>1</formula>
    </cfRule>
    <cfRule type="cellIs" dxfId="180" priority="12" operator="equal">
      <formula>0</formula>
    </cfRule>
  </conditionalFormatting>
  <conditionalFormatting sqref="K57:K100 K106:K148">
    <cfRule type="cellIs" dxfId="179" priority="10" operator="lessThan">
      <formula>0</formula>
    </cfRule>
  </conditionalFormatting>
  <conditionalFormatting sqref="M57:M100">
    <cfRule type="cellIs" dxfId="178" priority="13" operator="lessThan">
      <formula>0</formula>
    </cfRule>
  </conditionalFormatting>
  <conditionalFormatting sqref="M106:M148">
    <cfRule type="cellIs" dxfId="177" priority="8" operator="lessThan">
      <formula>0</formula>
    </cfRule>
  </conditionalFormatting>
  <conditionalFormatting sqref="N57:O100">
    <cfRule type="cellIs" dxfId="176"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F3083946-CD24-4488-BA62-2D4E98A6E285}">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444C5033-59B7-4F3D-9CFB-976335B4CD63}">
          <x14:formula1>
            <xm:f>'Graph Data'!$L$74:$L$76</xm:f>
          </x14:formula1>
          <xm:sqref>G17</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19CCD-4C08-42ED-A3E5-C2849C41970C}">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45</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45'!E149)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45'!G41)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44'!H49)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45.1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Data'!$N$2:$BW$88,47,FALSE)</f>
        <v>0</v>
      </c>
      <c r="F57" s="166">
        <f>IFERROR(E57+'Pay App 44'!F57,"")</f>
        <v>0</v>
      </c>
      <c r="G57" s="166">
        <f>SUM('Pay App 1:Pay App 44'!H57)</f>
        <v>0</v>
      </c>
      <c r="H57" s="165"/>
      <c r="I57" s="166">
        <f>G57+H57</f>
        <v>0</v>
      </c>
      <c r="J57" s="167">
        <f>IFERROR(I57/F57,0)</f>
        <v>0</v>
      </c>
      <c r="K57" s="166">
        <f>IFERROR(F57-I57,"")</f>
        <v>0</v>
      </c>
      <c r="L57" s="166" t="str">
        <f>IF(AND($H$33&lt;100000, $H$33&gt;0, H57&gt;=1),0,IF(AND($H$33&gt;=100000,H57&lt;&gt;""),O57,""))</f>
        <v/>
      </c>
      <c r="M57" s="165"/>
      <c r="N57" s="166">
        <f>SUM('Pay App 1:Pay App 45'!L57)+SUM('Pay App 1:Pay App 45'!M57)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Data'!$N$2:$BW$88,47,FALSE)</f>
        <v>0</v>
      </c>
      <c r="F58" s="166">
        <f>IFERROR(E58+'Pay App 44'!F58,"")</f>
        <v>0</v>
      </c>
      <c r="G58" s="166">
        <f>SUM('Pay App 1:Pay App 44'!H58)</f>
        <v>0</v>
      </c>
      <c r="H58" s="165"/>
      <c r="I58" s="166">
        <f>G58+H58</f>
        <v>0</v>
      </c>
      <c r="J58" s="167">
        <f>IFERROR(I58/F58,0)</f>
        <v>0</v>
      </c>
      <c r="K58" s="166">
        <f>IFERROR(F58-I58,"")</f>
        <v>0</v>
      </c>
      <c r="L58" s="166" t="str">
        <f t="shared" ref="L58:L100" si="0">IF(AND($H$33&lt;100000, $H$33&gt;0, H58&gt;=1),0,IF(AND($H$33&gt;=100000,H58&lt;&gt;""),O58,""))</f>
        <v/>
      </c>
      <c r="M58" s="165"/>
      <c r="N58" s="166">
        <f>SUM('Pay App 1:Pay App 45'!L58)+SUM('Pay App 1:Pay App 45'!M58)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Data'!$N$2:$BW$88,47,FALSE)</f>
        <v>0</v>
      </c>
      <c r="F59" s="166">
        <f>IFERROR(E59+'Pay App 44'!F59,"")</f>
        <v>0</v>
      </c>
      <c r="G59" s="166">
        <f>SUM('Pay App 1:Pay App 44'!H59)</f>
        <v>0</v>
      </c>
      <c r="H59" s="165"/>
      <c r="I59" s="166">
        <f t="shared" ref="I59:I99" si="2">G59+H59</f>
        <v>0</v>
      </c>
      <c r="J59" s="167">
        <f t="shared" ref="J59:J99" si="3">IFERROR(I59/F59,0)</f>
        <v>0</v>
      </c>
      <c r="K59" s="166">
        <f t="shared" ref="K59:K99" si="4">IFERROR(F59-I59,"")</f>
        <v>0</v>
      </c>
      <c r="L59" s="166" t="str">
        <f t="shared" si="0"/>
        <v/>
      </c>
      <c r="M59" s="165"/>
      <c r="N59" s="166">
        <f>SUM('Pay App 1:Pay App 45'!L59)+SUM('Pay App 1:Pay App 45'!M59)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Data'!$N$2:$BW$88,47,FALSE)</f>
        <v>0</v>
      </c>
      <c r="F60" s="166">
        <f>IFERROR(E60+'Pay App 44'!F60,"")</f>
        <v>0</v>
      </c>
      <c r="G60" s="166">
        <f>SUM('Pay App 1:Pay App 44'!H60)</f>
        <v>0</v>
      </c>
      <c r="H60" s="165"/>
      <c r="I60" s="166">
        <f t="shared" si="2"/>
        <v>0</v>
      </c>
      <c r="J60" s="167">
        <f t="shared" si="3"/>
        <v>0</v>
      </c>
      <c r="K60" s="166">
        <f t="shared" si="4"/>
        <v>0</v>
      </c>
      <c r="L60" s="166" t="str">
        <f t="shared" si="0"/>
        <v/>
      </c>
      <c r="M60" s="165"/>
      <c r="N60" s="166">
        <f>SUM('Pay App 1:Pay App 45'!L60)+SUM('Pay App 1:Pay App 45'!M60)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Data'!$N$2:$BW$88,47,FALSE)</f>
        <v>0</v>
      </c>
      <c r="F61" s="166">
        <f>IFERROR(E61+'Pay App 44'!F61,"")</f>
        <v>0</v>
      </c>
      <c r="G61" s="166">
        <f>SUM('Pay App 1:Pay App 44'!H61)</f>
        <v>0</v>
      </c>
      <c r="H61" s="165"/>
      <c r="I61" s="166">
        <f t="shared" si="2"/>
        <v>0</v>
      </c>
      <c r="J61" s="167">
        <f t="shared" si="3"/>
        <v>0</v>
      </c>
      <c r="K61" s="166">
        <f t="shared" si="4"/>
        <v>0</v>
      </c>
      <c r="L61" s="166" t="str">
        <f t="shared" si="0"/>
        <v/>
      </c>
      <c r="M61" s="165"/>
      <c r="N61" s="166">
        <f>SUM('Pay App 1:Pay App 45'!L61)+SUM('Pay App 1:Pay App 45'!M61)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Data'!$N$2:$BW$88,47,FALSE)</f>
        <v>0</v>
      </c>
      <c r="F62" s="166">
        <f>IFERROR(E62+'Pay App 44'!F62,"")</f>
        <v>0</v>
      </c>
      <c r="G62" s="166">
        <f>SUM('Pay App 1:Pay App 44'!H62)</f>
        <v>0</v>
      </c>
      <c r="H62" s="165"/>
      <c r="I62" s="166">
        <f t="shared" si="2"/>
        <v>0</v>
      </c>
      <c r="J62" s="167">
        <f t="shared" si="3"/>
        <v>0</v>
      </c>
      <c r="K62" s="166">
        <f t="shared" si="4"/>
        <v>0</v>
      </c>
      <c r="L62" s="166" t="str">
        <f t="shared" si="0"/>
        <v/>
      </c>
      <c r="M62" s="165"/>
      <c r="N62" s="166">
        <f>SUM('Pay App 1:Pay App 45'!L62)+SUM('Pay App 1:Pay App 45'!M62)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Data'!$N$2:$BW$88,47,FALSE)</f>
        <v>0</v>
      </c>
      <c r="F63" s="166">
        <f>IFERROR(E63+'Pay App 44'!F63,"")</f>
        <v>0</v>
      </c>
      <c r="G63" s="166">
        <f>SUM('Pay App 1:Pay App 44'!H63)</f>
        <v>0</v>
      </c>
      <c r="H63" s="165"/>
      <c r="I63" s="166">
        <f t="shared" si="2"/>
        <v>0</v>
      </c>
      <c r="J63" s="167">
        <f t="shared" si="3"/>
        <v>0</v>
      </c>
      <c r="K63" s="166">
        <f t="shared" si="4"/>
        <v>0</v>
      </c>
      <c r="L63" s="166" t="str">
        <f t="shared" si="0"/>
        <v/>
      </c>
      <c r="M63" s="165"/>
      <c r="N63" s="166">
        <f>SUM('Pay App 1:Pay App 45'!L63)+SUM('Pay App 1:Pay App 45'!M63)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Data'!$N$2:$BW$88,47,FALSE)</f>
        <v>0</v>
      </c>
      <c r="F64" s="166">
        <f>IFERROR(E64+'Pay App 44'!F64,"")</f>
        <v>0</v>
      </c>
      <c r="G64" s="166">
        <f>SUM('Pay App 1:Pay App 44'!H64)</f>
        <v>0</v>
      </c>
      <c r="H64" s="165"/>
      <c r="I64" s="166">
        <f t="shared" si="2"/>
        <v>0</v>
      </c>
      <c r="J64" s="167">
        <f t="shared" si="3"/>
        <v>0</v>
      </c>
      <c r="K64" s="166">
        <f t="shared" si="4"/>
        <v>0</v>
      </c>
      <c r="L64" s="166" t="str">
        <f t="shared" si="0"/>
        <v/>
      </c>
      <c r="M64" s="165"/>
      <c r="N64" s="166">
        <f>SUM('Pay App 1:Pay App 45'!L64)+SUM('Pay App 1:Pay App 45'!M64)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Data'!$N$2:$BW$88,47,FALSE)</f>
        <v>0</v>
      </c>
      <c r="F65" s="166">
        <f>IFERROR(E65+'Pay App 44'!F65,"")</f>
        <v>0</v>
      </c>
      <c r="G65" s="166">
        <f>SUM('Pay App 1:Pay App 44'!H65)</f>
        <v>0</v>
      </c>
      <c r="H65" s="165"/>
      <c r="I65" s="166">
        <f t="shared" si="2"/>
        <v>0</v>
      </c>
      <c r="J65" s="167">
        <f t="shared" si="3"/>
        <v>0</v>
      </c>
      <c r="K65" s="166">
        <f t="shared" si="4"/>
        <v>0</v>
      </c>
      <c r="L65" s="166" t="str">
        <f t="shared" si="0"/>
        <v/>
      </c>
      <c r="M65" s="165"/>
      <c r="N65" s="166">
        <f>SUM('Pay App 1:Pay App 45'!L65)+SUM('Pay App 1:Pay App 45'!M65)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Data'!$N$2:$BW$88,47,FALSE)</f>
        <v>0</v>
      </c>
      <c r="F66" s="166">
        <f>IFERROR(E66+'Pay App 44'!F66,"")</f>
        <v>0</v>
      </c>
      <c r="G66" s="166">
        <f>SUM('Pay App 1:Pay App 44'!H66)</f>
        <v>0</v>
      </c>
      <c r="H66" s="165"/>
      <c r="I66" s="166">
        <f t="shared" si="2"/>
        <v>0</v>
      </c>
      <c r="J66" s="167">
        <f t="shared" si="3"/>
        <v>0</v>
      </c>
      <c r="K66" s="166">
        <f t="shared" si="4"/>
        <v>0</v>
      </c>
      <c r="L66" s="166" t="str">
        <f t="shared" si="0"/>
        <v/>
      </c>
      <c r="M66" s="165"/>
      <c r="N66" s="166">
        <f>SUM('Pay App 1:Pay App 45'!L66)+SUM('Pay App 1:Pay App 45'!M66)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Data'!$N$2:$BW$88,47,FALSE)</f>
        <v>0</v>
      </c>
      <c r="F67" s="166">
        <f>IFERROR(E67+'Pay App 44'!F67,"")</f>
        <v>0</v>
      </c>
      <c r="G67" s="166">
        <f>SUM('Pay App 1:Pay App 44'!H67)</f>
        <v>0</v>
      </c>
      <c r="H67" s="165"/>
      <c r="I67" s="166">
        <f t="shared" si="2"/>
        <v>0</v>
      </c>
      <c r="J67" s="167">
        <f t="shared" si="3"/>
        <v>0</v>
      </c>
      <c r="K67" s="166">
        <f t="shared" si="4"/>
        <v>0</v>
      </c>
      <c r="L67" s="166" t="str">
        <f t="shared" si="0"/>
        <v/>
      </c>
      <c r="M67" s="165"/>
      <c r="N67" s="166">
        <f>SUM('Pay App 1:Pay App 45'!L67)+SUM('Pay App 1:Pay App 45'!M67)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Data'!$N$2:$BW$88,47,FALSE)</f>
        <v>0</v>
      </c>
      <c r="F68" s="166">
        <f>IFERROR(E68+'Pay App 44'!F68,"")</f>
        <v>0</v>
      </c>
      <c r="G68" s="166">
        <f>SUM('Pay App 1:Pay App 44'!H68)</f>
        <v>0</v>
      </c>
      <c r="H68" s="165"/>
      <c r="I68" s="166">
        <f t="shared" si="2"/>
        <v>0</v>
      </c>
      <c r="J68" s="167">
        <f t="shared" si="3"/>
        <v>0</v>
      </c>
      <c r="K68" s="166">
        <f t="shared" si="4"/>
        <v>0</v>
      </c>
      <c r="L68" s="166" t="str">
        <f t="shared" si="0"/>
        <v/>
      </c>
      <c r="M68" s="165"/>
      <c r="N68" s="166">
        <f>SUM('Pay App 1:Pay App 45'!L68)+SUM('Pay App 1:Pay App 45'!M68)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Data'!$N$2:$BW$88,47,FALSE)</f>
        <v>0</v>
      </c>
      <c r="F69" s="166">
        <f>IFERROR(E69+'Pay App 44'!F69,"")</f>
        <v>0</v>
      </c>
      <c r="G69" s="166">
        <f>SUM('Pay App 1:Pay App 44'!H69)</f>
        <v>0</v>
      </c>
      <c r="H69" s="165"/>
      <c r="I69" s="166">
        <f t="shared" si="2"/>
        <v>0</v>
      </c>
      <c r="J69" s="167">
        <f t="shared" si="3"/>
        <v>0</v>
      </c>
      <c r="K69" s="166">
        <f t="shared" si="4"/>
        <v>0</v>
      </c>
      <c r="L69" s="166" t="str">
        <f t="shared" si="0"/>
        <v/>
      </c>
      <c r="M69" s="165"/>
      <c r="N69" s="166">
        <f>SUM('Pay App 1:Pay App 45'!L69)+SUM('Pay App 1:Pay App 45'!M69)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Data'!$N$2:$BW$88,47,FALSE)</f>
        <v>0</v>
      </c>
      <c r="F70" s="166">
        <f>IFERROR(E70+'Pay App 44'!F70,"")</f>
        <v>0</v>
      </c>
      <c r="G70" s="166">
        <f>SUM('Pay App 1:Pay App 44'!H70)</f>
        <v>0</v>
      </c>
      <c r="H70" s="165"/>
      <c r="I70" s="166">
        <f t="shared" si="2"/>
        <v>0</v>
      </c>
      <c r="J70" s="167">
        <f t="shared" si="3"/>
        <v>0</v>
      </c>
      <c r="K70" s="166">
        <f t="shared" si="4"/>
        <v>0</v>
      </c>
      <c r="L70" s="166" t="str">
        <f t="shared" si="0"/>
        <v/>
      </c>
      <c r="M70" s="165"/>
      <c r="N70" s="166">
        <f>SUM('Pay App 1:Pay App 45'!L70)+SUM('Pay App 1:Pay App 45'!M70)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Data'!$N$2:$BW$88,47,FALSE)</f>
        <v>0</v>
      </c>
      <c r="F71" s="166">
        <f>IFERROR(E71+'Pay App 44'!F71,"")</f>
        <v>0</v>
      </c>
      <c r="G71" s="166">
        <f>SUM('Pay App 1:Pay App 44'!H71)</f>
        <v>0</v>
      </c>
      <c r="H71" s="165"/>
      <c r="I71" s="166">
        <f t="shared" si="2"/>
        <v>0</v>
      </c>
      <c r="J71" s="167">
        <f t="shared" si="3"/>
        <v>0</v>
      </c>
      <c r="K71" s="166">
        <f t="shared" si="4"/>
        <v>0</v>
      </c>
      <c r="L71" s="166" t="str">
        <f t="shared" si="0"/>
        <v/>
      </c>
      <c r="M71" s="165"/>
      <c r="N71" s="166">
        <f>SUM('Pay App 1:Pay App 45'!L71)+SUM('Pay App 1:Pay App 45'!M71)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Data'!$N$2:$BW$88,47,FALSE)</f>
        <v>0</v>
      </c>
      <c r="F72" s="166">
        <f>IFERROR(E72+'Pay App 44'!F72,"")</f>
        <v>0</v>
      </c>
      <c r="G72" s="166">
        <f>SUM('Pay App 1:Pay App 44'!H72)</f>
        <v>0</v>
      </c>
      <c r="H72" s="165"/>
      <c r="I72" s="166">
        <f t="shared" si="2"/>
        <v>0</v>
      </c>
      <c r="J72" s="167">
        <f t="shared" si="3"/>
        <v>0</v>
      </c>
      <c r="K72" s="166">
        <f t="shared" si="4"/>
        <v>0</v>
      </c>
      <c r="L72" s="166" t="str">
        <f t="shared" si="0"/>
        <v/>
      </c>
      <c r="M72" s="165"/>
      <c r="N72" s="166">
        <f>SUM('Pay App 1:Pay App 45'!L72)+SUM('Pay App 1:Pay App 45'!M72)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Data'!$N$2:$BW$88,47,FALSE)</f>
        <v>0</v>
      </c>
      <c r="F73" s="166">
        <f>IFERROR(E73+'Pay App 44'!F73,"")</f>
        <v>0</v>
      </c>
      <c r="G73" s="166">
        <f>SUM('Pay App 1:Pay App 44'!H73)</f>
        <v>0</v>
      </c>
      <c r="H73" s="165"/>
      <c r="I73" s="166">
        <f t="shared" si="2"/>
        <v>0</v>
      </c>
      <c r="J73" s="167">
        <f t="shared" si="3"/>
        <v>0</v>
      </c>
      <c r="K73" s="166">
        <f t="shared" si="4"/>
        <v>0</v>
      </c>
      <c r="L73" s="166" t="str">
        <f t="shared" si="0"/>
        <v/>
      </c>
      <c r="M73" s="165"/>
      <c r="N73" s="166">
        <f>SUM('Pay App 1:Pay App 45'!L73)+SUM('Pay App 1:Pay App 45'!M73)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Data'!$N$2:$BW$88,47,FALSE)</f>
        <v>0</v>
      </c>
      <c r="F74" s="166">
        <f>IFERROR(E74+'Pay App 44'!F74,"")</f>
        <v>0</v>
      </c>
      <c r="G74" s="166">
        <f>SUM('Pay App 1:Pay App 44'!H74)</f>
        <v>0</v>
      </c>
      <c r="H74" s="165"/>
      <c r="I74" s="166">
        <f t="shared" si="2"/>
        <v>0</v>
      </c>
      <c r="J74" s="167">
        <f t="shared" si="3"/>
        <v>0</v>
      </c>
      <c r="K74" s="166">
        <f t="shared" si="4"/>
        <v>0</v>
      </c>
      <c r="L74" s="166" t="str">
        <f t="shared" si="0"/>
        <v/>
      </c>
      <c r="M74" s="165"/>
      <c r="N74" s="166">
        <f>SUM('Pay App 1:Pay App 45'!L74)+SUM('Pay App 1:Pay App 45'!M74)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Data'!$N$2:$BW$88,47,FALSE)</f>
        <v>0</v>
      </c>
      <c r="F75" s="166">
        <f>IFERROR(E75+'Pay App 44'!F75,"")</f>
        <v>0</v>
      </c>
      <c r="G75" s="166">
        <f>SUM('Pay App 1:Pay App 44'!H75)</f>
        <v>0</v>
      </c>
      <c r="H75" s="165"/>
      <c r="I75" s="166">
        <f t="shared" si="2"/>
        <v>0</v>
      </c>
      <c r="J75" s="167">
        <f t="shared" si="3"/>
        <v>0</v>
      </c>
      <c r="K75" s="166">
        <f t="shared" si="4"/>
        <v>0</v>
      </c>
      <c r="L75" s="166" t="str">
        <f t="shared" si="0"/>
        <v/>
      </c>
      <c r="M75" s="165"/>
      <c r="N75" s="166">
        <f>SUM('Pay App 1:Pay App 45'!L75)+SUM('Pay App 1:Pay App 45'!M75)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Data'!$N$2:$BW$88,47,FALSE)</f>
        <v>0</v>
      </c>
      <c r="F76" s="166">
        <f>IFERROR(E76+'Pay App 44'!F76,"")</f>
        <v>0</v>
      </c>
      <c r="G76" s="166">
        <f>SUM('Pay App 1:Pay App 44'!H76)</f>
        <v>0</v>
      </c>
      <c r="H76" s="165"/>
      <c r="I76" s="166">
        <f t="shared" si="2"/>
        <v>0</v>
      </c>
      <c r="J76" s="167">
        <f t="shared" si="3"/>
        <v>0</v>
      </c>
      <c r="K76" s="166">
        <f t="shared" si="4"/>
        <v>0</v>
      </c>
      <c r="L76" s="166" t="str">
        <f t="shared" si="0"/>
        <v/>
      </c>
      <c r="M76" s="165"/>
      <c r="N76" s="166">
        <f>SUM('Pay App 1:Pay App 45'!L76)+SUM('Pay App 1:Pay App 45'!M76)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Data'!$N$2:$BW$88,47,FALSE)</f>
        <v>0</v>
      </c>
      <c r="F77" s="166">
        <f>IFERROR(E77+'Pay App 44'!F77,"")</f>
        <v>0</v>
      </c>
      <c r="G77" s="166">
        <f>SUM('Pay App 1:Pay App 44'!H77)</f>
        <v>0</v>
      </c>
      <c r="H77" s="165"/>
      <c r="I77" s="166">
        <f t="shared" si="2"/>
        <v>0</v>
      </c>
      <c r="J77" s="167">
        <f t="shared" si="3"/>
        <v>0</v>
      </c>
      <c r="K77" s="166">
        <f t="shared" si="4"/>
        <v>0</v>
      </c>
      <c r="L77" s="166" t="str">
        <f t="shared" si="0"/>
        <v/>
      </c>
      <c r="M77" s="165"/>
      <c r="N77" s="166">
        <f>SUM('Pay App 1:Pay App 45'!L77)+SUM('Pay App 1:Pay App 45'!M77)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Data'!$N$2:$BW$88,47,FALSE)</f>
        <v>0</v>
      </c>
      <c r="F78" s="166">
        <f>IFERROR(E78+'Pay App 44'!F78,"")</f>
        <v>0</v>
      </c>
      <c r="G78" s="166">
        <f>SUM('Pay App 1:Pay App 44'!H78)</f>
        <v>0</v>
      </c>
      <c r="H78" s="165"/>
      <c r="I78" s="166">
        <f t="shared" si="2"/>
        <v>0</v>
      </c>
      <c r="J78" s="167">
        <f t="shared" si="3"/>
        <v>0</v>
      </c>
      <c r="K78" s="166">
        <f t="shared" si="4"/>
        <v>0</v>
      </c>
      <c r="L78" s="166" t="str">
        <f t="shared" si="0"/>
        <v/>
      </c>
      <c r="M78" s="165"/>
      <c r="N78" s="166">
        <f>SUM('Pay App 1:Pay App 45'!L78)+SUM('Pay App 1:Pay App 45'!M78)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Data'!$N$2:$BW$88,47,FALSE)</f>
        <v>0</v>
      </c>
      <c r="F79" s="166">
        <f>IFERROR(E79+'Pay App 44'!F79,"")</f>
        <v>0</v>
      </c>
      <c r="G79" s="166">
        <f>SUM('Pay App 1:Pay App 44'!H79)</f>
        <v>0</v>
      </c>
      <c r="H79" s="165"/>
      <c r="I79" s="166">
        <f t="shared" si="2"/>
        <v>0</v>
      </c>
      <c r="J79" s="167">
        <f t="shared" si="3"/>
        <v>0</v>
      </c>
      <c r="K79" s="166">
        <f t="shared" si="4"/>
        <v>0</v>
      </c>
      <c r="L79" s="166" t="str">
        <f t="shared" si="0"/>
        <v/>
      </c>
      <c r="M79" s="165"/>
      <c r="N79" s="166">
        <f>SUM('Pay App 1:Pay App 45'!L79)+SUM('Pay App 1:Pay App 45'!M79)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Data'!$N$2:$BW$88,47,FALSE)</f>
        <v>0</v>
      </c>
      <c r="F80" s="166">
        <f>IFERROR(E80+'Pay App 44'!F80,"")</f>
        <v>0</v>
      </c>
      <c r="G80" s="166">
        <f>SUM('Pay App 1:Pay App 44'!H80)</f>
        <v>0</v>
      </c>
      <c r="H80" s="165"/>
      <c r="I80" s="166">
        <f t="shared" si="2"/>
        <v>0</v>
      </c>
      <c r="J80" s="167">
        <f t="shared" si="3"/>
        <v>0</v>
      </c>
      <c r="K80" s="166">
        <f t="shared" si="4"/>
        <v>0</v>
      </c>
      <c r="L80" s="166" t="str">
        <f t="shared" si="0"/>
        <v/>
      </c>
      <c r="M80" s="165"/>
      <c r="N80" s="166">
        <f>SUM('Pay App 1:Pay App 45'!L80)+SUM('Pay App 1:Pay App 45'!M80)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Data'!$N$2:$BW$88,47,FALSE)</f>
        <v>0</v>
      </c>
      <c r="F81" s="166">
        <f>IFERROR(E81+'Pay App 44'!F81,"")</f>
        <v>0</v>
      </c>
      <c r="G81" s="166">
        <f>SUM('Pay App 1:Pay App 44'!H81)</f>
        <v>0</v>
      </c>
      <c r="H81" s="165"/>
      <c r="I81" s="166">
        <f t="shared" si="2"/>
        <v>0</v>
      </c>
      <c r="J81" s="167">
        <f t="shared" si="3"/>
        <v>0</v>
      </c>
      <c r="K81" s="166">
        <f t="shared" si="4"/>
        <v>0</v>
      </c>
      <c r="L81" s="166" t="str">
        <f t="shared" si="0"/>
        <v/>
      </c>
      <c r="M81" s="165"/>
      <c r="N81" s="166">
        <f>SUM('Pay App 1:Pay App 45'!L81)+SUM('Pay App 1:Pay App 45'!M81)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Data'!$N$2:$BW$88,47,FALSE)</f>
        <v>0</v>
      </c>
      <c r="F82" s="166">
        <f>IFERROR(E82+'Pay App 44'!F82,"")</f>
        <v>0</v>
      </c>
      <c r="G82" s="166">
        <f>SUM('Pay App 1:Pay App 44'!H82)</f>
        <v>0</v>
      </c>
      <c r="H82" s="165"/>
      <c r="I82" s="166">
        <f t="shared" si="2"/>
        <v>0</v>
      </c>
      <c r="J82" s="167">
        <f t="shared" si="3"/>
        <v>0</v>
      </c>
      <c r="K82" s="166">
        <f t="shared" si="4"/>
        <v>0</v>
      </c>
      <c r="L82" s="166" t="str">
        <f t="shared" si="0"/>
        <v/>
      </c>
      <c r="M82" s="165"/>
      <c r="N82" s="166">
        <f>SUM('Pay App 1:Pay App 45'!L82)+SUM('Pay App 1:Pay App 45'!M82)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Data'!$N$2:$BW$88,47,FALSE)</f>
        <v>0</v>
      </c>
      <c r="F83" s="166">
        <f>IFERROR(E83+'Pay App 44'!F83,"")</f>
        <v>0</v>
      </c>
      <c r="G83" s="166">
        <f>SUM('Pay App 1:Pay App 44'!H83)</f>
        <v>0</v>
      </c>
      <c r="H83" s="165"/>
      <c r="I83" s="166">
        <f t="shared" si="2"/>
        <v>0</v>
      </c>
      <c r="J83" s="167">
        <f t="shared" si="3"/>
        <v>0</v>
      </c>
      <c r="K83" s="166">
        <f t="shared" si="4"/>
        <v>0</v>
      </c>
      <c r="L83" s="166" t="str">
        <f t="shared" si="0"/>
        <v/>
      </c>
      <c r="M83" s="165"/>
      <c r="N83" s="166">
        <f>SUM('Pay App 1:Pay App 45'!L83)+SUM('Pay App 1:Pay App 45'!M83)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Data'!$N$2:$BW$88,47,FALSE)</f>
        <v>0</v>
      </c>
      <c r="F84" s="166">
        <f>IFERROR(E84+'Pay App 44'!F84,"")</f>
        <v>0</v>
      </c>
      <c r="G84" s="166">
        <f>SUM('Pay App 1:Pay App 44'!H84)</f>
        <v>0</v>
      </c>
      <c r="H84" s="165"/>
      <c r="I84" s="166">
        <f t="shared" si="2"/>
        <v>0</v>
      </c>
      <c r="J84" s="167">
        <f t="shared" si="3"/>
        <v>0</v>
      </c>
      <c r="K84" s="166">
        <f t="shared" si="4"/>
        <v>0</v>
      </c>
      <c r="L84" s="166" t="str">
        <f t="shared" si="0"/>
        <v/>
      </c>
      <c r="M84" s="165"/>
      <c r="N84" s="166">
        <f>SUM('Pay App 1:Pay App 45'!L84)+SUM('Pay App 1:Pay App 45'!M84)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Data'!$N$2:$BW$88,47,FALSE)</f>
        <v>0</v>
      </c>
      <c r="F85" s="166">
        <f>IFERROR(E85+'Pay App 44'!F85,"")</f>
        <v>0</v>
      </c>
      <c r="G85" s="166">
        <f>SUM('Pay App 1:Pay App 44'!H85)</f>
        <v>0</v>
      </c>
      <c r="H85" s="165"/>
      <c r="I85" s="166">
        <f t="shared" si="2"/>
        <v>0</v>
      </c>
      <c r="J85" s="167">
        <f t="shared" si="3"/>
        <v>0</v>
      </c>
      <c r="K85" s="166">
        <f t="shared" si="4"/>
        <v>0</v>
      </c>
      <c r="L85" s="166" t="str">
        <f t="shared" si="0"/>
        <v/>
      </c>
      <c r="M85" s="165"/>
      <c r="N85" s="166">
        <f>SUM('Pay App 1:Pay App 45'!L85)+SUM('Pay App 1:Pay App 45'!M85)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Data'!$N$2:$BW$88,47,FALSE)</f>
        <v>0</v>
      </c>
      <c r="F86" s="166">
        <f>IFERROR(E86+'Pay App 44'!F86,"")</f>
        <v>0</v>
      </c>
      <c r="G86" s="166">
        <f>SUM('Pay App 1:Pay App 44'!H86)</f>
        <v>0</v>
      </c>
      <c r="H86" s="165"/>
      <c r="I86" s="166">
        <f t="shared" si="2"/>
        <v>0</v>
      </c>
      <c r="J86" s="167">
        <f t="shared" si="3"/>
        <v>0</v>
      </c>
      <c r="K86" s="166">
        <f t="shared" si="4"/>
        <v>0</v>
      </c>
      <c r="L86" s="166" t="str">
        <f t="shared" si="0"/>
        <v/>
      </c>
      <c r="M86" s="165"/>
      <c r="N86" s="166">
        <f>SUM('Pay App 1:Pay App 45'!L86)+SUM('Pay App 1:Pay App 45'!M86)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Data'!$N$2:$BW$88,47,FALSE)</f>
        <v>0</v>
      </c>
      <c r="F87" s="166">
        <f>IFERROR(E87+'Pay App 44'!F87,"")</f>
        <v>0</v>
      </c>
      <c r="G87" s="166">
        <f>SUM('Pay App 1:Pay App 44'!H87)</f>
        <v>0</v>
      </c>
      <c r="H87" s="165"/>
      <c r="I87" s="166">
        <f t="shared" si="2"/>
        <v>0</v>
      </c>
      <c r="J87" s="167">
        <f t="shared" si="3"/>
        <v>0</v>
      </c>
      <c r="K87" s="166">
        <f t="shared" si="4"/>
        <v>0</v>
      </c>
      <c r="L87" s="166" t="str">
        <f t="shared" si="0"/>
        <v/>
      </c>
      <c r="M87" s="165"/>
      <c r="N87" s="166">
        <f>SUM('Pay App 1:Pay App 45'!L87)+SUM('Pay App 1:Pay App 45'!M87)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Data'!$N$2:$BW$88,47,FALSE)</f>
        <v>0</v>
      </c>
      <c r="F88" s="166">
        <f>IFERROR(E88+'Pay App 44'!F88,"")</f>
        <v>0</v>
      </c>
      <c r="G88" s="166">
        <f>SUM('Pay App 1:Pay App 44'!H88)</f>
        <v>0</v>
      </c>
      <c r="H88" s="165"/>
      <c r="I88" s="166">
        <f t="shared" si="2"/>
        <v>0</v>
      </c>
      <c r="J88" s="167">
        <f t="shared" si="3"/>
        <v>0</v>
      </c>
      <c r="K88" s="166">
        <f t="shared" si="4"/>
        <v>0</v>
      </c>
      <c r="L88" s="166" t="str">
        <f t="shared" si="0"/>
        <v/>
      </c>
      <c r="M88" s="165"/>
      <c r="N88" s="166">
        <f>SUM('Pay App 1:Pay App 45'!L88)+SUM('Pay App 1:Pay App 45'!M88)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Data'!$N$2:$BW$88,47,FALSE)</f>
        <v>0</v>
      </c>
      <c r="F89" s="166">
        <f>IFERROR(E89+'Pay App 44'!F89,"")</f>
        <v>0</v>
      </c>
      <c r="G89" s="166">
        <f>SUM('Pay App 1:Pay App 44'!H89)</f>
        <v>0</v>
      </c>
      <c r="H89" s="165"/>
      <c r="I89" s="166">
        <f t="shared" si="2"/>
        <v>0</v>
      </c>
      <c r="J89" s="167">
        <f t="shared" si="3"/>
        <v>0</v>
      </c>
      <c r="K89" s="166">
        <f t="shared" si="4"/>
        <v>0</v>
      </c>
      <c r="L89" s="166" t="str">
        <f t="shared" si="0"/>
        <v/>
      </c>
      <c r="M89" s="165"/>
      <c r="N89" s="166">
        <f>SUM('Pay App 1:Pay App 45'!L89)+SUM('Pay App 1:Pay App 45'!M89)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Data'!$N$2:$BW$88,47,FALSE)</f>
        <v>0</v>
      </c>
      <c r="F90" s="166">
        <f>IFERROR(E90+'Pay App 44'!F90,"")</f>
        <v>0</v>
      </c>
      <c r="G90" s="166">
        <f>SUM('Pay App 1:Pay App 44'!H90)</f>
        <v>0</v>
      </c>
      <c r="H90" s="165"/>
      <c r="I90" s="166">
        <f t="shared" si="2"/>
        <v>0</v>
      </c>
      <c r="J90" s="167">
        <f t="shared" si="3"/>
        <v>0</v>
      </c>
      <c r="K90" s="166">
        <f t="shared" si="4"/>
        <v>0</v>
      </c>
      <c r="L90" s="166" t="str">
        <f t="shared" si="0"/>
        <v/>
      </c>
      <c r="M90" s="165"/>
      <c r="N90" s="166">
        <f>SUM('Pay App 1:Pay App 45'!L90)+SUM('Pay App 1:Pay App 45'!M90)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Data'!$N$2:$BW$88,47,FALSE)</f>
        <v>0</v>
      </c>
      <c r="F91" s="166">
        <f>IFERROR(E91+'Pay App 44'!F91,"")</f>
        <v>0</v>
      </c>
      <c r="G91" s="166">
        <f>SUM('Pay App 1:Pay App 44'!H91)</f>
        <v>0</v>
      </c>
      <c r="H91" s="165"/>
      <c r="I91" s="166">
        <f t="shared" si="2"/>
        <v>0</v>
      </c>
      <c r="J91" s="167">
        <f t="shared" si="3"/>
        <v>0</v>
      </c>
      <c r="K91" s="166">
        <f t="shared" si="4"/>
        <v>0</v>
      </c>
      <c r="L91" s="166" t="str">
        <f t="shared" si="0"/>
        <v/>
      </c>
      <c r="M91" s="165"/>
      <c r="N91" s="166">
        <f>SUM('Pay App 1:Pay App 45'!L91)+SUM('Pay App 1:Pay App 45'!M91)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Data'!$N$2:$BW$88,47,FALSE)</f>
        <v>0</v>
      </c>
      <c r="F92" s="166">
        <f>IFERROR(E92+'Pay App 44'!F92,"")</f>
        <v>0</v>
      </c>
      <c r="G92" s="166">
        <f>SUM('Pay App 1:Pay App 44'!H92)</f>
        <v>0</v>
      </c>
      <c r="H92" s="165"/>
      <c r="I92" s="166">
        <f t="shared" si="2"/>
        <v>0</v>
      </c>
      <c r="J92" s="167">
        <f t="shared" si="3"/>
        <v>0</v>
      </c>
      <c r="K92" s="166">
        <f t="shared" si="4"/>
        <v>0</v>
      </c>
      <c r="L92" s="166" t="str">
        <f t="shared" si="0"/>
        <v/>
      </c>
      <c r="M92" s="165"/>
      <c r="N92" s="166">
        <f>SUM('Pay App 1:Pay App 45'!L92)+SUM('Pay App 1:Pay App 45'!M92)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Data'!$N$2:$BW$88,47,FALSE)</f>
        <v>0</v>
      </c>
      <c r="F93" s="166">
        <f>IFERROR(E93+'Pay App 44'!F93,"")</f>
        <v>0</v>
      </c>
      <c r="G93" s="166">
        <f>SUM('Pay App 1:Pay App 44'!H93)</f>
        <v>0</v>
      </c>
      <c r="H93" s="165"/>
      <c r="I93" s="166">
        <f t="shared" si="2"/>
        <v>0</v>
      </c>
      <c r="J93" s="167">
        <f t="shared" si="3"/>
        <v>0</v>
      </c>
      <c r="K93" s="166">
        <f t="shared" si="4"/>
        <v>0</v>
      </c>
      <c r="L93" s="166" t="str">
        <f t="shared" si="0"/>
        <v/>
      </c>
      <c r="M93" s="165"/>
      <c r="N93" s="166">
        <f>SUM('Pay App 1:Pay App 45'!L93)+SUM('Pay App 1:Pay App 45'!M93)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Data'!$N$2:$BW$88,47,FALSE)</f>
        <v>0</v>
      </c>
      <c r="F94" s="166">
        <f>IFERROR(E94+'Pay App 44'!F94,"")</f>
        <v>0</v>
      </c>
      <c r="G94" s="166">
        <f>SUM('Pay App 1:Pay App 44'!H94)</f>
        <v>0</v>
      </c>
      <c r="H94" s="165"/>
      <c r="I94" s="166">
        <f t="shared" si="2"/>
        <v>0</v>
      </c>
      <c r="J94" s="167">
        <f t="shared" si="3"/>
        <v>0</v>
      </c>
      <c r="K94" s="166">
        <f t="shared" si="4"/>
        <v>0</v>
      </c>
      <c r="L94" s="166" t="str">
        <f t="shared" si="0"/>
        <v/>
      </c>
      <c r="M94" s="165"/>
      <c r="N94" s="166">
        <f>SUM('Pay App 1:Pay App 45'!L94)+SUM('Pay App 1:Pay App 45'!M94)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Data'!$N$2:$BW$88,47,FALSE)</f>
        <v>0</v>
      </c>
      <c r="F95" s="166">
        <f>IFERROR(E95+'Pay App 44'!F95,"")</f>
        <v>0</v>
      </c>
      <c r="G95" s="166">
        <f>SUM('Pay App 1:Pay App 44'!H95)</f>
        <v>0</v>
      </c>
      <c r="H95" s="165"/>
      <c r="I95" s="166">
        <f t="shared" si="2"/>
        <v>0</v>
      </c>
      <c r="J95" s="167">
        <f t="shared" si="3"/>
        <v>0</v>
      </c>
      <c r="K95" s="166">
        <f t="shared" si="4"/>
        <v>0</v>
      </c>
      <c r="L95" s="166" t="str">
        <f t="shared" si="0"/>
        <v/>
      </c>
      <c r="M95" s="165"/>
      <c r="N95" s="166">
        <f>SUM('Pay App 1:Pay App 45'!L95)+SUM('Pay App 1:Pay App 45'!M95)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Data'!$N$2:$BW$88,47,FALSE)</f>
        <v>0</v>
      </c>
      <c r="F96" s="166">
        <f>IFERROR(E96+'Pay App 44'!F96,"")</f>
        <v>0</v>
      </c>
      <c r="G96" s="166">
        <f>SUM('Pay App 1:Pay App 44'!H96)</f>
        <v>0</v>
      </c>
      <c r="H96" s="165"/>
      <c r="I96" s="166">
        <f t="shared" si="2"/>
        <v>0</v>
      </c>
      <c r="J96" s="167">
        <f t="shared" si="3"/>
        <v>0</v>
      </c>
      <c r="K96" s="166">
        <f t="shared" si="4"/>
        <v>0</v>
      </c>
      <c r="L96" s="166" t="str">
        <f t="shared" si="0"/>
        <v/>
      </c>
      <c r="M96" s="165"/>
      <c r="N96" s="166">
        <f>SUM('Pay App 1:Pay App 45'!L96)+SUM('Pay App 1:Pay App 45'!M96)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Data'!$N$2:$BW$88,47,FALSE)</f>
        <v>0</v>
      </c>
      <c r="F97" s="166">
        <f>IFERROR(E97+'Pay App 44'!F97,"")</f>
        <v>0</v>
      </c>
      <c r="G97" s="166">
        <f>SUM('Pay App 1:Pay App 44'!H97)</f>
        <v>0</v>
      </c>
      <c r="H97" s="165"/>
      <c r="I97" s="166">
        <f t="shared" si="2"/>
        <v>0</v>
      </c>
      <c r="J97" s="167">
        <f t="shared" si="3"/>
        <v>0</v>
      </c>
      <c r="K97" s="166">
        <f t="shared" si="4"/>
        <v>0</v>
      </c>
      <c r="L97" s="166" t="str">
        <f t="shared" si="0"/>
        <v/>
      </c>
      <c r="M97" s="165"/>
      <c r="N97" s="166">
        <f>SUM('Pay App 1:Pay App 45'!L97)+SUM('Pay App 1:Pay App 45'!M97)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Data'!$N$2:$BW$88,47,FALSE)</f>
        <v>0</v>
      </c>
      <c r="F98" s="166">
        <f>IFERROR(E98+'Pay App 44'!F98,"")</f>
        <v>0</v>
      </c>
      <c r="G98" s="166">
        <f>SUM('Pay App 1:Pay App 44'!H98)</f>
        <v>0</v>
      </c>
      <c r="H98" s="165"/>
      <c r="I98" s="166">
        <f t="shared" si="2"/>
        <v>0</v>
      </c>
      <c r="J98" s="167">
        <f t="shared" si="3"/>
        <v>0</v>
      </c>
      <c r="K98" s="166">
        <f t="shared" si="4"/>
        <v>0</v>
      </c>
      <c r="L98" s="166" t="str">
        <f t="shared" si="0"/>
        <v/>
      </c>
      <c r="M98" s="165"/>
      <c r="N98" s="166">
        <f>SUM('Pay App 1:Pay App 45'!L98)+SUM('Pay App 1:Pay App 45'!M98)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Data'!$N$2:$BW$88,47,FALSE)</f>
        <v>0</v>
      </c>
      <c r="F99" s="166">
        <f>IFERROR(E99+'Pay App 44'!F99,"")</f>
        <v>0</v>
      </c>
      <c r="G99" s="166">
        <f>SUM('Pay App 1:Pay App 44'!H99)</f>
        <v>0</v>
      </c>
      <c r="H99" s="165"/>
      <c r="I99" s="166">
        <f t="shared" si="2"/>
        <v>0</v>
      </c>
      <c r="J99" s="167">
        <f t="shared" si="3"/>
        <v>0</v>
      </c>
      <c r="K99" s="166">
        <f t="shared" si="4"/>
        <v>0</v>
      </c>
      <c r="L99" s="166" t="str">
        <f>IF(AND($H$33&lt;100000, $H$33&gt;0, H99&gt;=1),0,IF(AND($H$33&gt;=100000,H99&lt;&gt;""),O99,""))</f>
        <v/>
      </c>
      <c r="M99" s="165"/>
      <c r="N99" s="166">
        <f>SUM('Pay App 1:Pay App 45'!L99)+SUM('Pay App 1:Pay App 45'!M99)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Data'!$N$2:$BW$88,47,FALSE)</f>
        <v>0</v>
      </c>
      <c r="F100" s="166">
        <f>IFERROR(E100+'Pay App 44'!F100,"")</f>
        <v>0</v>
      </c>
      <c r="G100" s="166">
        <f>SUM('Pay App 1:Pay App 44'!H100)</f>
        <v>0</v>
      </c>
      <c r="H100" s="165"/>
      <c r="I100" s="166">
        <f>G100+H100</f>
        <v>0</v>
      </c>
      <c r="J100" s="167">
        <f>IFERROR(I100/F100,0)</f>
        <v>0</v>
      </c>
      <c r="K100" s="166">
        <f>IFERROR(F100-I100,"")</f>
        <v>0</v>
      </c>
      <c r="L100" s="166" t="str">
        <f t="shared" si="0"/>
        <v/>
      </c>
      <c r="M100" s="165"/>
      <c r="N100" s="166">
        <f>SUM('Pay App 1:Pay App 45'!L100)+SUM('Pay App 1:Pay App 45'!M100)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45.2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Data'!$N$2:$BW$88,47,FALSE)</f>
        <v>0</v>
      </c>
      <c r="F106" s="166">
        <f>IFERROR(E106+'Pay App 44'!F106,"")</f>
        <v>0</v>
      </c>
      <c r="G106" s="166">
        <f>SUM('Pay App 1:Pay App 44'!H106)</f>
        <v>0</v>
      </c>
      <c r="H106" s="165"/>
      <c r="I106" s="166">
        <f>G106+H106</f>
        <v>0</v>
      </c>
      <c r="J106" s="167">
        <f>IFERROR(I106/F106,0)</f>
        <v>0</v>
      </c>
      <c r="K106" s="166">
        <f>IFERROR(F106-I106,"")</f>
        <v>0</v>
      </c>
      <c r="L106" s="166" t="str">
        <f>IF(AND($H$33&lt;100000, $H$33&gt;0, H106&gt;=1),0,IF(AND($H$33&gt;=100000,H106&lt;&gt;""),O106,""))</f>
        <v/>
      </c>
      <c r="M106" s="165"/>
      <c r="N106" s="166">
        <f>SUM('Pay App 1:Pay App 45'!L106)+SUM('Pay App 1:Pay App 45'!M106)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Data'!$N$2:$BW$88,47,FALSE)</f>
        <v>0</v>
      </c>
      <c r="F107" s="166">
        <f>IFERROR(E107+'Pay App 44'!F107,"")</f>
        <v>0</v>
      </c>
      <c r="G107" s="166">
        <f>SUM('Pay App 1:Pay App 44'!H107)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45'!L107)+SUM('Pay App 1:Pay App 45'!M107)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Data'!$N$2:$BW$88,47,FALSE)</f>
        <v>0</v>
      </c>
      <c r="F108" s="166">
        <f>IFERROR(E108+'Pay App 44'!F108,"")</f>
        <v>0</v>
      </c>
      <c r="G108" s="166">
        <f>SUM('Pay App 1:Pay App 44'!H108)</f>
        <v>0</v>
      </c>
      <c r="H108" s="165"/>
      <c r="I108" s="166">
        <f t="shared" si="6"/>
        <v>0</v>
      </c>
      <c r="J108" s="167">
        <f t="shared" si="7"/>
        <v>0</v>
      </c>
      <c r="K108" s="166">
        <f t="shared" si="8"/>
        <v>0</v>
      </c>
      <c r="L108" s="166" t="str">
        <f t="shared" si="9"/>
        <v/>
      </c>
      <c r="M108" s="165"/>
      <c r="N108" s="166">
        <f>SUM('Pay App 1:Pay App 45'!L108)+SUM('Pay App 1:Pay App 45'!M108)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Data'!$N$2:$BW$88,47,FALSE)</f>
        <v>0</v>
      </c>
      <c r="F109" s="166">
        <f>IFERROR(E109+'Pay App 44'!F109,"")</f>
        <v>0</v>
      </c>
      <c r="G109" s="166">
        <f>SUM('Pay App 1:Pay App 44'!H109)</f>
        <v>0</v>
      </c>
      <c r="H109" s="165"/>
      <c r="I109" s="166">
        <f t="shared" si="6"/>
        <v>0</v>
      </c>
      <c r="J109" s="167">
        <f t="shared" si="7"/>
        <v>0</v>
      </c>
      <c r="K109" s="166">
        <f t="shared" si="8"/>
        <v>0</v>
      </c>
      <c r="L109" s="166" t="str">
        <f t="shared" si="9"/>
        <v/>
      </c>
      <c r="M109" s="165"/>
      <c r="N109" s="166">
        <f>SUM('Pay App 1:Pay App 45'!L109)+SUM('Pay App 1:Pay App 45'!M109)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Data'!$N$2:$BW$88,47,FALSE)</f>
        <v>0</v>
      </c>
      <c r="F110" s="166">
        <f>IFERROR(E110+'Pay App 44'!F110,"")</f>
        <v>0</v>
      </c>
      <c r="G110" s="166">
        <f>SUM('Pay App 1:Pay App 44'!H110)</f>
        <v>0</v>
      </c>
      <c r="H110" s="165"/>
      <c r="I110" s="166">
        <f t="shared" si="6"/>
        <v>0</v>
      </c>
      <c r="J110" s="167">
        <f t="shared" si="7"/>
        <v>0</v>
      </c>
      <c r="K110" s="166">
        <f t="shared" si="8"/>
        <v>0</v>
      </c>
      <c r="L110" s="166" t="str">
        <f t="shared" si="9"/>
        <v/>
      </c>
      <c r="M110" s="165"/>
      <c r="N110" s="166">
        <f>SUM('Pay App 1:Pay App 45'!L110)+SUM('Pay App 1:Pay App 45'!M110)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Data'!$N$2:$BW$88,47,FALSE)</f>
        <v>0</v>
      </c>
      <c r="F111" s="166">
        <f>IFERROR(E111+'Pay App 44'!F111,"")</f>
        <v>0</v>
      </c>
      <c r="G111" s="166">
        <f>SUM('Pay App 1:Pay App 44'!H111)</f>
        <v>0</v>
      </c>
      <c r="H111" s="165"/>
      <c r="I111" s="166">
        <f t="shared" si="6"/>
        <v>0</v>
      </c>
      <c r="J111" s="167">
        <f t="shared" si="7"/>
        <v>0</v>
      </c>
      <c r="K111" s="166">
        <f t="shared" si="8"/>
        <v>0</v>
      </c>
      <c r="L111" s="166" t="str">
        <f t="shared" si="9"/>
        <v/>
      </c>
      <c r="M111" s="165"/>
      <c r="N111" s="166">
        <f>SUM('Pay App 1:Pay App 45'!L111)+SUM('Pay App 1:Pay App 45'!M111)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Data'!$N$2:$BW$88,47,FALSE)</f>
        <v>0</v>
      </c>
      <c r="F112" s="166">
        <f>IFERROR(E112+'Pay App 44'!F112,"")</f>
        <v>0</v>
      </c>
      <c r="G112" s="166">
        <f>SUM('Pay App 1:Pay App 44'!H112)</f>
        <v>0</v>
      </c>
      <c r="H112" s="165"/>
      <c r="I112" s="166">
        <f t="shared" si="6"/>
        <v>0</v>
      </c>
      <c r="J112" s="167">
        <f t="shared" si="7"/>
        <v>0</v>
      </c>
      <c r="K112" s="166">
        <f t="shared" si="8"/>
        <v>0</v>
      </c>
      <c r="L112" s="166" t="str">
        <f t="shared" si="9"/>
        <v/>
      </c>
      <c r="M112" s="165"/>
      <c r="N112" s="166">
        <f>SUM('Pay App 1:Pay App 45'!L112)+SUM('Pay App 1:Pay App 45'!M112)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Data'!$N$2:$BW$88,47,FALSE)</f>
        <v>0</v>
      </c>
      <c r="F113" s="166">
        <f>IFERROR(E113+'Pay App 44'!F113,"")</f>
        <v>0</v>
      </c>
      <c r="G113" s="166">
        <f>SUM('Pay App 1:Pay App 44'!H113)</f>
        <v>0</v>
      </c>
      <c r="H113" s="165"/>
      <c r="I113" s="166">
        <f t="shared" si="6"/>
        <v>0</v>
      </c>
      <c r="J113" s="167">
        <f t="shared" si="7"/>
        <v>0</v>
      </c>
      <c r="K113" s="166">
        <f t="shared" si="8"/>
        <v>0</v>
      </c>
      <c r="L113" s="166" t="str">
        <f t="shared" si="9"/>
        <v/>
      </c>
      <c r="M113" s="165"/>
      <c r="N113" s="166">
        <f>SUM('Pay App 1:Pay App 45'!L113)+SUM('Pay App 1:Pay App 45'!M113)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Data'!$N$2:$BW$88,47,FALSE)</f>
        <v>0</v>
      </c>
      <c r="F114" s="166">
        <f>IFERROR(E114+'Pay App 44'!F114,"")</f>
        <v>0</v>
      </c>
      <c r="G114" s="166">
        <f>SUM('Pay App 1:Pay App 44'!H114)</f>
        <v>0</v>
      </c>
      <c r="H114" s="165"/>
      <c r="I114" s="166">
        <f t="shared" si="6"/>
        <v>0</v>
      </c>
      <c r="J114" s="167">
        <f t="shared" si="7"/>
        <v>0</v>
      </c>
      <c r="K114" s="166">
        <f t="shared" si="8"/>
        <v>0</v>
      </c>
      <c r="L114" s="166" t="str">
        <f t="shared" si="9"/>
        <v/>
      </c>
      <c r="M114" s="165"/>
      <c r="N114" s="166">
        <f>SUM('Pay App 1:Pay App 45'!L114)+SUM('Pay App 1:Pay App 45'!M114)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Data'!$N$2:$BW$88,47,FALSE)</f>
        <v>0</v>
      </c>
      <c r="F115" s="166">
        <f>IFERROR(E115+'Pay App 44'!F115,"")</f>
        <v>0</v>
      </c>
      <c r="G115" s="166">
        <f>SUM('Pay App 1:Pay App 44'!H115)</f>
        <v>0</v>
      </c>
      <c r="H115" s="165"/>
      <c r="I115" s="166">
        <f t="shared" si="6"/>
        <v>0</v>
      </c>
      <c r="J115" s="167">
        <f t="shared" si="7"/>
        <v>0</v>
      </c>
      <c r="K115" s="166">
        <f t="shared" si="8"/>
        <v>0</v>
      </c>
      <c r="L115" s="166" t="str">
        <f t="shared" si="9"/>
        <v/>
      </c>
      <c r="M115" s="165"/>
      <c r="N115" s="166">
        <f>SUM('Pay App 1:Pay App 45'!L115)+SUM('Pay App 1:Pay App 45'!M115)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Data'!$N$2:$BW$88,47,FALSE)</f>
        <v>0</v>
      </c>
      <c r="F116" s="166">
        <f>IFERROR(E116+'Pay App 44'!F116,"")</f>
        <v>0</v>
      </c>
      <c r="G116" s="166">
        <f>SUM('Pay App 1:Pay App 44'!H116)</f>
        <v>0</v>
      </c>
      <c r="H116" s="165"/>
      <c r="I116" s="166">
        <f t="shared" si="6"/>
        <v>0</v>
      </c>
      <c r="J116" s="167">
        <f t="shared" si="7"/>
        <v>0</v>
      </c>
      <c r="K116" s="166">
        <f t="shared" si="8"/>
        <v>0</v>
      </c>
      <c r="L116" s="166" t="str">
        <f t="shared" si="9"/>
        <v/>
      </c>
      <c r="M116" s="165"/>
      <c r="N116" s="166">
        <f>SUM('Pay App 1:Pay App 45'!L116)+SUM('Pay App 1:Pay App 45'!M116)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Data'!$N$2:$BW$88,47,FALSE)</f>
        <v>0</v>
      </c>
      <c r="F117" s="166">
        <f>IFERROR(E117+'Pay App 44'!F117,"")</f>
        <v>0</v>
      </c>
      <c r="G117" s="166">
        <f>SUM('Pay App 1:Pay App 44'!H117)</f>
        <v>0</v>
      </c>
      <c r="H117" s="165"/>
      <c r="I117" s="166">
        <f t="shared" si="6"/>
        <v>0</v>
      </c>
      <c r="J117" s="167">
        <f t="shared" si="7"/>
        <v>0</v>
      </c>
      <c r="K117" s="166">
        <f t="shared" si="8"/>
        <v>0</v>
      </c>
      <c r="L117" s="166" t="str">
        <f t="shared" si="9"/>
        <v/>
      </c>
      <c r="M117" s="165"/>
      <c r="N117" s="166">
        <f>SUM('Pay App 1:Pay App 45'!L117)+SUM('Pay App 1:Pay App 45'!M117)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Data'!$N$2:$BW$88,47,FALSE)</f>
        <v>0</v>
      </c>
      <c r="F118" s="166">
        <f>IFERROR(E118+'Pay App 44'!F118,"")</f>
        <v>0</v>
      </c>
      <c r="G118" s="166">
        <f>SUM('Pay App 1:Pay App 44'!H118)</f>
        <v>0</v>
      </c>
      <c r="H118" s="165"/>
      <c r="I118" s="166">
        <f t="shared" si="6"/>
        <v>0</v>
      </c>
      <c r="J118" s="167">
        <f t="shared" si="7"/>
        <v>0</v>
      </c>
      <c r="K118" s="166">
        <f t="shared" si="8"/>
        <v>0</v>
      </c>
      <c r="L118" s="166" t="str">
        <f t="shared" si="9"/>
        <v/>
      </c>
      <c r="M118" s="165"/>
      <c r="N118" s="166">
        <f>SUM('Pay App 1:Pay App 45'!L118)+SUM('Pay App 1:Pay App 45'!M118)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Data'!$N$2:$BW$88,47,FALSE)</f>
        <v>0</v>
      </c>
      <c r="F119" s="166">
        <f>IFERROR(E119+'Pay App 44'!F119,"")</f>
        <v>0</v>
      </c>
      <c r="G119" s="166">
        <f>SUM('Pay App 1:Pay App 44'!H119)</f>
        <v>0</v>
      </c>
      <c r="H119" s="165"/>
      <c r="I119" s="166">
        <f t="shared" si="6"/>
        <v>0</v>
      </c>
      <c r="J119" s="167">
        <f t="shared" si="7"/>
        <v>0</v>
      </c>
      <c r="K119" s="166">
        <f t="shared" si="8"/>
        <v>0</v>
      </c>
      <c r="L119" s="166" t="str">
        <f t="shared" si="9"/>
        <v/>
      </c>
      <c r="M119" s="165"/>
      <c r="N119" s="166">
        <f>SUM('Pay App 1:Pay App 45'!L119)+SUM('Pay App 1:Pay App 45'!M119)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Data'!$N$2:$BW$88,47,FALSE)</f>
        <v>0</v>
      </c>
      <c r="F120" s="166">
        <f>IFERROR(E120+'Pay App 44'!F120,"")</f>
        <v>0</v>
      </c>
      <c r="G120" s="166">
        <f>SUM('Pay App 1:Pay App 44'!H120)</f>
        <v>0</v>
      </c>
      <c r="H120" s="165"/>
      <c r="I120" s="166">
        <f t="shared" si="6"/>
        <v>0</v>
      </c>
      <c r="J120" s="167">
        <f t="shared" si="7"/>
        <v>0</v>
      </c>
      <c r="K120" s="166">
        <f t="shared" si="8"/>
        <v>0</v>
      </c>
      <c r="L120" s="166" t="str">
        <f t="shared" si="9"/>
        <v/>
      </c>
      <c r="M120" s="165"/>
      <c r="N120" s="166">
        <f>SUM('Pay App 1:Pay App 45'!L120)+SUM('Pay App 1:Pay App 45'!M120)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Data'!$N$2:$BW$88,47,FALSE)</f>
        <v>0</v>
      </c>
      <c r="F121" s="166">
        <f>IFERROR(E121+'Pay App 44'!F121,"")</f>
        <v>0</v>
      </c>
      <c r="G121" s="166">
        <f>SUM('Pay App 1:Pay App 44'!H121)</f>
        <v>0</v>
      </c>
      <c r="H121" s="165"/>
      <c r="I121" s="166">
        <f t="shared" si="6"/>
        <v>0</v>
      </c>
      <c r="J121" s="167">
        <f t="shared" si="7"/>
        <v>0</v>
      </c>
      <c r="K121" s="166">
        <f t="shared" si="8"/>
        <v>0</v>
      </c>
      <c r="L121" s="166" t="str">
        <f t="shared" si="9"/>
        <v/>
      </c>
      <c r="M121" s="165"/>
      <c r="N121" s="166">
        <f>SUM('Pay App 1:Pay App 45'!L121)+SUM('Pay App 1:Pay App 45'!M121)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Data'!$N$2:$BW$88,47,FALSE)</f>
        <v>0</v>
      </c>
      <c r="F122" s="166">
        <f>IFERROR(E122+'Pay App 44'!F122,"")</f>
        <v>0</v>
      </c>
      <c r="G122" s="166">
        <f>SUM('Pay App 1:Pay App 44'!H122)</f>
        <v>0</v>
      </c>
      <c r="H122" s="165"/>
      <c r="I122" s="166">
        <f t="shared" si="6"/>
        <v>0</v>
      </c>
      <c r="J122" s="167">
        <f t="shared" si="7"/>
        <v>0</v>
      </c>
      <c r="K122" s="166">
        <f t="shared" si="8"/>
        <v>0</v>
      </c>
      <c r="L122" s="166" t="str">
        <f t="shared" si="9"/>
        <v/>
      </c>
      <c r="M122" s="165"/>
      <c r="N122" s="166">
        <f>SUM('Pay App 1:Pay App 45'!L122)+SUM('Pay App 1:Pay App 45'!M122)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Data'!$N$2:$BW$88,47,FALSE)</f>
        <v>0</v>
      </c>
      <c r="F123" s="166">
        <f>IFERROR(E123+'Pay App 44'!F123,"")</f>
        <v>0</v>
      </c>
      <c r="G123" s="166">
        <f>SUM('Pay App 1:Pay App 44'!H123)</f>
        <v>0</v>
      </c>
      <c r="H123" s="165"/>
      <c r="I123" s="166">
        <f t="shared" si="6"/>
        <v>0</v>
      </c>
      <c r="J123" s="167">
        <f t="shared" si="7"/>
        <v>0</v>
      </c>
      <c r="K123" s="166">
        <f t="shared" si="8"/>
        <v>0</v>
      </c>
      <c r="L123" s="166" t="str">
        <f t="shared" si="9"/>
        <v/>
      </c>
      <c r="M123" s="165"/>
      <c r="N123" s="166">
        <f>SUM('Pay App 1:Pay App 45'!L123)+SUM('Pay App 1:Pay App 45'!M123)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Data'!$N$2:$BW$88,47,FALSE)</f>
        <v>0</v>
      </c>
      <c r="F124" s="166">
        <f>IFERROR(E124+'Pay App 44'!F124,"")</f>
        <v>0</v>
      </c>
      <c r="G124" s="166">
        <f>SUM('Pay App 1:Pay App 44'!H124)</f>
        <v>0</v>
      </c>
      <c r="H124" s="165"/>
      <c r="I124" s="166">
        <f t="shared" si="6"/>
        <v>0</v>
      </c>
      <c r="J124" s="167">
        <f t="shared" si="7"/>
        <v>0</v>
      </c>
      <c r="K124" s="166">
        <f t="shared" si="8"/>
        <v>0</v>
      </c>
      <c r="L124" s="166" t="str">
        <f t="shared" si="9"/>
        <v/>
      </c>
      <c r="M124" s="165"/>
      <c r="N124" s="166">
        <f>SUM('Pay App 1:Pay App 45'!L124)+SUM('Pay App 1:Pay App 45'!M124)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Data'!$N$2:$BW$88,47,FALSE)</f>
        <v>0</v>
      </c>
      <c r="F125" s="166">
        <f>IFERROR(E125+'Pay App 44'!F125,"")</f>
        <v>0</v>
      </c>
      <c r="G125" s="166">
        <f>SUM('Pay App 1:Pay App 44'!H125)</f>
        <v>0</v>
      </c>
      <c r="H125" s="165"/>
      <c r="I125" s="166">
        <f t="shared" si="6"/>
        <v>0</v>
      </c>
      <c r="J125" s="167">
        <f t="shared" si="7"/>
        <v>0</v>
      </c>
      <c r="K125" s="166">
        <f t="shared" si="8"/>
        <v>0</v>
      </c>
      <c r="L125" s="166" t="str">
        <f t="shared" si="9"/>
        <v/>
      </c>
      <c r="M125" s="165"/>
      <c r="N125" s="166">
        <f>SUM('Pay App 1:Pay App 45'!L125)+SUM('Pay App 1:Pay App 45'!M125)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Data'!$N$2:$BW$88,47,FALSE)</f>
        <v>0</v>
      </c>
      <c r="F126" s="166">
        <f>IFERROR(E126+'Pay App 44'!F126,"")</f>
        <v>0</v>
      </c>
      <c r="G126" s="166">
        <f>SUM('Pay App 1:Pay App 44'!H126)</f>
        <v>0</v>
      </c>
      <c r="H126" s="165"/>
      <c r="I126" s="166">
        <f t="shared" si="6"/>
        <v>0</v>
      </c>
      <c r="J126" s="167">
        <f t="shared" si="7"/>
        <v>0</v>
      </c>
      <c r="K126" s="166">
        <f t="shared" si="8"/>
        <v>0</v>
      </c>
      <c r="L126" s="166" t="str">
        <f t="shared" si="9"/>
        <v/>
      </c>
      <c r="M126" s="165"/>
      <c r="N126" s="166">
        <f>SUM('Pay App 1:Pay App 45'!L126)+SUM('Pay App 1:Pay App 45'!M126)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Data'!$N$2:$BW$88,47,FALSE)</f>
        <v>0</v>
      </c>
      <c r="F127" s="166">
        <f>IFERROR(E127+'Pay App 44'!F127,"")</f>
        <v>0</v>
      </c>
      <c r="G127" s="166">
        <f>SUM('Pay App 1:Pay App 44'!H127)</f>
        <v>0</v>
      </c>
      <c r="H127" s="165"/>
      <c r="I127" s="166">
        <f t="shared" si="6"/>
        <v>0</v>
      </c>
      <c r="J127" s="167">
        <f t="shared" si="7"/>
        <v>0</v>
      </c>
      <c r="K127" s="166">
        <f t="shared" si="8"/>
        <v>0</v>
      </c>
      <c r="L127" s="166" t="str">
        <f t="shared" si="9"/>
        <v/>
      </c>
      <c r="M127" s="165"/>
      <c r="N127" s="166">
        <f>SUM('Pay App 1:Pay App 45'!L127)+SUM('Pay App 1:Pay App 45'!M127)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Data'!$N$2:$BW$88,47,FALSE)</f>
        <v>0</v>
      </c>
      <c r="F128" s="166">
        <f>IFERROR(E128+'Pay App 44'!F128,"")</f>
        <v>0</v>
      </c>
      <c r="G128" s="166">
        <f>SUM('Pay App 1:Pay App 44'!H128)</f>
        <v>0</v>
      </c>
      <c r="H128" s="165"/>
      <c r="I128" s="166">
        <f t="shared" si="6"/>
        <v>0</v>
      </c>
      <c r="J128" s="167">
        <f t="shared" si="7"/>
        <v>0</v>
      </c>
      <c r="K128" s="166">
        <f t="shared" si="8"/>
        <v>0</v>
      </c>
      <c r="L128" s="166" t="str">
        <f t="shared" si="9"/>
        <v/>
      </c>
      <c r="M128" s="165"/>
      <c r="N128" s="166">
        <f>SUM('Pay App 1:Pay App 45'!L128)+SUM('Pay App 1:Pay App 45'!M128)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Data'!$N$2:$BW$88,47,FALSE)</f>
        <v>0</v>
      </c>
      <c r="F129" s="166">
        <f>IFERROR(E129+'Pay App 44'!F129,"")</f>
        <v>0</v>
      </c>
      <c r="G129" s="166">
        <f>SUM('Pay App 1:Pay App 44'!H129)</f>
        <v>0</v>
      </c>
      <c r="H129" s="165"/>
      <c r="I129" s="166">
        <f t="shared" si="6"/>
        <v>0</v>
      </c>
      <c r="J129" s="167">
        <f t="shared" si="7"/>
        <v>0</v>
      </c>
      <c r="K129" s="166">
        <f t="shared" si="8"/>
        <v>0</v>
      </c>
      <c r="L129" s="166" t="str">
        <f t="shared" si="9"/>
        <v/>
      </c>
      <c r="M129" s="165"/>
      <c r="N129" s="166">
        <f>SUM('Pay App 1:Pay App 45'!L129)+SUM('Pay App 1:Pay App 45'!M129)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Data'!$N$2:$BW$88,47,FALSE)</f>
        <v>0</v>
      </c>
      <c r="F130" s="166">
        <f>IFERROR(E130+'Pay App 44'!F130,"")</f>
        <v>0</v>
      </c>
      <c r="G130" s="166">
        <f>SUM('Pay App 1:Pay App 44'!H130)</f>
        <v>0</v>
      </c>
      <c r="H130" s="165"/>
      <c r="I130" s="166">
        <f t="shared" si="6"/>
        <v>0</v>
      </c>
      <c r="J130" s="167">
        <f t="shared" si="7"/>
        <v>0</v>
      </c>
      <c r="K130" s="166">
        <f t="shared" si="8"/>
        <v>0</v>
      </c>
      <c r="L130" s="166" t="str">
        <f t="shared" si="9"/>
        <v/>
      </c>
      <c r="M130" s="165"/>
      <c r="N130" s="166">
        <f>SUM('Pay App 1:Pay App 45'!L130)+SUM('Pay App 1:Pay App 45'!M130)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Data'!$N$2:$BW$88,47,FALSE)</f>
        <v>0</v>
      </c>
      <c r="F131" s="166">
        <f>IFERROR(E131+'Pay App 44'!F131,"")</f>
        <v>0</v>
      </c>
      <c r="G131" s="166">
        <f>SUM('Pay App 1:Pay App 44'!H131)</f>
        <v>0</v>
      </c>
      <c r="H131" s="165"/>
      <c r="I131" s="166">
        <f t="shared" si="6"/>
        <v>0</v>
      </c>
      <c r="J131" s="167">
        <f t="shared" si="7"/>
        <v>0</v>
      </c>
      <c r="K131" s="166">
        <f t="shared" si="8"/>
        <v>0</v>
      </c>
      <c r="L131" s="166" t="str">
        <f t="shared" si="9"/>
        <v/>
      </c>
      <c r="M131" s="165"/>
      <c r="N131" s="166">
        <f>SUM('Pay App 1:Pay App 45'!L131)+SUM('Pay App 1:Pay App 45'!M131)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Data'!$N$2:$BW$88,47,FALSE)</f>
        <v>0</v>
      </c>
      <c r="F132" s="166">
        <f>IFERROR(E132+'Pay App 44'!F132,"")</f>
        <v>0</v>
      </c>
      <c r="G132" s="166">
        <f>SUM('Pay App 1:Pay App 44'!H132)</f>
        <v>0</v>
      </c>
      <c r="H132" s="165"/>
      <c r="I132" s="166">
        <f t="shared" si="6"/>
        <v>0</v>
      </c>
      <c r="J132" s="167">
        <f t="shared" si="7"/>
        <v>0</v>
      </c>
      <c r="K132" s="166">
        <f t="shared" si="8"/>
        <v>0</v>
      </c>
      <c r="L132" s="166" t="str">
        <f t="shared" si="9"/>
        <v/>
      </c>
      <c r="M132" s="165"/>
      <c r="N132" s="166">
        <f>SUM('Pay App 1:Pay App 45'!L132)+SUM('Pay App 1:Pay App 45'!M132)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Data'!$N$2:$BW$88,47,FALSE)</f>
        <v>0</v>
      </c>
      <c r="F133" s="166">
        <f>IFERROR(E133+'Pay App 44'!F133,"")</f>
        <v>0</v>
      </c>
      <c r="G133" s="166">
        <f>SUM('Pay App 1:Pay App 44'!H133)</f>
        <v>0</v>
      </c>
      <c r="H133" s="165"/>
      <c r="I133" s="166">
        <f t="shared" si="6"/>
        <v>0</v>
      </c>
      <c r="J133" s="167">
        <f t="shared" si="7"/>
        <v>0</v>
      </c>
      <c r="K133" s="166">
        <f t="shared" si="8"/>
        <v>0</v>
      </c>
      <c r="L133" s="166" t="str">
        <f t="shared" si="9"/>
        <v/>
      </c>
      <c r="M133" s="165"/>
      <c r="N133" s="166">
        <f>SUM('Pay App 1:Pay App 45'!L133)+SUM('Pay App 1:Pay App 45'!M133)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Data'!$N$2:$BW$88,47,FALSE)</f>
        <v>0</v>
      </c>
      <c r="F134" s="166">
        <f>IFERROR(E134+'Pay App 44'!F134,"")</f>
        <v>0</v>
      </c>
      <c r="G134" s="166">
        <f>SUM('Pay App 1:Pay App 44'!H134)</f>
        <v>0</v>
      </c>
      <c r="H134" s="165"/>
      <c r="I134" s="166">
        <f t="shared" si="6"/>
        <v>0</v>
      </c>
      <c r="J134" s="167">
        <f t="shared" si="7"/>
        <v>0</v>
      </c>
      <c r="K134" s="166">
        <f t="shared" si="8"/>
        <v>0</v>
      </c>
      <c r="L134" s="166" t="str">
        <f t="shared" si="9"/>
        <v/>
      </c>
      <c r="M134" s="165"/>
      <c r="N134" s="166">
        <f>SUM('Pay App 1:Pay App 45'!L134)+SUM('Pay App 1:Pay App 45'!M134)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Data'!$N$2:$BW$88,47,FALSE)</f>
        <v>0</v>
      </c>
      <c r="F135" s="166">
        <f>IFERROR(E135+'Pay App 44'!F135,"")</f>
        <v>0</v>
      </c>
      <c r="G135" s="166">
        <f>SUM('Pay App 1:Pay App 44'!H135)</f>
        <v>0</v>
      </c>
      <c r="H135" s="165"/>
      <c r="I135" s="166">
        <f t="shared" si="6"/>
        <v>0</v>
      </c>
      <c r="J135" s="167">
        <f t="shared" si="7"/>
        <v>0</v>
      </c>
      <c r="K135" s="166">
        <f t="shared" si="8"/>
        <v>0</v>
      </c>
      <c r="L135" s="166" t="str">
        <f t="shared" si="9"/>
        <v/>
      </c>
      <c r="M135" s="165"/>
      <c r="N135" s="166">
        <f>SUM('Pay App 1:Pay App 45'!L135)+SUM('Pay App 1:Pay App 45'!M135)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Data'!$N$2:$BW$88,47,FALSE)</f>
        <v>0</v>
      </c>
      <c r="F136" s="166">
        <f>IFERROR(E136+'Pay App 44'!F136,"")</f>
        <v>0</v>
      </c>
      <c r="G136" s="166">
        <f>SUM('Pay App 1:Pay App 44'!H136)</f>
        <v>0</v>
      </c>
      <c r="H136" s="165"/>
      <c r="I136" s="166">
        <f t="shared" si="6"/>
        <v>0</v>
      </c>
      <c r="J136" s="167">
        <f t="shared" si="7"/>
        <v>0</v>
      </c>
      <c r="K136" s="166">
        <f t="shared" si="8"/>
        <v>0</v>
      </c>
      <c r="L136" s="166" t="str">
        <f t="shared" si="9"/>
        <v/>
      </c>
      <c r="M136" s="165"/>
      <c r="N136" s="166">
        <f>SUM('Pay App 1:Pay App 45'!L136)+SUM('Pay App 1:Pay App 45'!M136)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Data'!$N$2:$BW$88,47,FALSE)</f>
        <v>0</v>
      </c>
      <c r="F137" s="166">
        <f>IFERROR(E137+'Pay App 44'!F137,"")</f>
        <v>0</v>
      </c>
      <c r="G137" s="166">
        <f>SUM('Pay App 1:Pay App 44'!H137)</f>
        <v>0</v>
      </c>
      <c r="H137" s="165"/>
      <c r="I137" s="166">
        <f t="shared" si="6"/>
        <v>0</v>
      </c>
      <c r="J137" s="167">
        <f t="shared" si="7"/>
        <v>0</v>
      </c>
      <c r="K137" s="166">
        <f t="shared" si="8"/>
        <v>0</v>
      </c>
      <c r="L137" s="166" t="str">
        <f t="shared" si="9"/>
        <v/>
      </c>
      <c r="M137" s="165"/>
      <c r="N137" s="166">
        <f>SUM('Pay App 1:Pay App 45'!L137)+SUM('Pay App 1:Pay App 45'!M137)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Data'!$N$2:$BW$88,47,FALSE)</f>
        <v>0</v>
      </c>
      <c r="F138" s="166">
        <f>IFERROR(E138+'Pay App 44'!F138,"")</f>
        <v>0</v>
      </c>
      <c r="G138" s="166">
        <f>SUM('Pay App 1:Pay App 44'!H138)</f>
        <v>0</v>
      </c>
      <c r="H138" s="165"/>
      <c r="I138" s="166">
        <f t="shared" si="6"/>
        <v>0</v>
      </c>
      <c r="J138" s="167">
        <f t="shared" si="7"/>
        <v>0</v>
      </c>
      <c r="K138" s="166">
        <f t="shared" si="8"/>
        <v>0</v>
      </c>
      <c r="L138" s="166" t="str">
        <f t="shared" si="9"/>
        <v/>
      </c>
      <c r="M138" s="165"/>
      <c r="N138" s="166">
        <f>SUM('Pay App 1:Pay App 45'!L138)+SUM('Pay App 1:Pay App 45'!M138)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Data'!$N$2:$BW$88,47,FALSE)</f>
        <v>0</v>
      </c>
      <c r="F139" s="166">
        <f>IFERROR(E139+'Pay App 44'!F139,"")</f>
        <v>0</v>
      </c>
      <c r="G139" s="166">
        <f>SUM('Pay App 1:Pay App 44'!H139)</f>
        <v>0</v>
      </c>
      <c r="H139" s="165"/>
      <c r="I139" s="166">
        <f t="shared" si="6"/>
        <v>0</v>
      </c>
      <c r="J139" s="167">
        <f t="shared" si="7"/>
        <v>0</v>
      </c>
      <c r="K139" s="166">
        <f t="shared" si="8"/>
        <v>0</v>
      </c>
      <c r="L139" s="166" t="str">
        <f t="shared" si="9"/>
        <v/>
      </c>
      <c r="M139" s="165"/>
      <c r="N139" s="166">
        <f>SUM('Pay App 1:Pay App 45'!L139)+SUM('Pay App 1:Pay App 45'!M139)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Data'!$N$2:$BW$88,47,FALSE)</f>
        <v>0</v>
      </c>
      <c r="F140" s="166">
        <f>IFERROR(E140+'Pay App 44'!F140,"")</f>
        <v>0</v>
      </c>
      <c r="G140" s="166">
        <f>SUM('Pay App 1:Pay App 44'!H140)</f>
        <v>0</v>
      </c>
      <c r="H140" s="165"/>
      <c r="I140" s="166">
        <f t="shared" si="6"/>
        <v>0</v>
      </c>
      <c r="J140" s="167">
        <f t="shared" si="7"/>
        <v>0</v>
      </c>
      <c r="K140" s="166">
        <f t="shared" si="8"/>
        <v>0</v>
      </c>
      <c r="L140" s="166" t="str">
        <f t="shared" si="9"/>
        <v/>
      </c>
      <c r="M140" s="165"/>
      <c r="N140" s="166">
        <f>SUM('Pay App 1:Pay App 45'!L140)+SUM('Pay App 1:Pay App 45'!M140)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Data'!$N$2:$BW$88,47,FALSE)</f>
        <v>0</v>
      </c>
      <c r="F141" s="166">
        <f>IFERROR(E141+'Pay App 44'!F141,"")</f>
        <v>0</v>
      </c>
      <c r="G141" s="166">
        <f>SUM('Pay App 1:Pay App 44'!H141)</f>
        <v>0</v>
      </c>
      <c r="H141" s="165"/>
      <c r="I141" s="166">
        <f t="shared" si="6"/>
        <v>0</v>
      </c>
      <c r="J141" s="167">
        <f t="shared" si="7"/>
        <v>0</v>
      </c>
      <c r="K141" s="166">
        <f t="shared" si="8"/>
        <v>0</v>
      </c>
      <c r="L141" s="166" t="str">
        <f t="shared" si="9"/>
        <v/>
      </c>
      <c r="M141" s="165"/>
      <c r="N141" s="166">
        <f>SUM('Pay App 1:Pay App 45'!L141)+SUM('Pay App 1:Pay App 45'!M141)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Data'!$N$2:$BW$88,47,FALSE)</f>
        <v>0</v>
      </c>
      <c r="F142" s="166">
        <f>IFERROR(E142+'Pay App 44'!F142,"")</f>
        <v>0</v>
      </c>
      <c r="G142" s="166">
        <f>SUM('Pay App 1:Pay App 44'!H142)</f>
        <v>0</v>
      </c>
      <c r="H142" s="165"/>
      <c r="I142" s="166">
        <f t="shared" si="6"/>
        <v>0</v>
      </c>
      <c r="J142" s="167">
        <f t="shared" si="7"/>
        <v>0</v>
      </c>
      <c r="K142" s="166">
        <f t="shared" si="8"/>
        <v>0</v>
      </c>
      <c r="L142" s="166" t="str">
        <f t="shared" si="9"/>
        <v/>
      </c>
      <c r="M142" s="165"/>
      <c r="N142" s="166">
        <f>SUM('Pay App 1:Pay App 45'!L142)+SUM('Pay App 1:Pay App 45'!M142)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Data'!$N$2:$BW$88,47,FALSE)</f>
        <v>0</v>
      </c>
      <c r="F143" s="166">
        <f>IFERROR(E143+'Pay App 44'!F143,"")</f>
        <v>0</v>
      </c>
      <c r="G143" s="166">
        <f>SUM('Pay App 1:Pay App 44'!H143)</f>
        <v>0</v>
      </c>
      <c r="H143" s="165"/>
      <c r="I143" s="166">
        <f t="shared" si="6"/>
        <v>0</v>
      </c>
      <c r="J143" s="167">
        <f t="shared" si="7"/>
        <v>0</v>
      </c>
      <c r="K143" s="166">
        <f t="shared" si="8"/>
        <v>0</v>
      </c>
      <c r="L143" s="166" t="str">
        <f t="shared" si="9"/>
        <v/>
      </c>
      <c r="M143" s="165"/>
      <c r="N143" s="166">
        <f>SUM('Pay App 1:Pay App 45'!L143)+SUM('Pay App 1:Pay App 45'!M143)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Data'!$N$2:$BW$88,47,FALSE)</f>
        <v>0</v>
      </c>
      <c r="F144" s="166">
        <f>IFERROR(E144+'Pay App 44'!F144,"")</f>
        <v>0</v>
      </c>
      <c r="G144" s="166">
        <f>SUM('Pay App 1:Pay App 44'!H144)</f>
        <v>0</v>
      </c>
      <c r="H144" s="165"/>
      <c r="I144" s="166">
        <f t="shared" si="6"/>
        <v>0</v>
      </c>
      <c r="J144" s="167">
        <f t="shared" si="7"/>
        <v>0</v>
      </c>
      <c r="K144" s="166">
        <f t="shared" si="8"/>
        <v>0</v>
      </c>
      <c r="L144" s="166" t="str">
        <f t="shared" si="9"/>
        <v/>
      </c>
      <c r="M144" s="165"/>
      <c r="N144" s="166">
        <f>SUM('Pay App 1:Pay App 45'!L144)+SUM('Pay App 1:Pay App 45'!M144)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Data'!$N$2:$BW$88,47,FALSE)</f>
        <v>0</v>
      </c>
      <c r="F145" s="166">
        <f>IFERROR(E145+'Pay App 44'!F145,"")</f>
        <v>0</v>
      </c>
      <c r="G145" s="166">
        <f>SUM('Pay App 1:Pay App 44'!H145)</f>
        <v>0</v>
      </c>
      <c r="H145" s="165"/>
      <c r="I145" s="166">
        <f t="shared" si="6"/>
        <v>0</v>
      </c>
      <c r="J145" s="167">
        <f t="shared" si="7"/>
        <v>0</v>
      </c>
      <c r="K145" s="166">
        <f t="shared" si="8"/>
        <v>0</v>
      </c>
      <c r="L145" s="166" t="str">
        <f t="shared" si="9"/>
        <v/>
      </c>
      <c r="M145" s="165"/>
      <c r="N145" s="166">
        <f>SUM('Pay App 1:Pay App 45'!L145)+SUM('Pay App 1:Pay App 45'!M145)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Data'!$N$2:$BW$88,47,FALSE)</f>
        <v>0</v>
      </c>
      <c r="F146" s="166">
        <f>IFERROR(E146+'Pay App 44'!F146,"")</f>
        <v>0</v>
      </c>
      <c r="G146" s="166">
        <f>SUM('Pay App 1:Pay App 44'!H146)</f>
        <v>0</v>
      </c>
      <c r="H146" s="165"/>
      <c r="I146" s="166">
        <f t="shared" si="6"/>
        <v>0</v>
      </c>
      <c r="J146" s="167">
        <f t="shared" si="7"/>
        <v>0</v>
      </c>
      <c r="K146" s="166">
        <f t="shared" si="8"/>
        <v>0</v>
      </c>
      <c r="L146" s="166" t="str">
        <f t="shared" si="9"/>
        <v/>
      </c>
      <c r="M146" s="165"/>
      <c r="N146" s="166">
        <f>SUM('Pay App 1:Pay App 45'!L146)+SUM('Pay App 1:Pay App 45'!M146)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Data'!$N$2:$BW$88,47,FALSE)</f>
        <v>0</v>
      </c>
      <c r="F147" s="166">
        <f>IFERROR(E147+'Pay App 44'!F147,"")</f>
        <v>0</v>
      </c>
      <c r="G147" s="166">
        <f>SUM('Pay App 1:Pay App 44'!H147)</f>
        <v>0</v>
      </c>
      <c r="H147" s="165"/>
      <c r="I147" s="166">
        <f t="shared" si="6"/>
        <v>0</v>
      </c>
      <c r="J147" s="167">
        <f t="shared" si="7"/>
        <v>0</v>
      </c>
      <c r="K147" s="166">
        <f t="shared" si="8"/>
        <v>0</v>
      </c>
      <c r="L147" s="166" t="str">
        <f t="shared" si="9"/>
        <v/>
      </c>
      <c r="M147" s="165"/>
      <c r="N147" s="166">
        <f>SUM('Pay App 1:Pay App 45'!L147)+SUM('Pay App 1:Pay App 45'!M147)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Data'!$N$2:$BW$88,47,FALSE)</f>
        <v>0</v>
      </c>
      <c r="F148" s="166">
        <f>IFERROR(E148+'Pay App 44'!F148,"")</f>
        <v>0</v>
      </c>
      <c r="G148" s="166">
        <f>SUM('Pay App 1:Pay App 44'!H148)</f>
        <v>0</v>
      </c>
      <c r="H148" s="165"/>
      <c r="I148" s="166">
        <f t="shared" si="6"/>
        <v>0</v>
      </c>
      <c r="J148" s="167">
        <f t="shared" si="7"/>
        <v>0</v>
      </c>
      <c r="K148" s="166">
        <f t="shared" si="8"/>
        <v>0</v>
      </c>
      <c r="L148" s="166" t="str">
        <f t="shared" si="9"/>
        <v/>
      </c>
      <c r="M148" s="165"/>
      <c r="N148" s="166">
        <f>SUM('Pay App 1:Pay App 45'!L148)+SUM('Pay App 1:Pay App 45'!M148)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bw2kzs0c8x6D80zG7VRFDnUpJ8ETkmyNNju2orpIIvA3PNTvhlPdfGpIwkpQl+e7Jh2v4kQbl7hm+spczz0FvQ==" saltValue="pDNmmuXkF8vKwxwJMOCiWg=="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175" priority="2" operator="equal">
      <formula>0</formula>
    </cfRule>
  </conditionalFormatting>
  <conditionalFormatting sqref="D106:G148">
    <cfRule type="cellIs" dxfId="174" priority="1" operator="equal">
      <formula>0</formula>
    </cfRule>
  </conditionalFormatting>
  <conditionalFormatting sqref="D10:H10 D12:H14 D19:H21">
    <cfRule type="cellIs" dxfId="173" priority="6" operator="equal">
      <formula>0</formula>
    </cfRule>
  </conditionalFormatting>
  <conditionalFormatting sqref="H51">
    <cfRule type="cellIs" dxfId="172" priority="9" operator="lessThan">
      <formula>0</formula>
    </cfRule>
  </conditionalFormatting>
  <conditionalFormatting sqref="I57:I100 K57:K100 I106:I148 K106:K148 N106:O148">
    <cfRule type="cellIs" dxfId="171" priority="14" operator="equal">
      <formula>0</formula>
    </cfRule>
  </conditionalFormatting>
  <conditionalFormatting sqref="J57:J100 J106:J149">
    <cfRule type="cellIs" dxfId="170" priority="11" operator="greaterThan">
      <formula>1</formula>
    </cfRule>
    <cfRule type="cellIs" dxfId="169" priority="12" operator="equal">
      <formula>0</formula>
    </cfRule>
  </conditionalFormatting>
  <conditionalFormatting sqref="K57:K100 K106:K148">
    <cfRule type="cellIs" dxfId="168" priority="10" operator="lessThan">
      <formula>0</formula>
    </cfRule>
  </conditionalFormatting>
  <conditionalFormatting sqref="M57:M100">
    <cfRule type="cellIs" dxfId="167" priority="13" operator="lessThan">
      <formula>0</formula>
    </cfRule>
  </conditionalFormatting>
  <conditionalFormatting sqref="M106:M148">
    <cfRule type="cellIs" dxfId="166" priority="8" operator="lessThan">
      <formula>0</formula>
    </cfRule>
  </conditionalFormatting>
  <conditionalFormatting sqref="N57:O100">
    <cfRule type="cellIs" dxfId="165"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ADD8556B-E3AE-4E48-9841-C792646A2BB4}">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B14049F9-F2E2-44C3-B433-DD08788152D6}">
          <x14:formula1>
            <xm:f>'Graph Data'!$L$74:$L$76</xm:f>
          </x14:formula1>
          <xm:sqref>G17</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7A05A-B2C0-4767-97B6-07A77DD84480}">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46</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46'!E149)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46'!G41)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45'!H49)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46.1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Data'!$N$2:$BW$88,48,FALSE)</f>
        <v>0</v>
      </c>
      <c r="F57" s="166">
        <f>IFERROR(E57+'Pay App 45'!F57,"")</f>
        <v>0</v>
      </c>
      <c r="G57" s="166">
        <f>SUM('Pay App 1:Pay App 45'!H57)</f>
        <v>0</v>
      </c>
      <c r="H57" s="165"/>
      <c r="I57" s="166">
        <f>G57+H57</f>
        <v>0</v>
      </c>
      <c r="J57" s="167">
        <f>IFERROR(I57/F57,0)</f>
        <v>0</v>
      </c>
      <c r="K57" s="166">
        <f>IFERROR(F57-I57,"")</f>
        <v>0</v>
      </c>
      <c r="L57" s="166" t="str">
        <f>IF(AND($H$33&lt;100000, $H$33&gt;0, H57&gt;=1),0,IF(AND($H$33&gt;=100000,H57&lt;&gt;""),O57,""))</f>
        <v/>
      </c>
      <c r="M57" s="165"/>
      <c r="N57" s="166">
        <f>SUM('Pay App 1:Pay App 46'!L57)+SUM('Pay App 1:Pay App 46'!M57)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Data'!$N$2:$BW$88,48,FALSE)</f>
        <v>0</v>
      </c>
      <c r="F58" s="166">
        <f>IFERROR(E58+'Pay App 45'!F58,"")</f>
        <v>0</v>
      </c>
      <c r="G58" s="166">
        <f>SUM('Pay App 1:Pay App 45'!H58)</f>
        <v>0</v>
      </c>
      <c r="H58" s="165"/>
      <c r="I58" s="166">
        <f>G58+H58</f>
        <v>0</v>
      </c>
      <c r="J58" s="167">
        <f>IFERROR(I58/F58,0)</f>
        <v>0</v>
      </c>
      <c r="K58" s="166">
        <f>IFERROR(F58-I58,"")</f>
        <v>0</v>
      </c>
      <c r="L58" s="166" t="str">
        <f t="shared" ref="L58:L100" si="0">IF(AND($H$33&lt;100000, $H$33&gt;0, H58&gt;=1),0,IF(AND($H$33&gt;=100000,H58&lt;&gt;""),O58,""))</f>
        <v/>
      </c>
      <c r="M58" s="165"/>
      <c r="N58" s="166">
        <f>SUM('Pay App 1:Pay App 46'!L58)+SUM('Pay App 1:Pay App 46'!M58)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Data'!$N$2:$BW$88,48,FALSE)</f>
        <v>0</v>
      </c>
      <c r="F59" s="166">
        <f>IFERROR(E59+'Pay App 45'!F59,"")</f>
        <v>0</v>
      </c>
      <c r="G59" s="166">
        <f>SUM('Pay App 1:Pay App 45'!H59)</f>
        <v>0</v>
      </c>
      <c r="H59" s="165"/>
      <c r="I59" s="166">
        <f t="shared" ref="I59:I99" si="2">G59+H59</f>
        <v>0</v>
      </c>
      <c r="J59" s="167">
        <f t="shared" ref="J59:J99" si="3">IFERROR(I59/F59,0)</f>
        <v>0</v>
      </c>
      <c r="K59" s="166">
        <f t="shared" ref="K59:K99" si="4">IFERROR(F59-I59,"")</f>
        <v>0</v>
      </c>
      <c r="L59" s="166" t="str">
        <f t="shared" si="0"/>
        <v/>
      </c>
      <c r="M59" s="165"/>
      <c r="N59" s="166">
        <f>SUM('Pay App 1:Pay App 46'!L59)+SUM('Pay App 1:Pay App 46'!M59)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Data'!$N$2:$BW$88,48,FALSE)</f>
        <v>0</v>
      </c>
      <c r="F60" s="166">
        <f>IFERROR(E60+'Pay App 45'!F60,"")</f>
        <v>0</v>
      </c>
      <c r="G60" s="166">
        <f>SUM('Pay App 1:Pay App 45'!H60)</f>
        <v>0</v>
      </c>
      <c r="H60" s="165"/>
      <c r="I60" s="166">
        <f t="shared" si="2"/>
        <v>0</v>
      </c>
      <c r="J60" s="167">
        <f t="shared" si="3"/>
        <v>0</v>
      </c>
      <c r="K60" s="166">
        <f t="shared" si="4"/>
        <v>0</v>
      </c>
      <c r="L60" s="166" t="str">
        <f t="shared" si="0"/>
        <v/>
      </c>
      <c r="M60" s="165"/>
      <c r="N60" s="166">
        <f>SUM('Pay App 1:Pay App 46'!L60)+SUM('Pay App 1:Pay App 46'!M60)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Data'!$N$2:$BW$88,48,FALSE)</f>
        <v>0</v>
      </c>
      <c r="F61" s="166">
        <f>IFERROR(E61+'Pay App 45'!F61,"")</f>
        <v>0</v>
      </c>
      <c r="G61" s="166">
        <f>SUM('Pay App 1:Pay App 45'!H61)</f>
        <v>0</v>
      </c>
      <c r="H61" s="165"/>
      <c r="I61" s="166">
        <f t="shared" si="2"/>
        <v>0</v>
      </c>
      <c r="J61" s="167">
        <f t="shared" si="3"/>
        <v>0</v>
      </c>
      <c r="K61" s="166">
        <f t="shared" si="4"/>
        <v>0</v>
      </c>
      <c r="L61" s="166" t="str">
        <f t="shared" si="0"/>
        <v/>
      </c>
      <c r="M61" s="165"/>
      <c r="N61" s="166">
        <f>SUM('Pay App 1:Pay App 46'!L61)+SUM('Pay App 1:Pay App 46'!M61)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Data'!$N$2:$BW$88,48,FALSE)</f>
        <v>0</v>
      </c>
      <c r="F62" s="166">
        <f>IFERROR(E62+'Pay App 45'!F62,"")</f>
        <v>0</v>
      </c>
      <c r="G62" s="166">
        <f>SUM('Pay App 1:Pay App 45'!H62)</f>
        <v>0</v>
      </c>
      <c r="H62" s="165"/>
      <c r="I62" s="166">
        <f t="shared" si="2"/>
        <v>0</v>
      </c>
      <c r="J62" s="167">
        <f t="shared" si="3"/>
        <v>0</v>
      </c>
      <c r="K62" s="166">
        <f t="shared" si="4"/>
        <v>0</v>
      </c>
      <c r="L62" s="166" t="str">
        <f t="shared" si="0"/>
        <v/>
      </c>
      <c r="M62" s="165"/>
      <c r="N62" s="166">
        <f>SUM('Pay App 1:Pay App 46'!L62)+SUM('Pay App 1:Pay App 46'!M62)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Data'!$N$2:$BW$88,48,FALSE)</f>
        <v>0</v>
      </c>
      <c r="F63" s="166">
        <f>IFERROR(E63+'Pay App 45'!F63,"")</f>
        <v>0</v>
      </c>
      <c r="G63" s="166">
        <f>SUM('Pay App 1:Pay App 45'!H63)</f>
        <v>0</v>
      </c>
      <c r="H63" s="165"/>
      <c r="I63" s="166">
        <f t="shared" si="2"/>
        <v>0</v>
      </c>
      <c r="J63" s="167">
        <f t="shared" si="3"/>
        <v>0</v>
      </c>
      <c r="K63" s="166">
        <f t="shared" si="4"/>
        <v>0</v>
      </c>
      <c r="L63" s="166" t="str">
        <f t="shared" si="0"/>
        <v/>
      </c>
      <c r="M63" s="165"/>
      <c r="N63" s="166">
        <f>SUM('Pay App 1:Pay App 46'!L63)+SUM('Pay App 1:Pay App 46'!M63)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Data'!$N$2:$BW$88,48,FALSE)</f>
        <v>0</v>
      </c>
      <c r="F64" s="166">
        <f>IFERROR(E64+'Pay App 45'!F64,"")</f>
        <v>0</v>
      </c>
      <c r="G64" s="166">
        <f>SUM('Pay App 1:Pay App 45'!H64)</f>
        <v>0</v>
      </c>
      <c r="H64" s="165"/>
      <c r="I64" s="166">
        <f t="shared" si="2"/>
        <v>0</v>
      </c>
      <c r="J64" s="167">
        <f t="shared" si="3"/>
        <v>0</v>
      </c>
      <c r="K64" s="166">
        <f t="shared" si="4"/>
        <v>0</v>
      </c>
      <c r="L64" s="166" t="str">
        <f t="shared" si="0"/>
        <v/>
      </c>
      <c r="M64" s="165"/>
      <c r="N64" s="166">
        <f>SUM('Pay App 1:Pay App 46'!L64)+SUM('Pay App 1:Pay App 46'!M64)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Data'!$N$2:$BW$88,48,FALSE)</f>
        <v>0</v>
      </c>
      <c r="F65" s="166">
        <f>IFERROR(E65+'Pay App 45'!F65,"")</f>
        <v>0</v>
      </c>
      <c r="G65" s="166">
        <f>SUM('Pay App 1:Pay App 45'!H65)</f>
        <v>0</v>
      </c>
      <c r="H65" s="165"/>
      <c r="I65" s="166">
        <f t="shared" si="2"/>
        <v>0</v>
      </c>
      <c r="J65" s="167">
        <f t="shared" si="3"/>
        <v>0</v>
      </c>
      <c r="K65" s="166">
        <f t="shared" si="4"/>
        <v>0</v>
      </c>
      <c r="L65" s="166" t="str">
        <f t="shared" si="0"/>
        <v/>
      </c>
      <c r="M65" s="165"/>
      <c r="N65" s="166">
        <f>SUM('Pay App 1:Pay App 46'!L65)+SUM('Pay App 1:Pay App 46'!M65)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Data'!$N$2:$BW$88,48,FALSE)</f>
        <v>0</v>
      </c>
      <c r="F66" s="166">
        <f>IFERROR(E66+'Pay App 45'!F66,"")</f>
        <v>0</v>
      </c>
      <c r="G66" s="166">
        <f>SUM('Pay App 1:Pay App 45'!H66)</f>
        <v>0</v>
      </c>
      <c r="H66" s="165"/>
      <c r="I66" s="166">
        <f t="shared" si="2"/>
        <v>0</v>
      </c>
      <c r="J66" s="167">
        <f t="shared" si="3"/>
        <v>0</v>
      </c>
      <c r="K66" s="166">
        <f t="shared" si="4"/>
        <v>0</v>
      </c>
      <c r="L66" s="166" t="str">
        <f t="shared" si="0"/>
        <v/>
      </c>
      <c r="M66" s="165"/>
      <c r="N66" s="166">
        <f>SUM('Pay App 1:Pay App 46'!L66)+SUM('Pay App 1:Pay App 46'!M66)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Data'!$N$2:$BW$88,48,FALSE)</f>
        <v>0</v>
      </c>
      <c r="F67" s="166">
        <f>IFERROR(E67+'Pay App 45'!F67,"")</f>
        <v>0</v>
      </c>
      <c r="G67" s="166">
        <f>SUM('Pay App 1:Pay App 45'!H67)</f>
        <v>0</v>
      </c>
      <c r="H67" s="165"/>
      <c r="I67" s="166">
        <f t="shared" si="2"/>
        <v>0</v>
      </c>
      <c r="J67" s="167">
        <f t="shared" si="3"/>
        <v>0</v>
      </c>
      <c r="K67" s="166">
        <f t="shared" si="4"/>
        <v>0</v>
      </c>
      <c r="L67" s="166" t="str">
        <f t="shared" si="0"/>
        <v/>
      </c>
      <c r="M67" s="165"/>
      <c r="N67" s="166">
        <f>SUM('Pay App 1:Pay App 46'!L67)+SUM('Pay App 1:Pay App 46'!M67)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Data'!$N$2:$BW$88,48,FALSE)</f>
        <v>0</v>
      </c>
      <c r="F68" s="166">
        <f>IFERROR(E68+'Pay App 45'!F68,"")</f>
        <v>0</v>
      </c>
      <c r="G68" s="166">
        <f>SUM('Pay App 1:Pay App 45'!H68)</f>
        <v>0</v>
      </c>
      <c r="H68" s="165"/>
      <c r="I68" s="166">
        <f t="shared" si="2"/>
        <v>0</v>
      </c>
      <c r="J68" s="167">
        <f t="shared" si="3"/>
        <v>0</v>
      </c>
      <c r="K68" s="166">
        <f t="shared" si="4"/>
        <v>0</v>
      </c>
      <c r="L68" s="166" t="str">
        <f t="shared" si="0"/>
        <v/>
      </c>
      <c r="M68" s="165"/>
      <c r="N68" s="166">
        <f>SUM('Pay App 1:Pay App 46'!L68)+SUM('Pay App 1:Pay App 46'!M68)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Data'!$N$2:$BW$88,48,FALSE)</f>
        <v>0</v>
      </c>
      <c r="F69" s="166">
        <f>IFERROR(E69+'Pay App 45'!F69,"")</f>
        <v>0</v>
      </c>
      <c r="G69" s="166">
        <f>SUM('Pay App 1:Pay App 45'!H69)</f>
        <v>0</v>
      </c>
      <c r="H69" s="165"/>
      <c r="I69" s="166">
        <f t="shared" si="2"/>
        <v>0</v>
      </c>
      <c r="J69" s="167">
        <f t="shared" si="3"/>
        <v>0</v>
      </c>
      <c r="K69" s="166">
        <f t="shared" si="4"/>
        <v>0</v>
      </c>
      <c r="L69" s="166" t="str">
        <f t="shared" si="0"/>
        <v/>
      </c>
      <c r="M69" s="165"/>
      <c r="N69" s="166">
        <f>SUM('Pay App 1:Pay App 46'!L69)+SUM('Pay App 1:Pay App 46'!M69)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Data'!$N$2:$BW$88,48,FALSE)</f>
        <v>0</v>
      </c>
      <c r="F70" s="166">
        <f>IFERROR(E70+'Pay App 45'!F70,"")</f>
        <v>0</v>
      </c>
      <c r="G70" s="166">
        <f>SUM('Pay App 1:Pay App 45'!H70)</f>
        <v>0</v>
      </c>
      <c r="H70" s="165"/>
      <c r="I70" s="166">
        <f t="shared" si="2"/>
        <v>0</v>
      </c>
      <c r="J70" s="167">
        <f t="shared" si="3"/>
        <v>0</v>
      </c>
      <c r="K70" s="166">
        <f t="shared" si="4"/>
        <v>0</v>
      </c>
      <c r="L70" s="166" t="str">
        <f t="shared" si="0"/>
        <v/>
      </c>
      <c r="M70" s="165"/>
      <c r="N70" s="166">
        <f>SUM('Pay App 1:Pay App 46'!L70)+SUM('Pay App 1:Pay App 46'!M70)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Data'!$N$2:$BW$88,48,FALSE)</f>
        <v>0</v>
      </c>
      <c r="F71" s="166">
        <f>IFERROR(E71+'Pay App 45'!F71,"")</f>
        <v>0</v>
      </c>
      <c r="G71" s="166">
        <f>SUM('Pay App 1:Pay App 45'!H71)</f>
        <v>0</v>
      </c>
      <c r="H71" s="165"/>
      <c r="I71" s="166">
        <f t="shared" si="2"/>
        <v>0</v>
      </c>
      <c r="J71" s="167">
        <f t="shared" si="3"/>
        <v>0</v>
      </c>
      <c r="K71" s="166">
        <f t="shared" si="4"/>
        <v>0</v>
      </c>
      <c r="L71" s="166" t="str">
        <f t="shared" si="0"/>
        <v/>
      </c>
      <c r="M71" s="165"/>
      <c r="N71" s="166">
        <f>SUM('Pay App 1:Pay App 46'!L71)+SUM('Pay App 1:Pay App 46'!M71)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Data'!$N$2:$BW$88,48,FALSE)</f>
        <v>0</v>
      </c>
      <c r="F72" s="166">
        <f>IFERROR(E72+'Pay App 45'!F72,"")</f>
        <v>0</v>
      </c>
      <c r="G72" s="166">
        <f>SUM('Pay App 1:Pay App 45'!H72)</f>
        <v>0</v>
      </c>
      <c r="H72" s="165"/>
      <c r="I72" s="166">
        <f t="shared" si="2"/>
        <v>0</v>
      </c>
      <c r="J72" s="167">
        <f t="shared" si="3"/>
        <v>0</v>
      </c>
      <c r="K72" s="166">
        <f t="shared" si="4"/>
        <v>0</v>
      </c>
      <c r="L72" s="166" t="str">
        <f t="shared" si="0"/>
        <v/>
      </c>
      <c r="M72" s="165"/>
      <c r="N72" s="166">
        <f>SUM('Pay App 1:Pay App 46'!L72)+SUM('Pay App 1:Pay App 46'!M72)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Data'!$N$2:$BW$88,48,FALSE)</f>
        <v>0</v>
      </c>
      <c r="F73" s="166">
        <f>IFERROR(E73+'Pay App 45'!F73,"")</f>
        <v>0</v>
      </c>
      <c r="G73" s="166">
        <f>SUM('Pay App 1:Pay App 45'!H73)</f>
        <v>0</v>
      </c>
      <c r="H73" s="165"/>
      <c r="I73" s="166">
        <f t="shared" si="2"/>
        <v>0</v>
      </c>
      <c r="J73" s="167">
        <f t="shared" si="3"/>
        <v>0</v>
      </c>
      <c r="K73" s="166">
        <f t="shared" si="4"/>
        <v>0</v>
      </c>
      <c r="L73" s="166" t="str">
        <f t="shared" si="0"/>
        <v/>
      </c>
      <c r="M73" s="165"/>
      <c r="N73" s="166">
        <f>SUM('Pay App 1:Pay App 46'!L73)+SUM('Pay App 1:Pay App 46'!M73)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Data'!$N$2:$BW$88,48,FALSE)</f>
        <v>0</v>
      </c>
      <c r="F74" s="166">
        <f>IFERROR(E74+'Pay App 45'!F74,"")</f>
        <v>0</v>
      </c>
      <c r="G74" s="166">
        <f>SUM('Pay App 1:Pay App 45'!H74)</f>
        <v>0</v>
      </c>
      <c r="H74" s="165"/>
      <c r="I74" s="166">
        <f t="shared" si="2"/>
        <v>0</v>
      </c>
      <c r="J74" s="167">
        <f t="shared" si="3"/>
        <v>0</v>
      </c>
      <c r="K74" s="166">
        <f t="shared" si="4"/>
        <v>0</v>
      </c>
      <c r="L74" s="166" t="str">
        <f t="shared" si="0"/>
        <v/>
      </c>
      <c r="M74" s="165"/>
      <c r="N74" s="166">
        <f>SUM('Pay App 1:Pay App 46'!L74)+SUM('Pay App 1:Pay App 46'!M74)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Data'!$N$2:$BW$88,48,FALSE)</f>
        <v>0</v>
      </c>
      <c r="F75" s="166">
        <f>IFERROR(E75+'Pay App 45'!F75,"")</f>
        <v>0</v>
      </c>
      <c r="G75" s="166">
        <f>SUM('Pay App 1:Pay App 45'!H75)</f>
        <v>0</v>
      </c>
      <c r="H75" s="165"/>
      <c r="I75" s="166">
        <f t="shared" si="2"/>
        <v>0</v>
      </c>
      <c r="J75" s="167">
        <f t="shared" si="3"/>
        <v>0</v>
      </c>
      <c r="K75" s="166">
        <f t="shared" si="4"/>
        <v>0</v>
      </c>
      <c r="L75" s="166" t="str">
        <f t="shared" si="0"/>
        <v/>
      </c>
      <c r="M75" s="165"/>
      <c r="N75" s="166">
        <f>SUM('Pay App 1:Pay App 46'!L75)+SUM('Pay App 1:Pay App 46'!M75)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Data'!$N$2:$BW$88,48,FALSE)</f>
        <v>0</v>
      </c>
      <c r="F76" s="166">
        <f>IFERROR(E76+'Pay App 45'!F76,"")</f>
        <v>0</v>
      </c>
      <c r="G76" s="166">
        <f>SUM('Pay App 1:Pay App 45'!H76)</f>
        <v>0</v>
      </c>
      <c r="H76" s="165"/>
      <c r="I76" s="166">
        <f t="shared" si="2"/>
        <v>0</v>
      </c>
      <c r="J76" s="167">
        <f t="shared" si="3"/>
        <v>0</v>
      </c>
      <c r="K76" s="166">
        <f t="shared" si="4"/>
        <v>0</v>
      </c>
      <c r="L76" s="166" t="str">
        <f t="shared" si="0"/>
        <v/>
      </c>
      <c r="M76" s="165"/>
      <c r="N76" s="166">
        <f>SUM('Pay App 1:Pay App 46'!L76)+SUM('Pay App 1:Pay App 46'!M76)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Data'!$N$2:$BW$88,48,FALSE)</f>
        <v>0</v>
      </c>
      <c r="F77" s="166">
        <f>IFERROR(E77+'Pay App 45'!F77,"")</f>
        <v>0</v>
      </c>
      <c r="G77" s="166">
        <f>SUM('Pay App 1:Pay App 45'!H77)</f>
        <v>0</v>
      </c>
      <c r="H77" s="165"/>
      <c r="I77" s="166">
        <f t="shared" si="2"/>
        <v>0</v>
      </c>
      <c r="J77" s="167">
        <f t="shared" si="3"/>
        <v>0</v>
      </c>
      <c r="K77" s="166">
        <f t="shared" si="4"/>
        <v>0</v>
      </c>
      <c r="L77" s="166" t="str">
        <f t="shared" si="0"/>
        <v/>
      </c>
      <c r="M77" s="165"/>
      <c r="N77" s="166">
        <f>SUM('Pay App 1:Pay App 46'!L77)+SUM('Pay App 1:Pay App 46'!M77)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Data'!$N$2:$BW$88,48,FALSE)</f>
        <v>0</v>
      </c>
      <c r="F78" s="166">
        <f>IFERROR(E78+'Pay App 45'!F78,"")</f>
        <v>0</v>
      </c>
      <c r="G78" s="166">
        <f>SUM('Pay App 1:Pay App 45'!H78)</f>
        <v>0</v>
      </c>
      <c r="H78" s="165"/>
      <c r="I78" s="166">
        <f t="shared" si="2"/>
        <v>0</v>
      </c>
      <c r="J78" s="167">
        <f t="shared" si="3"/>
        <v>0</v>
      </c>
      <c r="K78" s="166">
        <f t="shared" si="4"/>
        <v>0</v>
      </c>
      <c r="L78" s="166" t="str">
        <f t="shared" si="0"/>
        <v/>
      </c>
      <c r="M78" s="165"/>
      <c r="N78" s="166">
        <f>SUM('Pay App 1:Pay App 46'!L78)+SUM('Pay App 1:Pay App 46'!M78)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Data'!$N$2:$BW$88,48,FALSE)</f>
        <v>0</v>
      </c>
      <c r="F79" s="166">
        <f>IFERROR(E79+'Pay App 45'!F79,"")</f>
        <v>0</v>
      </c>
      <c r="G79" s="166">
        <f>SUM('Pay App 1:Pay App 45'!H79)</f>
        <v>0</v>
      </c>
      <c r="H79" s="165"/>
      <c r="I79" s="166">
        <f t="shared" si="2"/>
        <v>0</v>
      </c>
      <c r="J79" s="167">
        <f t="shared" si="3"/>
        <v>0</v>
      </c>
      <c r="K79" s="166">
        <f t="shared" si="4"/>
        <v>0</v>
      </c>
      <c r="L79" s="166" t="str">
        <f t="shared" si="0"/>
        <v/>
      </c>
      <c r="M79" s="165"/>
      <c r="N79" s="166">
        <f>SUM('Pay App 1:Pay App 46'!L79)+SUM('Pay App 1:Pay App 46'!M79)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Data'!$N$2:$BW$88,48,FALSE)</f>
        <v>0</v>
      </c>
      <c r="F80" s="166">
        <f>IFERROR(E80+'Pay App 45'!F80,"")</f>
        <v>0</v>
      </c>
      <c r="G80" s="166">
        <f>SUM('Pay App 1:Pay App 45'!H80)</f>
        <v>0</v>
      </c>
      <c r="H80" s="165"/>
      <c r="I80" s="166">
        <f t="shared" si="2"/>
        <v>0</v>
      </c>
      <c r="J80" s="167">
        <f t="shared" si="3"/>
        <v>0</v>
      </c>
      <c r="K80" s="166">
        <f t="shared" si="4"/>
        <v>0</v>
      </c>
      <c r="L80" s="166" t="str">
        <f t="shared" si="0"/>
        <v/>
      </c>
      <c r="M80" s="165"/>
      <c r="N80" s="166">
        <f>SUM('Pay App 1:Pay App 46'!L80)+SUM('Pay App 1:Pay App 46'!M80)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Data'!$N$2:$BW$88,48,FALSE)</f>
        <v>0</v>
      </c>
      <c r="F81" s="166">
        <f>IFERROR(E81+'Pay App 45'!F81,"")</f>
        <v>0</v>
      </c>
      <c r="G81" s="166">
        <f>SUM('Pay App 1:Pay App 45'!H81)</f>
        <v>0</v>
      </c>
      <c r="H81" s="165"/>
      <c r="I81" s="166">
        <f t="shared" si="2"/>
        <v>0</v>
      </c>
      <c r="J81" s="167">
        <f t="shared" si="3"/>
        <v>0</v>
      </c>
      <c r="K81" s="166">
        <f t="shared" si="4"/>
        <v>0</v>
      </c>
      <c r="L81" s="166" t="str">
        <f t="shared" si="0"/>
        <v/>
      </c>
      <c r="M81" s="165"/>
      <c r="N81" s="166">
        <f>SUM('Pay App 1:Pay App 46'!L81)+SUM('Pay App 1:Pay App 46'!M81)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Data'!$N$2:$BW$88,48,FALSE)</f>
        <v>0</v>
      </c>
      <c r="F82" s="166">
        <f>IFERROR(E82+'Pay App 45'!F82,"")</f>
        <v>0</v>
      </c>
      <c r="G82" s="166">
        <f>SUM('Pay App 1:Pay App 45'!H82)</f>
        <v>0</v>
      </c>
      <c r="H82" s="165"/>
      <c r="I82" s="166">
        <f t="shared" si="2"/>
        <v>0</v>
      </c>
      <c r="J82" s="167">
        <f t="shared" si="3"/>
        <v>0</v>
      </c>
      <c r="K82" s="166">
        <f t="shared" si="4"/>
        <v>0</v>
      </c>
      <c r="L82" s="166" t="str">
        <f t="shared" si="0"/>
        <v/>
      </c>
      <c r="M82" s="165"/>
      <c r="N82" s="166">
        <f>SUM('Pay App 1:Pay App 46'!L82)+SUM('Pay App 1:Pay App 46'!M82)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Data'!$N$2:$BW$88,48,FALSE)</f>
        <v>0</v>
      </c>
      <c r="F83" s="166">
        <f>IFERROR(E83+'Pay App 45'!F83,"")</f>
        <v>0</v>
      </c>
      <c r="G83" s="166">
        <f>SUM('Pay App 1:Pay App 45'!H83)</f>
        <v>0</v>
      </c>
      <c r="H83" s="165"/>
      <c r="I83" s="166">
        <f t="shared" si="2"/>
        <v>0</v>
      </c>
      <c r="J83" s="167">
        <f t="shared" si="3"/>
        <v>0</v>
      </c>
      <c r="K83" s="166">
        <f t="shared" si="4"/>
        <v>0</v>
      </c>
      <c r="L83" s="166" t="str">
        <f t="shared" si="0"/>
        <v/>
      </c>
      <c r="M83" s="165"/>
      <c r="N83" s="166">
        <f>SUM('Pay App 1:Pay App 46'!L83)+SUM('Pay App 1:Pay App 46'!M83)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Data'!$N$2:$BW$88,48,FALSE)</f>
        <v>0</v>
      </c>
      <c r="F84" s="166">
        <f>IFERROR(E84+'Pay App 45'!F84,"")</f>
        <v>0</v>
      </c>
      <c r="G84" s="166">
        <f>SUM('Pay App 1:Pay App 45'!H84)</f>
        <v>0</v>
      </c>
      <c r="H84" s="165"/>
      <c r="I84" s="166">
        <f t="shared" si="2"/>
        <v>0</v>
      </c>
      <c r="J84" s="167">
        <f t="shared" si="3"/>
        <v>0</v>
      </c>
      <c r="K84" s="166">
        <f t="shared" si="4"/>
        <v>0</v>
      </c>
      <c r="L84" s="166" t="str">
        <f t="shared" si="0"/>
        <v/>
      </c>
      <c r="M84" s="165"/>
      <c r="N84" s="166">
        <f>SUM('Pay App 1:Pay App 46'!L84)+SUM('Pay App 1:Pay App 46'!M84)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Data'!$N$2:$BW$88,48,FALSE)</f>
        <v>0</v>
      </c>
      <c r="F85" s="166">
        <f>IFERROR(E85+'Pay App 45'!F85,"")</f>
        <v>0</v>
      </c>
      <c r="G85" s="166">
        <f>SUM('Pay App 1:Pay App 45'!H85)</f>
        <v>0</v>
      </c>
      <c r="H85" s="165"/>
      <c r="I85" s="166">
        <f t="shared" si="2"/>
        <v>0</v>
      </c>
      <c r="J85" s="167">
        <f t="shared" si="3"/>
        <v>0</v>
      </c>
      <c r="K85" s="166">
        <f t="shared" si="4"/>
        <v>0</v>
      </c>
      <c r="L85" s="166" t="str">
        <f t="shared" si="0"/>
        <v/>
      </c>
      <c r="M85" s="165"/>
      <c r="N85" s="166">
        <f>SUM('Pay App 1:Pay App 46'!L85)+SUM('Pay App 1:Pay App 46'!M85)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Data'!$N$2:$BW$88,48,FALSE)</f>
        <v>0</v>
      </c>
      <c r="F86" s="166">
        <f>IFERROR(E86+'Pay App 45'!F86,"")</f>
        <v>0</v>
      </c>
      <c r="G86" s="166">
        <f>SUM('Pay App 1:Pay App 45'!H86)</f>
        <v>0</v>
      </c>
      <c r="H86" s="165"/>
      <c r="I86" s="166">
        <f t="shared" si="2"/>
        <v>0</v>
      </c>
      <c r="J86" s="167">
        <f t="shared" si="3"/>
        <v>0</v>
      </c>
      <c r="K86" s="166">
        <f t="shared" si="4"/>
        <v>0</v>
      </c>
      <c r="L86" s="166" t="str">
        <f t="shared" si="0"/>
        <v/>
      </c>
      <c r="M86" s="165"/>
      <c r="N86" s="166">
        <f>SUM('Pay App 1:Pay App 46'!L86)+SUM('Pay App 1:Pay App 46'!M86)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Data'!$N$2:$BW$88,48,FALSE)</f>
        <v>0</v>
      </c>
      <c r="F87" s="166">
        <f>IFERROR(E87+'Pay App 45'!F87,"")</f>
        <v>0</v>
      </c>
      <c r="G87" s="166">
        <f>SUM('Pay App 1:Pay App 45'!H87)</f>
        <v>0</v>
      </c>
      <c r="H87" s="165"/>
      <c r="I87" s="166">
        <f t="shared" si="2"/>
        <v>0</v>
      </c>
      <c r="J87" s="167">
        <f t="shared" si="3"/>
        <v>0</v>
      </c>
      <c r="K87" s="166">
        <f t="shared" si="4"/>
        <v>0</v>
      </c>
      <c r="L87" s="166" t="str">
        <f t="shared" si="0"/>
        <v/>
      </c>
      <c r="M87" s="165"/>
      <c r="N87" s="166">
        <f>SUM('Pay App 1:Pay App 46'!L87)+SUM('Pay App 1:Pay App 46'!M87)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Data'!$N$2:$BW$88,48,FALSE)</f>
        <v>0</v>
      </c>
      <c r="F88" s="166">
        <f>IFERROR(E88+'Pay App 45'!F88,"")</f>
        <v>0</v>
      </c>
      <c r="G88" s="166">
        <f>SUM('Pay App 1:Pay App 45'!H88)</f>
        <v>0</v>
      </c>
      <c r="H88" s="165"/>
      <c r="I88" s="166">
        <f t="shared" si="2"/>
        <v>0</v>
      </c>
      <c r="J88" s="167">
        <f t="shared" si="3"/>
        <v>0</v>
      </c>
      <c r="K88" s="166">
        <f t="shared" si="4"/>
        <v>0</v>
      </c>
      <c r="L88" s="166" t="str">
        <f t="shared" si="0"/>
        <v/>
      </c>
      <c r="M88" s="165"/>
      <c r="N88" s="166">
        <f>SUM('Pay App 1:Pay App 46'!L88)+SUM('Pay App 1:Pay App 46'!M88)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Data'!$N$2:$BW$88,48,FALSE)</f>
        <v>0</v>
      </c>
      <c r="F89" s="166">
        <f>IFERROR(E89+'Pay App 45'!F89,"")</f>
        <v>0</v>
      </c>
      <c r="G89" s="166">
        <f>SUM('Pay App 1:Pay App 45'!H89)</f>
        <v>0</v>
      </c>
      <c r="H89" s="165"/>
      <c r="I89" s="166">
        <f t="shared" si="2"/>
        <v>0</v>
      </c>
      <c r="J89" s="167">
        <f t="shared" si="3"/>
        <v>0</v>
      </c>
      <c r="K89" s="166">
        <f t="shared" si="4"/>
        <v>0</v>
      </c>
      <c r="L89" s="166" t="str">
        <f t="shared" si="0"/>
        <v/>
      </c>
      <c r="M89" s="165"/>
      <c r="N89" s="166">
        <f>SUM('Pay App 1:Pay App 46'!L89)+SUM('Pay App 1:Pay App 46'!M89)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Data'!$N$2:$BW$88,48,FALSE)</f>
        <v>0</v>
      </c>
      <c r="F90" s="166">
        <f>IFERROR(E90+'Pay App 45'!F90,"")</f>
        <v>0</v>
      </c>
      <c r="G90" s="166">
        <f>SUM('Pay App 1:Pay App 45'!H90)</f>
        <v>0</v>
      </c>
      <c r="H90" s="165"/>
      <c r="I90" s="166">
        <f t="shared" si="2"/>
        <v>0</v>
      </c>
      <c r="J90" s="167">
        <f t="shared" si="3"/>
        <v>0</v>
      </c>
      <c r="K90" s="166">
        <f t="shared" si="4"/>
        <v>0</v>
      </c>
      <c r="L90" s="166" t="str">
        <f t="shared" si="0"/>
        <v/>
      </c>
      <c r="M90" s="165"/>
      <c r="N90" s="166">
        <f>SUM('Pay App 1:Pay App 46'!L90)+SUM('Pay App 1:Pay App 46'!M90)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Data'!$N$2:$BW$88,48,FALSE)</f>
        <v>0</v>
      </c>
      <c r="F91" s="166">
        <f>IFERROR(E91+'Pay App 45'!F91,"")</f>
        <v>0</v>
      </c>
      <c r="G91" s="166">
        <f>SUM('Pay App 1:Pay App 45'!H91)</f>
        <v>0</v>
      </c>
      <c r="H91" s="165"/>
      <c r="I91" s="166">
        <f t="shared" si="2"/>
        <v>0</v>
      </c>
      <c r="J91" s="167">
        <f t="shared" si="3"/>
        <v>0</v>
      </c>
      <c r="K91" s="166">
        <f t="shared" si="4"/>
        <v>0</v>
      </c>
      <c r="L91" s="166" t="str">
        <f t="shared" si="0"/>
        <v/>
      </c>
      <c r="M91" s="165"/>
      <c r="N91" s="166">
        <f>SUM('Pay App 1:Pay App 46'!L91)+SUM('Pay App 1:Pay App 46'!M91)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Data'!$N$2:$BW$88,48,FALSE)</f>
        <v>0</v>
      </c>
      <c r="F92" s="166">
        <f>IFERROR(E92+'Pay App 45'!F92,"")</f>
        <v>0</v>
      </c>
      <c r="G92" s="166">
        <f>SUM('Pay App 1:Pay App 45'!H92)</f>
        <v>0</v>
      </c>
      <c r="H92" s="165"/>
      <c r="I92" s="166">
        <f t="shared" si="2"/>
        <v>0</v>
      </c>
      <c r="J92" s="167">
        <f t="shared" si="3"/>
        <v>0</v>
      </c>
      <c r="K92" s="166">
        <f t="shared" si="4"/>
        <v>0</v>
      </c>
      <c r="L92" s="166" t="str">
        <f t="shared" si="0"/>
        <v/>
      </c>
      <c r="M92" s="165"/>
      <c r="N92" s="166">
        <f>SUM('Pay App 1:Pay App 46'!L92)+SUM('Pay App 1:Pay App 46'!M92)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Data'!$N$2:$BW$88,48,FALSE)</f>
        <v>0</v>
      </c>
      <c r="F93" s="166">
        <f>IFERROR(E93+'Pay App 45'!F93,"")</f>
        <v>0</v>
      </c>
      <c r="G93" s="166">
        <f>SUM('Pay App 1:Pay App 45'!H93)</f>
        <v>0</v>
      </c>
      <c r="H93" s="165"/>
      <c r="I93" s="166">
        <f t="shared" si="2"/>
        <v>0</v>
      </c>
      <c r="J93" s="167">
        <f t="shared" si="3"/>
        <v>0</v>
      </c>
      <c r="K93" s="166">
        <f t="shared" si="4"/>
        <v>0</v>
      </c>
      <c r="L93" s="166" t="str">
        <f t="shared" si="0"/>
        <v/>
      </c>
      <c r="M93" s="165"/>
      <c r="N93" s="166">
        <f>SUM('Pay App 1:Pay App 46'!L93)+SUM('Pay App 1:Pay App 46'!M93)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Data'!$N$2:$BW$88,48,FALSE)</f>
        <v>0</v>
      </c>
      <c r="F94" s="166">
        <f>IFERROR(E94+'Pay App 45'!F94,"")</f>
        <v>0</v>
      </c>
      <c r="G94" s="166">
        <f>SUM('Pay App 1:Pay App 45'!H94)</f>
        <v>0</v>
      </c>
      <c r="H94" s="165"/>
      <c r="I94" s="166">
        <f t="shared" si="2"/>
        <v>0</v>
      </c>
      <c r="J94" s="167">
        <f t="shared" si="3"/>
        <v>0</v>
      </c>
      <c r="K94" s="166">
        <f t="shared" si="4"/>
        <v>0</v>
      </c>
      <c r="L94" s="166" t="str">
        <f t="shared" si="0"/>
        <v/>
      </c>
      <c r="M94" s="165"/>
      <c r="N94" s="166">
        <f>SUM('Pay App 1:Pay App 46'!L94)+SUM('Pay App 1:Pay App 46'!M94)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Data'!$N$2:$BW$88,48,FALSE)</f>
        <v>0</v>
      </c>
      <c r="F95" s="166">
        <f>IFERROR(E95+'Pay App 45'!F95,"")</f>
        <v>0</v>
      </c>
      <c r="G95" s="166">
        <f>SUM('Pay App 1:Pay App 45'!H95)</f>
        <v>0</v>
      </c>
      <c r="H95" s="165"/>
      <c r="I95" s="166">
        <f t="shared" si="2"/>
        <v>0</v>
      </c>
      <c r="J95" s="167">
        <f t="shared" si="3"/>
        <v>0</v>
      </c>
      <c r="K95" s="166">
        <f t="shared" si="4"/>
        <v>0</v>
      </c>
      <c r="L95" s="166" t="str">
        <f t="shared" si="0"/>
        <v/>
      </c>
      <c r="M95" s="165"/>
      <c r="N95" s="166">
        <f>SUM('Pay App 1:Pay App 46'!L95)+SUM('Pay App 1:Pay App 46'!M95)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Data'!$N$2:$BW$88,48,FALSE)</f>
        <v>0</v>
      </c>
      <c r="F96" s="166">
        <f>IFERROR(E96+'Pay App 45'!F96,"")</f>
        <v>0</v>
      </c>
      <c r="G96" s="166">
        <f>SUM('Pay App 1:Pay App 45'!H96)</f>
        <v>0</v>
      </c>
      <c r="H96" s="165"/>
      <c r="I96" s="166">
        <f t="shared" si="2"/>
        <v>0</v>
      </c>
      <c r="J96" s="167">
        <f t="shared" si="3"/>
        <v>0</v>
      </c>
      <c r="K96" s="166">
        <f t="shared" si="4"/>
        <v>0</v>
      </c>
      <c r="L96" s="166" t="str">
        <f t="shared" si="0"/>
        <v/>
      </c>
      <c r="M96" s="165"/>
      <c r="N96" s="166">
        <f>SUM('Pay App 1:Pay App 46'!L96)+SUM('Pay App 1:Pay App 46'!M96)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Data'!$N$2:$BW$88,48,FALSE)</f>
        <v>0</v>
      </c>
      <c r="F97" s="166">
        <f>IFERROR(E97+'Pay App 45'!F97,"")</f>
        <v>0</v>
      </c>
      <c r="G97" s="166">
        <f>SUM('Pay App 1:Pay App 45'!H97)</f>
        <v>0</v>
      </c>
      <c r="H97" s="165"/>
      <c r="I97" s="166">
        <f t="shared" si="2"/>
        <v>0</v>
      </c>
      <c r="J97" s="167">
        <f t="shared" si="3"/>
        <v>0</v>
      </c>
      <c r="K97" s="166">
        <f t="shared" si="4"/>
        <v>0</v>
      </c>
      <c r="L97" s="166" t="str">
        <f t="shared" si="0"/>
        <v/>
      </c>
      <c r="M97" s="165"/>
      <c r="N97" s="166">
        <f>SUM('Pay App 1:Pay App 46'!L97)+SUM('Pay App 1:Pay App 46'!M97)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Data'!$N$2:$BW$88,48,FALSE)</f>
        <v>0</v>
      </c>
      <c r="F98" s="166">
        <f>IFERROR(E98+'Pay App 45'!F98,"")</f>
        <v>0</v>
      </c>
      <c r="G98" s="166">
        <f>SUM('Pay App 1:Pay App 45'!H98)</f>
        <v>0</v>
      </c>
      <c r="H98" s="165"/>
      <c r="I98" s="166">
        <f t="shared" si="2"/>
        <v>0</v>
      </c>
      <c r="J98" s="167">
        <f t="shared" si="3"/>
        <v>0</v>
      </c>
      <c r="K98" s="166">
        <f t="shared" si="4"/>
        <v>0</v>
      </c>
      <c r="L98" s="166" t="str">
        <f t="shared" si="0"/>
        <v/>
      </c>
      <c r="M98" s="165"/>
      <c r="N98" s="166">
        <f>SUM('Pay App 1:Pay App 46'!L98)+SUM('Pay App 1:Pay App 46'!M98)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Data'!$N$2:$BW$88,48,FALSE)</f>
        <v>0</v>
      </c>
      <c r="F99" s="166">
        <f>IFERROR(E99+'Pay App 45'!F99,"")</f>
        <v>0</v>
      </c>
      <c r="G99" s="166">
        <f>SUM('Pay App 1:Pay App 45'!H99)</f>
        <v>0</v>
      </c>
      <c r="H99" s="165"/>
      <c r="I99" s="166">
        <f t="shared" si="2"/>
        <v>0</v>
      </c>
      <c r="J99" s="167">
        <f t="shared" si="3"/>
        <v>0</v>
      </c>
      <c r="K99" s="166">
        <f t="shared" si="4"/>
        <v>0</v>
      </c>
      <c r="L99" s="166" t="str">
        <f t="shared" si="0"/>
        <v/>
      </c>
      <c r="M99" s="165"/>
      <c r="N99" s="166">
        <f>SUM('Pay App 1:Pay App 46'!L99)+SUM('Pay App 1:Pay App 46'!M99)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Data'!$N$2:$BW$88,48,FALSE)</f>
        <v>0</v>
      </c>
      <c r="F100" s="166">
        <f>IFERROR(E100+'Pay App 45'!F100,"")</f>
        <v>0</v>
      </c>
      <c r="G100" s="166">
        <f>SUM('Pay App 1:Pay App 45'!H100)</f>
        <v>0</v>
      </c>
      <c r="H100" s="165"/>
      <c r="I100" s="166">
        <f>G100+H100</f>
        <v>0</v>
      </c>
      <c r="J100" s="167">
        <f>IFERROR(I100/F100,0)</f>
        <v>0</v>
      </c>
      <c r="K100" s="166">
        <f>IFERROR(F100-I100,"")</f>
        <v>0</v>
      </c>
      <c r="L100" s="166" t="str">
        <f t="shared" si="0"/>
        <v/>
      </c>
      <c r="M100" s="165"/>
      <c r="N100" s="166">
        <f>SUM('Pay App 1:Pay App 46'!L100)+SUM('Pay App 1:Pay App 46'!M100)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46.2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Data'!$N$2:$BW$88,48,FALSE)</f>
        <v>0</v>
      </c>
      <c r="F106" s="166">
        <f>IFERROR(E106+'Pay App 45'!F106,"")</f>
        <v>0</v>
      </c>
      <c r="G106" s="166">
        <f>SUM('Pay App 1:Pay App 45'!H106)</f>
        <v>0</v>
      </c>
      <c r="H106" s="165"/>
      <c r="I106" s="166">
        <f>G106+H106</f>
        <v>0</v>
      </c>
      <c r="J106" s="167">
        <f>IFERROR(I106/F106,0)</f>
        <v>0</v>
      </c>
      <c r="K106" s="166">
        <f>IFERROR(F106-I106,"")</f>
        <v>0</v>
      </c>
      <c r="L106" s="166" t="str">
        <f>IF(AND($H$33&lt;100000, $H$33&gt;0, H106&gt;=1),0,IF(AND($H$33&gt;=100000,H106&lt;&gt;""),O106,""))</f>
        <v/>
      </c>
      <c r="M106" s="165"/>
      <c r="N106" s="166">
        <f>SUM('Pay App 1:Pay App 46'!L106)+SUM('Pay App 1:Pay App 46'!M106)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Data'!$N$2:$BW$88,48,FALSE)</f>
        <v>0</v>
      </c>
      <c r="F107" s="166">
        <f>IFERROR(E107+'Pay App 45'!F107,"")</f>
        <v>0</v>
      </c>
      <c r="G107" s="166">
        <f>SUM('Pay App 1:Pay App 45'!H107)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46'!L107)+SUM('Pay App 1:Pay App 46'!M107)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Data'!$N$2:$BW$88,48,FALSE)</f>
        <v>0</v>
      </c>
      <c r="F108" s="166">
        <f>IFERROR(E108+'Pay App 45'!F108,"")</f>
        <v>0</v>
      </c>
      <c r="G108" s="166">
        <f>SUM('Pay App 1:Pay App 45'!H108)</f>
        <v>0</v>
      </c>
      <c r="H108" s="165"/>
      <c r="I108" s="166">
        <f t="shared" si="6"/>
        <v>0</v>
      </c>
      <c r="J108" s="167">
        <f t="shared" si="7"/>
        <v>0</v>
      </c>
      <c r="K108" s="166">
        <f t="shared" si="8"/>
        <v>0</v>
      </c>
      <c r="L108" s="166" t="str">
        <f t="shared" si="9"/>
        <v/>
      </c>
      <c r="M108" s="165"/>
      <c r="N108" s="166">
        <f>SUM('Pay App 1:Pay App 46'!L108)+SUM('Pay App 1:Pay App 46'!M108)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Data'!$N$2:$BW$88,48,FALSE)</f>
        <v>0</v>
      </c>
      <c r="F109" s="166">
        <f>IFERROR(E109+'Pay App 45'!F109,"")</f>
        <v>0</v>
      </c>
      <c r="G109" s="166">
        <f>SUM('Pay App 1:Pay App 45'!H109)</f>
        <v>0</v>
      </c>
      <c r="H109" s="165"/>
      <c r="I109" s="166">
        <f t="shared" si="6"/>
        <v>0</v>
      </c>
      <c r="J109" s="167">
        <f t="shared" si="7"/>
        <v>0</v>
      </c>
      <c r="K109" s="166">
        <f t="shared" si="8"/>
        <v>0</v>
      </c>
      <c r="L109" s="166" t="str">
        <f t="shared" si="9"/>
        <v/>
      </c>
      <c r="M109" s="165"/>
      <c r="N109" s="166">
        <f>SUM('Pay App 1:Pay App 46'!L109)+SUM('Pay App 1:Pay App 46'!M109)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Data'!$N$2:$BW$88,48,FALSE)</f>
        <v>0</v>
      </c>
      <c r="F110" s="166">
        <f>IFERROR(E110+'Pay App 45'!F110,"")</f>
        <v>0</v>
      </c>
      <c r="G110" s="166">
        <f>SUM('Pay App 1:Pay App 45'!H110)</f>
        <v>0</v>
      </c>
      <c r="H110" s="165"/>
      <c r="I110" s="166">
        <f t="shared" si="6"/>
        <v>0</v>
      </c>
      <c r="J110" s="167">
        <f t="shared" si="7"/>
        <v>0</v>
      </c>
      <c r="K110" s="166">
        <f t="shared" si="8"/>
        <v>0</v>
      </c>
      <c r="L110" s="166" t="str">
        <f t="shared" si="9"/>
        <v/>
      </c>
      <c r="M110" s="165"/>
      <c r="N110" s="166">
        <f>SUM('Pay App 1:Pay App 46'!L110)+SUM('Pay App 1:Pay App 46'!M110)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Data'!$N$2:$BW$88,48,FALSE)</f>
        <v>0</v>
      </c>
      <c r="F111" s="166">
        <f>IFERROR(E111+'Pay App 45'!F111,"")</f>
        <v>0</v>
      </c>
      <c r="G111" s="166">
        <f>SUM('Pay App 1:Pay App 45'!H111)</f>
        <v>0</v>
      </c>
      <c r="H111" s="165"/>
      <c r="I111" s="166">
        <f t="shared" si="6"/>
        <v>0</v>
      </c>
      <c r="J111" s="167">
        <f t="shared" si="7"/>
        <v>0</v>
      </c>
      <c r="K111" s="166">
        <f t="shared" si="8"/>
        <v>0</v>
      </c>
      <c r="L111" s="166" t="str">
        <f t="shared" si="9"/>
        <v/>
      </c>
      <c r="M111" s="165"/>
      <c r="N111" s="166">
        <f>SUM('Pay App 1:Pay App 46'!L111)+SUM('Pay App 1:Pay App 46'!M111)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Data'!$N$2:$BW$88,48,FALSE)</f>
        <v>0</v>
      </c>
      <c r="F112" s="166">
        <f>IFERROR(E112+'Pay App 45'!F112,"")</f>
        <v>0</v>
      </c>
      <c r="G112" s="166">
        <f>SUM('Pay App 1:Pay App 45'!H112)</f>
        <v>0</v>
      </c>
      <c r="H112" s="165"/>
      <c r="I112" s="166">
        <f t="shared" si="6"/>
        <v>0</v>
      </c>
      <c r="J112" s="167">
        <f t="shared" si="7"/>
        <v>0</v>
      </c>
      <c r="K112" s="166">
        <f t="shared" si="8"/>
        <v>0</v>
      </c>
      <c r="L112" s="166" t="str">
        <f t="shared" si="9"/>
        <v/>
      </c>
      <c r="M112" s="165"/>
      <c r="N112" s="166">
        <f>SUM('Pay App 1:Pay App 46'!L112)+SUM('Pay App 1:Pay App 46'!M112)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Data'!$N$2:$BW$88,48,FALSE)</f>
        <v>0</v>
      </c>
      <c r="F113" s="166">
        <f>IFERROR(E113+'Pay App 45'!F113,"")</f>
        <v>0</v>
      </c>
      <c r="G113" s="166">
        <f>SUM('Pay App 1:Pay App 45'!H113)</f>
        <v>0</v>
      </c>
      <c r="H113" s="165"/>
      <c r="I113" s="166">
        <f t="shared" si="6"/>
        <v>0</v>
      </c>
      <c r="J113" s="167">
        <f t="shared" si="7"/>
        <v>0</v>
      </c>
      <c r="K113" s="166">
        <f t="shared" si="8"/>
        <v>0</v>
      </c>
      <c r="L113" s="166" t="str">
        <f t="shared" si="9"/>
        <v/>
      </c>
      <c r="M113" s="165"/>
      <c r="N113" s="166">
        <f>SUM('Pay App 1:Pay App 46'!L113)+SUM('Pay App 1:Pay App 46'!M113)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Data'!$N$2:$BW$88,48,FALSE)</f>
        <v>0</v>
      </c>
      <c r="F114" s="166">
        <f>IFERROR(E114+'Pay App 45'!F114,"")</f>
        <v>0</v>
      </c>
      <c r="G114" s="166">
        <f>SUM('Pay App 1:Pay App 45'!H114)</f>
        <v>0</v>
      </c>
      <c r="H114" s="165"/>
      <c r="I114" s="166">
        <f t="shared" si="6"/>
        <v>0</v>
      </c>
      <c r="J114" s="167">
        <f t="shared" si="7"/>
        <v>0</v>
      </c>
      <c r="K114" s="166">
        <f t="shared" si="8"/>
        <v>0</v>
      </c>
      <c r="L114" s="166" t="str">
        <f t="shared" si="9"/>
        <v/>
      </c>
      <c r="M114" s="165"/>
      <c r="N114" s="166">
        <f>SUM('Pay App 1:Pay App 46'!L114)+SUM('Pay App 1:Pay App 46'!M114)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Data'!$N$2:$BW$88,48,FALSE)</f>
        <v>0</v>
      </c>
      <c r="F115" s="166">
        <f>IFERROR(E115+'Pay App 45'!F115,"")</f>
        <v>0</v>
      </c>
      <c r="G115" s="166">
        <f>SUM('Pay App 1:Pay App 45'!H115)</f>
        <v>0</v>
      </c>
      <c r="H115" s="165"/>
      <c r="I115" s="166">
        <f t="shared" si="6"/>
        <v>0</v>
      </c>
      <c r="J115" s="167">
        <f t="shared" si="7"/>
        <v>0</v>
      </c>
      <c r="K115" s="166">
        <f t="shared" si="8"/>
        <v>0</v>
      </c>
      <c r="L115" s="166" t="str">
        <f t="shared" si="9"/>
        <v/>
      </c>
      <c r="M115" s="165"/>
      <c r="N115" s="166">
        <f>SUM('Pay App 1:Pay App 46'!L115)+SUM('Pay App 1:Pay App 46'!M115)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Data'!$N$2:$BW$88,48,FALSE)</f>
        <v>0</v>
      </c>
      <c r="F116" s="166">
        <f>IFERROR(E116+'Pay App 45'!F116,"")</f>
        <v>0</v>
      </c>
      <c r="G116" s="166">
        <f>SUM('Pay App 1:Pay App 45'!H116)</f>
        <v>0</v>
      </c>
      <c r="H116" s="165"/>
      <c r="I116" s="166">
        <f t="shared" si="6"/>
        <v>0</v>
      </c>
      <c r="J116" s="167">
        <f t="shared" si="7"/>
        <v>0</v>
      </c>
      <c r="K116" s="166">
        <f t="shared" si="8"/>
        <v>0</v>
      </c>
      <c r="L116" s="166" t="str">
        <f t="shared" si="9"/>
        <v/>
      </c>
      <c r="M116" s="165"/>
      <c r="N116" s="166">
        <f>SUM('Pay App 1:Pay App 46'!L116)+SUM('Pay App 1:Pay App 46'!M116)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Data'!$N$2:$BW$88,48,FALSE)</f>
        <v>0</v>
      </c>
      <c r="F117" s="166">
        <f>IFERROR(E117+'Pay App 45'!F117,"")</f>
        <v>0</v>
      </c>
      <c r="G117" s="166">
        <f>SUM('Pay App 1:Pay App 45'!H117)</f>
        <v>0</v>
      </c>
      <c r="H117" s="165"/>
      <c r="I117" s="166">
        <f t="shared" si="6"/>
        <v>0</v>
      </c>
      <c r="J117" s="167">
        <f t="shared" si="7"/>
        <v>0</v>
      </c>
      <c r="K117" s="166">
        <f t="shared" si="8"/>
        <v>0</v>
      </c>
      <c r="L117" s="166" t="str">
        <f t="shared" si="9"/>
        <v/>
      </c>
      <c r="M117" s="165"/>
      <c r="N117" s="166">
        <f>SUM('Pay App 1:Pay App 46'!L117)+SUM('Pay App 1:Pay App 46'!M117)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Data'!$N$2:$BW$88,48,FALSE)</f>
        <v>0</v>
      </c>
      <c r="F118" s="166">
        <f>IFERROR(E118+'Pay App 45'!F118,"")</f>
        <v>0</v>
      </c>
      <c r="G118" s="166">
        <f>SUM('Pay App 1:Pay App 45'!H118)</f>
        <v>0</v>
      </c>
      <c r="H118" s="165"/>
      <c r="I118" s="166">
        <f t="shared" si="6"/>
        <v>0</v>
      </c>
      <c r="J118" s="167">
        <f t="shared" si="7"/>
        <v>0</v>
      </c>
      <c r="K118" s="166">
        <f t="shared" si="8"/>
        <v>0</v>
      </c>
      <c r="L118" s="166" t="str">
        <f t="shared" si="9"/>
        <v/>
      </c>
      <c r="M118" s="165"/>
      <c r="N118" s="166">
        <f>SUM('Pay App 1:Pay App 46'!L118)+SUM('Pay App 1:Pay App 46'!M118)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Data'!$N$2:$BW$88,48,FALSE)</f>
        <v>0</v>
      </c>
      <c r="F119" s="166">
        <f>IFERROR(E119+'Pay App 45'!F119,"")</f>
        <v>0</v>
      </c>
      <c r="G119" s="166">
        <f>SUM('Pay App 1:Pay App 45'!H119)</f>
        <v>0</v>
      </c>
      <c r="H119" s="165"/>
      <c r="I119" s="166">
        <f t="shared" si="6"/>
        <v>0</v>
      </c>
      <c r="J119" s="167">
        <f t="shared" si="7"/>
        <v>0</v>
      </c>
      <c r="K119" s="166">
        <f t="shared" si="8"/>
        <v>0</v>
      </c>
      <c r="L119" s="166" t="str">
        <f t="shared" si="9"/>
        <v/>
      </c>
      <c r="M119" s="165"/>
      <c r="N119" s="166">
        <f>SUM('Pay App 1:Pay App 46'!L119)+SUM('Pay App 1:Pay App 46'!M119)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Data'!$N$2:$BW$88,48,FALSE)</f>
        <v>0</v>
      </c>
      <c r="F120" s="166">
        <f>IFERROR(E120+'Pay App 45'!F120,"")</f>
        <v>0</v>
      </c>
      <c r="G120" s="166">
        <f>SUM('Pay App 1:Pay App 45'!H120)</f>
        <v>0</v>
      </c>
      <c r="H120" s="165"/>
      <c r="I120" s="166">
        <f t="shared" si="6"/>
        <v>0</v>
      </c>
      <c r="J120" s="167">
        <f t="shared" si="7"/>
        <v>0</v>
      </c>
      <c r="K120" s="166">
        <f t="shared" si="8"/>
        <v>0</v>
      </c>
      <c r="L120" s="166" t="str">
        <f t="shared" si="9"/>
        <v/>
      </c>
      <c r="M120" s="165"/>
      <c r="N120" s="166">
        <f>SUM('Pay App 1:Pay App 46'!L120)+SUM('Pay App 1:Pay App 46'!M120)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Data'!$N$2:$BW$88,48,FALSE)</f>
        <v>0</v>
      </c>
      <c r="F121" s="166">
        <f>IFERROR(E121+'Pay App 45'!F121,"")</f>
        <v>0</v>
      </c>
      <c r="G121" s="166">
        <f>SUM('Pay App 1:Pay App 45'!H121)</f>
        <v>0</v>
      </c>
      <c r="H121" s="165"/>
      <c r="I121" s="166">
        <f t="shared" si="6"/>
        <v>0</v>
      </c>
      <c r="J121" s="167">
        <f t="shared" si="7"/>
        <v>0</v>
      </c>
      <c r="K121" s="166">
        <f t="shared" si="8"/>
        <v>0</v>
      </c>
      <c r="L121" s="166" t="str">
        <f t="shared" si="9"/>
        <v/>
      </c>
      <c r="M121" s="165"/>
      <c r="N121" s="166">
        <f>SUM('Pay App 1:Pay App 46'!L121)+SUM('Pay App 1:Pay App 46'!M121)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Data'!$N$2:$BW$88,48,FALSE)</f>
        <v>0</v>
      </c>
      <c r="F122" s="166">
        <f>IFERROR(E122+'Pay App 45'!F122,"")</f>
        <v>0</v>
      </c>
      <c r="G122" s="166">
        <f>SUM('Pay App 1:Pay App 45'!H122)</f>
        <v>0</v>
      </c>
      <c r="H122" s="165"/>
      <c r="I122" s="166">
        <f t="shared" si="6"/>
        <v>0</v>
      </c>
      <c r="J122" s="167">
        <f t="shared" si="7"/>
        <v>0</v>
      </c>
      <c r="K122" s="166">
        <f t="shared" si="8"/>
        <v>0</v>
      </c>
      <c r="L122" s="166" t="str">
        <f t="shared" si="9"/>
        <v/>
      </c>
      <c r="M122" s="165"/>
      <c r="N122" s="166">
        <f>SUM('Pay App 1:Pay App 46'!L122)+SUM('Pay App 1:Pay App 46'!M122)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Data'!$N$2:$BW$88,48,FALSE)</f>
        <v>0</v>
      </c>
      <c r="F123" s="166">
        <f>IFERROR(E123+'Pay App 45'!F123,"")</f>
        <v>0</v>
      </c>
      <c r="G123" s="166">
        <f>SUM('Pay App 1:Pay App 45'!H123)</f>
        <v>0</v>
      </c>
      <c r="H123" s="165"/>
      <c r="I123" s="166">
        <f t="shared" si="6"/>
        <v>0</v>
      </c>
      <c r="J123" s="167">
        <f t="shared" si="7"/>
        <v>0</v>
      </c>
      <c r="K123" s="166">
        <f t="shared" si="8"/>
        <v>0</v>
      </c>
      <c r="L123" s="166" t="str">
        <f t="shared" si="9"/>
        <v/>
      </c>
      <c r="M123" s="165"/>
      <c r="N123" s="166">
        <f>SUM('Pay App 1:Pay App 46'!L123)+SUM('Pay App 1:Pay App 46'!M123)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Data'!$N$2:$BW$88,48,FALSE)</f>
        <v>0</v>
      </c>
      <c r="F124" s="166">
        <f>IFERROR(E124+'Pay App 45'!F124,"")</f>
        <v>0</v>
      </c>
      <c r="G124" s="166">
        <f>SUM('Pay App 1:Pay App 45'!H124)</f>
        <v>0</v>
      </c>
      <c r="H124" s="165"/>
      <c r="I124" s="166">
        <f t="shared" si="6"/>
        <v>0</v>
      </c>
      <c r="J124" s="167">
        <f t="shared" si="7"/>
        <v>0</v>
      </c>
      <c r="K124" s="166">
        <f t="shared" si="8"/>
        <v>0</v>
      </c>
      <c r="L124" s="166" t="str">
        <f t="shared" si="9"/>
        <v/>
      </c>
      <c r="M124" s="165"/>
      <c r="N124" s="166">
        <f>SUM('Pay App 1:Pay App 46'!L124)+SUM('Pay App 1:Pay App 46'!M124)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Data'!$N$2:$BW$88,48,FALSE)</f>
        <v>0</v>
      </c>
      <c r="F125" s="166">
        <f>IFERROR(E125+'Pay App 45'!F125,"")</f>
        <v>0</v>
      </c>
      <c r="G125" s="166">
        <f>SUM('Pay App 1:Pay App 45'!H125)</f>
        <v>0</v>
      </c>
      <c r="H125" s="165"/>
      <c r="I125" s="166">
        <f t="shared" si="6"/>
        <v>0</v>
      </c>
      <c r="J125" s="167">
        <f t="shared" si="7"/>
        <v>0</v>
      </c>
      <c r="K125" s="166">
        <f t="shared" si="8"/>
        <v>0</v>
      </c>
      <c r="L125" s="166" t="str">
        <f t="shared" si="9"/>
        <v/>
      </c>
      <c r="M125" s="165"/>
      <c r="N125" s="166">
        <f>SUM('Pay App 1:Pay App 46'!L125)+SUM('Pay App 1:Pay App 46'!M125)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Data'!$N$2:$BW$88,48,FALSE)</f>
        <v>0</v>
      </c>
      <c r="F126" s="166">
        <f>IFERROR(E126+'Pay App 45'!F126,"")</f>
        <v>0</v>
      </c>
      <c r="G126" s="166">
        <f>SUM('Pay App 1:Pay App 45'!H126)</f>
        <v>0</v>
      </c>
      <c r="H126" s="165"/>
      <c r="I126" s="166">
        <f t="shared" si="6"/>
        <v>0</v>
      </c>
      <c r="J126" s="167">
        <f t="shared" si="7"/>
        <v>0</v>
      </c>
      <c r="K126" s="166">
        <f t="shared" si="8"/>
        <v>0</v>
      </c>
      <c r="L126" s="166" t="str">
        <f t="shared" si="9"/>
        <v/>
      </c>
      <c r="M126" s="165"/>
      <c r="N126" s="166">
        <f>SUM('Pay App 1:Pay App 46'!L126)+SUM('Pay App 1:Pay App 46'!M126)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Data'!$N$2:$BW$88,48,FALSE)</f>
        <v>0</v>
      </c>
      <c r="F127" s="166">
        <f>IFERROR(E127+'Pay App 45'!F127,"")</f>
        <v>0</v>
      </c>
      <c r="G127" s="166">
        <f>SUM('Pay App 1:Pay App 45'!H127)</f>
        <v>0</v>
      </c>
      <c r="H127" s="165"/>
      <c r="I127" s="166">
        <f t="shared" si="6"/>
        <v>0</v>
      </c>
      <c r="J127" s="167">
        <f t="shared" si="7"/>
        <v>0</v>
      </c>
      <c r="K127" s="166">
        <f t="shared" si="8"/>
        <v>0</v>
      </c>
      <c r="L127" s="166" t="str">
        <f t="shared" si="9"/>
        <v/>
      </c>
      <c r="M127" s="165"/>
      <c r="N127" s="166">
        <f>SUM('Pay App 1:Pay App 46'!L127)+SUM('Pay App 1:Pay App 46'!M127)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Data'!$N$2:$BW$88,48,FALSE)</f>
        <v>0</v>
      </c>
      <c r="F128" s="166">
        <f>IFERROR(E128+'Pay App 45'!F128,"")</f>
        <v>0</v>
      </c>
      <c r="G128" s="166">
        <f>SUM('Pay App 1:Pay App 45'!H128)</f>
        <v>0</v>
      </c>
      <c r="H128" s="165"/>
      <c r="I128" s="166">
        <f t="shared" si="6"/>
        <v>0</v>
      </c>
      <c r="J128" s="167">
        <f t="shared" si="7"/>
        <v>0</v>
      </c>
      <c r="K128" s="166">
        <f t="shared" si="8"/>
        <v>0</v>
      </c>
      <c r="L128" s="166" t="str">
        <f t="shared" si="9"/>
        <v/>
      </c>
      <c r="M128" s="165"/>
      <c r="N128" s="166">
        <f>SUM('Pay App 1:Pay App 46'!L128)+SUM('Pay App 1:Pay App 46'!M128)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Data'!$N$2:$BW$88,48,FALSE)</f>
        <v>0</v>
      </c>
      <c r="F129" s="166">
        <f>IFERROR(E129+'Pay App 45'!F129,"")</f>
        <v>0</v>
      </c>
      <c r="G129" s="166">
        <f>SUM('Pay App 1:Pay App 45'!H129)</f>
        <v>0</v>
      </c>
      <c r="H129" s="165"/>
      <c r="I129" s="166">
        <f t="shared" si="6"/>
        <v>0</v>
      </c>
      <c r="J129" s="167">
        <f t="shared" si="7"/>
        <v>0</v>
      </c>
      <c r="K129" s="166">
        <f t="shared" si="8"/>
        <v>0</v>
      </c>
      <c r="L129" s="166" t="str">
        <f t="shared" si="9"/>
        <v/>
      </c>
      <c r="M129" s="165"/>
      <c r="N129" s="166">
        <f>SUM('Pay App 1:Pay App 46'!L129)+SUM('Pay App 1:Pay App 46'!M129)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Data'!$N$2:$BW$88,48,FALSE)</f>
        <v>0</v>
      </c>
      <c r="F130" s="166">
        <f>IFERROR(E130+'Pay App 45'!F130,"")</f>
        <v>0</v>
      </c>
      <c r="G130" s="166">
        <f>SUM('Pay App 1:Pay App 45'!H130)</f>
        <v>0</v>
      </c>
      <c r="H130" s="165"/>
      <c r="I130" s="166">
        <f t="shared" si="6"/>
        <v>0</v>
      </c>
      <c r="J130" s="167">
        <f t="shared" si="7"/>
        <v>0</v>
      </c>
      <c r="K130" s="166">
        <f t="shared" si="8"/>
        <v>0</v>
      </c>
      <c r="L130" s="166" t="str">
        <f t="shared" si="9"/>
        <v/>
      </c>
      <c r="M130" s="165"/>
      <c r="N130" s="166">
        <f>SUM('Pay App 1:Pay App 46'!L130)+SUM('Pay App 1:Pay App 46'!M130)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Data'!$N$2:$BW$88,48,FALSE)</f>
        <v>0</v>
      </c>
      <c r="F131" s="166">
        <f>IFERROR(E131+'Pay App 45'!F131,"")</f>
        <v>0</v>
      </c>
      <c r="G131" s="166">
        <f>SUM('Pay App 1:Pay App 45'!H131)</f>
        <v>0</v>
      </c>
      <c r="H131" s="165"/>
      <c r="I131" s="166">
        <f t="shared" si="6"/>
        <v>0</v>
      </c>
      <c r="J131" s="167">
        <f t="shared" si="7"/>
        <v>0</v>
      </c>
      <c r="K131" s="166">
        <f t="shared" si="8"/>
        <v>0</v>
      </c>
      <c r="L131" s="166" t="str">
        <f t="shared" si="9"/>
        <v/>
      </c>
      <c r="M131" s="165"/>
      <c r="N131" s="166">
        <f>SUM('Pay App 1:Pay App 46'!L131)+SUM('Pay App 1:Pay App 46'!M131)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Data'!$N$2:$BW$88,48,FALSE)</f>
        <v>0</v>
      </c>
      <c r="F132" s="166">
        <f>IFERROR(E132+'Pay App 45'!F132,"")</f>
        <v>0</v>
      </c>
      <c r="G132" s="166">
        <f>SUM('Pay App 1:Pay App 45'!H132)</f>
        <v>0</v>
      </c>
      <c r="H132" s="165"/>
      <c r="I132" s="166">
        <f t="shared" si="6"/>
        <v>0</v>
      </c>
      <c r="J132" s="167">
        <f t="shared" si="7"/>
        <v>0</v>
      </c>
      <c r="K132" s="166">
        <f t="shared" si="8"/>
        <v>0</v>
      </c>
      <c r="L132" s="166" t="str">
        <f t="shared" si="9"/>
        <v/>
      </c>
      <c r="M132" s="165"/>
      <c r="N132" s="166">
        <f>SUM('Pay App 1:Pay App 46'!L132)+SUM('Pay App 1:Pay App 46'!M132)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Data'!$N$2:$BW$88,48,FALSE)</f>
        <v>0</v>
      </c>
      <c r="F133" s="166">
        <f>IFERROR(E133+'Pay App 45'!F133,"")</f>
        <v>0</v>
      </c>
      <c r="G133" s="166">
        <f>SUM('Pay App 1:Pay App 45'!H133)</f>
        <v>0</v>
      </c>
      <c r="H133" s="165"/>
      <c r="I133" s="166">
        <f t="shared" si="6"/>
        <v>0</v>
      </c>
      <c r="J133" s="167">
        <f t="shared" si="7"/>
        <v>0</v>
      </c>
      <c r="K133" s="166">
        <f t="shared" si="8"/>
        <v>0</v>
      </c>
      <c r="L133" s="166" t="str">
        <f t="shared" si="9"/>
        <v/>
      </c>
      <c r="M133" s="165"/>
      <c r="N133" s="166">
        <f>SUM('Pay App 1:Pay App 46'!L133)+SUM('Pay App 1:Pay App 46'!M133)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Data'!$N$2:$BW$88,48,FALSE)</f>
        <v>0</v>
      </c>
      <c r="F134" s="166">
        <f>IFERROR(E134+'Pay App 45'!F134,"")</f>
        <v>0</v>
      </c>
      <c r="G134" s="166">
        <f>SUM('Pay App 1:Pay App 45'!H134)</f>
        <v>0</v>
      </c>
      <c r="H134" s="165"/>
      <c r="I134" s="166">
        <f t="shared" si="6"/>
        <v>0</v>
      </c>
      <c r="J134" s="167">
        <f t="shared" si="7"/>
        <v>0</v>
      </c>
      <c r="K134" s="166">
        <f t="shared" si="8"/>
        <v>0</v>
      </c>
      <c r="L134" s="166" t="str">
        <f t="shared" si="9"/>
        <v/>
      </c>
      <c r="M134" s="165"/>
      <c r="N134" s="166">
        <f>SUM('Pay App 1:Pay App 46'!L134)+SUM('Pay App 1:Pay App 46'!M134)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Data'!$N$2:$BW$88,48,FALSE)</f>
        <v>0</v>
      </c>
      <c r="F135" s="166">
        <f>IFERROR(E135+'Pay App 45'!F135,"")</f>
        <v>0</v>
      </c>
      <c r="G135" s="166">
        <f>SUM('Pay App 1:Pay App 45'!H135)</f>
        <v>0</v>
      </c>
      <c r="H135" s="165"/>
      <c r="I135" s="166">
        <f t="shared" si="6"/>
        <v>0</v>
      </c>
      <c r="J135" s="167">
        <f t="shared" si="7"/>
        <v>0</v>
      </c>
      <c r="K135" s="166">
        <f t="shared" si="8"/>
        <v>0</v>
      </c>
      <c r="L135" s="166" t="str">
        <f t="shared" si="9"/>
        <v/>
      </c>
      <c r="M135" s="165"/>
      <c r="N135" s="166">
        <f>SUM('Pay App 1:Pay App 46'!L135)+SUM('Pay App 1:Pay App 46'!M135)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Data'!$N$2:$BW$88,48,FALSE)</f>
        <v>0</v>
      </c>
      <c r="F136" s="166">
        <f>IFERROR(E136+'Pay App 45'!F136,"")</f>
        <v>0</v>
      </c>
      <c r="G136" s="166">
        <f>SUM('Pay App 1:Pay App 45'!H136)</f>
        <v>0</v>
      </c>
      <c r="H136" s="165"/>
      <c r="I136" s="166">
        <f t="shared" si="6"/>
        <v>0</v>
      </c>
      <c r="J136" s="167">
        <f t="shared" si="7"/>
        <v>0</v>
      </c>
      <c r="K136" s="166">
        <f t="shared" si="8"/>
        <v>0</v>
      </c>
      <c r="L136" s="166" t="str">
        <f t="shared" si="9"/>
        <v/>
      </c>
      <c r="M136" s="165"/>
      <c r="N136" s="166">
        <f>SUM('Pay App 1:Pay App 46'!L136)+SUM('Pay App 1:Pay App 46'!M136)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Data'!$N$2:$BW$88,48,FALSE)</f>
        <v>0</v>
      </c>
      <c r="F137" s="166">
        <f>IFERROR(E137+'Pay App 45'!F137,"")</f>
        <v>0</v>
      </c>
      <c r="G137" s="166">
        <f>SUM('Pay App 1:Pay App 45'!H137)</f>
        <v>0</v>
      </c>
      <c r="H137" s="165"/>
      <c r="I137" s="166">
        <f t="shared" si="6"/>
        <v>0</v>
      </c>
      <c r="J137" s="167">
        <f t="shared" si="7"/>
        <v>0</v>
      </c>
      <c r="K137" s="166">
        <f t="shared" si="8"/>
        <v>0</v>
      </c>
      <c r="L137" s="166" t="str">
        <f t="shared" si="9"/>
        <v/>
      </c>
      <c r="M137" s="165"/>
      <c r="N137" s="166">
        <f>SUM('Pay App 1:Pay App 46'!L137)+SUM('Pay App 1:Pay App 46'!M137)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Data'!$N$2:$BW$88,48,FALSE)</f>
        <v>0</v>
      </c>
      <c r="F138" s="166">
        <f>IFERROR(E138+'Pay App 45'!F138,"")</f>
        <v>0</v>
      </c>
      <c r="G138" s="166">
        <f>SUM('Pay App 1:Pay App 45'!H138)</f>
        <v>0</v>
      </c>
      <c r="H138" s="165"/>
      <c r="I138" s="166">
        <f t="shared" si="6"/>
        <v>0</v>
      </c>
      <c r="J138" s="167">
        <f t="shared" si="7"/>
        <v>0</v>
      </c>
      <c r="K138" s="166">
        <f t="shared" si="8"/>
        <v>0</v>
      </c>
      <c r="L138" s="166" t="str">
        <f t="shared" si="9"/>
        <v/>
      </c>
      <c r="M138" s="165"/>
      <c r="N138" s="166">
        <f>SUM('Pay App 1:Pay App 46'!L138)+SUM('Pay App 1:Pay App 46'!M138)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Data'!$N$2:$BW$88,48,FALSE)</f>
        <v>0</v>
      </c>
      <c r="F139" s="166">
        <f>IFERROR(E139+'Pay App 45'!F139,"")</f>
        <v>0</v>
      </c>
      <c r="G139" s="166">
        <f>SUM('Pay App 1:Pay App 45'!H139)</f>
        <v>0</v>
      </c>
      <c r="H139" s="165"/>
      <c r="I139" s="166">
        <f t="shared" si="6"/>
        <v>0</v>
      </c>
      <c r="J139" s="167">
        <f t="shared" si="7"/>
        <v>0</v>
      </c>
      <c r="K139" s="166">
        <f t="shared" si="8"/>
        <v>0</v>
      </c>
      <c r="L139" s="166" t="str">
        <f t="shared" si="9"/>
        <v/>
      </c>
      <c r="M139" s="165"/>
      <c r="N139" s="166">
        <f>SUM('Pay App 1:Pay App 46'!L139)+SUM('Pay App 1:Pay App 46'!M139)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Data'!$N$2:$BW$88,48,FALSE)</f>
        <v>0</v>
      </c>
      <c r="F140" s="166">
        <f>IFERROR(E140+'Pay App 45'!F140,"")</f>
        <v>0</v>
      </c>
      <c r="G140" s="166">
        <f>SUM('Pay App 1:Pay App 45'!H140)</f>
        <v>0</v>
      </c>
      <c r="H140" s="165"/>
      <c r="I140" s="166">
        <f t="shared" si="6"/>
        <v>0</v>
      </c>
      <c r="J140" s="167">
        <f t="shared" si="7"/>
        <v>0</v>
      </c>
      <c r="K140" s="166">
        <f t="shared" si="8"/>
        <v>0</v>
      </c>
      <c r="L140" s="166" t="str">
        <f t="shared" si="9"/>
        <v/>
      </c>
      <c r="M140" s="165"/>
      <c r="N140" s="166">
        <f>SUM('Pay App 1:Pay App 46'!L140)+SUM('Pay App 1:Pay App 46'!M140)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Data'!$N$2:$BW$88,48,FALSE)</f>
        <v>0</v>
      </c>
      <c r="F141" s="166">
        <f>IFERROR(E141+'Pay App 45'!F141,"")</f>
        <v>0</v>
      </c>
      <c r="G141" s="166">
        <f>SUM('Pay App 1:Pay App 45'!H141)</f>
        <v>0</v>
      </c>
      <c r="H141" s="165"/>
      <c r="I141" s="166">
        <f t="shared" si="6"/>
        <v>0</v>
      </c>
      <c r="J141" s="167">
        <f t="shared" si="7"/>
        <v>0</v>
      </c>
      <c r="K141" s="166">
        <f t="shared" si="8"/>
        <v>0</v>
      </c>
      <c r="L141" s="166" t="str">
        <f t="shared" si="9"/>
        <v/>
      </c>
      <c r="M141" s="165"/>
      <c r="N141" s="166">
        <f>SUM('Pay App 1:Pay App 46'!L141)+SUM('Pay App 1:Pay App 46'!M141)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Data'!$N$2:$BW$88,48,FALSE)</f>
        <v>0</v>
      </c>
      <c r="F142" s="166">
        <f>IFERROR(E142+'Pay App 45'!F142,"")</f>
        <v>0</v>
      </c>
      <c r="G142" s="166">
        <f>SUM('Pay App 1:Pay App 45'!H142)</f>
        <v>0</v>
      </c>
      <c r="H142" s="165"/>
      <c r="I142" s="166">
        <f t="shared" si="6"/>
        <v>0</v>
      </c>
      <c r="J142" s="167">
        <f t="shared" si="7"/>
        <v>0</v>
      </c>
      <c r="K142" s="166">
        <f t="shared" si="8"/>
        <v>0</v>
      </c>
      <c r="L142" s="166" t="str">
        <f t="shared" si="9"/>
        <v/>
      </c>
      <c r="M142" s="165"/>
      <c r="N142" s="166">
        <f>SUM('Pay App 1:Pay App 46'!L142)+SUM('Pay App 1:Pay App 46'!M142)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Data'!$N$2:$BW$88,48,FALSE)</f>
        <v>0</v>
      </c>
      <c r="F143" s="166">
        <f>IFERROR(E143+'Pay App 45'!F143,"")</f>
        <v>0</v>
      </c>
      <c r="G143" s="166">
        <f>SUM('Pay App 1:Pay App 45'!H143)</f>
        <v>0</v>
      </c>
      <c r="H143" s="165"/>
      <c r="I143" s="166">
        <f t="shared" si="6"/>
        <v>0</v>
      </c>
      <c r="J143" s="167">
        <f t="shared" si="7"/>
        <v>0</v>
      </c>
      <c r="K143" s="166">
        <f t="shared" si="8"/>
        <v>0</v>
      </c>
      <c r="L143" s="166" t="str">
        <f t="shared" si="9"/>
        <v/>
      </c>
      <c r="M143" s="165"/>
      <c r="N143" s="166">
        <f>SUM('Pay App 1:Pay App 46'!L143)+SUM('Pay App 1:Pay App 46'!M143)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Data'!$N$2:$BW$88,48,FALSE)</f>
        <v>0</v>
      </c>
      <c r="F144" s="166">
        <f>IFERROR(E144+'Pay App 45'!F144,"")</f>
        <v>0</v>
      </c>
      <c r="G144" s="166">
        <f>SUM('Pay App 1:Pay App 45'!H144)</f>
        <v>0</v>
      </c>
      <c r="H144" s="165"/>
      <c r="I144" s="166">
        <f t="shared" si="6"/>
        <v>0</v>
      </c>
      <c r="J144" s="167">
        <f t="shared" si="7"/>
        <v>0</v>
      </c>
      <c r="K144" s="166">
        <f t="shared" si="8"/>
        <v>0</v>
      </c>
      <c r="L144" s="166" t="str">
        <f t="shared" si="9"/>
        <v/>
      </c>
      <c r="M144" s="165"/>
      <c r="N144" s="166">
        <f>SUM('Pay App 1:Pay App 46'!L144)+SUM('Pay App 1:Pay App 46'!M144)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Data'!$N$2:$BW$88,48,FALSE)</f>
        <v>0</v>
      </c>
      <c r="F145" s="166">
        <f>IFERROR(E145+'Pay App 45'!F145,"")</f>
        <v>0</v>
      </c>
      <c r="G145" s="166">
        <f>SUM('Pay App 1:Pay App 45'!H145)</f>
        <v>0</v>
      </c>
      <c r="H145" s="165"/>
      <c r="I145" s="166">
        <f t="shared" si="6"/>
        <v>0</v>
      </c>
      <c r="J145" s="167">
        <f t="shared" si="7"/>
        <v>0</v>
      </c>
      <c r="K145" s="166">
        <f t="shared" si="8"/>
        <v>0</v>
      </c>
      <c r="L145" s="166" t="str">
        <f t="shared" si="9"/>
        <v/>
      </c>
      <c r="M145" s="165"/>
      <c r="N145" s="166">
        <f>SUM('Pay App 1:Pay App 46'!L145)+SUM('Pay App 1:Pay App 46'!M145)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Data'!$N$2:$BW$88,48,FALSE)</f>
        <v>0</v>
      </c>
      <c r="F146" s="166">
        <f>IFERROR(E146+'Pay App 45'!F146,"")</f>
        <v>0</v>
      </c>
      <c r="G146" s="166">
        <f>SUM('Pay App 1:Pay App 45'!H146)</f>
        <v>0</v>
      </c>
      <c r="H146" s="165"/>
      <c r="I146" s="166">
        <f t="shared" si="6"/>
        <v>0</v>
      </c>
      <c r="J146" s="167">
        <f t="shared" si="7"/>
        <v>0</v>
      </c>
      <c r="K146" s="166">
        <f t="shared" si="8"/>
        <v>0</v>
      </c>
      <c r="L146" s="166" t="str">
        <f t="shared" si="9"/>
        <v/>
      </c>
      <c r="M146" s="165"/>
      <c r="N146" s="166">
        <f>SUM('Pay App 1:Pay App 46'!L146)+SUM('Pay App 1:Pay App 46'!M146)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Data'!$N$2:$BW$88,48,FALSE)</f>
        <v>0</v>
      </c>
      <c r="F147" s="166">
        <f>IFERROR(E147+'Pay App 45'!F147,"")</f>
        <v>0</v>
      </c>
      <c r="G147" s="166">
        <f>SUM('Pay App 1:Pay App 45'!H147)</f>
        <v>0</v>
      </c>
      <c r="H147" s="165"/>
      <c r="I147" s="166">
        <f t="shared" si="6"/>
        <v>0</v>
      </c>
      <c r="J147" s="167">
        <f t="shared" si="7"/>
        <v>0</v>
      </c>
      <c r="K147" s="166">
        <f t="shared" si="8"/>
        <v>0</v>
      </c>
      <c r="L147" s="166" t="str">
        <f t="shared" si="9"/>
        <v/>
      </c>
      <c r="M147" s="165"/>
      <c r="N147" s="166">
        <f>SUM('Pay App 1:Pay App 46'!L147)+SUM('Pay App 1:Pay App 46'!M147)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Data'!$N$2:$BW$88,48,FALSE)</f>
        <v>0</v>
      </c>
      <c r="F148" s="166">
        <f>IFERROR(E148+'Pay App 45'!F148,"")</f>
        <v>0</v>
      </c>
      <c r="G148" s="166">
        <f>SUM('Pay App 1:Pay App 45'!H148)</f>
        <v>0</v>
      </c>
      <c r="H148" s="165"/>
      <c r="I148" s="166">
        <f t="shared" si="6"/>
        <v>0</v>
      </c>
      <c r="J148" s="167">
        <f t="shared" si="7"/>
        <v>0</v>
      </c>
      <c r="K148" s="166">
        <f t="shared" si="8"/>
        <v>0</v>
      </c>
      <c r="L148" s="166" t="str">
        <f t="shared" si="9"/>
        <v/>
      </c>
      <c r="M148" s="165"/>
      <c r="N148" s="166">
        <f>SUM('Pay App 1:Pay App 46'!L148)+SUM('Pay App 1:Pay App 46'!M148)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pPO4q63hJm+umJXhuGmmUNTgLdWmUmt1aRg/gzfVMrvvpVsVzpJjncSqz2jHxOKH84jMUvOqnhBhRcMLIY4lJw==" saltValue="GtDpLJzdnIPaBElXh5xFLA=="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164" priority="2" operator="equal">
      <formula>0</formula>
    </cfRule>
  </conditionalFormatting>
  <conditionalFormatting sqref="D106:G148">
    <cfRule type="cellIs" dxfId="163" priority="1" operator="equal">
      <formula>0</formula>
    </cfRule>
  </conditionalFormatting>
  <conditionalFormatting sqref="D10:H10 D12:H14 D19:H21">
    <cfRule type="cellIs" dxfId="162" priority="6" operator="equal">
      <formula>0</formula>
    </cfRule>
  </conditionalFormatting>
  <conditionalFormatting sqref="H51">
    <cfRule type="cellIs" dxfId="161" priority="9" operator="lessThan">
      <formula>0</formula>
    </cfRule>
  </conditionalFormatting>
  <conditionalFormatting sqref="I57:I100 K57:K100 I106:I148 K106:K148 N106:O148">
    <cfRule type="cellIs" dxfId="160" priority="14" operator="equal">
      <formula>0</formula>
    </cfRule>
  </conditionalFormatting>
  <conditionalFormatting sqref="J57:J100 J106:J149">
    <cfRule type="cellIs" dxfId="159" priority="11" operator="greaterThan">
      <formula>1</formula>
    </cfRule>
    <cfRule type="cellIs" dxfId="158" priority="12" operator="equal">
      <formula>0</formula>
    </cfRule>
  </conditionalFormatting>
  <conditionalFormatting sqref="K57:K100 K106:K148">
    <cfRule type="cellIs" dxfId="157" priority="10" operator="lessThan">
      <formula>0</formula>
    </cfRule>
  </conditionalFormatting>
  <conditionalFormatting sqref="M57:M100">
    <cfRule type="cellIs" dxfId="156" priority="13" operator="lessThan">
      <formula>0</formula>
    </cfRule>
  </conditionalFormatting>
  <conditionalFormatting sqref="M106:M148">
    <cfRule type="cellIs" dxfId="155" priority="8" operator="lessThan">
      <formula>0</formula>
    </cfRule>
  </conditionalFormatting>
  <conditionalFormatting sqref="N57:O100">
    <cfRule type="cellIs" dxfId="154"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487873AF-8580-42B8-BC32-82F339D62524}">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F3DCB56B-92CB-4585-BCB1-D4665D2EF5DD}">
          <x14:formula1>
            <xm:f>'Graph Data'!$L$74:$L$76</xm:f>
          </x14:formula1>
          <xm:sqref>G17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74334-32EC-42B9-8CD8-0188DF723E55}">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2</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2'!E149)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2'!G41)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'Pay App 1'!H49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2.1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Data'!$N$2:$BW$88,4,FALSE)</f>
        <v>0</v>
      </c>
      <c r="F57" s="166">
        <f>IFERROR(E57+'Pay App 1'!F57,"")</f>
        <v>0</v>
      </c>
      <c r="G57" s="166">
        <f>'Pay App 1'!H57</f>
        <v>0</v>
      </c>
      <c r="H57" s="165"/>
      <c r="I57" s="166">
        <f>G57+H57</f>
        <v>0</v>
      </c>
      <c r="J57" s="167">
        <f>IFERROR(I57/F57,0)</f>
        <v>0</v>
      </c>
      <c r="K57" s="166">
        <f>IFERROR(F57-I57,"")</f>
        <v>0</v>
      </c>
      <c r="L57" s="166" t="str">
        <f>IF(AND($H$33&lt;100000, $H$33&gt;0, H57&gt;=1),0,IF(AND($H$33&gt;=100000,H57&lt;&gt;""),O57,""))</f>
        <v/>
      </c>
      <c r="M57" s="165"/>
      <c r="N57" s="166">
        <f>SUM('Pay App 1:Pay App 2'!L57)+SUM('Pay App 1:Pay App 2'!M57)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Data'!$N$2:$BW$88,4,FALSE)</f>
        <v>0</v>
      </c>
      <c r="F58" s="166">
        <f>IFERROR(E58+'Pay App 1'!F58,"")</f>
        <v>0</v>
      </c>
      <c r="G58" s="166">
        <f>'Pay App 1'!H58</f>
        <v>0</v>
      </c>
      <c r="H58" s="165"/>
      <c r="I58" s="166">
        <f>G58+H58</f>
        <v>0</v>
      </c>
      <c r="J58" s="167">
        <f>IFERROR(I58/F58,0)</f>
        <v>0</v>
      </c>
      <c r="K58" s="166">
        <f>IFERROR(F58-I58,"")</f>
        <v>0</v>
      </c>
      <c r="L58" s="166" t="str">
        <f t="shared" ref="L58:L100" si="0">IF(AND($H$33&lt;100000, $H$33&gt;0, H58&gt;=1),0,IF(AND($H$33&gt;=100000,H58&lt;&gt;""),O58,""))</f>
        <v/>
      </c>
      <c r="M58" s="165"/>
      <c r="N58" s="166">
        <f>SUM('Pay App 1:Pay App 2'!L58)+SUM('Pay App 1:Pay App 2'!M58)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Data'!$N$2:$BW$88,4,FALSE)</f>
        <v>0</v>
      </c>
      <c r="F59" s="166">
        <f>IFERROR(E59+'Pay App 1'!F59,"")</f>
        <v>0</v>
      </c>
      <c r="G59" s="166">
        <f>'Pay App 1'!H59</f>
        <v>0</v>
      </c>
      <c r="H59" s="165"/>
      <c r="I59" s="166">
        <f t="shared" ref="I59:I99" si="2">G59+H59</f>
        <v>0</v>
      </c>
      <c r="J59" s="167">
        <f t="shared" ref="J59:J99" si="3">IFERROR(I59/F59,0)</f>
        <v>0</v>
      </c>
      <c r="K59" s="166">
        <f t="shared" ref="K59:K99" si="4">IFERROR(F59-I59,"")</f>
        <v>0</v>
      </c>
      <c r="L59" s="166" t="str">
        <f t="shared" si="0"/>
        <v/>
      </c>
      <c r="M59" s="165"/>
      <c r="N59" s="166">
        <f>SUM('Pay App 1:Pay App 2'!L59)+SUM('Pay App 1:Pay App 2'!M59)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Data'!$N$2:$BW$88,4,FALSE)</f>
        <v>0</v>
      </c>
      <c r="F60" s="166">
        <f>IFERROR(E60+'Pay App 1'!F60,"")</f>
        <v>0</v>
      </c>
      <c r="G60" s="166">
        <f>'Pay App 1'!H60</f>
        <v>0</v>
      </c>
      <c r="H60" s="165"/>
      <c r="I60" s="166">
        <f t="shared" si="2"/>
        <v>0</v>
      </c>
      <c r="J60" s="167">
        <f t="shared" si="3"/>
        <v>0</v>
      </c>
      <c r="K60" s="166">
        <f t="shared" si="4"/>
        <v>0</v>
      </c>
      <c r="L60" s="166" t="str">
        <f t="shared" si="0"/>
        <v/>
      </c>
      <c r="M60" s="165"/>
      <c r="N60" s="166">
        <f>SUM('Pay App 1:Pay App 2'!L60)+SUM('Pay App 1:Pay App 2'!M60)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Data'!$N$2:$BW$88,4,FALSE)</f>
        <v>0</v>
      </c>
      <c r="F61" s="166">
        <f>IFERROR(E61+'Pay App 1'!F61,"")</f>
        <v>0</v>
      </c>
      <c r="G61" s="166">
        <f>'Pay App 1'!H61</f>
        <v>0</v>
      </c>
      <c r="H61" s="165"/>
      <c r="I61" s="166">
        <f t="shared" si="2"/>
        <v>0</v>
      </c>
      <c r="J61" s="167">
        <f t="shared" si="3"/>
        <v>0</v>
      </c>
      <c r="K61" s="166">
        <f t="shared" si="4"/>
        <v>0</v>
      </c>
      <c r="L61" s="166" t="str">
        <f t="shared" si="0"/>
        <v/>
      </c>
      <c r="M61" s="165"/>
      <c r="N61" s="166">
        <f>SUM('Pay App 1:Pay App 2'!L61)+SUM('Pay App 1:Pay App 2'!M61)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Data'!$N$2:$BW$88,4,FALSE)</f>
        <v>0</v>
      </c>
      <c r="F62" s="166">
        <f>IFERROR(E62+'Pay App 1'!F62,"")</f>
        <v>0</v>
      </c>
      <c r="G62" s="166">
        <f>'Pay App 1'!H62</f>
        <v>0</v>
      </c>
      <c r="H62" s="165"/>
      <c r="I62" s="166">
        <f t="shared" si="2"/>
        <v>0</v>
      </c>
      <c r="J62" s="167">
        <f t="shared" si="3"/>
        <v>0</v>
      </c>
      <c r="K62" s="166">
        <f t="shared" si="4"/>
        <v>0</v>
      </c>
      <c r="L62" s="166" t="str">
        <f t="shared" si="0"/>
        <v/>
      </c>
      <c r="M62" s="165"/>
      <c r="N62" s="166">
        <f>SUM('Pay App 1:Pay App 2'!L62)+SUM('Pay App 1:Pay App 2'!M62)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Data'!$N$2:$BW$88,4,FALSE)</f>
        <v>0</v>
      </c>
      <c r="F63" s="166">
        <f>IFERROR(E63+'Pay App 1'!F63,"")</f>
        <v>0</v>
      </c>
      <c r="G63" s="166">
        <f>'Pay App 1'!H63</f>
        <v>0</v>
      </c>
      <c r="H63" s="165"/>
      <c r="I63" s="166">
        <f t="shared" si="2"/>
        <v>0</v>
      </c>
      <c r="J63" s="167">
        <f t="shared" si="3"/>
        <v>0</v>
      </c>
      <c r="K63" s="166">
        <f t="shared" si="4"/>
        <v>0</v>
      </c>
      <c r="L63" s="166" t="str">
        <f t="shared" si="0"/>
        <v/>
      </c>
      <c r="M63" s="165"/>
      <c r="N63" s="166">
        <f>SUM('Pay App 1:Pay App 2'!L63)+SUM('Pay App 1:Pay App 2'!M63)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Data'!$N$2:$BW$88,4,FALSE)</f>
        <v>0</v>
      </c>
      <c r="F64" s="166">
        <f>IFERROR(E64+'Pay App 1'!F64,"")</f>
        <v>0</v>
      </c>
      <c r="G64" s="166">
        <f>'Pay App 1'!H64</f>
        <v>0</v>
      </c>
      <c r="H64" s="165"/>
      <c r="I64" s="166">
        <f t="shared" si="2"/>
        <v>0</v>
      </c>
      <c r="J64" s="167">
        <f t="shared" si="3"/>
        <v>0</v>
      </c>
      <c r="K64" s="166">
        <f t="shared" si="4"/>
        <v>0</v>
      </c>
      <c r="L64" s="166" t="str">
        <f t="shared" si="0"/>
        <v/>
      </c>
      <c r="M64" s="165"/>
      <c r="N64" s="166">
        <f>SUM('Pay App 1:Pay App 2'!L64)+SUM('Pay App 1:Pay App 2'!M64)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Data'!$N$2:$BW$88,4,FALSE)</f>
        <v>0</v>
      </c>
      <c r="F65" s="166">
        <f>IFERROR(E65+'Pay App 1'!F65,"")</f>
        <v>0</v>
      </c>
      <c r="G65" s="166">
        <f>'Pay App 1'!H65</f>
        <v>0</v>
      </c>
      <c r="H65" s="165"/>
      <c r="I65" s="166">
        <f t="shared" si="2"/>
        <v>0</v>
      </c>
      <c r="J65" s="167">
        <f t="shared" si="3"/>
        <v>0</v>
      </c>
      <c r="K65" s="166">
        <f t="shared" si="4"/>
        <v>0</v>
      </c>
      <c r="L65" s="166" t="str">
        <f t="shared" si="0"/>
        <v/>
      </c>
      <c r="M65" s="165"/>
      <c r="N65" s="166">
        <f>SUM('Pay App 1:Pay App 2'!L65)+SUM('Pay App 1:Pay App 2'!M65)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Data'!$N$2:$BW$88,4,FALSE)</f>
        <v>0</v>
      </c>
      <c r="F66" s="166">
        <f>IFERROR(E66+'Pay App 1'!F66,"")</f>
        <v>0</v>
      </c>
      <c r="G66" s="166">
        <f>'Pay App 1'!H66</f>
        <v>0</v>
      </c>
      <c r="H66" s="165"/>
      <c r="I66" s="166">
        <f t="shared" si="2"/>
        <v>0</v>
      </c>
      <c r="J66" s="167">
        <f t="shared" si="3"/>
        <v>0</v>
      </c>
      <c r="K66" s="166">
        <f t="shared" si="4"/>
        <v>0</v>
      </c>
      <c r="L66" s="166" t="str">
        <f t="shared" si="0"/>
        <v/>
      </c>
      <c r="M66" s="165"/>
      <c r="N66" s="166">
        <f>SUM('Pay App 1:Pay App 2'!L66)+SUM('Pay App 1:Pay App 2'!M66)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Data'!$N$2:$BW$88,4,FALSE)</f>
        <v>0</v>
      </c>
      <c r="F67" s="166">
        <f>IFERROR(E67+'Pay App 1'!F67,"")</f>
        <v>0</v>
      </c>
      <c r="G67" s="166">
        <f>'Pay App 1'!H67</f>
        <v>0</v>
      </c>
      <c r="H67" s="165"/>
      <c r="I67" s="166">
        <f t="shared" si="2"/>
        <v>0</v>
      </c>
      <c r="J67" s="167">
        <f t="shared" si="3"/>
        <v>0</v>
      </c>
      <c r="K67" s="166">
        <f t="shared" si="4"/>
        <v>0</v>
      </c>
      <c r="L67" s="166" t="str">
        <f t="shared" si="0"/>
        <v/>
      </c>
      <c r="M67" s="165"/>
      <c r="N67" s="166">
        <f>SUM('Pay App 1:Pay App 2'!L67)+SUM('Pay App 1:Pay App 2'!M67)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Data'!$N$2:$BW$88,4,FALSE)</f>
        <v>0</v>
      </c>
      <c r="F68" s="166">
        <f>IFERROR(E68+'Pay App 1'!F68,"")</f>
        <v>0</v>
      </c>
      <c r="G68" s="166">
        <f>'Pay App 1'!H68</f>
        <v>0</v>
      </c>
      <c r="H68" s="165"/>
      <c r="I68" s="166">
        <f t="shared" si="2"/>
        <v>0</v>
      </c>
      <c r="J68" s="167">
        <f t="shared" si="3"/>
        <v>0</v>
      </c>
      <c r="K68" s="166">
        <f t="shared" si="4"/>
        <v>0</v>
      </c>
      <c r="L68" s="166" t="str">
        <f t="shared" si="0"/>
        <v/>
      </c>
      <c r="M68" s="165"/>
      <c r="N68" s="166">
        <f>SUM('Pay App 1:Pay App 2'!L68)+SUM('Pay App 1:Pay App 2'!M68)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Data'!$N$2:$BW$88,4,FALSE)</f>
        <v>0</v>
      </c>
      <c r="F69" s="166">
        <f>IFERROR(E69+'Pay App 1'!F69,"")</f>
        <v>0</v>
      </c>
      <c r="G69" s="166">
        <f>'Pay App 1'!H69</f>
        <v>0</v>
      </c>
      <c r="H69" s="165"/>
      <c r="I69" s="166">
        <f t="shared" si="2"/>
        <v>0</v>
      </c>
      <c r="J69" s="167">
        <f t="shared" si="3"/>
        <v>0</v>
      </c>
      <c r="K69" s="166">
        <f t="shared" si="4"/>
        <v>0</v>
      </c>
      <c r="L69" s="166" t="str">
        <f t="shared" si="0"/>
        <v/>
      </c>
      <c r="M69" s="165"/>
      <c r="N69" s="166">
        <f>SUM('Pay App 1:Pay App 2'!L69)+SUM('Pay App 1:Pay App 2'!M69)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Data'!$N$2:$BW$88,4,FALSE)</f>
        <v>0</v>
      </c>
      <c r="F70" s="166">
        <f>IFERROR(E70+'Pay App 1'!F70,"")</f>
        <v>0</v>
      </c>
      <c r="G70" s="166">
        <f>'Pay App 1'!H70</f>
        <v>0</v>
      </c>
      <c r="H70" s="165"/>
      <c r="I70" s="166">
        <f t="shared" si="2"/>
        <v>0</v>
      </c>
      <c r="J70" s="167">
        <f t="shared" si="3"/>
        <v>0</v>
      </c>
      <c r="K70" s="166">
        <f t="shared" si="4"/>
        <v>0</v>
      </c>
      <c r="L70" s="166" t="str">
        <f t="shared" si="0"/>
        <v/>
      </c>
      <c r="M70" s="165"/>
      <c r="N70" s="166">
        <f>SUM('Pay App 1:Pay App 2'!L70)+SUM('Pay App 1:Pay App 2'!M70)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Data'!$N$2:$BW$88,4,FALSE)</f>
        <v>0</v>
      </c>
      <c r="F71" s="166">
        <f>IFERROR(E71+'Pay App 1'!F71,"")</f>
        <v>0</v>
      </c>
      <c r="G71" s="166">
        <f>'Pay App 1'!H71</f>
        <v>0</v>
      </c>
      <c r="H71" s="165"/>
      <c r="I71" s="166">
        <f t="shared" si="2"/>
        <v>0</v>
      </c>
      <c r="J71" s="167">
        <f t="shared" si="3"/>
        <v>0</v>
      </c>
      <c r="K71" s="166">
        <f t="shared" si="4"/>
        <v>0</v>
      </c>
      <c r="L71" s="166" t="str">
        <f t="shared" si="0"/>
        <v/>
      </c>
      <c r="M71" s="165"/>
      <c r="N71" s="166">
        <f>SUM('Pay App 1:Pay App 2'!L71)+SUM('Pay App 1:Pay App 2'!M71)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Data'!$N$2:$BW$88,4,FALSE)</f>
        <v>0</v>
      </c>
      <c r="F72" s="166">
        <f>IFERROR(E72+'Pay App 1'!F72,"")</f>
        <v>0</v>
      </c>
      <c r="G72" s="166">
        <f>'Pay App 1'!H72</f>
        <v>0</v>
      </c>
      <c r="H72" s="165"/>
      <c r="I72" s="166">
        <f t="shared" si="2"/>
        <v>0</v>
      </c>
      <c r="J72" s="167">
        <f t="shared" si="3"/>
        <v>0</v>
      </c>
      <c r="K72" s="166">
        <f t="shared" si="4"/>
        <v>0</v>
      </c>
      <c r="L72" s="166" t="str">
        <f t="shared" si="0"/>
        <v/>
      </c>
      <c r="M72" s="165"/>
      <c r="N72" s="166">
        <f>SUM('Pay App 1:Pay App 2'!L72)+SUM('Pay App 1:Pay App 2'!M72)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Data'!$N$2:$BW$88,4,FALSE)</f>
        <v>0</v>
      </c>
      <c r="F73" s="166">
        <f>IFERROR(E73+'Pay App 1'!F73,"")</f>
        <v>0</v>
      </c>
      <c r="G73" s="166">
        <f>'Pay App 1'!H73</f>
        <v>0</v>
      </c>
      <c r="H73" s="165"/>
      <c r="I73" s="166">
        <f t="shared" si="2"/>
        <v>0</v>
      </c>
      <c r="J73" s="167">
        <f t="shared" si="3"/>
        <v>0</v>
      </c>
      <c r="K73" s="166">
        <f t="shared" si="4"/>
        <v>0</v>
      </c>
      <c r="L73" s="166" t="str">
        <f t="shared" si="0"/>
        <v/>
      </c>
      <c r="M73" s="165"/>
      <c r="N73" s="166">
        <f>SUM('Pay App 1:Pay App 2'!L73)+SUM('Pay App 1:Pay App 2'!M73)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Data'!$N$2:$BW$88,4,FALSE)</f>
        <v>0</v>
      </c>
      <c r="F74" s="166">
        <f>IFERROR(E74+'Pay App 1'!F74,"")</f>
        <v>0</v>
      </c>
      <c r="G74" s="166">
        <f>'Pay App 1'!H74</f>
        <v>0</v>
      </c>
      <c r="H74" s="165"/>
      <c r="I74" s="166">
        <f t="shared" si="2"/>
        <v>0</v>
      </c>
      <c r="J74" s="167">
        <f t="shared" si="3"/>
        <v>0</v>
      </c>
      <c r="K74" s="166">
        <f t="shared" si="4"/>
        <v>0</v>
      </c>
      <c r="L74" s="166" t="str">
        <f t="shared" si="0"/>
        <v/>
      </c>
      <c r="M74" s="165"/>
      <c r="N74" s="166">
        <f>SUM('Pay App 1:Pay App 2'!L74)+SUM('Pay App 1:Pay App 2'!M74)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Data'!$N$2:$BW$88,4,FALSE)</f>
        <v>0</v>
      </c>
      <c r="F75" s="166">
        <f>IFERROR(E75+'Pay App 1'!F75,"")</f>
        <v>0</v>
      </c>
      <c r="G75" s="166">
        <f>'Pay App 1'!H75</f>
        <v>0</v>
      </c>
      <c r="H75" s="165"/>
      <c r="I75" s="166">
        <f t="shared" si="2"/>
        <v>0</v>
      </c>
      <c r="J75" s="167">
        <f t="shared" si="3"/>
        <v>0</v>
      </c>
      <c r="K75" s="166">
        <f t="shared" si="4"/>
        <v>0</v>
      </c>
      <c r="L75" s="166" t="str">
        <f t="shared" si="0"/>
        <v/>
      </c>
      <c r="M75" s="165"/>
      <c r="N75" s="166">
        <f>SUM('Pay App 1:Pay App 2'!L75)+SUM('Pay App 1:Pay App 2'!M75)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Data'!$N$2:$BW$88,4,FALSE)</f>
        <v>0</v>
      </c>
      <c r="F76" s="166">
        <f>IFERROR(E76+'Pay App 1'!F76,"")</f>
        <v>0</v>
      </c>
      <c r="G76" s="166">
        <f>'Pay App 1'!H76</f>
        <v>0</v>
      </c>
      <c r="H76" s="165"/>
      <c r="I76" s="166">
        <f t="shared" si="2"/>
        <v>0</v>
      </c>
      <c r="J76" s="167">
        <f t="shared" si="3"/>
        <v>0</v>
      </c>
      <c r="K76" s="166">
        <f t="shared" si="4"/>
        <v>0</v>
      </c>
      <c r="L76" s="166" t="str">
        <f t="shared" si="0"/>
        <v/>
      </c>
      <c r="M76" s="165"/>
      <c r="N76" s="166">
        <f>SUM('Pay App 1:Pay App 2'!L76)+SUM('Pay App 1:Pay App 2'!M76)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Data'!$N$2:$BW$88,4,FALSE)</f>
        <v>0</v>
      </c>
      <c r="F77" s="166">
        <f>IFERROR(E77+'Pay App 1'!F77,"")</f>
        <v>0</v>
      </c>
      <c r="G77" s="166">
        <f>'Pay App 1'!H77</f>
        <v>0</v>
      </c>
      <c r="H77" s="165"/>
      <c r="I77" s="166">
        <f t="shared" si="2"/>
        <v>0</v>
      </c>
      <c r="J77" s="167">
        <f t="shared" si="3"/>
        <v>0</v>
      </c>
      <c r="K77" s="166">
        <f t="shared" si="4"/>
        <v>0</v>
      </c>
      <c r="L77" s="166" t="str">
        <f t="shared" si="0"/>
        <v/>
      </c>
      <c r="M77" s="165"/>
      <c r="N77" s="166">
        <f>SUM('Pay App 1:Pay App 2'!L77)+SUM('Pay App 1:Pay App 2'!M77)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Data'!$N$2:$BW$88,4,FALSE)</f>
        <v>0</v>
      </c>
      <c r="F78" s="166">
        <f>IFERROR(E78+'Pay App 1'!F78,"")</f>
        <v>0</v>
      </c>
      <c r="G78" s="166">
        <f>'Pay App 1'!H78</f>
        <v>0</v>
      </c>
      <c r="H78" s="165"/>
      <c r="I78" s="166">
        <f t="shared" si="2"/>
        <v>0</v>
      </c>
      <c r="J78" s="167">
        <f t="shared" si="3"/>
        <v>0</v>
      </c>
      <c r="K78" s="166">
        <f t="shared" si="4"/>
        <v>0</v>
      </c>
      <c r="L78" s="166" t="str">
        <f t="shared" si="0"/>
        <v/>
      </c>
      <c r="M78" s="165"/>
      <c r="N78" s="166">
        <f>SUM('Pay App 1:Pay App 2'!L78)+SUM('Pay App 1:Pay App 2'!M78)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Data'!$N$2:$BW$88,4,FALSE)</f>
        <v>0</v>
      </c>
      <c r="F79" s="166">
        <f>IFERROR(E79+'Pay App 1'!F79,"")</f>
        <v>0</v>
      </c>
      <c r="G79" s="166">
        <f>'Pay App 1'!H79</f>
        <v>0</v>
      </c>
      <c r="H79" s="165"/>
      <c r="I79" s="166">
        <f t="shared" si="2"/>
        <v>0</v>
      </c>
      <c r="J79" s="167">
        <f t="shared" si="3"/>
        <v>0</v>
      </c>
      <c r="K79" s="166">
        <f t="shared" si="4"/>
        <v>0</v>
      </c>
      <c r="L79" s="166" t="str">
        <f t="shared" si="0"/>
        <v/>
      </c>
      <c r="M79" s="165"/>
      <c r="N79" s="166">
        <f>SUM('Pay App 1:Pay App 2'!L79)+SUM('Pay App 1:Pay App 2'!M79)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Data'!$N$2:$BW$88,4,FALSE)</f>
        <v>0</v>
      </c>
      <c r="F80" s="166">
        <f>IFERROR(E80+'Pay App 1'!F80,"")</f>
        <v>0</v>
      </c>
      <c r="G80" s="166">
        <f>'Pay App 1'!H80</f>
        <v>0</v>
      </c>
      <c r="H80" s="165"/>
      <c r="I80" s="166">
        <f t="shared" si="2"/>
        <v>0</v>
      </c>
      <c r="J80" s="167">
        <f t="shared" si="3"/>
        <v>0</v>
      </c>
      <c r="K80" s="166">
        <f t="shared" si="4"/>
        <v>0</v>
      </c>
      <c r="L80" s="166" t="str">
        <f t="shared" si="0"/>
        <v/>
      </c>
      <c r="M80" s="165"/>
      <c r="N80" s="166">
        <f>SUM('Pay App 1:Pay App 2'!L80)+SUM('Pay App 1:Pay App 2'!M80)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Data'!$N$2:$BW$88,4,FALSE)</f>
        <v>0</v>
      </c>
      <c r="F81" s="166">
        <f>IFERROR(E81+'Pay App 1'!F81,"")</f>
        <v>0</v>
      </c>
      <c r="G81" s="166">
        <f>'Pay App 1'!H81</f>
        <v>0</v>
      </c>
      <c r="H81" s="165"/>
      <c r="I81" s="166">
        <f t="shared" si="2"/>
        <v>0</v>
      </c>
      <c r="J81" s="167">
        <f t="shared" si="3"/>
        <v>0</v>
      </c>
      <c r="K81" s="166">
        <f t="shared" si="4"/>
        <v>0</v>
      </c>
      <c r="L81" s="166" t="str">
        <f t="shared" si="0"/>
        <v/>
      </c>
      <c r="M81" s="165"/>
      <c r="N81" s="166">
        <f>SUM('Pay App 1:Pay App 2'!L81)+SUM('Pay App 1:Pay App 2'!M81)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Data'!$N$2:$BW$88,4,FALSE)</f>
        <v>0</v>
      </c>
      <c r="F82" s="166">
        <f>IFERROR(E82+'Pay App 1'!F82,"")</f>
        <v>0</v>
      </c>
      <c r="G82" s="166">
        <f>'Pay App 1'!H82</f>
        <v>0</v>
      </c>
      <c r="H82" s="165"/>
      <c r="I82" s="166">
        <f t="shared" si="2"/>
        <v>0</v>
      </c>
      <c r="J82" s="167">
        <f t="shared" si="3"/>
        <v>0</v>
      </c>
      <c r="K82" s="166">
        <f t="shared" si="4"/>
        <v>0</v>
      </c>
      <c r="L82" s="166" t="str">
        <f t="shared" si="0"/>
        <v/>
      </c>
      <c r="M82" s="165"/>
      <c r="N82" s="166">
        <f>SUM('Pay App 1:Pay App 2'!L82)+SUM('Pay App 1:Pay App 2'!M82)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Data'!$N$2:$BW$88,4,FALSE)</f>
        <v>0</v>
      </c>
      <c r="F83" s="166">
        <f>IFERROR(E83+'Pay App 1'!F83,"")</f>
        <v>0</v>
      </c>
      <c r="G83" s="166">
        <f>'Pay App 1'!H83</f>
        <v>0</v>
      </c>
      <c r="H83" s="165"/>
      <c r="I83" s="166">
        <f t="shared" si="2"/>
        <v>0</v>
      </c>
      <c r="J83" s="167">
        <f t="shared" si="3"/>
        <v>0</v>
      </c>
      <c r="K83" s="166">
        <f t="shared" si="4"/>
        <v>0</v>
      </c>
      <c r="L83" s="166" t="str">
        <f t="shared" si="0"/>
        <v/>
      </c>
      <c r="M83" s="165"/>
      <c r="N83" s="166">
        <f>SUM('Pay App 1:Pay App 2'!L83)+SUM('Pay App 1:Pay App 2'!M83)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Data'!$N$2:$BW$88,4,FALSE)</f>
        <v>0</v>
      </c>
      <c r="F84" s="166">
        <f>IFERROR(E84+'Pay App 1'!F84,"")</f>
        <v>0</v>
      </c>
      <c r="G84" s="166">
        <f>'Pay App 1'!H84</f>
        <v>0</v>
      </c>
      <c r="H84" s="165"/>
      <c r="I84" s="166">
        <f t="shared" si="2"/>
        <v>0</v>
      </c>
      <c r="J84" s="167">
        <f t="shared" si="3"/>
        <v>0</v>
      </c>
      <c r="K84" s="166">
        <f t="shared" si="4"/>
        <v>0</v>
      </c>
      <c r="L84" s="166" t="str">
        <f t="shared" si="0"/>
        <v/>
      </c>
      <c r="M84" s="165"/>
      <c r="N84" s="166">
        <f>SUM('Pay App 1:Pay App 2'!L84)+SUM('Pay App 1:Pay App 2'!M84)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Data'!$N$2:$BW$88,4,FALSE)</f>
        <v>0</v>
      </c>
      <c r="F85" s="166">
        <f>IFERROR(E85+'Pay App 1'!F85,"")</f>
        <v>0</v>
      </c>
      <c r="G85" s="166">
        <f>'Pay App 1'!H85</f>
        <v>0</v>
      </c>
      <c r="H85" s="165"/>
      <c r="I85" s="166">
        <f t="shared" si="2"/>
        <v>0</v>
      </c>
      <c r="J85" s="167">
        <f t="shared" si="3"/>
        <v>0</v>
      </c>
      <c r="K85" s="166">
        <f t="shared" si="4"/>
        <v>0</v>
      </c>
      <c r="L85" s="166" t="str">
        <f t="shared" si="0"/>
        <v/>
      </c>
      <c r="M85" s="165"/>
      <c r="N85" s="166">
        <f>SUM('Pay App 1:Pay App 2'!L85)+SUM('Pay App 1:Pay App 2'!M85)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Data'!$N$2:$BW$88,4,FALSE)</f>
        <v>0</v>
      </c>
      <c r="F86" s="166">
        <f>IFERROR(E86+'Pay App 1'!F86,"")</f>
        <v>0</v>
      </c>
      <c r="G86" s="166">
        <f>'Pay App 1'!H86</f>
        <v>0</v>
      </c>
      <c r="H86" s="165"/>
      <c r="I86" s="166">
        <f t="shared" si="2"/>
        <v>0</v>
      </c>
      <c r="J86" s="167">
        <f t="shared" si="3"/>
        <v>0</v>
      </c>
      <c r="K86" s="166">
        <f t="shared" si="4"/>
        <v>0</v>
      </c>
      <c r="L86" s="166" t="str">
        <f t="shared" si="0"/>
        <v/>
      </c>
      <c r="M86" s="165"/>
      <c r="N86" s="166">
        <f>SUM('Pay App 1:Pay App 2'!L86)+SUM('Pay App 1:Pay App 2'!M86)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Data'!$N$2:$BW$88,4,FALSE)</f>
        <v>0</v>
      </c>
      <c r="F87" s="166">
        <f>IFERROR(E87+'Pay App 1'!F87,"")</f>
        <v>0</v>
      </c>
      <c r="G87" s="166">
        <f>'Pay App 1'!H87</f>
        <v>0</v>
      </c>
      <c r="H87" s="165"/>
      <c r="I87" s="166">
        <f t="shared" si="2"/>
        <v>0</v>
      </c>
      <c r="J87" s="167">
        <f t="shared" si="3"/>
        <v>0</v>
      </c>
      <c r="K87" s="166">
        <f t="shared" si="4"/>
        <v>0</v>
      </c>
      <c r="L87" s="166" t="str">
        <f t="shared" si="0"/>
        <v/>
      </c>
      <c r="M87" s="165"/>
      <c r="N87" s="166">
        <f>SUM('Pay App 1:Pay App 2'!L87)+SUM('Pay App 1:Pay App 2'!M87)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Data'!$N$2:$BW$88,4,FALSE)</f>
        <v>0</v>
      </c>
      <c r="F88" s="166">
        <f>IFERROR(E88+'Pay App 1'!F88,"")</f>
        <v>0</v>
      </c>
      <c r="G88" s="166">
        <f>'Pay App 1'!H88</f>
        <v>0</v>
      </c>
      <c r="H88" s="165"/>
      <c r="I88" s="166">
        <f t="shared" si="2"/>
        <v>0</v>
      </c>
      <c r="J88" s="167">
        <f t="shared" si="3"/>
        <v>0</v>
      </c>
      <c r="K88" s="166">
        <f t="shared" si="4"/>
        <v>0</v>
      </c>
      <c r="L88" s="166" t="str">
        <f t="shared" si="0"/>
        <v/>
      </c>
      <c r="M88" s="165"/>
      <c r="N88" s="166">
        <f>SUM('Pay App 1:Pay App 2'!L88)+SUM('Pay App 1:Pay App 2'!M88)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Data'!$N$2:$BW$88,4,FALSE)</f>
        <v>0</v>
      </c>
      <c r="F89" s="166">
        <f>IFERROR(E89+'Pay App 1'!F89,"")</f>
        <v>0</v>
      </c>
      <c r="G89" s="166">
        <f>'Pay App 1'!H89</f>
        <v>0</v>
      </c>
      <c r="H89" s="165"/>
      <c r="I89" s="166">
        <f t="shared" si="2"/>
        <v>0</v>
      </c>
      <c r="J89" s="167">
        <f t="shared" si="3"/>
        <v>0</v>
      </c>
      <c r="K89" s="166">
        <f t="shared" si="4"/>
        <v>0</v>
      </c>
      <c r="L89" s="166" t="str">
        <f t="shared" si="0"/>
        <v/>
      </c>
      <c r="M89" s="165"/>
      <c r="N89" s="166">
        <f>SUM('Pay App 1:Pay App 2'!L89)+SUM('Pay App 1:Pay App 2'!M89)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Data'!$N$2:$BW$88,4,FALSE)</f>
        <v>0</v>
      </c>
      <c r="F90" s="166">
        <f>IFERROR(E90+'Pay App 1'!F90,"")</f>
        <v>0</v>
      </c>
      <c r="G90" s="166">
        <f>'Pay App 1'!H90</f>
        <v>0</v>
      </c>
      <c r="H90" s="165"/>
      <c r="I90" s="166">
        <f t="shared" si="2"/>
        <v>0</v>
      </c>
      <c r="J90" s="167">
        <f t="shared" si="3"/>
        <v>0</v>
      </c>
      <c r="K90" s="166">
        <f t="shared" si="4"/>
        <v>0</v>
      </c>
      <c r="L90" s="166" t="str">
        <f t="shared" si="0"/>
        <v/>
      </c>
      <c r="M90" s="165"/>
      <c r="N90" s="166">
        <f>SUM('Pay App 1:Pay App 2'!L90)+SUM('Pay App 1:Pay App 2'!M90)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Data'!$N$2:$BW$88,4,FALSE)</f>
        <v>0</v>
      </c>
      <c r="F91" s="166">
        <f>IFERROR(E91+'Pay App 1'!F91,"")</f>
        <v>0</v>
      </c>
      <c r="G91" s="166">
        <f>'Pay App 1'!H91</f>
        <v>0</v>
      </c>
      <c r="H91" s="165"/>
      <c r="I91" s="166">
        <f t="shared" si="2"/>
        <v>0</v>
      </c>
      <c r="J91" s="167">
        <f t="shared" si="3"/>
        <v>0</v>
      </c>
      <c r="K91" s="166">
        <f t="shared" si="4"/>
        <v>0</v>
      </c>
      <c r="L91" s="166" t="str">
        <f t="shared" si="0"/>
        <v/>
      </c>
      <c r="M91" s="165"/>
      <c r="N91" s="166">
        <f>SUM('Pay App 1:Pay App 2'!L91)+SUM('Pay App 1:Pay App 2'!M91)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Data'!$N$2:$BW$88,4,FALSE)</f>
        <v>0</v>
      </c>
      <c r="F92" s="166">
        <f>IFERROR(E92+'Pay App 1'!F92,"")</f>
        <v>0</v>
      </c>
      <c r="G92" s="166">
        <f>'Pay App 1'!H92</f>
        <v>0</v>
      </c>
      <c r="H92" s="165"/>
      <c r="I92" s="166">
        <f t="shared" si="2"/>
        <v>0</v>
      </c>
      <c r="J92" s="167">
        <f t="shared" si="3"/>
        <v>0</v>
      </c>
      <c r="K92" s="166">
        <f t="shared" si="4"/>
        <v>0</v>
      </c>
      <c r="L92" s="166" t="str">
        <f t="shared" si="0"/>
        <v/>
      </c>
      <c r="M92" s="165"/>
      <c r="N92" s="166">
        <f>SUM('Pay App 1:Pay App 2'!L92)+SUM('Pay App 1:Pay App 2'!M92)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Data'!$N$2:$BW$88,4,FALSE)</f>
        <v>0</v>
      </c>
      <c r="F93" s="166">
        <f>IFERROR(E93+'Pay App 1'!F93,"")</f>
        <v>0</v>
      </c>
      <c r="G93" s="166">
        <f>'Pay App 1'!H93</f>
        <v>0</v>
      </c>
      <c r="H93" s="165"/>
      <c r="I93" s="166">
        <f t="shared" si="2"/>
        <v>0</v>
      </c>
      <c r="J93" s="167">
        <f t="shared" si="3"/>
        <v>0</v>
      </c>
      <c r="K93" s="166">
        <f t="shared" si="4"/>
        <v>0</v>
      </c>
      <c r="L93" s="166" t="str">
        <f t="shared" si="0"/>
        <v/>
      </c>
      <c r="M93" s="165"/>
      <c r="N93" s="166">
        <f>SUM('Pay App 1:Pay App 2'!L93)+SUM('Pay App 1:Pay App 2'!M93)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Data'!$N$2:$BW$88,4,FALSE)</f>
        <v>0</v>
      </c>
      <c r="F94" s="166">
        <f>IFERROR(E94+'Pay App 1'!F94,"")</f>
        <v>0</v>
      </c>
      <c r="G94" s="166">
        <f>'Pay App 1'!H94</f>
        <v>0</v>
      </c>
      <c r="H94" s="165"/>
      <c r="I94" s="166">
        <f t="shared" si="2"/>
        <v>0</v>
      </c>
      <c r="J94" s="167">
        <f t="shared" si="3"/>
        <v>0</v>
      </c>
      <c r="K94" s="166">
        <f t="shared" si="4"/>
        <v>0</v>
      </c>
      <c r="L94" s="166" t="str">
        <f t="shared" si="0"/>
        <v/>
      </c>
      <c r="M94" s="165"/>
      <c r="N94" s="166">
        <f>SUM('Pay App 1:Pay App 2'!L94)+SUM('Pay App 1:Pay App 2'!M94)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Data'!$N$2:$BW$88,4,FALSE)</f>
        <v>0</v>
      </c>
      <c r="F95" s="166">
        <f>IFERROR(E95+'Pay App 1'!F95,"")</f>
        <v>0</v>
      </c>
      <c r="G95" s="166">
        <f>'Pay App 1'!H95</f>
        <v>0</v>
      </c>
      <c r="H95" s="165"/>
      <c r="I95" s="166">
        <f t="shared" si="2"/>
        <v>0</v>
      </c>
      <c r="J95" s="167">
        <f t="shared" si="3"/>
        <v>0</v>
      </c>
      <c r="K95" s="166">
        <f t="shared" si="4"/>
        <v>0</v>
      </c>
      <c r="L95" s="166" t="str">
        <f t="shared" si="0"/>
        <v/>
      </c>
      <c r="M95" s="165"/>
      <c r="N95" s="166">
        <f>SUM('Pay App 1:Pay App 2'!L95)+SUM('Pay App 1:Pay App 2'!M95)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Data'!$N$2:$BW$88,4,FALSE)</f>
        <v>0</v>
      </c>
      <c r="F96" s="166">
        <f>IFERROR(E96+'Pay App 1'!F96,"")</f>
        <v>0</v>
      </c>
      <c r="G96" s="166">
        <f>'Pay App 1'!H96</f>
        <v>0</v>
      </c>
      <c r="H96" s="165"/>
      <c r="I96" s="166">
        <f t="shared" si="2"/>
        <v>0</v>
      </c>
      <c r="J96" s="167">
        <f t="shared" si="3"/>
        <v>0</v>
      </c>
      <c r="K96" s="166">
        <f t="shared" si="4"/>
        <v>0</v>
      </c>
      <c r="L96" s="166" t="str">
        <f t="shared" si="0"/>
        <v/>
      </c>
      <c r="M96" s="165"/>
      <c r="N96" s="166">
        <f>SUM('Pay App 1:Pay App 2'!L96)+SUM('Pay App 1:Pay App 2'!M96)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Data'!$N$2:$BW$88,4,FALSE)</f>
        <v>0</v>
      </c>
      <c r="F97" s="166">
        <f>IFERROR(E97+'Pay App 1'!F97,"")</f>
        <v>0</v>
      </c>
      <c r="G97" s="166">
        <f>'Pay App 1'!H97</f>
        <v>0</v>
      </c>
      <c r="H97" s="165"/>
      <c r="I97" s="166">
        <f t="shared" si="2"/>
        <v>0</v>
      </c>
      <c r="J97" s="167">
        <f t="shared" si="3"/>
        <v>0</v>
      </c>
      <c r="K97" s="166">
        <f t="shared" si="4"/>
        <v>0</v>
      </c>
      <c r="L97" s="166" t="str">
        <f t="shared" si="0"/>
        <v/>
      </c>
      <c r="M97" s="165"/>
      <c r="N97" s="166">
        <f>SUM('Pay App 1:Pay App 2'!L97)+SUM('Pay App 1:Pay App 2'!M97)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Data'!$N$2:$BW$88,4,FALSE)</f>
        <v>0</v>
      </c>
      <c r="F98" s="166">
        <f>IFERROR(E98+'Pay App 1'!F98,"")</f>
        <v>0</v>
      </c>
      <c r="G98" s="166">
        <f>'Pay App 1'!H98</f>
        <v>0</v>
      </c>
      <c r="H98" s="165"/>
      <c r="I98" s="166">
        <f t="shared" si="2"/>
        <v>0</v>
      </c>
      <c r="J98" s="167">
        <f t="shared" si="3"/>
        <v>0</v>
      </c>
      <c r="K98" s="166">
        <f t="shared" si="4"/>
        <v>0</v>
      </c>
      <c r="L98" s="166" t="str">
        <f t="shared" si="0"/>
        <v/>
      </c>
      <c r="M98" s="165"/>
      <c r="N98" s="166">
        <f>SUM('Pay App 1:Pay App 2'!L98)+SUM('Pay App 1:Pay App 2'!M98)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Data'!$N$2:$BW$88,4,FALSE)</f>
        <v>0</v>
      </c>
      <c r="F99" s="166">
        <f>IFERROR(E99+'Pay App 1'!F99,"")</f>
        <v>0</v>
      </c>
      <c r="G99" s="166">
        <f>'Pay App 1'!H99</f>
        <v>0</v>
      </c>
      <c r="H99" s="165"/>
      <c r="I99" s="166">
        <f t="shared" si="2"/>
        <v>0</v>
      </c>
      <c r="J99" s="167">
        <f t="shared" si="3"/>
        <v>0</v>
      </c>
      <c r="K99" s="166">
        <f t="shared" si="4"/>
        <v>0</v>
      </c>
      <c r="L99" s="166" t="str">
        <f t="shared" si="0"/>
        <v/>
      </c>
      <c r="M99" s="165"/>
      <c r="N99" s="166">
        <f>SUM('Pay App 1:Pay App 2'!L99)+SUM('Pay App 1:Pay App 2'!M99)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Data'!$N$2:$BW$88,4,FALSE)</f>
        <v>0</v>
      </c>
      <c r="F100" s="166">
        <f>IFERROR(E100+'Pay App 1'!F100,"")</f>
        <v>0</v>
      </c>
      <c r="G100" s="166">
        <f>'Pay App 1'!H100</f>
        <v>0</v>
      </c>
      <c r="H100" s="165"/>
      <c r="I100" s="166">
        <f>G100+H100</f>
        <v>0</v>
      </c>
      <c r="J100" s="167">
        <f>IFERROR(I100/F100,0)</f>
        <v>0</v>
      </c>
      <c r="K100" s="166">
        <f>IFERROR(F100-I100,"")</f>
        <v>0</v>
      </c>
      <c r="L100" s="166" t="str">
        <f t="shared" si="0"/>
        <v/>
      </c>
      <c r="M100" s="165"/>
      <c r="N100" s="166">
        <f>SUM('Pay App 1:Pay App 2'!L100)+SUM('Pay App 1:Pay App 2'!M100)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2.2000000000000002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Data'!$N$2:$BW$88,4,FALSE)</f>
        <v>0</v>
      </c>
      <c r="F106" s="166">
        <f>IFERROR(E106+'Pay App 1'!F106,"")</f>
        <v>0</v>
      </c>
      <c r="G106" s="166">
        <f>'Pay App 1'!H106</f>
        <v>0</v>
      </c>
      <c r="H106" s="165"/>
      <c r="I106" s="166">
        <f>G106+H106</f>
        <v>0</v>
      </c>
      <c r="J106" s="167">
        <f>IFERROR(I106/F106,0)</f>
        <v>0</v>
      </c>
      <c r="K106" s="166">
        <f>IFERROR(F106-I106,"")</f>
        <v>0</v>
      </c>
      <c r="L106" s="166" t="str">
        <f>IF(AND($H$33&lt;100000, $H$33&gt;0, H106&gt;=1),0,IF(AND($H$33&gt;=100000,H106&lt;&gt;""),O106,""))</f>
        <v/>
      </c>
      <c r="M106" s="165"/>
      <c r="N106" s="166">
        <f>SUM('Pay App 1:Pay App 2'!L106)+SUM('Pay App 1:Pay App 2'!M106)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Data'!$N$2:$BW$88,4,FALSE)</f>
        <v>0</v>
      </c>
      <c r="F107" s="166">
        <f>IFERROR(E107+'Pay App 1'!F107,"")</f>
        <v>0</v>
      </c>
      <c r="G107" s="166">
        <f>'Pay App 1'!H107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2'!L107)+SUM('Pay App 1:Pay App 2'!M107)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Data'!$N$2:$BW$88,4,FALSE)</f>
        <v>0</v>
      </c>
      <c r="F108" s="166">
        <f>IFERROR(E108+'Pay App 1'!F108,"")</f>
        <v>0</v>
      </c>
      <c r="G108" s="166">
        <f>'Pay App 1'!H108</f>
        <v>0</v>
      </c>
      <c r="H108" s="165"/>
      <c r="I108" s="166">
        <f t="shared" si="6"/>
        <v>0</v>
      </c>
      <c r="J108" s="167">
        <f t="shared" si="7"/>
        <v>0</v>
      </c>
      <c r="K108" s="166">
        <f t="shared" si="8"/>
        <v>0</v>
      </c>
      <c r="L108" s="166" t="str">
        <f t="shared" si="9"/>
        <v/>
      </c>
      <c r="M108" s="165"/>
      <c r="N108" s="166">
        <f>SUM('Pay App 1:Pay App 2'!L108)+SUM('Pay App 1:Pay App 2'!M108)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Data'!$N$2:$BW$88,4,FALSE)</f>
        <v>0</v>
      </c>
      <c r="F109" s="166">
        <f>IFERROR(E109+'Pay App 1'!F109,"")</f>
        <v>0</v>
      </c>
      <c r="G109" s="166">
        <f>'Pay App 1'!H109</f>
        <v>0</v>
      </c>
      <c r="H109" s="165"/>
      <c r="I109" s="166">
        <f t="shared" si="6"/>
        <v>0</v>
      </c>
      <c r="J109" s="167">
        <f t="shared" si="7"/>
        <v>0</v>
      </c>
      <c r="K109" s="166">
        <f t="shared" si="8"/>
        <v>0</v>
      </c>
      <c r="L109" s="166" t="str">
        <f t="shared" si="9"/>
        <v/>
      </c>
      <c r="M109" s="165"/>
      <c r="N109" s="166">
        <f>SUM('Pay App 1:Pay App 2'!L109)+SUM('Pay App 1:Pay App 2'!M109)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Data'!$N$2:$BW$88,4,FALSE)</f>
        <v>0</v>
      </c>
      <c r="F110" s="166">
        <f>IFERROR(E110+'Pay App 1'!F110,"")</f>
        <v>0</v>
      </c>
      <c r="G110" s="166">
        <f>'Pay App 1'!H110</f>
        <v>0</v>
      </c>
      <c r="H110" s="165"/>
      <c r="I110" s="166">
        <f t="shared" si="6"/>
        <v>0</v>
      </c>
      <c r="J110" s="167">
        <f t="shared" si="7"/>
        <v>0</v>
      </c>
      <c r="K110" s="166">
        <f t="shared" si="8"/>
        <v>0</v>
      </c>
      <c r="L110" s="166" t="str">
        <f t="shared" si="9"/>
        <v/>
      </c>
      <c r="M110" s="165"/>
      <c r="N110" s="166">
        <f>SUM('Pay App 1:Pay App 2'!L110)+SUM('Pay App 1:Pay App 2'!M110)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Data'!$N$2:$BW$88,4,FALSE)</f>
        <v>0</v>
      </c>
      <c r="F111" s="166">
        <f>IFERROR(E111+'Pay App 1'!F111,"")</f>
        <v>0</v>
      </c>
      <c r="G111" s="166">
        <f>'Pay App 1'!H111</f>
        <v>0</v>
      </c>
      <c r="H111" s="165"/>
      <c r="I111" s="166">
        <f t="shared" si="6"/>
        <v>0</v>
      </c>
      <c r="J111" s="167">
        <f t="shared" si="7"/>
        <v>0</v>
      </c>
      <c r="K111" s="166">
        <f t="shared" si="8"/>
        <v>0</v>
      </c>
      <c r="L111" s="166" t="str">
        <f t="shared" si="9"/>
        <v/>
      </c>
      <c r="M111" s="165"/>
      <c r="N111" s="166">
        <f>SUM('Pay App 1:Pay App 2'!L111)+SUM('Pay App 1:Pay App 2'!M111)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Data'!$N$2:$BW$88,4,FALSE)</f>
        <v>0</v>
      </c>
      <c r="F112" s="166">
        <f>IFERROR(E112+'Pay App 1'!F112,"")</f>
        <v>0</v>
      </c>
      <c r="G112" s="166">
        <f>'Pay App 1'!H112</f>
        <v>0</v>
      </c>
      <c r="H112" s="165"/>
      <c r="I112" s="166">
        <f t="shared" si="6"/>
        <v>0</v>
      </c>
      <c r="J112" s="167">
        <f t="shared" si="7"/>
        <v>0</v>
      </c>
      <c r="K112" s="166">
        <f t="shared" si="8"/>
        <v>0</v>
      </c>
      <c r="L112" s="166" t="str">
        <f t="shared" si="9"/>
        <v/>
      </c>
      <c r="M112" s="165"/>
      <c r="N112" s="166">
        <f>SUM('Pay App 1:Pay App 2'!L112)+SUM('Pay App 1:Pay App 2'!M112)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Data'!$N$2:$BW$88,4,FALSE)</f>
        <v>0</v>
      </c>
      <c r="F113" s="166">
        <f>IFERROR(E113+'Pay App 1'!F113,"")</f>
        <v>0</v>
      </c>
      <c r="G113" s="166">
        <f>'Pay App 1'!H113</f>
        <v>0</v>
      </c>
      <c r="H113" s="165"/>
      <c r="I113" s="166">
        <f t="shared" si="6"/>
        <v>0</v>
      </c>
      <c r="J113" s="167">
        <f t="shared" si="7"/>
        <v>0</v>
      </c>
      <c r="K113" s="166">
        <f t="shared" si="8"/>
        <v>0</v>
      </c>
      <c r="L113" s="166" t="str">
        <f t="shared" si="9"/>
        <v/>
      </c>
      <c r="M113" s="165"/>
      <c r="N113" s="166">
        <f>SUM('Pay App 1:Pay App 2'!L113)+SUM('Pay App 1:Pay App 2'!M113)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Data'!$N$2:$BW$88,4,FALSE)</f>
        <v>0</v>
      </c>
      <c r="F114" s="166">
        <f>IFERROR(E114+'Pay App 1'!F114,"")</f>
        <v>0</v>
      </c>
      <c r="G114" s="166">
        <f>'Pay App 1'!H114</f>
        <v>0</v>
      </c>
      <c r="H114" s="165"/>
      <c r="I114" s="166">
        <f t="shared" si="6"/>
        <v>0</v>
      </c>
      <c r="J114" s="167">
        <f t="shared" si="7"/>
        <v>0</v>
      </c>
      <c r="K114" s="166">
        <f t="shared" si="8"/>
        <v>0</v>
      </c>
      <c r="L114" s="166" t="str">
        <f t="shared" si="9"/>
        <v/>
      </c>
      <c r="M114" s="165"/>
      <c r="N114" s="166">
        <f>SUM('Pay App 1:Pay App 2'!L114)+SUM('Pay App 1:Pay App 2'!M114)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Data'!$N$2:$BW$88,4,FALSE)</f>
        <v>0</v>
      </c>
      <c r="F115" s="166">
        <f>IFERROR(E115+'Pay App 1'!F115,"")</f>
        <v>0</v>
      </c>
      <c r="G115" s="166">
        <f>'Pay App 1'!H115</f>
        <v>0</v>
      </c>
      <c r="H115" s="165"/>
      <c r="I115" s="166">
        <f t="shared" si="6"/>
        <v>0</v>
      </c>
      <c r="J115" s="167">
        <f t="shared" si="7"/>
        <v>0</v>
      </c>
      <c r="K115" s="166">
        <f t="shared" si="8"/>
        <v>0</v>
      </c>
      <c r="L115" s="166" t="str">
        <f t="shared" si="9"/>
        <v/>
      </c>
      <c r="M115" s="165"/>
      <c r="N115" s="166">
        <f>SUM('Pay App 1:Pay App 2'!L115)+SUM('Pay App 1:Pay App 2'!M115)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Data'!$N$2:$BW$88,4,FALSE)</f>
        <v>0</v>
      </c>
      <c r="F116" s="166">
        <f>IFERROR(E116+'Pay App 1'!F116,"")</f>
        <v>0</v>
      </c>
      <c r="G116" s="166">
        <f>'Pay App 1'!H116</f>
        <v>0</v>
      </c>
      <c r="H116" s="165"/>
      <c r="I116" s="166">
        <f t="shared" si="6"/>
        <v>0</v>
      </c>
      <c r="J116" s="167">
        <f t="shared" si="7"/>
        <v>0</v>
      </c>
      <c r="K116" s="166">
        <f t="shared" si="8"/>
        <v>0</v>
      </c>
      <c r="L116" s="166" t="str">
        <f t="shared" si="9"/>
        <v/>
      </c>
      <c r="M116" s="165"/>
      <c r="N116" s="166">
        <f>SUM('Pay App 1:Pay App 2'!L116)+SUM('Pay App 1:Pay App 2'!M116)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Data'!$N$2:$BW$88,4,FALSE)</f>
        <v>0</v>
      </c>
      <c r="F117" s="166">
        <f>IFERROR(E117+'Pay App 1'!F117,"")</f>
        <v>0</v>
      </c>
      <c r="G117" s="166">
        <f>'Pay App 1'!H117</f>
        <v>0</v>
      </c>
      <c r="H117" s="165"/>
      <c r="I117" s="166">
        <f t="shared" si="6"/>
        <v>0</v>
      </c>
      <c r="J117" s="167">
        <f t="shared" si="7"/>
        <v>0</v>
      </c>
      <c r="K117" s="166">
        <f t="shared" si="8"/>
        <v>0</v>
      </c>
      <c r="L117" s="166" t="str">
        <f t="shared" si="9"/>
        <v/>
      </c>
      <c r="M117" s="165"/>
      <c r="N117" s="166">
        <f>SUM('Pay App 1:Pay App 2'!L117)+SUM('Pay App 1:Pay App 2'!M117)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Data'!$N$2:$BW$88,4,FALSE)</f>
        <v>0</v>
      </c>
      <c r="F118" s="166">
        <f>IFERROR(E118+'Pay App 1'!F118,"")</f>
        <v>0</v>
      </c>
      <c r="G118" s="166">
        <f>'Pay App 1'!H118</f>
        <v>0</v>
      </c>
      <c r="H118" s="165"/>
      <c r="I118" s="166">
        <f t="shared" si="6"/>
        <v>0</v>
      </c>
      <c r="J118" s="167">
        <f t="shared" si="7"/>
        <v>0</v>
      </c>
      <c r="K118" s="166">
        <f t="shared" si="8"/>
        <v>0</v>
      </c>
      <c r="L118" s="166" t="str">
        <f t="shared" si="9"/>
        <v/>
      </c>
      <c r="M118" s="165"/>
      <c r="N118" s="166">
        <f>SUM('Pay App 1:Pay App 2'!L118)+SUM('Pay App 1:Pay App 2'!M118)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Data'!$N$2:$BW$88,4,FALSE)</f>
        <v>0</v>
      </c>
      <c r="F119" s="166">
        <f>IFERROR(E119+'Pay App 1'!F119,"")</f>
        <v>0</v>
      </c>
      <c r="G119" s="166">
        <f>'Pay App 1'!H119</f>
        <v>0</v>
      </c>
      <c r="H119" s="165"/>
      <c r="I119" s="166">
        <f t="shared" si="6"/>
        <v>0</v>
      </c>
      <c r="J119" s="167">
        <f t="shared" si="7"/>
        <v>0</v>
      </c>
      <c r="K119" s="166">
        <f t="shared" si="8"/>
        <v>0</v>
      </c>
      <c r="L119" s="166" t="str">
        <f t="shared" si="9"/>
        <v/>
      </c>
      <c r="M119" s="165"/>
      <c r="N119" s="166">
        <f>SUM('Pay App 1:Pay App 2'!L119)+SUM('Pay App 1:Pay App 2'!M119)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Data'!$N$2:$BW$88,4,FALSE)</f>
        <v>0</v>
      </c>
      <c r="F120" s="166">
        <f>IFERROR(E120+'Pay App 1'!F120,"")</f>
        <v>0</v>
      </c>
      <c r="G120" s="166">
        <f>'Pay App 1'!H120</f>
        <v>0</v>
      </c>
      <c r="H120" s="165"/>
      <c r="I120" s="166">
        <f t="shared" si="6"/>
        <v>0</v>
      </c>
      <c r="J120" s="167">
        <f t="shared" si="7"/>
        <v>0</v>
      </c>
      <c r="K120" s="166">
        <f t="shared" si="8"/>
        <v>0</v>
      </c>
      <c r="L120" s="166" t="str">
        <f t="shared" si="9"/>
        <v/>
      </c>
      <c r="M120" s="165"/>
      <c r="N120" s="166">
        <f>SUM('Pay App 1:Pay App 2'!L120)+SUM('Pay App 1:Pay App 2'!M120)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Data'!$N$2:$BW$88,4,FALSE)</f>
        <v>0</v>
      </c>
      <c r="F121" s="166">
        <f>IFERROR(E121+'Pay App 1'!F121,"")</f>
        <v>0</v>
      </c>
      <c r="G121" s="166">
        <f>'Pay App 1'!H121</f>
        <v>0</v>
      </c>
      <c r="H121" s="165"/>
      <c r="I121" s="166">
        <f t="shared" si="6"/>
        <v>0</v>
      </c>
      <c r="J121" s="167">
        <f t="shared" si="7"/>
        <v>0</v>
      </c>
      <c r="K121" s="166">
        <f t="shared" si="8"/>
        <v>0</v>
      </c>
      <c r="L121" s="166" t="str">
        <f t="shared" si="9"/>
        <v/>
      </c>
      <c r="M121" s="165"/>
      <c r="N121" s="166">
        <f>SUM('Pay App 1:Pay App 2'!L121)+SUM('Pay App 1:Pay App 2'!M121)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Data'!$N$2:$BW$88,4,FALSE)</f>
        <v>0</v>
      </c>
      <c r="F122" s="166">
        <f>IFERROR(E122+'Pay App 1'!F122,"")</f>
        <v>0</v>
      </c>
      <c r="G122" s="166">
        <f>'Pay App 1'!H122</f>
        <v>0</v>
      </c>
      <c r="H122" s="165"/>
      <c r="I122" s="166">
        <f t="shared" si="6"/>
        <v>0</v>
      </c>
      <c r="J122" s="167">
        <f t="shared" si="7"/>
        <v>0</v>
      </c>
      <c r="K122" s="166">
        <f t="shared" si="8"/>
        <v>0</v>
      </c>
      <c r="L122" s="166" t="str">
        <f t="shared" si="9"/>
        <v/>
      </c>
      <c r="M122" s="165"/>
      <c r="N122" s="166">
        <f>SUM('Pay App 1:Pay App 2'!L122)+SUM('Pay App 1:Pay App 2'!M122)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Data'!$N$2:$BW$88,4,FALSE)</f>
        <v>0</v>
      </c>
      <c r="F123" s="166">
        <f>IFERROR(E123+'Pay App 1'!F123,"")</f>
        <v>0</v>
      </c>
      <c r="G123" s="166">
        <f>'Pay App 1'!H123</f>
        <v>0</v>
      </c>
      <c r="H123" s="165"/>
      <c r="I123" s="166">
        <f t="shared" si="6"/>
        <v>0</v>
      </c>
      <c r="J123" s="167">
        <f t="shared" si="7"/>
        <v>0</v>
      </c>
      <c r="K123" s="166">
        <f t="shared" si="8"/>
        <v>0</v>
      </c>
      <c r="L123" s="166" t="str">
        <f t="shared" si="9"/>
        <v/>
      </c>
      <c r="M123" s="165"/>
      <c r="N123" s="166">
        <f>SUM('Pay App 1:Pay App 2'!L123)+SUM('Pay App 1:Pay App 2'!M123)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Data'!$N$2:$BW$88,4,FALSE)</f>
        <v>0</v>
      </c>
      <c r="F124" s="166">
        <f>IFERROR(E124+'Pay App 1'!F124,"")</f>
        <v>0</v>
      </c>
      <c r="G124" s="166">
        <f>'Pay App 1'!H124</f>
        <v>0</v>
      </c>
      <c r="H124" s="165"/>
      <c r="I124" s="166">
        <f t="shared" si="6"/>
        <v>0</v>
      </c>
      <c r="J124" s="167">
        <f t="shared" si="7"/>
        <v>0</v>
      </c>
      <c r="K124" s="166">
        <f t="shared" si="8"/>
        <v>0</v>
      </c>
      <c r="L124" s="166" t="str">
        <f t="shared" si="9"/>
        <v/>
      </c>
      <c r="M124" s="165"/>
      <c r="N124" s="166">
        <f>SUM('Pay App 1:Pay App 2'!L124)+SUM('Pay App 1:Pay App 2'!M124)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Data'!$N$2:$BW$88,4,FALSE)</f>
        <v>0</v>
      </c>
      <c r="F125" s="166">
        <f>IFERROR(E125+'Pay App 1'!F125,"")</f>
        <v>0</v>
      </c>
      <c r="G125" s="166">
        <f>'Pay App 1'!H125</f>
        <v>0</v>
      </c>
      <c r="H125" s="165"/>
      <c r="I125" s="166">
        <f t="shared" si="6"/>
        <v>0</v>
      </c>
      <c r="J125" s="167">
        <f t="shared" si="7"/>
        <v>0</v>
      </c>
      <c r="K125" s="166">
        <f t="shared" si="8"/>
        <v>0</v>
      </c>
      <c r="L125" s="166" t="str">
        <f t="shared" si="9"/>
        <v/>
      </c>
      <c r="M125" s="165"/>
      <c r="N125" s="166">
        <f>SUM('Pay App 1:Pay App 2'!L125)+SUM('Pay App 1:Pay App 2'!M125)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Data'!$N$2:$BW$88,4,FALSE)</f>
        <v>0</v>
      </c>
      <c r="F126" s="166">
        <f>IFERROR(E126+'Pay App 1'!F126,"")</f>
        <v>0</v>
      </c>
      <c r="G126" s="166">
        <f>'Pay App 1'!H126</f>
        <v>0</v>
      </c>
      <c r="H126" s="165"/>
      <c r="I126" s="166">
        <f t="shared" si="6"/>
        <v>0</v>
      </c>
      <c r="J126" s="167">
        <f t="shared" si="7"/>
        <v>0</v>
      </c>
      <c r="K126" s="166">
        <f t="shared" si="8"/>
        <v>0</v>
      </c>
      <c r="L126" s="166" t="str">
        <f t="shared" si="9"/>
        <v/>
      </c>
      <c r="M126" s="165"/>
      <c r="N126" s="166">
        <f>SUM('Pay App 1:Pay App 2'!L126)+SUM('Pay App 1:Pay App 2'!M126)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Data'!$N$2:$BW$88,4,FALSE)</f>
        <v>0</v>
      </c>
      <c r="F127" s="166">
        <f>IFERROR(E127+'Pay App 1'!F127,"")</f>
        <v>0</v>
      </c>
      <c r="G127" s="166">
        <f>'Pay App 1'!H127</f>
        <v>0</v>
      </c>
      <c r="H127" s="165"/>
      <c r="I127" s="166">
        <f t="shared" si="6"/>
        <v>0</v>
      </c>
      <c r="J127" s="167">
        <f t="shared" si="7"/>
        <v>0</v>
      </c>
      <c r="K127" s="166">
        <f t="shared" si="8"/>
        <v>0</v>
      </c>
      <c r="L127" s="166" t="str">
        <f t="shared" si="9"/>
        <v/>
      </c>
      <c r="M127" s="165"/>
      <c r="N127" s="166">
        <f>SUM('Pay App 1:Pay App 2'!L127)+SUM('Pay App 1:Pay App 2'!M127)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Data'!$N$2:$BW$88,4,FALSE)</f>
        <v>0</v>
      </c>
      <c r="F128" s="166">
        <f>IFERROR(E128+'Pay App 1'!F128,"")</f>
        <v>0</v>
      </c>
      <c r="G128" s="166">
        <f>'Pay App 1'!H128</f>
        <v>0</v>
      </c>
      <c r="H128" s="165"/>
      <c r="I128" s="166">
        <f t="shared" si="6"/>
        <v>0</v>
      </c>
      <c r="J128" s="167">
        <f t="shared" si="7"/>
        <v>0</v>
      </c>
      <c r="K128" s="166">
        <f t="shared" si="8"/>
        <v>0</v>
      </c>
      <c r="L128" s="166" t="str">
        <f t="shared" si="9"/>
        <v/>
      </c>
      <c r="M128" s="165"/>
      <c r="N128" s="166">
        <f>SUM('Pay App 1:Pay App 2'!L128)+SUM('Pay App 1:Pay App 2'!M128)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Data'!$N$2:$BW$88,4,FALSE)</f>
        <v>0</v>
      </c>
      <c r="F129" s="166">
        <f>IFERROR(E129+'Pay App 1'!F129,"")</f>
        <v>0</v>
      </c>
      <c r="G129" s="166">
        <f>'Pay App 1'!H129</f>
        <v>0</v>
      </c>
      <c r="H129" s="165"/>
      <c r="I129" s="166">
        <f t="shared" si="6"/>
        <v>0</v>
      </c>
      <c r="J129" s="167">
        <f t="shared" si="7"/>
        <v>0</v>
      </c>
      <c r="K129" s="166">
        <f t="shared" si="8"/>
        <v>0</v>
      </c>
      <c r="L129" s="166" t="str">
        <f t="shared" si="9"/>
        <v/>
      </c>
      <c r="M129" s="165"/>
      <c r="N129" s="166">
        <f>SUM('Pay App 1:Pay App 2'!L129)+SUM('Pay App 1:Pay App 2'!M129)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Data'!$N$2:$BW$88,4,FALSE)</f>
        <v>0</v>
      </c>
      <c r="F130" s="166">
        <f>IFERROR(E130+'Pay App 1'!F130,"")</f>
        <v>0</v>
      </c>
      <c r="G130" s="166">
        <f>'Pay App 1'!H130</f>
        <v>0</v>
      </c>
      <c r="H130" s="165"/>
      <c r="I130" s="166">
        <f t="shared" si="6"/>
        <v>0</v>
      </c>
      <c r="J130" s="167">
        <f t="shared" si="7"/>
        <v>0</v>
      </c>
      <c r="K130" s="166">
        <f t="shared" si="8"/>
        <v>0</v>
      </c>
      <c r="L130" s="166" t="str">
        <f t="shared" si="9"/>
        <v/>
      </c>
      <c r="M130" s="165"/>
      <c r="N130" s="166">
        <f>SUM('Pay App 1:Pay App 2'!L130)+SUM('Pay App 1:Pay App 2'!M130)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Data'!$N$2:$BW$88,4,FALSE)</f>
        <v>0</v>
      </c>
      <c r="F131" s="166">
        <f>IFERROR(E131+'Pay App 1'!F131,"")</f>
        <v>0</v>
      </c>
      <c r="G131" s="166">
        <f>'Pay App 1'!H131</f>
        <v>0</v>
      </c>
      <c r="H131" s="165"/>
      <c r="I131" s="166">
        <f t="shared" si="6"/>
        <v>0</v>
      </c>
      <c r="J131" s="167">
        <f t="shared" si="7"/>
        <v>0</v>
      </c>
      <c r="K131" s="166">
        <f t="shared" si="8"/>
        <v>0</v>
      </c>
      <c r="L131" s="166" t="str">
        <f t="shared" si="9"/>
        <v/>
      </c>
      <c r="M131" s="165"/>
      <c r="N131" s="166">
        <f>SUM('Pay App 1:Pay App 2'!L131)+SUM('Pay App 1:Pay App 2'!M131)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Data'!$N$2:$BW$88,4,FALSE)</f>
        <v>0</v>
      </c>
      <c r="F132" s="166">
        <f>IFERROR(E132+'Pay App 1'!F132,"")</f>
        <v>0</v>
      </c>
      <c r="G132" s="166">
        <f>'Pay App 1'!H132</f>
        <v>0</v>
      </c>
      <c r="H132" s="165"/>
      <c r="I132" s="166">
        <f t="shared" si="6"/>
        <v>0</v>
      </c>
      <c r="J132" s="167">
        <f t="shared" si="7"/>
        <v>0</v>
      </c>
      <c r="K132" s="166">
        <f t="shared" si="8"/>
        <v>0</v>
      </c>
      <c r="L132" s="166" t="str">
        <f t="shared" si="9"/>
        <v/>
      </c>
      <c r="M132" s="165"/>
      <c r="N132" s="166">
        <f>SUM('Pay App 1:Pay App 2'!L132)+SUM('Pay App 1:Pay App 2'!M132)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Data'!$N$2:$BW$88,4,FALSE)</f>
        <v>0</v>
      </c>
      <c r="F133" s="166">
        <f>IFERROR(E133+'Pay App 1'!F133,"")</f>
        <v>0</v>
      </c>
      <c r="G133" s="166">
        <f>'Pay App 1'!H133</f>
        <v>0</v>
      </c>
      <c r="H133" s="165"/>
      <c r="I133" s="166">
        <f t="shared" si="6"/>
        <v>0</v>
      </c>
      <c r="J133" s="167">
        <f t="shared" si="7"/>
        <v>0</v>
      </c>
      <c r="K133" s="166">
        <f t="shared" si="8"/>
        <v>0</v>
      </c>
      <c r="L133" s="166" t="str">
        <f t="shared" si="9"/>
        <v/>
      </c>
      <c r="M133" s="165"/>
      <c r="N133" s="166">
        <f>SUM('Pay App 1:Pay App 2'!L133)+SUM('Pay App 1:Pay App 2'!M133)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Data'!$N$2:$BW$88,4,FALSE)</f>
        <v>0</v>
      </c>
      <c r="F134" s="166">
        <f>IFERROR(E134+'Pay App 1'!F134,"")</f>
        <v>0</v>
      </c>
      <c r="G134" s="166">
        <f>'Pay App 1'!H134</f>
        <v>0</v>
      </c>
      <c r="H134" s="165"/>
      <c r="I134" s="166">
        <f t="shared" si="6"/>
        <v>0</v>
      </c>
      <c r="J134" s="167">
        <f t="shared" si="7"/>
        <v>0</v>
      </c>
      <c r="K134" s="166">
        <f t="shared" si="8"/>
        <v>0</v>
      </c>
      <c r="L134" s="166" t="str">
        <f t="shared" si="9"/>
        <v/>
      </c>
      <c r="M134" s="165"/>
      <c r="N134" s="166">
        <f>SUM('Pay App 1:Pay App 2'!L134)+SUM('Pay App 1:Pay App 2'!M134)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Data'!$N$2:$BW$88,4,FALSE)</f>
        <v>0</v>
      </c>
      <c r="F135" s="166">
        <f>IFERROR(E135+'Pay App 1'!F135,"")</f>
        <v>0</v>
      </c>
      <c r="G135" s="166">
        <f>'Pay App 1'!H135</f>
        <v>0</v>
      </c>
      <c r="H135" s="165"/>
      <c r="I135" s="166">
        <f t="shared" si="6"/>
        <v>0</v>
      </c>
      <c r="J135" s="167">
        <f t="shared" si="7"/>
        <v>0</v>
      </c>
      <c r="K135" s="166">
        <f t="shared" si="8"/>
        <v>0</v>
      </c>
      <c r="L135" s="166" t="str">
        <f t="shared" si="9"/>
        <v/>
      </c>
      <c r="M135" s="165"/>
      <c r="N135" s="166">
        <f>SUM('Pay App 1:Pay App 2'!L135)+SUM('Pay App 1:Pay App 2'!M135)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Data'!$N$2:$BW$88,4,FALSE)</f>
        <v>0</v>
      </c>
      <c r="F136" s="166">
        <f>IFERROR(E136+'Pay App 1'!F136,"")</f>
        <v>0</v>
      </c>
      <c r="G136" s="166">
        <f>'Pay App 1'!H136</f>
        <v>0</v>
      </c>
      <c r="H136" s="165"/>
      <c r="I136" s="166">
        <f t="shared" si="6"/>
        <v>0</v>
      </c>
      <c r="J136" s="167">
        <f t="shared" si="7"/>
        <v>0</v>
      </c>
      <c r="K136" s="166">
        <f t="shared" si="8"/>
        <v>0</v>
      </c>
      <c r="L136" s="166" t="str">
        <f t="shared" si="9"/>
        <v/>
      </c>
      <c r="M136" s="165"/>
      <c r="N136" s="166">
        <f>SUM('Pay App 1:Pay App 2'!L136)+SUM('Pay App 1:Pay App 2'!M136)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Data'!$N$2:$BW$88,4,FALSE)</f>
        <v>0</v>
      </c>
      <c r="F137" s="166">
        <f>IFERROR(E137+'Pay App 1'!F137,"")</f>
        <v>0</v>
      </c>
      <c r="G137" s="166">
        <f>'Pay App 1'!H137</f>
        <v>0</v>
      </c>
      <c r="H137" s="165"/>
      <c r="I137" s="166">
        <f t="shared" si="6"/>
        <v>0</v>
      </c>
      <c r="J137" s="167">
        <f t="shared" si="7"/>
        <v>0</v>
      </c>
      <c r="K137" s="166">
        <f t="shared" si="8"/>
        <v>0</v>
      </c>
      <c r="L137" s="166" t="str">
        <f t="shared" si="9"/>
        <v/>
      </c>
      <c r="M137" s="165"/>
      <c r="N137" s="166">
        <f>SUM('Pay App 1:Pay App 2'!L137)+SUM('Pay App 1:Pay App 2'!M137)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Data'!$N$2:$BW$88,4,FALSE)</f>
        <v>0</v>
      </c>
      <c r="F138" s="166">
        <f>IFERROR(E138+'Pay App 1'!F138,"")</f>
        <v>0</v>
      </c>
      <c r="G138" s="166">
        <f>'Pay App 1'!H138</f>
        <v>0</v>
      </c>
      <c r="H138" s="165"/>
      <c r="I138" s="166">
        <f t="shared" si="6"/>
        <v>0</v>
      </c>
      <c r="J138" s="167">
        <f t="shared" si="7"/>
        <v>0</v>
      </c>
      <c r="K138" s="166">
        <f t="shared" si="8"/>
        <v>0</v>
      </c>
      <c r="L138" s="166" t="str">
        <f t="shared" si="9"/>
        <v/>
      </c>
      <c r="M138" s="165"/>
      <c r="N138" s="166">
        <f>SUM('Pay App 1:Pay App 2'!L138)+SUM('Pay App 1:Pay App 2'!M138)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Data'!$N$2:$BW$88,4,FALSE)</f>
        <v>0</v>
      </c>
      <c r="F139" s="166">
        <f>IFERROR(E139+'Pay App 1'!F139,"")</f>
        <v>0</v>
      </c>
      <c r="G139" s="166">
        <f>'Pay App 1'!H139</f>
        <v>0</v>
      </c>
      <c r="H139" s="165"/>
      <c r="I139" s="166">
        <f t="shared" si="6"/>
        <v>0</v>
      </c>
      <c r="J139" s="167">
        <f t="shared" si="7"/>
        <v>0</v>
      </c>
      <c r="K139" s="166">
        <f t="shared" si="8"/>
        <v>0</v>
      </c>
      <c r="L139" s="166" t="str">
        <f t="shared" si="9"/>
        <v/>
      </c>
      <c r="M139" s="165"/>
      <c r="N139" s="166">
        <f>SUM('Pay App 1:Pay App 2'!L139)+SUM('Pay App 1:Pay App 2'!M139)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Data'!$N$2:$BW$88,4,FALSE)</f>
        <v>0</v>
      </c>
      <c r="F140" s="166">
        <f>IFERROR(E140+'Pay App 1'!F140,"")</f>
        <v>0</v>
      </c>
      <c r="G140" s="166">
        <f>'Pay App 1'!H140</f>
        <v>0</v>
      </c>
      <c r="H140" s="165"/>
      <c r="I140" s="166">
        <f t="shared" si="6"/>
        <v>0</v>
      </c>
      <c r="J140" s="167">
        <f t="shared" si="7"/>
        <v>0</v>
      </c>
      <c r="K140" s="166">
        <f t="shared" si="8"/>
        <v>0</v>
      </c>
      <c r="L140" s="166" t="str">
        <f t="shared" si="9"/>
        <v/>
      </c>
      <c r="M140" s="165"/>
      <c r="N140" s="166">
        <f>SUM('Pay App 1:Pay App 2'!L140)+SUM('Pay App 1:Pay App 2'!M140)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Data'!$N$2:$BW$88,4,FALSE)</f>
        <v>0</v>
      </c>
      <c r="F141" s="166">
        <f>IFERROR(E141+'Pay App 1'!F141,"")</f>
        <v>0</v>
      </c>
      <c r="G141" s="166">
        <f>'Pay App 1'!H141</f>
        <v>0</v>
      </c>
      <c r="H141" s="165"/>
      <c r="I141" s="166">
        <f t="shared" si="6"/>
        <v>0</v>
      </c>
      <c r="J141" s="167">
        <f t="shared" si="7"/>
        <v>0</v>
      </c>
      <c r="K141" s="166">
        <f t="shared" si="8"/>
        <v>0</v>
      </c>
      <c r="L141" s="166" t="str">
        <f t="shared" si="9"/>
        <v/>
      </c>
      <c r="M141" s="165"/>
      <c r="N141" s="166">
        <f>SUM('Pay App 1:Pay App 2'!L141)+SUM('Pay App 1:Pay App 2'!M141)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Data'!$N$2:$BW$88,4,FALSE)</f>
        <v>0</v>
      </c>
      <c r="F142" s="166">
        <f>IFERROR(E142+'Pay App 1'!F142,"")</f>
        <v>0</v>
      </c>
      <c r="G142" s="166">
        <f>'Pay App 1'!H142</f>
        <v>0</v>
      </c>
      <c r="H142" s="165"/>
      <c r="I142" s="166">
        <f t="shared" si="6"/>
        <v>0</v>
      </c>
      <c r="J142" s="167">
        <f t="shared" si="7"/>
        <v>0</v>
      </c>
      <c r="K142" s="166">
        <f t="shared" si="8"/>
        <v>0</v>
      </c>
      <c r="L142" s="166" t="str">
        <f t="shared" si="9"/>
        <v/>
      </c>
      <c r="M142" s="165"/>
      <c r="N142" s="166">
        <f>SUM('Pay App 1:Pay App 2'!L142)+SUM('Pay App 1:Pay App 2'!M142)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Data'!$N$2:$BW$88,4,FALSE)</f>
        <v>0</v>
      </c>
      <c r="F143" s="166">
        <f>IFERROR(E143+'Pay App 1'!F143,"")</f>
        <v>0</v>
      </c>
      <c r="G143" s="166">
        <f>'Pay App 1'!H143</f>
        <v>0</v>
      </c>
      <c r="H143" s="165"/>
      <c r="I143" s="166">
        <f t="shared" si="6"/>
        <v>0</v>
      </c>
      <c r="J143" s="167">
        <f t="shared" si="7"/>
        <v>0</v>
      </c>
      <c r="K143" s="166">
        <f t="shared" si="8"/>
        <v>0</v>
      </c>
      <c r="L143" s="166" t="str">
        <f t="shared" si="9"/>
        <v/>
      </c>
      <c r="M143" s="165"/>
      <c r="N143" s="166">
        <f>SUM('Pay App 1:Pay App 2'!L143)+SUM('Pay App 1:Pay App 2'!M143)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Data'!$N$2:$BW$88,4,FALSE)</f>
        <v>0</v>
      </c>
      <c r="F144" s="166">
        <f>IFERROR(E144+'Pay App 1'!F144,"")</f>
        <v>0</v>
      </c>
      <c r="G144" s="166">
        <f>'Pay App 1'!H144</f>
        <v>0</v>
      </c>
      <c r="H144" s="165"/>
      <c r="I144" s="166">
        <f t="shared" si="6"/>
        <v>0</v>
      </c>
      <c r="J144" s="167">
        <f t="shared" si="7"/>
        <v>0</v>
      </c>
      <c r="K144" s="166">
        <f t="shared" si="8"/>
        <v>0</v>
      </c>
      <c r="L144" s="166" t="str">
        <f t="shared" si="9"/>
        <v/>
      </c>
      <c r="M144" s="165"/>
      <c r="N144" s="166">
        <f>SUM('Pay App 1:Pay App 2'!L144)+SUM('Pay App 1:Pay App 2'!M144)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Data'!$N$2:$BW$88,4,FALSE)</f>
        <v>0</v>
      </c>
      <c r="F145" s="166">
        <f>IFERROR(E145+'Pay App 1'!F145,"")</f>
        <v>0</v>
      </c>
      <c r="G145" s="166">
        <f>'Pay App 1'!H145</f>
        <v>0</v>
      </c>
      <c r="H145" s="165"/>
      <c r="I145" s="166">
        <f t="shared" si="6"/>
        <v>0</v>
      </c>
      <c r="J145" s="167">
        <f t="shared" si="7"/>
        <v>0</v>
      </c>
      <c r="K145" s="166">
        <f t="shared" si="8"/>
        <v>0</v>
      </c>
      <c r="L145" s="166" t="str">
        <f t="shared" si="9"/>
        <v/>
      </c>
      <c r="M145" s="165"/>
      <c r="N145" s="166">
        <f>SUM('Pay App 1:Pay App 2'!L145)+SUM('Pay App 1:Pay App 2'!M145)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Data'!$N$2:$BW$88,4,FALSE)</f>
        <v>0</v>
      </c>
      <c r="F146" s="166">
        <f>IFERROR(E146+'Pay App 1'!F146,"")</f>
        <v>0</v>
      </c>
      <c r="G146" s="166">
        <f>'Pay App 1'!H146</f>
        <v>0</v>
      </c>
      <c r="H146" s="165"/>
      <c r="I146" s="166">
        <f t="shared" si="6"/>
        <v>0</v>
      </c>
      <c r="J146" s="167">
        <f t="shared" si="7"/>
        <v>0</v>
      </c>
      <c r="K146" s="166">
        <f t="shared" si="8"/>
        <v>0</v>
      </c>
      <c r="L146" s="166" t="str">
        <f t="shared" si="9"/>
        <v/>
      </c>
      <c r="M146" s="165"/>
      <c r="N146" s="166">
        <f>SUM('Pay App 1:Pay App 2'!L146)+SUM('Pay App 1:Pay App 2'!M146)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Data'!$N$2:$BW$88,4,FALSE)</f>
        <v>0</v>
      </c>
      <c r="F147" s="166">
        <f>IFERROR(E147+'Pay App 1'!F147,"")</f>
        <v>0</v>
      </c>
      <c r="G147" s="166">
        <f>'Pay App 1'!H147</f>
        <v>0</v>
      </c>
      <c r="H147" s="165"/>
      <c r="I147" s="166">
        <f t="shared" si="6"/>
        <v>0</v>
      </c>
      <c r="J147" s="167">
        <f t="shared" si="7"/>
        <v>0</v>
      </c>
      <c r="K147" s="166">
        <f t="shared" si="8"/>
        <v>0</v>
      </c>
      <c r="L147" s="166" t="str">
        <f t="shared" si="9"/>
        <v/>
      </c>
      <c r="M147" s="165"/>
      <c r="N147" s="166">
        <f>SUM('Pay App 1:Pay App 2'!L147)+SUM('Pay App 1:Pay App 2'!M147)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Data'!$N$2:$BW$88,4,FALSE)</f>
        <v>0</v>
      </c>
      <c r="F148" s="166">
        <f>IFERROR(E148+'Pay App 1'!F148,"")</f>
        <v>0</v>
      </c>
      <c r="G148" s="166">
        <f>'Pay App 1'!H148</f>
        <v>0</v>
      </c>
      <c r="H148" s="165"/>
      <c r="I148" s="166">
        <f t="shared" si="6"/>
        <v>0</v>
      </c>
      <c r="J148" s="167">
        <f t="shared" si="7"/>
        <v>0</v>
      </c>
      <c r="K148" s="166">
        <f t="shared" si="8"/>
        <v>0</v>
      </c>
      <c r="L148" s="166" t="str">
        <f t="shared" si="9"/>
        <v/>
      </c>
      <c r="M148" s="165"/>
      <c r="N148" s="166">
        <f>SUM('Pay App 1:Pay App 2'!L148)+SUM('Pay App 1:Pay App 2'!M148)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3Waul1lMlLiWT1bS4nl7/y4uqd6tL9BM9KJoG+M3KObAOh0C0mBDrl9JWoR7Q8zgygcwj/VxVwuDaHyLZsvPbg==" saltValue="c4KyD6lm8tILmUHJVyCKHQ==" spinCount="100000" sheet="1" objects="1" scenarios="1" selectLockedCells="1"/>
  <mergeCells count="61">
    <mergeCell ref="D102:F102"/>
    <mergeCell ref="J102:L102"/>
    <mergeCell ref="D103:F103"/>
    <mergeCell ref="J103:L103"/>
    <mergeCell ref="D53:F53"/>
    <mergeCell ref="J53:L53"/>
    <mergeCell ref="D54:F54"/>
    <mergeCell ref="J54:L54"/>
    <mergeCell ref="D101:F101"/>
    <mergeCell ref="G101:H101"/>
    <mergeCell ref="J101:L101"/>
    <mergeCell ref="I45:K45"/>
    <mergeCell ref="I48:N51"/>
    <mergeCell ref="D52:F52"/>
    <mergeCell ref="G52:H52"/>
    <mergeCell ref="J52:L52"/>
    <mergeCell ref="L22:N22"/>
    <mergeCell ref="A23:H23"/>
    <mergeCell ref="A24:H25"/>
    <mergeCell ref="I24:N33"/>
    <mergeCell ref="I41:K41"/>
    <mergeCell ref="I37:K37"/>
    <mergeCell ref="A20:C20"/>
    <mergeCell ref="D20:H20"/>
    <mergeCell ref="A21:C21"/>
    <mergeCell ref="D21:H21"/>
    <mergeCell ref="I22:K22"/>
    <mergeCell ref="A17:C17"/>
    <mergeCell ref="D17:E17"/>
    <mergeCell ref="A18:C18"/>
    <mergeCell ref="D18:H18"/>
    <mergeCell ref="A19:C19"/>
    <mergeCell ref="D19:H19"/>
    <mergeCell ref="D14:G14"/>
    <mergeCell ref="A15:C15"/>
    <mergeCell ref="F15:H15"/>
    <mergeCell ref="A16:C16"/>
    <mergeCell ref="D16:E16"/>
    <mergeCell ref="F16:H16"/>
    <mergeCell ref="A5:C8"/>
    <mergeCell ref="D5:H5"/>
    <mergeCell ref="I5:K5"/>
    <mergeCell ref="D6:H6"/>
    <mergeCell ref="I6:N18"/>
    <mergeCell ref="D7:H7"/>
    <mergeCell ref="D8:H8"/>
    <mergeCell ref="A9:C9"/>
    <mergeCell ref="D9:H9"/>
    <mergeCell ref="A10:C10"/>
    <mergeCell ref="D10:H10"/>
    <mergeCell ref="A11:C11"/>
    <mergeCell ref="D11:H11"/>
    <mergeCell ref="A12:C14"/>
    <mergeCell ref="D12:H12"/>
    <mergeCell ref="D13:H13"/>
    <mergeCell ref="A4:H4"/>
    <mergeCell ref="F1:I2"/>
    <mergeCell ref="J1:L1"/>
    <mergeCell ref="J2:L2"/>
    <mergeCell ref="D3:F3"/>
    <mergeCell ref="J3:L3"/>
  </mergeCells>
  <conditionalFormatting sqref="D57:G100">
    <cfRule type="cellIs" dxfId="648" priority="2" operator="equal">
      <formula>0</formula>
    </cfRule>
  </conditionalFormatting>
  <conditionalFormatting sqref="D106:G148">
    <cfRule type="cellIs" dxfId="647" priority="1" operator="equal">
      <formula>0</formula>
    </cfRule>
  </conditionalFormatting>
  <conditionalFormatting sqref="D10:H10 D12:H14 D19:H21">
    <cfRule type="cellIs" dxfId="646" priority="6" operator="equal">
      <formula>0</formula>
    </cfRule>
  </conditionalFormatting>
  <conditionalFormatting sqref="H51">
    <cfRule type="cellIs" dxfId="645" priority="9" operator="lessThan">
      <formula>0</formula>
    </cfRule>
  </conditionalFormatting>
  <conditionalFormatting sqref="I57:I100 K57:K100 I106:I148 K106:K148 N106:O148">
    <cfRule type="cellIs" dxfId="644" priority="14" operator="equal">
      <formula>0</formula>
    </cfRule>
  </conditionalFormatting>
  <conditionalFormatting sqref="J57:J100 J106:J149">
    <cfRule type="cellIs" dxfId="643" priority="11" operator="greaterThan">
      <formula>1</formula>
    </cfRule>
    <cfRule type="cellIs" dxfId="642" priority="12" operator="equal">
      <formula>0</formula>
    </cfRule>
  </conditionalFormatting>
  <conditionalFormatting sqref="K57:K100 K106:K148">
    <cfRule type="cellIs" dxfId="641" priority="10" operator="lessThan">
      <formula>0</formula>
    </cfRule>
  </conditionalFormatting>
  <conditionalFormatting sqref="M57:M100">
    <cfRule type="cellIs" dxfId="640" priority="13" operator="lessThan">
      <formula>0</formula>
    </cfRule>
  </conditionalFormatting>
  <conditionalFormatting sqref="M106:M148">
    <cfRule type="cellIs" dxfId="639" priority="8" operator="lessThan">
      <formula>0</formula>
    </cfRule>
  </conditionalFormatting>
  <conditionalFormatting sqref="N57:O100">
    <cfRule type="cellIs" dxfId="638"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98AF33FC-C6B3-4FF0-A14D-136226CDC380}">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9E39A307-7AE1-496A-820D-041F6B170EBE}">
          <x14:formula1>
            <xm:f>'Graph Data'!$L$74:$L$76</xm:f>
          </x14:formula1>
          <xm:sqref>G17</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67195-0589-4ECB-8762-EF6E2FD10FA2}">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47</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47'!E149)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47'!G41)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46'!H49)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47.1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Data'!$N$2:$BW$88,49,FALSE)</f>
        <v>0</v>
      </c>
      <c r="F57" s="166">
        <f>IFERROR(E57+'Pay App 46'!F57,"")</f>
        <v>0</v>
      </c>
      <c r="G57" s="166">
        <f>SUM('Pay App 1:Pay App 46'!H57)</f>
        <v>0</v>
      </c>
      <c r="H57" s="165"/>
      <c r="I57" s="166">
        <f>G57+H57</f>
        <v>0</v>
      </c>
      <c r="J57" s="167">
        <f>IFERROR(I57/F57,0)</f>
        <v>0</v>
      </c>
      <c r="K57" s="166">
        <f>IFERROR(F57-I57,"")</f>
        <v>0</v>
      </c>
      <c r="L57" s="166" t="str">
        <f>IF(AND($H$33&lt;100000, $H$33&gt;0, H57&gt;=1),0,IF(AND($H$33&gt;=100000,H57&lt;&gt;""),O57,""))</f>
        <v/>
      </c>
      <c r="M57" s="165"/>
      <c r="N57" s="166">
        <f>SUM('Pay App 1:Pay App 47'!L57)+SUM('Pay App 1:Pay App 47'!M57)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Data'!$N$2:$BW$88,49,FALSE)</f>
        <v>0</v>
      </c>
      <c r="F58" s="166">
        <f>IFERROR(E58+'Pay App 46'!F58,"")</f>
        <v>0</v>
      </c>
      <c r="G58" s="166">
        <f>SUM('Pay App 1:Pay App 46'!H58)</f>
        <v>0</v>
      </c>
      <c r="H58" s="165"/>
      <c r="I58" s="166">
        <f>G58+H58</f>
        <v>0</v>
      </c>
      <c r="J58" s="167">
        <f>IFERROR(I58/F58,0)</f>
        <v>0</v>
      </c>
      <c r="K58" s="166">
        <f>IFERROR(F58-I58,"")</f>
        <v>0</v>
      </c>
      <c r="L58" s="166" t="str">
        <f t="shared" ref="L58:L100" si="0">IF(AND($H$33&lt;100000, $H$33&gt;0, H58&gt;=1),0,IF(AND($H$33&gt;=100000,H58&lt;&gt;""),O58,""))</f>
        <v/>
      </c>
      <c r="M58" s="165"/>
      <c r="N58" s="166">
        <f>SUM('Pay App 1:Pay App 47'!L58)+SUM('Pay App 1:Pay App 47'!M58)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Data'!$N$2:$BW$88,49,FALSE)</f>
        <v>0</v>
      </c>
      <c r="F59" s="166">
        <f>IFERROR(E59+'Pay App 46'!F59,"")</f>
        <v>0</v>
      </c>
      <c r="G59" s="166">
        <f>SUM('Pay App 1:Pay App 46'!H59)</f>
        <v>0</v>
      </c>
      <c r="H59" s="165"/>
      <c r="I59" s="166">
        <f t="shared" ref="I59:I99" si="2">G59+H59</f>
        <v>0</v>
      </c>
      <c r="J59" s="167">
        <f t="shared" ref="J59:J99" si="3">IFERROR(I59/F59,0)</f>
        <v>0</v>
      </c>
      <c r="K59" s="166">
        <f t="shared" ref="K59:K99" si="4">IFERROR(F59-I59,"")</f>
        <v>0</v>
      </c>
      <c r="L59" s="166" t="str">
        <f t="shared" si="0"/>
        <v/>
      </c>
      <c r="M59" s="165"/>
      <c r="N59" s="166">
        <f>SUM('Pay App 1:Pay App 47'!L59)+SUM('Pay App 1:Pay App 47'!M59)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Data'!$N$2:$BW$88,49,FALSE)</f>
        <v>0</v>
      </c>
      <c r="F60" s="166">
        <f>IFERROR(E60+'Pay App 46'!F60,"")</f>
        <v>0</v>
      </c>
      <c r="G60" s="166">
        <f>SUM('Pay App 1:Pay App 46'!H60)</f>
        <v>0</v>
      </c>
      <c r="H60" s="165"/>
      <c r="I60" s="166">
        <f t="shared" si="2"/>
        <v>0</v>
      </c>
      <c r="J60" s="167">
        <f t="shared" si="3"/>
        <v>0</v>
      </c>
      <c r="K60" s="166">
        <f t="shared" si="4"/>
        <v>0</v>
      </c>
      <c r="L60" s="166" t="str">
        <f t="shared" si="0"/>
        <v/>
      </c>
      <c r="M60" s="165"/>
      <c r="N60" s="166">
        <f>SUM('Pay App 1:Pay App 47'!L60)+SUM('Pay App 1:Pay App 47'!M60)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Data'!$N$2:$BW$88,49,FALSE)</f>
        <v>0</v>
      </c>
      <c r="F61" s="166">
        <f>IFERROR(E61+'Pay App 46'!F61,"")</f>
        <v>0</v>
      </c>
      <c r="G61" s="166">
        <f>SUM('Pay App 1:Pay App 46'!H61)</f>
        <v>0</v>
      </c>
      <c r="H61" s="165"/>
      <c r="I61" s="166">
        <f t="shared" si="2"/>
        <v>0</v>
      </c>
      <c r="J61" s="167">
        <f t="shared" si="3"/>
        <v>0</v>
      </c>
      <c r="K61" s="166">
        <f t="shared" si="4"/>
        <v>0</v>
      </c>
      <c r="L61" s="166" t="str">
        <f t="shared" si="0"/>
        <v/>
      </c>
      <c r="M61" s="165"/>
      <c r="N61" s="166">
        <f>SUM('Pay App 1:Pay App 47'!L61)+SUM('Pay App 1:Pay App 47'!M61)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Data'!$N$2:$BW$88,49,FALSE)</f>
        <v>0</v>
      </c>
      <c r="F62" s="166">
        <f>IFERROR(E62+'Pay App 46'!F62,"")</f>
        <v>0</v>
      </c>
      <c r="G62" s="166">
        <f>SUM('Pay App 1:Pay App 46'!H62)</f>
        <v>0</v>
      </c>
      <c r="H62" s="165"/>
      <c r="I62" s="166">
        <f t="shared" si="2"/>
        <v>0</v>
      </c>
      <c r="J62" s="167">
        <f t="shared" si="3"/>
        <v>0</v>
      </c>
      <c r="K62" s="166">
        <f t="shared" si="4"/>
        <v>0</v>
      </c>
      <c r="L62" s="166" t="str">
        <f t="shared" si="0"/>
        <v/>
      </c>
      <c r="M62" s="165"/>
      <c r="N62" s="166">
        <f>SUM('Pay App 1:Pay App 47'!L62)+SUM('Pay App 1:Pay App 47'!M62)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Data'!$N$2:$BW$88,49,FALSE)</f>
        <v>0</v>
      </c>
      <c r="F63" s="166">
        <f>IFERROR(E63+'Pay App 46'!F63,"")</f>
        <v>0</v>
      </c>
      <c r="G63" s="166">
        <f>SUM('Pay App 1:Pay App 46'!H63)</f>
        <v>0</v>
      </c>
      <c r="H63" s="165"/>
      <c r="I63" s="166">
        <f t="shared" si="2"/>
        <v>0</v>
      </c>
      <c r="J63" s="167">
        <f t="shared" si="3"/>
        <v>0</v>
      </c>
      <c r="K63" s="166">
        <f t="shared" si="4"/>
        <v>0</v>
      </c>
      <c r="L63" s="166" t="str">
        <f t="shared" si="0"/>
        <v/>
      </c>
      <c r="M63" s="165"/>
      <c r="N63" s="166">
        <f>SUM('Pay App 1:Pay App 47'!L63)+SUM('Pay App 1:Pay App 47'!M63)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Data'!$N$2:$BW$88,49,FALSE)</f>
        <v>0</v>
      </c>
      <c r="F64" s="166">
        <f>IFERROR(E64+'Pay App 46'!F64,"")</f>
        <v>0</v>
      </c>
      <c r="G64" s="166">
        <f>SUM('Pay App 1:Pay App 46'!H64)</f>
        <v>0</v>
      </c>
      <c r="H64" s="165"/>
      <c r="I64" s="166">
        <f t="shared" si="2"/>
        <v>0</v>
      </c>
      <c r="J64" s="167">
        <f t="shared" si="3"/>
        <v>0</v>
      </c>
      <c r="K64" s="166">
        <f t="shared" si="4"/>
        <v>0</v>
      </c>
      <c r="L64" s="166" t="str">
        <f t="shared" si="0"/>
        <v/>
      </c>
      <c r="M64" s="165"/>
      <c r="N64" s="166">
        <f>SUM('Pay App 1:Pay App 47'!L64)+SUM('Pay App 1:Pay App 47'!M64)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Data'!$N$2:$BW$88,49,FALSE)</f>
        <v>0</v>
      </c>
      <c r="F65" s="166">
        <f>IFERROR(E65+'Pay App 46'!F65,"")</f>
        <v>0</v>
      </c>
      <c r="G65" s="166">
        <f>SUM('Pay App 1:Pay App 46'!H65)</f>
        <v>0</v>
      </c>
      <c r="H65" s="165"/>
      <c r="I65" s="166">
        <f t="shared" si="2"/>
        <v>0</v>
      </c>
      <c r="J65" s="167">
        <f t="shared" si="3"/>
        <v>0</v>
      </c>
      <c r="K65" s="166">
        <f t="shared" si="4"/>
        <v>0</v>
      </c>
      <c r="L65" s="166" t="str">
        <f t="shared" si="0"/>
        <v/>
      </c>
      <c r="M65" s="165"/>
      <c r="N65" s="166">
        <f>SUM('Pay App 1:Pay App 47'!L65)+SUM('Pay App 1:Pay App 47'!M65)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Data'!$N$2:$BW$88,49,FALSE)</f>
        <v>0</v>
      </c>
      <c r="F66" s="166">
        <f>IFERROR(E66+'Pay App 46'!F66,"")</f>
        <v>0</v>
      </c>
      <c r="G66" s="166">
        <f>SUM('Pay App 1:Pay App 46'!H66)</f>
        <v>0</v>
      </c>
      <c r="H66" s="165"/>
      <c r="I66" s="166">
        <f t="shared" si="2"/>
        <v>0</v>
      </c>
      <c r="J66" s="167">
        <f t="shared" si="3"/>
        <v>0</v>
      </c>
      <c r="K66" s="166">
        <f t="shared" si="4"/>
        <v>0</v>
      </c>
      <c r="L66" s="166" t="str">
        <f t="shared" si="0"/>
        <v/>
      </c>
      <c r="M66" s="165"/>
      <c r="N66" s="166">
        <f>SUM('Pay App 1:Pay App 47'!L66)+SUM('Pay App 1:Pay App 47'!M66)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Data'!$N$2:$BW$88,49,FALSE)</f>
        <v>0</v>
      </c>
      <c r="F67" s="166">
        <f>IFERROR(E67+'Pay App 46'!F67,"")</f>
        <v>0</v>
      </c>
      <c r="G67" s="166">
        <f>SUM('Pay App 1:Pay App 46'!H67)</f>
        <v>0</v>
      </c>
      <c r="H67" s="165"/>
      <c r="I67" s="166">
        <f t="shared" si="2"/>
        <v>0</v>
      </c>
      <c r="J67" s="167">
        <f t="shared" si="3"/>
        <v>0</v>
      </c>
      <c r="K67" s="166">
        <f t="shared" si="4"/>
        <v>0</v>
      </c>
      <c r="L67" s="166" t="str">
        <f t="shared" si="0"/>
        <v/>
      </c>
      <c r="M67" s="165"/>
      <c r="N67" s="166">
        <f>SUM('Pay App 1:Pay App 47'!L67)+SUM('Pay App 1:Pay App 47'!M67)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Data'!$N$2:$BW$88,49,FALSE)</f>
        <v>0</v>
      </c>
      <c r="F68" s="166">
        <f>IFERROR(E68+'Pay App 46'!F68,"")</f>
        <v>0</v>
      </c>
      <c r="G68" s="166">
        <f>SUM('Pay App 1:Pay App 46'!H68)</f>
        <v>0</v>
      </c>
      <c r="H68" s="165"/>
      <c r="I68" s="166">
        <f t="shared" si="2"/>
        <v>0</v>
      </c>
      <c r="J68" s="167">
        <f t="shared" si="3"/>
        <v>0</v>
      </c>
      <c r="K68" s="166">
        <f t="shared" si="4"/>
        <v>0</v>
      </c>
      <c r="L68" s="166" t="str">
        <f t="shared" si="0"/>
        <v/>
      </c>
      <c r="M68" s="165"/>
      <c r="N68" s="166">
        <f>SUM('Pay App 1:Pay App 47'!L68)+SUM('Pay App 1:Pay App 47'!M68)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Data'!$N$2:$BW$88,49,FALSE)</f>
        <v>0</v>
      </c>
      <c r="F69" s="166">
        <f>IFERROR(E69+'Pay App 46'!F69,"")</f>
        <v>0</v>
      </c>
      <c r="G69" s="166">
        <f>SUM('Pay App 1:Pay App 46'!H69)</f>
        <v>0</v>
      </c>
      <c r="H69" s="165"/>
      <c r="I69" s="166">
        <f t="shared" si="2"/>
        <v>0</v>
      </c>
      <c r="J69" s="167">
        <f t="shared" si="3"/>
        <v>0</v>
      </c>
      <c r="K69" s="166">
        <f t="shared" si="4"/>
        <v>0</v>
      </c>
      <c r="L69" s="166" t="str">
        <f t="shared" si="0"/>
        <v/>
      </c>
      <c r="M69" s="165"/>
      <c r="N69" s="166">
        <f>SUM('Pay App 1:Pay App 47'!L69)+SUM('Pay App 1:Pay App 47'!M69)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Data'!$N$2:$BW$88,49,FALSE)</f>
        <v>0</v>
      </c>
      <c r="F70" s="166">
        <f>IFERROR(E70+'Pay App 46'!F70,"")</f>
        <v>0</v>
      </c>
      <c r="G70" s="166">
        <f>SUM('Pay App 1:Pay App 46'!H70)</f>
        <v>0</v>
      </c>
      <c r="H70" s="165"/>
      <c r="I70" s="166">
        <f t="shared" si="2"/>
        <v>0</v>
      </c>
      <c r="J70" s="167">
        <f t="shared" si="3"/>
        <v>0</v>
      </c>
      <c r="K70" s="166">
        <f t="shared" si="4"/>
        <v>0</v>
      </c>
      <c r="L70" s="166" t="str">
        <f t="shared" si="0"/>
        <v/>
      </c>
      <c r="M70" s="165"/>
      <c r="N70" s="166">
        <f>SUM('Pay App 1:Pay App 47'!L70)+SUM('Pay App 1:Pay App 47'!M70)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Data'!$N$2:$BW$88,49,FALSE)</f>
        <v>0</v>
      </c>
      <c r="F71" s="166">
        <f>IFERROR(E71+'Pay App 46'!F71,"")</f>
        <v>0</v>
      </c>
      <c r="G71" s="166">
        <f>SUM('Pay App 1:Pay App 46'!H71)</f>
        <v>0</v>
      </c>
      <c r="H71" s="165"/>
      <c r="I71" s="166">
        <f t="shared" si="2"/>
        <v>0</v>
      </c>
      <c r="J71" s="167">
        <f t="shared" si="3"/>
        <v>0</v>
      </c>
      <c r="K71" s="166">
        <f t="shared" si="4"/>
        <v>0</v>
      </c>
      <c r="L71" s="166" t="str">
        <f t="shared" si="0"/>
        <v/>
      </c>
      <c r="M71" s="165"/>
      <c r="N71" s="166">
        <f>SUM('Pay App 1:Pay App 47'!L71)+SUM('Pay App 1:Pay App 47'!M71)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Data'!$N$2:$BW$88,49,FALSE)</f>
        <v>0</v>
      </c>
      <c r="F72" s="166">
        <f>IFERROR(E72+'Pay App 46'!F72,"")</f>
        <v>0</v>
      </c>
      <c r="G72" s="166">
        <f>SUM('Pay App 1:Pay App 46'!H72)</f>
        <v>0</v>
      </c>
      <c r="H72" s="165"/>
      <c r="I72" s="166">
        <f t="shared" si="2"/>
        <v>0</v>
      </c>
      <c r="J72" s="167">
        <f t="shared" si="3"/>
        <v>0</v>
      </c>
      <c r="K72" s="166">
        <f t="shared" si="4"/>
        <v>0</v>
      </c>
      <c r="L72" s="166" t="str">
        <f t="shared" si="0"/>
        <v/>
      </c>
      <c r="M72" s="165"/>
      <c r="N72" s="166">
        <f>SUM('Pay App 1:Pay App 47'!L72)+SUM('Pay App 1:Pay App 47'!M72)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Data'!$N$2:$BW$88,49,FALSE)</f>
        <v>0</v>
      </c>
      <c r="F73" s="166">
        <f>IFERROR(E73+'Pay App 46'!F73,"")</f>
        <v>0</v>
      </c>
      <c r="G73" s="166">
        <f>SUM('Pay App 1:Pay App 46'!H73)</f>
        <v>0</v>
      </c>
      <c r="H73" s="165"/>
      <c r="I73" s="166">
        <f t="shared" si="2"/>
        <v>0</v>
      </c>
      <c r="J73" s="167">
        <f t="shared" si="3"/>
        <v>0</v>
      </c>
      <c r="K73" s="166">
        <f t="shared" si="4"/>
        <v>0</v>
      </c>
      <c r="L73" s="166" t="str">
        <f t="shared" si="0"/>
        <v/>
      </c>
      <c r="M73" s="165"/>
      <c r="N73" s="166">
        <f>SUM('Pay App 1:Pay App 47'!L73)+SUM('Pay App 1:Pay App 47'!M73)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Data'!$N$2:$BW$88,49,FALSE)</f>
        <v>0</v>
      </c>
      <c r="F74" s="166">
        <f>IFERROR(E74+'Pay App 46'!F74,"")</f>
        <v>0</v>
      </c>
      <c r="G74" s="166">
        <f>SUM('Pay App 1:Pay App 46'!H74)</f>
        <v>0</v>
      </c>
      <c r="H74" s="165"/>
      <c r="I74" s="166">
        <f t="shared" si="2"/>
        <v>0</v>
      </c>
      <c r="J74" s="167">
        <f t="shared" si="3"/>
        <v>0</v>
      </c>
      <c r="K74" s="166">
        <f t="shared" si="4"/>
        <v>0</v>
      </c>
      <c r="L74" s="166" t="str">
        <f t="shared" si="0"/>
        <v/>
      </c>
      <c r="M74" s="165"/>
      <c r="N74" s="166">
        <f>SUM('Pay App 1:Pay App 47'!L74)+SUM('Pay App 1:Pay App 47'!M74)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Data'!$N$2:$BW$88,49,FALSE)</f>
        <v>0</v>
      </c>
      <c r="F75" s="166">
        <f>IFERROR(E75+'Pay App 46'!F75,"")</f>
        <v>0</v>
      </c>
      <c r="G75" s="166">
        <f>SUM('Pay App 1:Pay App 46'!H75)</f>
        <v>0</v>
      </c>
      <c r="H75" s="165"/>
      <c r="I75" s="166">
        <f t="shared" si="2"/>
        <v>0</v>
      </c>
      <c r="J75" s="167">
        <f t="shared" si="3"/>
        <v>0</v>
      </c>
      <c r="K75" s="166">
        <f t="shared" si="4"/>
        <v>0</v>
      </c>
      <c r="L75" s="166" t="str">
        <f t="shared" si="0"/>
        <v/>
      </c>
      <c r="M75" s="165"/>
      <c r="N75" s="166">
        <f>SUM('Pay App 1:Pay App 47'!L75)+SUM('Pay App 1:Pay App 47'!M75)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Data'!$N$2:$BW$88,49,FALSE)</f>
        <v>0</v>
      </c>
      <c r="F76" s="166">
        <f>IFERROR(E76+'Pay App 46'!F76,"")</f>
        <v>0</v>
      </c>
      <c r="G76" s="166">
        <f>SUM('Pay App 1:Pay App 46'!H76)</f>
        <v>0</v>
      </c>
      <c r="H76" s="165"/>
      <c r="I76" s="166">
        <f t="shared" si="2"/>
        <v>0</v>
      </c>
      <c r="J76" s="167">
        <f t="shared" si="3"/>
        <v>0</v>
      </c>
      <c r="K76" s="166">
        <f t="shared" si="4"/>
        <v>0</v>
      </c>
      <c r="L76" s="166" t="str">
        <f t="shared" si="0"/>
        <v/>
      </c>
      <c r="M76" s="165"/>
      <c r="N76" s="166">
        <f>SUM('Pay App 1:Pay App 47'!L76)+SUM('Pay App 1:Pay App 47'!M76)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Data'!$N$2:$BW$88,49,FALSE)</f>
        <v>0</v>
      </c>
      <c r="F77" s="166">
        <f>IFERROR(E77+'Pay App 46'!F77,"")</f>
        <v>0</v>
      </c>
      <c r="G77" s="166">
        <f>SUM('Pay App 1:Pay App 46'!H77)</f>
        <v>0</v>
      </c>
      <c r="H77" s="165"/>
      <c r="I77" s="166">
        <f t="shared" si="2"/>
        <v>0</v>
      </c>
      <c r="J77" s="167">
        <f t="shared" si="3"/>
        <v>0</v>
      </c>
      <c r="K77" s="166">
        <f t="shared" si="4"/>
        <v>0</v>
      </c>
      <c r="L77" s="166" t="str">
        <f t="shared" si="0"/>
        <v/>
      </c>
      <c r="M77" s="165"/>
      <c r="N77" s="166">
        <f>SUM('Pay App 1:Pay App 47'!L77)+SUM('Pay App 1:Pay App 47'!M77)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Data'!$N$2:$BW$88,49,FALSE)</f>
        <v>0</v>
      </c>
      <c r="F78" s="166">
        <f>IFERROR(E78+'Pay App 46'!F78,"")</f>
        <v>0</v>
      </c>
      <c r="G78" s="166">
        <f>SUM('Pay App 1:Pay App 46'!H78)</f>
        <v>0</v>
      </c>
      <c r="H78" s="165"/>
      <c r="I78" s="166">
        <f t="shared" si="2"/>
        <v>0</v>
      </c>
      <c r="J78" s="167">
        <f t="shared" si="3"/>
        <v>0</v>
      </c>
      <c r="K78" s="166">
        <f t="shared" si="4"/>
        <v>0</v>
      </c>
      <c r="L78" s="166" t="str">
        <f t="shared" si="0"/>
        <v/>
      </c>
      <c r="M78" s="165"/>
      <c r="N78" s="166">
        <f>SUM('Pay App 1:Pay App 47'!L78)+SUM('Pay App 1:Pay App 47'!M78)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Data'!$N$2:$BW$88,49,FALSE)</f>
        <v>0</v>
      </c>
      <c r="F79" s="166">
        <f>IFERROR(E79+'Pay App 46'!F79,"")</f>
        <v>0</v>
      </c>
      <c r="G79" s="166">
        <f>SUM('Pay App 1:Pay App 46'!H79)</f>
        <v>0</v>
      </c>
      <c r="H79" s="165"/>
      <c r="I79" s="166">
        <f t="shared" si="2"/>
        <v>0</v>
      </c>
      <c r="J79" s="167">
        <f t="shared" si="3"/>
        <v>0</v>
      </c>
      <c r="K79" s="166">
        <f t="shared" si="4"/>
        <v>0</v>
      </c>
      <c r="L79" s="166" t="str">
        <f t="shared" si="0"/>
        <v/>
      </c>
      <c r="M79" s="165"/>
      <c r="N79" s="166">
        <f>SUM('Pay App 1:Pay App 47'!L79)+SUM('Pay App 1:Pay App 47'!M79)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Data'!$N$2:$BW$88,49,FALSE)</f>
        <v>0</v>
      </c>
      <c r="F80" s="166">
        <f>IFERROR(E80+'Pay App 46'!F80,"")</f>
        <v>0</v>
      </c>
      <c r="G80" s="166">
        <f>SUM('Pay App 1:Pay App 46'!H80)</f>
        <v>0</v>
      </c>
      <c r="H80" s="165"/>
      <c r="I80" s="166">
        <f t="shared" si="2"/>
        <v>0</v>
      </c>
      <c r="J80" s="167">
        <f t="shared" si="3"/>
        <v>0</v>
      </c>
      <c r="K80" s="166">
        <f t="shared" si="4"/>
        <v>0</v>
      </c>
      <c r="L80" s="166" t="str">
        <f t="shared" si="0"/>
        <v/>
      </c>
      <c r="M80" s="165"/>
      <c r="N80" s="166">
        <f>SUM('Pay App 1:Pay App 47'!L80)+SUM('Pay App 1:Pay App 47'!M80)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Data'!$N$2:$BW$88,49,FALSE)</f>
        <v>0</v>
      </c>
      <c r="F81" s="166">
        <f>IFERROR(E81+'Pay App 46'!F81,"")</f>
        <v>0</v>
      </c>
      <c r="G81" s="166">
        <f>SUM('Pay App 1:Pay App 46'!H81)</f>
        <v>0</v>
      </c>
      <c r="H81" s="165"/>
      <c r="I81" s="166">
        <f t="shared" si="2"/>
        <v>0</v>
      </c>
      <c r="J81" s="167">
        <f t="shared" si="3"/>
        <v>0</v>
      </c>
      <c r="K81" s="166">
        <f t="shared" si="4"/>
        <v>0</v>
      </c>
      <c r="L81" s="166" t="str">
        <f t="shared" si="0"/>
        <v/>
      </c>
      <c r="M81" s="165"/>
      <c r="N81" s="166">
        <f>SUM('Pay App 1:Pay App 47'!L81)+SUM('Pay App 1:Pay App 47'!M81)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Data'!$N$2:$BW$88,49,FALSE)</f>
        <v>0</v>
      </c>
      <c r="F82" s="166">
        <f>IFERROR(E82+'Pay App 46'!F82,"")</f>
        <v>0</v>
      </c>
      <c r="G82" s="166">
        <f>SUM('Pay App 1:Pay App 46'!H82)</f>
        <v>0</v>
      </c>
      <c r="H82" s="165"/>
      <c r="I82" s="166">
        <f t="shared" si="2"/>
        <v>0</v>
      </c>
      <c r="J82" s="167">
        <f t="shared" si="3"/>
        <v>0</v>
      </c>
      <c r="K82" s="166">
        <f t="shared" si="4"/>
        <v>0</v>
      </c>
      <c r="L82" s="166" t="str">
        <f t="shared" si="0"/>
        <v/>
      </c>
      <c r="M82" s="165"/>
      <c r="N82" s="166">
        <f>SUM('Pay App 1:Pay App 47'!L82)+SUM('Pay App 1:Pay App 47'!M82)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Data'!$N$2:$BW$88,49,FALSE)</f>
        <v>0</v>
      </c>
      <c r="F83" s="166">
        <f>IFERROR(E83+'Pay App 46'!F83,"")</f>
        <v>0</v>
      </c>
      <c r="G83" s="166">
        <f>SUM('Pay App 1:Pay App 46'!H83)</f>
        <v>0</v>
      </c>
      <c r="H83" s="165"/>
      <c r="I83" s="166">
        <f t="shared" si="2"/>
        <v>0</v>
      </c>
      <c r="J83" s="167">
        <f t="shared" si="3"/>
        <v>0</v>
      </c>
      <c r="K83" s="166">
        <f t="shared" si="4"/>
        <v>0</v>
      </c>
      <c r="L83" s="166" t="str">
        <f t="shared" si="0"/>
        <v/>
      </c>
      <c r="M83" s="165"/>
      <c r="N83" s="166">
        <f>SUM('Pay App 1:Pay App 47'!L83)+SUM('Pay App 1:Pay App 47'!M83)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Data'!$N$2:$BW$88,49,FALSE)</f>
        <v>0</v>
      </c>
      <c r="F84" s="166">
        <f>IFERROR(E84+'Pay App 46'!F84,"")</f>
        <v>0</v>
      </c>
      <c r="G84" s="166">
        <f>SUM('Pay App 1:Pay App 46'!H84)</f>
        <v>0</v>
      </c>
      <c r="H84" s="165"/>
      <c r="I84" s="166">
        <f t="shared" si="2"/>
        <v>0</v>
      </c>
      <c r="J84" s="167">
        <f t="shared" si="3"/>
        <v>0</v>
      </c>
      <c r="K84" s="166">
        <f t="shared" si="4"/>
        <v>0</v>
      </c>
      <c r="L84" s="166" t="str">
        <f t="shared" si="0"/>
        <v/>
      </c>
      <c r="M84" s="165"/>
      <c r="N84" s="166">
        <f>SUM('Pay App 1:Pay App 47'!L84)+SUM('Pay App 1:Pay App 47'!M84)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Data'!$N$2:$BW$88,49,FALSE)</f>
        <v>0</v>
      </c>
      <c r="F85" s="166">
        <f>IFERROR(E85+'Pay App 46'!F85,"")</f>
        <v>0</v>
      </c>
      <c r="G85" s="166">
        <f>SUM('Pay App 1:Pay App 46'!H85)</f>
        <v>0</v>
      </c>
      <c r="H85" s="165"/>
      <c r="I85" s="166">
        <f t="shared" si="2"/>
        <v>0</v>
      </c>
      <c r="J85" s="167">
        <f t="shared" si="3"/>
        <v>0</v>
      </c>
      <c r="K85" s="166">
        <f t="shared" si="4"/>
        <v>0</v>
      </c>
      <c r="L85" s="166" t="str">
        <f t="shared" si="0"/>
        <v/>
      </c>
      <c r="M85" s="165"/>
      <c r="N85" s="166">
        <f>SUM('Pay App 1:Pay App 47'!L85)+SUM('Pay App 1:Pay App 47'!M85)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Data'!$N$2:$BW$88,49,FALSE)</f>
        <v>0</v>
      </c>
      <c r="F86" s="166">
        <f>IFERROR(E86+'Pay App 46'!F86,"")</f>
        <v>0</v>
      </c>
      <c r="G86" s="166">
        <f>SUM('Pay App 1:Pay App 46'!H86)</f>
        <v>0</v>
      </c>
      <c r="H86" s="165"/>
      <c r="I86" s="166">
        <f t="shared" si="2"/>
        <v>0</v>
      </c>
      <c r="J86" s="167">
        <f t="shared" si="3"/>
        <v>0</v>
      </c>
      <c r="K86" s="166">
        <f t="shared" si="4"/>
        <v>0</v>
      </c>
      <c r="L86" s="166" t="str">
        <f t="shared" si="0"/>
        <v/>
      </c>
      <c r="M86" s="165"/>
      <c r="N86" s="166">
        <f>SUM('Pay App 1:Pay App 47'!L86)+SUM('Pay App 1:Pay App 47'!M86)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Data'!$N$2:$BW$88,49,FALSE)</f>
        <v>0</v>
      </c>
      <c r="F87" s="166">
        <f>IFERROR(E87+'Pay App 46'!F87,"")</f>
        <v>0</v>
      </c>
      <c r="G87" s="166">
        <f>SUM('Pay App 1:Pay App 46'!H87)</f>
        <v>0</v>
      </c>
      <c r="H87" s="165"/>
      <c r="I87" s="166">
        <f t="shared" si="2"/>
        <v>0</v>
      </c>
      <c r="J87" s="167">
        <f t="shared" si="3"/>
        <v>0</v>
      </c>
      <c r="K87" s="166">
        <f t="shared" si="4"/>
        <v>0</v>
      </c>
      <c r="L87" s="166" t="str">
        <f t="shared" si="0"/>
        <v/>
      </c>
      <c r="M87" s="165"/>
      <c r="N87" s="166">
        <f>SUM('Pay App 1:Pay App 47'!L87)+SUM('Pay App 1:Pay App 47'!M87)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Data'!$N$2:$BW$88,49,FALSE)</f>
        <v>0</v>
      </c>
      <c r="F88" s="166">
        <f>IFERROR(E88+'Pay App 46'!F88,"")</f>
        <v>0</v>
      </c>
      <c r="G88" s="166">
        <f>SUM('Pay App 1:Pay App 46'!H88)</f>
        <v>0</v>
      </c>
      <c r="H88" s="165"/>
      <c r="I88" s="166">
        <f t="shared" si="2"/>
        <v>0</v>
      </c>
      <c r="J88" s="167">
        <f t="shared" si="3"/>
        <v>0</v>
      </c>
      <c r="K88" s="166">
        <f t="shared" si="4"/>
        <v>0</v>
      </c>
      <c r="L88" s="166" t="str">
        <f t="shared" si="0"/>
        <v/>
      </c>
      <c r="M88" s="165"/>
      <c r="N88" s="166">
        <f>SUM('Pay App 1:Pay App 47'!L88)+SUM('Pay App 1:Pay App 47'!M88)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Data'!$N$2:$BW$88,49,FALSE)</f>
        <v>0</v>
      </c>
      <c r="F89" s="166">
        <f>IFERROR(E89+'Pay App 46'!F89,"")</f>
        <v>0</v>
      </c>
      <c r="G89" s="166">
        <f>SUM('Pay App 1:Pay App 46'!H89)</f>
        <v>0</v>
      </c>
      <c r="H89" s="165"/>
      <c r="I89" s="166">
        <f t="shared" si="2"/>
        <v>0</v>
      </c>
      <c r="J89" s="167">
        <f t="shared" si="3"/>
        <v>0</v>
      </c>
      <c r="K89" s="166">
        <f t="shared" si="4"/>
        <v>0</v>
      </c>
      <c r="L89" s="166" t="str">
        <f t="shared" si="0"/>
        <v/>
      </c>
      <c r="M89" s="165"/>
      <c r="N89" s="166">
        <f>SUM('Pay App 1:Pay App 47'!L89)+SUM('Pay App 1:Pay App 47'!M89)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Data'!$N$2:$BW$88,49,FALSE)</f>
        <v>0</v>
      </c>
      <c r="F90" s="166">
        <f>IFERROR(E90+'Pay App 46'!F90,"")</f>
        <v>0</v>
      </c>
      <c r="G90" s="166">
        <f>SUM('Pay App 1:Pay App 46'!H90)</f>
        <v>0</v>
      </c>
      <c r="H90" s="165"/>
      <c r="I90" s="166">
        <f t="shared" si="2"/>
        <v>0</v>
      </c>
      <c r="J90" s="167">
        <f t="shared" si="3"/>
        <v>0</v>
      </c>
      <c r="K90" s="166">
        <f t="shared" si="4"/>
        <v>0</v>
      </c>
      <c r="L90" s="166" t="str">
        <f t="shared" si="0"/>
        <v/>
      </c>
      <c r="M90" s="165"/>
      <c r="N90" s="166">
        <f>SUM('Pay App 1:Pay App 47'!L90)+SUM('Pay App 1:Pay App 47'!M90)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Data'!$N$2:$BW$88,49,FALSE)</f>
        <v>0</v>
      </c>
      <c r="F91" s="166">
        <f>IFERROR(E91+'Pay App 46'!F91,"")</f>
        <v>0</v>
      </c>
      <c r="G91" s="166">
        <f>SUM('Pay App 1:Pay App 46'!H91)</f>
        <v>0</v>
      </c>
      <c r="H91" s="165"/>
      <c r="I91" s="166">
        <f t="shared" si="2"/>
        <v>0</v>
      </c>
      <c r="J91" s="167">
        <f t="shared" si="3"/>
        <v>0</v>
      </c>
      <c r="K91" s="166">
        <f t="shared" si="4"/>
        <v>0</v>
      </c>
      <c r="L91" s="166" t="str">
        <f t="shared" si="0"/>
        <v/>
      </c>
      <c r="M91" s="165"/>
      <c r="N91" s="166">
        <f>SUM('Pay App 1:Pay App 47'!L91)+SUM('Pay App 1:Pay App 47'!M91)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Data'!$N$2:$BW$88,49,FALSE)</f>
        <v>0</v>
      </c>
      <c r="F92" s="166">
        <f>IFERROR(E92+'Pay App 46'!F92,"")</f>
        <v>0</v>
      </c>
      <c r="G92" s="166">
        <f>SUM('Pay App 1:Pay App 46'!H92)</f>
        <v>0</v>
      </c>
      <c r="H92" s="165"/>
      <c r="I92" s="166">
        <f t="shared" si="2"/>
        <v>0</v>
      </c>
      <c r="J92" s="167">
        <f t="shared" si="3"/>
        <v>0</v>
      </c>
      <c r="K92" s="166">
        <f t="shared" si="4"/>
        <v>0</v>
      </c>
      <c r="L92" s="166" t="str">
        <f t="shared" si="0"/>
        <v/>
      </c>
      <c r="M92" s="165"/>
      <c r="N92" s="166">
        <f>SUM('Pay App 1:Pay App 47'!L92)+SUM('Pay App 1:Pay App 47'!M92)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Data'!$N$2:$BW$88,49,FALSE)</f>
        <v>0</v>
      </c>
      <c r="F93" s="166">
        <f>IFERROR(E93+'Pay App 46'!F93,"")</f>
        <v>0</v>
      </c>
      <c r="G93" s="166">
        <f>SUM('Pay App 1:Pay App 46'!H93)</f>
        <v>0</v>
      </c>
      <c r="H93" s="165"/>
      <c r="I93" s="166">
        <f t="shared" si="2"/>
        <v>0</v>
      </c>
      <c r="J93" s="167">
        <f t="shared" si="3"/>
        <v>0</v>
      </c>
      <c r="K93" s="166">
        <f t="shared" si="4"/>
        <v>0</v>
      </c>
      <c r="L93" s="166" t="str">
        <f t="shared" si="0"/>
        <v/>
      </c>
      <c r="M93" s="165"/>
      <c r="N93" s="166">
        <f>SUM('Pay App 1:Pay App 47'!L93)+SUM('Pay App 1:Pay App 47'!M93)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Data'!$N$2:$BW$88,49,FALSE)</f>
        <v>0</v>
      </c>
      <c r="F94" s="166">
        <f>IFERROR(E94+'Pay App 46'!F94,"")</f>
        <v>0</v>
      </c>
      <c r="G94" s="166">
        <f>SUM('Pay App 1:Pay App 46'!H94)</f>
        <v>0</v>
      </c>
      <c r="H94" s="165"/>
      <c r="I94" s="166">
        <f t="shared" si="2"/>
        <v>0</v>
      </c>
      <c r="J94" s="167">
        <f t="shared" si="3"/>
        <v>0</v>
      </c>
      <c r="K94" s="166">
        <f t="shared" si="4"/>
        <v>0</v>
      </c>
      <c r="L94" s="166" t="str">
        <f t="shared" si="0"/>
        <v/>
      </c>
      <c r="M94" s="165"/>
      <c r="N94" s="166">
        <f>SUM('Pay App 1:Pay App 47'!L94)+SUM('Pay App 1:Pay App 47'!M94)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Data'!$N$2:$BW$88,49,FALSE)</f>
        <v>0</v>
      </c>
      <c r="F95" s="166">
        <f>IFERROR(E95+'Pay App 46'!F95,"")</f>
        <v>0</v>
      </c>
      <c r="G95" s="166">
        <f>SUM('Pay App 1:Pay App 46'!H95)</f>
        <v>0</v>
      </c>
      <c r="H95" s="165"/>
      <c r="I95" s="166">
        <f t="shared" si="2"/>
        <v>0</v>
      </c>
      <c r="J95" s="167">
        <f t="shared" si="3"/>
        <v>0</v>
      </c>
      <c r="K95" s="166">
        <f t="shared" si="4"/>
        <v>0</v>
      </c>
      <c r="L95" s="166" t="str">
        <f t="shared" si="0"/>
        <v/>
      </c>
      <c r="M95" s="165"/>
      <c r="N95" s="166">
        <f>SUM('Pay App 1:Pay App 47'!L95)+SUM('Pay App 1:Pay App 47'!M95)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Data'!$N$2:$BW$88,49,FALSE)</f>
        <v>0</v>
      </c>
      <c r="F96" s="166">
        <f>IFERROR(E96+'Pay App 46'!F96,"")</f>
        <v>0</v>
      </c>
      <c r="G96" s="166">
        <f>SUM('Pay App 1:Pay App 46'!H96)</f>
        <v>0</v>
      </c>
      <c r="H96" s="165"/>
      <c r="I96" s="166">
        <f t="shared" si="2"/>
        <v>0</v>
      </c>
      <c r="J96" s="167">
        <f t="shared" si="3"/>
        <v>0</v>
      </c>
      <c r="K96" s="166">
        <f t="shared" si="4"/>
        <v>0</v>
      </c>
      <c r="L96" s="166" t="str">
        <f t="shared" si="0"/>
        <v/>
      </c>
      <c r="M96" s="165"/>
      <c r="N96" s="166">
        <f>SUM('Pay App 1:Pay App 47'!L96)+SUM('Pay App 1:Pay App 47'!M96)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Data'!$N$2:$BW$88,49,FALSE)</f>
        <v>0</v>
      </c>
      <c r="F97" s="166">
        <f>IFERROR(E97+'Pay App 46'!F97,"")</f>
        <v>0</v>
      </c>
      <c r="G97" s="166">
        <f>SUM('Pay App 1:Pay App 46'!H97)</f>
        <v>0</v>
      </c>
      <c r="H97" s="165"/>
      <c r="I97" s="166">
        <f t="shared" si="2"/>
        <v>0</v>
      </c>
      <c r="J97" s="167">
        <f t="shared" si="3"/>
        <v>0</v>
      </c>
      <c r="K97" s="166">
        <f t="shared" si="4"/>
        <v>0</v>
      </c>
      <c r="L97" s="166" t="str">
        <f t="shared" si="0"/>
        <v/>
      </c>
      <c r="M97" s="165"/>
      <c r="N97" s="166">
        <f>SUM('Pay App 1:Pay App 47'!L97)+SUM('Pay App 1:Pay App 47'!M97)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Data'!$N$2:$BW$88,49,FALSE)</f>
        <v>0</v>
      </c>
      <c r="F98" s="166">
        <f>IFERROR(E98+'Pay App 46'!F98,"")</f>
        <v>0</v>
      </c>
      <c r="G98" s="166">
        <f>SUM('Pay App 1:Pay App 46'!H98)</f>
        <v>0</v>
      </c>
      <c r="H98" s="165"/>
      <c r="I98" s="166">
        <f t="shared" si="2"/>
        <v>0</v>
      </c>
      <c r="J98" s="167">
        <f t="shared" si="3"/>
        <v>0</v>
      </c>
      <c r="K98" s="166">
        <f t="shared" si="4"/>
        <v>0</v>
      </c>
      <c r="L98" s="166" t="str">
        <f t="shared" si="0"/>
        <v/>
      </c>
      <c r="M98" s="165"/>
      <c r="N98" s="166">
        <f>SUM('Pay App 1:Pay App 47'!L98)+SUM('Pay App 1:Pay App 47'!M98)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Data'!$N$2:$BW$88,49,FALSE)</f>
        <v>0</v>
      </c>
      <c r="F99" s="166">
        <f>IFERROR(E99+'Pay App 46'!F99,"")</f>
        <v>0</v>
      </c>
      <c r="G99" s="166">
        <f>SUM('Pay App 1:Pay App 46'!H99)</f>
        <v>0</v>
      </c>
      <c r="H99" s="165"/>
      <c r="I99" s="166">
        <f t="shared" si="2"/>
        <v>0</v>
      </c>
      <c r="J99" s="167">
        <f t="shared" si="3"/>
        <v>0</v>
      </c>
      <c r="K99" s="166">
        <f t="shared" si="4"/>
        <v>0</v>
      </c>
      <c r="L99" s="166" t="str">
        <f t="shared" si="0"/>
        <v/>
      </c>
      <c r="M99" s="165"/>
      <c r="N99" s="166">
        <f>SUM('Pay App 1:Pay App 47'!L99)+SUM('Pay App 1:Pay App 47'!M99)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Data'!$N$2:$BW$88,49,FALSE)</f>
        <v>0</v>
      </c>
      <c r="F100" s="166">
        <f>IFERROR(E100+'Pay App 46'!F100,"")</f>
        <v>0</v>
      </c>
      <c r="G100" s="166">
        <f>SUM('Pay App 1:Pay App 46'!H100)</f>
        <v>0</v>
      </c>
      <c r="H100" s="165"/>
      <c r="I100" s="166">
        <f>G100+H100</f>
        <v>0</v>
      </c>
      <c r="J100" s="167">
        <f>IFERROR(I100/F100,0)</f>
        <v>0</v>
      </c>
      <c r="K100" s="166">
        <f>IFERROR(F100-I100,"")</f>
        <v>0</v>
      </c>
      <c r="L100" s="166" t="str">
        <f t="shared" si="0"/>
        <v/>
      </c>
      <c r="M100" s="165"/>
      <c r="N100" s="166">
        <f>SUM('Pay App 1:Pay App 47'!L100)+SUM('Pay App 1:Pay App 47'!M100)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47.2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Data'!$N$2:$BW$88,49,FALSE)</f>
        <v>0</v>
      </c>
      <c r="F106" s="166">
        <f>IFERROR(E106+'Pay App 46'!F106,"")</f>
        <v>0</v>
      </c>
      <c r="G106" s="166">
        <f>SUM('Pay App 1:Pay App 46'!H106)</f>
        <v>0</v>
      </c>
      <c r="H106" s="165"/>
      <c r="I106" s="166">
        <f>G106+H106</f>
        <v>0</v>
      </c>
      <c r="J106" s="167">
        <f>IFERROR(I106/F106,0)</f>
        <v>0</v>
      </c>
      <c r="K106" s="166">
        <f>IFERROR(F106-I106,"")</f>
        <v>0</v>
      </c>
      <c r="L106" s="166" t="str">
        <f>IF(AND($H$33&lt;100000, $H$33&gt;0, H106&gt;=1),0,IF(AND($H$33&gt;=100000,H106&lt;&gt;""),O106,""))</f>
        <v/>
      </c>
      <c r="M106" s="165"/>
      <c r="N106" s="166">
        <f>SUM('Pay App 1:Pay App 47'!L106)+SUM('Pay App 1:Pay App 47'!M106)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Data'!$N$2:$BW$88,49,FALSE)</f>
        <v>0</v>
      </c>
      <c r="F107" s="166">
        <f>IFERROR(E107+'Pay App 46'!F107,"")</f>
        <v>0</v>
      </c>
      <c r="G107" s="166">
        <f>SUM('Pay App 1:Pay App 46'!H107)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47'!L107)+SUM('Pay App 1:Pay App 47'!M107)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Data'!$N$2:$BW$88,49,FALSE)</f>
        <v>0</v>
      </c>
      <c r="F108" s="166">
        <f>IFERROR(E108+'Pay App 46'!F108,"")</f>
        <v>0</v>
      </c>
      <c r="G108" s="166">
        <f>SUM('Pay App 1:Pay App 46'!H108)</f>
        <v>0</v>
      </c>
      <c r="H108" s="165"/>
      <c r="I108" s="166">
        <f t="shared" si="6"/>
        <v>0</v>
      </c>
      <c r="J108" s="167">
        <f t="shared" si="7"/>
        <v>0</v>
      </c>
      <c r="K108" s="166">
        <f t="shared" si="8"/>
        <v>0</v>
      </c>
      <c r="L108" s="166" t="str">
        <f t="shared" si="9"/>
        <v/>
      </c>
      <c r="M108" s="165"/>
      <c r="N108" s="166">
        <f>SUM('Pay App 1:Pay App 47'!L108)+SUM('Pay App 1:Pay App 47'!M108)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Data'!$N$2:$BW$88,49,FALSE)</f>
        <v>0</v>
      </c>
      <c r="F109" s="166">
        <f>IFERROR(E109+'Pay App 46'!F109,"")</f>
        <v>0</v>
      </c>
      <c r="G109" s="166">
        <f>SUM('Pay App 1:Pay App 46'!H109)</f>
        <v>0</v>
      </c>
      <c r="H109" s="165"/>
      <c r="I109" s="166">
        <f t="shared" si="6"/>
        <v>0</v>
      </c>
      <c r="J109" s="167">
        <f t="shared" si="7"/>
        <v>0</v>
      </c>
      <c r="K109" s="166">
        <f t="shared" si="8"/>
        <v>0</v>
      </c>
      <c r="L109" s="166" t="str">
        <f t="shared" si="9"/>
        <v/>
      </c>
      <c r="M109" s="165"/>
      <c r="N109" s="166">
        <f>SUM('Pay App 1:Pay App 47'!L109)+SUM('Pay App 1:Pay App 47'!M109)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Data'!$N$2:$BW$88,49,FALSE)</f>
        <v>0</v>
      </c>
      <c r="F110" s="166">
        <f>IFERROR(E110+'Pay App 46'!F110,"")</f>
        <v>0</v>
      </c>
      <c r="G110" s="166">
        <f>SUM('Pay App 1:Pay App 46'!H110)</f>
        <v>0</v>
      </c>
      <c r="H110" s="165"/>
      <c r="I110" s="166">
        <f t="shared" si="6"/>
        <v>0</v>
      </c>
      <c r="J110" s="167">
        <f t="shared" si="7"/>
        <v>0</v>
      </c>
      <c r="K110" s="166">
        <f t="shared" si="8"/>
        <v>0</v>
      </c>
      <c r="L110" s="166" t="str">
        <f t="shared" si="9"/>
        <v/>
      </c>
      <c r="M110" s="165"/>
      <c r="N110" s="166">
        <f>SUM('Pay App 1:Pay App 47'!L110)+SUM('Pay App 1:Pay App 47'!M110)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Data'!$N$2:$BW$88,49,FALSE)</f>
        <v>0</v>
      </c>
      <c r="F111" s="166">
        <f>IFERROR(E111+'Pay App 46'!F111,"")</f>
        <v>0</v>
      </c>
      <c r="G111" s="166">
        <f>SUM('Pay App 1:Pay App 46'!H111)</f>
        <v>0</v>
      </c>
      <c r="H111" s="165"/>
      <c r="I111" s="166">
        <f t="shared" si="6"/>
        <v>0</v>
      </c>
      <c r="J111" s="167">
        <f t="shared" si="7"/>
        <v>0</v>
      </c>
      <c r="K111" s="166">
        <f t="shared" si="8"/>
        <v>0</v>
      </c>
      <c r="L111" s="166" t="str">
        <f t="shared" si="9"/>
        <v/>
      </c>
      <c r="M111" s="165"/>
      <c r="N111" s="166">
        <f>SUM('Pay App 1:Pay App 47'!L111)+SUM('Pay App 1:Pay App 47'!M111)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Data'!$N$2:$BW$88,49,FALSE)</f>
        <v>0</v>
      </c>
      <c r="F112" s="166">
        <f>IFERROR(E112+'Pay App 46'!F112,"")</f>
        <v>0</v>
      </c>
      <c r="G112" s="166">
        <f>SUM('Pay App 1:Pay App 46'!H112)</f>
        <v>0</v>
      </c>
      <c r="H112" s="165"/>
      <c r="I112" s="166">
        <f t="shared" si="6"/>
        <v>0</v>
      </c>
      <c r="J112" s="167">
        <f t="shared" si="7"/>
        <v>0</v>
      </c>
      <c r="K112" s="166">
        <f t="shared" si="8"/>
        <v>0</v>
      </c>
      <c r="L112" s="166" t="str">
        <f t="shared" si="9"/>
        <v/>
      </c>
      <c r="M112" s="165"/>
      <c r="N112" s="166">
        <f>SUM('Pay App 1:Pay App 47'!L112)+SUM('Pay App 1:Pay App 47'!M112)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Data'!$N$2:$BW$88,49,FALSE)</f>
        <v>0</v>
      </c>
      <c r="F113" s="166">
        <f>IFERROR(E113+'Pay App 46'!F113,"")</f>
        <v>0</v>
      </c>
      <c r="G113" s="166">
        <f>SUM('Pay App 1:Pay App 46'!H113)</f>
        <v>0</v>
      </c>
      <c r="H113" s="165"/>
      <c r="I113" s="166">
        <f t="shared" si="6"/>
        <v>0</v>
      </c>
      <c r="J113" s="167">
        <f t="shared" si="7"/>
        <v>0</v>
      </c>
      <c r="K113" s="166">
        <f t="shared" si="8"/>
        <v>0</v>
      </c>
      <c r="L113" s="166" t="str">
        <f t="shared" si="9"/>
        <v/>
      </c>
      <c r="M113" s="165"/>
      <c r="N113" s="166">
        <f>SUM('Pay App 1:Pay App 47'!L113)+SUM('Pay App 1:Pay App 47'!M113)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Data'!$N$2:$BW$88,49,FALSE)</f>
        <v>0</v>
      </c>
      <c r="F114" s="166">
        <f>IFERROR(E114+'Pay App 46'!F114,"")</f>
        <v>0</v>
      </c>
      <c r="G114" s="166">
        <f>SUM('Pay App 1:Pay App 46'!H114)</f>
        <v>0</v>
      </c>
      <c r="H114" s="165"/>
      <c r="I114" s="166">
        <f t="shared" si="6"/>
        <v>0</v>
      </c>
      <c r="J114" s="167">
        <f t="shared" si="7"/>
        <v>0</v>
      </c>
      <c r="K114" s="166">
        <f t="shared" si="8"/>
        <v>0</v>
      </c>
      <c r="L114" s="166" t="str">
        <f t="shared" si="9"/>
        <v/>
      </c>
      <c r="M114" s="165"/>
      <c r="N114" s="166">
        <f>SUM('Pay App 1:Pay App 47'!L114)+SUM('Pay App 1:Pay App 47'!M114)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Data'!$N$2:$BW$88,49,FALSE)</f>
        <v>0</v>
      </c>
      <c r="F115" s="166">
        <f>IFERROR(E115+'Pay App 46'!F115,"")</f>
        <v>0</v>
      </c>
      <c r="G115" s="166">
        <f>SUM('Pay App 1:Pay App 46'!H115)</f>
        <v>0</v>
      </c>
      <c r="H115" s="165"/>
      <c r="I115" s="166">
        <f t="shared" si="6"/>
        <v>0</v>
      </c>
      <c r="J115" s="167">
        <f t="shared" si="7"/>
        <v>0</v>
      </c>
      <c r="K115" s="166">
        <f t="shared" si="8"/>
        <v>0</v>
      </c>
      <c r="L115" s="166" t="str">
        <f t="shared" si="9"/>
        <v/>
      </c>
      <c r="M115" s="165"/>
      <c r="N115" s="166">
        <f>SUM('Pay App 1:Pay App 47'!L115)+SUM('Pay App 1:Pay App 47'!M115)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Data'!$N$2:$BW$88,49,FALSE)</f>
        <v>0</v>
      </c>
      <c r="F116" s="166">
        <f>IFERROR(E116+'Pay App 46'!F116,"")</f>
        <v>0</v>
      </c>
      <c r="G116" s="166">
        <f>SUM('Pay App 1:Pay App 46'!H116)</f>
        <v>0</v>
      </c>
      <c r="H116" s="165"/>
      <c r="I116" s="166">
        <f t="shared" si="6"/>
        <v>0</v>
      </c>
      <c r="J116" s="167">
        <f t="shared" si="7"/>
        <v>0</v>
      </c>
      <c r="K116" s="166">
        <f t="shared" si="8"/>
        <v>0</v>
      </c>
      <c r="L116" s="166" t="str">
        <f t="shared" si="9"/>
        <v/>
      </c>
      <c r="M116" s="165"/>
      <c r="N116" s="166">
        <f>SUM('Pay App 1:Pay App 47'!L116)+SUM('Pay App 1:Pay App 47'!M116)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Data'!$N$2:$BW$88,49,FALSE)</f>
        <v>0</v>
      </c>
      <c r="F117" s="166">
        <f>IFERROR(E117+'Pay App 46'!F117,"")</f>
        <v>0</v>
      </c>
      <c r="G117" s="166">
        <f>SUM('Pay App 1:Pay App 46'!H117)</f>
        <v>0</v>
      </c>
      <c r="H117" s="165"/>
      <c r="I117" s="166">
        <f t="shared" si="6"/>
        <v>0</v>
      </c>
      <c r="J117" s="167">
        <f t="shared" si="7"/>
        <v>0</v>
      </c>
      <c r="K117" s="166">
        <f t="shared" si="8"/>
        <v>0</v>
      </c>
      <c r="L117" s="166" t="str">
        <f t="shared" si="9"/>
        <v/>
      </c>
      <c r="M117" s="165"/>
      <c r="N117" s="166">
        <f>SUM('Pay App 1:Pay App 47'!L117)+SUM('Pay App 1:Pay App 47'!M117)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Data'!$N$2:$BW$88,49,FALSE)</f>
        <v>0</v>
      </c>
      <c r="F118" s="166">
        <f>IFERROR(E118+'Pay App 46'!F118,"")</f>
        <v>0</v>
      </c>
      <c r="G118" s="166">
        <f>SUM('Pay App 1:Pay App 46'!H118)</f>
        <v>0</v>
      </c>
      <c r="H118" s="165"/>
      <c r="I118" s="166">
        <f t="shared" si="6"/>
        <v>0</v>
      </c>
      <c r="J118" s="167">
        <f t="shared" si="7"/>
        <v>0</v>
      </c>
      <c r="K118" s="166">
        <f t="shared" si="8"/>
        <v>0</v>
      </c>
      <c r="L118" s="166" t="str">
        <f t="shared" si="9"/>
        <v/>
      </c>
      <c r="M118" s="165"/>
      <c r="N118" s="166">
        <f>SUM('Pay App 1:Pay App 47'!L118)+SUM('Pay App 1:Pay App 47'!M118)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Data'!$N$2:$BW$88,49,FALSE)</f>
        <v>0</v>
      </c>
      <c r="F119" s="166">
        <f>IFERROR(E119+'Pay App 46'!F119,"")</f>
        <v>0</v>
      </c>
      <c r="G119" s="166">
        <f>SUM('Pay App 1:Pay App 46'!H119)</f>
        <v>0</v>
      </c>
      <c r="H119" s="165"/>
      <c r="I119" s="166">
        <f t="shared" si="6"/>
        <v>0</v>
      </c>
      <c r="J119" s="167">
        <f t="shared" si="7"/>
        <v>0</v>
      </c>
      <c r="K119" s="166">
        <f t="shared" si="8"/>
        <v>0</v>
      </c>
      <c r="L119" s="166" t="str">
        <f t="shared" si="9"/>
        <v/>
      </c>
      <c r="M119" s="165"/>
      <c r="N119" s="166">
        <f>SUM('Pay App 1:Pay App 47'!L119)+SUM('Pay App 1:Pay App 47'!M119)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Data'!$N$2:$BW$88,49,FALSE)</f>
        <v>0</v>
      </c>
      <c r="F120" s="166">
        <f>IFERROR(E120+'Pay App 46'!F120,"")</f>
        <v>0</v>
      </c>
      <c r="G120" s="166">
        <f>SUM('Pay App 1:Pay App 46'!H120)</f>
        <v>0</v>
      </c>
      <c r="H120" s="165"/>
      <c r="I120" s="166">
        <f t="shared" si="6"/>
        <v>0</v>
      </c>
      <c r="J120" s="167">
        <f t="shared" si="7"/>
        <v>0</v>
      </c>
      <c r="K120" s="166">
        <f t="shared" si="8"/>
        <v>0</v>
      </c>
      <c r="L120" s="166" t="str">
        <f t="shared" si="9"/>
        <v/>
      </c>
      <c r="M120" s="165"/>
      <c r="N120" s="166">
        <f>SUM('Pay App 1:Pay App 47'!L120)+SUM('Pay App 1:Pay App 47'!M120)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Data'!$N$2:$BW$88,49,FALSE)</f>
        <v>0</v>
      </c>
      <c r="F121" s="166">
        <f>IFERROR(E121+'Pay App 46'!F121,"")</f>
        <v>0</v>
      </c>
      <c r="G121" s="166">
        <f>SUM('Pay App 1:Pay App 46'!H121)</f>
        <v>0</v>
      </c>
      <c r="H121" s="165"/>
      <c r="I121" s="166">
        <f t="shared" si="6"/>
        <v>0</v>
      </c>
      <c r="J121" s="167">
        <f t="shared" si="7"/>
        <v>0</v>
      </c>
      <c r="K121" s="166">
        <f t="shared" si="8"/>
        <v>0</v>
      </c>
      <c r="L121" s="166" t="str">
        <f t="shared" si="9"/>
        <v/>
      </c>
      <c r="M121" s="165"/>
      <c r="N121" s="166">
        <f>SUM('Pay App 1:Pay App 47'!L121)+SUM('Pay App 1:Pay App 47'!M121)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Data'!$N$2:$BW$88,49,FALSE)</f>
        <v>0</v>
      </c>
      <c r="F122" s="166">
        <f>IFERROR(E122+'Pay App 46'!F122,"")</f>
        <v>0</v>
      </c>
      <c r="G122" s="166">
        <f>SUM('Pay App 1:Pay App 46'!H122)</f>
        <v>0</v>
      </c>
      <c r="H122" s="165"/>
      <c r="I122" s="166">
        <f t="shared" si="6"/>
        <v>0</v>
      </c>
      <c r="J122" s="167">
        <f t="shared" si="7"/>
        <v>0</v>
      </c>
      <c r="K122" s="166">
        <f t="shared" si="8"/>
        <v>0</v>
      </c>
      <c r="L122" s="166" t="str">
        <f t="shared" si="9"/>
        <v/>
      </c>
      <c r="M122" s="165"/>
      <c r="N122" s="166">
        <f>SUM('Pay App 1:Pay App 47'!L122)+SUM('Pay App 1:Pay App 47'!M122)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Data'!$N$2:$BW$88,49,FALSE)</f>
        <v>0</v>
      </c>
      <c r="F123" s="166">
        <f>IFERROR(E123+'Pay App 46'!F123,"")</f>
        <v>0</v>
      </c>
      <c r="G123" s="166">
        <f>SUM('Pay App 1:Pay App 46'!H123)</f>
        <v>0</v>
      </c>
      <c r="H123" s="165"/>
      <c r="I123" s="166">
        <f t="shared" si="6"/>
        <v>0</v>
      </c>
      <c r="J123" s="167">
        <f t="shared" si="7"/>
        <v>0</v>
      </c>
      <c r="K123" s="166">
        <f t="shared" si="8"/>
        <v>0</v>
      </c>
      <c r="L123" s="166" t="str">
        <f t="shared" si="9"/>
        <v/>
      </c>
      <c r="M123" s="165"/>
      <c r="N123" s="166">
        <f>SUM('Pay App 1:Pay App 47'!L123)+SUM('Pay App 1:Pay App 47'!M123)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Data'!$N$2:$BW$88,49,FALSE)</f>
        <v>0</v>
      </c>
      <c r="F124" s="166">
        <f>IFERROR(E124+'Pay App 46'!F124,"")</f>
        <v>0</v>
      </c>
      <c r="G124" s="166">
        <f>SUM('Pay App 1:Pay App 46'!H124)</f>
        <v>0</v>
      </c>
      <c r="H124" s="165"/>
      <c r="I124" s="166">
        <f t="shared" si="6"/>
        <v>0</v>
      </c>
      <c r="J124" s="167">
        <f t="shared" si="7"/>
        <v>0</v>
      </c>
      <c r="K124" s="166">
        <f t="shared" si="8"/>
        <v>0</v>
      </c>
      <c r="L124" s="166" t="str">
        <f t="shared" si="9"/>
        <v/>
      </c>
      <c r="M124" s="165"/>
      <c r="N124" s="166">
        <f>SUM('Pay App 1:Pay App 47'!L124)+SUM('Pay App 1:Pay App 47'!M124)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Data'!$N$2:$BW$88,49,FALSE)</f>
        <v>0</v>
      </c>
      <c r="F125" s="166">
        <f>IFERROR(E125+'Pay App 46'!F125,"")</f>
        <v>0</v>
      </c>
      <c r="G125" s="166">
        <f>SUM('Pay App 1:Pay App 46'!H125)</f>
        <v>0</v>
      </c>
      <c r="H125" s="165"/>
      <c r="I125" s="166">
        <f t="shared" si="6"/>
        <v>0</v>
      </c>
      <c r="J125" s="167">
        <f t="shared" si="7"/>
        <v>0</v>
      </c>
      <c r="K125" s="166">
        <f t="shared" si="8"/>
        <v>0</v>
      </c>
      <c r="L125" s="166" t="str">
        <f t="shared" si="9"/>
        <v/>
      </c>
      <c r="M125" s="165"/>
      <c r="N125" s="166">
        <f>SUM('Pay App 1:Pay App 47'!L125)+SUM('Pay App 1:Pay App 47'!M125)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Data'!$N$2:$BW$88,49,FALSE)</f>
        <v>0</v>
      </c>
      <c r="F126" s="166">
        <f>IFERROR(E126+'Pay App 46'!F126,"")</f>
        <v>0</v>
      </c>
      <c r="G126" s="166">
        <f>SUM('Pay App 1:Pay App 46'!H126)</f>
        <v>0</v>
      </c>
      <c r="H126" s="165"/>
      <c r="I126" s="166">
        <f t="shared" si="6"/>
        <v>0</v>
      </c>
      <c r="J126" s="167">
        <f t="shared" si="7"/>
        <v>0</v>
      </c>
      <c r="K126" s="166">
        <f t="shared" si="8"/>
        <v>0</v>
      </c>
      <c r="L126" s="166" t="str">
        <f t="shared" si="9"/>
        <v/>
      </c>
      <c r="M126" s="165"/>
      <c r="N126" s="166">
        <f>SUM('Pay App 1:Pay App 47'!L126)+SUM('Pay App 1:Pay App 47'!M126)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Data'!$N$2:$BW$88,49,FALSE)</f>
        <v>0</v>
      </c>
      <c r="F127" s="166">
        <f>IFERROR(E127+'Pay App 46'!F127,"")</f>
        <v>0</v>
      </c>
      <c r="G127" s="166">
        <f>SUM('Pay App 1:Pay App 46'!H127)</f>
        <v>0</v>
      </c>
      <c r="H127" s="165"/>
      <c r="I127" s="166">
        <f t="shared" si="6"/>
        <v>0</v>
      </c>
      <c r="J127" s="167">
        <f t="shared" si="7"/>
        <v>0</v>
      </c>
      <c r="K127" s="166">
        <f t="shared" si="8"/>
        <v>0</v>
      </c>
      <c r="L127" s="166" t="str">
        <f t="shared" si="9"/>
        <v/>
      </c>
      <c r="M127" s="165"/>
      <c r="N127" s="166">
        <f>SUM('Pay App 1:Pay App 47'!L127)+SUM('Pay App 1:Pay App 47'!M127)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Data'!$N$2:$BW$88,49,FALSE)</f>
        <v>0</v>
      </c>
      <c r="F128" s="166">
        <f>IFERROR(E128+'Pay App 46'!F128,"")</f>
        <v>0</v>
      </c>
      <c r="G128" s="166">
        <f>SUM('Pay App 1:Pay App 46'!H128)</f>
        <v>0</v>
      </c>
      <c r="H128" s="165"/>
      <c r="I128" s="166">
        <f t="shared" si="6"/>
        <v>0</v>
      </c>
      <c r="J128" s="167">
        <f t="shared" si="7"/>
        <v>0</v>
      </c>
      <c r="K128" s="166">
        <f t="shared" si="8"/>
        <v>0</v>
      </c>
      <c r="L128" s="166" t="str">
        <f t="shared" si="9"/>
        <v/>
      </c>
      <c r="M128" s="165"/>
      <c r="N128" s="166">
        <f>SUM('Pay App 1:Pay App 47'!L128)+SUM('Pay App 1:Pay App 47'!M128)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Data'!$N$2:$BW$88,49,FALSE)</f>
        <v>0</v>
      </c>
      <c r="F129" s="166">
        <f>IFERROR(E129+'Pay App 46'!F129,"")</f>
        <v>0</v>
      </c>
      <c r="G129" s="166">
        <f>SUM('Pay App 1:Pay App 46'!H129)</f>
        <v>0</v>
      </c>
      <c r="H129" s="165"/>
      <c r="I129" s="166">
        <f t="shared" si="6"/>
        <v>0</v>
      </c>
      <c r="J129" s="167">
        <f t="shared" si="7"/>
        <v>0</v>
      </c>
      <c r="K129" s="166">
        <f t="shared" si="8"/>
        <v>0</v>
      </c>
      <c r="L129" s="166" t="str">
        <f t="shared" si="9"/>
        <v/>
      </c>
      <c r="M129" s="165"/>
      <c r="N129" s="166">
        <f>SUM('Pay App 1:Pay App 47'!L129)+SUM('Pay App 1:Pay App 47'!M129)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Data'!$N$2:$BW$88,49,FALSE)</f>
        <v>0</v>
      </c>
      <c r="F130" s="166">
        <f>IFERROR(E130+'Pay App 46'!F130,"")</f>
        <v>0</v>
      </c>
      <c r="G130" s="166">
        <f>SUM('Pay App 1:Pay App 46'!H130)</f>
        <v>0</v>
      </c>
      <c r="H130" s="165"/>
      <c r="I130" s="166">
        <f t="shared" si="6"/>
        <v>0</v>
      </c>
      <c r="J130" s="167">
        <f t="shared" si="7"/>
        <v>0</v>
      </c>
      <c r="K130" s="166">
        <f t="shared" si="8"/>
        <v>0</v>
      </c>
      <c r="L130" s="166" t="str">
        <f t="shared" si="9"/>
        <v/>
      </c>
      <c r="M130" s="165"/>
      <c r="N130" s="166">
        <f>SUM('Pay App 1:Pay App 47'!L130)+SUM('Pay App 1:Pay App 47'!M130)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Data'!$N$2:$BW$88,49,FALSE)</f>
        <v>0</v>
      </c>
      <c r="F131" s="166">
        <f>IFERROR(E131+'Pay App 46'!F131,"")</f>
        <v>0</v>
      </c>
      <c r="G131" s="166">
        <f>SUM('Pay App 1:Pay App 46'!H131)</f>
        <v>0</v>
      </c>
      <c r="H131" s="165"/>
      <c r="I131" s="166">
        <f t="shared" si="6"/>
        <v>0</v>
      </c>
      <c r="J131" s="167">
        <f t="shared" si="7"/>
        <v>0</v>
      </c>
      <c r="K131" s="166">
        <f t="shared" si="8"/>
        <v>0</v>
      </c>
      <c r="L131" s="166" t="str">
        <f t="shared" si="9"/>
        <v/>
      </c>
      <c r="M131" s="165"/>
      <c r="N131" s="166">
        <f>SUM('Pay App 1:Pay App 47'!L131)+SUM('Pay App 1:Pay App 47'!M131)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Data'!$N$2:$BW$88,49,FALSE)</f>
        <v>0</v>
      </c>
      <c r="F132" s="166">
        <f>IFERROR(E132+'Pay App 46'!F132,"")</f>
        <v>0</v>
      </c>
      <c r="G132" s="166">
        <f>SUM('Pay App 1:Pay App 46'!H132)</f>
        <v>0</v>
      </c>
      <c r="H132" s="165"/>
      <c r="I132" s="166">
        <f t="shared" si="6"/>
        <v>0</v>
      </c>
      <c r="J132" s="167">
        <f t="shared" si="7"/>
        <v>0</v>
      </c>
      <c r="K132" s="166">
        <f t="shared" si="8"/>
        <v>0</v>
      </c>
      <c r="L132" s="166" t="str">
        <f t="shared" si="9"/>
        <v/>
      </c>
      <c r="M132" s="165"/>
      <c r="N132" s="166">
        <f>SUM('Pay App 1:Pay App 47'!L132)+SUM('Pay App 1:Pay App 47'!M132)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Data'!$N$2:$BW$88,49,FALSE)</f>
        <v>0</v>
      </c>
      <c r="F133" s="166">
        <f>IFERROR(E133+'Pay App 46'!F133,"")</f>
        <v>0</v>
      </c>
      <c r="G133" s="166">
        <f>SUM('Pay App 1:Pay App 46'!H133)</f>
        <v>0</v>
      </c>
      <c r="H133" s="165"/>
      <c r="I133" s="166">
        <f t="shared" si="6"/>
        <v>0</v>
      </c>
      <c r="J133" s="167">
        <f t="shared" si="7"/>
        <v>0</v>
      </c>
      <c r="K133" s="166">
        <f t="shared" si="8"/>
        <v>0</v>
      </c>
      <c r="L133" s="166" t="str">
        <f t="shared" si="9"/>
        <v/>
      </c>
      <c r="M133" s="165"/>
      <c r="N133" s="166">
        <f>SUM('Pay App 1:Pay App 47'!L133)+SUM('Pay App 1:Pay App 47'!M133)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Data'!$N$2:$BW$88,49,FALSE)</f>
        <v>0</v>
      </c>
      <c r="F134" s="166">
        <f>IFERROR(E134+'Pay App 46'!F134,"")</f>
        <v>0</v>
      </c>
      <c r="G134" s="166">
        <f>SUM('Pay App 1:Pay App 46'!H134)</f>
        <v>0</v>
      </c>
      <c r="H134" s="165"/>
      <c r="I134" s="166">
        <f t="shared" si="6"/>
        <v>0</v>
      </c>
      <c r="J134" s="167">
        <f t="shared" si="7"/>
        <v>0</v>
      </c>
      <c r="K134" s="166">
        <f t="shared" si="8"/>
        <v>0</v>
      </c>
      <c r="L134" s="166" t="str">
        <f t="shared" si="9"/>
        <v/>
      </c>
      <c r="M134" s="165"/>
      <c r="N134" s="166">
        <f>SUM('Pay App 1:Pay App 47'!L134)+SUM('Pay App 1:Pay App 47'!M134)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Data'!$N$2:$BW$88,49,FALSE)</f>
        <v>0</v>
      </c>
      <c r="F135" s="166">
        <f>IFERROR(E135+'Pay App 46'!F135,"")</f>
        <v>0</v>
      </c>
      <c r="G135" s="166">
        <f>SUM('Pay App 1:Pay App 46'!H135)</f>
        <v>0</v>
      </c>
      <c r="H135" s="165"/>
      <c r="I135" s="166">
        <f t="shared" si="6"/>
        <v>0</v>
      </c>
      <c r="J135" s="167">
        <f t="shared" si="7"/>
        <v>0</v>
      </c>
      <c r="K135" s="166">
        <f t="shared" si="8"/>
        <v>0</v>
      </c>
      <c r="L135" s="166" t="str">
        <f t="shared" si="9"/>
        <v/>
      </c>
      <c r="M135" s="165"/>
      <c r="N135" s="166">
        <f>SUM('Pay App 1:Pay App 47'!L135)+SUM('Pay App 1:Pay App 47'!M135)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Data'!$N$2:$BW$88,49,FALSE)</f>
        <v>0</v>
      </c>
      <c r="F136" s="166">
        <f>IFERROR(E136+'Pay App 46'!F136,"")</f>
        <v>0</v>
      </c>
      <c r="G136" s="166">
        <f>SUM('Pay App 1:Pay App 46'!H136)</f>
        <v>0</v>
      </c>
      <c r="H136" s="165"/>
      <c r="I136" s="166">
        <f t="shared" si="6"/>
        <v>0</v>
      </c>
      <c r="J136" s="167">
        <f t="shared" si="7"/>
        <v>0</v>
      </c>
      <c r="K136" s="166">
        <f t="shared" si="8"/>
        <v>0</v>
      </c>
      <c r="L136" s="166" t="str">
        <f t="shared" si="9"/>
        <v/>
      </c>
      <c r="M136" s="165"/>
      <c r="N136" s="166">
        <f>SUM('Pay App 1:Pay App 47'!L136)+SUM('Pay App 1:Pay App 47'!M136)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Data'!$N$2:$BW$88,49,FALSE)</f>
        <v>0</v>
      </c>
      <c r="F137" s="166">
        <f>IFERROR(E137+'Pay App 46'!F137,"")</f>
        <v>0</v>
      </c>
      <c r="G137" s="166">
        <f>SUM('Pay App 1:Pay App 46'!H137)</f>
        <v>0</v>
      </c>
      <c r="H137" s="165"/>
      <c r="I137" s="166">
        <f t="shared" si="6"/>
        <v>0</v>
      </c>
      <c r="J137" s="167">
        <f t="shared" si="7"/>
        <v>0</v>
      </c>
      <c r="K137" s="166">
        <f t="shared" si="8"/>
        <v>0</v>
      </c>
      <c r="L137" s="166" t="str">
        <f t="shared" si="9"/>
        <v/>
      </c>
      <c r="M137" s="165"/>
      <c r="N137" s="166">
        <f>SUM('Pay App 1:Pay App 47'!L137)+SUM('Pay App 1:Pay App 47'!M137)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Data'!$N$2:$BW$88,49,FALSE)</f>
        <v>0</v>
      </c>
      <c r="F138" s="166">
        <f>IFERROR(E138+'Pay App 46'!F138,"")</f>
        <v>0</v>
      </c>
      <c r="G138" s="166">
        <f>SUM('Pay App 1:Pay App 46'!H138)</f>
        <v>0</v>
      </c>
      <c r="H138" s="165"/>
      <c r="I138" s="166">
        <f t="shared" si="6"/>
        <v>0</v>
      </c>
      <c r="J138" s="167">
        <f t="shared" si="7"/>
        <v>0</v>
      </c>
      <c r="K138" s="166">
        <f t="shared" si="8"/>
        <v>0</v>
      </c>
      <c r="L138" s="166" t="str">
        <f t="shared" si="9"/>
        <v/>
      </c>
      <c r="M138" s="165"/>
      <c r="N138" s="166">
        <f>SUM('Pay App 1:Pay App 47'!L138)+SUM('Pay App 1:Pay App 47'!M138)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Data'!$N$2:$BW$88,49,FALSE)</f>
        <v>0</v>
      </c>
      <c r="F139" s="166">
        <f>IFERROR(E139+'Pay App 46'!F139,"")</f>
        <v>0</v>
      </c>
      <c r="G139" s="166">
        <f>SUM('Pay App 1:Pay App 46'!H139)</f>
        <v>0</v>
      </c>
      <c r="H139" s="165"/>
      <c r="I139" s="166">
        <f t="shared" si="6"/>
        <v>0</v>
      </c>
      <c r="J139" s="167">
        <f t="shared" si="7"/>
        <v>0</v>
      </c>
      <c r="K139" s="166">
        <f t="shared" si="8"/>
        <v>0</v>
      </c>
      <c r="L139" s="166" t="str">
        <f t="shared" si="9"/>
        <v/>
      </c>
      <c r="M139" s="165"/>
      <c r="N139" s="166">
        <f>SUM('Pay App 1:Pay App 47'!L139)+SUM('Pay App 1:Pay App 47'!M139)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Data'!$N$2:$BW$88,49,FALSE)</f>
        <v>0</v>
      </c>
      <c r="F140" s="166">
        <f>IFERROR(E140+'Pay App 46'!F140,"")</f>
        <v>0</v>
      </c>
      <c r="G140" s="166">
        <f>SUM('Pay App 1:Pay App 46'!H140)</f>
        <v>0</v>
      </c>
      <c r="H140" s="165"/>
      <c r="I140" s="166">
        <f t="shared" si="6"/>
        <v>0</v>
      </c>
      <c r="J140" s="167">
        <f t="shared" si="7"/>
        <v>0</v>
      </c>
      <c r="K140" s="166">
        <f t="shared" si="8"/>
        <v>0</v>
      </c>
      <c r="L140" s="166" t="str">
        <f t="shared" si="9"/>
        <v/>
      </c>
      <c r="M140" s="165"/>
      <c r="N140" s="166">
        <f>SUM('Pay App 1:Pay App 47'!L140)+SUM('Pay App 1:Pay App 47'!M140)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Data'!$N$2:$BW$88,49,FALSE)</f>
        <v>0</v>
      </c>
      <c r="F141" s="166">
        <f>IFERROR(E141+'Pay App 46'!F141,"")</f>
        <v>0</v>
      </c>
      <c r="G141" s="166">
        <f>SUM('Pay App 1:Pay App 46'!H141)</f>
        <v>0</v>
      </c>
      <c r="H141" s="165"/>
      <c r="I141" s="166">
        <f t="shared" si="6"/>
        <v>0</v>
      </c>
      <c r="J141" s="167">
        <f t="shared" si="7"/>
        <v>0</v>
      </c>
      <c r="K141" s="166">
        <f t="shared" si="8"/>
        <v>0</v>
      </c>
      <c r="L141" s="166" t="str">
        <f t="shared" si="9"/>
        <v/>
      </c>
      <c r="M141" s="165"/>
      <c r="N141" s="166">
        <f>SUM('Pay App 1:Pay App 47'!L141)+SUM('Pay App 1:Pay App 47'!M141)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Data'!$N$2:$BW$88,49,FALSE)</f>
        <v>0</v>
      </c>
      <c r="F142" s="166">
        <f>IFERROR(E142+'Pay App 46'!F142,"")</f>
        <v>0</v>
      </c>
      <c r="G142" s="166">
        <f>SUM('Pay App 1:Pay App 46'!H142)</f>
        <v>0</v>
      </c>
      <c r="H142" s="165"/>
      <c r="I142" s="166">
        <f t="shared" si="6"/>
        <v>0</v>
      </c>
      <c r="J142" s="167">
        <f t="shared" si="7"/>
        <v>0</v>
      </c>
      <c r="K142" s="166">
        <f t="shared" si="8"/>
        <v>0</v>
      </c>
      <c r="L142" s="166" t="str">
        <f t="shared" si="9"/>
        <v/>
      </c>
      <c r="M142" s="165"/>
      <c r="N142" s="166">
        <f>SUM('Pay App 1:Pay App 47'!L142)+SUM('Pay App 1:Pay App 47'!M142)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Data'!$N$2:$BW$88,49,FALSE)</f>
        <v>0</v>
      </c>
      <c r="F143" s="166">
        <f>IFERROR(E143+'Pay App 46'!F143,"")</f>
        <v>0</v>
      </c>
      <c r="G143" s="166">
        <f>SUM('Pay App 1:Pay App 46'!H143)</f>
        <v>0</v>
      </c>
      <c r="H143" s="165"/>
      <c r="I143" s="166">
        <f t="shared" si="6"/>
        <v>0</v>
      </c>
      <c r="J143" s="167">
        <f t="shared" si="7"/>
        <v>0</v>
      </c>
      <c r="K143" s="166">
        <f t="shared" si="8"/>
        <v>0</v>
      </c>
      <c r="L143" s="166" t="str">
        <f t="shared" si="9"/>
        <v/>
      </c>
      <c r="M143" s="165"/>
      <c r="N143" s="166">
        <f>SUM('Pay App 1:Pay App 47'!L143)+SUM('Pay App 1:Pay App 47'!M143)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Data'!$N$2:$BW$88,49,FALSE)</f>
        <v>0</v>
      </c>
      <c r="F144" s="166">
        <f>IFERROR(E144+'Pay App 46'!F144,"")</f>
        <v>0</v>
      </c>
      <c r="G144" s="166">
        <f>SUM('Pay App 1:Pay App 46'!H144)</f>
        <v>0</v>
      </c>
      <c r="H144" s="165"/>
      <c r="I144" s="166">
        <f t="shared" si="6"/>
        <v>0</v>
      </c>
      <c r="J144" s="167">
        <f t="shared" si="7"/>
        <v>0</v>
      </c>
      <c r="K144" s="166">
        <f t="shared" si="8"/>
        <v>0</v>
      </c>
      <c r="L144" s="166" t="str">
        <f t="shared" si="9"/>
        <v/>
      </c>
      <c r="M144" s="165"/>
      <c r="N144" s="166">
        <f>SUM('Pay App 1:Pay App 47'!L144)+SUM('Pay App 1:Pay App 47'!M144)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Data'!$N$2:$BW$88,49,FALSE)</f>
        <v>0</v>
      </c>
      <c r="F145" s="166">
        <f>IFERROR(E145+'Pay App 46'!F145,"")</f>
        <v>0</v>
      </c>
      <c r="G145" s="166">
        <f>SUM('Pay App 1:Pay App 46'!H145)</f>
        <v>0</v>
      </c>
      <c r="H145" s="165"/>
      <c r="I145" s="166">
        <f t="shared" si="6"/>
        <v>0</v>
      </c>
      <c r="J145" s="167">
        <f t="shared" si="7"/>
        <v>0</v>
      </c>
      <c r="K145" s="166">
        <f t="shared" si="8"/>
        <v>0</v>
      </c>
      <c r="L145" s="166" t="str">
        <f t="shared" si="9"/>
        <v/>
      </c>
      <c r="M145" s="165"/>
      <c r="N145" s="166">
        <f>SUM('Pay App 1:Pay App 47'!L145)+SUM('Pay App 1:Pay App 47'!M145)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Data'!$N$2:$BW$88,49,FALSE)</f>
        <v>0</v>
      </c>
      <c r="F146" s="166">
        <f>IFERROR(E146+'Pay App 46'!F146,"")</f>
        <v>0</v>
      </c>
      <c r="G146" s="166">
        <f>SUM('Pay App 1:Pay App 46'!H146)</f>
        <v>0</v>
      </c>
      <c r="H146" s="165"/>
      <c r="I146" s="166">
        <f t="shared" si="6"/>
        <v>0</v>
      </c>
      <c r="J146" s="167">
        <f t="shared" si="7"/>
        <v>0</v>
      </c>
      <c r="K146" s="166">
        <f t="shared" si="8"/>
        <v>0</v>
      </c>
      <c r="L146" s="166" t="str">
        <f t="shared" si="9"/>
        <v/>
      </c>
      <c r="M146" s="165"/>
      <c r="N146" s="166">
        <f>SUM('Pay App 1:Pay App 47'!L146)+SUM('Pay App 1:Pay App 47'!M146)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Data'!$N$2:$BW$88,49,FALSE)</f>
        <v>0</v>
      </c>
      <c r="F147" s="166">
        <f>IFERROR(E147+'Pay App 46'!F147,"")</f>
        <v>0</v>
      </c>
      <c r="G147" s="166">
        <f>SUM('Pay App 1:Pay App 46'!H147)</f>
        <v>0</v>
      </c>
      <c r="H147" s="165"/>
      <c r="I147" s="166">
        <f t="shared" si="6"/>
        <v>0</v>
      </c>
      <c r="J147" s="167">
        <f t="shared" si="7"/>
        <v>0</v>
      </c>
      <c r="K147" s="166">
        <f t="shared" si="8"/>
        <v>0</v>
      </c>
      <c r="L147" s="166" t="str">
        <f t="shared" si="9"/>
        <v/>
      </c>
      <c r="M147" s="165"/>
      <c r="N147" s="166">
        <f>SUM('Pay App 1:Pay App 47'!L147)+SUM('Pay App 1:Pay App 47'!M147)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Data'!$N$2:$BW$88,49,FALSE)</f>
        <v>0</v>
      </c>
      <c r="F148" s="166">
        <f>IFERROR(E148+'Pay App 46'!F148,"")</f>
        <v>0</v>
      </c>
      <c r="G148" s="166">
        <f>SUM('Pay App 1:Pay App 46'!H148)</f>
        <v>0</v>
      </c>
      <c r="H148" s="165"/>
      <c r="I148" s="166">
        <f t="shared" si="6"/>
        <v>0</v>
      </c>
      <c r="J148" s="167">
        <f t="shared" si="7"/>
        <v>0</v>
      </c>
      <c r="K148" s="166">
        <f t="shared" si="8"/>
        <v>0</v>
      </c>
      <c r="L148" s="166" t="str">
        <f t="shared" si="9"/>
        <v/>
      </c>
      <c r="M148" s="165"/>
      <c r="N148" s="166">
        <f>SUM('Pay App 1:Pay App 47'!L148)+SUM('Pay App 1:Pay App 47'!M148)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4iPJikvGfYcn6L5u1zKgRNbPr58nN/VISZjZ5teiNk3mWYaz/AXSFCu+JjfsHslNevvCG3j4oBd4U6Q4svm53A==" saltValue="65OMrxXWXjegg+VAGGTvww=="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153" priority="2" operator="equal">
      <formula>0</formula>
    </cfRule>
  </conditionalFormatting>
  <conditionalFormatting sqref="D106:G148">
    <cfRule type="cellIs" dxfId="152" priority="1" operator="equal">
      <formula>0</formula>
    </cfRule>
  </conditionalFormatting>
  <conditionalFormatting sqref="D10:H10 D12:H14 D19:H21">
    <cfRule type="cellIs" dxfId="151" priority="6" operator="equal">
      <formula>0</formula>
    </cfRule>
  </conditionalFormatting>
  <conditionalFormatting sqref="H51">
    <cfRule type="cellIs" dxfId="150" priority="9" operator="lessThan">
      <formula>0</formula>
    </cfRule>
  </conditionalFormatting>
  <conditionalFormatting sqref="I57:I100 K57:K100 I106:I148 K106:K148 N106:O148">
    <cfRule type="cellIs" dxfId="149" priority="14" operator="equal">
      <formula>0</formula>
    </cfRule>
  </conditionalFormatting>
  <conditionalFormatting sqref="J57:J100 J106:J149">
    <cfRule type="cellIs" dxfId="148" priority="11" operator="greaterThan">
      <formula>1</formula>
    </cfRule>
    <cfRule type="cellIs" dxfId="147" priority="12" operator="equal">
      <formula>0</formula>
    </cfRule>
  </conditionalFormatting>
  <conditionalFormatting sqref="K57:K100 K106:K148">
    <cfRule type="cellIs" dxfId="146" priority="10" operator="lessThan">
      <formula>0</formula>
    </cfRule>
  </conditionalFormatting>
  <conditionalFormatting sqref="M57:M100">
    <cfRule type="cellIs" dxfId="145" priority="13" operator="lessThan">
      <formula>0</formula>
    </cfRule>
  </conditionalFormatting>
  <conditionalFormatting sqref="M106:M148">
    <cfRule type="cellIs" dxfId="144" priority="8" operator="lessThan">
      <formula>0</formula>
    </cfRule>
  </conditionalFormatting>
  <conditionalFormatting sqref="N57:O100">
    <cfRule type="cellIs" dxfId="143"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2601D60F-5F66-42D0-938D-E61D8BFFBFAE}">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F05DE4AE-6B80-4361-9A5B-2ACEC03530E4}">
          <x14:formula1>
            <xm:f>'Graph Data'!$L$74:$L$76</xm:f>
          </x14:formula1>
          <xm:sqref>G17</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09195-B8A9-49B6-B03D-B93EE1A07A1E}">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48</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48'!E149)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48'!G41)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47'!H49)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48.1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Data'!$N$2:$BW$88,50,FALSE)</f>
        <v>0</v>
      </c>
      <c r="F57" s="166">
        <f>IFERROR(E57+'Pay App 47'!F57,"")</f>
        <v>0</v>
      </c>
      <c r="G57" s="166">
        <f>SUM('Pay App 1:Pay App 47'!H57)</f>
        <v>0</v>
      </c>
      <c r="H57" s="165"/>
      <c r="I57" s="166">
        <f>G57+H57</f>
        <v>0</v>
      </c>
      <c r="J57" s="167">
        <f>IFERROR(I57/F57,0)</f>
        <v>0</v>
      </c>
      <c r="K57" s="166">
        <f>IFERROR(F57-I57,"")</f>
        <v>0</v>
      </c>
      <c r="L57" s="166" t="str">
        <f>IF(AND($H$33&lt;100000, $H$33&gt;0, H57&gt;=1),0,IF(AND($H$33&gt;=100000,H57&lt;&gt;""),O57,""))</f>
        <v/>
      </c>
      <c r="M57" s="165"/>
      <c r="N57" s="166">
        <f>SUM('Pay App 1:Pay App 48'!L57)+SUM('Pay App 1:Pay App 48'!M57)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Data'!$N$2:$BW$88,50,FALSE)</f>
        <v>0</v>
      </c>
      <c r="F58" s="166">
        <f>IFERROR(E58+'Pay App 47'!F58,"")</f>
        <v>0</v>
      </c>
      <c r="G58" s="166">
        <f>SUM('Pay App 1:Pay App 47'!H58)</f>
        <v>0</v>
      </c>
      <c r="H58" s="165"/>
      <c r="I58" s="166">
        <f>G58+H58</f>
        <v>0</v>
      </c>
      <c r="J58" s="167">
        <f>IFERROR(I58/F58,0)</f>
        <v>0</v>
      </c>
      <c r="K58" s="166">
        <f>IFERROR(F58-I58,"")</f>
        <v>0</v>
      </c>
      <c r="L58" s="166" t="str">
        <f t="shared" ref="L58:L100" si="0">IF(AND($H$33&lt;100000, $H$33&gt;0, H58&gt;=1),0,IF(AND($H$33&gt;=100000,H58&lt;&gt;""),O58,""))</f>
        <v/>
      </c>
      <c r="M58" s="165"/>
      <c r="N58" s="166">
        <f>SUM('Pay App 1:Pay App 48'!L58)+SUM('Pay App 1:Pay App 48'!M58)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Data'!$N$2:$BW$88,50,FALSE)</f>
        <v>0</v>
      </c>
      <c r="F59" s="166">
        <f>IFERROR(E59+'Pay App 47'!F59,"")</f>
        <v>0</v>
      </c>
      <c r="G59" s="166">
        <f>SUM('Pay App 1:Pay App 47'!H59)</f>
        <v>0</v>
      </c>
      <c r="H59" s="165"/>
      <c r="I59" s="166">
        <f t="shared" ref="I59:I99" si="2">G59+H59</f>
        <v>0</v>
      </c>
      <c r="J59" s="167">
        <f t="shared" ref="J59:J99" si="3">IFERROR(I59/F59,0)</f>
        <v>0</v>
      </c>
      <c r="K59" s="166">
        <f t="shared" ref="K59:K99" si="4">IFERROR(F59-I59,"")</f>
        <v>0</v>
      </c>
      <c r="L59" s="166" t="str">
        <f t="shared" si="0"/>
        <v/>
      </c>
      <c r="M59" s="165"/>
      <c r="N59" s="166">
        <f>SUM('Pay App 1:Pay App 48'!L59)+SUM('Pay App 1:Pay App 48'!M59)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Data'!$N$2:$BW$88,50,FALSE)</f>
        <v>0</v>
      </c>
      <c r="F60" s="166">
        <f>IFERROR(E60+'Pay App 47'!F60,"")</f>
        <v>0</v>
      </c>
      <c r="G60" s="166">
        <f>SUM('Pay App 1:Pay App 47'!H60)</f>
        <v>0</v>
      </c>
      <c r="H60" s="165"/>
      <c r="I60" s="166">
        <f t="shared" si="2"/>
        <v>0</v>
      </c>
      <c r="J60" s="167">
        <f t="shared" si="3"/>
        <v>0</v>
      </c>
      <c r="K60" s="166">
        <f t="shared" si="4"/>
        <v>0</v>
      </c>
      <c r="L60" s="166" t="str">
        <f t="shared" si="0"/>
        <v/>
      </c>
      <c r="M60" s="165"/>
      <c r="N60" s="166">
        <f>SUM('Pay App 1:Pay App 48'!L60)+SUM('Pay App 1:Pay App 48'!M60)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Data'!$N$2:$BW$88,50,FALSE)</f>
        <v>0</v>
      </c>
      <c r="F61" s="166">
        <f>IFERROR(E61+'Pay App 47'!F61,"")</f>
        <v>0</v>
      </c>
      <c r="G61" s="166">
        <f>SUM('Pay App 1:Pay App 47'!H61)</f>
        <v>0</v>
      </c>
      <c r="H61" s="165"/>
      <c r="I61" s="166">
        <f t="shared" si="2"/>
        <v>0</v>
      </c>
      <c r="J61" s="167">
        <f t="shared" si="3"/>
        <v>0</v>
      </c>
      <c r="K61" s="166">
        <f t="shared" si="4"/>
        <v>0</v>
      </c>
      <c r="L61" s="166" t="str">
        <f t="shared" si="0"/>
        <v/>
      </c>
      <c r="M61" s="165"/>
      <c r="N61" s="166">
        <f>SUM('Pay App 1:Pay App 48'!L61)+SUM('Pay App 1:Pay App 48'!M61)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Data'!$N$2:$BW$88,50,FALSE)</f>
        <v>0</v>
      </c>
      <c r="F62" s="166">
        <f>IFERROR(E62+'Pay App 47'!F62,"")</f>
        <v>0</v>
      </c>
      <c r="G62" s="166">
        <f>SUM('Pay App 1:Pay App 47'!H62)</f>
        <v>0</v>
      </c>
      <c r="H62" s="165"/>
      <c r="I62" s="166">
        <f t="shared" si="2"/>
        <v>0</v>
      </c>
      <c r="J62" s="167">
        <f t="shared" si="3"/>
        <v>0</v>
      </c>
      <c r="K62" s="166">
        <f t="shared" si="4"/>
        <v>0</v>
      </c>
      <c r="L62" s="166" t="str">
        <f t="shared" si="0"/>
        <v/>
      </c>
      <c r="M62" s="165"/>
      <c r="N62" s="166">
        <f>SUM('Pay App 1:Pay App 48'!L62)+SUM('Pay App 1:Pay App 48'!M62)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Data'!$N$2:$BW$88,50,FALSE)</f>
        <v>0</v>
      </c>
      <c r="F63" s="166">
        <f>IFERROR(E63+'Pay App 47'!F63,"")</f>
        <v>0</v>
      </c>
      <c r="G63" s="166">
        <f>SUM('Pay App 1:Pay App 47'!H63)</f>
        <v>0</v>
      </c>
      <c r="H63" s="165"/>
      <c r="I63" s="166">
        <f t="shared" si="2"/>
        <v>0</v>
      </c>
      <c r="J63" s="167">
        <f t="shared" si="3"/>
        <v>0</v>
      </c>
      <c r="K63" s="166">
        <f t="shared" si="4"/>
        <v>0</v>
      </c>
      <c r="L63" s="166" t="str">
        <f t="shared" si="0"/>
        <v/>
      </c>
      <c r="M63" s="165"/>
      <c r="N63" s="166">
        <f>SUM('Pay App 1:Pay App 48'!L63)+SUM('Pay App 1:Pay App 48'!M63)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Data'!$N$2:$BW$88,50,FALSE)</f>
        <v>0</v>
      </c>
      <c r="F64" s="166">
        <f>IFERROR(E64+'Pay App 47'!F64,"")</f>
        <v>0</v>
      </c>
      <c r="G64" s="166">
        <f>SUM('Pay App 1:Pay App 47'!H64)</f>
        <v>0</v>
      </c>
      <c r="H64" s="165"/>
      <c r="I64" s="166">
        <f t="shared" si="2"/>
        <v>0</v>
      </c>
      <c r="J64" s="167">
        <f t="shared" si="3"/>
        <v>0</v>
      </c>
      <c r="K64" s="166">
        <f t="shared" si="4"/>
        <v>0</v>
      </c>
      <c r="L64" s="166" t="str">
        <f t="shared" si="0"/>
        <v/>
      </c>
      <c r="M64" s="165"/>
      <c r="N64" s="166">
        <f>SUM('Pay App 1:Pay App 48'!L64)+SUM('Pay App 1:Pay App 48'!M64)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Data'!$N$2:$BW$88,50,FALSE)</f>
        <v>0</v>
      </c>
      <c r="F65" s="166">
        <f>IFERROR(E65+'Pay App 47'!F65,"")</f>
        <v>0</v>
      </c>
      <c r="G65" s="166">
        <f>SUM('Pay App 1:Pay App 47'!H65)</f>
        <v>0</v>
      </c>
      <c r="H65" s="165"/>
      <c r="I65" s="166">
        <f t="shared" si="2"/>
        <v>0</v>
      </c>
      <c r="J65" s="167">
        <f t="shared" si="3"/>
        <v>0</v>
      </c>
      <c r="K65" s="166">
        <f t="shared" si="4"/>
        <v>0</v>
      </c>
      <c r="L65" s="166" t="str">
        <f t="shared" si="0"/>
        <v/>
      </c>
      <c r="M65" s="165"/>
      <c r="N65" s="166">
        <f>SUM('Pay App 1:Pay App 48'!L65)+SUM('Pay App 1:Pay App 48'!M65)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Data'!$N$2:$BW$88,50,FALSE)</f>
        <v>0</v>
      </c>
      <c r="F66" s="166">
        <f>IFERROR(E66+'Pay App 47'!F66,"")</f>
        <v>0</v>
      </c>
      <c r="G66" s="166">
        <f>SUM('Pay App 1:Pay App 47'!H66)</f>
        <v>0</v>
      </c>
      <c r="H66" s="165"/>
      <c r="I66" s="166">
        <f t="shared" si="2"/>
        <v>0</v>
      </c>
      <c r="J66" s="167">
        <f t="shared" si="3"/>
        <v>0</v>
      </c>
      <c r="K66" s="166">
        <f t="shared" si="4"/>
        <v>0</v>
      </c>
      <c r="L66" s="166" t="str">
        <f t="shared" si="0"/>
        <v/>
      </c>
      <c r="M66" s="165"/>
      <c r="N66" s="166">
        <f>SUM('Pay App 1:Pay App 48'!L66)+SUM('Pay App 1:Pay App 48'!M66)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Data'!$N$2:$BW$88,50,FALSE)</f>
        <v>0</v>
      </c>
      <c r="F67" s="166">
        <f>IFERROR(E67+'Pay App 47'!F67,"")</f>
        <v>0</v>
      </c>
      <c r="G67" s="166">
        <f>SUM('Pay App 1:Pay App 47'!H67)</f>
        <v>0</v>
      </c>
      <c r="H67" s="165"/>
      <c r="I67" s="166">
        <f t="shared" si="2"/>
        <v>0</v>
      </c>
      <c r="J67" s="167">
        <f t="shared" si="3"/>
        <v>0</v>
      </c>
      <c r="K67" s="166">
        <f t="shared" si="4"/>
        <v>0</v>
      </c>
      <c r="L67" s="166" t="str">
        <f t="shared" si="0"/>
        <v/>
      </c>
      <c r="M67" s="165"/>
      <c r="N67" s="166">
        <f>SUM('Pay App 1:Pay App 48'!L67)+SUM('Pay App 1:Pay App 48'!M67)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Data'!$N$2:$BW$88,50,FALSE)</f>
        <v>0</v>
      </c>
      <c r="F68" s="166">
        <f>IFERROR(E68+'Pay App 47'!F68,"")</f>
        <v>0</v>
      </c>
      <c r="G68" s="166">
        <f>SUM('Pay App 1:Pay App 47'!H68)</f>
        <v>0</v>
      </c>
      <c r="H68" s="165"/>
      <c r="I68" s="166">
        <f t="shared" si="2"/>
        <v>0</v>
      </c>
      <c r="J68" s="167">
        <f t="shared" si="3"/>
        <v>0</v>
      </c>
      <c r="K68" s="166">
        <f t="shared" si="4"/>
        <v>0</v>
      </c>
      <c r="L68" s="166" t="str">
        <f t="shared" si="0"/>
        <v/>
      </c>
      <c r="M68" s="165"/>
      <c r="N68" s="166">
        <f>SUM('Pay App 1:Pay App 48'!L68)+SUM('Pay App 1:Pay App 48'!M68)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Data'!$N$2:$BW$88,50,FALSE)</f>
        <v>0</v>
      </c>
      <c r="F69" s="166">
        <f>IFERROR(E69+'Pay App 47'!F69,"")</f>
        <v>0</v>
      </c>
      <c r="G69" s="166">
        <f>SUM('Pay App 1:Pay App 47'!H69)</f>
        <v>0</v>
      </c>
      <c r="H69" s="165"/>
      <c r="I69" s="166">
        <f t="shared" si="2"/>
        <v>0</v>
      </c>
      <c r="J69" s="167">
        <f t="shared" si="3"/>
        <v>0</v>
      </c>
      <c r="K69" s="166">
        <f t="shared" si="4"/>
        <v>0</v>
      </c>
      <c r="L69" s="166" t="str">
        <f t="shared" si="0"/>
        <v/>
      </c>
      <c r="M69" s="165"/>
      <c r="N69" s="166">
        <f>SUM('Pay App 1:Pay App 48'!L69)+SUM('Pay App 1:Pay App 48'!M69)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Data'!$N$2:$BW$88,50,FALSE)</f>
        <v>0</v>
      </c>
      <c r="F70" s="166">
        <f>IFERROR(E70+'Pay App 47'!F70,"")</f>
        <v>0</v>
      </c>
      <c r="G70" s="166">
        <f>SUM('Pay App 1:Pay App 47'!H70)</f>
        <v>0</v>
      </c>
      <c r="H70" s="165"/>
      <c r="I70" s="166">
        <f t="shared" si="2"/>
        <v>0</v>
      </c>
      <c r="J70" s="167">
        <f t="shared" si="3"/>
        <v>0</v>
      </c>
      <c r="K70" s="166">
        <f t="shared" si="4"/>
        <v>0</v>
      </c>
      <c r="L70" s="166" t="str">
        <f t="shared" si="0"/>
        <v/>
      </c>
      <c r="M70" s="165"/>
      <c r="N70" s="166">
        <f>SUM('Pay App 1:Pay App 48'!L70)+SUM('Pay App 1:Pay App 48'!M70)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Data'!$N$2:$BW$88,50,FALSE)</f>
        <v>0</v>
      </c>
      <c r="F71" s="166">
        <f>IFERROR(E71+'Pay App 47'!F71,"")</f>
        <v>0</v>
      </c>
      <c r="G71" s="166">
        <f>SUM('Pay App 1:Pay App 47'!H71)</f>
        <v>0</v>
      </c>
      <c r="H71" s="165"/>
      <c r="I71" s="166">
        <f t="shared" si="2"/>
        <v>0</v>
      </c>
      <c r="J71" s="167">
        <f t="shared" si="3"/>
        <v>0</v>
      </c>
      <c r="K71" s="166">
        <f t="shared" si="4"/>
        <v>0</v>
      </c>
      <c r="L71" s="166" t="str">
        <f t="shared" si="0"/>
        <v/>
      </c>
      <c r="M71" s="165"/>
      <c r="N71" s="166">
        <f>SUM('Pay App 1:Pay App 48'!L71)+SUM('Pay App 1:Pay App 48'!M71)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Data'!$N$2:$BW$88,50,FALSE)</f>
        <v>0</v>
      </c>
      <c r="F72" s="166">
        <f>IFERROR(E72+'Pay App 47'!F72,"")</f>
        <v>0</v>
      </c>
      <c r="G72" s="166">
        <f>SUM('Pay App 1:Pay App 47'!H72)</f>
        <v>0</v>
      </c>
      <c r="H72" s="165"/>
      <c r="I72" s="166">
        <f t="shared" si="2"/>
        <v>0</v>
      </c>
      <c r="J72" s="167">
        <f t="shared" si="3"/>
        <v>0</v>
      </c>
      <c r="K72" s="166">
        <f t="shared" si="4"/>
        <v>0</v>
      </c>
      <c r="L72" s="166" t="str">
        <f t="shared" si="0"/>
        <v/>
      </c>
      <c r="M72" s="165"/>
      <c r="N72" s="166">
        <f>SUM('Pay App 1:Pay App 48'!L72)+SUM('Pay App 1:Pay App 48'!M72)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Data'!$N$2:$BW$88,50,FALSE)</f>
        <v>0</v>
      </c>
      <c r="F73" s="166">
        <f>IFERROR(E73+'Pay App 47'!F73,"")</f>
        <v>0</v>
      </c>
      <c r="G73" s="166">
        <f>SUM('Pay App 1:Pay App 47'!H73)</f>
        <v>0</v>
      </c>
      <c r="H73" s="165"/>
      <c r="I73" s="166">
        <f t="shared" si="2"/>
        <v>0</v>
      </c>
      <c r="J73" s="167">
        <f t="shared" si="3"/>
        <v>0</v>
      </c>
      <c r="K73" s="166">
        <f t="shared" si="4"/>
        <v>0</v>
      </c>
      <c r="L73" s="166" t="str">
        <f t="shared" si="0"/>
        <v/>
      </c>
      <c r="M73" s="165"/>
      <c r="N73" s="166">
        <f>SUM('Pay App 1:Pay App 48'!L73)+SUM('Pay App 1:Pay App 48'!M73)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Data'!$N$2:$BW$88,50,FALSE)</f>
        <v>0</v>
      </c>
      <c r="F74" s="166">
        <f>IFERROR(E74+'Pay App 47'!F74,"")</f>
        <v>0</v>
      </c>
      <c r="G74" s="166">
        <f>SUM('Pay App 1:Pay App 47'!H74)</f>
        <v>0</v>
      </c>
      <c r="H74" s="165"/>
      <c r="I74" s="166">
        <f t="shared" si="2"/>
        <v>0</v>
      </c>
      <c r="J74" s="167">
        <f t="shared" si="3"/>
        <v>0</v>
      </c>
      <c r="K74" s="166">
        <f t="shared" si="4"/>
        <v>0</v>
      </c>
      <c r="L74" s="166" t="str">
        <f t="shared" si="0"/>
        <v/>
      </c>
      <c r="M74" s="165"/>
      <c r="N74" s="166">
        <f>SUM('Pay App 1:Pay App 48'!L74)+SUM('Pay App 1:Pay App 48'!M74)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Data'!$N$2:$BW$88,50,FALSE)</f>
        <v>0</v>
      </c>
      <c r="F75" s="166">
        <f>IFERROR(E75+'Pay App 47'!F75,"")</f>
        <v>0</v>
      </c>
      <c r="G75" s="166">
        <f>SUM('Pay App 1:Pay App 47'!H75)</f>
        <v>0</v>
      </c>
      <c r="H75" s="165"/>
      <c r="I75" s="166">
        <f t="shared" si="2"/>
        <v>0</v>
      </c>
      <c r="J75" s="167">
        <f t="shared" si="3"/>
        <v>0</v>
      </c>
      <c r="K75" s="166">
        <f t="shared" si="4"/>
        <v>0</v>
      </c>
      <c r="L75" s="166" t="str">
        <f t="shared" si="0"/>
        <v/>
      </c>
      <c r="M75" s="165"/>
      <c r="N75" s="166">
        <f>SUM('Pay App 1:Pay App 48'!L75)+SUM('Pay App 1:Pay App 48'!M75)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Data'!$N$2:$BW$88,50,FALSE)</f>
        <v>0</v>
      </c>
      <c r="F76" s="166">
        <f>IFERROR(E76+'Pay App 47'!F76,"")</f>
        <v>0</v>
      </c>
      <c r="G76" s="166">
        <f>SUM('Pay App 1:Pay App 47'!H76)</f>
        <v>0</v>
      </c>
      <c r="H76" s="165"/>
      <c r="I76" s="166">
        <f t="shared" si="2"/>
        <v>0</v>
      </c>
      <c r="J76" s="167">
        <f t="shared" si="3"/>
        <v>0</v>
      </c>
      <c r="K76" s="166">
        <f t="shared" si="4"/>
        <v>0</v>
      </c>
      <c r="L76" s="166" t="str">
        <f t="shared" si="0"/>
        <v/>
      </c>
      <c r="M76" s="165"/>
      <c r="N76" s="166">
        <f>SUM('Pay App 1:Pay App 48'!L76)+SUM('Pay App 1:Pay App 48'!M76)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Data'!$N$2:$BW$88,50,FALSE)</f>
        <v>0</v>
      </c>
      <c r="F77" s="166">
        <f>IFERROR(E77+'Pay App 47'!F77,"")</f>
        <v>0</v>
      </c>
      <c r="G77" s="166">
        <f>SUM('Pay App 1:Pay App 47'!H77)</f>
        <v>0</v>
      </c>
      <c r="H77" s="165"/>
      <c r="I77" s="166">
        <f t="shared" si="2"/>
        <v>0</v>
      </c>
      <c r="J77" s="167">
        <f t="shared" si="3"/>
        <v>0</v>
      </c>
      <c r="K77" s="166">
        <f t="shared" si="4"/>
        <v>0</v>
      </c>
      <c r="L77" s="166" t="str">
        <f t="shared" si="0"/>
        <v/>
      </c>
      <c r="M77" s="165"/>
      <c r="N77" s="166">
        <f>SUM('Pay App 1:Pay App 48'!L77)+SUM('Pay App 1:Pay App 48'!M77)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Data'!$N$2:$BW$88,50,FALSE)</f>
        <v>0</v>
      </c>
      <c r="F78" s="166">
        <f>IFERROR(E78+'Pay App 47'!F78,"")</f>
        <v>0</v>
      </c>
      <c r="G78" s="166">
        <f>SUM('Pay App 1:Pay App 47'!H78)</f>
        <v>0</v>
      </c>
      <c r="H78" s="165"/>
      <c r="I78" s="166">
        <f t="shared" si="2"/>
        <v>0</v>
      </c>
      <c r="J78" s="167">
        <f t="shared" si="3"/>
        <v>0</v>
      </c>
      <c r="K78" s="166">
        <f t="shared" si="4"/>
        <v>0</v>
      </c>
      <c r="L78" s="166" t="str">
        <f t="shared" si="0"/>
        <v/>
      </c>
      <c r="M78" s="165"/>
      <c r="N78" s="166">
        <f>SUM('Pay App 1:Pay App 48'!L78)+SUM('Pay App 1:Pay App 48'!M78)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Data'!$N$2:$BW$88,50,FALSE)</f>
        <v>0</v>
      </c>
      <c r="F79" s="166">
        <f>IFERROR(E79+'Pay App 47'!F79,"")</f>
        <v>0</v>
      </c>
      <c r="G79" s="166">
        <f>SUM('Pay App 1:Pay App 47'!H79)</f>
        <v>0</v>
      </c>
      <c r="H79" s="165"/>
      <c r="I79" s="166">
        <f t="shared" si="2"/>
        <v>0</v>
      </c>
      <c r="J79" s="167">
        <f t="shared" si="3"/>
        <v>0</v>
      </c>
      <c r="K79" s="166">
        <f t="shared" si="4"/>
        <v>0</v>
      </c>
      <c r="L79" s="166" t="str">
        <f t="shared" si="0"/>
        <v/>
      </c>
      <c r="M79" s="165"/>
      <c r="N79" s="166">
        <f>SUM('Pay App 1:Pay App 48'!L79)+SUM('Pay App 1:Pay App 48'!M79)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Data'!$N$2:$BW$88,50,FALSE)</f>
        <v>0</v>
      </c>
      <c r="F80" s="166">
        <f>IFERROR(E80+'Pay App 47'!F80,"")</f>
        <v>0</v>
      </c>
      <c r="G80" s="166">
        <f>SUM('Pay App 1:Pay App 47'!H80)</f>
        <v>0</v>
      </c>
      <c r="H80" s="165"/>
      <c r="I80" s="166">
        <f t="shared" si="2"/>
        <v>0</v>
      </c>
      <c r="J80" s="167">
        <f t="shared" si="3"/>
        <v>0</v>
      </c>
      <c r="K80" s="166">
        <f t="shared" si="4"/>
        <v>0</v>
      </c>
      <c r="L80" s="166" t="str">
        <f t="shared" si="0"/>
        <v/>
      </c>
      <c r="M80" s="165"/>
      <c r="N80" s="166">
        <f>SUM('Pay App 1:Pay App 48'!L80)+SUM('Pay App 1:Pay App 48'!M80)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Data'!$N$2:$BW$88,50,FALSE)</f>
        <v>0</v>
      </c>
      <c r="F81" s="166">
        <f>IFERROR(E81+'Pay App 47'!F81,"")</f>
        <v>0</v>
      </c>
      <c r="G81" s="166">
        <f>SUM('Pay App 1:Pay App 47'!H81)</f>
        <v>0</v>
      </c>
      <c r="H81" s="165"/>
      <c r="I81" s="166">
        <f t="shared" si="2"/>
        <v>0</v>
      </c>
      <c r="J81" s="167">
        <f t="shared" si="3"/>
        <v>0</v>
      </c>
      <c r="K81" s="166">
        <f t="shared" si="4"/>
        <v>0</v>
      </c>
      <c r="L81" s="166" t="str">
        <f t="shared" si="0"/>
        <v/>
      </c>
      <c r="M81" s="165"/>
      <c r="N81" s="166">
        <f>SUM('Pay App 1:Pay App 48'!L81)+SUM('Pay App 1:Pay App 48'!M81)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Data'!$N$2:$BW$88,50,FALSE)</f>
        <v>0</v>
      </c>
      <c r="F82" s="166">
        <f>IFERROR(E82+'Pay App 47'!F82,"")</f>
        <v>0</v>
      </c>
      <c r="G82" s="166">
        <f>SUM('Pay App 1:Pay App 47'!H82)</f>
        <v>0</v>
      </c>
      <c r="H82" s="165"/>
      <c r="I82" s="166">
        <f t="shared" si="2"/>
        <v>0</v>
      </c>
      <c r="J82" s="167">
        <f t="shared" si="3"/>
        <v>0</v>
      </c>
      <c r="K82" s="166">
        <f t="shared" si="4"/>
        <v>0</v>
      </c>
      <c r="L82" s="166" t="str">
        <f t="shared" si="0"/>
        <v/>
      </c>
      <c r="M82" s="165"/>
      <c r="N82" s="166">
        <f>SUM('Pay App 1:Pay App 48'!L82)+SUM('Pay App 1:Pay App 48'!M82)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Data'!$N$2:$BW$88,50,FALSE)</f>
        <v>0</v>
      </c>
      <c r="F83" s="166">
        <f>IFERROR(E83+'Pay App 47'!F83,"")</f>
        <v>0</v>
      </c>
      <c r="G83" s="166">
        <f>SUM('Pay App 1:Pay App 47'!H83)</f>
        <v>0</v>
      </c>
      <c r="H83" s="165"/>
      <c r="I83" s="166">
        <f t="shared" si="2"/>
        <v>0</v>
      </c>
      <c r="J83" s="167">
        <f t="shared" si="3"/>
        <v>0</v>
      </c>
      <c r="K83" s="166">
        <f t="shared" si="4"/>
        <v>0</v>
      </c>
      <c r="L83" s="166" t="str">
        <f t="shared" si="0"/>
        <v/>
      </c>
      <c r="M83" s="165"/>
      <c r="N83" s="166">
        <f>SUM('Pay App 1:Pay App 48'!L83)+SUM('Pay App 1:Pay App 48'!M83)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Data'!$N$2:$BW$88,50,FALSE)</f>
        <v>0</v>
      </c>
      <c r="F84" s="166">
        <f>IFERROR(E84+'Pay App 47'!F84,"")</f>
        <v>0</v>
      </c>
      <c r="G84" s="166">
        <f>SUM('Pay App 1:Pay App 47'!H84)</f>
        <v>0</v>
      </c>
      <c r="H84" s="165"/>
      <c r="I84" s="166">
        <f t="shared" si="2"/>
        <v>0</v>
      </c>
      <c r="J84" s="167">
        <f t="shared" si="3"/>
        <v>0</v>
      </c>
      <c r="K84" s="166">
        <f t="shared" si="4"/>
        <v>0</v>
      </c>
      <c r="L84" s="166" t="str">
        <f t="shared" si="0"/>
        <v/>
      </c>
      <c r="M84" s="165"/>
      <c r="N84" s="166">
        <f>SUM('Pay App 1:Pay App 48'!L84)+SUM('Pay App 1:Pay App 48'!M84)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Data'!$N$2:$BW$88,50,FALSE)</f>
        <v>0</v>
      </c>
      <c r="F85" s="166">
        <f>IFERROR(E85+'Pay App 47'!F85,"")</f>
        <v>0</v>
      </c>
      <c r="G85" s="166">
        <f>SUM('Pay App 1:Pay App 47'!H85)</f>
        <v>0</v>
      </c>
      <c r="H85" s="165"/>
      <c r="I85" s="166">
        <f t="shared" si="2"/>
        <v>0</v>
      </c>
      <c r="J85" s="167">
        <f t="shared" si="3"/>
        <v>0</v>
      </c>
      <c r="K85" s="166">
        <f t="shared" si="4"/>
        <v>0</v>
      </c>
      <c r="L85" s="166" t="str">
        <f t="shared" si="0"/>
        <v/>
      </c>
      <c r="M85" s="165"/>
      <c r="N85" s="166">
        <f>SUM('Pay App 1:Pay App 48'!L85)+SUM('Pay App 1:Pay App 48'!M85)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Data'!$N$2:$BW$88,50,FALSE)</f>
        <v>0</v>
      </c>
      <c r="F86" s="166">
        <f>IFERROR(E86+'Pay App 47'!F86,"")</f>
        <v>0</v>
      </c>
      <c r="G86" s="166">
        <f>SUM('Pay App 1:Pay App 47'!H86)</f>
        <v>0</v>
      </c>
      <c r="H86" s="165"/>
      <c r="I86" s="166">
        <f t="shared" si="2"/>
        <v>0</v>
      </c>
      <c r="J86" s="167">
        <f t="shared" si="3"/>
        <v>0</v>
      </c>
      <c r="K86" s="166">
        <f t="shared" si="4"/>
        <v>0</v>
      </c>
      <c r="L86" s="166" t="str">
        <f t="shared" si="0"/>
        <v/>
      </c>
      <c r="M86" s="165"/>
      <c r="N86" s="166">
        <f>SUM('Pay App 1:Pay App 48'!L86)+SUM('Pay App 1:Pay App 48'!M86)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Data'!$N$2:$BW$88,50,FALSE)</f>
        <v>0</v>
      </c>
      <c r="F87" s="166">
        <f>IFERROR(E87+'Pay App 47'!F87,"")</f>
        <v>0</v>
      </c>
      <c r="G87" s="166">
        <f>SUM('Pay App 1:Pay App 47'!H87)</f>
        <v>0</v>
      </c>
      <c r="H87" s="165"/>
      <c r="I87" s="166">
        <f t="shared" si="2"/>
        <v>0</v>
      </c>
      <c r="J87" s="167">
        <f t="shared" si="3"/>
        <v>0</v>
      </c>
      <c r="K87" s="166">
        <f t="shared" si="4"/>
        <v>0</v>
      </c>
      <c r="L87" s="166" t="str">
        <f t="shared" si="0"/>
        <v/>
      </c>
      <c r="M87" s="165"/>
      <c r="N87" s="166">
        <f>SUM('Pay App 1:Pay App 48'!L87)+SUM('Pay App 1:Pay App 48'!M87)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Data'!$N$2:$BW$88,50,FALSE)</f>
        <v>0</v>
      </c>
      <c r="F88" s="166">
        <f>IFERROR(E88+'Pay App 47'!F88,"")</f>
        <v>0</v>
      </c>
      <c r="G88" s="166">
        <f>SUM('Pay App 1:Pay App 47'!H88)</f>
        <v>0</v>
      </c>
      <c r="H88" s="165"/>
      <c r="I88" s="166">
        <f t="shared" si="2"/>
        <v>0</v>
      </c>
      <c r="J88" s="167">
        <f t="shared" si="3"/>
        <v>0</v>
      </c>
      <c r="K88" s="166">
        <f t="shared" si="4"/>
        <v>0</v>
      </c>
      <c r="L88" s="166" t="str">
        <f t="shared" si="0"/>
        <v/>
      </c>
      <c r="M88" s="165"/>
      <c r="N88" s="166">
        <f>SUM('Pay App 1:Pay App 48'!L88)+SUM('Pay App 1:Pay App 48'!M88)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Data'!$N$2:$BW$88,50,FALSE)</f>
        <v>0</v>
      </c>
      <c r="F89" s="166">
        <f>IFERROR(E89+'Pay App 47'!F89,"")</f>
        <v>0</v>
      </c>
      <c r="G89" s="166">
        <f>SUM('Pay App 1:Pay App 47'!H89)</f>
        <v>0</v>
      </c>
      <c r="H89" s="165"/>
      <c r="I89" s="166">
        <f t="shared" si="2"/>
        <v>0</v>
      </c>
      <c r="J89" s="167">
        <f t="shared" si="3"/>
        <v>0</v>
      </c>
      <c r="K89" s="166">
        <f t="shared" si="4"/>
        <v>0</v>
      </c>
      <c r="L89" s="166" t="str">
        <f t="shared" si="0"/>
        <v/>
      </c>
      <c r="M89" s="165"/>
      <c r="N89" s="166">
        <f>SUM('Pay App 1:Pay App 48'!L89)+SUM('Pay App 1:Pay App 48'!M89)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Data'!$N$2:$BW$88,50,FALSE)</f>
        <v>0</v>
      </c>
      <c r="F90" s="166">
        <f>IFERROR(E90+'Pay App 47'!F90,"")</f>
        <v>0</v>
      </c>
      <c r="G90" s="166">
        <f>SUM('Pay App 1:Pay App 47'!H90)</f>
        <v>0</v>
      </c>
      <c r="H90" s="165"/>
      <c r="I90" s="166">
        <f t="shared" si="2"/>
        <v>0</v>
      </c>
      <c r="J90" s="167">
        <f t="shared" si="3"/>
        <v>0</v>
      </c>
      <c r="K90" s="166">
        <f t="shared" si="4"/>
        <v>0</v>
      </c>
      <c r="L90" s="166" t="str">
        <f t="shared" si="0"/>
        <v/>
      </c>
      <c r="M90" s="165"/>
      <c r="N90" s="166">
        <f>SUM('Pay App 1:Pay App 48'!L90)+SUM('Pay App 1:Pay App 48'!M90)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Data'!$N$2:$BW$88,50,FALSE)</f>
        <v>0</v>
      </c>
      <c r="F91" s="166">
        <f>IFERROR(E91+'Pay App 47'!F91,"")</f>
        <v>0</v>
      </c>
      <c r="G91" s="166">
        <f>SUM('Pay App 1:Pay App 47'!H91)</f>
        <v>0</v>
      </c>
      <c r="H91" s="165"/>
      <c r="I91" s="166">
        <f t="shared" si="2"/>
        <v>0</v>
      </c>
      <c r="J91" s="167">
        <f t="shared" si="3"/>
        <v>0</v>
      </c>
      <c r="K91" s="166">
        <f t="shared" si="4"/>
        <v>0</v>
      </c>
      <c r="L91" s="166" t="str">
        <f t="shared" si="0"/>
        <v/>
      </c>
      <c r="M91" s="165"/>
      <c r="N91" s="166">
        <f>SUM('Pay App 1:Pay App 48'!L91)+SUM('Pay App 1:Pay App 48'!M91)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Data'!$N$2:$BW$88,50,FALSE)</f>
        <v>0</v>
      </c>
      <c r="F92" s="166">
        <f>IFERROR(E92+'Pay App 47'!F92,"")</f>
        <v>0</v>
      </c>
      <c r="G92" s="166">
        <f>SUM('Pay App 1:Pay App 47'!H92)</f>
        <v>0</v>
      </c>
      <c r="H92" s="165"/>
      <c r="I92" s="166">
        <f t="shared" si="2"/>
        <v>0</v>
      </c>
      <c r="J92" s="167">
        <f t="shared" si="3"/>
        <v>0</v>
      </c>
      <c r="K92" s="166">
        <f t="shared" si="4"/>
        <v>0</v>
      </c>
      <c r="L92" s="166" t="str">
        <f t="shared" si="0"/>
        <v/>
      </c>
      <c r="M92" s="165"/>
      <c r="N92" s="166">
        <f>SUM('Pay App 1:Pay App 48'!L92)+SUM('Pay App 1:Pay App 48'!M92)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Data'!$N$2:$BW$88,50,FALSE)</f>
        <v>0</v>
      </c>
      <c r="F93" s="166">
        <f>IFERROR(E93+'Pay App 47'!F93,"")</f>
        <v>0</v>
      </c>
      <c r="G93" s="166">
        <f>SUM('Pay App 1:Pay App 47'!H93)</f>
        <v>0</v>
      </c>
      <c r="H93" s="165"/>
      <c r="I93" s="166">
        <f t="shared" si="2"/>
        <v>0</v>
      </c>
      <c r="J93" s="167">
        <f t="shared" si="3"/>
        <v>0</v>
      </c>
      <c r="K93" s="166">
        <f t="shared" si="4"/>
        <v>0</v>
      </c>
      <c r="L93" s="166" t="str">
        <f t="shared" si="0"/>
        <v/>
      </c>
      <c r="M93" s="165"/>
      <c r="N93" s="166">
        <f>SUM('Pay App 1:Pay App 48'!L93)+SUM('Pay App 1:Pay App 48'!M93)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Data'!$N$2:$BW$88,50,FALSE)</f>
        <v>0</v>
      </c>
      <c r="F94" s="166">
        <f>IFERROR(E94+'Pay App 47'!F94,"")</f>
        <v>0</v>
      </c>
      <c r="G94" s="166">
        <f>SUM('Pay App 1:Pay App 47'!H94)</f>
        <v>0</v>
      </c>
      <c r="H94" s="165"/>
      <c r="I94" s="166">
        <f t="shared" si="2"/>
        <v>0</v>
      </c>
      <c r="J94" s="167">
        <f t="shared" si="3"/>
        <v>0</v>
      </c>
      <c r="K94" s="166">
        <f t="shared" si="4"/>
        <v>0</v>
      </c>
      <c r="L94" s="166" t="str">
        <f t="shared" si="0"/>
        <v/>
      </c>
      <c r="M94" s="165"/>
      <c r="N94" s="166">
        <f>SUM('Pay App 1:Pay App 48'!L94)+SUM('Pay App 1:Pay App 48'!M94)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Data'!$N$2:$BW$88,50,FALSE)</f>
        <v>0</v>
      </c>
      <c r="F95" s="166">
        <f>IFERROR(E95+'Pay App 47'!F95,"")</f>
        <v>0</v>
      </c>
      <c r="G95" s="166">
        <f>SUM('Pay App 1:Pay App 47'!H95)</f>
        <v>0</v>
      </c>
      <c r="H95" s="165"/>
      <c r="I95" s="166">
        <f t="shared" si="2"/>
        <v>0</v>
      </c>
      <c r="J95" s="167">
        <f t="shared" si="3"/>
        <v>0</v>
      </c>
      <c r="K95" s="166">
        <f t="shared" si="4"/>
        <v>0</v>
      </c>
      <c r="L95" s="166" t="str">
        <f t="shared" si="0"/>
        <v/>
      </c>
      <c r="M95" s="165"/>
      <c r="N95" s="166">
        <f>SUM('Pay App 1:Pay App 48'!L95)+SUM('Pay App 1:Pay App 48'!M95)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Data'!$N$2:$BW$88,50,FALSE)</f>
        <v>0</v>
      </c>
      <c r="F96" s="166">
        <f>IFERROR(E96+'Pay App 47'!F96,"")</f>
        <v>0</v>
      </c>
      <c r="G96" s="166">
        <f>SUM('Pay App 1:Pay App 47'!H96)</f>
        <v>0</v>
      </c>
      <c r="H96" s="165"/>
      <c r="I96" s="166">
        <f t="shared" si="2"/>
        <v>0</v>
      </c>
      <c r="J96" s="167">
        <f t="shared" si="3"/>
        <v>0</v>
      </c>
      <c r="K96" s="166">
        <f t="shared" si="4"/>
        <v>0</v>
      </c>
      <c r="L96" s="166" t="str">
        <f t="shared" si="0"/>
        <v/>
      </c>
      <c r="M96" s="165"/>
      <c r="N96" s="166">
        <f>SUM('Pay App 1:Pay App 48'!L96)+SUM('Pay App 1:Pay App 48'!M96)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Data'!$N$2:$BW$88,50,FALSE)</f>
        <v>0</v>
      </c>
      <c r="F97" s="166">
        <f>IFERROR(E97+'Pay App 47'!F97,"")</f>
        <v>0</v>
      </c>
      <c r="G97" s="166">
        <f>SUM('Pay App 1:Pay App 47'!H97)</f>
        <v>0</v>
      </c>
      <c r="H97" s="165"/>
      <c r="I97" s="166">
        <f t="shared" si="2"/>
        <v>0</v>
      </c>
      <c r="J97" s="167">
        <f t="shared" si="3"/>
        <v>0</v>
      </c>
      <c r="K97" s="166">
        <f t="shared" si="4"/>
        <v>0</v>
      </c>
      <c r="L97" s="166" t="str">
        <f t="shared" si="0"/>
        <v/>
      </c>
      <c r="M97" s="165"/>
      <c r="N97" s="166">
        <f>SUM('Pay App 1:Pay App 48'!L97)+SUM('Pay App 1:Pay App 48'!M97)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Data'!$N$2:$BW$88,50,FALSE)</f>
        <v>0</v>
      </c>
      <c r="F98" s="166">
        <f>IFERROR(E98+'Pay App 47'!F98,"")</f>
        <v>0</v>
      </c>
      <c r="G98" s="166">
        <f>SUM('Pay App 1:Pay App 47'!H98)</f>
        <v>0</v>
      </c>
      <c r="H98" s="165"/>
      <c r="I98" s="166">
        <f t="shared" si="2"/>
        <v>0</v>
      </c>
      <c r="J98" s="167">
        <f t="shared" si="3"/>
        <v>0</v>
      </c>
      <c r="K98" s="166">
        <f t="shared" si="4"/>
        <v>0</v>
      </c>
      <c r="L98" s="166" t="str">
        <f t="shared" si="0"/>
        <v/>
      </c>
      <c r="M98" s="165"/>
      <c r="N98" s="166">
        <f>SUM('Pay App 1:Pay App 48'!L98)+SUM('Pay App 1:Pay App 48'!M98)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Data'!$N$2:$BW$88,50,FALSE)</f>
        <v>0</v>
      </c>
      <c r="F99" s="166">
        <f>IFERROR(E99+'Pay App 47'!F99,"")</f>
        <v>0</v>
      </c>
      <c r="G99" s="166">
        <f>SUM('Pay App 1:Pay App 47'!H99)</f>
        <v>0</v>
      </c>
      <c r="H99" s="165"/>
      <c r="I99" s="166">
        <f t="shared" si="2"/>
        <v>0</v>
      </c>
      <c r="J99" s="167">
        <f t="shared" si="3"/>
        <v>0</v>
      </c>
      <c r="K99" s="166">
        <f t="shared" si="4"/>
        <v>0</v>
      </c>
      <c r="L99" s="166" t="str">
        <f t="shared" si="0"/>
        <v/>
      </c>
      <c r="M99" s="165"/>
      <c r="N99" s="166">
        <f>SUM('Pay App 1:Pay App 48'!L99)+SUM('Pay App 1:Pay App 48'!M99)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Data'!$N$2:$BW$88,50,FALSE)</f>
        <v>0</v>
      </c>
      <c r="F100" s="166">
        <f>IFERROR(E100+'Pay App 47'!F100,"")</f>
        <v>0</v>
      </c>
      <c r="G100" s="166">
        <f>SUM('Pay App 1:Pay App 47'!H100)</f>
        <v>0</v>
      </c>
      <c r="H100" s="165"/>
      <c r="I100" s="166">
        <f>G100+H100</f>
        <v>0</v>
      </c>
      <c r="J100" s="167">
        <f>IFERROR(I100/F100,0)</f>
        <v>0</v>
      </c>
      <c r="K100" s="166">
        <f>IFERROR(F100-I100,"")</f>
        <v>0</v>
      </c>
      <c r="L100" s="166" t="str">
        <f t="shared" si="0"/>
        <v/>
      </c>
      <c r="M100" s="165"/>
      <c r="N100" s="166">
        <f>SUM('Pay App 1:Pay App 48'!L100)+SUM('Pay App 1:Pay App 48'!M100)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48.2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Data'!$N$2:$BW$88,50,FALSE)</f>
        <v>0</v>
      </c>
      <c r="F106" s="166">
        <f>IFERROR(E106+'Pay App 47'!F106,"")</f>
        <v>0</v>
      </c>
      <c r="G106" s="166">
        <f>SUM('Pay App 1:Pay App 47'!H106)</f>
        <v>0</v>
      </c>
      <c r="H106" s="165"/>
      <c r="I106" s="166">
        <f>G106+H106</f>
        <v>0</v>
      </c>
      <c r="J106" s="167">
        <f>IFERROR(I106/F106,0)</f>
        <v>0</v>
      </c>
      <c r="K106" s="166">
        <f>IFERROR(F106-I106,"")</f>
        <v>0</v>
      </c>
      <c r="L106" s="166" t="str">
        <f>IF(AND($H$33&lt;100000, $H$33&gt;0, H106&gt;=1),0,IF(AND($H$33&gt;=100000,H106&lt;&gt;""),O106,""))</f>
        <v/>
      </c>
      <c r="M106" s="165"/>
      <c r="N106" s="166">
        <f>SUM('Pay App 1:Pay App 48'!L106)+SUM('Pay App 1:Pay App 48'!M106)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Data'!$N$2:$BW$88,50,FALSE)</f>
        <v>0</v>
      </c>
      <c r="F107" s="166">
        <f>IFERROR(E107+'Pay App 47'!F107,"")</f>
        <v>0</v>
      </c>
      <c r="G107" s="166">
        <f>SUM('Pay App 1:Pay App 47'!H107)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48'!L107)+SUM('Pay App 1:Pay App 48'!M107)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Data'!$N$2:$BW$88,50,FALSE)</f>
        <v>0</v>
      </c>
      <c r="F108" s="166">
        <f>IFERROR(E108+'Pay App 47'!F108,"")</f>
        <v>0</v>
      </c>
      <c r="G108" s="166">
        <f>SUM('Pay App 1:Pay App 47'!H108)</f>
        <v>0</v>
      </c>
      <c r="H108" s="165"/>
      <c r="I108" s="166">
        <f t="shared" si="6"/>
        <v>0</v>
      </c>
      <c r="J108" s="167">
        <f t="shared" si="7"/>
        <v>0</v>
      </c>
      <c r="K108" s="166">
        <f t="shared" si="8"/>
        <v>0</v>
      </c>
      <c r="L108" s="166" t="str">
        <f t="shared" si="9"/>
        <v/>
      </c>
      <c r="M108" s="165"/>
      <c r="N108" s="166">
        <f>SUM('Pay App 1:Pay App 48'!L108)+SUM('Pay App 1:Pay App 48'!M108)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Data'!$N$2:$BW$88,50,FALSE)</f>
        <v>0</v>
      </c>
      <c r="F109" s="166">
        <f>IFERROR(E109+'Pay App 47'!F109,"")</f>
        <v>0</v>
      </c>
      <c r="G109" s="166">
        <f>SUM('Pay App 1:Pay App 47'!H109)</f>
        <v>0</v>
      </c>
      <c r="H109" s="165"/>
      <c r="I109" s="166">
        <f t="shared" si="6"/>
        <v>0</v>
      </c>
      <c r="J109" s="167">
        <f t="shared" si="7"/>
        <v>0</v>
      </c>
      <c r="K109" s="166">
        <f t="shared" si="8"/>
        <v>0</v>
      </c>
      <c r="L109" s="166" t="str">
        <f t="shared" si="9"/>
        <v/>
      </c>
      <c r="M109" s="165"/>
      <c r="N109" s="166">
        <f>SUM('Pay App 1:Pay App 48'!L109)+SUM('Pay App 1:Pay App 48'!M109)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Data'!$N$2:$BW$88,50,FALSE)</f>
        <v>0</v>
      </c>
      <c r="F110" s="166">
        <f>IFERROR(E110+'Pay App 47'!F110,"")</f>
        <v>0</v>
      </c>
      <c r="G110" s="166">
        <f>SUM('Pay App 1:Pay App 47'!H110)</f>
        <v>0</v>
      </c>
      <c r="H110" s="165"/>
      <c r="I110" s="166">
        <f t="shared" si="6"/>
        <v>0</v>
      </c>
      <c r="J110" s="167">
        <f t="shared" si="7"/>
        <v>0</v>
      </c>
      <c r="K110" s="166">
        <f t="shared" si="8"/>
        <v>0</v>
      </c>
      <c r="L110" s="166" t="str">
        <f t="shared" si="9"/>
        <v/>
      </c>
      <c r="M110" s="165"/>
      <c r="N110" s="166">
        <f>SUM('Pay App 1:Pay App 48'!L110)+SUM('Pay App 1:Pay App 48'!M110)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Data'!$N$2:$BW$88,50,FALSE)</f>
        <v>0</v>
      </c>
      <c r="F111" s="166">
        <f>IFERROR(E111+'Pay App 47'!F111,"")</f>
        <v>0</v>
      </c>
      <c r="G111" s="166">
        <f>SUM('Pay App 1:Pay App 47'!H111)</f>
        <v>0</v>
      </c>
      <c r="H111" s="165"/>
      <c r="I111" s="166">
        <f t="shared" si="6"/>
        <v>0</v>
      </c>
      <c r="J111" s="167">
        <f t="shared" si="7"/>
        <v>0</v>
      </c>
      <c r="K111" s="166">
        <f t="shared" si="8"/>
        <v>0</v>
      </c>
      <c r="L111" s="166" t="str">
        <f t="shared" si="9"/>
        <v/>
      </c>
      <c r="M111" s="165"/>
      <c r="N111" s="166">
        <f>SUM('Pay App 1:Pay App 48'!L111)+SUM('Pay App 1:Pay App 48'!M111)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Data'!$N$2:$BW$88,50,FALSE)</f>
        <v>0</v>
      </c>
      <c r="F112" s="166">
        <f>IFERROR(E112+'Pay App 47'!F112,"")</f>
        <v>0</v>
      </c>
      <c r="G112" s="166">
        <f>SUM('Pay App 1:Pay App 47'!H112)</f>
        <v>0</v>
      </c>
      <c r="H112" s="165"/>
      <c r="I112" s="166">
        <f t="shared" si="6"/>
        <v>0</v>
      </c>
      <c r="J112" s="167">
        <f t="shared" si="7"/>
        <v>0</v>
      </c>
      <c r="K112" s="166">
        <f t="shared" si="8"/>
        <v>0</v>
      </c>
      <c r="L112" s="166" t="str">
        <f t="shared" si="9"/>
        <v/>
      </c>
      <c r="M112" s="165"/>
      <c r="N112" s="166">
        <f>SUM('Pay App 1:Pay App 48'!L112)+SUM('Pay App 1:Pay App 48'!M112)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Data'!$N$2:$BW$88,50,FALSE)</f>
        <v>0</v>
      </c>
      <c r="F113" s="166">
        <f>IFERROR(E113+'Pay App 47'!F113,"")</f>
        <v>0</v>
      </c>
      <c r="G113" s="166">
        <f>SUM('Pay App 1:Pay App 47'!H113)</f>
        <v>0</v>
      </c>
      <c r="H113" s="165"/>
      <c r="I113" s="166">
        <f t="shared" si="6"/>
        <v>0</v>
      </c>
      <c r="J113" s="167">
        <f t="shared" si="7"/>
        <v>0</v>
      </c>
      <c r="K113" s="166">
        <f t="shared" si="8"/>
        <v>0</v>
      </c>
      <c r="L113" s="166" t="str">
        <f t="shared" si="9"/>
        <v/>
      </c>
      <c r="M113" s="165"/>
      <c r="N113" s="166">
        <f>SUM('Pay App 1:Pay App 48'!L113)+SUM('Pay App 1:Pay App 48'!M113)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Data'!$N$2:$BW$88,50,FALSE)</f>
        <v>0</v>
      </c>
      <c r="F114" s="166">
        <f>IFERROR(E114+'Pay App 47'!F114,"")</f>
        <v>0</v>
      </c>
      <c r="G114" s="166">
        <f>SUM('Pay App 1:Pay App 47'!H114)</f>
        <v>0</v>
      </c>
      <c r="H114" s="165"/>
      <c r="I114" s="166">
        <f t="shared" si="6"/>
        <v>0</v>
      </c>
      <c r="J114" s="167">
        <f t="shared" si="7"/>
        <v>0</v>
      </c>
      <c r="K114" s="166">
        <f t="shared" si="8"/>
        <v>0</v>
      </c>
      <c r="L114" s="166" t="str">
        <f t="shared" si="9"/>
        <v/>
      </c>
      <c r="M114" s="165"/>
      <c r="N114" s="166">
        <f>SUM('Pay App 1:Pay App 48'!L114)+SUM('Pay App 1:Pay App 48'!M114)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Data'!$N$2:$BW$88,50,FALSE)</f>
        <v>0</v>
      </c>
      <c r="F115" s="166">
        <f>IFERROR(E115+'Pay App 47'!F115,"")</f>
        <v>0</v>
      </c>
      <c r="G115" s="166">
        <f>SUM('Pay App 1:Pay App 47'!H115)</f>
        <v>0</v>
      </c>
      <c r="H115" s="165"/>
      <c r="I115" s="166">
        <f t="shared" si="6"/>
        <v>0</v>
      </c>
      <c r="J115" s="167">
        <f t="shared" si="7"/>
        <v>0</v>
      </c>
      <c r="K115" s="166">
        <f t="shared" si="8"/>
        <v>0</v>
      </c>
      <c r="L115" s="166" t="str">
        <f t="shared" si="9"/>
        <v/>
      </c>
      <c r="M115" s="165"/>
      <c r="N115" s="166">
        <f>SUM('Pay App 1:Pay App 48'!L115)+SUM('Pay App 1:Pay App 48'!M115)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Data'!$N$2:$BW$88,50,FALSE)</f>
        <v>0</v>
      </c>
      <c r="F116" s="166">
        <f>IFERROR(E116+'Pay App 47'!F116,"")</f>
        <v>0</v>
      </c>
      <c r="G116" s="166">
        <f>SUM('Pay App 1:Pay App 47'!H116)</f>
        <v>0</v>
      </c>
      <c r="H116" s="165"/>
      <c r="I116" s="166">
        <f t="shared" si="6"/>
        <v>0</v>
      </c>
      <c r="J116" s="167">
        <f t="shared" si="7"/>
        <v>0</v>
      </c>
      <c r="K116" s="166">
        <f t="shared" si="8"/>
        <v>0</v>
      </c>
      <c r="L116" s="166" t="str">
        <f t="shared" si="9"/>
        <v/>
      </c>
      <c r="M116" s="165"/>
      <c r="N116" s="166">
        <f>SUM('Pay App 1:Pay App 48'!L116)+SUM('Pay App 1:Pay App 48'!M116)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Data'!$N$2:$BW$88,50,FALSE)</f>
        <v>0</v>
      </c>
      <c r="F117" s="166">
        <f>IFERROR(E117+'Pay App 47'!F117,"")</f>
        <v>0</v>
      </c>
      <c r="G117" s="166">
        <f>SUM('Pay App 1:Pay App 47'!H117)</f>
        <v>0</v>
      </c>
      <c r="H117" s="165"/>
      <c r="I117" s="166">
        <f t="shared" si="6"/>
        <v>0</v>
      </c>
      <c r="J117" s="167">
        <f t="shared" si="7"/>
        <v>0</v>
      </c>
      <c r="K117" s="166">
        <f t="shared" si="8"/>
        <v>0</v>
      </c>
      <c r="L117" s="166" t="str">
        <f t="shared" si="9"/>
        <v/>
      </c>
      <c r="M117" s="165"/>
      <c r="N117" s="166">
        <f>SUM('Pay App 1:Pay App 48'!L117)+SUM('Pay App 1:Pay App 48'!M117)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Data'!$N$2:$BW$88,50,FALSE)</f>
        <v>0</v>
      </c>
      <c r="F118" s="166">
        <f>IFERROR(E118+'Pay App 47'!F118,"")</f>
        <v>0</v>
      </c>
      <c r="G118" s="166">
        <f>SUM('Pay App 1:Pay App 47'!H118)</f>
        <v>0</v>
      </c>
      <c r="H118" s="165"/>
      <c r="I118" s="166">
        <f t="shared" si="6"/>
        <v>0</v>
      </c>
      <c r="J118" s="167">
        <f t="shared" si="7"/>
        <v>0</v>
      </c>
      <c r="K118" s="166">
        <f t="shared" si="8"/>
        <v>0</v>
      </c>
      <c r="L118" s="166" t="str">
        <f t="shared" si="9"/>
        <v/>
      </c>
      <c r="M118" s="165"/>
      <c r="N118" s="166">
        <f>SUM('Pay App 1:Pay App 48'!L118)+SUM('Pay App 1:Pay App 48'!M118)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Data'!$N$2:$BW$88,50,FALSE)</f>
        <v>0</v>
      </c>
      <c r="F119" s="166">
        <f>IFERROR(E119+'Pay App 47'!F119,"")</f>
        <v>0</v>
      </c>
      <c r="G119" s="166">
        <f>SUM('Pay App 1:Pay App 47'!H119)</f>
        <v>0</v>
      </c>
      <c r="H119" s="165"/>
      <c r="I119" s="166">
        <f t="shared" si="6"/>
        <v>0</v>
      </c>
      <c r="J119" s="167">
        <f t="shared" si="7"/>
        <v>0</v>
      </c>
      <c r="K119" s="166">
        <f t="shared" si="8"/>
        <v>0</v>
      </c>
      <c r="L119" s="166" t="str">
        <f t="shared" si="9"/>
        <v/>
      </c>
      <c r="M119" s="165"/>
      <c r="N119" s="166">
        <f>SUM('Pay App 1:Pay App 48'!L119)+SUM('Pay App 1:Pay App 48'!M119)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Data'!$N$2:$BW$88,50,FALSE)</f>
        <v>0</v>
      </c>
      <c r="F120" s="166">
        <f>IFERROR(E120+'Pay App 47'!F120,"")</f>
        <v>0</v>
      </c>
      <c r="G120" s="166">
        <f>SUM('Pay App 1:Pay App 47'!H120)</f>
        <v>0</v>
      </c>
      <c r="H120" s="165"/>
      <c r="I120" s="166">
        <f t="shared" si="6"/>
        <v>0</v>
      </c>
      <c r="J120" s="167">
        <f t="shared" si="7"/>
        <v>0</v>
      </c>
      <c r="K120" s="166">
        <f t="shared" si="8"/>
        <v>0</v>
      </c>
      <c r="L120" s="166" t="str">
        <f t="shared" si="9"/>
        <v/>
      </c>
      <c r="M120" s="165"/>
      <c r="N120" s="166">
        <f>SUM('Pay App 1:Pay App 48'!L120)+SUM('Pay App 1:Pay App 48'!M120)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Data'!$N$2:$BW$88,50,FALSE)</f>
        <v>0</v>
      </c>
      <c r="F121" s="166">
        <f>IFERROR(E121+'Pay App 47'!F121,"")</f>
        <v>0</v>
      </c>
      <c r="G121" s="166">
        <f>SUM('Pay App 1:Pay App 47'!H121)</f>
        <v>0</v>
      </c>
      <c r="H121" s="165"/>
      <c r="I121" s="166">
        <f t="shared" si="6"/>
        <v>0</v>
      </c>
      <c r="J121" s="167">
        <f t="shared" si="7"/>
        <v>0</v>
      </c>
      <c r="K121" s="166">
        <f t="shared" si="8"/>
        <v>0</v>
      </c>
      <c r="L121" s="166" t="str">
        <f t="shared" si="9"/>
        <v/>
      </c>
      <c r="M121" s="165"/>
      <c r="N121" s="166">
        <f>SUM('Pay App 1:Pay App 48'!L121)+SUM('Pay App 1:Pay App 48'!M121)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Data'!$N$2:$BW$88,50,FALSE)</f>
        <v>0</v>
      </c>
      <c r="F122" s="166">
        <f>IFERROR(E122+'Pay App 47'!F122,"")</f>
        <v>0</v>
      </c>
      <c r="G122" s="166">
        <f>SUM('Pay App 1:Pay App 47'!H122)</f>
        <v>0</v>
      </c>
      <c r="H122" s="165"/>
      <c r="I122" s="166">
        <f t="shared" si="6"/>
        <v>0</v>
      </c>
      <c r="J122" s="167">
        <f t="shared" si="7"/>
        <v>0</v>
      </c>
      <c r="K122" s="166">
        <f t="shared" si="8"/>
        <v>0</v>
      </c>
      <c r="L122" s="166" t="str">
        <f t="shared" si="9"/>
        <v/>
      </c>
      <c r="M122" s="165"/>
      <c r="N122" s="166">
        <f>SUM('Pay App 1:Pay App 48'!L122)+SUM('Pay App 1:Pay App 48'!M122)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Data'!$N$2:$BW$88,50,FALSE)</f>
        <v>0</v>
      </c>
      <c r="F123" s="166">
        <f>IFERROR(E123+'Pay App 47'!F123,"")</f>
        <v>0</v>
      </c>
      <c r="G123" s="166">
        <f>SUM('Pay App 1:Pay App 47'!H123)</f>
        <v>0</v>
      </c>
      <c r="H123" s="165"/>
      <c r="I123" s="166">
        <f t="shared" si="6"/>
        <v>0</v>
      </c>
      <c r="J123" s="167">
        <f t="shared" si="7"/>
        <v>0</v>
      </c>
      <c r="K123" s="166">
        <f t="shared" si="8"/>
        <v>0</v>
      </c>
      <c r="L123" s="166" t="str">
        <f t="shared" si="9"/>
        <v/>
      </c>
      <c r="M123" s="165"/>
      <c r="N123" s="166">
        <f>SUM('Pay App 1:Pay App 48'!L123)+SUM('Pay App 1:Pay App 48'!M123)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Data'!$N$2:$BW$88,50,FALSE)</f>
        <v>0</v>
      </c>
      <c r="F124" s="166">
        <f>IFERROR(E124+'Pay App 47'!F124,"")</f>
        <v>0</v>
      </c>
      <c r="G124" s="166">
        <f>SUM('Pay App 1:Pay App 47'!H124)</f>
        <v>0</v>
      </c>
      <c r="H124" s="165"/>
      <c r="I124" s="166">
        <f t="shared" si="6"/>
        <v>0</v>
      </c>
      <c r="J124" s="167">
        <f t="shared" si="7"/>
        <v>0</v>
      </c>
      <c r="K124" s="166">
        <f t="shared" si="8"/>
        <v>0</v>
      </c>
      <c r="L124" s="166" t="str">
        <f t="shared" si="9"/>
        <v/>
      </c>
      <c r="M124" s="165"/>
      <c r="N124" s="166">
        <f>SUM('Pay App 1:Pay App 48'!L124)+SUM('Pay App 1:Pay App 48'!M124)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Data'!$N$2:$BW$88,50,FALSE)</f>
        <v>0</v>
      </c>
      <c r="F125" s="166">
        <f>IFERROR(E125+'Pay App 47'!F125,"")</f>
        <v>0</v>
      </c>
      <c r="G125" s="166">
        <f>SUM('Pay App 1:Pay App 47'!H125)</f>
        <v>0</v>
      </c>
      <c r="H125" s="165"/>
      <c r="I125" s="166">
        <f t="shared" si="6"/>
        <v>0</v>
      </c>
      <c r="J125" s="167">
        <f t="shared" si="7"/>
        <v>0</v>
      </c>
      <c r="K125" s="166">
        <f t="shared" si="8"/>
        <v>0</v>
      </c>
      <c r="L125" s="166" t="str">
        <f t="shared" si="9"/>
        <v/>
      </c>
      <c r="M125" s="165"/>
      <c r="N125" s="166">
        <f>SUM('Pay App 1:Pay App 48'!L125)+SUM('Pay App 1:Pay App 48'!M125)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Data'!$N$2:$BW$88,50,FALSE)</f>
        <v>0</v>
      </c>
      <c r="F126" s="166">
        <f>IFERROR(E126+'Pay App 47'!F126,"")</f>
        <v>0</v>
      </c>
      <c r="G126" s="166">
        <f>SUM('Pay App 1:Pay App 47'!H126)</f>
        <v>0</v>
      </c>
      <c r="H126" s="165"/>
      <c r="I126" s="166">
        <f t="shared" si="6"/>
        <v>0</v>
      </c>
      <c r="J126" s="167">
        <f t="shared" si="7"/>
        <v>0</v>
      </c>
      <c r="K126" s="166">
        <f t="shared" si="8"/>
        <v>0</v>
      </c>
      <c r="L126" s="166" t="str">
        <f t="shared" si="9"/>
        <v/>
      </c>
      <c r="M126" s="165"/>
      <c r="N126" s="166">
        <f>SUM('Pay App 1:Pay App 48'!L126)+SUM('Pay App 1:Pay App 48'!M126)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Data'!$N$2:$BW$88,50,FALSE)</f>
        <v>0</v>
      </c>
      <c r="F127" s="166">
        <f>IFERROR(E127+'Pay App 47'!F127,"")</f>
        <v>0</v>
      </c>
      <c r="G127" s="166">
        <f>SUM('Pay App 1:Pay App 47'!H127)</f>
        <v>0</v>
      </c>
      <c r="H127" s="165"/>
      <c r="I127" s="166">
        <f t="shared" si="6"/>
        <v>0</v>
      </c>
      <c r="J127" s="167">
        <f t="shared" si="7"/>
        <v>0</v>
      </c>
      <c r="K127" s="166">
        <f t="shared" si="8"/>
        <v>0</v>
      </c>
      <c r="L127" s="166" t="str">
        <f t="shared" si="9"/>
        <v/>
      </c>
      <c r="M127" s="165"/>
      <c r="N127" s="166">
        <f>SUM('Pay App 1:Pay App 48'!L127)+SUM('Pay App 1:Pay App 48'!M127)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Data'!$N$2:$BW$88,50,FALSE)</f>
        <v>0</v>
      </c>
      <c r="F128" s="166">
        <f>IFERROR(E128+'Pay App 47'!F128,"")</f>
        <v>0</v>
      </c>
      <c r="G128" s="166">
        <f>SUM('Pay App 1:Pay App 47'!H128)</f>
        <v>0</v>
      </c>
      <c r="H128" s="165"/>
      <c r="I128" s="166">
        <f t="shared" si="6"/>
        <v>0</v>
      </c>
      <c r="J128" s="167">
        <f t="shared" si="7"/>
        <v>0</v>
      </c>
      <c r="K128" s="166">
        <f t="shared" si="8"/>
        <v>0</v>
      </c>
      <c r="L128" s="166" t="str">
        <f t="shared" si="9"/>
        <v/>
      </c>
      <c r="M128" s="165"/>
      <c r="N128" s="166">
        <f>SUM('Pay App 1:Pay App 48'!L128)+SUM('Pay App 1:Pay App 48'!M128)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Data'!$N$2:$BW$88,50,FALSE)</f>
        <v>0</v>
      </c>
      <c r="F129" s="166">
        <f>IFERROR(E129+'Pay App 47'!F129,"")</f>
        <v>0</v>
      </c>
      <c r="G129" s="166">
        <f>SUM('Pay App 1:Pay App 47'!H129)</f>
        <v>0</v>
      </c>
      <c r="H129" s="165"/>
      <c r="I129" s="166">
        <f t="shared" si="6"/>
        <v>0</v>
      </c>
      <c r="J129" s="167">
        <f t="shared" si="7"/>
        <v>0</v>
      </c>
      <c r="K129" s="166">
        <f t="shared" si="8"/>
        <v>0</v>
      </c>
      <c r="L129" s="166" t="str">
        <f t="shared" si="9"/>
        <v/>
      </c>
      <c r="M129" s="165"/>
      <c r="N129" s="166">
        <f>SUM('Pay App 1:Pay App 48'!L129)+SUM('Pay App 1:Pay App 48'!M129)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Data'!$N$2:$BW$88,50,FALSE)</f>
        <v>0</v>
      </c>
      <c r="F130" s="166">
        <f>IFERROR(E130+'Pay App 47'!F130,"")</f>
        <v>0</v>
      </c>
      <c r="G130" s="166">
        <f>SUM('Pay App 1:Pay App 47'!H130)</f>
        <v>0</v>
      </c>
      <c r="H130" s="165"/>
      <c r="I130" s="166">
        <f t="shared" si="6"/>
        <v>0</v>
      </c>
      <c r="J130" s="167">
        <f t="shared" si="7"/>
        <v>0</v>
      </c>
      <c r="K130" s="166">
        <f t="shared" si="8"/>
        <v>0</v>
      </c>
      <c r="L130" s="166" t="str">
        <f t="shared" si="9"/>
        <v/>
      </c>
      <c r="M130" s="165"/>
      <c r="N130" s="166">
        <f>SUM('Pay App 1:Pay App 48'!L130)+SUM('Pay App 1:Pay App 48'!M130)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Data'!$N$2:$BW$88,50,FALSE)</f>
        <v>0</v>
      </c>
      <c r="F131" s="166">
        <f>IFERROR(E131+'Pay App 47'!F131,"")</f>
        <v>0</v>
      </c>
      <c r="G131" s="166">
        <f>SUM('Pay App 1:Pay App 47'!H131)</f>
        <v>0</v>
      </c>
      <c r="H131" s="165"/>
      <c r="I131" s="166">
        <f t="shared" si="6"/>
        <v>0</v>
      </c>
      <c r="J131" s="167">
        <f t="shared" si="7"/>
        <v>0</v>
      </c>
      <c r="K131" s="166">
        <f t="shared" si="8"/>
        <v>0</v>
      </c>
      <c r="L131" s="166" t="str">
        <f t="shared" si="9"/>
        <v/>
      </c>
      <c r="M131" s="165"/>
      <c r="N131" s="166">
        <f>SUM('Pay App 1:Pay App 48'!L131)+SUM('Pay App 1:Pay App 48'!M131)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Data'!$N$2:$BW$88,50,FALSE)</f>
        <v>0</v>
      </c>
      <c r="F132" s="166">
        <f>IFERROR(E132+'Pay App 47'!F132,"")</f>
        <v>0</v>
      </c>
      <c r="G132" s="166">
        <f>SUM('Pay App 1:Pay App 47'!H132)</f>
        <v>0</v>
      </c>
      <c r="H132" s="165"/>
      <c r="I132" s="166">
        <f t="shared" si="6"/>
        <v>0</v>
      </c>
      <c r="J132" s="167">
        <f t="shared" si="7"/>
        <v>0</v>
      </c>
      <c r="K132" s="166">
        <f t="shared" si="8"/>
        <v>0</v>
      </c>
      <c r="L132" s="166" t="str">
        <f t="shared" si="9"/>
        <v/>
      </c>
      <c r="M132" s="165"/>
      <c r="N132" s="166">
        <f>SUM('Pay App 1:Pay App 48'!L132)+SUM('Pay App 1:Pay App 48'!M132)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Data'!$N$2:$BW$88,50,FALSE)</f>
        <v>0</v>
      </c>
      <c r="F133" s="166">
        <f>IFERROR(E133+'Pay App 47'!F133,"")</f>
        <v>0</v>
      </c>
      <c r="G133" s="166">
        <f>SUM('Pay App 1:Pay App 47'!H133)</f>
        <v>0</v>
      </c>
      <c r="H133" s="165"/>
      <c r="I133" s="166">
        <f t="shared" si="6"/>
        <v>0</v>
      </c>
      <c r="J133" s="167">
        <f t="shared" si="7"/>
        <v>0</v>
      </c>
      <c r="K133" s="166">
        <f t="shared" si="8"/>
        <v>0</v>
      </c>
      <c r="L133" s="166" t="str">
        <f t="shared" si="9"/>
        <v/>
      </c>
      <c r="M133" s="165"/>
      <c r="N133" s="166">
        <f>SUM('Pay App 1:Pay App 48'!L133)+SUM('Pay App 1:Pay App 48'!M133)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Data'!$N$2:$BW$88,50,FALSE)</f>
        <v>0</v>
      </c>
      <c r="F134" s="166">
        <f>IFERROR(E134+'Pay App 47'!F134,"")</f>
        <v>0</v>
      </c>
      <c r="G134" s="166">
        <f>SUM('Pay App 1:Pay App 47'!H134)</f>
        <v>0</v>
      </c>
      <c r="H134" s="165"/>
      <c r="I134" s="166">
        <f t="shared" si="6"/>
        <v>0</v>
      </c>
      <c r="J134" s="167">
        <f t="shared" si="7"/>
        <v>0</v>
      </c>
      <c r="K134" s="166">
        <f t="shared" si="8"/>
        <v>0</v>
      </c>
      <c r="L134" s="166" t="str">
        <f t="shared" si="9"/>
        <v/>
      </c>
      <c r="M134" s="165"/>
      <c r="N134" s="166">
        <f>SUM('Pay App 1:Pay App 48'!L134)+SUM('Pay App 1:Pay App 48'!M134)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Data'!$N$2:$BW$88,50,FALSE)</f>
        <v>0</v>
      </c>
      <c r="F135" s="166">
        <f>IFERROR(E135+'Pay App 47'!F135,"")</f>
        <v>0</v>
      </c>
      <c r="G135" s="166">
        <f>SUM('Pay App 1:Pay App 47'!H135)</f>
        <v>0</v>
      </c>
      <c r="H135" s="165"/>
      <c r="I135" s="166">
        <f t="shared" si="6"/>
        <v>0</v>
      </c>
      <c r="J135" s="167">
        <f t="shared" si="7"/>
        <v>0</v>
      </c>
      <c r="K135" s="166">
        <f t="shared" si="8"/>
        <v>0</v>
      </c>
      <c r="L135" s="166" t="str">
        <f t="shared" si="9"/>
        <v/>
      </c>
      <c r="M135" s="165"/>
      <c r="N135" s="166">
        <f>SUM('Pay App 1:Pay App 48'!L135)+SUM('Pay App 1:Pay App 48'!M135)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Data'!$N$2:$BW$88,50,FALSE)</f>
        <v>0</v>
      </c>
      <c r="F136" s="166">
        <f>IFERROR(E136+'Pay App 47'!F136,"")</f>
        <v>0</v>
      </c>
      <c r="G136" s="166">
        <f>SUM('Pay App 1:Pay App 47'!H136)</f>
        <v>0</v>
      </c>
      <c r="H136" s="165"/>
      <c r="I136" s="166">
        <f t="shared" si="6"/>
        <v>0</v>
      </c>
      <c r="J136" s="167">
        <f t="shared" si="7"/>
        <v>0</v>
      </c>
      <c r="K136" s="166">
        <f t="shared" si="8"/>
        <v>0</v>
      </c>
      <c r="L136" s="166" t="str">
        <f t="shared" si="9"/>
        <v/>
      </c>
      <c r="M136" s="165"/>
      <c r="N136" s="166">
        <f>SUM('Pay App 1:Pay App 48'!L136)+SUM('Pay App 1:Pay App 48'!M136)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Data'!$N$2:$BW$88,50,FALSE)</f>
        <v>0</v>
      </c>
      <c r="F137" s="166">
        <f>IFERROR(E137+'Pay App 47'!F137,"")</f>
        <v>0</v>
      </c>
      <c r="G137" s="166">
        <f>SUM('Pay App 1:Pay App 47'!H137)</f>
        <v>0</v>
      </c>
      <c r="H137" s="165"/>
      <c r="I137" s="166">
        <f t="shared" si="6"/>
        <v>0</v>
      </c>
      <c r="J137" s="167">
        <f t="shared" si="7"/>
        <v>0</v>
      </c>
      <c r="K137" s="166">
        <f t="shared" si="8"/>
        <v>0</v>
      </c>
      <c r="L137" s="166" t="str">
        <f t="shared" si="9"/>
        <v/>
      </c>
      <c r="M137" s="165"/>
      <c r="N137" s="166">
        <f>SUM('Pay App 1:Pay App 48'!L137)+SUM('Pay App 1:Pay App 48'!M137)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Data'!$N$2:$BW$88,50,FALSE)</f>
        <v>0</v>
      </c>
      <c r="F138" s="166">
        <f>IFERROR(E138+'Pay App 47'!F138,"")</f>
        <v>0</v>
      </c>
      <c r="G138" s="166">
        <f>SUM('Pay App 1:Pay App 47'!H138)</f>
        <v>0</v>
      </c>
      <c r="H138" s="165"/>
      <c r="I138" s="166">
        <f t="shared" si="6"/>
        <v>0</v>
      </c>
      <c r="J138" s="167">
        <f t="shared" si="7"/>
        <v>0</v>
      </c>
      <c r="K138" s="166">
        <f t="shared" si="8"/>
        <v>0</v>
      </c>
      <c r="L138" s="166" t="str">
        <f t="shared" si="9"/>
        <v/>
      </c>
      <c r="M138" s="165"/>
      <c r="N138" s="166">
        <f>SUM('Pay App 1:Pay App 48'!L138)+SUM('Pay App 1:Pay App 48'!M138)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Data'!$N$2:$BW$88,50,FALSE)</f>
        <v>0</v>
      </c>
      <c r="F139" s="166">
        <f>IFERROR(E139+'Pay App 47'!F139,"")</f>
        <v>0</v>
      </c>
      <c r="G139" s="166">
        <f>SUM('Pay App 1:Pay App 47'!H139)</f>
        <v>0</v>
      </c>
      <c r="H139" s="165"/>
      <c r="I139" s="166">
        <f t="shared" si="6"/>
        <v>0</v>
      </c>
      <c r="J139" s="167">
        <f t="shared" si="7"/>
        <v>0</v>
      </c>
      <c r="K139" s="166">
        <f t="shared" si="8"/>
        <v>0</v>
      </c>
      <c r="L139" s="166" t="str">
        <f t="shared" si="9"/>
        <v/>
      </c>
      <c r="M139" s="165"/>
      <c r="N139" s="166">
        <f>SUM('Pay App 1:Pay App 48'!L139)+SUM('Pay App 1:Pay App 48'!M139)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Data'!$N$2:$BW$88,50,FALSE)</f>
        <v>0</v>
      </c>
      <c r="F140" s="166">
        <f>IFERROR(E140+'Pay App 47'!F140,"")</f>
        <v>0</v>
      </c>
      <c r="G140" s="166">
        <f>SUM('Pay App 1:Pay App 47'!H140)</f>
        <v>0</v>
      </c>
      <c r="H140" s="165"/>
      <c r="I140" s="166">
        <f t="shared" si="6"/>
        <v>0</v>
      </c>
      <c r="J140" s="167">
        <f t="shared" si="7"/>
        <v>0</v>
      </c>
      <c r="K140" s="166">
        <f t="shared" si="8"/>
        <v>0</v>
      </c>
      <c r="L140" s="166" t="str">
        <f t="shared" si="9"/>
        <v/>
      </c>
      <c r="M140" s="165"/>
      <c r="N140" s="166">
        <f>SUM('Pay App 1:Pay App 48'!L140)+SUM('Pay App 1:Pay App 48'!M140)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Data'!$N$2:$BW$88,50,FALSE)</f>
        <v>0</v>
      </c>
      <c r="F141" s="166">
        <f>IFERROR(E141+'Pay App 47'!F141,"")</f>
        <v>0</v>
      </c>
      <c r="G141" s="166">
        <f>SUM('Pay App 1:Pay App 47'!H141)</f>
        <v>0</v>
      </c>
      <c r="H141" s="165"/>
      <c r="I141" s="166">
        <f t="shared" si="6"/>
        <v>0</v>
      </c>
      <c r="J141" s="167">
        <f t="shared" si="7"/>
        <v>0</v>
      </c>
      <c r="K141" s="166">
        <f t="shared" si="8"/>
        <v>0</v>
      </c>
      <c r="L141" s="166" t="str">
        <f t="shared" si="9"/>
        <v/>
      </c>
      <c r="M141" s="165"/>
      <c r="N141" s="166">
        <f>SUM('Pay App 1:Pay App 48'!L141)+SUM('Pay App 1:Pay App 48'!M141)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Data'!$N$2:$BW$88,50,FALSE)</f>
        <v>0</v>
      </c>
      <c r="F142" s="166">
        <f>IFERROR(E142+'Pay App 47'!F142,"")</f>
        <v>0</v>
      </c>
      <c r="G142" s="166">
        <f>SUM('Pay App 1:Pay App 47'!H142)</f>
        <v>0</v>
      </c>
      <c r="H142" s="165"/>
      <c r="I142" s="166">
        <f t="shared" si="6"/>
        <v>0</v>
      </c>
      <c r="J142" s="167">
        <f t="shared" si="7"/>
        <v>0</v>
      </c>
      <c r="K142" s="166">
        <f t="shared" si="8"/>
        <v>0</v>
      </c>
      <c r="L142" s="166" t="str">
        <f t="shared" si="9"/>
        <v/>
      </c>
      <c r="M142" s="165"/>
      <c r="N142" s="166">
        <f>SUM('Pay App 1:Pay App 48'!L142)+SUM('Pay App 1:Pay App 48'!M142)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Data'!$N$2:$BW$88,50,FALSE)</f>
        <v>0</v>
      </c>
      <c r="F143" s="166">
        <f>IFERROR(E143+'Pay App 47'!F143,"")</f>
        <v>0</v>
      </c>
      <c r="G143" s="166">
        <f>SUM('Pay App 1:Pay App 47'!H143)</f>
        <v>0</v>
      </c>
      <c r="H143" s="165"/>
      <c r="I143" s="166">
        <f t="shared" si="6"/>
        <v>0</v>
      </c>
      <c r="J143" s="167">
        <f t="shared" si="7"/>
        <v>0</v>
      </c>
      <c r="K143" s="166">
        <f t="shared" si="8"/>
        <v>0</v>
      </c>
      <c r="L143" s="166" t="str">
        <f t="shared" si="9"/>
        <v/>
      </c>
      <c r="M143" s="165"/>
      <c r="N143" s="166">
        <f>SUM('Pay App 1:Pay App 48'!L143)+SUM('Pay App 1:Pay App 48'!M143)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Data'!$N$2:$BW$88,50,FALSE)</f>
        <v>0</v>
      </c>
      <c r="F144" s="166">
        <f>IFERROR(E144+'Pay App 47'!F144,"")</f>
        <v>0</v>
      </c>
      <c r="G144" s="166">
        <f>SUM('Pay App 1:Pay App 47'!H144)</f>
        <v>0</v>
      </c>
      <c r="H144" s="165"/>
      <c r="I144" s="166">
        <f t="shared" si="6"/>
        <v>0</v>
      </c>
      <c r="J144" s="167">
        <f t="shared" si="7"/>
        <v>0</v>
      </c>
      <c r="K144" s="166">
        <f t="shared" si="8"/>
        <v>0</v>
      </c>
      <c r="L144" s="166" t="str">
        <f t="shared" si="9"/>
        <v/>
      </c>
      <c r="M144" s="165"/>
      <c r="N144" s="166">
        <f>SUM('Pay App 1:Pay App 48'!L144)+SUM('Pay App 1:Pay App 48'!M144)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Data'!$N$2:$BW$88,50,FALSE)</f>
        <v>0</v>
      </c>
      <c r="F145" s="166">
        <f>IFERROR(E145+'Pay App 47'!F145,"")</f>
        <v>0</v>
      </c>
      <c r="G145" s="166">
        <f>SUM('Pay App 1:Pay App 47'!H145)</f>
        <v>0</v>
      </c>
      <c r="H145" s="165"/>
      <c r="I145" s="166">
        <f t="shared" si="6"/>
        <v>0</v>
      </c>
      <c r="J145" s="167">
        <f t="shared" si="7"/>
        <v>0</v>
      </c>
      <c r="K145" s="166">
        <f t="shared" si="8"/>
        <v>0</v>
      </c>
      <c r="L145" s="166" t="str">
        <f t="shared" si="9"/>
        <v/>
      </c>
      <c r="M145" s="165"/>
      <c r="N145" s="166">
        <f>SUM('Pay App 1:Pay App 48'!L145)+SUM('Pay App 1:Pay App 48'!M145)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Data'!$N$2:$BW$88,50,FALSE)</f>
        <v>0</v>
      </c>
      <c r="F146" s="166">
        <f>IFERROR(E146+'Pay App 47'!F146,"")</f>
        <v>0</v>
      </c>
      <c r="G146" s="166">
        <f>SUM('Pay App 1:Pay App 47'!H146)</f>
        <v>0</v>
      </c>
      <c r="H146" s="165"/>
      <c r="I146" s="166">
        <f t="shared" si="6"/>
        <v>0</v>
      </c>
      <c r="J146" s="167">
        <f t="shared" si="7"/>
        <v>0</v>
      </c>
      <c r="K146" s="166">
        <f t="shared" si="8"/>
        <v>0</v>
      </c>
      <c r="L146" s="166" t="str">
        <f t="shared" si="9"/>
        <v/>
      </c>
      <c r="M146" s="165"/>
      <c r="N146" s="166">
        <f>SUM('Pay App 1:Pay App 48'!L146)+SUM('Pay App 1:Pay App 48'!M146)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Data'!$N$2:$BW$88,50,FALSE)</f>
        <v>0</v>
      </c>
      <c r="F147" s="166">
        <f>IFERROR(E147+'Pay App 47'!F147,"")</f>
        <v>0</v>
      </c>
      <c r="G147" s="166">
        <f>SUM('Pay App 1:Pay App 47'!H147)</f>
        <v>0</v>
      </c>
      <c r="H147" s="165"/>
      <c r="I147" s="166">
        <f t="shared" si="6"/>
        <v>0</v>
      </c>
      <c r="J147" s="167">
        <f t="shared" si="7"/>
        <v>0</v>
      </c>
      <c r="K147" s="166">
        <f t="shared" si="8"/>
        <v>0</v>
      </c>
      <c r="L147" s="166" t="str">
        <f t="shared" si="9"/>
        <v/>
      </c>
      <c r="M147" s="165"/>
      <c r="N147" s="166">
        <f>SUM('Pay App 1:Pay App 48'!L147)+SUM('Pay App 1:Pay App 48'!M147)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Data'!$N$2:$BW$88,50,FALSE)</f>
        <v>0</v>
      </c>
      <c r="F148" s="166">
        <f>IFERROR(E148+'Pay App 47'!F148,"")</f>
        <v>0</v>
      </c>
      <c r="G148" s="166">
        <f>SUM('Pay App 1:Pay App 47'!H148)</f>
        <v>0</v>
      </c>
      <c r="H148" s="165"/>
      <c r="I148" s="166">
        <f t="shared" si="6"/>
        <v>0</v>
      </c>
      <c r="J148" s="167">
        <f t="shared" si="7"/>
        <v>0</v>
      </c>
      <c r="K148" s="166">
        <f t="shared" si="8"/>
        <v>0</v>
      </c>
      <c r="L148" s="166" t="str">
        <f t="shared" si="9"/>
        <v/>
      </c>
      <c r="M148" s="165"/>
      <c r="N148" s="166">
        <f>SUM('Pay App 1:Pay App 48'!L148)+SUM('Pay App 1:Pay App 48'!M148)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BiREMGuty11X974WGC4szyGgXYqv/0ohqXMuQAKEQXi0WkCVdz9EbiQsble29nPjrp3kMJxunoKghPo1OFXCnQ==" saltValue="yIR0i0iAN8c5iVHNXTvD0A=="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142" priority="2" operator="equal">
      <formula>0</formula>
    </cfRule>
  </conditionalFormatting>
  <conditionalFormatting sqref="D106:G148">
    <cfRule type="cellIs" dxfId="141" priority="1" operator="equal">
      <formula>0</formula>
    </cfRule>
  </conditionalFormatting>
  <conditionalFormatting sqref="D10:H10 D12:H14 D19:H21">
    <cfRule type="cellIs" dxfId="140" priority="6" operator="equal">
      <formula>0</formula>
    </cfRule>
  </conditionalFormatting>
  <conditionalFormatting sqref="H51">
    <cfRule type="cellIs" dxfId="139" priority="9" operator="lessThan">
      <formula>0</formula>
    </cfRule>
  </conditionalFormatting>
  <conditionalFormatting sqref="I57:I100 K57:K100 I106:I148 K106:K148 N106:O148">
    <cfRule type="cellIs" dxfId="138" priority="14" operator="equal">
      <formula>0</formula>
    </cfRule>
  </conditionalFormatting>
  <conditionalFormatting sqref="J57:J100 J106:J149">
    <cfRule type="cellIs" dxfId="137" priority="11" operator="greaterThan">
      <formula>1</formula>
    </cfRule>
    <cfRule type="cellIs" dxfId="136" priority="12" operator="equal">
      <formula>0</formula>
    </cfRule>
  </conditionalFormatting>
  <conditionalFormatting sqref="K57:K100 K106:K148">
    <cfRule type="cellIs" dxfId="135" priority="10" operator="lessThan">
      <formula>0</formula>
    </cfRule>
  </conditionalFormatting>
  <conditionalFormatting sqref="M57:M100">
    <cfRule type="cellIs" dxfId="134" priority="13" operator="lessThan">
      <formula>0</formula>
    </cfRule>
  </conditionalFormatting>
  <conditionalFormatting sqref="M106:M148">
    <cfRule type="cellIs" dxfId="133" priority="8" operator="lessThan">
      <formula>0</formula>
    </cfRule>
  </conditionalFormatting>
  <conditionalFormatting sqref="N57:O100">
    <cfRule type="cellIs" dxfId="132"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7B023827-CFD9-46E4-B21C-033F2AC9C500}">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A75C5285-EC4F-49C4-85C0-ADE8AA2093EE}">
          <x14:formula1>
            <xm:f>'Graph Data'!$L$74:$L$76</xm:f>
          </x14:formula1>
          <xm:sqref>G17</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721C9-7E4E-49F6-B44C-98500C3FF82B}">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49</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49'!E149)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49'!G41)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48'!H49)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49.1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Data'!$N$2:$BW$88,51,FALSE)</f>
        <v>0</v>
      </c>
      <c r="F57" s="166">
        <f>IFERROR(E57+'Pay App 48'!F57,"")</f>
        <v>0</v>
      </c>
      <c r="G57" s="166">
        <f>SUM('Pay App 1:Pay App 48'!H57)</f>
        <v>0</v>
      </c>
      <c r="H57" s="165"/>
      <c r="I57" s="166">
        <f>G57+H57</f>
        <v>0</v>
      </c>
      <c r="J57" s="167">
        <f>IFERROR(I57/F57,0)</f>
        <v>0</v>
      </c>
      <c r="K57" s="166">
        <f>IFERROR(F57-I57,"")</f>
        <v>0</v>
      </c>
      <c r="L57" s="166" t="str">
        <f>IF(AND($H$33&lt;100000, $H$33&gt;0, H57&gt;=1),0,IF(AND($H$33&gt;=100000,H57&lt;&gt;""),O57,""))</f>
        <v/>
      </c>
      <c r="M57" s="165"/>
      <c r="N57" s="166">
        <f>SUM('Pay App 1:Pay App 49'!L57)+SUM('Pay App 1:Pay App 49'!M57)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Data'!$N$2:$BW$88,51,FALSE)</f>
        <v>0</v>
      </c>
      <c r="F58" s="166">
        <f>IFERROR(E58+'Pay App 48'!F58,"")</f>
        <v>0</v>
      </c>
      <c r="G58" s="166">
        <f>SUM('Pay App 1:Pay App 48'!H58)</f>
        <v>0</v>
      </c>
      <c r="H58" s="165"/>
      <c r="I58" s="166">
        <f>G58+H58</f>
        <v>0</v>
      </c>
      <c r="J58" s="167">
        <f>IFERROR(I58/F58,0)</f>
        <v>0</v>
      </c>
      <c r="K58" s="166">
        <f>IFERROR(F58-I58,"")</f>
        <v>0</v>
      </c>
      <c r="L58" s="166" t="str">
        <f t="shared" ref="L58:L100" si="0">IF(AND($H$33&lt;100000, $H$33&gt;0, H58&gt;=1),0,IF(AND($H$33&gt;=100000,H58&lt;&gt;""),O58,""))</f>
        <v/>
      </c>
      <c r="M58" s="165"/>
      <c r="N58" s="166">
        <f>SUM('Pay App 1:Pay App 49'!L58)+SUM('Pay App 1:Pay App 49'!M58)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Data'!$N$2:$BW$88,51,FALSE)</f>
        <v>0</v>
      </c>
      <c r="F59" s="166">
        <f>IFERROR(E59+'Pay App 48'!F59,"")</f>
        <v>0</v>
      </c>
      <c r="G59" s="166">
        <f>SUM('Pay App 1:Pay App 48'!H59)</f>
        <v>0</v>
      </c>
      <c r="H59" s="165"/>
      <c r="I59" s="166">
        <f t="shared" ref="I59:I99" si="2">G59+H59</f>
        <v>0</v>
      </c>
      <c r="J59" s="167">
        <f t="shared" ref="J59:J99" si="3">IFERROR(I59/F59,0)</f>
        <v>0</v>
      </c>
      <c r="K59" s="166">
        <f t="shared" ref="K59:K99" si="4">IFERROR(F59-I59,"")</f>
        <v>0</v>
      </c>
      <c r="L59" s="166" t="str">
        <f t="shared" si="0"/>
        <v/>
      </c>
      <c r="M59" s="165"/>
      <c r="N59" s="166">
        <f>SUM('Pay App 1:Pay App 49'!L59)+SUM('Pay App 1:Pay App 49'!M59)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Data'!$N$2:$BW$88,51,FALSE)</f>
        <v>0</v>
      </c>
      <c r="F60" s="166">
        <f>IFERROR(E60+'Pay App 48'!F60,"")</f>
        <v>0</v>
      </c>
      <c r="G60" s="166">
        <f>SUM('Pay App 1:Pay App 48'!H60)</f>
        <v>0</v>
      </c>
      <c r="H60" s="165"/>
      <c r="I60" s="166">
        <f t="shared" si="2"/>
        <v>0</v>
      </c>
      <c r="J60" s="167">
        <f t="shared" si="3"/>
        <v>0</v>
      </c>
      <c r="K60" s="166">
        <f t="shared" si="4"/>
        <v>0</v>
      </c>
      <c r="L60" s="166" t="str">
        <f t="shared" si="0"/>
        <v/>
      </c>
      <c r="M60" s="165"/>
      <c r="N60" s="166">
        <f>SUM('Pay App 1:Pay App 49'!L60)+SUM('Pay App 1:Pay App 49'!M60)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Data'!$N$2:$BW$88,51,FALSE)</f>
        <v>0</v>
      </c>
      <c r="F61" s="166">
        <f>IFERROR(E61+'Pay App 48'!F61,"")</f>
        <v>0</v>
      </c>
      <c r="G61" s="166">
        <f>SUM('Pay App 1:Pay App 48'!H61)</f>
        <v>0</v>
      </c>
      <c r="H61" s="165"/>
      <c r="I61" s="166">
        <f t="shared" si="2"/>
        <v>0</v>
      </c>
      <c r="J61" s="167">
        <f t="shared" si="3"/>
        <v>0</v>
      </c>
      <c r="K61" s="166">
        <f t="shared" si="4"/>
        <v>0</v>
      </c>
      <c r="L61" s="166" t="str">
        <f t="shared" si="0"/>
        <v/>
      </c>
      <c r="M61" s="165"/>
      <c r="N61" s="166">
        <f>SUM('Pay App 1:Pay App 49'!L61)+SUM('Pay App 1:Pay App 49'!M61)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Data'!$N$2:$BW$88,51,FALSE)</f>
        <v>0</v>
      </c>
      <c r="F62" s="166">
        <f>IFERROR(E62+'Pay App 48'!F62,"")</f>
        <v>0</v>
      </c>
      <c r="G62" s="166">
        <f>SUM('Pay App 1:Pay App 48'!H62)</f>
        <v>0</v>
      </c>
      <c r="H62" s="165"/>
      <c r="I62" s="166">
        <f t="shared" si="2"/>
        <v>0</v>
      </c>
      <c r="J62" s="167">
        <f t="shared" si="3"/>
        <v>0</v>
      </c>
      <c r="K62" s="166">
        <f t="shared" si="4"/>
        <v>0</v>
      </c>
      <c r="L62" s="166" t="str">
        <f t="shared" si="0"/>
        <v/>
      </c>
      <c r="M62" s="165"/>
      <c r="N62" s="166">
        <f>SUM('Pay App 1:Pay App 49'!L62)+SUM('Pay App 1:Pay App 49'!M62)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Data'!$N$2:$BW$88,51,FALSE)</f>
        <v>0</v>
      </c>
      <c r="F63" s="166">
        <f>IFERROR(E63+'Pay App 48'!F63,"")</f>
        <v>0</v>
      </c>
      <c r="G63" s="166">
        <f>SUM('Pay App 1:Pay App 48'!H63)</f>
        <v>0</v>
      </c>
      <c r="H63" s="165"/>
      <c r="I63" s="166">
        <f t="shared" si="2"/>
        <v>0</v>
      </c>
      <c r="J63" s="167">
        <f t="shared" si="3"/>
        <v>0</v>
      </c>
      <c r="K63" s="166">
        <f t="shared" si="4"/>
        <v>0</v>
      </c>
      <c r="L63" s="166" t="str">
        <f t="shared" si="0"/>
        <v/>
      </c>
      <c r="M63" s="165"/>
      <c r="N63" s="166">
        <f>SUM('Pay App 1:Pay App 49'!L63)+SUM('Pay App 1:Pay App 49'!M63)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Data'!$N$2:$BW$88,51,FALSE)</f>
        <v>0</v>
      </c>
      <c r="F64" s="166">
        <f>IFERROR(E64+'Pay App 48'!F64,"")</f>
        <v>0</v>
      </c>
      <c r="G64" s="166">
        <f>SUM('Pay App 1:Pay App 48'!H64)</f>
        <v>0</v>
      </c>
      <c r="H64" s="165"/>
      <c r="I64" s="166">
        <f t="shared" si="2"/>
        <v>0</v>
      </c>
      <c r="J64" s="167">
        <f t="shared" si="3"/>
        <v>0</v>
      </c>
      <c r="K64" s="166">
        <f t="shared" si="4"/>
        <v>0</v>
      </c>
      <c r="L64" s="166" t="str">
        <f t="shared" si="0"/>
        <v/>
      </c>
      <c r="M64" s="165"/>
      <c r="N64" s="166">
        <f>SUM('Pay App 1:Pay App 49'!L64)+SUM('Pay App 1:Pay App 49'!M64)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Data'!$N$2:$BW$88,51,FALSE)</f>
        <v>0</v>
      </c>
      <c r="F65" s="166">
        <f>IFERROR(E65+'Pay App 48'!F65,"")</f>
        <v>0</v>
      </c>
      <c r="G65" s="166">
        <f>SUM('Pay App 1:Pay App 48'!H65)</f>
        <v>0</v>
      </c>
      <c r="H65" s="165"/>
      <c r="I65" s="166">
        <f t="shared" si="2"/>
        <v>0</v>
      </c>
      <c r="J65" s="167">
        <f t="shared" si="3"/>
        <v>0</v>
      </c>
      <c r="K65" s="166">
        <f t="shared" si="4"/>
        <v>0</v>
      </c>
      <c r="L65" s="166" t="str">
        <f t="shared" si="0"/>
        <v/>
      </c>
      <c r="M65" s="165"/>
      <c r="N65" s="166">
        <f>SUM('Pay App 1:Pay App 49'!L65)+SUM('Pay App 1:Pay App 49'!M65)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Data'!$N$2:$BW$88,51,FALSE)</f>
        <v>0</v>
      </c>
      <c r="F66" s="166">
        <f>IFERROR(E66+'Pay App 48'!F66,"")</f>
        <v>0</v>
      </c>
      <c r="G66" s="166">
        <f>SUM('Pay App 1:Pay App 48'!H66)</f>
        <v>0</v>
      </c>
      <c r="H66" s="165"/>
      <c r="I66" s="166">
        <f t="shared" si="2"/>
        <v>0</v>
      </c>
      <c r="J66" s="167">
        <f t="shared" si="3"/>
        <v>0</v>
      </c>
      <c r="K66" s="166">
        <f t="shared" si="4"/>
        <v>0</v>
      </c>
      <c r="L66" s="166" t="str">
        <f t="shared" si="0"/>
        <v/>
      </c>
      <c r="M66" s="165"/>
      <c r="N66" s="166">
        <f>SUM('Pay App 1:Pay App 49'!L66)+SUM('Pay App 1:Pay App 49'!M66)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Data'!$N$2:$BW$88,51,FALSE)</f>
        <v>0</v>
      </c>
      <c r="F67" s="166">
        <f>IFERROR(E67+'Pay App 48'!F67,"")</f>
        <v>0</v>
      </c>
      <c r="G67" s="166">
        <f>SUM('Pay App 1:Pay App 48'!H67)</f>
        <v>0</v>
      </c>
      <c r="H67" s="165"/>
      <c r="I67" s="166">
        <f t="shared" si="2"/>
        <v>0</v>
      </c>
      <c r="J67" s="167">
        <f t="shared" si="3"/>
        <v>0</v>
      </c>
      <c r="K67" s="166">
        <f t="shared" si="4"/>
        <v>0</v>
      </c>
      <c r="L67" s="166" t="str">
        <f t="shared" si="0"/>
        <v/>
      </c>
      <c r="M67" s="165"/>
      <c r="N67" s="166">
        <f>SUM('Pay App 1:Pay App 49'!L67)+SUM('Pay App 1:Pay App 49'!M67)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Data'!$N$2:$BW$88,51,FALSE)</f>
        <v>0</v>
      </c>
      <c r="F68" s="166">
        <f>IFERROR(E68+'Pay App 48'!F68,"")</f>
        <v>0</v>
      </c>
      <c r="G68" s="166">
        <f>SUM('Pay App 1:Pay App 48'!H68)</f>
        <v>0</v>
      </c>
      <c r="H68" s="165"/>
      <c r="I68" s="166">
        <f t="shared" si="2"/>
        <v>0</v>
      </c>
      <c r="J68" s="167">
        <f t="shared" si="3"/>
        <v>0</v>
      </c>
      <c r="K68" s="166">
        <f t="shared" si="4"/>
        <v>0</v>
      </c>
      <c r="L68" s="166" t="str">
        <f t="shared" si="0"/>
        <v/>
      </c>
      <c r="M68" s="165"/>
      <c r="N68" s="166">
        <f>SUM('Pay App 1:Pay App 49'!L68)+SUM('Pay App 1:Pay App 49'!M68)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Data'!$N$2:$BW$88,51,FALSE)</f>
        <v>0</v>
      </c>
      <c r="F69" s="166">
        <f>IFERROR(E69+'Pay App 48'!F69,"")</f>
        <v>0</v>
      </c>
      <c r="G69" s="166">
        <f>SUM('Pay App 1:Pay App 48'!H69)</f>
        <v>0</v>
      </c>
      <c r="H69" s="165"/>
      <c r="I69" s="166">
        <f t="shared" si="2"/>
        <v>0</v>
      </c>
      <c r="J69" s="167">
        <f t="shared" si="3"/>
        <v>0</v>
      </c>
      <c r="K69" s="166">
        <f t="shared" si="4"/>
        <v>0</v>
      </c>
      <c r="L69" s="166" t="str">
        <f t="shared" si="0"/>
        <v/>
      </c>
      <c r="M69" s="165"/>
      <c r="N69" s="166">
        <f>SUM('Pay App 1:Pay App 49'!L69)+SUM('Pay App 1:Pay App 49'!M69)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Data'!$N$2:$BW$88,51,FALSE)</f>
        <v>0</v>
      </c>
      <c r="F70" s="166">
        <f>IFERROR(E70+'Pay App 48'!F70,"")</f>
        <v>0</v>
      </c>
      <c r="G70" s="166">
        <f>SUM('Pay App 1:Pay App 48'!H70)</f>
        <v>0</v>
      </c>
      <c r="H70" s="165"/>
      <c r="I70" s="166">
        <f t="shared" si="2"/>
        <v>0</v>
      </c>
      <c r="J70" s="167">
        <f t="shared" si="3"/>
        <v>0</v>
      </c>
      <c r="K70" s="166">
        <f t="shared" si="4"/>
        <v>0</v>
      </c>
      <c r="L70" s="166" t="str">
        <f t="shared" si="0"/>
        <v/>
      </c>
      <c r="M70" s="165"/>
      <c r="N70" s="166">
        <f>SUM('Pay App 1:Pay App 49'!L70)+SUM('Pay App 1:Pay App 49'!M70)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Data'!$N$2:$BW$88,51,FALSE)</f>
        <v>0</v>
      </c>
      <c r="F71" s="166">
        <f>IFERROR(E71+'Pay App 48'!F71,"")</f>
        <v>0</v>
      </c>
      <c r="G71" s="166">
        <f>SUM('Pay App 1:Pay App 48'!H71)</f>
        <v>0</v>
      </c>
      <c r="H71" s="165"/>
      <c r="I71" s="166">
        <f t="shared" si="2"/>
        <v>0</v>
      </c>
      <c r="J71" s="167">
        <f t="shared" si="3"/>
        <v>0</v>
      </c>
      <c r="K71" s="166">
        <f t="shared" si="4"/>
        <v>0</v>
      </c>
      <c r="L71" s="166" t="str">
        <f t="shared" si="0"/>
        <v/>
      </c>
      <c r="M71" s="165"/>
      <c r="N71" s="166">
        <f>SUM('Pay App 1:Pay App 49'!L71)+SUM('Pay App 1:Pay App 49'!M71)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Data'!$N$2:$BW$88,51,FALSE)</f>
        <v>0</v>
      </c>
      <c r="F72" s="166">
        <f>IFERROR(E72+'Pay App 48'!F72,"")</f>
        <v>0</v>
      </c>
      <c r="G72" s="166">
        <f>SUM('Pay App 1:Pay App 48'!H72)</f>
        <v>0</v>
      </c>
      <c r="H72" s="165"/>
      <c r="I72" s="166">
        <f t="shared" si="2"/>
        <v>0</v>
      </c>
      <c r="J72" s="167">
        <f t="shared" si="3"/>
        <v>0</v>
      </c>
      <c r="K72" s="166">
        <f t="shared" si="4"/>
        <v>0</v>
      </c>
      <c r="L72" s="166" t="str">
        <f t="shared" si="0"/>
        <v/>
      </c>
      <c r="M72" s="165"/>
      <c r="N72" s="166">
        <f>SUM('Pay App 1:Pay App 49'!L72)+SUM('Pay App 1:Pay App 49'!M72)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Data'!$N$2:$BW$88,51,FALSE)</f>
        <v>0</v>
      </c>
      <c r="F73" s="166">
        <f>IFERROR(E73+'Pay App 48'!F73,"")</f>
        <v>0</v>
      </c>
      <c r="G73" s="166">
        <f>SUM('Pay App 1:Pay App 48'!H73)</f>
        <v>0</v>
      </c>
      <c r="H73" s="165"/>
      <c r="I73" s="166">
        <f t="shared" si="2"/>
        <v>0</v>
      </c>
      <c r="J73" s="167">
        <f t="shared" si="3"/>
        <v>0</v>
      </c>
      <c r="K73" s="166">
        <f t="shared" si="4"/>
        <v>0</v>
      </c>
      <c r="L73" s="166" t="str">
        <f t="shared" si="0"/>
        <v/>
      </c>
      <c r="M73" s="165"/>
      <c r="N73" s="166">
        <f>SUM('Pay App 1:Pay App 49'!L73)+SUM('Pay App 1:Pay App 49'!M73)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Data'!$N$2:$BW$88,51,FALSE)</f>
        <v>0</v>
      </c>
      <c r="F74" s="166">
        <f>IFERROR(E74+'Pay App 48'!F74,"")</f>
        <v>0</v>
      </c>
      <c r="G74" s="166">
        <f>SUM('Pay App 1:Pay App 48'!H74)</f>
        <v>0</v>
      </c>
      <c r="H74" s="165"/>
      <c r="I74" s="166">
        <f t="shared" si="2"/>
        <v>0</v>
      </c>
      <c r="J74" s="167">
        <f t="shared" si="3"/>
        <v>0</v>
      </c>
      <c r="K74" s="166">
        <f t="shared" si="4"/>
        <v>0</v>
      </c>
      <c r="L74" s="166" t="str">
        <f t="shared" si="0"/>
        <v/>
      </c>
      <c r="M74" s="165"/>
      <c r="N74" s="166">
        <f>SUM('Pay App 1:Pay App 49'!L74)+SUM('Pay App 1:Pay App 49'!M74)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Data'!$N$2:$BW$88,51,FALSE)</f>
        <v>0</v>
      </c>
      <c r="F75" s="166">
        <f>IFERROR(E75+'Pay App 48'!F75,"")</f>
        <v>0</v>
      </c>
      <c r="G75" s="166">
        <f>SUM('Pay App 1:Pay App 48'!H75)</f>
        <v>0</v>
      </c>
      <c r="H75" s="165"/>
      <c r="I75" s="166">
        <f t="shared" si="2"/>
        <v>0</v>
      </c>
      <c r="J75" s="167">
        <f t="shared" si="3"/>
        <v>0</v>
      </c>
      <c r="K75" s="166">
        <f t="shared" si="4"/>
        <v>0</v>
      </c>
      <c r="L75" s="166" t="str">
        <f t="shared" si="0"/>
        <v/>
      </c>
      <c r="M75" s="165"/>
      <c r="N75" s="166">
        <f>SUM('Pay App 1:Pay App 49'!L75)+SUM('Pay App 1:Pay App 49'!M75)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Data'!$N$2:$BW$88,51,FALSE)</f>
        <v>0</v>
      </c>
      <c r="F76" s="166">
        <f>IFERROR(E76+'Pay App 48'!F76,"")</f>
        <v>0</v>
      </c>
      <c r="G76" s="166">
        <f>SUM('Pay App 1:Pay App 48'!H76)</f>
        <v>0</v>
      </c>
      <c r="H76" s="165"/>
      <c r="I76" s="166">
        <f t="shared" si="2"/>
        <v>0</v>
      </c>
      <c r="J76" s="167">
        <f t="shared" si="3"/>
        <v>0</v>
      </c>
      <c r="K76" s="166">
        <f t="shared" si="4"/>
        <v>0</v>
      </c>
      <c r="L76" s="166" t="str">
        <f t="shared" si="0"/>
        <v/>
      </c>
      <c r="M76" s="165"/>
      <c r="N76" s="166">
        <f>SUM('Pay App 1:Pay App 49'!L76)+SUM('Pay App 1:Pay App 49'!M76)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Data'!$N$2:$BW$88,51,FALSE)</f>
        <v>0</v>
      </c>
      <c r="F77" s="166">
        <f>IFERROR(E77+'Pay App 48'!F77,"")</f>
        <v>0</v>
      </c>
      <c r="G77" s="166">
        <f>SUM('Pay App 1:Pay App 48'!H77)</f>
        <v>0</v>
      </c>
      <c r="H77" s="165"/>
      <c r="I77" s="166">
        <f t="shared" si="2"/>
        <v>0</v>
      </c>
      <c r="J77" s="167">
        <f t="shared" si="3"/>
        <v>0</v>
      </c>
      <c r="K77" s="166">
        <f t="shared" si="4"/>
        <v>0</v>
      </c>
      <c r="L77" s="166" t="str">
        <f t="shared" si="0"/>
        <v/>
      </c>
      <c r="M77" s="165"/>
      <c r="N77" s="166">
        <f>SUM('Pay App 1:Pay App 49'!L77)+SUM('Pay App 1:Pay App 49'!M77)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Data'!$N$2:$BW$88,51,FALSE)</f>
        <v>0</v>
      </c>
      <c r="F78" s="166">
        <f>IFERROR(E78+'Pay App 48'!F78,"")</f>
        <v>0</v>
      </c>
      <c r="G78" s="166">
        <f>SUM('Pay App 1:Pay App 48'!H78)</f>
        <v>0</v>
      </c>
      <c r="H78" s="165"/>
      <c r="I78" s="166">
        <f t="shared" si="2"/>
        <v>0</v>
      </c>
      <c r="J78" s="167">
        <f t="shared" si="3"/>
        <v>0</v>
      </c>
      <c r="K78" s="166">
        <f t="shared" si="4"/>
        <v>0</v>
      </c>
      <c r="L78" s="166" t="str">
        <f t="shared" si="0"/>
        <v/>
      </c>
      <c r="M78" s="165"/>
      <c r="N78" s="166">
        <f>SUM('Pay App 1:Pay App 49'!L78)+SUM('Pay App 1:Pay App 49'!M78)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Data'!$N$2:$BW$88,51,FALSE)</f>
        <v>0</v>
      </c>
      <c r="F79" s="166">
        <f>IFERROR(E79+'Pay App 48'!F79,"")</f>
        <v>0</v>
      </c>
      <c r="G79" s="166">
        <f>SUM('Pay App 1:Pay App 48'!H79)</f>
        <v>0</v>
      </c>
      <c r="H79" s="165"/>
      <c r="I79" s="166">
        <f t="shared" si="2"/>
        <v>0</v>
      </c>
      <c r="J79" s="167">
        <f t="shared" si="3"/>
        <v>0</v>
      </c>
      <c r="K79" s="166">
        <f t="shared" si="4"/>
        <v>0</v>
      </c>
      <c r="L79" s="166" t="str">
        <f t="shared" si="0"/>
        <v/>
      </c>
      <c r="M79" s="165"/>
      <c r="N79" s="166">
        <f>SUM('Pay App 1:Pay App 49'!L79)+SUM('Pay App 1:Pay App 49'!M79)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Data'!$N$2:$BW$88,51,FALSE)</f>
        <v>0</v>
      </c>
      <c r="F80" s="166">
        <f>IFERROR(E80+'Pay App 48'!F80,"")</f>
        <v>0</v>
      </c>
      <c r="G80" s="166">
        <f>SUM('Pay App 1:Pay App 48'!H80)</f>
        <v>0</v>
      </c>
      <c r="H80" s="165"/>
      <c r="I80" s="166">
        <f t="shared" si="2"/>
        <v>0</v>
      </c>
      <c r="J80" s="167">
        <f t="shared" si="3"/>
        <v>0</v>
      </c>
      <c r="K80" s="166">
        <f t="shared" si="4"/>
        <v>0</v>
      </c>
      <c r="L80" s="166" t="str">
        <f t="shared" si="0"/>
        <v/>
      </c>
      <c r="M80" s="165"/>
      <c r="N80" s="166">
        <f>SUM('Pay App 1:Pay App 49'!L80)+SUM('Pay App 1:Pay App 49'!M80)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Data'!$N$2:$BW$88,51,FALSE)</f>
        <v>0</v>
      </c>
      <c r="F81" s="166">
        <f>IFERROR(E81+'Pay App 48'!F81,"")</f>
        <v>0</v>
      </c>
      <c r="G81" s="166">
        <f>SUM('Pay App 1:Pay App 48'!H81)</f>
        <v>0</v>
      </c>
      <c r="H81" s="165"/>
      <c r="I81" s="166">
        <f t="shared" si="2"/>
        <v>0</v>
      </c>
      <c r="J81" s="167">
        <f t="shared" si="3"/>
        <v>0</v>
      </c>
      <c r="K81" s="166">
        <f t="shared" si="4"/>
        <v>0</v>
      </c>
      <c r="L81" s="166" t="str">
        <f t="shared" si="0"/>
        <v/>
      </c>
      <c r="M81" s="165"/>
      <c r="N81" s="166">
        <f>SUM('Pay App 1:Pay App 49'!L81)+SUM('Pay App 1:Pay App 49'!M81)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Data'!$N$2:$BW$88,51,FALSE)</f>
        <v>0</v>
      </c>
      <c r="F82" s="166">
        <f>IFERROR(E82+'Pay App 48'!F82,"")</f>
        <v>0</v>
      </c>
      <c r="G82" s="166">
        <f>SUM('Pay App 1:Pay App 48'!H82)</f>
        <v>0</v>
      </c>
      <c r="H82" s="165"/>
      <c r="I82" s="166">
        <f t="shared" si="2"/>
        <v>0</v>
      </c>
      <c r="J82" s="167">
        <f t="shared" si="3"/>
        <v>0</v>
      </c>
      <c r="K82" s="166">
        <f t="shared" si="4"/>
        <v>0</v>
      </c>
      <c r="L82" s="166" t="str">
        <f t="shared" si="0"/>
        <v/>
      </c>
      <c r="M82" s="165"/>
      <c r="N82" s="166">
        <f>SUM('Pay App 1:Pay App 49'!L82)+SUM('Pay App 1:Pay App 49'!M82)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Data'!$N$2:$BW$88,51,FALSE)</f>
        <v>0</v>
      </c>
      <c r="F83" s="166">
        <f>IFERROR(E83+'Pay App 48'!F83,"")</f>
        <v>0</v>
      </c>
      <c r="G83" s="166">
        <f>SUM('Pay App 1:Pay App 48'!H83)</f>
        <v>0</v>
      </c>
      <c r="H83" s="165"/>
      <c r="I83" s="166">
        <f t="shared" si="2"/>
        <v>0</v>
      </c>
      <c r="J83" s="167">
        <f t="shared" si="3"/>
        <v>0</v>
      </c>
      <c r="K83" s="166">
        <f t="shared" si="4"/>
        <v>0</v>
      </c>
      <c r="L83" s="166" t="str">
        <f t="shared" si="0"/>
        <v/>
      </c>
      <c r="M83" s="165"/>
      <c r="N83" s="166">
        <f>SUM('Pay App 1:Pay App 49'!L83)+SUM('Pay App 1:Pay App 49'!M83)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Data'!$N$2:$BW$88,51,FALSE)</f>
        <v>0</v>
      </c>
      <c r="F84" s="166">
        <f>IFERROR(E84+'Pay App 48'!F84,"")</f>
        <v>0</v>
      </c>
      <c r="G84" s="166">
        <f>SUM('Pay App 1:Pay App 48'!H84)</f>
        <v>0</v>
      </c>
      <c r="H84" s="165"/>
      <c r="I84" s="166">
        <f t="shared" si="2"/>
        <v>0</v>
      </c>
      <c r="J84" s="167">
        <f t="shared" si="3"/>
        <v>0</v>
      </c>
      <c r="K84" s="166">
        <f t="shared" si="4"/>
        <v>0</v>
      </c>
      <c r="L84" s="166" t="str">
        <f t="shared" si="0"/>
        <v/>
      </c>
      <c r="M84" s="165"/>
      <c r="N84" s="166">
        <f>SUM('Pay App 1:Pay App 49'!L84)+SUM('Pay App 1:Pay App 49'!M84)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Data'!$N$2:$BW$88,51,FALSE)</f>
        <v>0</v>
      </c>
      <c r="F85" s="166">
        <f>IFERROR(E85+'Pay App 48'!F85,"")</f>
        <v>0</v>
      </c>
      <c r="G85" s="166">
        <f>SUM('Pay App 1:Pay App 48'!H85)</f>
        <v>0</v>
      </c>
      <c r="H85" s="165"/>
      <c r="I85" s="166">
        <f t="shared" si="2"/>
        <v>0</v>
      </c>
      <c r="J85" s="167">
        <f t="shared" si="3"/>
        <v>0</v>
      </c>
      <c r="K85" s="166">
        <f t="shared" si="4"/>
        <v>0</v>
      </c>
      <c r="L85" s="166" t="str">
        <f t="shared" si="0"/>
        <v/>
      </c>
      <c r="M85" s="165"/>
      <c r="N85" s="166">
        <f>SUM('Pay App 1:Pay App 49'!L85)+SUM('Pay App 1:Pay App 49'!M85)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Data'!$N$2:$BW$88,51,FALSE)</f>
        <v>0</v>
      </c>
      <c r="F86" s="166">
        <f>IFERROR(E86+'Pay App 48'!F86,"")</f>
        <v>0</v>
      </c>
      <c r="G86" s="166">
        <f>SUM('Pay App 1:Pay App 48'!H86)</f>
        <v>0</v>
      </c>
      <c r="H86" s="165"/>
      <c r="I86" s="166">
        <f t="shared" si="2"/>
        <v>0</v>
      </c>
      <c r="J86" s="167">
        <f t="shared" si="3"/>
        <v>0</v>
      </c>
      <c r="K86" s="166">
        <f t="shared" si="4"/>
        <v>0</v>
      </c>
      <c r="L86" s="166" t="str">
        <f t="shared" si="0"/>
        <v/>
      </c>
      <c r="M86" s="165"/>
      <c r="N86" s="166">
        <f>SUM('Pay App 1:Pay App 49'!L86)+SUM('Pay App 1:Pay App 49'!M86)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Data'!$N$2:$BW$88,51,FALSE)</f>
        <v>0</v>
      </c>
      <c r="F87" s="166">
        <f>IFERROR(E87+'Pay App 48'!F87,"")</f>
        <v>0</v>
      </c>
      <c r="G87" s="166">
        <f>SUM('Pay App 1:Pay App 48'!H87)</f>
        <v>0</v>
      </c>
      <c r="H87" s="165"/>
      <c r="I87" s="166">
        <f t="shared" si="2"/>
        <v>0</v>
      </c>
      <c r="J87" s="167">
        <f t="shared" si="3"/>
        <v>0</v>
      </c>
      <c r="K87" s="166">
        <f t="shared" si="4"/>
        <v>0</v>
      </c>
      <c r="L87" s="166" t="str">
        <f t="shared" si="0"/>
        <v/>
      </c>
      <c r="M87" s="165"/>
      <c r="N87" s="166">
        <f>SUM('Pay App 1:Pay App 49'!L87)+SUM('Pay App 1:Pay App 49'!M87)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Data'!$N$2:$BW$88,51,FALSE)</f>
        <v>0</v>
      </c>
      <c r="F88" s="166">
        <f>IFERROR(E88+'Pay App 48'!F88,"")</f>
        <v>0</v>
      </c>
      <c r="G88" s="166">
        <f>SUM('Pay App 1:Pay App 48'!H88)</f>
        <v>0</v>
      </c>
      <c r="H88" s="165"/>
      <c r="I88" s="166">
        <f t="shared" si="2"/>
        <v>0</v>
      </c>
      <c r="J88" s="167">
        <f t="shared" si="3"/>
        <v>0</v>
      </c>
      <c r="K88" s="166">
        <f t="shared" si="4"/>
        <v>0</v>
      </c>
      <c r="L88" s="166" t="str">
        <f t="shared" si="0"/>
        <v/>
      </c>
      <c r="M88" s="165"/>
      <c r="N88" s="166">
        <f>SUM('Pay App 1:Pay App 49'!L88)+SUM('Pay App 1:Pay App 49'!M88)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Data'!$N$2:$BW$88,51,FALSE)</f>
        <v>0</v>
      </c>
      <c r="F89" s="166">
        <f>IFERROR(E89+'Pay App 48'!F89,"")</f>
        <v>0</v>
      </c>
      <c r="G89" s="166">
        <f>SUM('Pay App 1:Pay App 48'!H89)</f>
        <v>0</v>
      </c>
      <c r="H89" s="165"/>
      <c r="I89" s="166">
        <f t="shared" si="2"/>
        <v>0</v>
      </c>
      <c r="J89" s="167">
        <f t="shared" si="3"/>
        <v>0</v>
      </c>
      <c r="K89" s="166">
        <f t="shared" si="4"/>
        <v>0</v>
      </c>
      <c r="L89" s="166" t="str">
        <f t="shared" si="0"/>
        <v/>
      </c>
      <c r="M89" s="165"/>
      <c r="N89" s="166">
        <f>SUM('Pay App 1:Pay App 49'!L89)+SUM('Pay App 1:Pay App 49'!M89)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Data'!$N$2:$BW$88,51,FALSE)</f>
        <v>0</v>
      </c>
      <c r="F90" s="166">
        <f>IFERROR(E90+'Pay App 48'!F90,"")</f>
        <v>0</v>
      </c>
      <c r="G90" s="166">
        <f>SUM('Pay App 1:Pay App 48'!H90)</f>
        <v>0</v>
      </c>
      <c r="H90" s="165"/>
      <c r="I90" s="166">
        <f t="shared" si="2"/>
        <v>0</v>
      </c>
      <c r="J90" s="167">
        <f t="shared" si="3"/>
        <v>0</v>
      </c>
      <c r="K90" s="166">
        <f t="shared" si="4"/>
        <v>0</v>
      </c>
      <c r="L90" s="166" t="str">
        <f t="shared" si="0"/>
        <v/>
      </c>
      <c r="M90" s="165"/>
      <c r="N90" s="166">
        <f>SUM('Pay App 1:Pay App 49'!L90)+SUM('Pay App 1:Pay App 49'!M90)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Data'!$N$2:$BW$88,51,FALSE)</f>
        <v>0</v>
      </c>
      <c r="F91" s="166">
        <f>IFERROR(E91+'Pay App 48'!F91,"")</f>
        <v>0</v>
      </c>
      <c r="G91" s="166">
        <f>SUM('Pay App 1:Pay App 48'!H91)</f>
        <v>0</v>
      </c>
      <c r="H91" s="165"/>
      <c r="I91" s="166">
        <f t="shared" si="2"/>
        <v>0</v>
      </c>
      <c r="J91" s="167">
        <f t="shared" si="3"/>
        <v>0</v>
      </c>
      <c r="K91" s="166">
        <f t="shared" si="4"/>
        <v>0</v>
      </c>
      <c r="L91" s="166" t="str">
        <f t="shared" si="0"/>
        <v/>
      </c>
      <c r="M91" s="165"/>
      <c r="N91" s="166">
        <f>SUM('Pay App 1:Pay App 49'!L91)+SUM('Pay App 1:Pay App 49'!M91)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Data'!$N$2:$BW$88,51,FALSE)</f>
        <v>0</v>
      </c>
      <c r="F92" s="166">
        <f>IFERROR(E92+'Pay App 48'!F92,"")</f>
        <v>0</v>
      </c>
      <c r="G92" s="166">
        <f>SUM('Pay App 1:Pay App 48'!H92)</f>
        <v>0</v>
      </c>
      <c r="H92" s="165"/>
      <c r="I92" s="166">
        <f t="shared" si="2"/>
        <v>0</v>
      </c>
      <c r="J92" s="167">
        <f t="shared" si="3"/>
        <v>0</v>
      </c>
      <c r="K92" s="166">
        <f t="shared" si="4"/>
        <v>0</v>
      </c>
      <c r="L92" s="166" t="str">
        <f t="shared" si="0"/>
        <v/>
      </c>
      <c r="M92" s="165"/>
      <c r="N92" s="166">
        <f>SUM('Pay App 1:Pay App 49'!L92)+SUM('Pay App 1:Pay App 49'!M92)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Data'!$N$2:$BW$88,51,FALSE)</f>
        <v>0</v>
      </c>
      <c r="F93" s="166">
        <f>IFERROR(E93+'Pay App 48'!F93,"")</f>
        <v>0</v>
      </c>
      <c r="G93" s="166">
        <f>SUM('Pay App 1:Pay App 48'!H93)</f>
        <v>0</v>
      </c>
      <c r="H93" s="165"/>
      <c r="I93" s="166">
        <f t="shared" si="2"/>
        <v>0</v>
      </c>
      <c r="J93" s="167">
        <f t="shared" si="3"/>
        <v>0</v>
      </c>
      <c r="K93" s="166">
        <f t="shared" si="4"/>
        <v>0</v>
      </c>
      <c r="L93" s="166" t="str">
        <f t="shared" si="0"/>
        <v/>
      </c>
      <c r="M93" s="165"/>
      <c r="N93" s="166">
        <f>SUM('Pay App 1:Pay App 49'!L93)+SUM('Pay App 1:Pay App 49'!M93)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Data'!$N$2:$BW$88,51,FALSE)</f>
        <v>0</v>
      </c>
      <c r="F94" s="166">
        <f>IFERROR(E94+'Pay App 48'!F94,"")</f>
        <v>0</v>
      </c>
      <c r="G94" s="166">
        <f>SUM('Pay App 1:Pay App 48'!H94)</f>
        <v>0</v>
      </c>
      <c r="H94" s="165"/>
      <c r="I94" s="166">
        <f t="shared" si="2"/>
        <v>0</v>
      </c>
      <c r="J94" s="167">
        <f t="shared" si="3"/>
        <v>0</v>
      </c>
      <c r="K94" s="166">
        <f t="shared" si="4"/>
        <v>0</v>
      </c>
      <c r="L94" s="166" t="str">
        <f t="shared" si="0"/>
        <v/>
      </c>
      <c r="M94" s="165"/>
      <c r="N94" s="166">
        <f>SUM('Pay App 1:Pay App 49'!L94)+SUM('Pay App 1:Pay App 49'!M94)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Data'!$N$2:$BW$88,51,FALSE)</f>
        <v>0</v>
      </c>
      <c r="F95" s="166">
        <f>IFERROR(E95+'Pay App 48'!F95,"")</f>
        <v>0</v>
      </c>
      <c r="G95" s="166">
        <f>SUM('Pay App 1:Pay App 48'!H95)</f>
        <v>0</v>
      </c>
      <c r="H95" s="165"/>
      <c r="I95" s="166">
        <f t="shared" si="2"/>
        <v>0</v>
      </c>
      <c r="J95" s="167">
        <f t="shared" si="3"/>
        <v>0</v>
      </c>
      <c r="K95" s="166">
        <f t="shared" si="4"/>
        <v>0</v>
      </c>
      <c r="L95" s="166" t="str">
        <f t="shared" si="0"/>
        <v/>
      </c>
      <c r="M95" s="165"/>
      <c r="N95" s="166">
        <f>SUM('Pay App 1:Pay App 49'!L95)+SUM('Pay App 1:Pay App 49'!M95)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Data'!$N$2:$BW$88,51,FALSE)</f>
        <v>0</v>
      </c>
      <c r="F96" s="166">
        <f>IFERROR(E96+'Pay App 48'!F96,"")</f>
        <v>0</v>
      </c>
      <c r="G96" s="166">
        <f>SUM('Pay App 1:Pay App 48'!H96)</f>
        <v>0</v>
      </c>
      <c r="H96" s="165"/>
      <c r="I96" s="166">
        <f t="shared" si="2"/>
        <v>0</v>
      </c>
      <c r="J96" s="167">
        <f t="shared" si="3"/>
        <v>0</v>
      </c>
      <c r="K96" s="166">
        <f t="shared" si="4"/>
        <v>0</v>
      </c>
      <c r="L96" s="166" t="str">
        <f t="shared" si="0"/>
        <v/>
      </c>
      <c r="M96" s="165"/>
      <c r="N96" s="166">
        <f>SUM('Pay App 1:Pay App 49'!L96)+SUM('Pay App 1:Pay App 49'!M96)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Data'!$N$2:$BW$88,51,FALSE)</f>
        <v>0</v>
      </c>
      <c r="F97" s="166">
        <f>IFERROR(E97+'Pay App 48'!F97,"")</f>
        <v>0</v>
      </c>
      <c r="G97" s="166">
        <f>SUM('Pay App 1:Pay App 48'!H97)</f>
        <v>0</v>
      </c>
      <c r="H97" s="165"/>
      <c r="I97" s="166">
        <f t="shared" si="2"/>
        <v>0</v>
      </c>
      <c r="J97" s="167">
        <f t="shared" si="3"/>
        <v>0</v>
      </c>
      <c r="K97" s="166">
        <f t="shared" si="4"/>
        <v>0</v>
      </c>
      <c r="L97" s="166" t="str">
        <f t="shared" si="0"/>
        <v/>
      </c>
      <c r="M97" s="165"/>
      <c r="N97" s="166">
        <f>SUM('Pay App 1:Pay App 49'!L97)+SUM('Pay App 1:Pay App 49'!M97)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Data'!$N$2:$BW$88,51,FALSE)</f>
        <v>0</v>
      </c>
      <c r="F98" s="166">
        <f>IFERROR(E98+'Pay App 48'!F98,"")</f>
        <v>0</v>
      </c>
      <c r="G98" s="166">
        <f>SUM('Pay App 1:Pay App 48'!H98)</f>
        <v>0</v>
      </c>
      <c r="H98" s="165"/>
      <c r="I98" s="166">
        <f t="shared" si="2"/>
        <v>0</v>
      </c>
      <c r="J98" s="167">
        <f t="shared" si="3"/>
        <v>0</v>
      </c>
      <c r="K98" s="166">
        <f t="shared" si="4"/>
        <v>0</v>
      </c>
      <c r="L98" s="166" t="str">
        <f t="shared" si="0"/>
        <v/>
      </c>
      <c r="M98" s="165"/>
      <c r="N98" s="166">
        <f>SUM('Pay App 1:Pay App 49'!L98)+SUM('Pay App 1:Pay App 49'!M98)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Data'!$N$2:$BW$88,51,FALSE)</f>
        <v>0</v>
      </c>
      <c r="F99" s="166">
        <f>IFERROR(E99+'Pay App 48'!F99,"")</f>
        <v>0</v>
      </c>
      <c r="G99" s="166">
        <f>SUM('Pay App 1:Pay App 48'!H99)</f>
        <v>0</v>
      </c>
      <c r="H99" s="165"/>
      <c r="I99" s="166">
        <f t="shared" si="2"/>
        <v>0</v>
      </c>
      <c r="J99" s="167">
        <f t="shared" si="3"/>
        <v>0</v>
      </c>
      <c r="K99" s="166">
        <f t="shared" si="4"/>
        <v>0</v>
      </c>
      <c r="L99" s="166" t="str">
        <f t="shared" si="0"/>
        <v/>
      </c>
      <c r="M99" s="165"/>
      <c r="N99" s="166">
        <f>SUM('Pay App 1:Pay App 49'!L99)+SUM('Pay App 1:Pay App 49'!M99)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Data'!$N$2:$BW$88,51,FALSE)</f>
        <v>0</v>
      </c>
      <c r="F100" s="166">
        <f>IFERROR(E100+'Pay App 48'!F100,"")</f>
        <v>0</v>
      </c>
      <c r="G100" s="166">
        <f>SUM('Pay App 1:Pay App 48'!H100)</f>
        <v>0</v>
      </c>
      <c r="H100" s="165"/>
      <c r="I100" s="166">
        <f>G100+H100</f>
        <v>0</v>
      </c>
      <c r="J100" s="167">
        <f>IFERROR(I100/F100,0)</f>
        <v>0</v>
      </c>
      <c r="K100" s="166">
        <f>IFERROR(F100-I100,"")</f>
        <v>0</v>
      </c>
      <c r="L100" s="166" t="str">
        <f t="shared" si="0"/>
        <v/>
      </c>
      <c r="M100" s="165"/>
      <c r="N100" s="166">
        <f>SUM('Pay App 1:Pay App 49'!L100)+SUM('Pay App 1:Pay App 49'!M100)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49.2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Data'!$N$2:$BW$88,51,FALSE)</f>
        <v>0</v>
      </c>
      <c r="F106" s="166">
        <f>IFERROR(E106+'Pay App 48'!F106,"")</f>
        <v>0</v>
      </c>
      <c r="G106" s="166">
        <f>SUM('Pay App 1:Pay App 48'!H106)</f>
        <v>0</v>
      </c>
      <c r="H106" s="165"/>
      <c r="I106" s="166">
        <f>G106+H106</f>
        <v>0</v>
      </c>
      <c r="J106" s="167">
        <f>IFERROR(I106/F106,0)</f>
        <v>0</v>
      </c>
      <c r="K106" s="166">
        <f>IFERROR(F106-I106,"")</f>
        <v>0</v>
      </c>
      <c r="L106" s="166" t="str">
        <f>IF(AND($H$33&lt;100000, $H$33&gt;0, H106&gt;=1),0,IF(AND($H$33&gt;=100000,H106&lt;&gt;""),O106,""))</f>
        <v/>
      </c>
      <c r="M106" s="165"/>
      <c r="N106" s="166">
        <f>SUM('Pay App 1:Pay App 49'!L106)+SUM('Pay App 1:Pay App 49'!M106)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Data'!$N$2:$BW$88,51,FALSE)</f>
        <v>0</v>
      </c>
      <c r="F107" s="166">
        <f>IFERROR(E107+'Pay App 48'!F107,"")</f>
        <v>0</v>
      </c>
      <c r="G107" s="166">
        <f>SUM('Pay App 1:Pay App 48'!H107)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49'!L107)+SUM('Pay App 1:Pay App 49'!M107)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Data'!$N$2:$BW$88,51,FALSE)</f>
        <v>0</v>
      </c>
      <c r="F108" s="166">
        <f>IFERROR(E108+'Pay App 48'!F108,"")</f>
        <v>0</v>
      </c>
      <c r="G108" s="166">
        <f>SUM('Pay App 1:Pay App 48'!H108)</f>
        <v>0</v>
      </c>
      <c r="H108" s="165"/>
      <c r="I108" s="166">
        <f t="shared" si="6"/>
        <v>0</v>
      </c>
      <c r="J108" s="167">
        <f t="shared" si="7"/>
        <v>0</v>
      </c>
      <c r="K108" s="166">
        <f t="shared" si="8"/>
        <v>0</v>
      </c>
      <c r="L108" s="166" t="str">
        <f t="shared" si="9"/>
        <v/>
      </c>
      <c r="M108" s="165"/>
      <c r="N108" s="166">
        <f>SUM('Pay App 1:Pay App 49'!L108)+SUM('Pay App 1:Pay App 49'!M108)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Data'!$N$2:$BW$88,51,FALSE)</f>
        <v>0</v>
      </c>
      <c r="F109" s="166">
        <f>IFERROR(E109+'Pay App 48'!F109,"")</f>
        <v>0</v>
      </c>
      <c r="G109" s="166">
        <f>SUM('Pay App 1:Pay App 48'!H109)</f>
        <v>0</v>
      </c>
      <c r="H109" s="165"/>
      <c r="I109" s="166">
        <f t="shared" si="6"/>
        <v>0</v>
      </c>
      <c r="J109" s="167">
        <f t="shared" si="7"/>
        <v>0</v>
      </c>
      <c r="K109" s="166">
        <f t="shared" si="8"/>
        <v>0</v>
      </c>
      <c r="L109" s="166" t="str">
        <f t="shared" si="9"/>
        <v/>
      </c>
      <c r="M109" s="165"/>
      <c r="N109" s="166">
        <f>SUM('Pay App 1:Pay App 49'!L109)+SUM('Pay App 1:Pay App 49'!M109)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Data'!$N$2:$BW$88,51,FALSE)</f>
        <v>0</v>
      </c>
      <c r="F110" s="166">
        <f>IFERROR(E110+'Pay App 48'!F110,"")</f>
        <v>0</v>
      </c>
      <c r="G110" s="166">
        <f>SUM('Pay App 1:Pay App 48'!H110)</f>
        <v>0</v>
      </c>
      <c r="H110" s="165"/>
      <c r="I110" s="166">
        <f t="shared" si="6"/>
        <v>0</v>
      </c>
      <c r="J110" s="167">
        <f t="shared" si="7"/>
        <v>0</v>
      </c>
      <c r="K110" s="166">
        <f t="shared" si="8"/>
        <v>0</v>
      </c>
      <c r="L110" s="166" t="str">
        <f t="shared" si="9"/>
        <v/>
      </c>
      <c r="M110" s="165"/>
      <c r="N110" s="166">
        <f>SUM('Pay App 1:Pay App 49'!L110)+SUM('Pay App 1:Pay App 49'!M110)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Data'!$N$2:$BW$88,51,FALSE)</f>
        <v>0</v>
      </c>
      <c r="F111" s="166">
        <f>IFERROR(E111+'Pay App 48'!F111,"")</f>
        <v>0</v>
      </c>
      <c r="G111" s="166">
        <f>SUM('Pay App 1:Pay App 48'!H111)</f>
        <v>0</v>
      </c>
      <c r="H111" s="165"/>
      <c r="I111" s="166">
        <f t="shared" si="6"/>
        <v>0</v>
      </c>
      <c r="J111" s="167">
        <f t="shared" si="7"/>
        <v>0</v>
      </c>
      <c r="K111" s="166">
        <f t="shared" si="8"/>
        <v>0</v>
      </c>
      <c r="L111" s="166" t="str">
        <f t="shared" si="9"/>
        <v/>
      </c>
      <c r="M111" s="165"/>
      <c r="N111" s="166">
        <f>SUM('Pay App 1:Pay App 49'!L111)+SUM('Pay App 1:Pay App 49'!M111)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Data'!$N$2:$BW$88,51,FALSE)</f>
        <v>0</v>
      </c>
      <c r="F112" s="166">
        <f>IFERROR(E112+'Pay App 48'!F112,"")</f>
        <v>0</v>
      </c>
      <c r="G112" s="166">
        <f>SUM('Pay App 1:Pay App 48'!H112)</f>
        <v>0</v>
      </c>
      <c r="H112" s="165"/>
      <c r="I112" s="166">
        <f t="shared" si="6"/>
        <v>0</v>
      </c>
      <c r="J112" s="167">
        <f t="shared" si="7"/>
        <v>0</v>
      </c>
      <c r="K112" s="166">
        <f t="shared" si="8"/>
        <v>0</v>
      </c>
      <c r="L112" s="166" t="str">
        <f t="shared" si="9"/>
        <v/>
      </c>
      <c r="M112" s="165"/>
      <c r="N112" s="166">
        <f>SUM('Pay App 1:Pay App 49'!L112)+SUM('Pay App 1:Pay App 49'!M112)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Data'!$N$2:$BW$88,51,FALSE)</f>
        <v>0</v>
      </c>
      <c r="F113" s="166">
        <f>IFERROR(E113+'Pay App 48'!F113,"")</f>
        <v>0</v>
      </c>
      <c r="G113" s="166">
        <f>SUM('Pay App 1:Pay App 48'!H113)</f>
        <v>0</v>
      </c>
      <c r="H113" s="165"/>
      <c r="I113" s="166">
        <f t="shared" si="6"/>
        <v>0</v>
      </c>
      <c r="J113" s="167">
        <f t="shared" si="7"/>
        <v>0</v>
      </c>
      <c r="K113" s="166">
        <f t="shared" si="8"/>
        <v>0</v>
      </c>
      <c r="L113" s="166" t="str">
        <f t="shared" si="9"/>
        <v/>
      </c>
      <c r="M113" s="165"/>
      <c r="N113" s="166">
        <f>SUM('Pay App 1:Pay App 49'!L113)+SUM('Pay App 1:Pay App 49'!M113)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Data'!$N$2:$BW$88,51,FALSE)</f>
        <v>0</v>
      </c>
      <c r="F114" s="166">
        <f>IFERROR(E114+'Pay App 48'!F114,"")</f>
        <v>0</v>
      </c>
      <c r="G114" s="166">
        <f>SUM('Pay App 1:Pay App 48'!H114)</f>
        <v>0</v>
      </c>
      <c r="H114" s="165"/>
      <c r="I114" s="166">
        <f t="shared" si="6"/>
        <v>0</v>
      </c>
      <c r="J114" s="167">
        <f t="shared" si="7"/>
        <v>0</v>
      </c>
      <c r="K114" s="166">
        <f t="shared" si="8"/>
        <v>0</v>
      </c>
      <c r="L114" s="166" t="str">
        <f t="shared" si="9"/>
        <v/>
      </c>
      <c r="M114" s="165"/>
      <c r="N114" s="166">
        <f>SUM('Pay App 1:Pay App 49'!L114)+SUM('Pay App 1:Pay App 49'!M114)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Data'!$N$2:$BW$88,51,FALSE)</f>
        <v>0</v>
      </c>
      <c r="F115" s="166">
        <f>IFERROR(E115+'Pay App 48'!F115,"")</f>
        <v>0</v>
      </c>
      <c r="G115" s="166">
        <f>SUM('Pay App 1:Pay App 48'!H115)</f>
        <v>0</v>
      </c>
      <c r="H115" s="165"/>
      <c r="I115" s="166">
        <f t="shared" si="6"/>
        <v>0</v>
      </c>
      <c r="J115" s="167">
        <f t="shared" si="7"/>
        <v>0</v>
      </c>
      <c r="K115" s="166">
        <f t="shared" si="8"/>
        <v>0</v>
      </c>
      <c r="L115" s="166" t="str">
        <f t="shared" si="9"/>
        <v/>
      </c>
      <c r="M115" s="165"/>
      <c r="N115" s="166">
        <f>SUM('Pay App 1:Pay App 49'!L115)+SUM('Pay App 1:Pay App 49'!M115)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Data'!$N$2:$BW$88,51,FALSE)</f>
        <v>0</v>
      </c>
      <c r="F116" s="166">
        <f>IFERROR(E116+'Pay App 48'!F116,"")</f>
        <v>0</v>
      </c>
      <c r="G116" s="166">
        <f>SUM('Pay App 1:Pay App 48'!H116)</f>
        <v>0</v>
      </c>
      <c r="H116" s="165"/>
      <c r="I116" s="166">
        <f t="shared" si="6"/>
        <v>0</v>
      </c>
      <c r="J116" s="167">
        <f t="shared" si="7"/>
        <v>0</v>
      </c>
      <c r="K116" s="166">
        <f t="shared" si="8"/>
        <v>0</v>
      </c>
      <c r="L116" s="166" t="str">
        <f t="shared" si="9"/>
        <v/>
      </c>
      <c r="M116" s="165"/>
      <c r="N116" s="166">
        <f>SUM('Pay App 1:Pay App 49'!L116)+SUM('Pay App 1:Pay App 49'!M116)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Data'!$N$2:$BW$88,51,FALSE)</f>
        <v>0</v>
      </c>
      <c r="F117" s="166">
        <f>IFERROR(E117+'Pay App 48'!F117,"")</f>
        <v>0</v>
      </c>
      <c r="G117" s="166">
        <f>SUM('Pay App 1:Pay App 48'!H117)</f>
        <v>0</v>
      </c>
      <c r="H117" s="165"/>
      <c r="I117" s="166">
        <f t="shared" si="6"/>
        <v>0</v>
      </c>
      <c r="J117" s="167">
        <f t="shared" si="7"/>
        <v>0</v>
      </c>
      <c r="K117" s="166">
        <f t="shared" si="8"/>
        <v>0</v>
      </c>
      <c r="L117" s="166" t="str">
        <f t="shared" si="9"/>
        <v/>
      </c>
      <c r="M117" s="165"/>
      <c r="N117" s="166">
        <f>SUM('Pay App 1:Pay App 49'!L117)+SUM('Pay App 1:Pay App 49'!M117)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Data'!$N$2:$BW$88,51,FALSE)</f>
        <v>0</v>
      </c>
      <c r="F118" s="166">
        <f>IFERROR(E118+'Pay App 48'!F118,"")</f>
        <v>0</v>
      </c>
      <c r="G118" s="166">
        <f>SUM('Pay App 1:Pay App 48'!H118)</f>
        <v>0</v>
      </c>
      <c r="H118" s="165"/>
      <c r="I118" s="166">
        <f t="shared" si="6"/>
        <v>0</v>
      </c>
      <c r="J118" s="167">
        <f t="shared" si="7"/>
        <v>0</v>
      </c>
      <c r="K118" s="166">
        <f t="shared" si="8"/>
        <v>0</v>
      </c>
      <c r="L118" s="166" t="str">
        <f t="shared" si="9"/>
        <v/>
      </c>
      <c r="M118" s="165"/>
      <c r="N118" s="166">
        <f>SUM('Pay App 1:Pay App 49'!L118)+SUM('Pay App 1:Pay App 49'!M118)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Data'!$N$2:$BW$88,51,FALSE)</f>
        <v>0</v>
      </c>
      <c r="F119" s="166">
        <f>IFERROR(E119+'Pay App 48'!F119,"")</f>
        <v>0</v>
      </c>
      <c r="G119" s="166">
        <f>SUM('Pay App 1:Pay App 48'!H119)</f>
        <v>0</v>
      </c>
      <c r="H119" s="165"/>
      <c r="I119" s="166">
        <f t="shared" si="6"/>
        <v>0</v>
      </c>
      <c r="J119" s="167">
        <f t="shared" si="7"/>
        <v>0</v>
      </c>
      <c r="K119" s="166">
        <f t="shared" si="8"/>
        <v>0</v>
      </c>
      <c r="L119" s="166" t="str">
        <f t="shared" si="9"/>
        <v/>
      </c>
      <c r="M119" s="165"/>
      <c r="N119" s="166">
        <f>SUM('Pay App 1:Pay App 49'!L119)+SUM('Pay App 1:Pay App 49'!M119)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Data'!$N$2:$BW$88,51,FALSE)</f>
        <v>0</v>
      </c>
      <c r="F120" s="166">
        <f>IFERROR(E120+'Pay App 48'!F120,"")</f>
        <v>0</v>
      </c>
      <c r="G120" s="166">
        <f>SUM('Pay App 1:Pay App 48'!H120)</f>
        <v>0</v>
      </c>
      <c r="H120" s="165"/>
      <c r="I120" s="166">
        <f t="shared" si="6"/>
        <v>0</v>
      </c>
      <c r="J120" s="167">
        <f t="shared" si="7"/>
        <v>0</v>
      </c>
      <c r="K120" s="166">
        <f t="shared" si="8"/>
        <v>0</v>
      </c>
      <c r="L120" s="166" t="str">
        <f t="shared" si="9"/>
        <v/>
      </c>
      <c r="M120" s="165"/>
      <c r="N120" s="166">
        <f>SUM('Pay App 1:Pay App 49'!L120)+SUM('Pay App 1:Pay App 49'!M120)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Data'!$N$2:$BW$88,51,FALSE)</f>
        <v>0</v>
      </c>
      <c r="F121" s="166">
        <f>IFERROR(E121+'Pay App 48'!F121,"")</f>
        <v>0</v>
      </c>
      <c r="G121" s="166">
        <f>SUM('Pay App 1:Pay App 48'!H121)</f>
        <v>0</v>
      </c>
      <c r="H121" s="165"/>
      <c r="I121" s="166">
        <f t="shared" si="6"/>
        <v>0</v>
      </c>
      <c r="J121" s="167">
        <f t="shared" si="7"/>
        <v>0</v>
      </c>
      <c r="K121" s="166">
        <f t="shared" si="8"/>
        <v>0</v>
      </c>
      <c r="L121" s="166" t="str">
        <f t="shared" si="9"/>
        <v/>
      </c>
      <c r="M121" s="165"/>
      <c r="N121" s="166">
        <f>SUM('Pay App 1:Pay App 49'!L121)+SUM('Pay App 1:Pay App 49'!M121)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Data'!$N$2:$BW$88,51,FALSE)</f>
        <v>0</v>
      </c>
      <c r="F122" s="166">
        <f>IFERROR(E122+'Pay App 48'!F122,"")</f>
        <v>0</v>
      </c>
      <c r="G122" s="166">
        <f>SUM('Pay App 1:Pay App 48'!H122)</f>
        <v>0</v>
      </c>
      <c r="H122" s="165"/>
      <c r="I122" s="166">
        <f t="shared" si="6"/>
        <v>0</v>
      </c>
      <c r="J122" s="167">
        <f t="shared" si="7"/>
        <v>0</v>
      </c>
      <c r="K122" s="166">
        <f t="shared" si="8"/>
        <v>0</v>
      </c>
      <c r="L122" s="166" t="str">
        <f t="shared" si="9"/>
        <v/>
      </c>
      <c r="M122" s="165"/>
      <c r="N122" s="166">
        <f>SUM('Pay App 1:Pay App 49'!L122)+SUM('Pay App 1:Pay App 49'!M122)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Data'!$N$2:$BW$88,51,FALSE)</f>
        <v>0</v>
      </c>
      <c r="F123" s="166">
        <f>IFERROR(E123+'Pay App 48'!F123,"")</f>
        <v>0</v>
      </c>
      <c r="G123" s="166">
        <f>SUM('Pay App 1:Pay App 48'!H123)</f>
        <v>0</v>
      </c>
      <c r="H123" s="165"/>
      <c r="I123" s="166">
        <f t="shared" si="6"/>
        <v>0</v>
      </c>
      <c r="J123" s="167">
        <f t="shared" si="7"/>
        <v>0</v>
      </c>
      <c r="K123" s="166">
        <f t="shared" si="8"/>
        <v>0</v>
      </c>
      <c r="L123" s="166" t="str">
        <f t="shared" si="9"/>
        <v/>
      </c>
      <c r="M123" s="165"/>
      <c r="N123" s="166">
        <f>SUM('Pay App 1:Pay App 49'!L123)+SUM('Pay App 1:Pay App 49'!M123)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Data'!$N$2:$BW$88,51,FALSE)</f>
        <v>0</v>
      </c>
      <c r="F124" s="166">
        <f>IFERROR(E124+'Pay App 48'!F124,"")</f>
        <v>0</v>
      </c>
      <c r="G124" s="166">
        <f>SUM('Pay App 1:Pay App 48'!H124)</f>
        <v>0</v>
      </c>
      <c r="H124" s="165"/>
      <c r="I124" s="166">
        <f t="shared" si="6"/>
        <v>0</v>
      </c>
      <c r="J124" s="167">
        <f t="shared" si="7"/>
        <v>0</v>
      </c>
      <c r="K124" s="166">
        <f t="shared" si="8"/>
        <v>0</v>
      </c>
      <c r="L124" s="166" t="str">
        <f t="shared" si="9"/>
        <v/>
      </c>
      <c r="M124" s="165"/>
      <c r="N124" s="166">
        <f>SUM('Pay App 1:Pay App 49'!L124)+SUM('Pay App 1:Pay App 49'!M124)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Data'!$N$2:$BW$88,51,FALSE)</f>
        <v>0</v>
      </c>
      <c r="F125" s="166">
        <f>IFERROR(E125+'Pay App 48'!F125,"")</f>
        <v>0</v>
      </c>
      <c r="G125" s="166">
        <f>SUM('Pay App 1:Pay App 48'!H125)</f>
        <v>0</v>
      </c>
      <c r="H125" s="165"/>
      <c r="I125" s="166">
        <f t="shared" si="6"/>
        <v>0</v>
      </c>
      <c r="J125" s="167">
        <f t="shared" si="7"/>
        <v>0</v>
      </c>
      <c r="K125" s="166">
        <f t="shared" si="8"/>
        <v>0</v>
      </c>
      <c r="L125" s="166" t="str">
        <f t="shared" si="9"/>
        <v/>
      </c>
      <c r="M125" s="165"/>
      <c r="N125" s="166">
        <f>SUM('Pay App 1:Pay App 49'!L125)+SUM('Pay App 1:Pay App 49'!M125)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Data'!$N$2:$BW$88,51,FALSE)</f>
        <v>0</v>
      </c>
      <c r="F126" s="166">
        <f>IFERROR(E126+'Pay App 48'!F126,"")</f>
        <v>0</v>
      </c>
      <c r="G126" s="166">
        <f>SUM('Pay App 1:Pay App 48'!H126)</f>
        <v>0</v>
      </c>
      <c r="H126" s="165"/>
      <c r="I126" s="166">
        <f t="shared" si="6"/>
        <v>0</v>
      </c>
      <c r="J126" s="167">
        <f t="shared" si="7"/>
        <v>0</v>
      </c>
      <c r="K126" s="166">
        <f t="shared" si="8"/>
        <v>0</v>
      </c>
      <c r="L126" s="166" t="str">
        <f t="shared" si="9"/>
        <v/>
      </c>
      <c r="M126" s="165"/>
      <c r="N126" s="166">
        <f>SUM('Pay App 1:Pay App 49'!L126)+SUM('Pay App 1:Pay App 49'!M126)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Data'!$N$2:$BW$88,51,FALSE)</f>
        <v>0</v>
      </c>
      <c r="F127" s="166">
        <f>IFERROR(E127+'Pay App 48'!F127,"")</f>
        <v>0</v>
      </c>
      <c r="G127" s="166">
        <f>SUM('Pay App 1:Pay App 48'!H127)</f>
        <v>0</v>
      </c>
      <c r="H127" s="165"/>
      <c r="I127" s="166">
        <f t="shared" si="6"/>
        <v>0</v>
      </c>
      <c r="J127" s="167">
        <f t="shared" si="7"/>
        <v>0</v>
      </c>
      <c r="K127" s="166">
        <f t="shared" si="8"/>
        <v>0</v>
      </c>
      <c r="L127" s="166" t="str">
        <f t="shared" si="9"/>
        <v/>
      </c>
      <c r="M127" s="165"/>
      <c r="N127" s="166">
        <f>SUM('Pay App 1:Pay App 49'!L127)+SUM('Pay App 1:Pay App 49'!M127)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Data'!$N$2:$BW$88,51,FALSE)</f>
        <v>0</v>
      </c>
      <c r="F128" s="166">
        <f>IFERROR(E128+'Pay App 48'!F128,"")</f>
        <v>0</v>
      </c>
      <c r="G128" s="166">
        <f>SUM('Pay App 1:Pay App 48'!H128)</f>
        <v>0</v>
      </c>
      <c r="H128" s="165"/>
      <c r="I128" s="166">
        <f t="shared" si="6"/>
        <v>0</v>
      </c>
      <c r="J128" s="167">
        <f t="shared" si="7"/>
        <v>0</v>
      </c>
      <c r="K128" s="166">
        <f t="shared" si="8"/>
        <v>0</v>
      </c>
      <c r="L128" s="166" t="str">
        <f t="shared" si="9"/>
        <v/>
      </c>
      <c r="M128" s="165"/>
      <c r="N128" s="166">
        <f>SUM('Pay App 1:Pay App 49'!L128)+SUM('Pay App 1:Pay App 49'!M128)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Data'!$N$2:$BW$88,51,FALSE)</f>
        <v>0</v>
      </c>
      <c r="F129" s="166">
        <f>IFERROR(E129+'Pay App 48'!F129,"")</f>
        <v>0</v>
      </c>
      <c r="G129" s="166">
        <f>SUM('Pay App 1:Pay App 48'!H129)</f>
        <v>0</v>
      </c>
      <c r="H129" s="165"/>
      <c r="I129" s="166">
        <f t="shared" si="6"/>
        <v>0</v>
      </c>
      <c r="J129" s="167">
        <f t="shared" si="7"/>
        <v>0</v>
      </c>
      <c r="K129" s="166">
        <f t="shared" si="8"/>
        <v>0</v>
      </c>
      <c r="L129" s="166" t="str">
        <f t="shared" si="9"/>
        <v/>
      </c>
      <c r="M129" s="165"/>
      <c r="N129" s="166">
        <f>SUM('Pay App 1:Pay App 49'!L129)+SUM('Pay App 1:Pay App 49'!M129)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Data'!$N$2:$BW$88,51,FALSE)</f>
        <v>0</v>
      </c>
      <c r="F130" s="166">
        <f>IFERROR(E130+'Pay App 48'!F130,"")</f>
        <v>0</v>
      </c>
      <c r="G130" s="166">
        <f>SUM('Pay App 1:Pay App 48'!H130)</f>
        <v>0</v>
      </c>
      <c r="H130" s="165"/>
      <c r="I130" s="166">
        <f t="shared" si="6"/>
        <v>0</v>
      </c>
      <c r="J130" s="167">
        <f t="shared" si="7"/>
        <v>0</v>
      </c>
      <c r="K130" s="166">
        <f t="shared" si="8"/>
        <v>0</v>
      </c>
      <c r="L130" s="166" t="str">
        <f t="shared" si="9"/>
        <v/>
      </c>
      <c r="M130" s="165"/>
      <c r="N130" s="166">
        <f>SUM('Pay App 1:Pay App 49'!L130)+SUM('Pay App 1:Pay App 49'!M130)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Data'!$N$2:$BW$88,51,FALSE)</f>
        <v>0</v>
      </c>
      <c r="F131" s="166">
        <f>IFERROR(E131+'Pay App 48'!F131,"")</f>
        <v>0</v>
      </c>
      <c r="G131" s="166">
        <f>SUM('Pay App 1:Pay App 48'!H131)</f>
        <v>0</v>
      </c>
      <c r="H131" s="165"/>
      <c r="I131" s="166">
        <f t="shared" si="6"/>
        <v>0</v>
      </c>
      <c r="J131" s="167">
        <f t="shared" si="7"/>
        <v>0</v>
      </c>
      <c r="K131" s="166">
        <f t="shared" si="8"/>
        <v>0</v>
      </c>
      <c r="L131" s="166" t="str">
        <f t="shared" si="9"/>
        <v/>
      </c>
      <c r="M131" s="165"/>
      <c r="N131" s="166">
        <f>SUM('Pay App 1:Pay App 49'!L131)+SUM('Pay App 1:Pay App 49'!M131)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Data'!$N$2:$BW$88,51,FALSE)</f>
        <v>0</v>
      </c>
      <c r="F132" s="166">
        <f>IFERROR(E132+'Pay App 48'!F132,"")</f>
        <v>0</v>
      </c>
      <c r="G132" s="166">
        <f>SUM('Pay App 1:Pay App 48'!H132)</f>
        <v>0</v>
      </c>
      <c r="H132" s="165"/>
      <c r="I132" s="166">
        <f t="shared" si="6"/>
        <v>0</v>
      </c>
      <c r="J132" s="167">
        <f t="shared" si="7"/>
        <v>0</v>
      </c>
      <c r="K132" s="166">
        <f t="shared" si="8"/>
        <v>0</v>
      </c>
      <c r="L132" s="166" t="str">
        <f t="shared" si="9"/>
        <v/>
      </c>
      <c r="M132" s="165"/>
      <c r="N132" s="166">
        <f>SUM('Pay App 1:Pay App 49'!L132)+SUM('Pay App 1:Pay App 49'!M132)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Data'!$N$2:$BW$88,51,FALSE)</f>
        <v>0</v>
      </c>
      <c r="F133" s="166">
        <f>IFERROR(E133+'Pay App 48'!F133,"")</f>
        <v>0</v>
      </c>
      <c r="G133" s="166">
        <f>SUM('Pay App 1:Pay App 48'!H133)</f>
        <v>0</v>
      </c>
      <c r="H133" s="165"/>
      <c r="I133" s="166">
        <f t="shared" si="6"/>
        <v>0</v>
      </c>
      <c r="J133" s="167">
        <f t="shared" si="7"/>
        <v>0</v>
      </c>
      <c r="K133" s="166">
        <f t="shared" si="8"/>
        <v>0</v>
      </c>
      <c r="L133" s="166" t="str">
        <f t="shared" si="9"/>
        <v/>
      </c>
      <c r="M133" s="165"/>
      <c r="N133" s="166">
        <f>SUM('Pay App 1:Pay App 49'!L133)+SUM('Pay App 1:Pay App 49'!M133)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Data'!$N$2:$BW$88,51,FALSE)</f>
        <v>0</v>
      </c>
      <c r="F134" s="166">
        <f>IFERROR(E134+'Pay App 48'!F134,"")</f>
        <v>0</v>
      </c>
      <c r="G134" s="166">
        <f>SUM('Pay App 1:Pay App 48'!H134)</f>
        <v>0</v>
      </c>
      <c r="H134" s="165"/>
      <c r="I134" s="166">
        <f t="shared" si="6"/>
        <v>0</v>
      </c>
      <c r="J134" s="167">
        <f t="shared" si="7"/>
        <v>0</v>
      </c>
      <c r="K134" s="166">
        <f t="shared" si="8"/>
        <v>0</v>
      </c>
      <c r="L134" s="166" t="str">
        <f t="shared" si="9"/>
        <v/>
      </c>
      <c r="M134" s="165"/>
      <c r="N134" s="166">
        <f>SUM('Pay App 1:Pay App 49'!L134)+SUM('Pay App 1:Pay App 49'!M134)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Data'!$N$2:$BW$88,51,FALSE)</f>
        <v>0</v>
      </c>
      <c r="F135" s="166">
        <f>IFERROR(E135+'Pay App 48'!F135,"")</f>
        <v>0</v>
      </c>
      <c r="G135" s="166">
        <f>SUM('Pay App 1:Pay App 48'!H135)</f>
        <v>0</v>
      </c>
      <c r="H135" s="165"/>
      <c r="I135" s="166">
        <f t="shared" si="6"/>
        <v>0</v>
      </c>
      <c r="J135" s="167">
        <f t="shared" si="7"/>
        <v>0</v>
      </c>
      <c r="K135" s="166">
        <f t="shared" si="8"/>
        <v>0</v>
      </c>
      <c r="L135" s="166" t="str">
        <f t="shared" si="9"/>
        <v/>
      </c>
      <c r="M135" s="165"/>
      <c r="N135" s="166">
        <f>SUM('Pay App 1:Pay App 49'!L135)+SUM('Pay App 1:Pay App 49'!M135)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Data'!$N$2:$BW$88,51,FALSE)</f>
        <v>0</v>
      </c>
      <c r="F136" s="166">
        <f>IFERROR(E136+'Pay App 48'!F136,"")</f>
        <v>0</v>
      </c>
      <c r="G136" s="166">
        <f>SUM('Pay App 1:Pay App 48'!H136)</f>
        <v>0</v>
      </c>
      <c r="H136" s="165"/>
      <c r="I136" s="166">
        <f t="shared" si="6"/>
        <v>0</v>
      </c>
      <c r="J136" s="167">
        <f t="shared" si="7"/>
        <v>0</v>
      </c>
      <c r="K136" s="166">
        <f t="shared" si="8"/>
        <v>0</v>
      </c>
      <c r="L136" s="166" t="str">
        <f t="shared" si="9"/>
        <v/>
      </c>
      <c r="M136" s="165"/>
      <c r="N136" s="166">
        <f>SUM('Pay App 1:Pay App 49'!L136)+SUM('Pay App 1:Pay App 49'!M136)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Data'!$N$2:$BW$88,51,FALSE)</f>
        <v>0</v>
      </c>
      <c r="F137" s="166">
        <f>IFERROR(E137+'Pay App 48'!F137,"")</f>
        <v>0</v>
      </c>
      <c r="G137" s="166">
        <f>SUM('Pay App 1:Pay App 48'!H137)</f>
        <v>0</v>
      </c>
      <c r="H137" s="165"/>
      <c r="I137" s="166">
        <f t="shared" si="6"/>
        <v>0</v>
      </c>
      <c r="J137" s="167">
        <f t="shared" si="7"/>
        <v>0</v>
      </c>
      <c r="K137" s="166">
        <f t="shared" si="8"/>
        <v>0</v>
      </c>
      <c r="L137" s="166" t="str">
        <f t="shared" si="9"/>
        <v/>
      </c>
      <c r="M137" s="165"/>
      <c r="N137" s="166">
        <f>SUM('Pay App 1:Pay App 49'!L137)+SUM('Pay App 1:Pay App 49'!M137)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Data'!$N$2:$BW$88,51,FALSE)</f>
        <v>0</v>
      </c>
      <c r="F138" s="166">
        <f>IFERROR(E138+'Pay App 48'!F138,"")</f>
        <v>0</v>
      </c>
      <c r="G138" s="166">
        <f>SUM('Pay App 1:Pay App 48'!H138)</f>
        <v>0</v>
      </c>
      <c r="H138" s="165"/>
      <c r="I138" s="166">
        <f t="shared" si="6"/>
        <v>0</v>
      </c>
      <c r="J138" s="167">
        <f t="shared" si="7"/>
        <v>0</v>
      </c>
      <c r="K138" s="166">
        <f t="shared" si="8"/>
        <v>0</v>
      </c>
      <c r="L138" s="166" t="str">
        <f t="shared" si="9"/>
        <v/>
      </c>
      <c r="M138" s="165"/>
      <c r="N138" s="166">
        <f>SUM('Pay App 1:Pay App 49'!L138)+SUM('Pay App 1:Pay App 49'!M138)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Data'!$N$2:$BW$88,51,FALSE)</f>
        <v>0</v>
      </c>
      <c r="F139" s="166">
        <f>IFERROR(E139+'Pay App 48'!F139,"")</f>
        <v>0</v>
      </c>
      <c r="G139" s="166">
        <f>SUM('Pay App 1:Pay App 48'!H139)</f>
        <v>0</v>
      </c>
      <c r="H139" s="165"/>
      <c r="I139" s="166">
        <f t="shared" si="6"/>
        <v>0</v>
      </c>
      <c r="J139" s="167">
        <f t="shared" si="7"/>
        <v>0</v>
      </c>
      <c r="K139" s="166">
        <f t="shared" si="8"/>
        <v>0</v>
      </c>
      <c r="L139" s="166" t="str">
        <f t="shared" si="9"/>
        <v/>
      </c>
      <c r="M139" s="165"/>
      <c r="N139" s="166">
        <f>SUM('Pay App 1:Pay App 49'!L139)+SUM('Pay App 1:Pay App 49'!M139)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Data'!$N$2:$BW$88,51,FALSE)</f>
        <v>0</v>
      </c>
      <c r="F140" s="166">
        <f>IFERROR(E140+'Pay App 48'!F140,"")</f>
        <v>0</v>
      </c>
      <c r="G140" s="166">
        <f>SUM('Pay App 1:Pay App 48'!H140)</f>
        <v>0</v>
      </c>
      <c r="H140" s="165"/>
      <c r="I140" s="166">
        <f t="shared" si="6"/>
        <v>0</v>
      </c>
      <c r="J140" s="167">
        <f t="shared" si="7"/>
        <v>0</v>
      </c>
      <c r="K140" s="166">
        <f t="shared" si="8"/>
        <v>0</v>
      </c>
      <c r="L140" s="166" t="str">
        <f t="shared" si="9"/>
        <v/>
      </c>
      <c r="M140" s="165"/>
      <c r="N140" s="166">
        <f>SUM('Pay App 1:Pay App 49'!L140)+SUM('Pay App 1:Pay App 49'!M140)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Data'!$N$2:$BW$88,51,FALSE)</f>
        <v>0</v>
      </c>
      <c r="F141" s="166">
        <f>IFERROR(E141+'Pay App 48'!F141,"")</f>
        <v>0</v>
      </c>
      <c r="G141" s="166">
        <f>SUM('Pay App 1:Pay App 48'!H141)</f>
        <v>0</v>
      </c>
      <c r="H141" s="165"/>
      <c r="I141" s="166">
        <f t="shared" si="6"/>
        <v>0</v>
      </c>
      <c r="J141" s="167">
        <f t="shared" si="7"/>
        <v>0</v>
      </c>
      <c r="K141" s="166">
        <f t="shared" si="8"/>
        <v>0</v>
      </c>
      <c r="L141" s="166" t="str">
        <f t="shared" si="9"/>
        <v/>
      </c>
      <c r="M141" s="165"/>
      <c r="N141" s="166">
        <f>SUM('Pay App 1:Pay App 49'!L141)+SUM('Pay App 1:Pay App 49'!M141)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Data'!$N$2:$BW$88,51,FALSE)</f>
        <v>0</v>
      </c>
      <c r="F142" s="166">
        <f>IFERROR(E142+'Pay App 48'!F142,"")</f>
        <v>0</v>
      </c>
      <c r="G142" s="166">
        <f>SUM('Pay App 1:Pay App 48'!H142)</f>
        <v>0</v>
      </c>
      <c r="H142" s="165"/>
      <c r="I142" s="166">
        <f t="shared" si="6"/>
        <v>0</v>
      </c>
      <c r="J142" s="167">
        <f t="shared" si="7"/>
        <v>0</v>
      </c>
      <c r="K142" s="166">
        <f t="shared" si="8"/>
        <v>0</v>
      </c>
      <c r="L142" s="166" t="str">
        <f t="shared" si="9"/>
        <v/>
      </c>
      <c r="M142" s="165"/>
      <c r="N142" s="166">
        <f>SUM('Pay App 1:Pay App 49'!L142)+SUM('Pay App 1:Pay App 49'!M142)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Data'!$N$2:$BW$88,51,FALSE)</f>
        <v>0</v>
      </c>
      <c r="F143" s="166">
        <f>IFERROR(E143+'Pay App 48'!F143,"")</f>
        <v>0</v>
      </c>
      <c r="G143" s="166">
        <f>SUM('Pay App 1:Pay App 48'!H143)</f>
        <v>0</v>
      </c>
      <c r="H143" s="165"/>
      <c r="I143" s="166">
        <f t="shared" si="6"/>
        <v>0</v>
      </c>
      <c r="J143" s="167">
        <f t="shared" si="7"/>
        <v>0</v>
      </c>
      <c r="K143" s="166">
        <f t="shared" si="8"/>
        <v>0</v>
      </c>
      <c r="L143" s="166" t="str">
        <f t="shared" si="9"/>
        <v/>
      </c>
      <c r="M143" s="165"/>
      <c r="N143" s="166">
        <f>SUM('Pay App 1:Pay App 49'!L143)+SUM('Pay App 1:Pay App 49'!M143)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Data'!$N$2:$BW$88,51,FALSE)</f>
        <v>0</v>
      </c>
      <c r="F144" s="166">
        <f>IFERROR(E144+'Pay App 48'!F144,"")</f>
        <v>0</v>
      </c>
      <c r="G144" s="166">
        <f>SUM('Pay App 1:Pay App 48'!H144)</f>
        <v>0</v>
      </c>
      <c r="H144" s="165"/>
      <c r="I144" s="166">
        <f t="shared" si="6"/>
        <v>0</v>
      </c>
      <c r="J144" s="167">
        <f t="shared" si="7"/>
        <v>0</v>
      </c>
      <c r="K144" s="166">
        <f t="shared" si="8"/>
        <v>0</v>
      </c>
      <c r="L144" s="166" t="str">
        <f t="shared" si="9"/>
        <v/>
      </c>
      <c r="M144" s="165"/>
      <c r="N144" s="166">
        <f>SUM('Pay App 1:Pay App 49'!L144)+SUM('Pay App 1:Pay App 49'!M144)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Data'!$N$2:$BW$88,51,FALSE)</f>
        <v>0</v>
      </c>
      <c r="F145" s="166">
        <f>IFERROR(E145+'Pay App 48'!F145,"")</f>
        <v>0</v>
      </c>
      <c r="G145" s="166">
        <f>SUM('Pay App 1:Pay App 48'!H145)</f>
        <v>0</v>
      </c>
      <c r="H145" s="165"/>
      <c r="I145" s="166">
        <f t="shared" si="6"/>
        <v>0</v>
      </c>
      <c r="J145" s="167">
        <f t="shared" si="7"/>
        <v>0</v>
      </c>
      <c r="K145" s="166">
        <f t="shared" si="8"/>
        <v>0</v>
      </c>
      <c r="L145" s="166" t="str">
        <f t="shared" si="9"/>
        <v/>
      </c>
      <c r="M145" s="165"/>
      <c r="N145" s="166">
        <f>SUM('Pay App 1:Pay App 49'!L145)+SUM('Pay App 1:Pay App 49'!M145)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Data'!$N$2:$BW$88,51,FALSE)</f>
        <v>0</v>
      </c>
      <c r="F146" s="166">
        <f>IFERROR(E146+'Pay App 48'!F146,"")</f>
        <v>0</v>
      </c>
      <c r="G146" s="166">
        <f>SUM('Pay App 1:Pay App 48'!H146)</f>
        <v>0</v>
      </c>
      <c r="H146" s="165"/>
      <c r="I146" s="166">
        <f t="shared" si="6"/>
        <v>0</v>
      </c>
      <c r="J146" s="167">
        <f t="shared" si="7"/>
        <v>0</v>
      </c>
      <c r="K146" s="166">
        <f t="shared" si="8"/>
        <v>0</v>
      </c>
      <c r="L146" s="166" t="str">
        <f t="shared" si="9"/>
        <v/>
      </c>
      <c r="M146" s="165"/>
      <c r="N146" s="166">
        <f>SUM('Pay App 1:Pay App 49'!L146)+SUM('Pay App 1:Pay App 49'!M146)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Data'!$N$2:$BW$88,51,FALSE)</f>
        <v>0</v>
      </c>
      <c r="F147" s="166">
        <f>IFERROR(E147+'Pay App 48'!F147,"")</f>
        <v>0</v>
      </c>
      <c r="G147" s="166">
        <f>SUM('Pay App 1:Pay App 48'!H147)</f>
        <v>0</v>
      </c>
      <c r="H147" s="165"/>
      <c r="I147" s="166">
        <f t="shared" si="6"/>
        <v>0</v>
      </c>
      <c r="J147" s="167">
        <f t="shared" si="7"/>
        <v>0</v>
      </c>
      <c r="K147" s="166">
        <f t="shared" si="8"/>
        <v>0</v>
      </c>
      <c r="L147" s="166" t="str">
        <f t="shared" si="9"/>
        <v/>
      </c>
      <c r="M147" s="165"/>
      <c r="N147" s="166">
        <f>SUM('Pay App 1:Pay App 49'!L147)+SUM('Pay App 1:Pay App 49'!M147)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Data'!$N$2:$BW$88,51,FALSE)</f>
        <v>0</v>
      </c>
      <c r="F148" s="166">
        <f>IFERROR(E148+'Pay App 48'!F148,"")</f>
        <v>0</v>
      </c>
      <c r="G148" s="166">
        <f>SUM('Pay App 1:Pay App 48'!H148)</f>
        <v>0</v>
      </c>
      <c r="H148" s="165"/>
      <c r="I148" s="166">
        <f t="shared" si="6"/>
        <v>0</v>
      </c>
      <c r="J148" s="167">
        <f t="shared" si="7"/>
        <v>0</v>
      </c>
      <c r="K148" s="166">
        <f t="shared" si="8"/>
        <v>0</v>
      </c>
      <c r="L148" s="166" t="str">
        <f t="shared" si="9"/>
        <v/>
      </c>
      <c r="M148" s="165"/>
      <c r="N148" s="166">
        <f>SUM('Pay App 1:Pay App 49'!L148)+SUM('Pay App 1:Pay App 49'!M148)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B8ElqEekYEEmsbdze7SeaGvI6wgR5+IJpTdMovp2eYSchqpCm/wcG6t9I/v5R7Wuari2+QYhwhYzUi3UEBI75w==" saltValue="5h5Un3y8slB3x2ufby2Ijw=="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131" priority="2" operator="equal">
      <formula>0</formula>
    </cfRule>
  </conditionalFormatting>
  <conditionalFormatting sqref="D106:G148">
    <cfRule type="cellIs" dxfId="130" priority="1" operator="equal">
      <formula>0</formula>
    </cfRule>
  </conditionalFormatting>
  <conditionalFormatting sqref="D10:H10 D12:H14 D19:H21">
    <cfRule type="cellIs" dxfId="129" priority="6" operator="equal">
      <formula>0</formula>
    </cfRule>
  </conditionalFormatting>
  <conditionalFormatting sqref="H51">
    <cfRule type="cellIs" dxfId="128" priority="9" operator="lessThan">
      <formula>0</formula>
    </cfRule>
  </conditionalFormatting>
  <conditionalFormatting sqref="I57:I100 K57:K100 I106:I148 K106:K148 N106:O148">
    <cfRule type="cellIs" dxfId="127" priority="14" operator="equal">
      <formula>0</formula>
    </cfRule>
  </conditionalFormatting>
  <conditionalFormatting sqref="J57:J100 J106:J149">
    <cfRule type="cellIs" dxfId="126" priority="11" operator="greaterThan">
      <formula>1</formula>
    </cfRule>
    <cfRule type="cellIs" dxfId="125" priority="12" operator="equal">
      <formula>0</formula>
    </cfRule>
  </conditionalFormatting>
  <conditionalFormatting sqref="K57:K100 K106:K148">
    <cfRule type="cellIs" dxfId="124" priority="10" operator="lessThan">
      <formula>0</formula>
    </cfRule>
  </conditionalFormatting>
  <conditionalFormatting sqref="M57:M100">
    <cfRule type="cellIs" dxfId="123" priority="13" operator="lessThan">
      <formula>0</formula>
    </cfRule>
  </conditionalFormatting>
  <conditionalFormatting sqref="M106:M148">
    <cfRule type="cellIs" dxfId="122" priority="8" operator="lessThan">
      <formula>0</formula>
    </cfRule>
  </conditionalFormatting>
  <conditionalFormatting sqref="N57:O100">
    <cfRule type="cellIs" dxfId="121"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B49A23B4-3798-4EF5-BDA4-AF2930D747BB}">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30EA4B11-24AC-40C9-B881-E8C7F604A0A4}">
          <x14:formula1>
            <xm:f>'Graph Data'!$L$74:$L$76</xm:f>
          </x14:formula1>
          <xm:sqref>G17</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8C967-CF51-4EAB-8FEC-BE16930E5F36}">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50</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50'!E149)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50'!G41)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49'!H49)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50.1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Data'!$N$2:$BW$88,52,FALSE)</f>
        <v>0</v>
      </c>
      <c r="F57" s="166">
        <f>IFERROR(E57+'Pay App 49'!F57,"")</f>
        <v>0</v>
      </c>
      <c r="G57" s="166">
        <f>SUM('Pay App 1:Pay App 49'!H57)</f>
        <v>0</v>
      </c>
      <c r="H57" s="165"/>
      <c r="I57" s="166">
        <f>G57+H57</f>
        <v>0</v>
      </c>
      <c r="J57" s="167">
        <f>IFERROR(I57/F57,0)</f>
        <v>0</v>
      </c>
      <c r="K57" s="166">
        <f>IFERROR(F57-I57,"")</f>
        <v>0</v>
      </c>
      <c r="L57" s="166" t="str">
        <f>IF(AND($H$33&lt;100000, $H$33&gt;0, H57&gt;=1),0,IF(AND($H$33&gt;=100000,H57&lt;&gt;""),O57,""))</f>
        <v/>
      </c>
      <c r="M57" s="165"/>
      <c r="N57" s="166">
        <f>SUM('Pay App 1:Pay App 50'!L57)+SUM('Pay App 1:Pay App 50'!M57)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Data'!$N$2:$BW$88,52,FALSE)</f>
        <v>0</v>
      </c>
      <c r="F58" s="166">
        <f>IFERROR(E58+'Pay App 49'!F58,"")</f>
        <v>0</v>
      </c>
      <c r="G58" s="166">
        <f>SUM('Pay App 1:Pay App 49'!H58)</f>
        <v>0</v>
      </c>
      <c r="H58" s="165"/>
      <c r="I58" s="166">
        <f>G58+H58</f>
        <v>0</v>
      </c>
      <c r="J58" s="167">
        <f>IFERROR(I58/F58,0)</f>
        <v>0</v>
      </c>
      <c r="K58" s="166">
        <f>IFERROR(F58-I58,"")</f>
        <v>0</v>
      </c>
      <c r="L58" s="166" t="str">
        <f t="shared" ref="L58:L100" si="0">IF(AND($H$33&lt;100000, $H$33&gt;0, H58&gt;=1),0,IF(AND($H$33&gt;=100000,H58&lt;&gt;""),O58,""))</f>
        <v/>
      </c>
      <c r="M58" s="165"/>
      <c r="N58" s="166">
        <f>SUM('Pay App 1:Pay App 50'!L58)+SUM('Pay App 1:Pay App 50'!M58)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Data'!$N$2:$BW$88,52,FALSE)</f>
        <v>0</v>
      </c>
      <c r="F59" s="166">
        <f>IFERROR(E59+'Pay App 49'!F59,"")</f>
        <v>0</v>
      </c>
      <c r="G59" s="166">
        <f>SUM('Pay App 1:Pay App 49'!H59)</f>
        <v>0</v>
      </c>
      <c r="H59" s="165"/>
      <c r="I59" s="166">
        <f t="shared" ref="I59:I99" si="2">G59+H59</f>
        <v>0</v>
      </c>
      <c r="J59" s="167">
        <f t="shared" ref="J59:J99" si="3">IFERROR(I59/F59,0)</f>
        <v>0</v>
      </c>
      <c r="K59" s="166">
        <f t="shared" ref="K59:K99" si="4">IFERROR(F59-I59,"")</f>
        <v>0</v>
      </c>
      <c r="L59" s="166" t="str">
        <f t="shared" si="0"/>
        <v/>
      </c>
      <c r="M59" s="165"/>
      <c r="N59" s="166">
        <f>SUM('Pay App 1:Pay App 50'!L59)+SUM('Pay App 1:Pay App 50'!M59)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Data'!$N$2:$BW$88,52,FALSE)</f>
        <v>0</v>
      </c>
      <c r="F60" s="166">
        <f>IFERROR(E60+'Pay App 49'!F60,"")</f>
        <v>0</v>
      </c>
      <c r="G60" s="166">
        <f>SUM('Pay App 1:Pay App 49'!H60)</f>
        <v>0</v>
      </c>
      <c r="H60" s="165"/>
      <c r="I60" s="166">
        <f t="shared" si="2"/>
        <v>0</v>
      </c>
      <c r="J60" s="167">
        <f t="shared" si="3"/>
        <v>0</v>
      </c>
      <c r="K60" s="166">
        <f t="shared" si="4"/>
        <v>0</v>
      </c>
      <c r="L60" s="166" t="str">
        <f t="shared" si="0"/>
        <v/>
      </c>
      <c r="M60" s="165"/>
      <c r="N60" s="166">
        <f>SUM('Pay App 1:Pay App 50'!L60)+SUM('Pay App 1:Pay App 50'!M60)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Data'!$N$2:$BW$88,52,FALSE)</f>
        <v>0</v>
      </c>
      <c r="F61" s="166">
        <f>IFERROR(E61+'Pay App 49'!F61,"")</f>
        <v>0</v>
      </c>
      <c r="G61" s="166">
        <f>SUM('Pay App 1:Pay App 49'!H61)</f>
        <v>0</v>
      </c>
      <c r="H61" s="165"/>
      <c r="I61" s="166">
        <f t="shared" si="2"/>
        <v>0</v>
      </c>
      <c r="J61" s="167">
        <f t="shared" si="3"/>
        <v>0</v>
      </c>
      <c r="K61" s="166">
        <f t="shared" si="4"/>
        <v>0</v>
      </c>
      <c r="L61" s="166" t="str">
        <f t="shared" si="0"/>
        <v/>
      </c>
      <c r="M61" s="165"/>
      <c r="N61" s="166">
        <f>SUM('Pay App 1:Pay App 50'!L61)+SUM('Pay App 1:Pay App 50'!M61)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Data'!$N$2:$BW$88,52,FALSE)</f>
        <v>0</v>
      </c>
      <c r="F62" s="166">
        <f>IFERROR(E62+'Pay App 49'!F62,"")</f>
        <v>0</v>
      </c>
      <c r="G62" s="166">
        <f>SUM('Pay App 1:Pay App 49'!H62)</f>
        <v>0</v>
      </c>
      <c r="H62" s="165"/>
      <c r="I62" s="166">
        <f t="shared" si="2"/>
        <v>0</v>
      </c>
      <c r="J62" s="167">
        <f t="shared" si="3"/>
        <v>0</v>
      </c>
      <c r="K62" s="166">
        <f t="shared" si="4"/>
        <v>0</v>
      </c>
      <c r="L62" s="166" t="str">
        <f t="shared" si="0"/>
        <v/>
      </c>
      <c r="M62" s="165"/>
      <c r="N62" s="166">
        <f>SUM('Pay App 1:Pay App 50'!L62)+SUM('Pay App 1:Pay App 50'!M62)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Data'!$N$2:$BW$88,52,FALSE)</f>
        <v>0</v>
      </c>
      <c r="F63" s="166">
        <f>IFERROR(E63+'Pay App 49'!F63,"")</f>
        <v>0</v>
      </c>
      <c r="G63" s="166">
        <f>SUM('Pay App 1:Pay App 49'!H63)</f>
        <v>0</v>
      </c>
      <c r="H63" s="165"/>
      <c r="I63" s="166">
        <f t="shared" si="2"/>
        <v>0</v>
      </c>
      <c r="J63" s="167">
        <f t="shared" si="3"/>
        <v>0</v>
      </c>
      <c r="K63" s="166">
        <f t="shared" si="4"/>
        <v>0</v>
      </c>
      <c r="L63" s="166" t="str">
        <f t="shared" si="0"/>
        <v/>
      </c>
      <c r="M63" s="165"/>
      <c r="N63" s="166">
        <f>SUM('Pay App 1:Pay App 50'!L63)+SUM('Pay App 1:Pay App 50'!M63)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Data'!$N$2:$BW$88,52,FALSE)</f>
        <v>0</v>
      </c>
      <c r="F64" s="166">
        <f>IFERROR(E64+'Pay App 49'!F64,"")</f>
        <v>0</v>
      </c>
      <c r="G64" s="166">
        <f>SUM('Pay App 1:Pay App 49'!H64)</f>
        <v>0</v>
      </c>
      <c r="H64" s="165"/>
      <c r="I64" s="166">
        <f t="shared" si="2"/>
        <v>0</v>
      </c>
      <c r="J64" s="167">
        <f t="shared" si="3"/>
        <v>0</v>
      </c>
      <c r="K64" s="166">
        <f t="shared" si="4"/>
        <v>0</v>
      </c>
      <c r="L64" s="166" t="str">
        <f t="shared" si="0"/>
        <v/>
      </c>
      <c r="M64" s="165"/>
      <c r="N64" s="166">
        <f>SUM('Pay App 1:Pay App 50'!L64)+SUM('Pay App 1:Pay App 50'!M64)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Data'!$N$2:$BW$88,52,FALSE)</f>
        <v>0</v>
      </c>
      <c r="F65" s="166">
        <f>IFERROR(E65+'Pay App 49'!F65,"")</f>
        <v>0</v>
      </c>
      <c r="G65" s="166">
        <f>SUM('Pay App 1:Pay App 49'!H65)</f>
        <v>0</v>
      </c>
      <c r="H65" s="165"/>
      <c r="I65" s="166">
        <f t="shared" si="2"/>
        <v>0</v>
      </c>
      <c r="J65" s="167">
        <f t="shared" si="3"/>
        <v>0</v>
      </c>
      <c r="K65" s="166">
        <f t="shared" si="4"/>
        <v>0</v>
      </c>
      <c r="L65" s="166" t="str">
        <f t="shared" si="0"/>
        <v/>
      </c>
      <c r="M65" s="165"/>
      <c r="N65" s="166">
        <f>SUM('Pay App 1:Pay App 50'!L65)+SUM('Pay App 1:Pay App 50'!M65)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Data'!$N$2:$BW$88,52,FALSE)</f>
        <v>0</v>
      </c>
      <c r="F66" s="166">
        <f>IFERROR(E66+'Pay App 49'!F66,"")</f>
        <v>0</v>
      </c>
      <c r="G66" s="166">
        <f>SUM('Pay App 1:Pay App 49'!H66)</f>
        <v>0</v>
      </c>
      <c r="H66" s="165"/>
      <c r="I66" s="166">
        <f t="shared" si="2"/>
        <v>0</v>
      </c>
      <c r="J66" s="167">
        <f t="shared" si="3"/>
        <v>0</v>
      </c>
      <c r="K66" s="166">
        <f t="shared" si="4"/>
        <v>0</v>
      </c>
      <c r="L66" s="166" t="str">
        <f t="shared" si="0"/>
        <v/>
      </c>
      <c r="M66" s="165"/>
      <c r="N66" s="166">
        <f>SUM('Pay App 1:Pay App 50'!L66)+SUM('Pay App 1:Pay App 50'!M66)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Data'!$N$2:$BW$88,52,FALSE)</f>
        <v>0</v>
      </c>
      <c r="F67" s="166">
        <f>IFERROR(E67+'Pay App 49'!F67,"")</f>
        <v>0</v>
      </c>
      <c r="G67" s="166">
        <f>SUM('Pay App 1:Pay App 49'!H67)</f>
        <v>0</v>
      </c>
      <c r="H67" s="165"/>
      <c r="I67" s="166">
        <f t="shared" si="2"/>
        <v>0</v>
      </c>
      <c r="J67" s="167">
        <f t="shared" si="3"/>
        <v>0</v>
      </c>
      <c r="K67" s="166">
        <f t="shared" si="4"/>
        <v>0</v>
      </c>
      <c r="L67" s="166" t="str">
        <f t="shared" si="0"/>
        <v/>
      </c>
      <c r="M67" s="165"/>
      <c r="N67" s="166">
        <f>SUM('Pay App 1:Pay App 50'!L67)+SUM('Pay App 1:Pay App 50'!M67)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Data'!$N$2:$BW$88,52,FALSE)</f>
        <v>0</v>
      </c>
      <c r="F68" s="166">
        <f>IFERROR(E68+'Pay App 49'!F68,"")</f>
        <v>0</v>
      </c>
      <c r="G68" s="166">
        <f>SUM('Pay App 1:Pay App 49'!H68)</f>
        <v>0</v>
      </c>
      <c r="H68" s="165"/>
      <c r="I68" s="166">
        <f t="shared" si="2"/>
        <v>0</v>
      </c>
      <c r="J68" s="167">
        <f t="shared" si="3"/>
        <v>0</v>
      </c>
      <c r="K68" s="166">
        <f t="shared" si="4"/>
        <v>0</v>
      </c>
      <c r="L68" s="166" t="str">
        <f t="shared" si="0"/>
        <v/>
      </c>
      <c r="M68" s="165"/>
      <c r="N68" s="166">
        <f>SUM('Pay App 1:Pay App 50'!L68)+SUM('Pay App 1:Pay App 50'!M68)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Data'!$N$2:$BW$88,52,FALSE)</f>
        <v>0</v>
      </c>
      <c r="F69" s="166">
        <f>IFERROR(E69+'Pay App 49'!F69,"")</f>
        <v>0</v>
      </c>
      <c r="G69" s="166">
        <f>SUM('Pay App 1:Pay App 49'!H69)</f>
        <v>0</v>
      </c>
      <c r="H69" s="165"/>
      <c r="I69" s="166">
        <f t="shared" si="2"/>
        <v>0</v>
      </c>
      <c r="J69" s="167">
        <f t="shared" si="3"/>
        <v>0</v>
      </c>
      <c r="K69" s="166">
        <f t="shared" si="4"/>
        <v>0</v>
      </c>
      <c r="L69" s="166" t="str">
        <f t="shared" si="0"/>
        <v/>
      </c>
      <c r="M69" s="165"/>
      <c r="N69" s="166">
        <f>SUM('Pay App 1:Pay App 50'!L69)+SUM('Pay App 1:Pay App 50'!M69)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Data'!$N$2:$BW$88,52,FALSE)</f>
        <v>0</v>
      </c>
      <c r="F70" s="166">
        <f>IFERROR(E70+'Pay App 49'!F70,"")</f>
        <v>0</v>
      </c>
      <c r="G70" s="166">
        <f>SUM('Pay App 1:Pay App 49'!H70)</f>
        <v>0</v>
      </c>
      <c r="H70" s="165"/>
      <c r="I70" s="166">
        <f t="shared" si="2"/>
        <v>0</v>
      </c>
      <c r="J70" s="167">
        <f t="shared" si="3"/>
        <v>0</v>
      </c>
      <c r="K70" s="166">
        <f t="shared" si="4"/>
        <v>0</v>
      </c>
      <c r="L70" s="166" t="str">
        <f t="shared" si="0"/>
        <v/>
      </c>
      <c r="M70" s="165"/>
      <c r="N70" s="166">
        <f>SUM('Pay App 1:Pay App 50'!L70)+SUM('Pay App 1:Pay App 50'!M70)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Data'!$N$2:$BW$88,52,FALSE)</f>
        <v>0</v>
      </c>
      <c r="F71" s="166">
        <f>IFERROR(E71+'Pay App 49'!F71,"")</f>
        <v>0</v>
      </c>
      <c r="G71" s="166">
        <f>SUM('Pay App 1:Pay App 49'!H71)</f>
        <v>0</v>
      </c>
      <c r="H71" s="165"/>
      <c r="I71" s="166">
        <f t="shared" si="2"/>
        <v>0</v>
      </c>
      <c r="J71" s="167">
        <f t="shared" si="3"/>
        <v>0</v>
      </c>
      <c r="K71" s="166">
        <f t="shared" si="4"/>
        <v>0</v>
      </c>
      <c r="L71" s="166" t="str">
        <f t="shared" si="0"/>
        <v/>
      </c>
      <c r="M71" s="165"/>
      <c r="N71" s="166">
        <f>SUM('Pay App 1:Pay App 50'!L71)+SUM('Pay App 1:Pay App 50'!M71)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Data'!$N$2:$BW$88,52,FALSE)</f>
        <v>0</v>
      </c>
      <c r="F72" s="166">
        <f>IFERROR(E72+'Pay App 49'!F72,"")</f>
        <v>0</v>
      </c>
      <c r="G72" s="166">
        <f>SUM('Pay App 1:Pay App 49'!H72)</f>
        <v>0</v>
      </c>
      <c r="H72" s="165"/>
      <c r="I72" s="166">
        <f t="shared" si="2"/>
        <v>0</v>
      </c>
      <c r="J72" s="167">
        <f t="shared" si="3"/>
        <v>0</v>
      </c>
      <c r="K72" s="166">
        <f t="shared" si="4"/>
        <v>0</v>
      </c>
      <c r="L72" s="166" t="str">
        <f t="shared" si="0"/>
        <v/>
      </c>
      <c r="M72" s="165"/>
      <c r="N72" s="166">
        <f>SUM('Pay App 1:Pay App 50'!L72)+SUM('Pay App 1:Pay App 50'!M72)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Data'!$N$2:$BW$88,52,FALSE)</f>
        <v>0</v>
      </c>
      <c r="F73" s="166">
        <f>IFERROR(E73+'Pay App 49'!F73,"")</f>
        <v>0</v>
      </c>
      <c r="G73" s="166">
        <f>SUM('Pay App 1:Pay App 49'!H73)</f>
        <v>0</v>
      </c>
      <c r="H73" s="165"/>
      <c r="I73" s="166">
        <f t="shared" si="2"/>
        <v>0</v>
      </c>
      <c r="J73" s="167">
        <f t="shared" si="3"/>
        <v>0</v>
      </c>
      <c r="K73" s="166">
        <f t="shared" si="4"/>
        <v>0</v>
      </c>
      <c r="L73" s="166" t="str">
        <f t="shared" si="0"/>
        <v/>
      </c>
      <c r="M73" s="165"/>
      <c r="N73" s="166">
        <f>SUM('Pay App 1:Pay App 50'!L73)+SUM('Pay App 1:Pay App 50'!M73)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Data'!$N$2:$BW$88,52,FALSE)</f>
        <v>0</v>
      </c>
      <c r="F74" s="166">
        <f>IFERROR(E74+'Pay App 49'!F74,"")</f>
        <v>0</v>
      </c>
      <c r="G74" s="166">
        <f>SUM('Pay App 1:Pay App 49'!H74)</f>
        <v>0</v>
      </c>
      <c r="H74" s="165"/>
      <c r="I74" s="166">
        <f t="shared" si="2"/>
        <v>0</v>
      </c>
      <c r="J74" s="167">
        <f t="shared" si="3"/>
        <v>0</v>
      </c>
      <c r="K74" s="166">
        <f t="shared" si="4"/>
        <v>0</v>
      </c>
      <c r="L74" s="166" t="str">
        <f t="shared" si="0"/>
        <v/>
      </c>
      <c r="M74" s="165"/>
      <c r="N74" s="166">
        <f>SUM('Pay App 1:Pay App 50'!L74)+SUM('Pay App 1:Pay App 50'!M74)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Data'!$N$2:$BW$88,52,FALSE)</f>
        <v>0</v>
      </c>
      <c r="F75" s="166">
        <f>IFERROR(E75+'Pay App 49'!F75,"")</f>
        <v>0</v>
      </c>
      <c r="G75" s="166">
        <f>SUM('Pay App 1:Pay App 49'!H75)</f>
        <v>0</v>
      </c>
      <c r="H75" s="165"/>
      <c r="I75" s="166">
        <f t="shared" si="2"/>
        <v>0</v>
      </c>
      <c r="J75" s="167">
        <f t="shared" si="3"/>
        <v>0</v>
      </c>
      <c r="K75" s="166">
        <f t="shared" si="4"/>
        <v>0</v>
      </c>
      <c r="L75" s="166" t="str">
        <f t="shared" si="0"/>
        <v/>
      </c>
      <c r="M75" s="165"/>
      <c r="N75" s="166">
        <f>SUM('Pay App 1:Pay App 50'!L75)+SUM('Pay App 1:Pay App 50'!M75)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Data'!$N$2:$BW$88,52,FALSE)</f>
        <v>0</v>
      </c>
      <c r="F76" s="166">
        <f>IFERROR(E76+'Pay App 49'!F76,"")</f>
        <v>0</v>
      </c>
      <c r="G76" s="166">
        <f>SUM('Pay App 1:Pay App 49'!H76)</f>
        <v>0</v>
      </c>
      <c r="H76" s="165"/>
      <c r="I76" s="166">
        <f t="shared" si="2"/>
        <v>0</v>
      </c>
      <c r="J76" s="167">
        <f t="shared" si="3"/>
        <v>0</v>
      </c>
      <c r="K76" s="166">
        <f t="shared" si="4"/>
        <v>0</v>
      </c>
      <c r="L76" s="166" t="str">
        <f t="shared" si="0"/>
        <v/>
      </c>
      <c r="M76" s="165"/>
      <c r="N76" s="166">
        <f>SUM('Pay App 1:Pay App 50'!L76)+SUM('Pay App 1:Pay App 50'!M76)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Data'!$N$2:$BW$88,52,FALSE)</f>
        <v>0</v>
      </c>
      <c r="F77" s="166">
        <f>IFERROR(E77+'Pay App 49'!F77,"")</f>
        <v>0</v>
      </c>
      <c r="G77" s="166">
        <f>SUM('Pay App 1:Pay App 49'!H77)</f>
        <v>0</v>
      </c>
      <c r="H77" s="165"/>
      <c r="I77" s="166">
        <f t="shared" si="2"/>
        <v>0</v>
      </c>
      <c r="J77" s="167">
        <f t="shared" si="3"/>
        <v>0</v>
      </c>
      <c r="K77" s="166">
        <f t="shared" si="4"/>
        <v>0</v>
      </c>
      <c r="L77" s="166" t="str">
        <f t="shared" si="0"/>
        <v/>
      </c>
      <c r="M77" s="165"/>
      <c r="N77" s="166">
        <f>SUM('Pay App 1:Pay App 50'!L77)+SUM('Pay App 1:Pay App 50'!M77)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Data'!$N$2:$BW$88,52,FALSE)</f>
        <v>0</v>
      </c>
      <c r="F78" s="166">
        <f>IFERROR(E78+'Pay App 49'!F78,"")</f>
        <v>0</v>
      </c>
      <c r="G78" s="166">
        <f>SUM('Pay App 1:Pay App 49'!H78)</f>
        <v>0</v>
      </c>
      <c r="H78" s="165"/>
      <c r="I78" s="166">
        <f t="shared" si="2"/>
        <v>0</v>
      </c>
      <c r="J78" s="167">
        <f t="shared" si="3"/>
        <v>0</v>
      </c>
      <c r="K78" s="166">
        <f t="shared" si="4"/>
        <v>0</v>
      </c>
      <c r="L78" s="166" t="str">
        <f t="shared" si="0"/>
        <v/>
      </c>
      <c r="M78" s="165"/>
      <c r="N78" s="166">
        <f>SUM('Pay App 1:Pay App 50'!L78)+SUM('Pay App 1:Pay App 50'!M78)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Data'!$N$2:$BW$88,52,FALSE)</f>
        <v>0</v>
      </c>
      <c r="F79" s="166">
        <f>IFERROR(E79+'Pay App 49'!F79,"")</f>
        <v>0</v>
      </c>
      <c r="G79" s="166">
        <f>SUM('Pay App 1:Pay App 49'!H79)</f>
        <v>0</v>
      </c>
      <c r="H79" s="165"/>
      <c r="I79" s="166">
        <f t="shared" si="2"/>
        <v>0</v>
      </c>
      <c r="J79" s="167">
        <f t="shared" si="3"/>
        <v>0</v>
      </c>
      <c r="K79" s="166">
        <f t="shared" si="4"/>
        <v>0</v>
      </c>
      <c r="L79" s="166" t="str">
        <f t="shared" si="0"/>
        <v/>
      </c>
      <c r="M79" s="165"/>
      <c r="N79" s="166">
        <f>SUM('Pay App 1:Pay App 50'!L79)+SUM('Pay App 1:Pay App 50'!M79)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Data'!$N$2:$BW$88,52,FALSE)</f>
        <v>0</v>
      </c>
      <c r="F80" s="166">
        <f>IFERROR(E80+'Pay App 49'!F80,"")</f>
        <v>0</v>
      </c>
      <c r="G80" s="166">
        <f>SUM('Pay App 1:Pay App 49'!H80)</f>
        <v>0</v>
      </c>
      <c r="H80" s="165"/>
      <c r="I80" s="166">
        <f t="shared" si="2"/>
        <v>0</v>
      </c>
      <c r="J80" s="167">
        <f t="shared" si="3"/>
        <v>0</v>
      </c>
      <c r="K80" s="166">
        <f t="shared" si="4"/>
        <v>0</v>
      </c>
      <c r="L80" s="166" t="str">
        <f t="shared" si="0"/>
        <v/>
      </c>
      <c r="M80" s="165"/>
      <c r="N80" s="166">
        <f>SUM('Pay App 1:Pay App 50'!L80)+SUM('Pay App 1:Pay App 50'!M80)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Data'!$N$2:$BW$88,52,FALSE)</f>
        <v>0</v>
      </c>
      <c r="F81" s="166">
        <f>IFERROR(E81+'Pay App 49'!F81,"")</f>
        <v>0</v>
      </c>
      <c r="G81" s="166">
        <f>SUM('Pay App 1:Pay App 49'!H81)</f>
        <v>0</v>
      </c>
      <c r="H81" s="165"/>
      <c r="I81" s="166">
        <f t="shared" si="2"/>
        <v>0</v>
      </c>
      <c r="J81" s="167">
        <f t="shared" si="3"/>
        <v>0</v>
      </c>
      <c r="K81" s="166">
        <f t="shared" si="4"/>
        <v>0</v>
      </c>
      <c r="L81" s="166" t="str">
        <f t="shared" si="0"/>
        <v/>
      </c>
      <c r="M81" s="165"/>
      <c r="N81" s="166">
        <f>SUM('Pay App 1:Pay App 50'!L81)+SUM('Pay App 1:Pay App 50'!M81)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Data'!$N$2:$BW$88,52,FALSE)</f>
        <v>0</v>
      </c>
      <c r="F82" s="166">
        <f>IFERROR(E82+'Pay App 49'!F82,"")</f>
        <v>0</v>
      </c>
      <c r="G82" s="166">
        <f>SUM('Pay App 1:Pay App 49'!H82)</f>
        <v>0</v>
      </c>
      <c r="H82" s="165"/>
      <c r="I82" s="166">
        <f t="shared" si="2"/>
        <v>0</v>
      </c>
      <c r="J82" s="167">
        <f t="shared" si="3"/>
        <v>0</v>
      </c>
      <c r="K82" s="166">
        <f t="shared" si="4"/>
        <v>0</v>
      </c>
      <c r="L82" s="166" t="str">
        <f t="shared" si="0"/>
        <v/>
      </c>
      <c r="M82" s="165"/>
      <c r="N82" s="166">
        <f>SUM('Pay App 1:Pay App 50'!L82)+SUM('Pay App 1:Pay App 50'!M82)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Data'!$N$2:$BW$88,52,FALSE)</f>
        <v>0</v>
      </c>
      <c r="F83" s="166">
        <f>IFERROR(E83+'Pay App 49'!F83,"")</f>
        <v>0</v>
      </c>
      <c r="G83" s="166">
        <f>SUM('Pay App 1:Pay App 49'!H83)</f>
        <v>0</v>
      </c>
      <c r="H83" s="165"/>
      <c r="I83" s="166">
        <f t="shared" si="2"/>
        <v>0</v>
      </c>
      <c r="J83" s="167">
        <f t="shared" si="3"/>
        <v>0</v>
      </c>
      <c r="K83" s="166">
        <f t="shared" si="4"/>
        <v>0</v>
      </c>
      <c r="L83" s="166" t="str">
        <f t="shared" si="0"/>
        <v/>
      </c>
      <c r="M83" s="165"/>
      <c r="N83" s="166">
        <f>SUM('Pay App 1:Pay App 50'!L83)+SUM('Pay App 1:Pay App 50'!M83)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Data'!$N$2:$BW$88,52,FALSE)</f>
        <v>0</v>
      </c>
      <c r="F84" s="166">
        <f>IFERROR(E84+'Pay App 49'!F84,"")</f>
        <v>0</v>
      </c>
      <c r="G84" s="166">
        <f>SUM('Pay App 1:Pay App 49'!H84)</f>
        <v>0</v>
      </c>
      <c r="H84" s="165"/>
      <c r="I84" s="166">
        <f t="shared" si="2"/>
        <v>0</v>
      </c>
      <c r="J84" s="167">
        <f t="shared" si="3"/>
        <v>0</v>
      </c>
      <c r="K84" s="166">
        <f t="shared" si="4"/>
        <v>0</v>
      </c>
      <c r="L84" s="166" t="str">
        <f t="shared" si="0"/>
        <v/>
      </c>
      <c r="M84" s="165"/>
      <c r="N84" s="166">
        <f>SUM('Pay App 1:Pay App 50'!L84)+SUM('Pay App 1:Pay App 50'!M84)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Data'!$N$2:$BW$88,52,FALSE)</f>
        <v>0</v>
      </c>
      <c r="F85" s="166">
        <f>IFERROR(E85+'Pay App 49'!F85,"")</f>
        <v>0</v>
      </c>
      <c r="G85" s="166">
        <f>SUM('Pay App 1:Pay App 49'!H85)</f>
        <v>0</v>
      </c>
      <c r="H85" s="165"/>
      <c r="I85" s="166">
        <f t="shared" si="2"/>
        <v>0</v>
      </c>
      <c r="J85" s="167">
        <f t="shared" si="3"/>
        <v>0</v>
      </c>
      <c r="K85" s="166">
        <f t="shared" si="4"/>
        <v>0</v>
      </c>
      <c r="L85" s="166" t="str">
        <f t="shared" si="0"/>
        <v/>
      </c>
      <c r="M85" s="165"/>
      <c r="N85" s="166">
        <f>SUM('Pay App 1:Pay App 50'!L85)+SUM('Pay App 1:Pay App 50'!M85)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Data'!$N$2:$BW$88,52,FALSE)</f>
        <v>0</v>
      </c>
      <c r="F86" s="166">
        <f>IFERROR(E86+'Pay App 49'!F86,"")</f>
        <v>0</v>
      </c>
      <c r="G86" s="166">
        <f>SUM('Pay App 1:Pay App 49'!H86)</f>
        <v>0</v>
      </c>
      <c r="H86" s="165"/>
      <c r="I86" s="166">
        <f t="shared" si="2"/>
        <v>0</v>
      </c>
      <c r="J86" s="167">
        <f t="shared" si="3"/>
        <v>0</v>
      </c>
      <c r="K86" s="166">
        <f t="shared" si="4"/>
        <v>0</v>
      </c>
      <c r="L86" s="166" t="str">
        <f t="shared" si="0"/>
        <v/>
      </c>
      <c r="M86" s="165"/>
      <c r="N86" s="166">
        <f>SUM('Pay App 1:Pay App 50'!L86)+SUM('Pay App 1:Pay App 50'!M86)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Data'!$N$2:$BW$88,52,FALSE)</f>
        <v>0</v>
      </c>
      <c r="F87" s="166">
        <f>IFERROR(E87+'Pay App 49'!F87,"")</f>
        <v>0</v>
      </c>
      <c r="G87" s="166">
        <f>SUM('Pay App 1:Pay App 49'!H87)</f>
        <v>0</v>
      </c>
      <c r="H87" s="165"/>
      <c r="I87" s="166">
        <f t="shared" si="2"/>
        <v>0</v>
      </c>
      <c r="J87" s="167">
        <f t="shared" si="3"/>
        <v>0</v>
      </c>
      <c r="K87" s="166">
        <f t="shared" si="4"/>
        <v>0</v>
      </c>
      <c r="L87" s="166" t="str">
        <f t="shared" si="0"/>
        <v/>
      </c>
      <c r="M87" s="165"/>
      <c r="N87" s="166">
        <f>SUM('Pay App 1:Pay App 50'!L87)+SUM('Pay App 1:Pay App 50'!M87)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Data'!$N$2:$BW$88,52,FALSE)</f>
        <v>0</v>
      </c>
      <c r="F88" s="166">
        <f>IFERROR(E88+'Pay App 49'!F88,"")</f>
        <v>0</v>
      </c>
      <c r="G88" s="166">
        <f>SUM('Pay App 1:Pay App 49'!H88)</f>
        <v>0</v>
      </c>
      <c r="H88" s="165"/>
      <c r="I88" s="166">
        <f t="shared" si="2"/>
        <v>0</v>
      </c>
      <c r="J88" s="167">
        <f t="shared" si="3"/>
        <v>0</v>
      </c>
      <c r="K88" s="166">
        <f t="shared" si="4"/>
        <v>0</v>
      </c>
      <c r="L88" s="166" t="str">
        <f t="shared" si="0"/>
        <v/>
      </c>
      <c r="M88" s="165"/>
      <c r="N88" s="166">
        <f>SUM('Pay App 1:Pay App 50'!L88)+SUM('Pay App 1:Pay App 50'!M88)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Data'!$N$2:$BW$88,52,FALSE)</f>
        <v>0</v>
      </c>
      <c r="F89" s="166">
        <f>IFERROR(E89+'Pay App 49'!F89,"")</f>
        <v>0</v>
      </c>
      <c r="G89" s="166">
        <f>SUM('Pay App 1:Pay App 49'!H89)</f>
        <v>0</v>
      </c>
      <c r="H89" s="165"/>
      <c r="I89" s="166">
        <f t="shared" si="2"/>
        <v>0</v>
      </c>
      <c r="J89" s="167">
        <f t="shared" si="3"/>
        <v>0</v>
      </c>
      <c r="K89" s="166">
        <f t="shared" si="4"/>
        <v>0</v>
      </c>
      <c r="L89" s="166" t="str">
        <f t="shared" si="0"/>
        <v/>
      </c>
      <c r="M89" s="165"/>
      <c r="N89" s="166">
        <f>SUM('Pay App 1:Pay App 50'!L89)+SUM('Pay App 1:Pay App 50'!M89)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Data'!$N$2:$BW$88,52,FALSE)</f>
        <v>0</v>
      </c>
      <c r="F90" s="166">
        <f>IFERROR(E90+'Pay App 49'!F90,"")</f>
        <v>0</v>
      </c>
      <c r="G90" s="166">
        <f>SUM('Pay App 1:Pay App 49'!H90)</f>
        <v>0</v>
      </c>
      <c r="H90" s="165"/>
      <c r="I90" s="166">
        <f t="shared" si="2"/>
        <v>0</v>
      </c>
      <c r="J90" s="167">
        <f t="shared" si="3"/>
        <v>0</v>
      </c>
      <c r="K90" s="166">
        <f t="shared" si="4"/>
        <v>0</v>
      </c>
      <c r="L90" s="166" t="str">
        <f t="shared" si="0"/>
        <v/>
      </c>
      <c r="M90" s="165"/>
      <c r="N90" s="166">
        <f>SUM('Pay App 1:Pay App 50'!L90)+SUM('Pay App 1:Pay App 50'!M90)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Data'!$N$2:$BW$88,52,FALSE)</f>
        <v>0</v>
      </c>
      <c r="F91" s="166">
        <f>IFERROR(E91+'Pay App 49'!F91,"")</f>
        <v>0</v>
      </c>
      <c r="G91" s="166">
        <f>SUM('Pay App 1:Pay App 49'!H91)</f>
        <v>0</v>
      </c>
      <c r="H91" s="165"/>
      <c r="I91" s="166">
        <f t="shared" si="2"/>
        <v>0</v>
      </c>
      <c r="J91" s="167">
        <f t="shared" si="3"/>
        <v>0</v>
      </c>
      <c r="K91" s="166">
        <f t="shared" si="4"/>
        <v>0</v>
      </c>
      <c r="L91" s="166" t="str">
        <f t="shared" si="0"/>
        <v/>
      </c>
      <c r="M91" s="165"/>
      <c r="N91" s="166">
        <f>SUM('Pay App 1:Pay App 50'!L91)+SUM('Pay App 1:Pay App 50'!M91)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Data'!$N$2:$BW$88,52,FALSE)</f>
        <v>0</v>
      </c>
      <c r="F92" s="166">
        <f>IFERROR(E92+'Pay App 49'!F92,"")</f>
        <v>0</v>
      </c>
      <c r="G92" s="166">
        <f>SUM('Pay App 1:Pay App 49'!H92)</f>
        <v>0</v>
      </c>
      <c r="H92" s="165"/>
      <c r="I92" s="166">
        <f t="shared" si="2"/>
        <v>0</v>
      </c>
      <c r="J92" s="167">
        <f t="shared" si="3"/>
        <v>0</v>
      </c>
      <c r="K92" s="166">
        <f t="shared" si="4"/>
        <v>0</v>
      </c>
      <c r="L92" s="166" t="str">
        <f t="shared" si="0"/>
        <v/>
      </c>
      <c r="M92" s="165"/>
      <c r="N92" s="166">
        <f>SUM('Pay App 1:Pay App 50'!L92)+SUM('Pay App 1:Pay App 50'!M92)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Data'!$N$2:$BW$88,52,FALSE)</f>
        <v>0</v>
      </c>
      <c r="F93" s="166">
        <f>IFERROR(E93+'Pay App 49'!F93,"")</f>
        <v>0</v>
      </c>
      <c r="G93" s="166">
        <f>SUM('Pay App 1:Pay App 49'!H93)</f>
        <v>0</v>
      </c>
      <c r="H93" s="165"/>
      <c r="I93" s="166">
        <f t="shared" si="2"/>
        <v>0</v>
      </c>
      <c r="J93" s="167">
        <f t="shared" si="3"/>
        <v>0</v>
      </c>
      <c r="K93" s="166">
        <f t="shared" si="4"/>
        <v>0</v>
      </c>
      <c r="L93" s="166" t="str">
        <f t="shared" si="0"/>
        <v/>
      </c>
      <c r="M93" s="165"/>
      <c r="N93" s="166">
        <f>SUM('Pay App 1:Pay App 50'!L93)+SUM('Pay App 1:Pay App 50'!M93)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Data'!$N$2:$BW$88,52,FALSE)</f>
        <v>0</v>
      </c>
      <c r="F94" s="166">
        <f>IFERROR(E94+'Pay App 49'!F94,"")</f>
        <v>0</v>
      </c>
      <c r="G94" s="166">
        <f>SUM('Pay App 1:Pay App 49'!H94)</f>
        <v>0</v>
      </c>
      <c r="H94" s="165"/>
      <c r="I94" s="166">
        <f t="shared" si="2"/>
        <v>0</v>
      </c>
      <c r="J94" s="167">
        <f t="shared" si="3"/>
        <v>0</v>
      </c>
      <c r="K94" s="166">
        <f t="shared" si="4"/>
        <v>0</v>
      </c>
      <c r="L94" s="166" t="str">
        <f t="shared" si="0"/>
        <v/>
      </c>
      <c r="M94" s="165"/>
      <c r="N94" s="166">
        <f>SUM('Pay App 1:Pay App 50'!L94)+SUM('Pay App 1:Pay App 50'!M94)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Data'!$N$2:$BW$88,52,FALSE)</f>
        <v>0</v>
      </c>
      <c r="F95" s="166">
        <f>IFERROR(E95+'Pay App 49'!F95,"")</f>
        <v>0</v>
      </c>
      <c r="G95" s="166">
        <f>SUM('Pay App 1:Pay App 49'!H95)</f>
        <v>0</v>
      </c>
      <c r="H95" s="165"/>
      <c r="I95" s="166">
        <f t="shared" si="2"/>
        <v>0</v>
      </c>
      <c r="J95" s="167">
        <f t="shared" si="3"/>
        <v>0</v>
      </c>
      <c r="K95" s="166">
        <f t="shared" si="4"/>
        <v>0</v>
      </c>
      <c r="L95" s="166" t="str">
        <f t="shared" si="0"/>
        <v/>
      </c>
      <c r="M95" s="165"/>
      <c r="N95" s="166">
        <f>SUM('Pay App 1:Pay App 50'!L95)+SUM('Pay App 1:Pay App 50'!M95)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Data'!$N$2:$BW$88,52,FALSE)</f>
        <v>0</v>
      </c>
      <c r="F96" s="166">
        <f>IFERROR(E96+'Pay App 49'!F96,"")</f>
        <v>0</v>
      </c>
      <c r="G96" s="166">
        <f>SUM('Pay App 1:Pay App 49'!H96)</f>
        <v>0</v>
      </c>
      <c r="H96" s="165"/>
      <c r="I96" s="166">
        <f t="shared" si="2"/>
        <v>0</v>
      </c>
      <c r="J96" s="167">
        <f t="shared" si="3"/>
        <v>0</v>
      </c>
      <c r="K96" s="166">
        <f t="shared" si="4"/>
        <v>0</v>
      </c>
      <c r="L96" s="166" t="str">
        <f t="shared" si="0"/>
        <v/>
      </c>
      <c r="M96" s="165"/>
      <c r="N96" s="166">
        <f>SUM('Pay App 1:Pay App 50'!L96)+SUM('Pay App 1:Pay App 50'!M96)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Data'!$N$2:$BW$88,52,FALSE)</f>
        <v>0</v>
      </c>
      <c r="F97" s="166">
        <f>IFERROR(E97+'Pay App 49'!F97,"")</f>
        <v>0</v>
      </c>
      <c r="G97" s="166">
        <f>SUM('Pay App 1:Pay App 49'!H97)</f>
        <v>0</v>
      </c>
      <c r="H97" s="165"/>
      <c r="I97" s="166">
        <f t="shared" si="2"/>
        <v>0</v>
      </c>
      <c r="J97" s="167">
        <f t="shared" si="3"/>
        <v>0</v>
      </c>
      <c r="K97" s="166">
        <f t="shared" si="4"/>
        <v>0</v>
      </c>
      <c r="L97" s="166" t="str">
        <f t="shared" si="0"/>
        <v/>
      </c>
      <c r="M97" s="165"/>
      <c r="N97" s="166">
        <f>SUM('Pay App 1:Pay App 50'!L97)+SUM('Pay App 1:Pay App 50'!M97)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Data'!$N$2:$BW$88,52,FALSE)</f>
        <v>0</v>
      </c>
      <c r="F98" s="166">
        <f>IFERROR(E98+'Pay App 49'!F98,"")</f>
        <v>0</v>
      </c>
      <c r="G98" s="166">
        <f>SUM('Pay App 1:Pay App 49'!H98)</f>
        <v>0</v>
      </c>
      <c r="H98" s="165"/>
      <c r="I98" s="166">
        <f t="shared" si="2"/>
        <v>0</v>
      </c>
      <c r="J98" s="167">
        <f t="shared" si="3"/>
        <v>0</v>
      </c>
      <c r="K98" s="166">
        <f t="shared" si="4"/>
        <v>0</v>
      </c>
      <c r="L98" s="166" t="str">
        <f t="shared" si="0"/>
        <v/>
      </c>
      <c r="M98" s="165"/>
      <c r="N98" s="166">
        <f>SUM('Pay App 1:Pay App 50'!L98)+SUM('Pay App 1:Pay App 50'!M98)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Data'!$N$2:$BW$88,52,FALSE)</f>
        <v>0</v>
      </c>
      <c r="F99" s="166">
        <f>IFERROR(E99+'Pay App 49'!F99,"")</f>
        <v>0</v>
      </c>
      <c r="G99" s="166">
        <f>SUM('Pay App 1:Pay App 49'!H99)</f>
        <v>0</v>
      </c>
      <c r="H99" s="165"/>
      <c r="I99" s="166">
        <f t="shared" si="2"/>
        <v>0</v>
      </c>
      <c r="J99" s="167">
        <f t="shared" si="3"/>
        <v>0</v>
      </c>
      <c r="K99" s="166">
        <f t="shared" si="4"/>
        <v>0</v>
      </c>
      <c r="L99" s="166" t="str">
        <f t="shared" si="0"/>
        <v/>
      </c>
      <c r="M99" s="165"/>
      <c r="N99" s="166">
        <f>SUM('Pay App 1:Pay App 50'!L99)+SUM('Pay App 1:Pay App 50'!M99)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Data'!$N$2:$BW$88,52,FALSE)</f>
        <v>0</v>
      </c>
      <c r="F100" s="166">
        <f>IFERROR(E100+'Pay App 49'!F100,"")</f>
        <v>0</v>
      </c>
      <c r="G100" s="166">
        <f>SUM('Pay App 1:Pay App 49'!H100)</f>
        <v>0</v>
      </c>
      <c r="H100" s="165"/>
      <c r="I100" s="166">
        <f>G100+H100</f>
        <v>0</v>
      </c>
      <c r="J100" s="167">
        <f>IFERROR(I100/F100,0)</f>
        <v>0</v>
      </c>
      <c r="K100" s="166">
        <f>IFERROR(F100-I100,"")</f>
        <v>0</v>
      </c>
      <c r="L100" s="166" t="str">
        <f t="shared" si="0"/>
        <v/>
      </c>
      <c r="M100" s="165"/>
      <c r="N100" s="166">
        <f>SUM('Pay App 1:Pay App 50'!L100)+SUM('Pay App 1:Pay App 50'!M100)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50.2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Data'!$N$2:$BW$88,52,FALSE)</f>
        <v>0</v>
      </c>
      <c r="F106" s="166">
        <f>IFERROR(E106+'Pay App 49'!F106,"")</f>
        <v>0</v>
      </c>
      <c r="G106" s="166">
        <f>SUM('Pay App 1:Pay App 49'!H106)</f>
        <v>0</v>
      </c>
      <c r="H106" s="165"/>
      <c r="I106" s="166">
        <f>G106+H106</f>
        <v>0</v>
      </c>
      <c r="J106" s="167">
        <f>IFERROR(I106/F106,0)</f>
        <v>0</v>
      </c>
      <c r="K106" s="166">
        <f>IFERROR(F106-I106,"")</f>
        <v>0</v>
      </c>
      <c r="L106" s="166" t="str">
        <f>IF(AND($H$33&lt;100000, $H$33&gt;0, H106&gt;=1),0,IF(AND($H$33&gt;=100000,H106&lt;&gt;""),O106,""))</f>
        <v/>
      </c>
      <c r="M106" s="165"/>
      <c r="N106" s="166">
        <f>SUM('Pay App 1:Pay App 50'!L106)+SUM('Pay App 1:Pay App 50'!M106)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Data'!$N$2:$BW$88,52,FALSE)</f>
        <v>0</v>
      </c>
      <c r="F107" s="166">
        <f>IFERROR(E107+'Pay App 49'!F107,"")</f>
        <v>0</v>
      </c>
      <c r="G107" s="166">
        <f>SUM('Pay App 1:Pay App 49'!H107)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50'!L107)+SUM('Pay App 1:Pay App 50'!M107)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Data'!$N$2:$BW$88,52,FALSE)</f>
        <v>0</v>
      </c>
      <c r="F108" s="166">
        <f>IFERROR(E108+'Pay App 49'!F108,"")</f>
        <v>0</v>
      </c>
      <c r="G108" s="166">
        <f>SUM('Pay App 1:Pay App 49'!H108)</f>
        <v>0</v>
      </c>
      <c r="H108" s="165"/>
      <c r="I108" s="166">
        <f t="shared" si="6"/>
        <v>0</v>
      </c>
      <c r="J108" s="167">
        <f t="shared" si="7"/>
        <v>0</v>
      </c>
      <c r="K108" s="166">
        <f t="shared" si="8"/>
        <v>0</v>
      </c>
      <c r="L108" s="166" t="str">
        <f t="shared" si="9"/>
        <v/>
      </c>
      <c r="M108" s="165"/>
      <c r="N108" s="166">
        <f>SUM('Pay App 1:Pay App 50'!L108)+SUM('Pay App 1:Pay App 50'!M108)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Data'!$N$2:$BW$88,52,FALSE)</f>
        <v>0</v>
      </c>
      <c r="F109" s="166">
        <f>IFERROR(E109+'Pay App 49'!F109,"")</f>
        <v>0</v>
      </c>
      <c r="G109" s="166">
        <f>SUM('Pay App 1:Pay App 49'!H109)</f>
        <v>0</v>
      </c>
      <c r="H109" s="165"/>
      <c r="I109" s="166">
        <f t="shared" si="6"/>
        <v>0</v>
      </c>
      <c r="J109" s="167">
        <f t="shared" si="7"/>
        <v>0</v>
      </c>
      <c r="K109" s="166">
        <f t="shared" si="8"/>
        <v>0</v>
      </c>
      <c r="L109" s="166" t="str">
        <f t="shared" si="9"/>
        <v/>
      </c>
      <c r="M109" s="165"/>
      <c r="N109" s="166">
        <f>SUM('Pay App 1:Pay App 50'!L109)+SUM('Pay App 1:Pay App 50'!M109)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Data'!$N$2:$BW$88,52,FALSE)</f>
        <v>0</v>
      </c>
      <c r="F110" s="166">
        <f>IFERROR(E110+'Pay App 49'!F110,"")</f>
        <v>0</v>
      </c>
      <c r="G110" s="166">
        <f>SUM('Pay App 1:Pay App 49'!H110)</f>
        <v>0</v>
      </c>
      <c r="H110" s="165"/>
      <c r="I110" s="166">
        <f t="shared" si="6"/>
        <v>0</v>
      </c>
      <c r="J110" s="167">
        <f t="shared" si="7"/>
        <v>0</v>
      </c>
      <c r="K110" s="166">
        <f t="shared" si="8"/>
        <v>0</v>
      </c>
      <c r="L110" s="166" t="str">
        <f t="shared" si="9"/>
        <v/>
      </c>
      <c r="M110" s="165"/>
      <c r="N110" s="166">
        <f>SUM('Pay App 1:Pay App 50'!L110)+SUM('Pay App 1:Pay App 50'!M110)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Data'!$N$2:$BW$88,52,FALSE)</f>
        <v>0</v>
      </c>
      <c r="F111" s="166">
        <f>IFERROR(E111+'Pay App 49'!F111,"")</f>
        <v>0</v>
      </c>
      <c r="G111" s="166">
        <f>SUM('Pay App 1:Pay App 49'!H111)</f>
        <v>0</v>
      </c>
      <c r="H111" s="165"/>
      <c r="I111" s="166">
        <f t="shared" si="6"/>
        <v>0</v>
      </c>
      <c r="J111" s="167">
        <f t="shared" si="7"/>
        <v>0</v>
      </c>
      <c r="K111" s="166">
        <f t="shared" si="8"/>
        <v>0</v>
      </c>
      <c r="L111" s="166" t="str">
        <f t="shared" si="9"/>
        <v/>
      </c>
      <c r="M111" s="165"/>
      <c r="N111" s="166">
        <f>SUM('Pay App 1:Pay App 50'!L111)+SUM('Pay App 1:Pay App 50'!M111)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Data'!$N$2:$BW$88,52,FALSE)</f>
        <v>0</v>
      </c>
      <c r="F112" s="166">
        <f>IFERROR(E112+'Pay App 49'!F112,"")</f>
        <v>0</v>
      </c>
      <c r="G112" s="166">
        <f>SUM('Pay App 1:Pay App 49'!H112)</f>
        <v>0</v>
      </c>
      <c r="H112" s="165"/>
      <c r="I112" s="166">
        <f t="shared" si="6"/>
        <v>0</v>
      </c>
      <c r="J112" s="167">
        <f t="shared" si="7"/>
        <v>0</v>
      </c>
      <c r="K112" s="166">
        <f t="shared" si="8"/>
        <v>0</v>
      </c>
      <c r="L112" s="166" t="str">
        <f t="shared" si="9"/>
        <v/>
      </c>
      <c r="M112" s="165"/>
      <c r="N112" s="166">
        <f>SUM('Pay App 1:Pay App 50'!L112)+SUM('Pay App 1:Pay App 50'!M112)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Data'!$N$2:$BW$88,52,FALSE)</f>
        <v>0</v>
      </c>
      <c r="F113" s="166">
        <f>IFERROR(E113+'Pay App 49'!F113,"")</f>
        <v>0</v>
      </c>
      <c r="G113" s="166">
        <f>SUM('Pay App 1:Pay App 49'!H113)</f>
        <v>0</v>
      </c>
      <c r="H113" s="165"/>
      <c r="I113" s="166">
        <f t="shared" si="6"/>
        <v>0</v>
      </c>
      <c r="J113" s="167">
        <f t="shared" si="7"/>
        <v>0</v>
      </c>
      <c r="K113" s="166">
        <f t="shared" si="8"/>
        <v>0</v>
      </c>
      <c r="L113" s="166" t="str">
        <f t="shared" si="9"/>
        <v/>
      </c>
      <c r="M113" s="165"/>
      <c r="N113" s="166">
        <f>SUM('Pay App 1:Pay App 50'!L113)+SUM('Pay App 1:Pay App 50'!M113)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Data'!$N$2:$BW$88,52,FALSE)</f>
        <v>0</v>
      </c>
      <c r="F114" s="166">
        <f>IFERROR(E114+'Pay App 49'!F114,"")</f>
        <v>0</v>
      </c>
      <c r="G114" s="166">
        <f>SUM('Pay App 1:Pay App 49'!H114)</f>
        <v>0</v>
      </c>
      <c r="H114" s="165"/>
      <c r="I114" s="166">
        <f t="shared" si="6"/>
        <v>0</v>
      </c>
      <c r="J114" s="167">
        <f t="shared" si="7"/>
        <v>0</v>
      </c>
      <c r="K114" s="166">
        <f t="shared" si="8"/>
        <v>0</v>
      </c>
      <c r="L114" s="166" t="str">
        <f t="shared" si="9"/>
        <v/>
      </c>
      <c r="M114" s="165"/>
      <c r="N114" s="166">
        <f>SUM('Pay App 1:Pay App 50'!L114)+SUM('Pay App 1:Pay App 50'!M114)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Data'!$N$2:$BW$88,52,FALSE)</f>
        <v>0</v>
      </c>
      <c r="F115" s="166">
        <f>IFERROR(E115+'Pay App 49'!F115,"")</f>
        <v>0</v>
      </c>
      <c r="G115" s="166">
        <f>SUM('Pay App 1:Pay App 49'!H115)</f>
        <v>0</v>
      </c>
      <c r="H115" s="165"/>
      <c r="I115" s="166">
        <f t="shared" si="6"/>
        <v>0</v>
      </c>
      <c r="J115" s="167">
        <f t="shared" si="7"/>
        <v>0</v>
      </c>
      <c r="K115" s="166">
        <f t="shared" si="8"/>
        <v>0</v>
      </c>
      <c r="L115" s="166" t="str">
        <f t="shared" si="9"/>
        <v/>
      </c>
      <c r="M115" s="165"/>
      <c r="N115" s="166">
        <f>SUM('Pay App 1:Pay App 50'!L115)+SUM('Pay App 1:Pay App 50'!M115)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Data'!$N$2:$BW$88,52,FALSE)</f>
        <v>0</v>
      </c>
      <c r="F116" s="166">
        <f>IFERROR(E116+'Pay App 49'!F116,"")</f>
        <v>0</v>
      </c>
      <c r="G116" s="166">
        <f>SUM('Pay App 1:Pay App 49'!H116)</f>
        <v>0</v>
      </c>
      <c r="H116" s="165"/>
      <c r="I116" s="166">
        <f t="shared" si="6"/>
        <v>0</v>
      </c>
      <c r="J116" s="167">
        <f t="shared" si="7"/>
        <v>0</v>
      </c>
      <c r="K116" s="166">
        <f t="shared" si="8"/>
        <v>0</v>
      </c>
      <c r="L116" s="166" t="str">
        <f t="shared" si="9"/>
        <v/>
      </c>
      <c r="M116" s="165"/>
      <c r="N116" s="166">
        <f>SUM('Pay App 1:Pay App 50'!L116)+SUM('Pay App 1:Pay App 50'!M116)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Data'!$N$2:$BW$88,52,FALSE)</f>
        <v>0</v>
      </c>
      <c r="F117" s="166">
        <f>IFERROR(E117+'Pay App 49'!F117,"")</f>
        <v>0</v>
      </c>
      <c r="G117" s="166">
        <f>SUM('Pay App 1:Pay App 49'!H117)</f>
        <v>0</v>
      </c>
      <c r="H117" s="165"/>
      <c r="I117" s="166">
        <f t="shared" si="6"/>
        <v>0</v>
      </c>
      <c r="J117" s="167">
        <f t="shared" si="7"/>
        <v>0</v>
      </c>
      <c r="K117" s="166">
        <f t="shared" si="8"/>
        <v>0</v>
      </c>
      <c r="L117" s="166" t="str">
        <f t="shared" si="9"/>
        <v/>
      </c>
      <c r="M117" s="165"/>
      <c r="N117" s="166">
        <f>SUM('Pay App 1:Pay App 50'!L117)+SUM('Pay App 1:Pay App 50'!M117)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Data'!$N$2:$BW$88,52,FALSE)</f>
        <v>0</v>
      </c>
      <c r="F118" s="166">
        <f>IFERROR(E118+'Pay App 49'!F118,"")</f>
        <v>0</v>
      </c>
      <c r="G118" s="166">
        <f>SUM('Pay App 1:Pay App 49'!H118)</f>
        <v>0</v>
      </c>
      <c r="H118" s="165"/>
      <c r="I118" s="166">
        <f t="shared" si="6"/>
        <v>0</v>
      </c>
      <c r="J118" s="167">
        <f t="shared" si="7"/>
        <v>0</v>
      </c>
      <c r="K118" s="166">
        <f t="shared" si="8"/>
        <v>0</v>
      </c>
      <c r="L118" s="166" t="str">
        <f t="shared" si="9"/>
        <v/>
      </c>
      <c r="M118" s="165"/>
      <c r="N118" s="166">
        <f>SUM('Pay App 1:Pay App 50'!L118)+SUM('Pay App 1:Pay App 50'!M118)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Data'!$N$2:$BW$88,52,FALSE)</f>
        <v>0</v>
      </c>
      <c r="F119" s="166">
        <f>IFERROR(E119+'Pay App 49'!F119,"")</f>
        <v>0</v>
      </c>
      <c r="G119" s="166">
        <f>SUM('Pay App 1:Pay App 49'!H119)</f>
        <v>0</v>
      </c>
      <c r="H119" s="165"/>
      <c r="I119" s="166">
        <f t="shared" si="6"/>
        <v>0</v>
      </c>
      <c r="J119" s="167">
        <f t="shared" si="7"/>
        <v>0</v>
      </c>
      <c r="K119" s="166">
        <f t="shared" si="8"/>
        <v>0</v>
      </c>
      <c r="L119" s="166" t="str">
        <f t="shared" si="9"/>
        <v/>
      </c>
      <c r="M119" s="165"/>
      <c r="N119" s="166">
        <f>SUM('Pay App 1:Pay App 50'!L119)+SUM('Pay App 1:Pay App 50'!M119)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Data'!$N$2:$BW$88,52,FALSE)</f>
        <v>0</v>
      </c>
      <c r="F120" s="166">
        <f>IFERROR(E120+'Pay App 49'!F120,"")</f>
        <v>0</v>
      </c>
      <c r="G120" s="166">
        <f>SUM('Pay App 1:Pay App 49'!H120)</f>
        <v>0</v>
      </c>
      <c r="H120" s="165"/>
      <c r="I120" s="166">
        <f t="shared" si="6"/>
        <v>0</v>
      </c>
      <c r="J120" s="167">
        <f t="shared" si="7"/>
        <v>0</v>
      </c>
      <c r="K120" s="166">
        <f t="shared" si="8"/>
        <v>0</v>
      </c>
      <c r="L120" s="166" t="str">
        <f t="shared" si="9"/>
        <v/>
      </c>
      <c r="M120" s="165"/>
      <c r="N120" s="166">
        <f>SUM('Pay App 1:Pay App 50'!L120)+SUM('Pay App 1:Pay App 50'!M120)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Data'!$N$2:$BW$88,52,FALSE)</f>
        <v>0</v>
      </c>
      <c r="F121" s="166">
        <f>IFERROR(E121+'Pay App 49'!F121,"")</f>
        <v>0</v>
      </c>
      <c r="G121" s="166">
        <f>SUM('Pay App 1:Pay App 49'!H121)</f>
        <v>0</v>
      </c>
      <c r="H121" s="165"/>
      <c r="I121" s="166">
        <f t="shared" si="6"/>
        <v>0</v>
      </c>
      <c r="J121" s="167">
        <f t="shared" si="7"/>
        <v>0</v>
      </c>
      <c r="K121" s="166">
        <f t="shared" si="8"/>
        <v>0</v>
      </c>
      <c r="L121" s="166" t="str">
        <f t="shared" si="9"/>
        <v/>
      </c>
      <c r="M121" s="165"/>
      <c r="N121" s="166">
        <f>SUM('Pay App 1:Pay App 50'!L121)+SUM('Pay App 1:Pay App 50'!M121)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Data'!$N$2:$BW$88,52,FALSE)</f>
        <v>0</v>
      </c>
      <c r="F122" s="166">
        <f>IFERROR(E122+'Pay App 49'!F122,"")</f>
        <v>0</v>
      </c>
      <c r="G122" s="166">
        <f>SUM('Pay App 1:Pay App 49'!H122)</f>
        <v>0</v>
      </c>
      <c r="H122" s="165"/>
      <c r="I122" s="166">
        <f t="shared" si="6"/>
        <v>0</v>
      </c>
      <c r="J122" s="167">
        <f t="shared" si="7"/>
        <v>0</v>
      </c>
      <c r="K122" s="166">
        <f t="shared" si="8"/>
        <v>0</v>
      </c>
      <c r="L122" s="166" t="str">
        <f t="shared" si="9"/>
        <v/>
      </c>
      <c r="M122" s="165"/>
      <c r="N122" s="166">
        <f>SUM('Pay App 1:Pay App 50'!L122)+SUM('Pay App 1:Pay App 50'!M122)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Data'!$N$2:$BW$88,52,FALSE)</f>
        <v>0</v>
      </c>
      <c r="F123" s="166">
        <f>IFERROR(E123+'Pay App 49'!F123,"")</f>
        <v>0</v>
      </c>
      <c r="G123" s="166">
        <f>SUM('Pay App 1:Pay App 49'!H123)</f>
        <v>0</v>
      </c>
      <c r="H123" s="165"/>
      <c r="I123" s="166">
        <f t="shared" si="6"/>
        <v>0</v>
      </c>
      <c r="J123" s="167">
        <f t="shared" si="7"/>
        <v>0</v>
      </c>
      <c r="K123" s="166">
        <f t="shared" si="8"/>
        <v>0</v>
      </c>
      <c r="L123" s="166" t="str">
        <f t="shared" si="9"/>
        <v/>
      </c>
      <c r="M123" s="165"/>
      <c r="N123" s="166">
        <f>SUM('Pay App 1:Pay App 50'!L123)+SUM('Pay App 1:Pay App 50'!M123)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Data'!$N$2:$BW$88,52,FALSE)</f>
        <v>0</v>
      </c>
      <c r="F124" s="166">
        <f>IFERROR(E124+'Pay App 49'!F124,"")</f>
        <v>0</v>
      </c>
      <c r="G124" s="166">
        <f>SUM('Pay App 1:Pay App 49'!H124)</f>
        <v>0</v>
      </c>
      <c r="H124" s="165"/>
      <c r="I124" s="166">
        <f t="shared" si="6"/>
        <v>0</v>
      </c>
      <c r="J124" s="167">
        <f t="shared" si="7"/>
        <v>0</v>
      </c>
      <c r="K124" s="166">
        <f t="shared" si="8"/>
        <v>0</v>
      </c>
      <c r="L124" s="166" t="str">
        <f t="shared" si="9"/>
        <v/>
      </c>
      <c r="M124" s="165"/>
      <c r="N124" s="166">
        <f>SUM('Pay App 1:Pay App 50'!L124)+SUM('Pay App 1:Pay App 50'!M124)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Data'!$N$2:$BW$88,52,FALSE)</f>
        <v>0</v>
      </c>
      <c r="F125" s="166">
        <f>IFERROR(E125+'Pay App 49'!F125,"")</f>
        <v>0</v>
      </c>
      <c r="G125" s="166">
        <f>SUM('Pay App 1:Pay App 49'!H125)</f>
        <v>0</v>
      </c>
      <c r="H125" s="165"/>
      <c r="I125" s="166">
        <f t="shared" si="6"/>
        <v>0</v>
      </c>
      <c r="J125" s="167">
        <f t="shared" si="7"/>
        <v>0</v>
      </c>
      <c r="K125" s="166">
        <f t="shared" si="8"/>
        <v>0</v>
      </c>
      <c r="L125" s="166" t="str">
        <f t="shared" si="9"/>
        <v/>
      </c>
      <c r="M125" s="165"/>
      <c r="N125" s="166">
        <f>SUM('Pay App 1:Pay App 50'!L125)+SUM('Pay App 1:Pay App 50'!M125)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Data'!$N$2:$BW$88,52,FALSE)</f>
        <v>0</v>
      </c>
      <c r="F126" s="166">
        <f>IFERROR(E126+'Pay App 49'!F126,"")</f>
        <v>0</v>
      </c>
      <c r="G126" s="166">
        <f>SUM('Pay App 1:Pay App 49'!H126)</f>
        <v>0</v>
      </c>
      <c r="H126" s="165"/>
      <c r="I126" s="166">
        <f t="shared" si="6"/>
        <v>0</v>
      </c>
      <c r="J126" s="167">
        <f t="shared" si="7"/>
        <v>0</v>
      </c>
      <c r="K126" s="166">
        <f t="shared" si="8"/>
        <v>0</v>
      </c>
      <c r="L126" s="166" t="str">
        <f t="shared" si="9"/>
        <v/>
      </c>
      <c r="M126" s="165"/>
      <c r="N126" s="166">
        <f>SUM('Pay App 1:Pay App 50'!L126)+SUM('Pay App 1:Pay App 50'!M126)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Data'!$N$2:$BW$88,52,FALSE)</f>
        <v>0</v>
      </c>
      <c r="F127" s="166">
        <f>IFERROR(E127+'Pay App 49'!F127,"")</f>
        <v>0</v>
      </c>
      <c r="G127" s="166">
        <f>SUM('Pay App 1:Pay App 49'!H127)</f>
        <v>0</v>
      </c>
      <c r="H127" s="165"/>
      <c r="I127" s="166">
        <f t="shared" si="6"/>
        <v>0</v>
      </c>
      <c r="J127" s="167">
        <f t="shared" si="7"/>
        <v>0</v>
      </c>
      <c r="K127" s="166">
        <f t="shared" si="8"/>
        <v>0</v>
      </c>
      <c r="L127" s="166" t="str">
        <f t="shared" si="9"/>
        <v/>
      </c>
      <c r="M127" s="165"/>
      <c r="N127" s="166">
        <f>SUM('Pay App 1:Pay App 50'!L127)+SUM('Pay App 1:Pay App 50'!M127)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Data'!$N$2:$BW$88,52,FALSE)</f>
        <v>0</v>
      </c>
      <c r="F128" s="166">
        <f>IFERROR(E128+'Pay App 49'!F128,"")</f>
        <v>0</v>
      </c>
      <c r="G128" s="166">
        <f>SUM('Pay App 1:Pay App 49'!H128)</f>
        <v>0</v>
      </c>
      <c r="H128" s="165"/>
      <c r="I128" s="166">
        <f t="shared" si="6"/>
        <v>0</v>
      </c>
      <c r="J128" s="167">
        <f t="shared" si="7"/>
        <v>0</v>
      </c>
      <c r="K128" s="166">
        <f t="shared" si="8"/>
        <v>0</v>
      </c>
      <c r="L128" s="166" t="str">
        <f t="shared" si="9"/>
        <v/>
      </c>
      <c r="M128" s="165"/>
      <c r="N128" s="166">
        <f>SUM('Pay App 1:Pay App 50'!L128)+SUM('Pay App 1:Pay App 50'!M128)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Data'!$N$2:$BW$88,52,FALSE)</f>
        <v>0</v>
      </c>
      <c r="F129" s="166">
        <f>IFERROR(E129+'Pay App 49'!F129,"")</f>
        <v>0</v>
      </c>
      <c r="G129" s="166">
        <f>SUM('Pay App 1:Pay App 49'!H129)</f>
        <v>0</v>
      </c>
      <c r="H129" s="165"/>
      <c r="I129" s="166">
        <f t="shared" si="6"/>
        <v>0</v>
      </c>
      <c r="J129" s="167">
        <f t="shared" si="7"/>
        <v>0</v>
      </c>
      <c r="K129" s="166">
        <f t="shared" si="8"/>
        <v>0</v>
      </c>
      <c r="L129" s="166" t="str">
        <f t="shared" si="9"/>
        <v/>
      </c>
      <c r="M129" s="165"/>
      <c r="N129" s="166">
        <f>SUM('Pay App 1:Pay App 50'!L129)+SUM('Pay App 1:Pay App 50'!M129)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Data'!$N$2:$BW$88,52,FALSE)</f>
        <v>0</v>
      </c>
      <c r="F130" s="166">
        <f>IFERROR(E130+'Pay App 49'!F130,"")</f>
        <v>0</v>
      </c>
      <c r="G130" s="166">
        <f>SUM('Pay App 1:Pay App 49'!H130)</f>
        <v>0</v>
      </c>
      <c r="H130" s="165"/>
      <c r="I130" s="166">
        <f t="shared" si="6"/>
        <v>0</v>
      </c>
      <c r="J130" s="167">
        <f t="shared" si="7"/>
        <v>0</v>
      </c>
      <c r="K130" s="166">
        <f t="shared" si="8"/>
        <v>0</v>
      </c>
      <c r="L130" s="166" t="str">
        <f t="shared" si="9"/>
        <v/>
      </c>
      <c r="M130" s="165"/>
      <c r="N130" s="166">
        <f>SUM('Pay App 1:Pay App 50'!L130)+SUM('Pay App 1:Pay App 50'!M130)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Data'!$N$2:$BW$88,52,FALSE)</f>
        <v>0</v>
      </c>
      <c r="F131" s="166">
        <f>IFERROR(E131+'Pay App 49'!F131,"")</f>
        <v>0</v>
      </c>
      <c r="G131" s="166">
        <f>SUM('Pay App 1:Pay App 49'!H131)</f>
        <v>0</v>
      </c>
      <c r="H131" s="165"/>
      <c r="I131" s="166">
        <f t="shared" si="6"/>
        <v>0</v>
      </c>
      <c r="J131" s="167">
        <f t="shared" si="7"/>
        <v>0</v>
      </c>
      <c r="K131" s="166">
        <f t="shared" si="8"/>
        <v>0</v>
      </c>
      <c r="L131" s="166" t="str">
        <f t="shared" si="9"/>
        <v/>
      </c>
      <c r="M131" s="165"/>
      <c r="N131" s="166">
        <f>SUM('Pay App 1:Pay App 50'!L131)+SUM('Pay App 1:Pay App 50'!M131)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Data'!$N$2:$BW$88,52,FALSE)</f>
        <v>0</v>
      </c>
      <c r="F132" s="166">
        <f>IFERROR(E132+'Pay App 49'!F132,"")</f>
        <v>0</v>
      </c>
      <c r="G132" s="166">
        <f>SUM('Pay App 1:Pay App 49'!H132)</f>
        <v>0</v>
      </c>
      <c r="H132" s="165"/>
      <c r="I132" s="166">
        <f t="shared" si="6"/>
        <v>0</v>
      </c>
      <c r="J132" s="167">
        <f t="shared" si="7"/>
        <v>0</v>
      </c>
      <c r="K132" s="166">
        <f t="shared" si="8"/>
        <v>0</v>
      </c>
      <c r="L132" s="166" t="str">
        <f t="shared" si="9"/>
        <v/>
      </c>
      <c r="M132" s="165"/>
      <c r="N132" s="166">
        <f>SUM('Pay App 1:Pay App 50'!L132)+SUM('Pay App 1:Pay App 50'!M132)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Data'!$N$2:$BW$88,52,FALSE)</f>
        <v>0</v>
      </c>
      <c r="F133" s="166">
        <f>IFERROR(E133+'Pay App 49'!F133,"")</f>
        <v>0</v>
      </c>
      <c r="G133" s="166">
        <f>SUM('Pay App 1:Pay App 49'!H133)</f>
        <v>0</v>
      </c>
      <c r="H133" s="165"/>
      <c r="I133" s="166">
        <f t="shared" si="6"/>
        <v>0</v>
      </c>
      <c r="J133" s="167">
        <f t="shared" si="7"/>
        <v>0</v>
      </c>
      <c r="K133" s="166">
        <f t="shared" si="8"/>
        <v>0</v>
      </c>
      <c r="L133" s="166" t="str">
        <f t="shared" si="9"/>
        <v/>
      </c>
      <c r="M133" s="165"/>
      <c r="N133" s="166">
        <f>SUM('Pay App 1:Pay App 50'!L133)+SUM('Pay App 1:Pay App 50'!M133)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Data'!$N$2:$BW$88,52,FALSE)</f>
        <v>0</v>
      </c>
      <c r="F134" s="166">
        <f>IFERROR(E134+'Pay App 49'!F134,"")</f>
        <v>0</v>
      </c>
      <c r="G134" s="166">
        <f>SUM('Pay App 1:Pay App 49'!H134)</f>
        <v>0</v>
      </c>
      <c r="H134" s="165"/>
      <c r="I134" s="166">
        <f t="shared" si="6"/>
        <v>0</v>
      </c>
      <c r="J134" s="167">
        <f t="shared" si="7"/>
        <v>0</v>
      </c>
      <c r="K134" s="166">
        <f t="shared" si="8"/>
        <v>0</v>
      </c>
      <c r="L134" s="166" t="str">
        <f t="shared" si="9"/>
        <v/>
      </c>
      <c r="M134" s="165"/>
      <c r="N134" s="166">
        <f>SUM('Pay App 1:Pay App 50'!L134)+SUM('Pay App 1:Pay App 50'!M134)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Data'!$N$2:$BW$88,52,FALSE)</f>
        <v>0</v>
      </c>
      <c r="F135" s="166">
        <f>IFERROR(E135+'Pay App 49'!F135,"")</f>
        <v>0</v>
      </c>
      <c r="G135" s="166">
        <f>SUM('Pay App 1:Pay App 49'!H135)</f>
        <v>0</v>
      </c>
      <c r="H135" s="165"/>
      <c r="I135" s="166">
        <f t="shared" si="6"/>
        <v>0</v>
      </c>
      <c r="J135" s="167">
        <f t="shared" si="7"/>
        <v>0</v>
      </c>
      <c r="K135" s="166">
        <f t="shared" si="8"/>
        <v>0</v>
      </c>
      <c r="L135" s="166" t="str">
        <f t="shared" si="9"/>
        <v/>
      </c>
      <c r="M135" s="165"/>
      <c r="N135" s="166">
        <f>SUM('Pay App 1:Pay App 50'!L135)+SUM('Pay App 1:Pay App 50'!M135)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Data'!$N$2:$BW$88,52,FALSE)</f>
        <v>0</v>
      </c>
      <c r="F136" s="166">
        <f>IFERROR(E136+'Pay App 49'!F136,"")</f>
        <v>0</v>
      </c>
      <c r="G136" s="166">
        <f>SUM('Pay App 1:Pay App 49'!H136)</f>
        <v>0</v>
      </c>
      <c r="H136" s="165"/>
      <c r="I136" s="166">
        <f t="shared" si="6"/>
        <v>0</v>
      </c>
      <c r="J136" s="167">
        <f t="shared" si="7"/>
        <v>0</v>
      </c>
      <c r="K136" s="166">
        <f t="shared" si="8"/>
        <v>0</v>
      </c>
      <c r="L136" s="166" t="str">
        <f t="shared" si="9"/>
        <v/>
      </c>
      <c r="M136" s="165"/>
      <c r="N136" s="166">
        <f>SUM('Pay App 1:Pay App 50'!L136)+SUM('Pay App 1:Pay App 50'!M136)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Data'!$N$2:$BW$88,52,FALSE)</f>
        <v>0</v>
      </c>
      <c r="F137" s="166">
        <f>IFERROR(E137+'Pay App 49'!F137,"")</f>
        <v>0</v>
      </c>
      <c r="G137" s="166">
        <f>SUM('Pay App 1:Pay App 49'!H137)</f>
        <v>0</v>
      </c>
      <c r="H137" s="165"/>
      <c r="I137" s="166">
        <f t="shared" si="6"/>
        <v>0</v>
      </c>
      <c r="J137" s="167">
        <f t="shared" si="7"/>
        <v>0</v>
      </c>
      <c r="K137" s="166">
        <f t="shared" si="8"/>
        <v>0</v>
      </c>
      <c r="L137" s="166" t="str">
        <f t="shared" si="9"/>
        <v/>
      </c>
      <c r="M137" s="165"/>
      <c r="N137" s="166">
        <f>SUM('Pay App 1:Pay App 50'!L137)+SUM('Pay App 1:Pay App 50'!M137)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Data'!$N$2:$BW$88,52,FALSE)</f>
        <v>0</v>
      </c>
      <c r="F138" s="166">
        <f>IFERROR(E138+'Pay App 49'!F138,"")</f>
        <v>0</v>
      </c>
      <c r="G138" s="166">
        <f>SUM('Pay App 1:Pay App 49'!H138)</f>
        <v>0</v>
      </c>
      <c r="H138" s="165"/>
      <c r="I138" s="166">
        <f t="shared" si="6"/>
        <v>0</v>
      </c>
      <c r="J138" s="167">
        <f t="shared" si="7"/>
        <v>0</v>
      </c>
      <c r="K138" s="166">
        <f t="shared" si="8"/>
        <v>0</v>
      </c>
      <c r="L138" s="166" t="str">
        <f t="shared" si="9"/>
        <v/>
      </c>
      <c r="M138" s="165"/>
      <c r="N138" s="166">
        <f>SUM('Pay App 1:Pay App 50'!L138)+SUM('Pay App 1:Pay App 50'!M138)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Data'!$N$2:$BW$88,52,FALSE)</f>
        <v>0</v>
      </c>
      <c r="F139" s="166">
        <f>IFERROR(E139+'Pay App 49'!F139,"")</f>
        <v>0</v>
      </c>
      <c r="G139" s="166">
        <f>SUM('Pay App 1:Pay App 49'!H139)</f>
        <v>0</v>
      </c>
      <c r="H139" s="165"/>
      <c r="I139" s="166">
        <f t="shared" si="6"/>
        <v>0</v>
      </c>
      <c r="J139" s="167">
        <f t="shared" si="7"/>
        <v>0</v>
      </c>
      <c r="K139" s="166">
        <f t="shared" si="8"/>
        <v>0</v>
      </c>
      <c r="L139" s="166" t="str">
        <f t="shared" si="9"/>
        <v/>
      </c>
      <c r="M139" s="165"/>
      <c r="N139" s="166">
        <f>SUM('Pay App 1:Pay App 50'!L139)+SUM('Pay App 1:Pay App 50'!M139)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Data'!$N$2:$BW$88,52,FALSE)</f>
        <v>0</v>
      </c>
      <c r="F140" s="166">
        <f>IFERROR(E140+'Pay App 49'!F140,"")</f>
        <v>0</v>
      </c>
      <c r="G140" s="166">
        <f>SUM('Pay App 1:Pay App 49'!H140)</f>
        <v>0</v>
      </c>
      <c r="H140" s="165"/>
      <c r="I140" s="166">
        <f t="shared" si="6"/>
        <v>0</v>
      </c>
      <c r="J140" s="167">
        <f t="shared" si="7"/>
        <v>0</v>
      </c>
      <c r="K140" s="166">
        <f t="shared" si="8"/>
        <v>0</v>
      </c>
      <c r="L140" s="166" t="str">
        <f t="shared" si="9"/>
        <v/>
      </c>
      <c r="M140" s="165"/>
      <c r="N140" s="166">
        <f>SUM('Pay App 1:Pay App 50'!L140)+SUM('Pay App 1:Pay App 50'!M140)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Data'!$N$2:$BW$88,52,FALSE)</f>
        <v>0</v>
      </c>
      <c r="F141" s="166">
        <f>IFERROR(E141+'Pay App 49'!F141,"")</f>
        <v>0</v>
      </c>
      <c r="G141" s="166">
        <f>SUM('Pay App 1:Pay App 49'!H141)</f>
        <v>0</v>
      </c>
      <c r="H141" s="165"/>
      <c r="I141" s="166">
        <f t="shared" si="6"/>
        <v>0</v>
      </c>
      <c r="J141" s="167">
        <f t="shared" si="7"/>
        <v>0</v>
      </c>
      <c r="K141" s="166">
        <f t="shared" si="8"/>
        <v>0</v>
      </c>
      <c r="L141" s="166" t="str">
        <f t="shared" si="9"/>
        <v/>
      </c>
      <c r="M141" s="165"/>
      <c r="N141" s="166">
        <f>SUM('Pay App 1:Pay App 50'!L141)+SUM('Pay App 1:Pay App 50'!M141)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Data'!$N$2:$BW$88,52,FALSE)</f>
        <v>0</v>
      </c>
      <c r="F142" s="166">
        <f>IFERROR(E142+'Pay App 49'!F142,"")</f>
        <v>0</v>
      </c>
      <c r="G142" s="166">
        <f>SUM('Pay App 1:Pay App 49'!H142)</f>
        <v>0</v>
      </c>
      <c r="H142" s="165"/>
      <c r="I142" s="166">
        <f t="shared" si="6"/>
        <v>0</v>
      </c>
      <c r="J142" s="167">
        <f t="shared" si="7"/>
        <v>0</v>
      </c>
      <c r="K142" s="166">
        <f t="shared" si="8"/>
        <v>0</v>
      </c>
      <c r="L142" s="166" t="str">
        <f t="shared" si="9"/>
        <v/>
      </c>
      <c r="M142" s="165"/>
      <c r="N142" s="166">
        <f>SUM('Pay App 1:Pay App 50'!L142)+SUM('Pay App 1:Pay App 50'!M142)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Data'!$N$2:$BW$88,52,FALSE)</f>
        <v>0</v>
      </c>
      <c r="F143" s="166">
        <f>IFERROR(E143+'Pay App 49'!F143,"")</f>
        <v>0</v>
      </c>
      <c r="G143" s="166">
        <f>SUM('Pay App 1:Pay App 49'!H143)</f>
        <v>0</v>
      </c>
      <c r="H143" s="165"/>
      <c r="I143" s="166">
        <f t="shared" si="6"/>
        <v>0</v>
      </c>
      <c r="J143" s="167">
        <f t="shared" si="7"/>
        <v>0</v>
      </c>
      <c r="K143" s="166">
        <f t="shared" si="8"/>
        <v>0</v>
      </c>
      <c r="L143" s="166" t="str">
        <f t="shared" si="9"/>
        <v/>
      </c>
      <c r="M143" s="165"/>
      <c r="N143" s="166">
        <f>SUM('Pay App 1:Pay App 50'!L143)+SUM('Pay App 1:Pay App 50'!M143)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Data'!$N$2:$BW$88,52,FALSE)</f>
        <v>0</v>
      </c>
      <c r="F144" s="166">
        <f>IFERROR(E144+'Pay App 49'!F144,"")</f>
        <v>0</v>
      </c>
      <c r="G144" s="166">
        <f>SUM('Pay App 1:Pay App 49'!H144)</f>
        <v>0</v>
      </c>
      <c r="H144" s="165"/>
      <c r="I144" s="166">
        <f t="shared" si="6"/>
        <v>0</v>
      </c>
      <c r="J144" s="167">
        <f t="shared" si="7"/>
        <v>0</v>
      </c>
      <c r="K144" s="166">
        <f t="shared" si="8"/>
        <v>0</v>
      </c>
      <c r="L144" s="166" t="str">
        <f t="shared" si="9"/>
        <v/>
      </c>
      <c r="M144" s="165"/>
      <c r="N144" s="166">
        <f>SUM('Pay App 1:Pay App 50'!L144)+SUM('Pay App 1:Pay App 50'!M144)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Data'!$N$2:$BW$88,52,FALSE)</f>
        <v>0</v>
      </c>
      <c r="F145" s="166">
        <f>IFERROR(E145+'Pay App 49'!F145,"")</f>
        <v>0</v>
      </c>
      <c r="G145" s="166">
        <f>SUM('Pay App 1:Pay App 49'!H145)</f>
        <v>0</v>
      </c>
      <c r="H145" s="165"/>
      <c r="I145" s="166">
        <f t="shared" si="6"/>
        <v>0</v>
      </c>
      <c r="J145" s="167">
        <f t="shared" si="7"/>
        <v>0</v>
      </c>
      <c r="K145" s="166">
        <f t="shared" si="8"/>
        <v>0</v>
      </c>
      <c r="L145" s="166" t="str">
        <f t="shared" si="9"/>
        <v/>
      </c>
      <c r="M145" s="165"/>
      <c r="N145" s="166">
        <f>SUM('Pay App 1:Pay App 50'!L145)+SUM('Pay App 1:Pay App 50'!M145)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Data'!$N$2:$BW$88,52,FALSE)</f>
        <v>0</v>
      </c>
      <c r="F146" s="166">
        <f>IFERROR(E146+'Pay App 49'!F146,"")</f>
        <v>0</v>
      </c>
      <c r="G146" s="166">
        <f>SUM('Pay App 1:Pay App 49'!H146)</f>
        <v>0</v>
      </c>
      <c r="H146" s="165"/>
      <c r="I146" s="166">
        <f t="shared" si="6"/>
        <v>0</v>
      </c>
      <c r="J146" s="167">
        <f t="shared" si="7"/>
        <v>0</v>
      </c>
      <c r="K146" s="166">
        <f t="shared" si="8"/>
        <v>0</v>
      </c>
      <c r="L146" s="166" t="str">
        <f t="shared" si="9"/>
        <v/>
      </c>
      <c r="M146" s="165"/>
      <c r="N146" s="166">
        <f>SUM('Pay App 1:Pay App 50'!L146)+SUM('Pay App 1:Pay App 50'!M146)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Data'!$N$2:$BW$88,52,FALSE)</f>
        <v>0</v>
      </c>
      <c r="F147" s="166">
        <f>IFERROR(E147+'Pay App 49'!F147,"")</f>
        <v>0</v>
      </c>
      <c r="G147" s="166">
        <f>SUM('Pay App 1:Pay App 49'!H147)</f>
        <v>0</v>
      </c>
      <c r="H147" s="165"/>
      <c r="I147" s="166">
        <f t="shared" si="6"/>
        <v>0</v>
      </c>
      <c r="J147" s="167">
        <f t="shared" si="7"/>
        <v>0</v>
      </c>
      <c r="K147" s="166">
        <f t="shared" si="8"/>
        <v>0</v>
      </c>
      <c r="L147" s="166" t="str">
        <f t="shared" si="9"/>
        <v/>
      </c>
      <c r="M147" s="165"/>
      <c r="N147" s="166">
        <f>SUM('Pay App 1:Pay App 50'!L147)+SUM('Pay App 1:Pay App 50'!M147)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Data'!$N$2:$BW$88,52,FALSE)</f>
        <v>0</v>
      </c>
      <c r="F148" s="166">
        <f>IFERROR(E148+'Pay App 49'!F148,"")</f>
        <v>0</v>
      </c>
      <c r="G148" s="166">
        <f>SUM('Pay App 1:Pay App 49'!H148)</f>
        <v>0</v>
      </c>
      <c r="H148" s="165"/>
      <c r="I148" s="166">
        <f t="shared" si="6"/>
        <v>0</v>
      </c>
      <c r="J148" s="167">
        <f t="shared" si="7"/>
        <v>0</v>
      </c>
      <c r="K148" s="166">
        <f t="shared" si="8"/>
        <v>0</v>
      </c>
      <c r="L148" s="166" t="str">
        <f t="shared" si="9"/>
        <v/>
      </c>
      <c r="M148" s="165"/>
      <c r="N148" s="166">
        <f>SUM('Pay App 1:Pay App 50'!L148)+SUM('Pay App 1:Pay App 50'!M148)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dFmQxkAhv1+Kefvg1HxuOm6dC9h4j3n7WGr1IeLCUALeZL6B6SrTw3D2FR+KQ2FArjkhn7XtKAeK98i+xXf2LQ==" saltValue="rMKxtwh6w/WMKIHsIqizFQ=="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120" priority="2" operator="equal">
      <formula>0</formula>
    </cfRule>
  </conditionalFormatting>
  <conditionalFormatting sqref="D106:G148">
    <cfRule type="cellIs" dxfId="119" priority="1" operator="equal">
      <formula>0</formula>
    </cfRule>
  </conditionalFormatting>
  <conditionalFormatting sqref="D10:H10 D12:H14 D19:H21">
    <cfRule type="cellIs" dxfId="118" priority="6" operator="equal">
      <formula>0</formula>
    </cfRule>
  </conditionalFormatting>
  <conditionalFormatting sqref="H51">
    <cfRule type="cellIs" dxfId="117" priority="9" operator="lessThan">
      <formula>0</formula>
    </cfRule>
  </conditionalFormatting>
  <conditionalFormatting sqref="I57:I100 K57:K100 I106:I148 K106:K148 N106:O148">
    <cfRule type="cellIs" dxfId="116" priority="14" operator="equal">
      <formula>0</formula>
    </cfRule>
  </conditionalFormatting>
  <conditionalFormatting sqref="J57:J100 J106:J149">
    <cfRule type="cellIs" dxfId="115" priority="11" operator="greaterThan">
      <formula>1</formula>
    </cfRule>
    <cfRule type="cellIs" dxfId="114" priority="12" operator="equal">
      <formula>0</formula>
    </cfRule>
  </conditionalFormatting>
  <conditionalFormatting sqref="K57:K100 K106:K148">
    <cfRule type="cellIs" dxfId="113" priority="10" operator="lessThan">
      <formula>0</formula>
    </cfRule>
  </conditionalFormatting>
  <conditionalFormatting sqref="M57:M100">
    <cfRule type="cellIs" dxfId="112" priority="13" operator="lessThan">
      <formula>0</formula>
    </cfRule>
  </conditionalFormatting>
  <conditionalFormatting sqref="M106:M148">
    <cfRule type="cellIs" dxfId="111" priority="8" operator="lessThan">
      <formula>0</formula>
    </cfRule>
  </conditionalFormatting>
  <conditionalFormatting sqref="N57:O100">
    <cfRule type="cellIs" dxfId="110"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201AE864-F30C-4F5F-86E1-D023736301F7}">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FBD0078A-D0D9-4A29-99EB-682C07E22424}">
          <x14:formula1>
            <xm:f>'Graph Data'!$L$74:$L$76</xm:f>
          </x14:formula1>
          <xm:sqref>G17</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AEC3B-FA55-4D38-9675-588F04FECF2B}">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51</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51'!E149)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51'!G41)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50'!H49)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51.1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Data'!$N$2:$BW$88,53,FALSE)</f>
        <v>0</v>
      </c>
      <c r="F57" s="166">
        <f>IFERROR(E57+'Pay App 50'!F57,"")</f>
        <v>0</v>
      </c>
      <c r="G57" s="166">
        <f>SUM('Pay App 1:Pay App 50'!H57)</f>
        <v>0</v>
      </c>
      <c r="H57" s="165"/>
      <c r="I57" s="166">
        <f>G57+H57</f>
        <v>0</v>
      </c>
      <c r="J57" s="167">
        <f>IFERROR(I57/F57,0)</f>
        <v>0</v>
      </c>
      <c r="K57" s="166">
        <f>IFERROR(F57-I57,"")</f>
        <v>0</v>
      </c>
      <c r="L57" s="166" t="str">
        <f>IF(AND($H$33&lt;100000, $H$33&gt;0, H57&gt;=1),0,IF(AND($H$33&gt;=100000,H57&lt;&gt;""),O57,""))</f>
        <v/>
      </c>
      <c r="M57" s="165"/>
      <c r="N57" s="166">
        <f>SUM('Pay App 1:Pay App 51'!L57)+SUM('Pay App 1:Pay App 51'!M57)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Data'!$N$2:$BW$88,53,FALSE)</f>
        <v>0</v>
      </c>
      <c r="F58" s="166">
        <f>IFERROR(E58+'Pay App 50'!F58,"")</f>
        <v>0</v>
      </c>
      <c r="G58" s="166">
        <f>SUM('Pay App 1:Pay App 50'!H58)</f>
        <v>0</v>
      </c>
      <c r="H58" s="165"/>
      <c r="I58" s="166">
        <f>G58+H58</f>
        <v>0</v>
      </c>
      <c r="J58" s="167">
        <f>IFERROR(I58/F58,0)</f>
        <v>0</v>
      </c>
      <c r="K58" s="166">
        <f>IFERROR(F58-I58,"")</f>
        <v>0</v>
      </c>
      <c r="L58" s="166" t="str">
        <f t="shared" ref="L58:L100" si="0">IF(AND($H$33&lt;100000, $H$33&gt;0, H58&gt;=1),0,IF(AND($H$33&gt;=100000,H58&lt;&gt;""),O58,""))</f>
        <v/>
      </c>
      <c r="M58" s="165"/>
      <c r="N58" s="166">
        <f>SUM('Pay App 1:Pay App 51'!L58)+SUM('Pay App 1:Pay App 51'!M58)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Data'!$N$2:$BW$88,53,FALSE)</f>
        <v>0</v>
      </c>
      <c r="F59" s="166">
        <f>IFERROR(E59+'Pay App 50'!F59,"")</f>
        <v>0</v>
      </c>
      <c r="G59" s="166">
        <f>SUM('Pay App 1:Pay App 50'!H59)</f>
        <v>0</v>
      </c>
      <c r="H59" s="165"/>
      <c r="I59" s="166">
        <f t="shared" ref="I59:I99" si="2">G59+H59</f>
        <v>0</v>
      </c>
      <c r="J59" s="167">
        <f t="shared" ref="J59:J99" si="3">IFERROR(I59/F59,0)</f>
        <v>0</v>
      </c>
      <c r="K59" s="166">
        <f t="shared" ref="K59:K99" si="4">IFERROR(F59-I59,"")</f>
        <v>0</v>
      </c>
      <c r="L59" s="166" t="str">
        <f t="shared" si="0"/>
        <v/>
      </c>
      <c r="M59" s="165"/>
      <c r="N59" s="166">
        <f>SUM('Pay App 1:Pay App 51'!L59)+SUM('Pay App 1:Pay App 51'!M59)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Data'!$N$2:$BW$88,53,FALSE)</f>
        <v>0</v>
      </c>
      <c r="F60" s="166">
        <f>IFERROR(E60+'Pay App 50'!F60,"")</f>
        <v>0</v>
      </c>
      <c r="G60" s="166">
        <f>SUM('Pay App 1:Pay App 50'!H60)</f>
        <v>0</v>
      </c>
      <c r="H60" s="165"/>
      <c r="I60" s="166">
        <f t="shared" si="2"/>
        <v>0</v>
      </c>
      <c r="J60" s="167">
        <f t="shared" si="3"/>
        <v>0</v>
      </c>
      <c r="K60" s="166">
        <f t="shared" si="4"/>
        <v>0</v>
      </c>
      <c r="L60" s="166" t="str">
        <f t="shared" si="0"/>
        <v/>
      </c>
      <c r="M60" s="165"/>
      <c r="N60" s="166">
        <f>SUM('Pay App 1:Pay App 51'!L60)+SUM('Pay App 1:Pay App 51'!M60)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Data'!$N$2:$BW$88,53,FALSE)</f>
        <v>0</v>
      </c>
      <c r="F61" s="166">
        <f>IFERROR(E61+'Pay App 50'!F61,"")</f>
        <v>0</v>
      </c>
      <c r="G61" s="166">
        <f>SUM('Pay App 1:Pay App 50'!H61)</f>
        <v>0</v>
      </c>
      <c r="H61" s="165"/>
      <c r="I61" s="166">
        <f t="shared" si="2"/>
        <v>0</v>
      </c>
      <c r="J61" s="167">
        <f t="shared" si="3"/>
        <v>0</v>
      </c>
      <c r="K61" s="166">
        <f t="shared" si="4"/>
        <v>0</v>
      </c>
      <c r="L61" s="166" t="str">
        <f t="shared" si="0"/>
        <v/>
      </c>
      <c r="M61" s="165"/>
      <c r="N61" s="166">
        <f>SUM('Pay App 1:Pay App 51'!L61)+SUM('Pay App 1:Pay App 51'!M61)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Data'!$N$2:$BW$88,53,FALSE)</f>
        <v>0</v>
      </c>
      <c r="F62" s="166">
        <f>IFERROR(E62+'Pay App 50'!F62,"")</f>
        <v>0</v>
      </c>
      <c r="G62" s="166">
        <f>SUM('Pay App 1:Pay App 50'!H62)</f>
        <v>0</v>
      </c>
      <c r="H62" s="165"/>
      <c r="I62" s="166">
        <f t="shared" si="2"/>
        <v>0</v>
      </c>
      <c r="J62" s="167">
        <f t="shared" si="3"/>
        <v>0</v>
      </c>
      <c r="K62" s="166">
        <f t="shared" si="4"/>
        <v>0</v>
      </c>
      <c r="L62" s="166" t="str">
        <f t="shared" si="0"/>
        <v/>
      </c>
      <c r="M62" s="165"/>
      <c r="N62" s="166">
        <f>SUM('Pay App 1:Pay App 51'!L62)+SUM('Pay App 1:Pay App 51'!M62)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Data'!$N$2:$BW$88,53,FALSE)</f>
        <v>0</v>
      </c>
      <c r="F63" s="166">
        <f>IFERROR(E63+'Pay App 50'!F63,"")</f>
        <v>0</v>
      </c>
      <c r="G63" s="166">
        <f>SUM('Pay App 1:Pay App 50'!H63)</f>
        <v>0</v>
      </c>
      <c r="H63" s="165"/>
      <c r="I63" s="166">
        <f t="shared" si="2"/>
        <v>0</v>
      </c>
      <c r="J63" s="167">
        <f t="shared" si="3"/>
        <v>0</v>
      </c>
      <c r="K63" s="166">
        <f t="shared" si="4"/>
        <v>0</v>
      </c>
      <c r="L63" s="166" t="str">
        <f t="shared" si="0"/>
        <v/>
      </c>
      <c r="M63" s="165"/>
      <c r="N63" s="166">
        <f>SUM('Pay App 1:Pay App 51'!L63)+SUM('Pay App 1:Pay App 51'!M63)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Data'!$N$2:$BW$88,53,FALSE)</f>
        <v>0</v>
      </c>
      <c r="F64" s="166">
        <f>IFERROR(E64+'Pay App 50'!F64,"")</f>
        <v>0</v>
      </c>
      <c r="G64" s="166">
        <f>SUM('Pay App 1:Pay App 50'!H64)</f>
        <v>0</v>
      </c>
      <c r="H64" s="165"/>
      <c r="I64" s="166">
        <f t="shared" si="2"/>
        <v>0</v>
      </c>
      <c r="J64" s="167">
        <f t="shared" si="3"/>
        <v>0</v>
      </c>
      <c r="K64" s="166">
        <f t="shared" si="4"/>
        <v>0</v>
      </c>
      <c r="L64" s="166" t="str">
        <f t="shared" si="0"/>
        <v/>
      </c>
      <c r="M64" s="165"/>
      <c r="N64" s="166">
        <f>SUM('Pay App 1:Pay App 51'!L64)+SUM('Pay App 1:Pay App 51'!M64)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Data'!$N$2:$BW$88,53,FALSE)</f>
        <v>0</v>
      </c>
      <c r="F65" s="166">
        <f>IFERROR(E65+'Pay App 50'!F65,"")</f>
        <v>0</v>
      </c>
      <c r="G65" s="166">
        <f>SUM('Pay App 1:Pay App 50'!H65)</f>
        <v>0</v>
      </c>
      <c r="H65" s="165"/>
      <c r="I65" s="166">
        <f t="shared" si="2"/>
        <v>0</v>
      </c>
      <c r="J65" s="167">
        <f t="shared" si="3"/>
        <v>0</v>
      </c>
      <c r="K65" s="166">
        <f t="shared" si="4"/>
        <v>0</v>
      </c>
      <c r="L65" s="166" t="str">
        <f t="shared" si="0"/>
        <v/>
      </c>
      <c r="M65" s="165"/>
      <c r="N65" s="166">
        <f>SUM('Pay App 1:Pay App 51'!L65)+SUM('Pay App 1:Pay App 51'!M65)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Data'!$N$2:$BW$88,53,FALSE)</f>
        <v>0</v>
      </c>
      <c r="F66" s="166">
        <f>IFERROR(E66+'Pay App 50'!F66,"")</f>
        <v>0</v>
      </c>
      <c r="G66" s="166">
        <f>SUM('Pay App 1:Pay App 50'!H66)</f>
        <v>0</v>
      </c>
      <c r="H66" s="165"/>
      <c r="I66" s="166">
        <f t="shared" si="2"/>
        <v>0</v>
      </c>
      <c r="J66" s="167">
        <f t="shared" si="3"/>
        <v>0</v>
      </c>
      <c r="K66" s="166">
        <f t="shared" si="4"/>
        <v>0</v>
      </c>
      <c r="L66" s="166" t="str">
        <f t="shared" si="0"/>
        <v/>
      </c>
      <c r="M66" s="165"/>
      <c r="N66" s="166">
        <f>SUM('Pay App 1:Pay App 51'!L66)+SUM('Pay App 1:Pay App 51'!M66)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Data'!$N$2:$BW$88,53,FALSE)</f>
        <v>0</v>
      </c>
      <c r="F67" s="166">
        <f>IFERROR(E67+'Pay App 50'!F67,"")</f>
        <v>0</v>
      </c>
      <c r="G67" s="166">
        <f>SUM('Pay App 1:Pay App 50'!H67)</f>
        <v>0</v>
      </c>
      <c r="H67" s="165"/>
      <c r="I67" s="166">
        <f t="shared" si="2"/>
        <v>0</v>
      </c>
      <c r="J67" s="167">
        <f t="shared" si="3"/>
        <v>0</v>
      </c>
      <c r="K67" s="166">
        <f t="shared" si="4"/>
        <v>0</v>
      </c>
      <c r="L67" s="166" t="str">
        <f t="shared" si="0"/>
        <v/>
      </c>
      <c r="M67" s="165"/>
      <c r="N67" s="166">
        <f>SUM('Pay App 1:Pay App 51'!L67)+SUM('Pay App 1:Pay App 51'!M67)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Data'!$N$2:$BW$88,53,FALSE)</f>
        <v>0</v>
      </c>
      <c r="F68" s="166">
        <f>IFERROR(E68+'Pay App 50'!F68,"")</f>
        <v>0</v>
      </c>
      <c r="G68" s="166">
        <f>SUM('Pay App 1:Pay App 50'!H68)</f>
        <v>0</v>
      </c>
      <c r="H68" s="165"/>
      <c r="I68" s="166">
        <f t="shared" si="2"/>
        <v>0</v>
      </c>
      <c r="J68" s="167">
        <f t="shared" si="3"/>
        <v>0</v>
      </c>
      <c r="K68" s="166">
        <f t="shared" si="4"/>
        <v>0</v>
      </c>
      <c r="L68" s="166" t="str">
        <f t="shared" si="0"/>
        <v/>
      </c>
      <c r="M68" s="165"/>
      <c r="N68" s="166">
        <f>SUM('Pay App 1:Pay App 51'!L68)+SUM('Pay App 1:Pay App 51'!M68)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Data'!$N$2:$BW$88,53,FALSE)</f>
        <v>0</v>
      </c>
      <c r="F69" s="166">
        <f>IFERROR(E69+'Pay App 50'!F69,"")</f>
        <v>0</v>
      </c>
      <c r="G69" s="166">
        <f>SUM('Pay App 1:Pay App 50'!H69)</f>
        <v>0</v>
      </c>
      <c r="H69" s="165"/>
      <c r="I69" s="166">
        <f t="shared" si="2"/>
        <v>0</v>
      </c>
      <c r="J69" s="167">
        <f t="shared" si="3"/>
        <v>0</v>
      </c>
      <c r="K69" s="166">
        <f t="shared" si="4"/>
        <v>0</v>
      </c>
      <c r="L69" s="166" t="str">
        <f t="shared" si="0"/>
        <v/>
      </c>
      <c r="M69" s="165"/>
      <c r="N69" s="166">
        <f>SUM('Pay App 1:Pay App 51'!L69)+SUM('Pay App 1:Pay App 51'!M69)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Data'!$N$2:$BW$88,53,FALSE)</f>
        <v>0</v>
      </c>
      <c r="F70" s="166">
        <f>IFERROR(E70+'Pay App 50'!F70,"")</f>
        <v>0</v>
      </c>
      <c r="G70" s="166">
        <f>SUM('Pay App 1:Pay App 50'!H70)</f>
        <v>0</v>
      </c>
      <c r="H70" s="165"/>
      <c r="I70" s="166">
        <f t="shared" si="2"/>
        <v>0</v>
      </c>
      <c r="J70" s="167">
        <f t="shared" si="3"/>
        <v>0</v>
      </c>
      <c r="K70" s="166">
        <f t="shared" si="4"/>
        <v>0</v>
      </c>
      <c r="L70" s="166" t="str">
        <f t="shared" si="0"/>
        <v/>
      </c>
      <c r="M70" s="165"/>
      <c r="N70" s="166">
        <f>SUM('Pay App 1:Pay App 51'!L70)+SUM('Pay App 1:Pay App 51'!M70)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Data'!$N$2:$BW$88,53,FALSE)</f>
        <v>0</v>
      </c>
      <c r="F71" s="166">
        <f>IFERROR(E71+'Pay App 50'!F71,"")</f>
        <v>0</v>
      </c>
      <c r="G71" s="166">
        <f>SUM('Pay App 1:Pay App 50'!H71)</f>
        <v>0</v>
      </c>
      <c r="H71" s="165"/>
      <c r="I71" s="166">
        <f t="shared" si="2"/>
        <v>0</v>
      </c>
      <c r="J71" s="167">
        <f t="shared" si="3"/>
        <v>0</v>
      </c>
      <c r="K71" s="166">
        <f t="shared" si="4"/>
        <v>0</v>
      </c>
      <c r="L71" s="166" t="str">
        <f t="shared" si="0"/>
        <v/>
      </c>
      <c r="M71" s="165"/>
      <c r="N71" s="166">
        <f>SUM('Pay App 1:Pay App 51'!L71)+SUM('Pay App 1:Pay App 51'!M71)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Data'!$N$2:$BW$88,53,FALSE)</f>
        <v>0</v>
      </c>
      <c r="F72" s="166">
        <f>IFERROR(E72+'Pay App 50'!F72,"")</f>
        <v>0</v>
      </c>
      <c r="G72" s="166">
        <f>SUM('Pay App 1:Pay App 50'!H72)</f>
        <v>0</v>
      </c>
      <c r="H72" s="165"/>
      <c r="I72" s="166">
        <f t="shared" si="2"/>
        <v>0</v>
      </c>
      <c r="J72" s="167">
        <f t="shared" si="3"/>
        <v>0</v>
      </c>
      <c r="K72" s="166">
        <f t="shared" si="4"/>
        <v>0</v>
      </c>
      <c r="L72" s="166" t="str">
        <f t="shared" si="0"/>
        <v/>
      </c>
      <c r="M72" s="165"/>
      <c r="N72" s="166">
        <f>SUM('Pay App 1:Pay App 51'!L72)+SUM('Pay App 1:Pay App 51'!M72)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Data'!$N$2:$BW$88,53,FALSE)</f>
        <v>0</v>
      </c>
      <c r="F73" s="166">
        <f>IFERROR(E73+'Pay App 50'!F73,"")</f>
        <v>0</v>
      </c>
      <c r="G73" s="166">
        <f>SUM('Pay App 1:Pay App 50'!H73)</f>
        <v>0</v>
      </c>
      <c r="H73" s="165"/>
      <c r="I73" s="166">
        <f t="shared" si="2"/>
        <v>0</v>
      </c>
      <c r="J73" s="167">
        <f t="shared" si="3"/>
        <v>0</v>
      </c>
      <c r="K73" s="166">
        <f t="shared" si="4"/>
        <v>0</v>
      </c>
      <c r="L73" s="166" t="str">
        <f t="shared" si="0"/>
        <v/>
      </c>
      <c r="M73" s="165"/>
      <c r="N73" s="166">
        <f>SUM('Pay App 1:Pay App 51'!L73)+SUM('Pay App 1:Pay App 51'!M73)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Data'!$N$2:$BW$88,53,FALSE)</f>
        <v>0</v>
      </c>
      <c r="F74" s="166">
        <f>IFERROR(E74+'Pay App 50'!F74,"")</f>
        <v>0</v>
      </c>
      <c r="G74" s="166">
        <f>SUM('Pay App 1:Pay App 50'!H74)</f>
        <v>0</v>
      </c>
      <c r="H74" s="165"/>
      <c r="I74" s="166">
        <f t="shared" si="2"/>
        <v>0</v>
      </c>
      <c r="J74" s="167">
        <f t="shared" si="3"/>
        <v>0</v>
      </c>
      <c r="K74" s="166">
        <f t="shared" si="4"/>
        <v>0</v>
      </c>
      <c r="L74" s="166" t="str">
        <f t="shared" si="0"/>
        <v/>
      </c>
      <c r="M74" s="165"/>
      <c r="N74" s="166">
        <f>SUM('Pay App 1:Pay App 51'!L74)+SUM('Pay App 1:Pay App 51'!M74)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Data'!$N$2:$BW$88,53,FALSE)</f>
        <v>0</v>
      </c>
      <c r="F75" s="166">
        <f>IFERROR(E75+'Pay App 50'!F75,"")</f>
        <v>0</v>
      </c>
      <c r="G75" s="166">
        <f>SUM('Pay App 1:Pay App 50'!H75)</f>
        <v>0</v>
      </c>
      <c r="H75" s="165"/>
      <c r="I75" s="166">
        <f t="shared" si="2"/>
        <v>0</v>
      </c>
      <c r="J75" s="167">
        <f t="shared" si="3"/>
        <v>0</v>
      </c>
      <c r="K75" s="166">
        <f t="shared" si="4"/>
        <v>0</v>
      </c>
      <c r="L75" s="166" t="str">
        <f t="shared" si="0"/>
        <v/>
      </c>
      <c r="M75" s="165"/>
      <c r="N75" s="166">
        <f>SUM('Pay App 1:Pay App 51'!L75)+SUM('Pay App 1:Pay App 51'!M75)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Data'!$N$2:$BW$88,53,FALSE)</f>
        <v>0</v>
      </c>
      <c r="F76" s="166">
        <f>IFERROR(E76+'Pay App 50'!F76,"")</f>
        <v>0</v>
      </c>
      <c r="G76" s="166">
        <f>SUM('Pay App 1:Pay App 50'!H76)</f>
        <v>0</v>
      </c>
      <c r="H76" s="165"/>
      <c r="I76" s="166">
        <f t="shared" si="2"/>
        <v>0</v>
      </c>
      <c r="J76" s="167">
        <f t="shared" si="3"/>
        <v>0</v>
      </c>
      <c r="K76" s="166">
        <f t="shared" si="4"/>
        <v>0</v>
      </c>
      <c r="L76" s="166" t="str">
        <f t="shared" si="0"/>
        <v/>
      </c>
      <c r="M76" s="165"/>
      <c r="N76" s="166">
        <f>SUM('Pay App 1:Pay App 51'!L76)+SUM('Pay App 1:Pay App 51'!M76)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Data'!$N$2:$BW$88,53,FALSE)</f>
        <v>0</v>
      </c>
      <c r="F77" s="166">
        <f>IFERROR(E77+'Pay App 50'!F77,"")</f>
        <v>0</v>
      </c>
      <c r="G77" s="166">
        <f>SUM('Pay App 1:Pay App 50'!H77)</f>
        <v>0</v>
      </c>
      <c r="H77" s="165"/>
      <c r="I77" s="166">
        <f t="shared" si="2"/>
        <v>0</v>
      </c>
      <c r="J77" s="167">
        <f t="shared" si="3"/>
        <v>0</v>
      </c>
      <c r="K77" s="166">
        <f t="shared" si="4"/>
        <v>0</v>
      </c>
      <c r="L77" s="166" t="str">
        <f t="shared" si="0"/>
        <v/>
      </c>
      <c r="M77" s="165"/>
      <c r="N77" s="166">
        <f>SUM('Pay App 1:Pay App 51'!L77)+SUM('Pay App 1:Pay App 51'!M77)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Data'!$N$2:$BW$88,53,FALSE)</f>
        <v>0</v>
      </c>
      <c r="F78" s="166">
        <f>IFERROR(E78+'Pay App 50'!F78,"")</f>
        <v>0</v>
      </c>
      <c r="G78" s="166">
        <f>SUM('Pay App 1:Pay App 50'!H78)</f>
        <v>0</v>
      </c>
      <c r="H78" s="165"/>
      <c r="I78" s="166">
        <f t="shared" si="2"/>
        <v>0</v>
      </c>
      <c r="J78" s="167">
        <f t="shared" si="3"/>
        <v>0</v>
      </c>
      <c r="K78" s="166">
        <f t="shared" si="4"/>
        <v>0</v>
      </c>
      <c r="L78" s="166" t="str">
        <f t="shared" si="0"/>
        <v/>
      </c>
      <c r="M78" s="165"/>
      <c r="N78" s="166">
        <f>SUM('Pay App 1:Pay App 51'!L78)+SUM('Pay App 1:Pay App 51'!M78)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Data'!$N$2:$BW$88,53,FALSE)</f>
        <v>0</v>
      </c>
      <c r="F79" s="166">
        <f>IFERROR(E79+'Pay App 50'!F79,"")</f>
        <v>0</v>
      </c>
      <c r="G79" s="166">
        <f>SUM('Pay App 1:Pay App 50'!H79)</f>
        <v>0</v>
      </c>
      <c r="H79" s="165"/>
      <c r="I79" s="166">
        <f t="shared" si="2"/>
        <v>0</v>
      </c>
      <c r="J79" s="167">
        <f t="shared" si="3"/>
        <v>0</v>
      </c>
      <c r="K79" s="166">
        <f t="shared" si="4"/>
        <v>0</v>
      </c>
      <c r="L79" s="166" t="str">
        <f t="shared" si="0"/>
        <v/>
      </c>
      <c r="M79" s="165"/>
      <c r="N79" s="166">
        <f>SUM('Pay App 1:Pay App 51'!L79)+SUM('Pay App 1:Pay App 51'!M79)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Data'!$N$2:$BW$88,53,FALSE)</f>
        <v>0</v>
      </c>
      <c r="F80" s="166">
        <f>IFERROR(E80+'Pay App 50'!F80,"")</f>
        <v>0</v>
      </c>
      <c r="G80" s="166">
        <f>SUM('Pay App 1:Pay App 50'!H80)</f>
        <v>0</v>
      </c>
      <c r="H80" s="165"/>
      <c r="I80" s="166">
        <f t="shared" si="2"/>
        <v>0</v>
      </c>
      <c r="J80" s="167">
        <f t="shared" si="3"/>
        <v>0</v>
      </c>
      <c r="K80" s="166">
        <f t="shared" si="4"/>
        <v>0</v>
      </c>
      <c r="L80" s="166" t="str">
        <f t="shared" si="0"/>
        <v/>
      </c>
      <c r="M80" s="165"/>
      <c r="N80" s="166">
        <f>SUM('Pay App 1:Pay App 51'!L80)+SUM('Pay App 1:Pay App 51'!M80)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Data'!$N$2:$BW$88,53,FALSE)</f>
        <v>0</v>
      </c>
      <c r="F81" s="166">
        <f>IFERROR(E81+'Pay App 50'!F81,"")</f>
        <v>0</v>
      </c>
      <c r="G81" s="166">
        <f>SUM('Pay App 1:Pay App 50'!H81)</f>
        <v>0</v>
      </c>
      <c r="H81" s="165"/>
      <c r="I81" s="166">
        <f t="shared" si="2"/>
        <v>0</v>
      </c>
      <c r="J81" s="167">
        <f t="shared" si="3"/>
        <v>0</v>
      </c>
      <c r="K81" s="166">
        <f t="shared" si="4"/>
        <v>0</v>
      </c>
      <c r="L81" s="166" t="str">
        <f t="shared" si="0"/>
        <v/>
      </c>
      <c r="M81" s="165"/>
      <c r="N81" s="166">
        <f>SUM('Pay App 1:Pay App 51'!L81)+SUM('Pay App 1:Pay App 51'!M81)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Data'!$N$2:$BW$88,53,FALSE)</f>
        <v>0</v>
      </c>
      <c r="F82" s="166">
        <f>IFERROR(E82+'Pay App 50'!F82,"")</f>
        <v>0</v>
      </c>
      <c r="G82" s="166">
        <f>SUM('Pay App 1:Pay App 50'!H82)</f>
        <v>0</v>
      </c>
      <c r="H82" s="165"/>
      <c r="I82" s="166">
        <f t="shared" si="2"/>
        <v>0</v>
      </c>
      <c r="J82" s="167">
        <f t="shared" si="3"/>
        <v>0</v>
      </c>
      <c r="K82" s="166">
        <f t="shared" si="4"/>
        <v>0</v>
      </c>
      <c r="L82" s="166" t="str">
        <f t="shared" si="0"/>
        <v/>
      </c>
      <c r="M82" s="165"/>
      <c r="N82" s="166">
        <f>SUM('Pay App 1:Pay App 51'!L82)+SUM('Pay App 1:Pay App 51'!M82)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Data'!$N$2:$BW$88,53,FALSE)</f>
        <v>0</v>
      </c>
      <c r="F83" s="166">
        <f>IFERROR(E83+'Pay App 50'!F83,"")</f>
        <v>0</v>
      </c>
      <c r="G83" s="166">
        <f>SUM('Pay App 1:Pay App 50'!H83)</f>
        <v>0</v>
      </c>
      <c r="H83" s="165"/>
      <c r="I83" s="166">
        <f t="shared" si="2"/>
        <v>0</v>
      </c>
      <c r="J83" s="167">
        <f t="shared" si="3"/>
        <v>0</v>
      </c>
      <c r="K83" s="166">
        <f t="shared" si="4"/>
        <v>0</v>
      </c>
      <c r="L83" s="166" t="str">
        <f t="shared" si="0"/>
        <v/>
      </c>
      <c r="M83" s="165"/>
      <c r="N83" s="166">
        <f>SUM('Pay App 1:Pay App 51'!L83)+SUM('Pay App 1:Pay App 51'!M83)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Data'!$N$2:$BW$88,53,FALSE)</f>
        <v>0</v>
      </c>
      <c r="F84" s="166">
        <f>IFERROR(E84+'Pay App 50'!F84,"")</f>
        <v>0</v>
      </c>
      <c r="G84" s="166">
        <f>SUM('Pay App 1:Pay App 50'!H84)</f>
        <v>0</v>
      </c>
      <c r="H84" s="165"/>
      <c r="I84" s="166">
        <f t="shared" si="2"/>
        <v>0</v>
      </c>
      <c r="J84" s="167">
        <f t="shared" si="3"/>
        <v>0</v>
      </c>
      <c r="K84" s="166">
        <f t="shared" si="4"/>
        <v>0</v>
      </c>
      <c r="L84" s="166" t="str">
        <f t="shared" si="0"/>
        <v/>
      </c>
      <c r="M84" s="165"/>
      <c r="N84" s="166">
        <f>SUM('Pay App 1:Pay App 51'!L84)+SUM('Pay App 1:Pay App 51'!M84)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Data'!$N$2:$BW$88,53,FALSE)</f>
        <v>0</v>
      </c>
      <c r="F85" s="166">
        <f>IFERROR(E85+'Pay App 50'!F85,"")</f>
        <v>0</v>
      </c>
      <c r="G85" s="166">
        <f>SUM('Pay App 1:Pay App 50'!H85)</f>
        <v>0</v>
      </c>
      <c r="H85" s="165"/>
      <c r="I85" s="166">
        <f t="shared" si="2"/>
        <v>0</v>
      </c>
      <c r="J85" s="167">
        <f t="shared" si="3"/>
        <v>0</v>
      </c>
      <c r="K85" s="166">
        <f t="shared" si="4"/>
        <v>0</v>
      </c>
      <c r="L85" s="166" t="str">
        <f t="shared" si="0"/>
        <v/>
      </c>
      <c r="M85" s="165"/>
      <c r="N85" s="166">
        <f>SUM('Pay App 1:Pay App 51'!L85)+SUM('Pay App 1:Pay App 51'!M85)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Data'!$N$2:$BW$88,53,FALSE)</f>
        <v>0</v>
      </c>
      <c r="F86" s="166">
        <f>IFERROR(E86+'Pay App 50'!F86,"")</f>
        <v>0</v>
      </c>
      <c r="G86" s="166">
        <f>SUM('Pay App 1:Pay App 50'!H86)</f>
        <v>0</v>
      </c>
      <c r="H86" s="165"/>
      <c r="I86" s="166">
        <f t="shared" si="2"/>
        <v>0</v>
      </c>
      <c r="J86" s="167">
        <f t="shared" si="3"/>
        <v>0</v>
      </c>
      <c r="K86" s="166">
        <f t="shared" si="4"/>
        <v>0</v>
      </c>
      <c r="L86" s="166" t="str">
        <f t="shared" si="0"/>
        <v/>
      </c>
      <c r="M86" s="165"/>
      <c r="N86" s="166">
        <f>SUM('Pay App 1:Pay App 51'!L86)+SUM('Pay App 1:Pay App 51'!M86)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Data'!$N$2:$BW$88,53,FALSE)</f>
        <v>0</v>
      </c>
      <c r="F87" s="166">
        <f>IFERROR(E87+'Pay App 50'!F87,"")</f>
        <v>0</v>
      </c>
      <c r="G87" s="166">
        <f>SUM('Pay App 1:Pay App 50'!H87)</f>
        <v>0</v>
      </c>
      <c r="H87" s="165"/>
      <c r="I87" s="166">
        <f t="shared" si="2"/>
        <v>0</v>
      </c>
      <c r="J87" s="167">
        <f t="shared" si="3"/>
        <v>0</v>
      </c>
      <c r="K87" s="166">
        <f t="shared" si="4"/>
        <v>0</v>
      </c>
      <c r="L87" s="166" t="str">
        <f t="shared" si="0"/>
        <v/>
      </c>
      <c r="M87" s="165"/>
      <c r="N87" s="166">
        <f>SUM('Pay App 1:Pay App 51'!L87)+SUM('Pay App 1:Pay App 51'!M87)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Data'!$N$2:$BW$88,53,FALSE)</f>
        <v>0</v>
      </c>
      <c r="F88" s="166">
        <f>IFERROR(E88+'Pay App 50'!F88,"")</f>
        <v>0</v>
      </c>
      <c r="G88" s="166">
        <f>SUM('Pay App 1:Pay App 50'!H88)</f>
        <v>0</v>
      </c>
      <c r="H88" s="165"/>
      <c r="I88" s="166">
        <f t="shared" si="2"/>
        <v>0</v>
      </c>
      <c r="J88" s="167">
        <f t="shared" si="3"/>
        <v>0</v>
      </c>
      <c r="K88" s="166">
        <f t="shared" si="4"/>
        <v>0</v>
      </c>
      <c r="L88" s="166" t="str">
        <f t="shared" si="0"/>
        <v/>
      </c>
      <c r="M88" s="165"/>
      <c r="N88" s="166">
        <f>SUM('Pay App 1:Pay App 51'!L88)+SUM('Pay App 1:Pay App 51'!M88)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Data'!$N$2:$BW$88,53,FALSE)</f>
        <v>0</v>
      </c>
      <c r="F89" s="166">
        <f>IFERROR(E89+'Pay App 50'!F89,"")</f>
        <v>0</v>
      </c>
      <c r="G89" s="166">
        <f>SUM('Pay App 1:Pay App 50'!H89)</f>
        <v>0</v>
      </c>
      <c r="H89" s="165"/>
      <c r="I89" s="166">
        <f t="shared" si="2"/>
        <v>0</v>
      </c>
      <c r="J89" s="167">
        <f t="shared" si="3"/>
        <v>0</v>
      </c>
      <c r="K89" s="166">
        <f t="shared" si="4"/>
        <v>0</v>
      </c>
      <c r="L89" s="166" t="str">
        <f t="shared" si="0"/>
        <v/>
      </c>
      <c r="M89" s="165"/>
      <c r="N89" s="166">
        <f>SUM('Pay App 1:Pay App 51'!L89)+SUM('Pay App 1:Pay App 51'!M89)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Data'!$N$2:$BW$88,53,FALSE)</f>
        <v>0</v>
      </c>
      <c r="F90" s="166">
        <f>IFERROR(E90+'Pay App 50'!F90,"")</f>
        <v>0</v>
      </c>
      <c r="G90" s="166">
        <f>SUM('Pay App 1:Pay App 50'!H90)</f>
        <v>0</v>
      </c>
      <c r="H90" s="165"/>
      <c r="I90" s="166">
        <f t="shared" si="2"/>
        <v>0</v>
      </c>
      <c r="J90" s="167">
        <f t="shared" si="3"/>
        <v>0</v>
      </c>
      <c r="K90" s="166">
        <f t="shared" si="4"/>
        <v>0</v>
      </c>
      <c r="L90" s="166" t="str">
        <f t="shared" si="0"/>
        <v/>
      </c>
      <c r="M90" s="165"/>
      <c r="N90" s="166">
        <f>SUM('Pay App 1:Pay App 51'!L90)+SUM('Pay App 1:Pay App 51'!M90)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Data'!$N$2:$BW$88,53,FALSE)</f>
        <v>0</v>
      </c>
      <c r="F91" s="166">
        <f>IFERROR(E91+'Pay App 50'!F91,"")</f>
        <v>0</v>
      </c>
      <c r="G91" s="166">
        <f>SUM('Pay App 1:Pay App 50'!H91)</f>
        <v>0</v>
      </c>
      <c r="H91" s="165"/>
      <c r="I91" s="166">
        <f t="shared" si="2"/>
        <v>0</v>
      </c>
      <c r="J91" s="167">
        <f t="shared" si="3"/>
        <v>0</v>
      </c>
      <c r="K91" s="166">
        <f t="shared" si="4"/>
        <v>0</v>
      </c>
      <c r="L91" s="166" t="str">
        <f t="shared" si="0"/>
        <v/>
      </c>
      <c r="M91" s="165"/>
      <c r="N91" s="166">
        <f>SUM('Pay App 1:Pay App 51'!L91)+SUM('Pay App 1:Pay App 51'!M91)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Data'!$N$2:$BW$88,53,FALSE)</f>
        <v>0</v>
      </c>
      <c r="F92" s="166">
        <f>IFERROR(E92+'Pay App 50'!F92,"")</f>
        <v>0</v>
      </c>
      <c r="G92" s="166">
        <f>SUM('Pay App 1:Pay App 50'!H92)</f>
        <v>0</v>
      </c>
      <c r="H92" s="165"/>
      <c r="I92" s="166">
        <f t="shared" si="2"/>
        <v>0</v>
      </c>
      <c r="J92" s="167">
        <f t="shared" si="3"/>
        <v>0</v>
      </c>
      <c r="K92" s="166">
        <f t="shared" si="4"/>
        <v>0</v>
      </c>
      <c r="L92" s="166" t="str">
        <f t="shared" si="0"/>
        <v/>
      </c>
      <c r="M92" s="165"/>
      <c r="N92" s="166">
        <f>SUM('Pay App 1:Pay App 51'!L92)+SUM('Pay App 1:Pay App 51'!M92)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Data'!$N$2:$BW$88,53,FALSE)</f>
        <v>0</v>
      </c>
      <c r="F93" s="166">
        <f>IFERROR(E93+'Pay App 50'!F93,"")</f>
        <v>0</v>
      </c>
      <c r="G93" s="166">
        <f>SUM('Pay App 1:Pay App 50'!H93)</f>
        <v>0</v>
      </c>
      <c r="H93" s="165"/>
      <c r="I93" s="166">
        <f t="shared" si="2"/>
        <v>0</v>
      </c>
      <c r="J93" s="167">
        <f t="shared" si="3"/>
        <v>0</v>
      </c>
      <c r="K93" s="166">
        <f t="shared" si="4"/>
        <v>0</v>
      </c>
      <c r="L93" s="166" t="str">
        <f t="shared" si="0"/>
        <v/>
      </c>
      <c r="M93" s="165"/>
      <c r="N93" s="166">
        <f>SUM('Pay App 1:Pay App 51'!L93)+SUM('Pay App 1:Pay App 51'!M93)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Data'!$N$2:$BW$88,53,FALSE)</f>
        <v>0</v>
      </c>
      <c r="F94" s="166">
        <f>IFERROR(E94+'Pay App 50'!F94,"")</f>
        <v>0</v>
      </c>
      <c r="G94" s="166">
        <f>SUM('Pay App 1:Pay App 50'!H94)</f>
        <v>0</v>
      </c>
      <c r="H94" s="165"/>
      <c r="I94" s="166">
        <f t="shared" si="2"/>
        <v>0</v>
      </c>
      <c r="J94" s="167">
        <f t="shared" si="3"/>
        <v>0</v>
      </c>
      <c r="K94" s="166">
        <f t="shared" si="4"/>
        <v>0</v>
      </c>
      <c r="L94" s="166" t="str">
        <f t="shared" si="0"/>
        <v/>
      </c>
      <c r="M94" s="165"/>
      <c r="N94" s="166">
        <f>SUM('Pay App 1:Pay App 51'!L94)+SUM('Pay App 1:Pay App 51'!M94)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Data'!$N$2:$BW$88,53,FALSE)</f>
        <v>0</v>
      </c>
      <c r="F95" s="166">
        <f>IFERROR(E95+'Pay App 50'!F95,"")</f>
        <v>0</v>
      </c>
      <c r="G95" s="166">
        <f>SUM('Pay App 1:Pay App 50'!H95)</f>
        <v>0</v>
      </c>
      <c r="H95" s="165"/>
      <c r="I95" s="166">
        <f t="shared" si="2"/>
        <v>0</v>
      </c>
      <c r="J95" s="167">
        <f t="shared" si="3"/>
        <v>0</v>
      </c>
      <c r="K95" s="166">
        <f t="shared" si="4"/>
        <v>0</v>
      </c>
      <c r="L95" s="166" t="str">
        <f t="shared" si="0"/>
        <v/>
      </c>
      <c r="M95" s="165"/>
      <c r="N95" s="166">
        <f>SUM('Pay App 1:Pay App 51'!L95)+SUM('Pay App 1:Pay App 51'!M95)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Data'!$N$2:$BW$88,53,FALSE)</f>
        <v>0</v>
      </c>
      <c r="F96" s="166">
        <f>IFERROR(E96+'Pay App 50'!F96,"")</f>
        <v>0</v>
      </c>
      <c r="G96" s="166">
        <f>SUM('Pay App 1:Pay App 50'!H96)</f>
        <v>0</v>
      </c>
      <c r="H96" s="165"/>
      <c r="I96" s="166">
        <f t="shared" si="2"/>
        <v>0</v>
      </c>
      <c r="J96" s="167">
        <f t="shared" si="3"/>
        <v>0</v>
      </c>
      <c r="K96" s="166">
        <f t="shared" si="4"/>
        <v>0</v>
      </c>
      <c r="L96" s="166" t="str">
        <f t="shared" si="0"/>
        <v/>
      </c>
      <c r="M96" s="165"/>
      <c r="N96" s="166">
        <f>SUM('Pay App 1:Pay App 51'!L96)+SUM('Pay App 1:Pay App 51'!M96)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Data'!$N$2:$BW$88,53,FALSE)</f>
        <v>0</v>
      </c>
      <c r="F97" s="166">
        <f>IFERROR(E97+'Pay App 50'!F97,"")</f>
        <v>0</v>
      </c>
      <c r="G97" s="166">
        <f>SUM('Pay App 1:Pay App 50'!H97)</f>
        <v>0</v>
      </c>
      <c r="H97" s="165"/>
      <c r="I97" s="166">
        <f t="shared" si="2"/>
        <v>0</v>
      </c>
      <c r="J97" s="167">
        <f t="shared" si="3"/>
        <v>0</v>
      </c>
      <c r="K97" s="166">
        <f t="shared" si="4"/>
        <v>0</v>
      </c>
      <c r="L97" s="166" t="str">
        <f t="shared" si="0"/>
        <v/>
      </c>
      <c r="M97" s="165"/>
      <c r="N97" s="166">
        <f>SUM('Pay App 1:Pay App 51'!L97)+SUM('Pay App 1:Pay App 51'!M97)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Data'!$N$2:$BW$88,53,FALSE)</f>
        <v>0</v>
      </c>
      <c r="F98" s="166">
        <f>IFERROR(E98+'Pay App 50'!F98,"")</f>
        <v>0</v>
      </c>
      <c r="G98" s="166">
        <f>SUM('Pay App 1:Pay App 50'!H98)</f>
        <v>0</v>
      </c>
      <c r="H98" s="165"/>
      <c r="I98" s="166">
        <f t="shared" si="2"/>
        <v>0</v>
      </c>
      <c r="J98" s="167">
        <f t="shared" si="3"/>
        <v>0</v>
      </c>
      <c r="K98" s="166">
        <f t="shared" si="4"/>
        <v>0</v>
      </c>
      <c r="L98" s="166" t="str">
        <f t="shared" si="0"/>
        <v/>
      </c>
      <c r="M98" s="165"/>
      <c r="N98" s="166">
        <f>SUM('Pay App 1:Pay App 51'!L98)+SUM('Pay App 1:Pay App 51'!M98)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Data'!$N$2:$BW$88,53,FALSE)</f>
        <v>0</v>
      </c>
      <c r="F99" s="166">
        <f>IFERROR(E99+'Pay App 50'!F99,"")</f>
        <v>0</v>
      </c>
      <c r="G99" s="166">
        <f>SUM('Pay App 1:Pay App 50'!H99)</f>
        <v>0</v>
      </c>
      <c r="H99" s="165"/>
      <c r="I99" s="166">
        <f t="shared" si="2"/>
        <v>0</v>
      </c>
      <c r="J99" s="167">
        <f t="shared" si="3"/>
        <v>0</v>
      </c>
      <c r="K99" s="166">
        <f t="shared" si="4"/>
        <v>0</v>
      </c>
      <c r="L99" s="166" t="str">
        <f t="shared" si="0"/>
        <v/>
      </c>
      <c r="M99" s="165"/>
      <c r="N99" s="166">
        <f>SUM('Pay App 1:Pay App 51'!L99)+SUM('Pay App 1:Pay App 51'!M99)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Data'!$N$2:$BW$88,53,FALSE)</f>
        <v>0</v>
      </c>
      <c r="F100" s="166">
        <f>IFERROR(E100+'Pay App 50'!F100,"")</f>
        <v>0</v>
      </c>
      <c r="G100" s="166">
        <f>SUM('Pay App 1:Pay App 50'!H100)</f>
        <v>0</v>
      </c>
      <c r="H100" s="165"/>
      <c r="I100" s="166">
        <f>G100+H100</f>
        <v>0</v>
      </c>
      <c r="J100" s="167">
        <f>IFERROR(I100/F100,0)</f>
        <v>0</v>
      </c>
      <c r="K100" s="166">
        <f>IFERROR(F100-I100,"")</f>
        <v>0</v>
      </c>
      <c r="L100" s="166" t="str">
        <f t="shared" si="0"/>
        <v/>
      </c>
      <c r="M100" s="165"/>
      <c r="N100" s="166">
        <f>SUM('Pay App 1:Pay App 51'!L100)+SUM('Pay App 1:Pay App 51'!M100)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51.2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Data'!$N$2:$BW$88,53,FALSE)</f>
        <v>0</v>
      </c>
      <c r="F106" s="166">
        <f>IFERROR(E106+'Pay App 50'!F106,"")</f>
        <v>0</v>
      </c>
      <c r="G106" s="166">
        <f>SUM('Pay App 1:Pay App 50'!H106)</f>
        <v>0</v>
      </c>
      <c r="H106" s="165"/>
      <c r="I106" s="166">
        <f>G106+H106</f>
        <v>0</v>
      </c>
      <c r="J106" s="167">
        <f>IFERROR(I106/F106,0)</f>
        <v>0</v>
      </c>
      <c r="K106" s="166">
        <f>IFERROR(F106-I106,"")</f>
        <v>0</v>
      </c>
      <c r="L106" s="166" t="str">
        <f>IF(AND($H$33&lt;100000, $H$33&gt;0, H106&gt;=1),0,IF(AND($H$33&gt;=100000,H106&lt;&gt;""),O106,""))</f>
        <v/>
      </c>
      <c r="M106" s="165"/>
      <c r="N106" s="166">
        <f>SUM('Pay App 1:Pay App 51'!L106)+SUM('Pay App 1:Pay App 51'!M106)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Data'!$N$2:$BW$88,53,FALSE)</f>
        <v>0</v>
      </c>
      <c r="F107" s="166">
        <f>IFERROR(E107+'Pay App 50'!F107,"")</f>
        <v>0</v>
      </c>
      <c r="G107" s="166">
        <f>SUM('Pay App 1:Pay App 50'!H107)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51'!L107)+SUM('Pay App 1:Pay App 51'!M107)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Data'!$N$2:$BW$88,53,FALSE)</f>
        <v>0</v>
      </c>
      <c r="F108" s="166">
        <f>IFERROR(E108+'Pay App 50'!F108,"")</f>
        <v>0</v>
      </c>
      <c r="G108" s="166">
        <f>SUM('Pay App 1:Pay App 50'!H108)</f>
        <v>0</v>
      </c>
      <c r="H108" s="165"/>
      <c r="I108" s="166">
        <f t="shared" si="6"/>
        <v>0</v>
      </c>
      <c r="J108" s="167">
        <f t="shared" si="7"/>
        <v>0</v>
      </c>
      <c r="K108" s="166">
        <f t="shared" si="8"/>
        <v>0</v>
      </c>
      <c r="L108" s="166" t="str">
        <f t="shared" si="9"/>
        <v/>
      </c>
      <c r="M108" s="165"/>
      <c r="N108" s="166">
        <f>SUM('Pay App 1:Pay App 51'!L108)+SUM('Pay App 1:Pay App 51'!M108)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Data'!$N$2:$BW$88,53,FALSE)</f>
        <v>0</v>
      </c>
      <c r="F109" s="166">
        <f>IFERROR(E109+'Pay App 50'!F109,"")</f>
        <v>0</v>
      </c>
      <c r="G109" s="166">
        <f>SUM('Pay App 1:Pay App 50'!H109)</f>
        <v>0</v>
      </c>
      <c r="H109" s="165"/>
      <c r="I109" s="166">
        <f t="shared" si="6"/>
        <v>0</v>
      </c>
      <c r="J109" s="167">
        <f t="shared" si="7"/>
        <v>0</v>
      </c>
      <c r="K109" s="166">
        <f t="shared" si="8"/>
        <v>0</v>
      </c>
      <c r="L109" s="166" t="str">
        <f t="shared" si="9"/>
        <v/>
      </c>
      <c r="M109" s="165"/>
      <c r="N109" s="166">
        <f>SUM('Pay App 1:Pay App 51'!L109)+SUM('Pay App 1:Pay App 51'!M109)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Data'!$N$2:$BW$88,53,FALSE)</f>
        <v>0</v>
      </c>
      <c r="F110" s="166">
        <f>IFERROR(E110+'Pay App 50'!F110,"")</f>
        <v>0</v>
      </c>
      <c r="G110" s="166">
        <f>SUM('Pay App 1:Pay App 50'!H110)</f>
        <v>0</v>
      </c>
      <c r="H110" s="165"/>
      <c r="I110" s="166">
        <f t="shared" si="6"/>
        <v>0</v>
      </c>
      <c r="J110" s="167">
        <f t="shared" si="7"/>
        <v>0</v>
      </c>
      <c r="K110" s="166">
        <f t="shared" si="8"/>
        <v>0</v>
      </c>
      <c r="L110" s="166" t="str">
        <f t="shared" si="9"/>
        <v/>
      </c>
      <c r="M110" s="165"/>
      <c r="N110" s="166">
        <f>SUM('Pay App 1:Pay App 51'!L110)+SUM('Pay App 1:Pay App 51'!M110)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Data'!$N$2:$BW$88,53,FALSE)</f>
        <v>0</v>
      </c>
      <c r="F111" s="166">
        <f>IFERROR(E111+'Pay App 50'!F111,"")</f>
        <v>0</v>
      </c>
      <c r="G111" s="166">
        <f>SUM('Pay App 1:Pay App 50'!H111)</f>
        <v>0</v>
      </c>
      <c r="H111" s="165"/>
      <c r="I111" s="166">
        <f t="shared" si="6"/>
        <v>0</v>
      </c>
      <c r="J111" s="167">
        <f t="shared" si="7"/>
        <v>0</v>
      </c>
      <c r="K111" s="166">
        <f t="shared" si="8"/>
        <v>0</v>
      </c>
      <c r="L111" s="166" t="str">
        <f t="shared" si="9"/>
        <v/>
      </c>
      <c r="M111" s="165"/>
      <c r="N111" s="166">
        <f>SUM('Pay App 1:Pay App 51'!L111)+SUM('Pay App 1:Pay App 51'!M111)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Data'!$N$2:$BW$88,53,FALSE)</f>
        <v>0</v>
      </c>
      <c r="F112" s="166">
        <f>IFERROR(E112+'Pay App 50'!F112,"")</f>
        <v>0</v>
      </c>
      <c r="G112" s="166">
        <f>SUM('Pay App 1:Pay App 50'!H112)</f>
        <v>0</v>
      </c>
      <c r="H112" s="165"/>
      <c r="I112" s="166">
        <f t="shared" si="6"/>
        <v>0</v>
      </c>
      <c r="J112" s="167">
        <f t="shared" si="7"/>
        <v>0</v>
      </c>
      <c r="K112" s="166">
        <f t="shared" si="8"/>
        <v>0</v>
      </c>
      <c r="L112" s="166" t="str">
        <f t="shared" si="9"/>
        <v/>
      </c>
      <c r="M112" s="165"/>
      <c r="N112" s="166">
        <f>SUM('Pay App 1:Pay App 51'!L112)+SUM('Pay App 1:Pay App 51'!M112)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Data'!$N$2:$BW$88,53,FALSE)</f>
        <v>0</v>
      </c>
      <c r="F113" s="166">
        <f>IFERROR(E113+'Pay App 50'!F113,"")</f>
        <v>0</v>
      </c>
      <c r="G113" s="166">
        <f>SUM('Pay App 1:Pay App 50'!H113)</f>
        <v>0</v>
      </c>
      <c r="H113" s="165"/>
      <c r="I113" s="166">
        <f t="shared" si="6"/>
        <v>0</v>
      </c>
      <c r="J113" s="167">
        <f t="shared" si="7"/>
        <v>0</v>
      </c>
      <c r="K113" s="166">
        <f t="shared" si="8"/>
        <v>0</v>
      </c>
      <c r="L113" s="166" t="str">
        <f t="shared" si="9"/>
        <v/>
      </c>
      <c r="M113" s="165"/>
      <c r="N113" s="166">
        <f>SUM('Pay App 1:Pay App 51'!L113)+SUM('Pay App 1:Pay App 51'!M113)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Data'!$N$2:$BW$88,53,FALSE)</f>
        <v>0</v>
      </c>
      <c r="F114" s="166">
        <f>IFERROR(E114+'Pay App 50'!F114,"")</f>
        <v>0</v>
      </c>
      <c r="G114" s="166">
        <f>SUM('Pay App 1:Pay App 50'!H114)</f>
        <v>0</v>
      </c>
      <c r="H114" s="165"/>
      <c r="I114" s="166">
        <f t="shared" si="6"/>
        <v>0</v>
      </c>
      <c r="J114" s="167">
        <f t="shared" si="7"/>
        <v>0</v>
      </c>
      <c r="K114" s="166">
        <f t="shared" si="8"/>
        <v>0</v>
      </c>
      <c r="L114" s="166" t="str">
        <f t="shared" si="9"/>
        <v/>
      </c>
      <c r="M114" s="165"/>
      <c r="N114" s="166">
        <f>SUM('Pay App 1:Pay App 51'!L114)+SUM('Pay App 1:Pay App 51'!M114)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Data'!$N$2:$BW$88,53,FALSE)</f>
        <v>0</v>
      </c>
      <c r="F115" s="166">
        <f>IFERROR(E115+'Pay App 50'!F115,"")</f>
        <v>0</v>
      </c>
      <c r="G115" s="166">
        <f>SUM('Pay App 1:Pay App 50'!H115)</f>
        <v>0</v>
      </c>
      <c r="H115" s="165"/>
      <c r="I115" s="166">
        <f t="shared" si="6"/>
        <v>0</v>
      </c>
      <c r="J115" s="167">
        <f t="shared" si="7"/>
        <v>0</v>
      </c>
      <c r="K115" s="166">
        <f t="shared" si="8"/>
        <v>0</v>
      </c>
      <c r="L115" s="166" t="str">
        <f t="shared" si="9"/>
        <v/>
      </c>
      <c r="M115" s="165"/>
      <c r="N115" s="166">
        <f>SUM('Pay App 1:Pay App 51'!L115)+SUM('Pay App 1:Pay App 51'!M115)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Data'!$N$2:$BW$88,53,FALSE)</f>
        <v>0</v>
      </c>
      <c r="F116" s="166">
        <f>IFERROR(E116+'Pay App 50'!F116,"")</f>
        <v>0</v>
      </c>
      <c r="G116" s="166">
        <f>SUM('Pay App 1:Pay App 50'!H116)</f>
        <v>0</v>
      </c>
      <c r="H116" s="165"/>
      <c r="I116" s="166">
        <f t="shared" si="6"/>
        <v>0</v>
      </c>
      <c r="J116" s="167">
        <f t="shared" si="7"/>
        <v>0</v>
      </c>
      <c r="K116" s="166">
        <f t="shared" si="8"/>
        <v>0</v>
      </c>
      <c r="L116" s="166" t="str">
        <f t="shared" si="9"/>
        <v/>
      </c>
      <c r="M116" s="165"/>
      <c r="N116" s="166">
        <f>SUM('Pay App 1:Pay App 51'!L116)+SUM('Pay App 1:Pay App 51'!M116)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Data'!$N$2:$BW$88,53,FALSE)</f>
        <v>0</v>
      </c>
      <c r="F117" s="166">
        <f>IFERROR(E117+'Pay App 50'!F117,"")</f>
        <v>0</v>
      </c>
      <c r="G117" s="166">
        <f>SUM('Pay App 1:Pay App 50'!H117)</f>
        <v>0</v>
      </c>
      <c r="H117" s="165"/>
      <c r="I117" s="166">
        <f t="shared" si="6"/>
        <v>0</v>
      </c>
      <c r="J117" s="167">
        <f t="shared" si="7"/>
        <v>0</v>
      </c>
      <c r="K117" s="166">
        <f t="shared" si="8"/>
        <v>0</v>
      </c>
      <c r="L117" s="166" t="str">
        <f t="shared" si="9"/>
        <v/>
      </c>
      <c r="M117" s="165"/>
      <c r="N117" s="166">
        <f>SUM('Pay App 1:Pay App 51'!L117)+SUM('Pay App 1:Pay App 51'!M117)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Data'!$N$2:$BW$88,53,FALSE)</f>
        <v>0</v>
      </c>
      <c r="F118" s="166">
        <f>IFERROR(E118+'Pay App 50'!F118,"")</f>
        <v>0</v>
      </c>
      <c r="G118" s="166">
        <f>SUM('Pay App 1:Pay App 50'!H118)</f>
        <v>0</v>
      </c>
      <c r="H118" s="165"/>
      <c r="I118" s="166">
        <f t="shared" si="6"/>
        <v>0</v>
      </c>
      <c r="J118" s="167">
        <f t="shared" si="7"/>
        <v>0</v>
      </c>
      <c r="K118" s="166">
        <f t="shared" si="8"/>
        <v>0</v>
      </c>
      <c r="L118" s="166" t="str">
        <f t="shared" si="9"/>
        <v/>
      </c>
      <c r="M118" s="165"/>
      <c r="N118" s="166">
        <f>SUM('Pay App 1:Pay App 51'!L118)+SUM('Pay App 1:Pay App 51'!M118)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Data'!$N$2:$BW$88,53,FALSE)</f>
        <v>0</v>
      </c>
      <c r="F119" s="166">
        <f>IFERROR(E119+'Pay App 50'!F119,"")</f>
        <v>0</v>
      </c>
      <c r="G119" s="166">
        <f>SUM('Pay App 1:Pay App 50'!H119)</f>
        <v>0</v>
      </c>
      <c r="H119" s="165"/>
      <c r="I119" s="166">
        <f t="shared" si="6"/>
        <v>0</v>
      </c>
      <c r="J119" s="167">
        <f t="shared" si="7"/>
        <v>0</v>
      </c>
      <c r="K119" s="166">
        <f t="shared" si="8"/>
        <v>0</v>
      </c>
      <c r="L119" s="166" t="str">
        <f t="shared" si="9"/>
        <v/>
      </c>
      <c r="M119" s="165"/>
      <c r="N119" s="166">
        <f>SUM('Pay App 1:Pay App 51'!L119)+SUM('Pay App 1:Pay App 51'!M119)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Data'!$N$2:$BW$88,53,FALSE)</f>
        <v>0</v>
      </c>
      <c r="F120" s="166">
        <f>IFERROR(E120+'Pay App 50'!F120,"")</f>
        <v>0</v>
      </c>
      <c r="G120" s="166">
        <f>SUM('Pay App 1:Pay App 50'!H120)</f>
        <v>0</v>
      </c>
      <c r="H120" s="165"/>
      <c r="I120" s="166">
        <f t="shared" si="6"/>
        <v>0</v>
      </c>
      <c r="J120" s="167">
        <f t="shared" si="7"/>
        <v>0</v>
      </c>
      <c r="K120" s="166">
        <f t="shared" si="8"/>
        <v>0</v>
      </c>
      <c r="L120" s="166" t="str">
        <f t="shared" si="9"/>
        <v/>
      </c>
      <c r="M120" s="165"/>
      <c r="N120" s="166">
        <f>SUM('Pay App 1:Pay App 51'!L120)+SUM('Pay App 1:Pay App 51'!M120)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Data'!$N$2:$BW$88,53,FALSE)</f>
        <v>0</v>
      </c>
      <c r="F121" s="166">
        <f>IFERROR(E121+'Pay App 50'!F121,"")</f>
        <v>0</v>
      </c>
      <c r="G121" s="166">
        <f>SUM('Pay App 1:Pay App 50'!H121)</f>
        <v>0</v>
      </c>
      <c r="H121" s="165"/>
      <c r="I121" s="166">
        <f t="shared" si="6"/>
        <v>0</v>
      </c>
      <c r="J121" s="167">
        <f t="shared" si="7"/>
        <v>0</v>
      </c>
      <c r="K121" s="166">
        <f t="shared" si="8"/>
        <v>0</v>
      </c>
      <c r="L121" s="166" t="str">
        <f t="shared" si="9"/>
        <v/>
      </c>
      <c r="M121" s="165"/>
      <c r="N121" s="166">
        <f>SUM('Pay App 1:Pay App 51'!L121)+SUM('Pay App 1:Pay App 51'!M121)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Data'!$N$2:$BW$88,53,FALSE)</f>
        <v>0</v>
      </c>
      <c r="F122" s="166">
        <f>IFERROR(E122+'Pay App 50'!F122,"")</f>
        <v>0</v>
      </c>
      <c r="G122" s="166">
        <f>SUM('Pay App 1:Pay App 50'!H122)</f>
        <v>0</v>
      </c>
      <c r="H122" s="165"/>
      <c r="I122" s="166">
        <f t="shared" si="6"/>
        <v>0</v>
      </c>
      <c r="J122" s="167">
        <f t="shared" si="7"/>
        <v>0</v>
      </c>
      <c r="K122" s="166">
        <f t="shared" si="8"/>
        <v>0</v>
      </c>
      <c r="L122" s="166" t="str">
        <f t="shared" si="9"/>
        <v/>
      </c>
      <c r="M122" s="165"/>
      <c r="N122" s="166">
        <f>SUM('Pay App 1:Pay App 51'!L122)+SUM('Pay App 1:Pay App 51'!M122)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Data'!$N$2:$BW$88,53,FALSE)</f>
        <v>0</v>
      </c>
      <c r="F123" s="166">
        <f>IFERROR(E123+'Pay App 50'!F123,"")</f>
        <v>0</v>
      </c>
      <c r="G123" s="166">
        <f>SUM('Pay App 1:Pay App 50'!H123)</f>
        <v>0</v>
      </c>
      <c r="H123" s="165"/>
      <c r="I123" s="166">
        <f t="shared" si="6"/>
        <v>0</v>
      </c>
      <c r="J123" s="167">
        <f t="shared" si="7"/>
        <v>0</v>
      </c>
      <c r="K123" s="166">
        <f t="shared" si="8"/>
        <v>0</v>
      </c>
      <c r="L123" s="166" t="str">
        <f t="shared" si="9"/>
        <v/>
      </c>
      <c r="M123" s="165"/>
      <c r="N123" s="166">
        <f>SUM('Pay App 1:Pay App 51'!L123)+SUM('Pay App 1:Pay App 51'!M123)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Data'!$N$2:$BW$88,53,FALSE)</f>
        <v>0</v>
      </c>
      <c r="F124" s="166">
        <f>IFERROR(E124+'Pay App 50'!F124,"")</f>
        <v>0</v>
      </c>
      <c r="G124" s="166">
        <f>SUM('Pay App 1:Pay App 50'!H124)</f>
        <v>0</v>
      </c>
      <c r="H124" s="165"/>
      <c r="I124" s="166">
        <f t="shared" si="6"/>
        <v>0</v>
      </c>
      <c r="J124" s="167">
        <f t="shared" si="7"/>
        <v>0</v>
      </c>
      <c r="K124" s="166">
        <f t="shared" si="8"/>
        <v>0</v>
      </c>
      <c r="L124" s="166" t="str">
        <f t="shared" si="9"/>
        <v/>
      </c>
      <c r="M124" s="165"/>
      <c r="N124" s="166">
        <f>SUM('Pay App 1:Pay App 51'!L124)+SUM('Pay App 1:Pay App 51'!M124)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Data'!$N$2:$BW$88,53,FALSE)</f>
        <v>0</v>
      </c>
      <c r="F125" s="166">
        <f>IFERROR(E125+'Pay App 50'!F125,"")</f>
        <v>0</v>
      </c>
      <c r="G125" s="166">
        <f>SUM('Pay App 1:Pay App 50'!H125)</f>
        <v>0</v>
      </c>
      <c r="H125" s="165"/>
      <c r="I125" s="166">
        <f t="shared" si="6"/>
        <v>0</v>
      </c>
      <c r="J125" s="167">
        <f t="shared" si="7"/>
        <v>0</v>
      </c>
      <c r="K125" s="166">
        <f t="shared" si="8"/>
        <v>0</v>
      </c>
      <c r="L125" s="166" t="str">
        <f t="shared" si="9"/>
        <v/>
      </c>
      <c r="M125" s="165"/>
      <c r="N125" s="166">
        <f>SUM('Pay App 1:Pay App 51'!L125)+SUM('Pay App 1:Pay App 51'!M125)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Data'!$N$2:$BW$88,53,FALSE)</f>
        <v>0</v>
      </c>
      <c r="F126" s="166">
        <f>IFERROR(E126+'Pay App 50'!F126,"")</f>
        <v>0</v>
      </c>
      <c r="G126" s="166">
        <f>SUM('Pay App 1:Pay App 50'!H126)</f>
        <v>0</v>
      </c>
      <c r="H126" s="165"/>
      <c r="I126" s="166">
        <f t="shared" si="6"/>
        <v>0</v>
      </c>
      <c r="J126" s="167">
        <f t="shared" si="7"/>
        <v>0</v>
      </c>
      <c r="K126" s="166">
        <f t="shared" si="8"/>
        <v>0</v>
      </c>
      <c r="L126" s="166" t="str">
        <f t="shared" si="9"/>
        <v/>
      </c>
      <c r="M126" s="165"/>
      <c r="N126" s="166">
        <f>SUM('Pay App 1:Pay App 51'!L126)+SUM('Pay App 1:Pay App 51'!M126)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Data'!$N$2:$BW$88,53,FALSE)</f>
        <v>0</v>
      </c>
      <c r="F127" s="166">
        <f>IFERROR(E127+'Pay App 50'!F127,"")</f>
        <v>0</v>
      </c>
      <c r="G127" s="166">
        <f>SUM('Pay App 1:Pay App 50'!H127)</f>
        <v>0</v>
      </c>
      <c r="H127" s="165"/>
      <c r="I127" s="166">
        <f t="shared" si="6"/>
        <v>0</v>
      </c>
      <c r="J127" s="167">
        <f t="shared" si="7"/>
        <v>0</v>
      </c>
      <c r="K127" s="166">
        <f t="shared" si="8"/>
        <v>0</v>
      </c>
      <c r="L127" s="166" t="str">
        <f t="shared" si="9"/>
        <v/>
      </c>
      <c r="M127" s="165"/>
      <c r="N127" s="166">
        <f>SUM('Pay App 1:Pay App 51'!L127)+SUM('Pay App 1:Pay App 51'!M127)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Data'!$N$2:$BW$88,53,FALSE)</f>
        <v>0</v>
      </c>
      <c r="F128" s="166">
        <f>IFERROR(E128+'Pay App 50'!F128,"")</f>
        <v>0</v>
      </c>
      <c r="G128" s="166">
        <f>SUM('Pay App 1:Pay App 50'!H128)</f>
        <v>0</v>
      </c>
      <c r="H128" s="165"/>
      <c r="I128" s="166">
        <f t="shared" si="6"/>
        <v>0</v>
      </c>
      <c r="J128" s="167">
        <f t="shared" si="7"/>
        <v>0</v>
      </c>
      <c r="K128" s="166">
        <f t="shared" si="8"/>
        <v>0</v>
      </c>
      <c r="L128" s="166" t="str">
        <f t="shared" si="9"/>
        <v/>
      </c>
      <c r="M128" s="165"/>
      <c r="N128" s="166">
        <f>SUM('Pay App 1:Pay App 51'!L128)+SUM('Pay App 1:Pay App 51'!M128)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Data'!$N$2:$BW$88,53,FALSE)</f>
        <v>0</v>
      </c>
      <c r="F129" s="166">
        <f>IFERROR(E129+'Pay App 50'!F129,"")</f>
        <v>0</v>
      </c>
      <c r="G129" s="166">
        <f>SUM('Pay App 1:Pay App 50'!H129)</f>
        <v>0</v>
      </c>
      <c r="H129" s="165"/>
      <c r="I129" s="166">
        <f t="shared" si="6"/>
        <v>0</v>
      </c>
      <c r="J129" s="167">
        <f t="shared" si="7"/>
        <v>0</v>
      </c>
      <c r="K129" s="166">
        <f t="shared" si="8"/>
        <v>0</v>
      </c>
      <c r="L129" s="166" t="str">
        <f t="shared" si="9"/>
        <v/>
      </c>
      <c r="M129" s="165"/>
      <c r="N129" s="166">
        <f>SUM('Pay App 1:Pay App 51'!L129)+SUM('Pay App 1:Pay App 51'!M129)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Data'!$N$2:$BW$88,53,FALSE)</f>
        <v>0</v>
      </c>
      <c r="F130" s="166">
        <f>IFERROR(E130+'Pay App 50'!F130,"")</f>
        <v>0</v>
      </c>
      <c r="G130" s="166">
        <f>SUM('Pay App 1:Pay App 50'!H130)</f>
        <v>0</v>
      </c>
      <c r="H130" s="165"/>
      <c r="I130" s="166">
        <f t="shared" si="6"/>
        <v>0</v>
      </c>
      <c r="J130" s="167">
        <f t="shared" si="7"/>
        <v>0</v>
      </c>
      <c r="K130" s="166">
        <f t="shared" si="8"/>
        <v>0</v>
      </c>
      <c r="L130" s="166" t="str">
        <f t="shared" si="9"/>
        <v/>
      </c>
      <c r="M130" s="165"/>
      <c r="N130" s="166">
        <f>SUM('Pay App 1:Pay App 51'!L130)+SUM('Pay App 1:Pay App 51'!M130)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Data'!$N$2:$BW$88,53,FALSE)</f>
        <v>0</v>
      </c>
      <c r="F131" s="166">
        <f>IFERROR(E131+'Pay App 50'!F131,"")</f>
        <v>0</v>
      </c>
      <c r="G131" s="166">
        <f>SUM('Pay App 1:Pay App 50'!H131)</f>
        <v>0</v>
      </c>
      <c r="H131" s="165"/>
      <c r="I131" s="166">
        <f t="shared" si="6"/>
        <v>0</v>
      </c>
      <c r="J131" s="167">
        <f t="shared" si="7"/>
        <v>0</v>
      </c>
      <c r="K131" s="166">
        <f t="shared" si="8"/>
        <v>0</v>
      </c>
      <c r="L131" s="166" t="str">
        <f t="shared" si="9"/>
        <v/>
      </c>
      <c r="M131" s="165"/>
      <c r="N131" s="166">
        <f>SUM('Pay App 1:Pay App 51'!L131)+SUM('Pay App 1:Pay App 51'!M131)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Data'!$N$2:$BW$88,53,FALSE)</f>
        <v>0</v>
      </c>
      <c r="F132" s="166">
        <f>IFERROR(E132+'Pay App 50'!F132,"")</f>
        <v>0</v>
      </c>
      <c r="G132" s="166">
        <f>SUM('Pay App 1:Pay App 50'!H132)</f>
        <v>0</v>
      </c>
      <c r="H132" s="165"/>
      <c r="I132" s="166">
        <f t="shared" si="6"/>
        <v>0</v>
      </c>
      <c r="J132" s="167">
        <f t="shared" si="7"/>
        <v>0</v>
      </c>
      <c r="K132" s="166">
        <f t="shared" si="8"/>
        <v>0</v>
      </c>
      <c r="L132" s="166" t="str">
        <f t="shared" si="9"/>
        <v/>
      </c>
      <c r="M132" s="165"/>
      <c r="N132" s="166">
        <f>SUM('Pay App 1:Pay App 51'!L132)+SUM('Pay App 1:Pay App 51'!M132)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Data'!$N$2:$BW$88,53,FALSE)</f>
        <v>0</v>
      </c>
      <c r="F133" s="166">
        <f>IFERROR(E133+'Pay App 50'!F133,"")</f>
        <v>0</v>
      </c>
      <c r="G133" s="166">
        <f>SUM('Pay App 1:Pay App 50'!H133)</f>
        <v>0</v>
      </c>
      <c r="H133" s="165"/>
      <c r="I133" s="166">
        <f t="shared" si="6"/>
        <v>0</v>
      </c>
      <c r="J133" s="167">
        <f t="shared" si="7"/>
        <v>0</v>
      </c>
      <c r="K133" s="166">
        <f t="shared" si="8"/>
        <v>0</v>
      </c>
      <c r="L133" s="166" t="str">
        <f t="shared" si="9"/>
        <v/>
      </c>
      <c r="M133" s="165"/>
      <c r="N133" s="166">
        <f>SUM('Pay App 1:Pay App 51'!L133)+SUM('Pay App 1:Pay App 51'!M133)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Data'!$N$2:$BW$88,53,FALSE)</f>
        <v>0</v>
      </c>
      <c r="F134" s="166">
        <f>IFERROR(E134+'Pay App 50'!F134,"")</f>
        <v>0</v>
      </c>
      <c r="G134" s="166">
        <f>SUM('Pay App 1:Pay App 50'!H134)</f>
        <v>0</v>
      </c>
      <c r="H134" s="165"/>
      <c r="I134" s="166">
        <f t="shared" si="6"/>
        <v>0</v>
      </c>
      <c r="J134" s="167">
        <f t="shared" si="7"/>
        <v>0</v>
      </c>
      <c r="K134" s="166">
        <f t="shared" si="8"/>
        <v>0</v>
      </c>
      <c r="L134" s="166" t="str">
        <f t="shared" si="9"/>
        <v/>
      </c>
      <c r="M134" s="165"/>
      <c r="N134" s="166">
        <f>SUM('Pay App 1:Pay App 51'!L134)+SUM('Pay App 1:Pay App 51'!M134)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Data'!$N$2:$BW$88,53,FALSE)</f>
        <v>0</v>
      </c>
      <c r="F135" s="166">
        <f>IFERROR(E135+'Pay App 50'!F135,"")</f>
        <v>0</v>
      </c>
      <c r="G135" s="166">
        <f>SUM('Pay App 1:Pay App 50'!H135)</f>
        <v>0</v>
      </c>
      <c r="H135" s="165"/>
      <c r="I135" s="166">
        <f t="shared" si="6"/>
        <v>0</v>
      </c>
      <c r="J135" s="167">
        <f t="shared" si="7"/>
        <v>0</v>
      </c>
      <c r="K135" s="166">
        <f t="shared" si="8"/>
        <v>0</v>
      </c>
      <c r="L135" s="166" t="str">
        <f t="shared" si="9"/>
        <v/>
      </c>
      <c r="M135" s="165"/>
      <c r="N135" s="166">
        <f>SUM('Pay App 1:Pay App 51'!L135)+SUM('Pay App 1:Pay App 51'!M135)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Data'!$N$2:$BW$88,53,FALSE)</f>
        <v>0</v>
      </c>
      <c r="F136" s="166">
        <f>IFERROR(E136+'Pay App 50'!F136,"")</f>
        <v>0</v>
      </c>
      <c r="G136" s="166">
        <f>SUM('Pay App 1:Pay App 50'!H136)</f>
        <v>0</v>
      </c>
      <c r="H136" s="165"/>
      <c r="I136" s="166">
        <f t="shared" si="6"/>
        <v>0</v>
      </c>
      <c r="J136" s="167">
        <f t="shared" si="7"/>
        <v>0</v>
      </c>
      <c r="K136" s="166">
        <f t="shared" si="8"/>
        <v>0</v>
      </c>
      <c r="L136" s="166" t="str">
        <f t="shared" si="9"/>
        <v/>
      </c>
      <c r="M136" s="165"/>
      <c r="N136" s="166">
        <f>SUM('Pay App 1:Pay App 51'!L136)+SUM('Pay App 1:Pay App 51'!M136)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Data'!$N$2:$BW$88,53,FALSE)</f>
        <v>0</v>
      </c>
      <c r="F137" s="166">
        <f>IFERROR(E137+'Pay App 50'!F137,"")</f>
        <v>0</v>
      </c>
      <c r="G137" s="166">
        <f>SUM('Pay App 1:Pay App 50'!H137)</f>
        <v>0</v>
      </c>
      <c r="H137" s="165"/>
      <c r="I137" s="166">
        <f t="shared" si="6"/>
        <v>0</v>
      </c>
      <c r="J137" s="167">
        <f t="shared" si="7"/>
        <v>0</v>
      </c>
      <c r="K137" s="166">
        <f t="shared" si="8"/>
        <v>0</v>
      </c>
      <c r="L137" s="166" t="str">
        <f t="shared" si="9"/>
        <v/>
      </c>
      <c r="M137" s="165"/>
      <c r="N137" s="166">
        <f>SUM('Pay App 1:Pay App 51'!L137)+SUM('Pay App 1:Pay App 51'!M137)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Data'!$N$2:$BW$88,53,FALSE)</f>
        <v>0</v>
      </c>
      <c r="F138" s="166">
        <f>IFERROR(E138+'Pay App 50'!F138,"")</f>
        <v>0</v>
      </c>
      <c r="G138" s="166">
        <f>SUM('Pay App 1:Pay App 50'!H138)</f>
        <v>0</v>
      </c>
      <c r="H138" s="165"/>
      <c r="I138" s="166">
        <f t="shared" si="6"/>
        <v>0</v>
      </c>
      <c r="J138" s="167">
        <f t="shared" si="7"/>
        <v>0</v>
      </c>
      <c r="K138" s="166">
        <f t="shared" si="8"/>
        <v>0</v>
      </c>
      <c r="L138" s="166" t="str">
        <f t="shared" si="9"/>
        <v/>
      </c>
      <c r="M138" s="165"/>
      <c r="N138" s="166">
        <f>SUM('Pay App 1:Pay App 51'!L138)+SUM('Pay App 1:Pay App 51'!M138)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Data'!$N$2:$BW$88,53,FALSE)</f>
        <v>0</v>
      </c>
      <c r="F139" s="166">
        <f>IFERROR(E139+'Pay App 50'!F139,"")</f>
        <v>0</v>
      </c>
      <c r="G139" s="166">
        <f>SUM('Pay App 1:Pay App 50'!H139)</f>
        <v>0</v>
      </c>
      <c r="H139" s="165"/>
      <c r="I139" s="166">
        <f t="shared" si="6"/>
        <v>0</v>
      </c>
      <c r="J139" s="167">
        <f t="shared" si="7"/>
        <v>0</v>
      </c>
      <c r="K139" s="166">
        <f t="shared" si="8"/>
        <v>0</v>
      </c>
      <c r="L139" s="166" t="str">
        <f t="shared" si="9"/>
        <v/>
      </c>
      <c r="M139" s="165"/>
      <c r="N139" s="166">
        <f>SUM('Pay App 1:Pay App 51'!L139)+SUM('Pay App 1:Pay App 51'!M139)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Data'!$N$2:$BW$88,53,FALSE)</f>
        <v>0</v>
      </c>
      <c r="F140" s="166">
        <f>IFERROR(E140+'Pay App 50'!F140,"")</f>
        <v>0</v>
      </c>
      <c r="G140" s="166">
        <f>SUM('Pay App 1:Pay App 50'!H140)</f>
        <v>0</v>
      </c>
      <c r="H140" s="165"/>
      <c r="I140" s="166">
        <f t="shared" si="6"/>
        <v>0</v>
      </c>
      <c r="J140" s="167">
        <f t="shared" si="7"/>
        <v>0</v>
      </c>
      <c r="K140" s="166">
        <f t="shared" si="8"/>
        <v>0</v>
      </c>
      <c r="L140" s="166" t="str">
        <f t="shared" si="9"/>
        <v/>
      </c>
      <c r="M140" s="165"/>
      <c r="N140" s="166">
        <f>SUM('Pay App 1:Pay App 51'!L140)+SUM('Pay App 1:Pay App 51'!M140)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Data'!$N$2:$BW$88,53,FALSE)</f>
        <v>0</v>
      </c>
      <c r="F141" s="166">
        <f>IFERROR(E141+'Pay App 50'!F141,"")</f>
        <v>0</v>
      </c>
      <c r="G141" s="166">
        <f>SUM('Pay App 1:Pay App 50'!H141)</f>
        <v>0</v>
      </c>
      <c r="H141" s="165"/>
      <c r="I141" s="166">
        <f t="shared" si="6"/>
        <v>0</v>
      </c>
      <c r="J141" s="167">
        <f t="shared" si="7"/>
        <v>0</v>
      </c>
      <c r="K141" s="166">
        <f t="shared" si="8"/>
        <v>0</v>
      </c>
      <c r="L141" s="166" t="str">
        <f t="shared" si="9"/>
        <v/>
      </c>
      <c r="M141" s="165"/>
      <c r="N141" s="166">
        <f>SUM('Pay App 1:Pay App 51'!L141)+SUM('Pay App 1:Pay App 51'!M141)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Data'!$N$2:$BW$88,53,FALSE)</f>
        <v>0</v>
      </c>
      <c r="F142" s="166">
        <f>IFERROR(E142+'Pay App 50'!F142,"")</f>
        <v>0</v>
      </c>
      <c r="G142" s="166">
        <f>SUM('Pay App 1:Pay App 50'!H142)</f>
        <v>0</v>
      </c>
      <c r="H142" s="165"/>
      <c r="I142" s="166">
        <f t="shared" si="6"/>
        <v>0</v>
      </c>
      <c r="J142" s="167">
        <f t="shared" si="7"/>
        <v>0</v>
      </c>
      <c r="K142" s="166">
        <f t="shared" si="8"/>
        <v>0</v>
      </c>
      <c r="L142" s="166" t="str">
        <f t="shared" si="9"/>
        <v/>
      </c>
      <c r="M142" s="165"/>
      <c r="N142" s="166">
        <f>SUM('Pay App 1:Pay App 51'!L142)+SUM('Pay App 1:Pay App 51'!M142)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Data'!$N$2:$BW$88,53,FALSE)</f>
        <v>0</v>
      </c>
      <c r="F143" s="166">
        <f>IFERROR(E143+'Pay App 50'!F143,"")</f>
        <v>0</v>
      </c>
      <c r="G143" s="166">
        <f>SUM('Pay App 1:Pay App 50'!H143)</f>
        <v>0</v>
      </c>
      <c r="H143" s="165"/>
      <c r="I143" s="166">
        <f t="shared" si="6"/>
        <v>0</v>
      </c>
      <c r="J143" s="167">
        <f t="shared" si="7"/>
        <v>0</v>
      </c>
      <c r="K143" s="166">
        <f t="shared" si="8"/>
        <v>0</v>
      </c>
      <c r="L143" s="166" t="str">
        <f t="shared" si="9"/>
        <v/>
      </c>
      <c r="M143" s="165"/>
      <c r="N143" s="166">
        <f>SUM('Pay App 1:Pay App 51'!L143)+SUM('Pay App 1:Pay App 51'!M143)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Data'!$N$2:$BW$88,53,FALSE)</f>
        <v>0</v>
      </c>
      <c r="F144" s="166">
        <f>IFERROR(E144+'Pay App 50'!F144,"")</f>
        <v>0</v>
      </c>
      <c r="G144" s="166">
        <f>SUM('Pay App 1:Pay App 50'!H144)</f>
        <v>0</v>
      </c>
      <c r="H144" s="165"/>
      <c r="I144" s="166">
        <f t="shared" si="6"/>
        <v>0</v>
      </c>
      <c r="J144" s="167">
        <f t="shared" si="7"/>
        <v>0</v>
      </c>
      <c r="K144" s="166">
        <f t="shared" si="8"/>
        <v>0</v>
      </c>
      <c r="L144" s="166" t="str">
        <f t="shared" si="9"/>
        <v/>
      </c>
      <c r="M144" s="165"/>
      <c r="N144" s="166">
        <f>SUM('Pay App 1:Pay App 51'!L144)+SUM('Pay App 1:Pay App 51'!M144)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Data'!$N$2:$BW$88,53,FALSE)</f>
        <v>0</v>
      </c>
      <c r="F145" s="166">
        <f>IFERROR(E145+'Pay App 50'!F145,"")</f>
        <v>0</v>
      </c>
      <c r="G145" s="166">
        <f>SUM('Pay App 1:Pay App 50'!H145)</f>
        <v>0</v>
      </c>
      <c r="H145" s="165"/>
      <c r="I145" s="166">
        <f t="shared" si="6"/>
        <v>0</v>
      </c>
      <c r="J145" s="167">
        <f t="shared" si="7"/>
        <v>0</v>
      </c>
      <c r="K145" s="166">
        <f t="shared" si="8"/>
        <v>0</v>
      </c>
      <c r="L145" s="166" t="str">
        <f t="shared" si="9"/>
        <v/>
      </c>
      <c r="M145" s="165"/>
      <c r="N145" s="166">
        <f>SUM('Pay App 1:Pay App 51'!L145)+SUM('Pay App 1:Pay App 51'!M145)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Data'!$N$2:$BW$88,53,FALSE)</f>
        <v>0</v>
      </c>
      <c r="F146" s="166">
        <f>IFERROR(E146+'Pay App 50'!F146,"")</f>
        <v>0</v>
      </c>
      <c r="G146" s="166">
        <f>SUM('Pay App 1:Pay App 50'!H146)</f>
        <v>0</v>
      </c>
      <c r="H146" s="165"/>
      <c r="I146" s="166">
        <f t="shared" si="6"/>
        <v>0</v>
      </c>
      <c r="J146" s="167">
        <f t="shared" si="7"/>
        <v>0</v>
      </c>
      <c r="K146" s="166">
        <f t="shared" si="8"/>
        <v>0</v>
      </c>
      <c r="L146" s="166" t="str">
        <f t="shared" si="9"/>
        <v/>
      </c>
      <c r="M146" s="165"/>
      <c r="N146" s="166">
        <f>SUM('Pay App 1:Pay App 51'!L146)+SUM('Pay App 1:Pay App 51'!M146)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Data'!$N$2:$BW$88,53,FALSE)</f>
        <v>0</v>
      </c>
      <c r="F147" s="166">
        <f>IFERROR(E147+'Pay App 50'!F147,"")</f>
        <v>0</v>
      </c>
      <c r="G147" s="166">
        <f>SUM('Pay App 1:Pay App 50'!H147)</f>
        <v>0</v>
      </c>
      <c r="H147" s="165"/>
      <c r="I147" s="166">
        <f t="shared" si="6"/>
        <v>0</v>
      </c>
      <c r="J147" s="167">
        <f t="shared" si="7"/>
        <v>0</v>
      </c>
      <c r="K147" s="166">
        <f t="shared" si="8"/>
        <v>0</v>
      </c>
      <c r="L147" s="166" t="str">
        <f t="shared" si="9"/>
        <v/>
      </c>
      <c r="M147" s="165"/>
      <c r="N147" s="166">
        <f>SUM('Pay App 1:Pay App 51'!L147)+SUM('Pay App 1:Pay App 51'!M147)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Data'!$N$2:$BW$88,53,FALSE)</f>
        <v>0</v>
      </c>
      <c r="F148" s="166">
        <f>IFERROR(E148+'Pay App 50'!F148,"")</f>
        <v>0</v>
      </c>
      <c r="G148" s="166">
        <f>SUM('Pay App 1:Pay App 50'!H148)</f>
        <v>0</v>
      </c>
      <c r="H148" s="165"/>
      <c r="I148" s="166">
        <f t="shared" si="6"/>
        <v>0</v>
      </c>
      <c r="J148" s="167">
        <f t="shared" si="7"/>
        <v>0</v>
      </c>
      <c r="K148" s="166">
        <f t="shared" si="8"/>
        <v>0</v>
      </c>
      <c r="L148" s="166" t="str">
        <f t="shared" si="9"/>
        <v/>
      </c>
      <c r="M148" s="165"/>
      <c r="N148" s="166">
        <f>SUM('Pay App 1:Pay App 51'!L148)+SUM('Pay App 1:Pay App 51'!M148)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nq7kFIaVp5TB0km/95inHwiy3yKitWuvLs9PSRGF0vZeZubjTj60ww9+12gfXsT/y4kdqmpVIf1lIzPtkzKtXA==" saltValue="s8Jnqu0NR8RQBXDq9eCZ1A=="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109" priority="2" operator="equal">
      <formula>0</formula>
    </cfRule>
  </conditionalFormatting>
  <conditionalFormatting sqref="D106:G148">
    <cfRule type="cellIs" dxfId="108" priority="1" operator="equal">
      <formula>0</formula>
    </cfRule>
  </conditionalFormatting>
  <conditionalFormatting sqref="D10:H10 D12:H14 D19:H21">
    <cfRule type="cellIs" dxfId="107" priority="6" operator="equal">
      <formula>0</formula>
    </cfRule>
  </conditionalFormatting>
  <conditionalFormatting sqref="H51">
    <cfRule type="cellIs" dxfId="106" priority="9" operator="lessThan">
      <formula>0</formula>
    </cfRule>
  </conditionalFormatting>
  <conditionalFormatting sqref="I57:I100 K57:K100 I106:I148 K106:K148 N106:O148">
    <cfRule type="cellIs" dxfId="105" priority="14" operator="equal">
      <formula>0</formula>
    </cfRule>
  </conditionalFormatting>
  <conditionalFormatting sqref="J57:J100 J106:J149">
    <cfRule type="cellIs" dxfId="104" priority="11" operator="greaterThan">
      <formula>1</formula>
    </cfRule>
    <cfRule type="cellIs" dxfId="103" priority="12" operator="equal">
      <formula>0</formula>
    </cfRule>
  </conditionalFormatting>
  <conditionalFormatting sqref="K57:K100 K106:K148">
    <cfRule type="cellIs" dxfId="102" priority="10" operator="lessThan">
      <formula>0</formula>
    </cfRule>
  </conditionalFormatting>
  <conditionalFormatting sqref="M57:M100">
    <cfRule type="cellIs" dxfId="101" priority="13" operator="lessThan">
      <formula>0</formula>
    </cfRule>
  </conditionalFormatting>
  <conditionalFormatting sqref="M106:M148">
    <cfRule type="cellIs" dxfId="100" priority="8" operator="lessThan">
      <formula>0</formula>
    </cfRule>
  </conditionalFormatting>
  <conditionalFormatting sqref="N57:O100">
    <cfRule type="cellIs" dxfId="99"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9ACA14A9-BCD9-4963-A46C-1734CF76A7FB}">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69FF4C6-CA4A-4EF7-9686-2D8588A3B669}">
          <x14:formula1>
            <xm:f>'Graph Data'!$L$74:$L$76</xm:f>
          </x14:formula1>
          <xm:sqref>G17</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7C791-9322-424A-A720-9ABD7A8C62A1}">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52</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52'!E149)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52'!G41)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51'!H49)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52.1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Data'!$N$2:$BW$88,54,FALSE)</f>
        <v>0</v>
      </c>
      <c r="F57" s="166">
        <f>IFERROR(E57+'Pay App 51'!F57,"")</f>
        <v>0</v>
      </c>
      <c r="G57" s="166">
        <f>SUM('Pay App 1:Pay App 51'!H57)</f>
        <v>0</v>
      </c>
      <c r="H57" s="165"/>
      <c r="I57" s="166">
        <f>G57+H57</f>
        <v>0</v>
      </c>
      <c r="J57" s="167">
        <f>IFERROR(I57/F57,0)</f>
        <v>0</v>
      </c>
      <c r="K57" s="166">
        <f>IFERROR(F57-I57,"")</f>
        <v>0</v>
      </c>
      <c r="L57" s="166" t="str">
        <f>IF(AND($H$33&lt;100000, $H$33&gt;0, H57&gt;=1),0,IF(AND($H$33&gt;=100000,H57&lt;&gt;""),O57,""))</f>
        <v/>
      </c>
      <c r="M57" s="165"/>
      <c r="N57" s="166">
        <f>SUM('Pay App 1:Pay App 52'!L57)+SUM('Pay App 1:Pay App 52'!M57)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Data'!$N$2:$BW$88,54,FALSE)</f>
        <v>0</v>
      </c>
      <c r="F58" s="166">
        <f>IFERROR(E58+'Pay App 51'!F58,"")</f>
        <v>0</v>
      </c>
      <c r="G58" s="166">
        <f>SUM('Pay App 1:Pay App 51'!H58)</f>
        <v>0</v>
      </c>
      <c r="H58" s="165"/>
      <c r="I58" s="166">
        <f>G58+H58</f>
        <v>0</v>
      </c>
      <c r="J58" s="167">
        <f>IFERROR(I58/F58,0)</f>
        <v>0</v>
      </c>
      <c r="K58" s="166">
        <f>IFERROR(F58-I58,"")</f>
        <v>0</v>
      </c>
      <c r="L58" s="166" t="str">
        <f t="shared" ref="L58:L100" si="0">IF(AND($H$33&lt;100000, $H$33&gt;0, H58&gt;=1),0,IF(AND($H$33&gt;=100000,H58&lt;&gt;""),O58,""))</f>
        <v/>
      </c>
      <c r="M58" s="165"/>
      <c r="N58" s="166">
        <f>SUM('Pay App 1:Pay App 52'!L58)+SUM('Pay App 1:Pay App 52'!M58)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Data'!$N$2:$BW$88,54,FALSE)</f>
        <v>0</v>
      </c>
      <c r="F59" s="166">
        <f>IFERROR(E59+'Pay App 51'!F59,"")</f>
        <v>0</v>
      </c>
      <c r="G59" s="166">
        <f>SUM('Pay App 1:Pay App 51'!H59)</f>
        <v>0</v>
      </c>
      <c r="H59" s="165"/>
      <c r="I59" s="166">
        <f t="shared" ref="I59:I99" si="2">G59+H59</f>
        <v>0</v>
      </c>
      <c r="J59" s="167">
        <f t="shared" ref="J59:J99" si="3">IFERROR(I59/F59,0)</f>
        <v>0</v>
      </c>
      <c r="K59" s="166">
        <f t="shared" ref="K59:K99" si="4">IFERROR(F59-I59,"")</f>
        <v>0</v>
      </c>
      <c r="L59" s="166" t="str">
        <f t="shared" si="0"/>
        <v/>
      </c>
      <c r="M59" s="165"/>
      <c r="N59" s="166">
        <f>SUM('Pay App 1:Pay App 52'!L59)+SUM('Pay App 1:Pay App 52'!M59)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Data'!$N$2:$BW$88,54,FALSE)</f>
        <v>0</v>
      </c>
      <c r="F60" s="166">
        <f>IFERROR(E60+'Pay App 51'!F60,"")</f>
        <v>0</v>
      </c>
      <c r="G60" s="166">
        <f>SUM('Pay App 1:Pay App 51'!H60)</f>
        <v>0</v>
      </c>
      <c r="H60" s="165"/>
      <c r="I60" s="166">
        <f t="shared" si="2"/>
        <v>0</v>
      </c>
      <c r="J60" s="167">
        <f t="shared" si="3"/>
        <v>0</v>
      </c>
      <c r="K60" s="166">
        <f t="shared" si="4"/>
        <v>0</v>
      </c>
      <c r="L60" s="166" t="str">
        <f t="shared" si="0"/>
        <v/>
      </c>
      <c r="M60" s="165"/>
      <c r="N60" s="166">
        <f>SUM('Pay App 1:Pay App 52'!L60)+SUM('Pay App 1:Pay App 52'!M60)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Data'!$N$2:$BW$88,54,FALSE)</f>
        <v>0</v>
      </c>
      <c r="F61" s="166">
        <f>IFERROR(E61+'Pay App 51'!F61,"")</f>
        <v>0</v>
      </c>
      <c r="G61" s="166">
        <f>SUM('Pay App 1:Pay App 51'!H61)</f>
        <v>0</v>
      </c>
      <c r="H61" s="165"/>
      <c r="I61" s="166">
        <f t="shared" si="2"/>
        <v>0</v>
      </c>
      <c r="J61" s="167">
        <f t="shared" si="3"/>
        <v>0</v>
      </c>
      <c r="K61" s="166">
        <f t="shared" si="4"/>
        <v>0</v>
      </c>
      <c r="L61" s="166" t="str">
        <f t="shared" si="0"/>
        <v/>
      </c>
      <c r="M61" s="165"/>
      <c r="N61" s="166">
        <f>SUM('Pay App 1:Pay App 52'!L61)+SUM('Pay App 1:Pay App 52'!M61)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Data'!$N$2:$BW$88,54,FALSE)</f>
        <v>0</v>
      </c>
      <c r="F62" s="166">
        <f>IFERROR(E62+'Pay App 51'!F62,"")</f>
        <v>0</v>
      </c>
      <c r="G62" s="166">
        <f>SUM('Pay App 1:Pay App 51'!H62)</f>
        <v>0</v>
      </c>
      <c r="H62" s="165"/>
      <c r="I62" s="166">
        <f t="shared" si="2"/>
        <v>0</v>
      </c>
      <c r="J62" s="167">
        <f t="shared" si="3"/>
        <v>0</v>
      </c>
      <c r="K62" s="166">
        <f t="shared" si="4"/>
        <v>0</v>
      </c>
      <c r="L62" s="166" t="str">
        <f t="shared" si="0"/>
        <v/>
      </c>
      <c r="M62" s="165"/>
      <c r="N62" s="166">
        <f>SUM('Pay App 1:Pay App 52'!L62)+SUM('Pay App 1:Pay App 52'!M62)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Data'!$N$2:$BW$88,54,FALSE)</f>
        <v>0</v>
      </c>
      <c r="F63" s="166">
        <f>IFERROR(E63+'Pay App 51'!F63,"")</f>
        <v>0</v>
      </c>
      <c r="G63" s="166">
        <f>SUM('Pay App 1:Pay App 51'!H63)</f>
        <v>0</v>
      </c>
      <c r="H63" s="165"/>
      <c r="I63" s="166">
        <f t="shared" si="2"/>
        <v>0</v>
      </c>
      <c r="J63" s="167">
        <f t="shared" si="3"/>
        <v>0</v>
      </c>
      <c r="K63" s="166">
        <f t="shared" si="4"/>
        <v>0</v>
      </c>
      <c r="L63" s="166" t="str">
        <f t="shared" si="0"/>
        <v/>
      </c>
      <c r="M63" s="165"/>
      <c r="N63" s="166">
        <f>SUM('Pay App 1:Pay App 52'!L63)+SUM('Pay App 1:Pay App 52'!M63)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Data'!$N$2:$BW$88,54,FALSE)</f>
        <v>0</v>
      </c>
      <c r="F64" s="166">
        <f>IFERROR(E64+'Pay App 51'!F64,"")</f>
        <v>0</v>
      </c>
      <c r="G64" s="166">
        <f>SUM('Pay App 1:Pay App 51'!H64)</f>
        <v>0</v>
      </c>
      <c r="H64" s="165"/>
      <c r="I64" s="166">
        <f t="shared" si="2"/>
        <v>0</v>
      </c>
      <c r="J64" s="167">
        <f t="shared" si="3"/>
        <v>0</v>
      </c>
      <c r="K64" s="166">
        <f t="shared" si="4"/>
        <v>0</v>
      </c>
      <c r="L64" s="166" t="str">
        <f t="shared" si="0"/>
        <v/>
      </c>
      <c r="M64" s="165"/>
      <c r="N64" s="166">
        <f>SUM('Pay App 1:Pay App 52'!L64)+SUM('Pay App 1:Pay App 52'!M64)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Data'!$N$2:$BW$88,54,FALSE)</f>
        <v>0</v>
      </c>
      <c r="F65" s="166">
        <f>IFERROR(E65+'Pay App 51'!F65,"")</f>
        <v>0</v>
      </c>
      <c r="G65" s="166">
        <f>SUM('Pay App 1:Pay App 51'!H65)</f>
        <v>0</v>
      </c>
      <c r="H65" s="165"/>
      <c r="I65" s="166">
        <f t="shared" si="2"/>
        <v>0</v>
      </c>
      <c r="J65" s="167">
        <f t="shared" si="3"/>
        <v>0</v>
      </c>
      <c r="K65" s="166">
        <f t="shared" si="4"/>
        <v>0</v>
      </c>
      <c r="L65" s="166" t="str">
        <f t="shared" si="0"/>
        <v/>
      </c>
      <c r="M65" s="165"/>
      <c r="N65" s="166">
        <f>SUM('Pay App 1:Pay App 52'!L65)+SUM('Pay App 1:Pay App 52'!M65)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Data'!$N$2:$BW$88,54,FALSE)</f>
        <v>0</v>
      </c>
      <c r="F66" s="166">
        <f>IFERROR(E66+'Pay App 51'!F66,"")</f>
        <v>0</v>
      </c>
      <c r="G66" s="166">
        <f>SUM('Pay App 1:Pay App 51'!H66)</f>
        <v>0</v>
      </c>
      <c r="H66" s="165"/>
      <c r="I66" s="166">
        <f t="shared" si="2"/>
        <v>0</v>
      </c>
      <c r="J66" s="167">
        <f t="shared" si="3"/>
        <v>0</v>
      </c>
      <c r="K66" s="166">
        <f t="shared" si="4"/>
        <v>0</v>
      </c>
      <c r="L66" s="166" t="str">
        <f t="shared" si="0"/>
        <v/>
      </c>
      <c r="M66" s="165"/>
      <c r="N66" s="166">
        <f>SUM('Pay App 1:Pay App 52'!L66)+SUM('Pay App 1:Pay App 52'!M66)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Data'!$N$2:$BW$88,54,FALSE)</f>
        <v>0</v>
      </c>
      <c r="F67" s="166">
        <f>IFERROR(E67+'Pay App 51'!F67,"")</f>
        <v>0</v>
      </c>
      <c r="G67" s="166">
        <f>SUM('Pay App 1:Pay App 51'!H67)</f>
        <v>0</v>
      </c>
      <c r="H67" s="165"/>
      <c r="I67" s="166">
        <f t="shared" si="2"/>
        <v>0</v>
      </c>
      <c r="J67" s="167">
        <f t="shared" si="3"/>
        <v>0</v>
      </c>
      <c r="K67" s="166">
        <f t="shared" si="4"/>
        <v>0</v>
      </c>
      <c r="L67" s="166" t="str">
        <f t="shared" si="0"/>
        <v/>
      </c>
      <c r="M67" s="165"/>
      <c r="N67" s="166">
        <f>SUM('Pay App 1:Pay App 52'!L67)+SUM('Pay App 1:Pay App 52'!M67)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Data'!$N$2:$BW$88,54,FALSE)</f>
        <v>0</v>
      </c>
      <c r="F68" s="166">
        <f>IFERROR(E68+'Pay App 51'!F68,"")</f>
        <v>0</v>
      </c>
      <c r="G68" s="166">
        <f>SUM('Pay App 1:Pay App 51'!H68)</f>
        <v>0</v>
      </c>
      <c r="H68" s="165"/>
      <c r="I68" s="166">
        <f t="shared" si="2"/>
        <v>0</v>
      </c>
      <c r="J68" s="167">
        <f t="shared" si="3"/>
        <v>0</v>
      </c>
      <c r="K68" s="166">
        <f t="shared" si="4"/>
        <v>0</v>
      </c>
      <c r="L68" s="166" t="str">
        <f t="shared" si="0"/>
        <v/>
      </c>
      <c r="M68" s="165"/>
      <c r="N68" s="166">
        <f>SUM('Pay App 1:Pay App 52'!L68)+SUM('Pay App 1:Pay App 52'!M68)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Data'!$N$2:$BW$88,54,FALSE)</f>
        <v>0</v>
      </c>
      <c r="F69" s="166">
        <f>IFERROR(E69+'Pay App 51'!F69,"")</f>
        <v>0</v>
      </c>
      <c r="G69" s="166">
        <f>SUM('Pay App 1:Pay App 51'!H69)</f>
        <v>0</v>
      </c>
      <c r="H69" s="165"/>
      <c r="I69" s="166">
        <f t="shared" si="2"/>
        <v>0</v>
      </c>
      <c r="J69" s="167">
        <f t="shared" si="3"/>
        <v>0</v>
      </c>
      <c r="K69" s="166">
        <f t="shared" si="4"/>
        <v>0</v>
      </c>
      <c r="L69" s="166" t="str">
        <f t="shared" si="0"/>
        <v/>
      </c>
      <c r="M69" s="165"/>
      <c r="N69" s="166">
        <f>SUM('Pay App 1:Pay App 52'!L69)+SUM('Pay App 1:Pay App 52'!M69)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Data'!$N$2:$BW$88,54,FALSE)</f>
        <v>0</v>
      </c>
      <c r="F70" s="166">
        <f>IFERROR(E70+'Pay App 51'!F70,"")</f>
        <v>0</v>
      </c>
      <c r="G70" s="166">
        <f>SUM('Pay App 1:Pay App 51'!H70)</f>
        <v>0</v>
      </c>
      <c r="H70" s="165"/>
      <c r="I70" s="166">
        <f t="shared" si="2"/>
        <v>0</v>
      </c>
      <c r="J70" s="167">
        <f t="shared" si="3"/>
        <v>0</v>
      </c>
      <c r="K70" s="166">
        <f t="shared" si="4"/>
        <v>0</v>
      </c>
      <c r="L70" s="166" t="str">
        <f t="shared" si="0"/>
        <v/>
      </c>
      <c r="M70" s="165"/>
      <c r="N70" s="166">
        <f>SUM('Pay App 1:Pay App 52'!L70)+SUM('Pay App 1:Pay App 52'!M70)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Data'!$N$2:$BW$88,54,FALSE)</f>
        <v>0</v>
      </c>
      <c r="F71" s="166">
        <f>IFERROR(E71+'Pay App 51'!F71,"")</f>
        <v>0</v>
      </c>
      <c r="G71" s="166">
        <f>SUM('Pay App 1:Pay App 51'!H71)</f>
        <v>0</v>
      </c>
      <c r="H71" s="165"/>
      <c r="I71" s="166">
        <f t="shared" si="2"/>
        <v>0</v>
      </c>
      <c r="J71" s="167">
        <f t="shared" si="3"/>
        <v>0</v>
      </c>
      <c r="K71" s="166">
        <f t="shared" si="4"/>
        <v>0</v>
      </c>
      <c r="L71" s="166" t="str">
        <f t="shared" si="0"/>
        <v/>
      </c>
      <c r="M71" s="165"/>
      <c r="N71" s="166">
        <f>SUM('Pay App 1:Pay App 52'!L71)+SUM('Pay App 1:Pay App 52'!M71)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Data'!$N$2:$BW$88,54,FALSE)</f>
        <v>0</v>
      </c>
      <c r="F72" s="166">
        <f>IFERROR(E72+'Pay App 51'!F72,"")</f>
        <v>0</v>
      </c>
      <c r="G72" s="166">
        <f>SUM('Pay App 1:Pay App 51'!H72)</f>
        <v>0</v>
      </c>
      <c r="H72" s="165"/>
      <c r="I72" s="166">
        <f t="shared" si="2"/>
        <v>0</v>
      </c>
      <c r="J72" s="167">
        <f t="shared" si="3"/>
        <v>0</v>
      </c>
      <c r="K72" s="166">
        <f t="shared" si="4"/>
        <v>0</v>
      </c>
      <c r="L72" s="166" t="str">
        <f t="shared" si="0"/>
        <v/>
      </c>
      <c r="M72" s="165"/>
      <c r="N72" s="166">
        <f>SUM('Pay App 1:Pay App 52'!L72)+SUM('Pay App 1:Pay App 52'!M72)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Data'!$N$2:$BW$88,54,FALSE)</f>
        <v>0</v>
      </c>
      <c r="F73" s="166">
        <f>IFERROR(E73+'Pay App 51'!F73,"")</f>
        <v>0</v>
      </c>
      <c r="G73" s="166">
        <f>SUM('Pay App 1:Pay App 51'!H73)</f>
        <v>0</v>
      </c>
      <c r="H73" s="165"/>
      <c r="I73" s="166">
        <f t="shared" si="2"/>
        <v>0</v>
      </c>
      <c r="J73" s="167">
        <f t="shared" si="3"/>
        <v>0</v>
      </c>
      <c r="K73" s="166">
        <f t="shared" si="4"/>
        <v>0</v>
      </c>
      <c r="L73" s="166" t="str">
        <f t="shared" si="0"/>
        <v/>
      </c>
      <c r="M73" s="165"/>
      <c r="N73" s="166">
        <f>SUM('Pay App 1:Pay App 52'!L73)+SUM('Pay App 1:Pay App 52'!M73)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Data'!$N$2:$BW$88,54,FALSE)</f>
        <v>0</v>
      </c>
      <c r="F74" s="166">
        <f>IFERROR(E74+'Pay App 51'!F74,"")</f>
        <v>0</v>
      </c>
      <c r="G74" s="166">
        <f>SUM('Pay App 1:Pay App 51'!H74)</f>
        <v>0</v>
      </c>
      <c r="H74" s="165"/>
      <c r="I74" s="166">
        <f t="shared" si="2"/>
        <v>0</v>
      </c>
      <c r="J74" s="167">
        <f t="shared" si="3"/>
        <v>0</v>
      </c>
      <c r="K74" s="166">
        <f t="shared" si="4"/>
        <v>0</v>
      </c>
      <c r="L74" s="166" t="str">
        <f t="shared" si="0"/>
        <v/>
      </c>
      <c r="M74" s="165"/>
      <c r="N74" s="166">
        <f>SUM('Pay App 1:Pay App 52'!L74)+SUM('Pay App 1:Pay App 52'!M74)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Data'!$N$2:$BW$88,54,FALSE)</f>
        <v>0</v>
      </c>
      <c r="F75" s="166">
        <f>IFERROR(E75+'Pay App 51'!F75,"")</f>
        <v>0</v>
      </c>
      <c r="G75" s="166">
        <f>SUM('Pay App 1:Pay App 51'!H75)</f>
        <v>0</v>
      </c>
      <c r="H75" s="165"/>
      <c r="I75" s="166">
        <f t="shared" si="2"/>
        <v>0</v>
      </c>
      <c r="J75" s="167">
        <f t="shared" si="3"/>
        <v>0</v>
      </c>
      <c r="K75" s="166">
        <f t="shared" si="4"/>
        <v>0</v>
      </c>
      <c r="L75" s="166" t="str">
        <f t="shared" si="0"/>
        <v/>
      </c>
      <c r="M75" s="165"/>
      <c r="N75" s="166">
        <f>SUM('Pay App 1:Pay App 52'!L75)+SUM('Pay App 1:Pay App 52'!M75)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Data'!$N$2:$BW$88,54,FALSE)</f>
        <v>0</v>
      </c>
      <c r="F76" s="166">
        <f>IFERROR(E76+'Pay App 51'!F76,"")</f>
        <v>0</v>
      </c>
      <c r="G76" s="166">
        <f>SUM('Pay App 1:Pay App 51'!H76)</f>
        <v>0</v>
      </c>
      <c r="H76" s="165"/>
      <c r="I76" s="166">
        <f t="shared" si="2"/>
        <v>0</v>
      </c>
      <c r="J76" s="167">
        <f t="shared" si="3"/>
        <v>0</v>
      </c>
      <c r="K76" s="166">
        <f t="shared" si="4"/>
        <v>0</v>
      </c>
      <c r="L76" s="166" t="str">
        <f t="shared" si="0"/>
        <v/>
      </c>
      <c r="M76" s="165"/>
      <c r="N76" s="166">
        <f>SUM('Pay App 1:Pay App 52'!L76)+SUM('Pay App 1:Pay App 52'!M76)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Data'!$N$2:$BW$88,54,FALSE)</f>
        <v>0</v>
      </c>
      <c r="F77" s="166">
        <f>IFERROR(E77+'Pay App 51'!F77,"")</f>
        <v>0</v>
      </c>
      <c r="G77" s="166">
        <f>SUM('Pay App 1:Pay App 51'!H77)</f>
        <v>0</v>
      </c>
      <c r="H77" s="165"/>
      <c r="I77" s="166">
        <f t="shared" si="2"/>
        <v>0</v>
      </c>
      <c r="J77" s="167">
        <f t="shared" si="3"/>
        <v>0</v>
      </c>
      <c r="K77" s="166">
        <f t="shared" si="4"/>
        <v>0</v>
      </c>
      <c r="L77" s="166" t="str">
        <f t="shared" si="0"/>
        <v/>
      </c>
      <c r="M77" s="165"/>
      <c r="N77" s="166">
        <f>SUM('Pay App 1:Pay App 52'!L77)+SUM('Pay App 1:Pay App 52'!M77)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Data'!$N$2:$BW$88,54,FALSE)</f>
        <v>0</v>
      </c>
      <c r="F78" s="166">
        <f>IFERROR(E78+'Pay App 51'!F78,"")</f>
        <v>0</v>
      </c>
      <c r="G78" s="166">
        <f>SUM('Pay App 1:Pay App 51'!H78)</f>
        <v>0</v>
      </c>
      <c r="H78" s="165"/>
      <c r="I78" s="166">
        <f t="shared" si="2"/>
        <v>0</v>
      </c>
      <c r="J78" s="167">
        <f t="shared" si="3"/>
        <v>0</v>
      </c>
      <c r="K78" s="166">
        <f t="shared" si="4"/>
        <v>0</v>
      </c>
      <c r="L78" s="166" t="str">
        <f t="shared" si="0"/>
        <v/>
      </c>
      <c r="M78" s="165"/>
      <c r="N78" s="166">
        <f>SUM('Pay App 1:Pay App 52'!L78)+SUM('Pay App 1:Pay App 52'!M78)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Data'!$N$2:$BW$88,54,FALSE)</f>
        <v>0</v>
      </c>
      <c r="F79" s="166">
        <f>IFERROR(E79+'Pay App 51'!F79,"")</f>
        <v>0</v>
      </c>
      <c r="G79" s="166">
        <f>SUM('Pay App 1:Pay App 51'!H79)</f>
        <v>0</v>
      </c>
      <c r="H79" s="165"/>
      <c r="I79" s="166">
        <f t="shared" si="2"/>
        <v>0</v>
      </c>
      <c r="J79" s="167">
        <f t="shared" si="3"/>
        <v>0</v>
      </c>
      <c r="K79" s="166">
        <f t="shared" si="4"/>
        <v>0</v>
      </c>
      <c r="L79" s="166" t="str">
        <f t="shared" si="0"/>
        <v/>
      </c>
      <c r="M79" s="165"/>
      <c r="N79" s="166">
        <f>SUM('Pay App 1:Pay App 52'!L79)+SUM('Pay App 1:Pay App 52'!M79)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Data'!$N$2:$BW$88,54,FALSE)</f>
        <v>0</v>
      </c>
      <c r="F80" s="166">
        <f>IFERROR(E80+'Pay App 51'!F80,"")</f>
        <v>0</v>
      </c>
      <c r="G80" s="166">
        <f>SUM('Pay App 1:Pay App 51'!H80)</f>
        <v>0</v>
      </c>
      <c r="H80" s="165"/>
      <c r="I80" s="166">
        <f t="shared" si="2"/>
        <v>0</v>
      </c>
      <c r="J80" s="167">
        <f t="shared" si="3"/>
        <v>0</v>
      </c>
      <c r="K80" s="166">
        <f t="shared" si="4"/>
        <v>0</v>
      </c>
      <c r="L80" s="166" t="str">
        <f t="shared" si="0"/>
        <v/>
      </c>
      <c r="M80" s="165"/>
      <c r="N80" s="166">
        <f>SUM('Pay App 1:Pay App 52'!L80)+SUM('Pay App 1:Pay App 52'!M80)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Data'!$N$2:$BW$88,54,FALSE)</f>
        <v>0</v>
      </c>
      <c r="F81" s="166">
        <f>IFERROR(E81+'Pay App 51'!F81,"")</f>
        <v>0</v>
      </c>
      <c r="G81" s="166">
        <f>SUM('Pay App 1:Pay App 51'!H81)</f>
        <v>0</v>
      </c>
      <c r="H81" s="165"/>
      <c r="I81" s="166">
        <f t="shared" si="2"/>
        <v>0</v>
      </c>
      <c r="J81" s="167">
        <f t="shared" si="3"/>
        <v>0</v>
      </c>
      <c r="K81" s="166">
        <f t="shared" si="4"/>
        <v>0</v>
      </c>
      <c r="L81" s="166" t="str">
        <f t="shared" si="0"/>
        <v/>
      </c>
      <c r="M81" s="165"/>
      <c r="N81" s="166">
        <f>SUM('Pay App 1:Pay App 52'!L81)+SUM('Pay App 1:Pay App 52'!M81)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Data'!$N$2:$BW$88,54,FALSE)</f>
        <v>0</v>
      </c>
      <c r="F82" s="166">
        <f>IFERROR(E82+'Pay App 51'!F82,"")</f>
        <v>0</v>
      </c>
      <c r="G82" s="166">
        <f>SUM('Pay App 1:Pay App 51'!H82)</f>
        <v>0</v>
      </c>
      <c r="H82" s="165"/>
      <c r="I82" s="166">
        <f t="shared" si="2"/>
        <v>0</v>
      </c>
      <c r="J82" s="167">
        <f t="shared" si="3"/>
        <v>0</v>
      </c>
      <c r="K82" s="166">
        <f t="shared" si="4"/>
        <v>0</v>
      </c>
      <c r="L82" s="166" t="str">
        <f t="shared" si="0"/>
        <v/>
      </c>
      <c r="M82" s="165"/>
      <c r="N82" s="166">
        <f>SUM('Pay App 1:Pay App 52'!L82)+SUM('Pay App 1:Pay App 52'!M82)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Data'!$N$2:$BW$88,54,FALSE)</f>
        <v>0</v>
      </c>
      <c r="F83" s="166">
        <f>IFERROR(E83+'Pay App 51'!F83,"")</f>
        <v>0</v>
      </c>
      <c r="G83" s="166">
        <f>SUM('Pay App 1:Pay App 51'!H83)</f>
        <v>0</v>
      </c>
      <c r="H83" s="165"/>
      <c r="I83" s="166">
        <f t="shared" si="2"/>
        <v>0</v>
      </c>
      <c r="J83" s="167">
        <f t="shared" si="3"/>
        <v>0</v>
      </c>
      <c r="K83" s="166">
        <f t="shared" si="4"/>
        <v>0</v>
      </c>
      <c r="L83" s="166" t="str">
        <f t="shared" si="0"/>
        <v/>
      </c>
      <c r="M83" s="165"/>
      <c r="N83" s="166">
        <f>SUM('Pay App 1:Pay App 52'!L83)+SUM('Pay App 1:Pay App 52'!M83)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Data'!$N$2:$BW$88,54,FALSE)</f>
        <v>0</v>
      </c>
      <c r="F84" s="166">
        <f>IFERROR(E84+'Pay App 51'!F84,"")</f>
        <v>0</v>
      </c>
      <c r="G84" s="166">
        <f>SUM('Pay App 1:Pay App 51'!H84)</f>
        <v>0</v>
      </c>
      <c r="H84" s="165"/>
      <c r="I84" s="166">
        <f t="shared" si="2"/>
        <v>0</v>
      </c>
      <c r="J84" s="167">
        <f t="shared" si="3"/>
        <v>0</v>
      </c>
      <c r="K84" s="166">
        <f t="shared" si="4"/>
        <v>0</v>
      </c>
      <c r="L84" s="166" t="str">
        <f t="shared" si="0"/>
        <v/>
      </c>
      <c r="M84" s="165"/>
      <c r="N84" s="166">
        <f>SUM('Pay App 1:Pay App 52'!L84)+SUM('Pay App 1:Pay App 52'!M84)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Data'!$N$2:$BW$88,54,FALSE)</f>
        <v>0</v>
      </c>
      <c r="F85" s="166">
        <f>IFERROR(E85+'Pay App 51'!F85,"")</f>
        <v>0</v>
      </c>
      <c r="G85" s="166">
        <f>SUM('Pay App 1:Pay App 51'!H85)</f>
        <v>0</v>
      </c>
      <c r="H85" s="165"/>
      <c r="I85" s="166">
        <f t="shared" si="2"/>
        <v>0</v>
      </c>
      <c r="J85" s="167">
        <f t="shared" si="3"/>
        <v>0</v>
      </c>
      <c r="K85" s="166">
        <f t="shared" si="4"/>
        <v>0</v>
      </c>
      <c r="L85" s="166" t="str">
        <f t="shared" si="0"/>
        <v/>
      </c>
      <c r="M85" s="165"/>
      <c r="N85" s="166">
        <f>SUM('Pay App 1:Pay App 52'!L85)+SUM('Pay App 1:Pay App 52'!M85)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Data'!$N$2:$BW$88,54,FALSE)</f>
        <v>0</v>
      </c>
      <c r="F86" s="166">
        <f>IFERROR(E86+'Pay App 51'!F86,"")</f>
        <v>0</v>
      </c>
      <c r="G86" s="166">
        <f>SUM('Pay App 1:Pay App 51'!H86)</f>
        <v>0</v>
      </c>
      <c r="H86" s="165"/>
      <c r="I86" s="166">
        <f t="shared" si="2"/>
        <v>0</v>
      </c>
      <c r="J86" s="167">
        <f t="shared" si="3"/>
        <v>0</v>
      </c>
      <c r="K86" s="166">
        <f t="shared" si="4"/>
        <v>0</v>
      </c>
      <c r="L86" s="166" t="str">
        <f t="shared" si="0"/>
        <v/>
      </c>
      <c r="M86" s="165"/>
      <c r="N86" s="166">
        <f>SUM('Pay App 1:Pay App 52'!L86)+SUM('Pay App 1:Pay App 52'!M86)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Data'!$N$2:$BW$88,54,FALSE)</f>
        <v>0</v>
      </c>
      <c r="F87" s="166">
        <f>IFERROR(E87+'Pay App 51'!F87,"")</f>
        <v>0</v>
      </c>
      <c r="G87" s="166">
        <f>SUM('Pay App 1:Pay App 51'!H87)</f>
        <v>0</v>
      </c>
      <c r="H87" s="165"/>
      <c r="I87" s="166">
        <f t="shared" si="2"/>
        <v>0</v>
      </c>
      <c r="J87" s="167">
        <f t="shared" si="3"/>
        <v>0</v>
      </c>
      <c r="K87" s="166">
        <f t="shared" si="4"/>
        <v>0</v>
      </c>
      <c r="L87" s="166" t="str">
        <f t="shared" si="0"/>
        <v/>
      </c>
      <c r="M87" s="165"/>
      <c r="N87" s="166">
        <f>SUM('Pay App 1:Pay App 52'!L87)+SUM('Pay App 1:Pay App 52'!M87)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Data'!$N$2:$BW$88,54,FALSE)</f>
        <v>0</v>
      </c>
      <c r="F88" s="166">
        <f>IFERROR(E88+'Pay App 51'!F88,"")</f>
        <v>0</v>
      </c>
      <c r="G88" s="166">
        <f>SUM('Pay App 1:Pay App 51'!H88)</f>
        <v>0</v>
      </c>
      <c r="H88" s="165"/>
      <c r="I88" s="166">
        <f t="shared" si="2"/>
        <v>0</v>
      </c>
      <c r="J88" s="167">
        <f t="shared" si="3"/>
        <v>0</v>
      </c>
      <c r="K88" s="166">
        <f t="shared" si="4"/>
        <v>0</v>
      </c>
      <c r="L88" s="166" t="str">
        <f t="shared" si="0"/>
        <v/>
      </c>
      <c r="M88" s="165"/>
      <c r="N88" s="166">
        <f>SUM('Pay App 1:Pay App 52'!L88)+SUM('Pay App 1:Pay App 52'!M88)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Data'!$N$2:$BW$88,54,FALSE)</f>
        <v>0</v>
      </c>
      <c r="F89" s="166">
        <f>IFERROR(E89+'Pay App 51'!F89,"")</f>
        <v>0</v>
      </c>
      <c r="G89" s="166">
        <f>SUM('Pay App 1:Pay App 51'!H89)</f>
        <v>0</v>
      </c>
      <c r="H89" s="165"/>
      <c r="I89" s="166">
        <f t="shared" si="2"/>
        <v>0</v>
      </c>
      <c r="J89" s="167">
        <f t="shared" si="3"/>
        <v>0</v>
      </c>
      <c r="K89" s="166">
        <f t="shared" si="4"/>
        <v>0</v>
      </c>
      <c r="L89" s="166" t="str">
        <f t="shared" si="0"/>
        <v/>
      </c>
      <c r="M89" s="165"/>
      <c r="N89" s="166">
        <f>SUM('Pay App 1:Pay App 52'!L89)+SUM('Pay App 1:Pay App 52'!M89)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Data'!$N$2:$BW$88,54,FALSE)</f>
        <v>0</v>
      </c>
      <c r="F90" s="166">
        <f>IFERROR(E90+'Pay App 51'!F90,"")</f>
        <v>0</v>
      </c>
      <c r="G90" s="166">
        <f>SUM('Pay App 1:Pay App 51'!H90)</f>
        <v>0</v>
      </c>
      <c r="H90" s="165"/>
      <c r="I90" s="166">
        <f t="shared" si="2"/>
        <v>0</v>
      </c>
      <c r="J90" s="167">
        <f t="shared" si="3"/>
        <v>0</v>
      </c>
      <c r="K90" s="166">
        <f t="shared" si="4"/>
        <v>0</v>
      </c>
      <c r="L90" s="166" t="str">
        <f t="shared" si="0"/>
        <v/>
      </c>
      <c r="M90" s="165"/>
      <c r="N90" s="166">
        <f>SUM('Pay App 1:Pay App 52'!L90)+SUM('Pay App 1:Pay App 52'!M90)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Data'!$N$2:$BW$88,54,FALSE)</f>
        <v>0</v>
      </c>
      <c r="F91" s="166">
        <f>IFERROR(E91+'Pay App 51'!F91,"")</f>
        <v>0</v>
      </c>
      <c r="G91" s="166">
        <f>SUM('Pay App 1:Pay App 51'!H91)</f>
        <v>0</v>
      </c>
      <c r="H91" s="165"/>
      <c r="I91" s="166">
        <f t="shared" si="2"/>
        <v>0</v>
      </c>
      <c r="J91" s="167">
        <f t="shared" si="3"/>
        <v>0</v>
      </c>
      <c r="K91" s="166">
        <f t="shared" si="4"/>
        <v>0</v>
      </c>
      <c r="L91" s="166" t="str">
        <f t="shared" si="0"/>
        <v/>
      </c>
      <c r="M91" s="165"/>
      <c r="N91" s="166">
        <f>SUM('Pay App 1:Pay App 52'!L91)+SUM('Pay App 1:Pay App 52'!M91)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Data'!$N$2:$BW$88,54,FALSE)</f>
        <v>0</v>
      </c>
      <c r="F92" s="166">
        <f>IFERROR(E92+'Pay App 51'!F92,"")</f>
        <v>0</v>
      </c>
      <c r="G92" s="166">
        <f>SUM('Pay App 1:Pay App 51'!H92)</f>
        <v>0</v>
      </c>
      <c r="H92" s="165"/>
      <c r="I92" s="166">
        <f t="shared" si="2"/>
        <v>0</v>
      </c>
      <c r="J92" s="167">
        <f t="shared" si="3"/>
        <v>0</v>
      </c>
      <c r="K92" s="166">
        <f t="shared" si="4"/>
        <v>0</v>
      </c>
      <c r="L92" s="166" t="str">
        <f t="shared" si="0"/>
        <v/>
      </c>
      <c r="M92" s="165"/>
      <c r="N92" s="166">
        <f>SUM('Pay App 1:Pay App 52'!L92)+SUM('Pay App 1:Pay App 52'!M92)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Data'!$N$2:$BW$88,54,FALSE)</f>
        <v>0</v>
      </c>
      <c r="F93" s="166">
        <f>IFERROR(E93+'Pay App 51'!F93,"")</f>
        <v>0</v>
      </c>
      <c r="G93" s="166">
        <f>SUM('Pay App 1:Pay App 51'!H93)</f>
        <v>0</v>
      </c>
      <c r="H93" s="165"/>
      <c r="I93" s="166">
        <f t="shared" si="2"/>
        <v>0</v>
      </c>
      <c r="J93" s="167">
        <f t="shared" si="3"/>
        <v>0</v>
      </c>
      <c r="K93" s="166">
        <f t="shared" si="4"/>
        <v>0</v>
      </c>
      <c r="L93" s="166" t="str">
        <f t="shared" si="0"/>
        <v/>
      </c>
      <c r="M93" s="165"/>
      <c r="N93" s="166">
        <f>SUM('Pay App 1:Pay App 52'!L93)+SUM('Pay App 1:Pay App 52'!M93)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Data'!$N$2:$BW$88,54,FALSE)</f>
        <v>0</v>
      </c>
      <c r="F94" s="166">
        <f>IFERROR(E94+'Pay App 51'!F94,"")</f>
        <v>0</v>
      </c>
      <c r="G94" s="166">
        <f>SUM('Pay App 1:Pay App 51'!H94)</f>
        <v>0</v>
      </c>
      <c r="H94" s="165"/>
      <c r="I94" s="166">
        <f t="shared" si="2"/>
        <v>0</v>
      </c>
      <c r="J94" s="167">
        <f t="shared" si="3"/>
        <v>0</v>
      </c>
      <c r="K94" s="166">
        <f t="shared" si="4"/>
        <v>0</v>
      </c>
      <c r="L94" s="166" t="str">
        <f t="shared" si="0"/>
        <v/>
      </c>
      <c r="M94" s="165"/>
      <c r="N94" s="166">
        <f>SUM('Pay App 1:Pay App 52'!L94)+SUM('Pay App 1:Pay App 52'!M94)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Data'!$N$2:$BW$88,54,FALSE)</f>
        <v>0</v>
      </c>
      <c r="F95" s="166">
        <f>IFERROR(E95+'Pay App 51'!F95,"")</f>
        <v>0</v>
      </c>
      <c r="G95" s="166">
        <f>SUM('Pay App 1:Pay App 51'!H95)</f>
        <v>0</v>
      </c>
      <c r="H95" s="165"/>
      <c r="I95" s="166">
        <f t="shared" si="2"/>
        <v>0</v>
      </c>
      <c r="J95" s="167">
        <f t="shared" si="3"/>
        <v>0</v>
      </c>
      <c r="K95" s="166">
        <f t="shared" si="4"/>
        <v>0</v>
      </c>
      <c r="L95" s="166" t="str">
        <f t="shared" si="0"/>
        <v/>
      </c>
      <c r="M95" s="165"/>
      <c r="N95" s="166">
        <f>SUM('Pay App 1:Pay App 52'!L95)+SUM('Pay App 1:Pay App 52'!M95)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Data'!$N$2:$BW$88,54,FALSE)</f>
        <v>0</v>
      </c>
      <c r="F96" s="166">
        <f>IFERROR(E96+'Pay App 51'!F96,"")</f>
        <v>0</v>
      </c>
      <c r="G96" s="166">
        <f>SUM('Pay App 1:Pay App 51'!H96)</f>
        <v>0</v>
      </c>
      <c r="H96" s="165"/>
      <c r="I96" s="166">
        <f t="shared" si="2"/>
        <v>0</v>
      </c>
      <c r="J96" s="167">
        <f t="shared" si="3"/>
        <v>0</v>
      </c>
      <c r="K96" s="166">
        <f t="shared" si="4"/>
        <v>0</v>
      </c>
      <c r="L96" s="166" t="str">
        <f t="shared" si="0"/>
        <v/>
      </c>
      <c r="M96" s="165"/>
      <c r="N96" s="166">
        <f>SUM('Pay App 1:Pay App 52'!L96)+SUM('Pay App 1:Pay App 52'!M96)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Data'!$N$2:$BW$88,54,FALSE)</f>
        <v>0</v>
      </c>
      <c r="F97" s="166">
        <f>IFERROR(E97+'Pay App 51'!F97,"")</f>
        <v>0</v>
      </c>
      <c r="G97" s="166">
        <f>SUM('Pay App 1:Pay App 51'!H97)</f>
        <v>0</v>
      </c>
      <c r="H97" s="165"/>
      <c r="I97" s="166">
        <f t="shared" si="2"/>
        <v>0</v>
      </c>
      <c r="J97" s="167">
        <f t="shared" si="3"/>
        <v>0</v>
      </c>
      <c r="K97" s="166">
        <f t="shared" si="4"/>
        <v>0</v>
      </c>
      <c r="L97" s="166" t="str">
        <f t="shared" si="0"/>
        <v/>
      </c>
      <c r="M97" s="165"/>
      <c r="N97" s="166">
        <f>SUM('Pay App 1:Pay App 52'!L97)+SUM('Pay App 1:Pay App 52'!M97)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Data'!$N$2:$BW$88,54,FALSE)</f>
        <v>0</v>
      </c>
      <c r="F98" s="166">
        <f>IFERROR(E98+'Pay App 51'!F98,"")</f>
        <v>0</v>
      </c>
      <c r="G98" s="166">
        <f>SUM('Pay App 1:Pay App 51'!H98)</f>
        <v>0</v>
      </c>
      <c r="H98" s="165"/>
      <c r="I98" s="166">
        <f t="shared" si="2"/>
        <v>0</v>
      </c>
      <c r="J98" s="167">
        <f t="shared" si="3"/>
        <v>0</v>
      </c>
      <c r="K98" s="166">
        <f t="shared" si="4"/>
        <v>0</v>
      </c>
      <c r="L98" s="166" t="str">
        <f t="shared" si="0"/>
        <v/>
      </c>
      <c r="M98" s="165"/>
      <c r="N98" s="166">
        <f>SUM('Pay App 1:Pay App 52'!L98)+SUM('Pay App 1:Pay App 52'!M98)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Data'!$N$2:$BW$88,54,FALSE)</f>
        <v>0</v>
      </c>
      <c r="F99" s="166">
        <f>IFERROR(E99+'Pay App 51'!F99,"")</f>
        <v>0</v>
      </c>
      <c r="G99" s="166">
        <f>SUM('Pay App 1:Pay App 51'!H99)</f>
        <v>0</v>
      </c>
      <c r="H99" s="165"/>
      <c r="I99" s="166">
        <f t="shared" si="2"/>
        <v>0</v>
      </c>
      <c r="J99" s="167">
        <f t="shared" si="3"/>
        <v>0</v>
      </c>
      <c r="K99" s="166">
        <f t="shared" si="4"/>
        <v>0</v>
      </c>
      <c r="L99" s="166" t="str">
        <f t="shared" si="0"/>
        <v/>
      </c>
      <c r="M99" s="165"/>
      <c r="N99" s="166">
        <f>SUM('Pay App 1:Pay App 52'!L99)+SUM('Pay App 1:Pay App 52'!M99)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Data'!$N$2:$BW$88,54,FALSE)</f>
        <v>0</v>
      </c>
      <c r="F100" s="166">
        <f>IFERROR(E100+'Pay App 51'!F100,"")</f>
        <v>0</v>
      </c>
      <c r="G100" s="166">
        <f>SUM('Pay App 1:Pay App 51'!H100)</f>
        <v>0</v>
      </c>
      <c r="H100" s="165"/>
      <c r="I100" s="166">
        <f>G100+H100</f>
        <v>0</v>
      </c>
      <c r="J100" s="167">
        <f>IFERROR(I100/F100,0)</f>
        <v>0</v>
      </c>
      <c r="K100" s="166">
        <f>IFERROR(F100-I100,"")</f>
        <v>0</v>
      </c>
      <c r="L100" s="166" t="str">
        <f t="shared" si="0"/>
        <v/>
      </c>
      <c r="M100" s="165"/>
      <c r="N100" s="166">
        <f>SUM('Pay App 1:Pay App 52'!L100)+SUM('Pay App 1:Pay App 52'!M100)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52.2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Data'!$N$2:$BW$88,54,FALSE)</f>
        <v>0</v>
      </c>
      <c r="F106" s="166">
        <f>IFERROR(E106+'Pay App 51'!F106,"")</f>
        <v>0</v>
      </c>
      <c r="G106" s="166">
        <f>SUM('Pay App 1:Pay App 51'!H106)</f>
        <v>0</v>
      </c>
      <c r="H106" s="165"/>
      <c r="I106" s="166">
        <f>G106+H106</f>
        <v>0</v>
      </c>
      <c r="J106" s="167">
        <f>IFERROR(I106/F106,0)</f>
        <v>0</v>
      </c>
      <c r="K106" s="166">
        <f>IFERROR(F106-I106,"")</f>
        <v>0</v>
      </c>
      <c r="L106" s="166" t="str">
        <f>IF(AND($H$33&lt;100000, $H$33&gt;0, H106&gt;=1),0,IF(AND($H$33&gt;=100000,H106&lt;&gt;""),O106,""))</f>
        <v/>
      </c>
      <c r="M106" s="165"/>
      <c r="N106" s="166">
        <f>SUM('Pay App 1:Pay App 52'!L106)+SUM('Pay App 1:Pay App 52'!M106)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Data'!$N$2:$BW$88,54,FALSE)</f>
        <v>0</v>
      </c>
      <c r="F107" s="166">
        <f>IFERROR(E107+'Pay App 51'!F107,"")</f>
        <v>0</v>
      </c>
      <c r="G107" s="166">
        <f>SUM('Pay App 1:Pay App 51'!H107)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52'!L107)+SUM('Pay App 1:Pay App 52'!M107)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Data'!$N$2:$BW$88,54,FALSE)</f>
        <v>0</v>
      </c>
      <c r="F108" s="166">
        <f>IFERROR(E108+'Pay App 51'!F108,"")</f>
        <v>0</v>
      </c>
      <c r="G108" s="166">
        <f>SUM('Pay App 1:Pay App 51'!H108)</f>
        <v>0</v>
      </c>
      <c r="H108" s="165"/>
      <c r="I108" s="166">
        <f t="shared" si="6"/>
        <v>0</v>
      </c>
      <c r="J108" s="167">
        <f t="shared" si="7"/>
        <v>0</v>
      </c>
      <c r="K108" s="166">
        <f t="shared" si="8"/>
        <v>0</v>
      </c>
      <c r="L108" s="166" t="str">
        <f t="shared" si="9"/>
        <v/>
      </c>
      <c r="M108" s="165"/>
      <c r="N108" s="166">
        <f>SUM('Pay App 1:Pay App 52'!L108)+SUM('Pay App 1:Pay App 52'!M108)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Data'!$N$2:$BW$88,54,FALSE)</f>
        <v>0</v>
      </c>
      <c r="F109" s="166">
        <f>IFERROR(E109+'Pay App 51'!F109,"")</f>
        <v>0</v>
      </c>
      <c r="G109" s="166">
        <f>SUM('Pay App 1:Pay App 51'!H109)</f>
        <v>0</v>
      </c>
      <c r="H109" s="165"/>
      <c r="I109" s="166">
        <f t="shared" si="6"/>
        <v>0</v>
      </c>
      <c r="J109" s="167">
        <f t="shared" si="7"/>
        <v>0</v>
      </c>
      <c r="K109" s="166">
        <f t="shared" si="8"/>
        <v>0</v>
      </c>
      <c r="L109" s="166" t="str">
        <f t="shared" si="9"/>
        <v/>
      </c>
      <c r="M109" s="165"/>
      <c r="N109" s="166">
        <f>SUM('Pay App 1:Pay App 52'!L109)+SUM('Pay App 1:Pay App 52'!M109)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Data'!$N$2:$BW$88,54,FALSE)</f>
        <v>0</v>
      </c>
      <c r="F110" s="166">
        <f>IFERROR(E110+'Pay App 51'!F110,"")</f>
        <v>0</v>
      </c>
      <c r="G110" s="166">
        <f>SUM('Pay App 1:Pay App 51'!H110)</f>
        <v>0</v>
      </c>
      <c r="H110" s="165"/>
      <c r="I110" s="166">
        <f t="shared" si="6"/>
        <v>0</v>
      </c>
      <c r="J110" s="167">
        <f t="shared" si="7"/>
        <v>0</v>
      </c>
      <c r="K110" s="166">
        <f t="shared" si="8"/>
        <v>0</v>
      </c>
      <c r="L110" s="166" t="str">
        <f t="shared" si="9"/>
        <v/>
      </c>
      <c r="M110" s="165"/>
      <c r="N110" s="166">
        <f>SUM('Pay App 1:Pay App 52'!L110)+SUM('Pay App 1:Pay App 52'!M110)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Data'!$N$2:$BW$88,54,FALSE)</f>
        <v>0</v>
      </c>
      <c r="F111" s="166">
        <f>IFERROR(E111+'Pay App 51'!F111,"")</f>
        <v>0</v>
      </c>
      <c r="G111" s="166">
        <f>SUM('Pay App 1:Pay App 51'!H111)</f>
        <v>0</v>
      </c>
      <c r="H111" s="165"/>
      <c r="I111" s="166">
        <f t="shared" si="6"/>
        <v>0</v>
      </c>
      <c r="J111" s="167">
        <f t="shared" si="7"/>
        <v>0</v>
      </c>
      <c r="K111" s="166">
        <f t="shared" si="8"/>
        <v>0</v>
      </c>
      <c r="L111" s="166" t="str">
        <f t="shared" si="9"/>
        <v/>
      </c>
      <c r="M111" s="165"/>
      <c r="N111" s="166">
        <f>SUM('Pay App 1:Pay App 52'!L111)+SUM('Pay App 1:Pay App 52'!M111)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Data'!$N$2:$BW$88,54,FALSE)</f>
        <v>0</v>
      </c>
      <c r="F112" s="166">
        <f>IFERROR(E112+'Pay App 51'!F112,"")</f>
        <v>0</v>
      </c>
      <c r="G112" s="166">
        <f>SUM('Pay App 1:Pay App 51'!H112)</f>
        <v>0</v>
      </c>
      <c r="H112" s="165"/>
      <c r="I112" s="166">
        <f t="shared" si="6"/>
        <v>0</v>
      </c>
      <c r="J112" s="167">
        <f t="shared" si="7"/>
        <v>0</v>
      </c>
      <c r="K112" s="166">
        <f t="shared" si="8"/>
        <v>0</v>
      </c>
      <c r="L112" s="166" t="str">
        <f t="shared" si="9"/>
        <v/>
      </c>
      <c r="M112" s="165"/>
      <c r="N112" s="166">
        <f>SUM('Pay App 1:Pay App 52'!L112)+SUM('Pay App 1:Pay App 52'!M112)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Data'!$N$2:$BW$88,54,FALSE)</f>
        <v>0</v>
      </c>
      <c r="F113" s="166">
        <f>IFERROR(E113+'Pay App 51'!F113,"")</f>
        <v>0</v>
      </c>
      <c r="G113" s="166">
        <f>SUM('Pay App 1:Pay App 51'!H113)</f>
        <v>0</v>
      </c>
      <c r="H113" s="165"/>
      <c r="I113" s="166">
        <f t="shared" si="6"/>
        <v>0</v>
      </c>
      <c r="J113" s="167">
        <f t="shared" si="7"/>
        <v>0</v>
      </c>
      <c r="K113" s="166">
        <f t="shared" si="8"/>
        <v>0</v>
      </c>
      <c r="L113" s="166" t="str">
        <f t="shared" si="9"/>
        <v/>
      </c>
      <c r="M113" s="165"/>
      <c r="N113" s="166">
        <f>SUM('Pay App 1:Pay App 52'!L113)+SUM('Pay App 1:Pay App 52'!M113)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Data'!$N$2:$BW$88,54,FALSE)</f>
        <v>0</v>
      </c>
      <c r="F114" s="166">
        <f>IFERROR(E114+'Pay App 51'!F114,"")</f>
        <v>0</v>
      </c>
      <c r="G114" s="166">
        <f>SUM('Pay App 1:Pay App 51'!H114)</f>
        <v>0</v>
      </c>
      <c r="H114" s="165"/>
      <c r="I114" s="166">
        <f t="shared" si="6"/>
        <v>0</v>
      </c>
      <c r="J114" s="167">
        <f t="shared" si="7"/>
        <v>0</v>
      </c>
      <c r="K114" s="166">
        <f t="shared" si="8"/>
        <v>0</v>
      </c>
      <c r="L114" s="166" t="str">
        <f t="shared" si="9"/>
        <v/>
      </c>
      <c r="M114" s="165"/>
      <c r="N114" s="166">
        <f>SUM('Pay App 1:Pay App 52'!L114)+SUM('Pay App 1:Pay App 52'!M114)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Data'!$N$2:$BW$88,54,FALSE)</f>
        <v>0</v>
      </c>
      <c r="F115" s="166">
        <f>IFERROR(E115+'Pay App 51'!F115,"")</f>
        <v>0</v>
      </c>
      <c r="G115" s="166">
        <f>SUM('Pay App 1:Pay App 51'!H115)</f>
        <v>0</v>
      </c>
      <c r="H115" s="165"/>
      <c r="I115" s="166">
        <f t="shared" si="6"/>
        <v>0</v>
      </c>
      <c r="J115" s="167">
        <f t="shared" si="7"/>
        <v>0</v>
      </c>
      <c r="K115" s="166">
        <f t="shared" si="8"/>
        <v>0</v>
      </c>
      <c r="L115" s="166" t="str">
        <f t="shared" si="9"/>
        <v/>
      </c>
      <c r="M115" s="165"/>
      <c r="N115" s="166">
        <f>SUM('Pay App 1:Pay App 52'!L115)+SUM('Pay App 1:Pay App 52'!M115)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Data'!$N$2:$BW$88,54,FALSE)</f>
        <v>0</v>
      </c>
      <c r="F116" s="166">
        <f>IFERROR(E116+'Pay App 51'!F116,"")</f>
        <v>0</v>
      </c>
      <c r="G116" s="166">
        <f>SUM('Pay App 1:Pay App 51'!H116)</f>
        <v>0</v>
      </c>
      <c r="H116" s="165"/>
      <c r="I116" s="166">
        <f t="shared" si="6"/>
        <v>0</v>
      </c>
      <c r="J116" s="167">
        <f t="shared" si="7"/>
        <v>0</v>
      </c>
      <c r="K116" s="166">
        <f t="shared" si="8"/>
        <v>0</v>
      </c>
      <c r="L116" s="166" t="str">
        <f t="shared" si="9"/>
        <v/>
      </c>
      <c r="M116" s="165"/>
      <c r="N116" s="166">
        <f>SUM('Pay App 1:Pay App 52'!L116)+SUM('Pay App 1:Pay App 52'!M116)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Data'!$N$2:$BW$88,54,FALSE)</f>
        <v>0</v>
      </c>
      <c r="F117" s="166">
        <f>IFERROR(E117+'Pay App 51'!F117,"")</f>
        <v>0</v>
      </c>
      <c r="G117" s="166">
        <f>SUM('Pay App 1:Pay App 51'!H117)</f>
        <v>0</v>
      </c>
      <c r="H117" s="165"/>
      <c r="I117" s="166">
        <f t="shared" si="6"/>
        <v>0</v>
      </c>
      <c r="J117" s="167">
        <f t="shared" si="7"/>
        <v>0</v>
      </c>
      <c r="K117" s="166">
        <f t="shared" si="8"/>
        <v>0</v>
      </c>
      <c r="L117" s="166" t="str">
        <f t="shared" si="9"/>
        <v/>
      </c>
      <c r="M117" s="165"/>
      <c r="N117" s="166">
        <f>SUM('Pay App 1:Pay App 52'!L117)+SUM('Pay App 1:Pay App 52'!M117)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Data'!$N$2:$BW$88,54,FALSE)</f>
        <v>0</v>
      </c>
      <c r="F118" s="166">
        <f>IFERROR(E118+'Pay App 51'!F118,"")</f>
        <v>0</v>
      </c>
      <c r="G118" s="166">
        <f>SUM('Pay App 1:Pay App 51'!H118)</f>
        <v>0</v>
      </c>
      <c r="H118" s="165"/>
      <c r="I118" s="166">
        <f t="shared" si="6"/>
        <v>0</v>
      </c>
      <c r="J118" s="167">
        <f t="shared" si="7"/>
        <v>0</v>
      </c>
      <c r="K118" s="166">
        <f t="shared" si="8"/>
        <v>0</v>
      </c>
      <c r="L118" s="166" t="str">
        <f t="shared" si="9"/>
        <v/>
      </c>
      <c r="M118" s="165"/>
      <c r="N118" s="166">
        <f>SUM('Pay App 1:Pay App 52'!L118)+SUM('Pay App 1:Pay App 52'!M118)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Data'!$N$2:$BW$88,54,FALSE)</f>
        <v>0</v>
      </c>
      <c r="F119" s="166">
        <f>IFERROR(E119+'Pay App 51'!F119,"")</f>
        <v>0</v>
      </c>
      <c r="G119" s="166">
        <f>SUM('Pay App 1:Pay App 51'!H119)</f>
        <v>0</v>
      </c>
      <c r="H119" s="165"/>
      <c r="I119" s="166">
        <f t="shared" si="6"/>
        <v>0</v>
      </c>
      <c r="J119" s="167">
        <f t="shared" si="7"/>
        <v>0</v>
      </c>
      <c r="K119" s="166">
        <f t="shared" si="8"/>
        <v>0</v>
      </c>
      <c r="L119" s="166" t="str">
        <f t="shared" si="9"/>
        <v/>
      </c>
      <c r="M119" s="165"/>
      <c r="N119" s="166">
        <f>SUM('Pay App 1:Pay App 52'!L119)+SUM('Pay App 1:Pay App 52'!M119)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Data'!$N$2:$BW$88,54,FALSE)</f>
        <v>0</v>
      </c>
      <c r="F120" s="166">
        <f>IFERROR(E120+'Pay App 51'!F120,"")</f>
        <v>0</v>
      </c>
      <c r="G120" s="166">
        <f>SUM('Pay App 1:Pay App 51'!H120)</f>
        <v>0</v>
      </c>
      <c r="H120" s="165"/>
      <c r="I120" s="166">
        <f t="shared" si="6"/>
        <v>0</v>
      </c>
      <c r="J120" s="167">
        <f t="shared" si="7"/>
        <v>0</v>
      </c>
      <c r="K120" s="166">
        <f t="shared" si="8"/>
        <v>0</v>
      </c>
      <c r="L120" s="166" t="str">
        <f t="shared" si="9"/>
        <v/>
      </c>
      <c r="M120" s="165"/>
      <c r="N120" s="166">
        <f>SUM('Pay App 1:Pay App 52'!L120)+SUM('Pay App 1:Pay App 52'!M120)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Data'!$N$2:$BW$88,54,FALSE)</f>
        <v>0</v>
      </c>
      <c r="F121" s="166">
        <f>IFERROR(E121+'Pay App 51'!F121,"")</f>
        <v>0</v>
      </c>
      <c r="G121" s="166">
        <f>SUM('Pay App 1:Pay App 51'!H121)</f>
        <v>0</v>
      </c>
      <c r="H121" s="165"/>
      <c r="I121" s="166">
        <f t="shared" si="6"/>
        <v>0</v>
      </c>
      <c r="J121" s="167">
        <f t="shared" si="7"/>
        <v>0</v>
      </c>
      <c r="K121" s="166">
        <f t="shared" si="8"/>
        <v>0</v>
      </c>
      <c r="L121" s="166" t="str">
        <f t="shared" si="9"/>
        <v/>
      </c>
      <c r="M121" s="165"/>
      <c r="N121" s="166">
        <f>SUM('Pay App 1:Pay App 52'!L121)+SUM('Pay App 1:Pay App 52'!M121)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Data'!$N$2:$BW$88,54,FALSE)</f>
        <v>0</v>
      </c>
      <c r="F122" s="166">
        <f>IFERROR(E122+'Pay App 51'!F122,"")</f>
        <v>0</v>
      </c>
      <c r="G122" s="166">
        <f>SUM('Pay App 1:Pay App 51'!H122)</f>
        <v>0</v>
      </c>
      <c r="H122" s="165"/>
      <c r="I122" s="166">
        <f t="shared" si="6"/>
        <v>0</v>
      </c>
      <c r="J122" s="167">
        <f t="shared" si="7"/>
        <v>0</v>
      </c>
      <c r="K122" s="166">
        <f t="shared" si="8"/>
        <v>0</v>
      </c>
      <c r="L122" s="166" t="str">
        <f t="shared" si="9"/>
        <v/>
      </c>
      <c r="M122" s="165"/>
      <c r="N122" s="166">
        <f>SUM('Pay App 1:Pay App 52'!L122)+SUM('Pay App 1:Pay App 52'!M122)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Data'!$N$2:$BW$88,54,FALSE)</f>
        <v>0</v>
      </c>
      <c r="F123" s="166">
        <f>IFERROR(E123+'Pay App 51'!F123,"")</f>
        <v>0</v>
      </c>
      <c r="G123" s="166">
        <f>SUM('Pay App 1:Pay App 51'!H123)</f>
        <v>0</v>
      </c>
      <c r="H123" s="165"/>
      <c r="I123" s="166">
        <f t="shared" si="6"/>
        <v>0</v>
      </c>
      <c r="J123" s="167">
        <f t="shared" si="7"/>
        <v>0</v>
      </c>
      <c r="K123" s="166">
        <f t="shared" si="8"/>
        <v>0</v>
      </c>
      <c r="L123" s="166" t="str">
        <f t="shared" si="9"/>
        <v/>
      </c>
      <c r="M123" s="165"/>
      <c r="N123" s="166">
        <f>SUM('Pay App 1:Pay App 52'!L123)+SUM('Pay App 1:Pay App 52'!M123)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Data'!$N$2:$BW$88,54,FALSE)</f>
        <v>0</v>
      </c>
      <c r="F124" s="166">
        <f>IFERROR(E124+'Pay App 51'!F124,"")</f>
        <v>0</v>
      </c>
      <c r="G124" s="166">
        <f>SUM('Pay App 1:Pay App 51'!H124)</f>
        <v>0</v>
      </c>
      <c r="H124" s="165"/>
      <c r="I124" s="166">
        <f t="shared" si="6"/>
        <v>0</v>
      </c>
      <c r="J124" s="167">
        <f t="shared" si="7"/>
        <v>0</v>
      </c>
      <c r="K124" s="166">
        <f t="shared" si="8"/>
        <v>0</v>
      </c>
      <c r="L124" s="166" t="str">
        <f t="shared" si="9"/>
        <v/>
      </c>
      <c r="M124" s="165"/>
      <c r="N124" s="166">
        <f>SUM('Pay App 1:Pay App 52'!L124)+SUM('Pay App 1:Pay App 52'!M124)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Data'!$N$2:$BW$88,54,FALSE)</f>
        <v>0</v>
      </c>
      <c r="F125" s="166">
        <f>IFERROR(E125+'Pay App 51'!F125,"")</f>
        <v>0</v>
      </c>
      <c r="G125" s="166">
        <f>SUM('Pay App 1:Pay App 51'!H125)</f>
        <v>0</v>
      </c>
      <c r="H125" s="165"/>
      <c r="I125" s="166">
        <f t="shared" si="6"/>
        <v>0</v>
      </c>
      <c r="J125" s="167">
        <f t="shared" si="7"/>
        <v>0</v>
      </c>
      <c r="K125" s="166">
        <f t="shared" si="8"/>
        <v>0</v>
      </c>
      <c r="L125" s="166" t="str">
        <f t="shared" si="9"/>
        <v/>
      </c>
      <c r="M125" s="165"/>
      <c r="N125" s="166">
        <f>SUM('Pay App 1:Pay App 52'!L125)+SUM('Pay App 1:Pay App 52'!M125)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Data'!$N$2:$BW$88,54,FALSE)</f>
        <v>0</v>
      </c>
      <c r="F126" s="166">
        <f>IFERROR(E126+'Pay App 51'!F126,"")</f>
        <v>0</v>
      </c>
      <c r="G126" s="166">
        <f>SUM('Pay App 1:Pay App 51'!H126)</f>
        <v>0</v>
      </c>
      <c r="H126" s="165"/>
      <c r="I126" s="166">
        <f t="shared" si="6"/>
        <v>0</v>
      </c>
      <c r="J126" s="167">
        <f t="shared" si="7"/>
        <v>0</v>
      </c>
      <c r="K126" s="166">
        <f t="shared" si="8"/>
        <v>0</v>
      </c>
      <c r="L126" s="166" t="str">
        <f t="shared" si="9"/>
        <v/>
      </c>
      <c r="M126" s="165"/>
      <c r="N126" s="166">
        <f>SUM('Pay App 1:Pay App 52'!L126)+SUM('Pay App 1:Pay App 52'!M126)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Data'!$N$2:$BW$88,54,FALSE)</f>
        <v>0</v>
      </c>
      <c r="F127" s="166">
        <f>IFERROR(E127+'Pay App 51'!F127,"")</f>
        <v>0</v>
      </c>
      <c r="G127" s="166">
        <f>SUM('Pay App 1:Pay App 51'!H127)</f>
        <v>0</v>
      </c>
      <c r="H127" s="165"/>
      <c r="I127" s="166">
        <f t="shared" si="6"/>
        <v>0</v>
      </c>
      <c r="J127" s="167">
        <f t="shared" si="7"/>
        <v>0</v>
      </c>
      <c r="K127" s="166">
        <f t="shared" si="8"/>
        <v>0</v>
      </c>
      <c r="L127" s="166" t="str">
        <f t="shared" si="9"/>
        <v/>
      </c>
      <c r="M127" s="165"/>
      <c r="N127" s="166">
        <f>SUM('Pay App 1:Pay App 52'!L127)+SUM('Pay App 1:Pay App 52'!M127)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Data'!$N$2:$BW$88,54,FALSE)</f>
        <v>0</v>
      </c>
      <c r="F128" s="166">
        <f>IFERROR(E128+'Pay App 51'!F128,"")</f>
        <v>0</v>
      </c>
      <c r="G128" s="166">
        <f>SUM('Pay App 1:Pay App 51'!H128)</f>
        <v>0</v>
      </c>
      <c r="H128" s="165"/>
      <c r="I128" s="166">
        <f t="shared" si="6"/>
        <v>0</v>
      </c>
      <c r="J128" s="167">
        <f t="shared" si="7"/>
        <v>0</v>
      </c>
      <c r="K128" s="166">
        <f t="shared" si="8"/>
        <v>0</v>
      </c>
      <c r="L128" s="166" t="str">
        <f t="shared" si="9"/>
        <v/>
      </c>
      <c r="M128" s="165"/>
      <c r="N128" s="166">
        <f>SUM('Pay App 1:Pay App 52'!L128)+SUM('Pay App 1:Pay App 52'!M128)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Data'!$N$2:$BW$88,54,FALSE)</f>
        <v>0</v>
      </c>
      <c r="F129" s="166">
        <f>IFERROR(E129+'Pay App 51'!F129,"")</f>
        <v>0</v>
      </c>
      <c r="G129" s="166">
        <f>SUM('Pay App 1:Pay App 51'!H129)</f>
        <v>0</v>
      </c>
      <c r="H129" s="165"/>
      <c r="I129" s="166">
        <f t="shared" si="6"/>
        <v>0</v>
      </c>
      <c r="J129" s="167">
        <f t="shared" si="7"/>
        <v>0</v>
      </c>
      <c r="K129" s="166">
        <f t="shared" si="8"/>
        <v>0</v>
      </c>
      <c r="L129" s="166" t="str">
        <f t="shared" si="9"/>
        <v/>
      </c>
      <c r="M129" s="165"/>
      <c r="N129" s="166">
        <f>SUM('Pay App 1:Pay App 52'!L129)+SUM('Pay App 1:Pay App 52'!M129)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Data'!$N$2:$BW$88,54,FALSE)</f>
        <v>0</v>
      </c>
      <c r="F130" s="166">
        <f>IFERROR(E130+'Pay App 51'!F130,"")</f>
        <v>0</v>
      </c>
      <c r="G130" s="166">
        <f>SUM('Pay App 1:Pay App 51'!H130)</f>
        <v>0</v>
      </c>
      <c r="H130" s="165"/>
      <c r="I130" s="166">
        <f t="shared" si="6"/>
        <v>0</v>
      </c>
      <c r="J130" s="167">
        <f t="shared" si="7"/>
        <v>0</v>
      </c>
      <c r="K130" s="166">
        <f t="shared" si="8"/>
        <v>0</v>
      </c>
      <c r="L130" s="166" t="str">
        <f t="shared" si="9"/>
        <v/>
      </c>
      <c r="M130" s="165"/>
      <c r="N130" s="166">
        <f>SUM('Pay App 1:Pay App 52'!L130)+SUM('Pay App 1:Pay App 52'!M130)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Data'!$N$2:$BW$88,54,FALSE)</f>
        <v>0</v>
      </c>
      <c r="F131" s="166">
        <f>IFERROR(E131+'Pay App 51'!F131,"")</f>
        <v>0</v>
      </c>
      <c r="G131" s="166">
        <f>SUM('Pay App 1:Pay App 51'!H131)</f>
        <v>0</v>
      </c>
      <c r="H131" s="165"/>
      <c r="I131" s="166">
        <f t="shared" si="6"/>
        <v>0</v>
      </c>
      <c r="J131" s="167">
        <f t="shared" si="7"/>
        <v>0</v>
      </c>
      <c r="K131" s="166">
        <f t="shared" si="8"/>
        <v>0</v>
      </c>
      <c r="L131" s="166" t="str">
        <f t="shared" si="9"/>
        <v/>
      </c>
      <c r="M131" s="165"/>
      <c r="N131" s="166">
        <f>SUM('Pay App 1:Pay App 52'!L131)+SUM('Pay App 1:Pay App 52'!M131)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Data'!$N$2:$BW$88,54,FALSE)</f>
        <v>0</v>
      </c>
      <c r="F132" s="166">
        <f>IFERROR(E132+'Pay App 51'!F132,"")</f>
        <v>0</v>
      </c>
      <c r="G132" s="166">
        <f>SUM('Pay App 1:Pay App 51'!H132)</f>
        <v>0</v>
      </c>
      <c r="H132" s="165"/>
      <c r="I132" s="166">
        <f t="shared" si="6"/>
        <v>0</v>
      </c>
      <c r="J132" s="167">
        <f t="shared" si="7"/>
        <v>0</v>
      </c>
      <c r="K132" s="166">
        <f t="shared" si="8"/>
        <v>0</v>
      </c>
      <c r="L132" s="166" t="str">
        <f t="shared" si="9"/>
        <v/>
      </c>
      <c r="M132" s="165"/>
      <c r="N132" s="166">
        <f>SUM('Pay App 1:Pay App 52'!L132)+SUM('Pay App 1:Pay App 52'!M132)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Data'!$N$2:$BW$88,54,FALSE)</f>
        <v>0</v>
      </c>
      <c r="F133" s="166">
        <f>IFERROR(E133+'Pay App 51'!F133,"")</f>
        <v>0</v>
      </c>
      <c r="G133" s="166">
        <f>SUM('Pay App 1:Pay App 51'!H133)</f>
        <v>0</v>
      </c>
      <c r="H133" s="165"/>
      <c r="I133" s="166">
        <f t="shared" si="6"/>
        <v>0</v>
      </c>
      <c r="J133" s="167">
        <f t="shared" si="7"/>
        <v>0</v>
      </c>
      <c r="K133" s="166">
        <f t="shared" si="8"/>
        <v>0</v>
      </c>
      <c r="L133" s="166" t="str">
        <f t="shared" si="9"/>
        <v/>
      </c>
      <c r="M133" s="165"/>
      <c r="N133" s="166">
        <f>SUM('Pay App 1:Pay App 52'!L133)+SUM('Pay App 1:Pay App 52'!M133)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Data'!$N$2:$BW$88,54,FALSE)</f>
        <v>0</v>
      </c>
      <c r="F134" s="166">
        <f>IFERROR(E134+'Pay App 51'!F134,"")</f>
        <v>0</v>
      </c>
      <c r="G134" s="166">
        <f>SUM('Pay App 1:Pay App 51'!H134)</f>
        <v>0</v>
      </c>
      <c r="H134" s="165"/>
      <c r="I134" s="166">
        <f t="shared" si="6"/>
        <v>0</v>
      </c>
      <c r="J134" s="167">
        <f t="shared" si="7"/>
        <v>0</v>
      </c>
      <c r="K134" s="166">
        <f t="shared" si="8"/>
        <v>0</v>
      </c>
      <c r="L134" s="166" t="str">
        <f t="shared" si="9"/>
        <v/>
      </c>
      <c r="M134" s="165"/>
      <c r="N134" s="166">
        <f>SUM('Pay App 1:Pay App 52'!L134)+SUM('Pay App 1:Pay App 52'!M134)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Data'!$N$2:$BW$88,54,FALSE)</f>
        <v>0</v>
      </c>
      <c r="F135" s="166">
        <f>IFERROR(E135+'Pay App 51'!F135,"")</f>
        <v>0</v>
      </c>
      <c r="G135" s="166">
        <f>SUM('Pay App 1:Pay App 51'!H135)</f>
        <v>0</v>
      </c>
      <c r="H135" s="165"/>
      <c r="I135" s="166">
        <f t="shared" si="6"/>
        <v>0</v>
      </c>
      <c r="J135" s="167">
        <f t="shared" si="7"/>
        <v>0</v>
      </c>
      <c r="K135" s="166">
        <f t="shared" si="8"/>
        <v>0</v>
      </c>
      <c r="L135" s="166" t="str">
        <f t="shared" si="9"/>
        <v/>
      </c>
      <c r="M135" s="165"/>
      <c r="N135" s="166">
        <f>SUM('Pay App 1:Pay App 52'!L135)+SUM('Pay App 1:Pay App 52'!M135)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Data'!$N$2:$BW$88,54,FALSE)</f>
        <v>0</v>
      </c>
      <c r="F136" s="166">
        <f>IFERROR(E136+'Pay App 51'!F136,"")</f>
        <v>0</v>
      </c>
      <c r="G136" s="166">
        <f>SUM('Pay App 1:Pay App 51'!H136)</f>
        <v>0</v>
      </c>
      <c r="H136" s="165"/>
      <c r="I136" s="166">
        <f t="shared" si="6"/>
        <v>0</v>
      </c>
      <c r="J136" s="167">
        <f t="shared" si="7"/>
        <v>0</v>
      </c>
      <c r="K136" s="166">
        <f t="shared" si="8"/>
        <v>0</v>
      </c>
      <c r="L136" s="166" t="str">
        <f t="shared" si="9"/>
        <v/>
      </c>
      <c r="M136" s="165"/>
      <c r="N136" s="166">
        <f>SUM('Pay App 1:Pay App 52'!L136)+SUM('Pay App 1:Pay App 52'!M136)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Data'!$N$2:$BW$88,54,FALSE)</f>
        <v>0</v>
      </c>
      <c r="F137" s="166">
        <f>IFERROR(E137+'Pay App 51'!F137,"")</f>
        <v>0</v>
      </c>
      <c r="G137" s="166">
        <f>SUM('Pay App 1:Pay App 51'!H137)</f>
        <v>0</v>
      </c>
      <c r="H137" s="165"/>
      <c r="I137" s="166">
        <f t="shared" si="6"/>
        <v>0</v>
      </c>
      <c r="J137" s="167">
        <f t="shared" si="7"/>
        <v>0</v>
      </c>
      <c r="K137" s="166">
        <f t="shared" si="8"/>
        <v>0</v>
      </c>
      <c r="L137" s="166" t="str">
        <f t="shared" si="9"/>
        <v/>
      </c>
      <c r="M137" s="165"/>
      <c r="N137" s="166">
        <f>SUM('Pay App 1:Pay App 52'!L137)+SUM('Pay App 1:Pay App 52'!M137)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Data'!$N$2:$BW$88,54,FALSE)</f>
        <v>0</v>
      </c>
      <c r="F138" s="166">
        <f>IFERROR(E138+'Pay App 51'!F138,"")</f>
        <v>0</v>
      </c>
      <c r="G138" s="166">
        <f>SUM('Pay App 1:Pay App 51'!H138)</f>
        <v>0</v>
      </c>
      <c r="H138" s="165"/>
      <c r="I138" s="166">
        <f t="shared" si="6"/>
        <v>0</v>
      </c>
      <c r="J138" s="167">
        <f t="shared" si="7"/>
        <v>0</v>
      </c>
      <c r="K138" s="166">
        <f t="shared" si="8"/>
        <v>0</v>
      </c>
      <c r="L138" s="166" t="str">
        <f t="shared" si="9"/>
        <v/>
      </c>
      <c r="M138" s="165"/>
      <c r="N138" s="166">
        <f>SUM('Pay App 1:Pay App 52'!L138)+SUM('Pay App 1:Pay App 52'!M138)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Data'!$N$2:$BW$88,54,FALSE)</f>
        <v>0</v>
      </c>
      <c r="F139" s="166">
        <f>IFERROR(E139+'Pay App 51'!F139,"")</f>
        <v>0</v>
      </c>
      <c r="G139" s="166">
        <f>SUM('Pay App 1:Pay App 51'!H139)</f>
        <v>0</v>
      </c>
      <c r="H139" s="165"/>
      <c r="I139" s="166">
        <f t="shared" si="6"/>
        <v>0</v>
      </c>
      <c r="J139" s="167">
        <f t="shared" si="7"/>
        <v>0</v>
      </c>
      <c r="K139" s="166">
        <f t="shared" si="8"/>
        <v>0</v>
      </c>
      <c r="L139" s="166" t="str">
        <f t="shared" si="9"/>
        <v/>
      </c>
      <c r="M139" s="165"/>
      <c r="N139" s="166">
        <f>SUM('Pay App 1:Pay App 52'!L139)+SUM('Pay App 1:Pay App 52'!M139)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Data'!$N$2:$BW$88,54,FALSE)</f>
        <v>0</v>
      </c>
      <c r="F140" s="166">
        <f>IFERROR(E140+'Pay App 51'!F140,"")</f>
        <v>0</v>
      </c>
      <c r="G140" s="166">
        <f>SUM('Pay App 1:Pay App 51'!H140)</f>
        <v>0</v>
      </c>
      <c r="H140" s="165"/>
      <c r="I140" s="166">
        <f t="shared" si="6"/>
        <v>0</v>
      </c>
      <c r="J140" s="167">
        <f t="shared" si="7"/>
        <v>0</v>
      </c>
      <c r="K140" s="166">
        <f t="shared" si="8"/>
        <v>0</v>
      </c>
      <c r="L140" s="166" t="str">
        <f t="shared" si="9"/>
        <v/>
      </c>
      <c r="M140" s="165"/>
      <c r="N140" s="166">
        <f>SUM('Pay App 1:Pay App 52'!L140)+SUM('Pay App 1:Pay App 52'!M140)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Data'!$N$2:$BW$88,54,FALSE)</f>
        <v>0</v>
      </c>
      <c r="F141" s="166">
        <f>IFERROR(E141+'Pay App 51'!F141,"")</f>
        <v>0</v>
      </c>
      <c r="G141" s="166">
        <f>SUM('Pay App 1:Pay App 51'!H141)</f>
        <v>0</v>
      </c>
      <c r="H141" s="165"/>
      <c r="I141" s="166">
        <f t="shared" si="6"/>
        <v>0</v>
      </c>
      <c r="J141" s="167">
        <f t="shared" si="7"/>
        <v>0</v>
      </c>
      <c r="K141" s="166">
        <f t="shared" si="8"/>
        <v>0</v>
      </c>
      <c r="L141" s="166" t="str">
        <f t="shared" si="9"/>
        <v/>
      </c>
      <c r="M141" s="165"/>
      <c r="N141" s="166">
        <f>SUM('Pay App 1:Pay App 52'!L141)+SUM('Pay App 1:Pay App 52'!M141)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Data'!$N$2:$BW$88,54,FALSE)</f>
        <v>0</v>
      </c>
      <c r="F142" s="166">
        <f>IFERROR(E142+'Pay App 51'!F142,"")</f>
        <v>0</v>
      </c>
      <c r="G142" s="166">
        <f>SUM('Pay App 1:Pay App 51'!H142)</f>
        <v>0</v>
      </c>
      <c r="H142" s="165"/>
      <c r="I142" s="166">
        <f t="shared" si="6"/>
        <v>0</v>
      </c>
      <c r="J142" s="167">
        <f t="shared" si="7"/>
        <v>0</v>
      </c>
      <c r="K142" s="166">
        <f t="shared" si="8"/>
        <v>0</v>
      </c>
      <c r="L142" s="166" t="str">
        <f t="shared" si="9"/>
        <v/>
      </c>
      <c r="M142" s="165"/>
      <c r="N142" s="166">
        <f>SUM('Pay App 1:Pay App 52'!L142)+SUM('Pay App 1:Pay App 52'!M142)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Data'!$N$2:$BW$88,54,FALSE)</f>
        <v>0</v>
      </c>
      <c r="F143" s="166">
        <f>IFERROR(E143+'Pay App 51'!F143,"")</f>
        <v>0</v>
      </c>
      <c r="G143" s="166">
        <f>SUM('Pay App 1:Pay App 51'!H143)</f>
        <v>0</v>
      </c>
      <c r="H143" s="165"/>
      <c r="I143" s="166">
        <f t="shared" si="6"/>
        <v>0</v>
      </c>
      <c r="J143" s="167">
        <f t="shared" si="7"/>
        <v>0</v>
      </c>
      <c r="K143" s="166">
        <f t="shared" si="8"/>
        <v>0</v>
      </c>
      <c r="L143" s="166" t="str">
        <f t="shared" si="9"/>
        <v/>
      </c>
      <c r="M143" s="165"/>
      <c r="N143" s="166">
        <f>SUM('Pay App 1:Pay App 52'!L143)+SUM('Pay App 1:Pay App 52'!M143)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Data'!$N$2:$BW$88,54,FALSE)</f>
        <v>0</v>
      </c>
      <c r="F144" s="166">
        <f>IFERROR(E144+'Pay App 51'!F144,"")</f>
        <v>0</v>
      </c>
      <c r="G144" s="166">
        <f>SUM('Pay App 1:Pay App 51'!H144)</f>
        <v>0</v>
      </c>
      <c r="H144" s="165"/>
      <c r="I144" s="166">
        <f t="shared" si="6"/>
        <v>0</v>
      </c>
      <c r="J144" s="167">
        <f t="shared" si="7"/>
        <v>0</v>
      </c>
      <c r="K144" s="166">
        <f t="shared" si="8"/>
        <v>0</v>
      </c>
      <c r="L144" s="166" t="str">
        <f t="shared" si="9"/>
        <v/>
      </c>
      <c r="M144" s="165"/>
      <c r="N144" s="166">
        <f>SUM('Pay App 1:Pay App 52'!L144)+SUM('Pay App 1:Pay App 52'!M144)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Data'!$N$2:$BW$88,54,FALSE)</f>
        <v>0</v>
      </c>
      <c r="F145" s="166">
        <f>IFERROR(E145+'Pay App 51'!F145,"")</f>
        <v>0</v>
      </c>
      <c r="G145" s="166">
        <f>SUM('Pay App 1:Pay App 51'!H145)</f>
        <v>0</v>
      </c>
      <c r="H145" s="165"/>
      <c r="I145" s="166">
        <f t="shared" si="6"/>
        <v>0</v>
      </c>
      <c r="J145" s="167">
        <f t="shared" si="7"/>
        <v>0</v>
      </c>
      <c r="K145" s="166">
        <f t="shared" si="8"/>
        <v>0</v>
      </c>
      <c r="L145" s="166" t="str">
        <f t="shared" si="9"/>
        <v/>
      </c>
      <c r="M145" s="165"/>
      <c r="N145" s="166">
        <f>SUM('Pay App 1:Pay App 52'!L145)+SUM('Pay App 1:Pay App 52'!M145)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Data'!$N$2:$BW$88,54,FALSE)</f>
        <v>0</v>
      </c>
      <c r="F146" s="166">
        <f>IFERROR(E146+'Pay App 51'!F146,"")</f>
        <v>0</v>
      </c>
      <c r="G146" s="166">
        <f>SUM('Pay App 1:Pay App 51'!H146)</f>
        <v>0</v>
      </c>
      <c r="H146" s="165"/>
      <c r="I146" s="166">
        <f t="shared" si="6"/>
        <v>0</v>
      </c>
      <c r="J146" s="167">
        <f t="shared" si="7"/>
        <v>0</v>
      </c>
      <c r="K146" s="166">
        <f t="shared" si="8"/>
        <v>0</v>
      </c>
      <c r="L146" s="166" t="str">
        <f t="shared" si="9"/>
        <v/>
      </c>
      <c r="M146" s="165"/>
      <c r="N146" s="166">
        <f>SUM('Pay App 1:Pay App 52'!L146)+SUM('Pay App 1:Pay App 52'!M146)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Data'!$N$2:$BW$88,54,FALSE)</f>
        <v>0</v>
      </c>
      <c r="F147" s="166">
        <f>IFERROR(E147+'Pay App 51'!F147,"")</f>
        <v>0</v>
      </c>
      <c r="G147" s="166">
        <f>SUM('Pay App 1:Pay App 51'!H147)</f>
        <v>0</v>
      </c>
      <c r="H147" s="165"/>
      <c r="I147" s="166">
        <f t="shared" si="6"/>
        <v>0</v>
      </c>
      <c r="J147" s="167">
        <f t="shared" si="7"/>
        <v>0</v>
      </c>
      <c r="K147" s="166">
        <f t="shared" si="8"/>
        <v>0</v>
      </c>
      <c r="L147" s="166" t="str">
        <f t="shared" si="9"/>
        <v/>
      </c>
      <c r="M147" s="165"/>
      <c r="N147" s="166">
        <f>SUM('Pay App 1:Pay App 52'!L147)+SUM('Pay App 1:Pay App 52'!M147)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Data'!$N$2:$BW$88,54,FALSE)</f>
        <v>0</v>
      </c>
      <c r="F148" s="166">
        <f>IFERROR(E148+'Pay App 51'!F148,"")</f>
        <v>0</v>
      </c>
      <c r="G148" s="166">
        <f>SUM('Pay App 1:Pay App 51'!H148)</f>
        <v>0</v>
      </c>
      <c r="H148" s="165"/>
      <c r="I148" s="166">
        <f t="shared" si="6"/>
        <v>0</v>
      </c>
      <c r="J148" s="167">
        <f t="shared" si="7"/>
        <v>0</v>
      </c>
      <c r="K148" s="166">
        <f t="shared" si="8"/>
        <v>0</v>
      </c>
      <c r="L148" s="166" t="str">
        <f t="shared" si="9"/>
        <v/>
      </c>
      <c r="M148" s="165"/>
      <c r="N148" s="166">
        <f>SUM('Pay App 1:Pay App 52'!L148)+SUM('Pay App 1:Pay App 52'!M148)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thun1naDvIytywq0FOT7IejHcZPJzj3+UmaN1beWle2KBgUF7uA2/R8YXZDZ3DfY40xjZYQLUW+OOHO8ba57mA==" saltValue="EwaP/m9I9mXXwio8fCT2eA=="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98" priority="2" operator="equal">
      <formula>0</formula>
    </cfRule>
  </conditionalFormatting>
  <conditionalFormatting sqref="D106:G148">
    <cfRule type="cellIs" dxfId="97" priority="1" operator="equal">
      <formula>0</formula>
    </cfRule>
  </conditionalFormatting>
  <conditionalFormatting sqref="D10:H10 D12:H14 D19:H21">
    <cfRule type="cellIs" dxfId="96" priority="6" operator="equal">
      <formula>0</formula>
    </cfRule>
  </conditionalFormatting>
  <conditionalFormatting sqref="H51">
    <cfRule type="cellIs" dxfId="95" priority="9" operator="lessThan">
      <formula>0</formula>
    </cfRule>
  </conditionalFormatting>
  <conditionalFormatting sqref="I57:I100 K57:K100 I106:I148 K106:K148 N106:O148">
    <cfRule type="cellIs" dxfId="94" priority="14" operator="equal">
      <formula>0</formula>
    </cfRule>
  </conditionalFormatting>
  <conditionalFormatting sqref="J57:J100 J106:J149">
    <cfRule type="cellIs" dxfId="93" priority="11" operator="greaterThan">
      <formula>1</formula>
    </cfRule>
    <cfRule type="cellIs" dxfId="92" priority="12" operator="equal">
      <formula>0</formula>
    </cfRule>
  </conditionalFormatting>
  <conditionalFormatting sqref="K57:K100 K106:K148">
    <cfRule type="cellIs" dxfId="91" priority="10" operator="lessThan">
      <formula>0</formula>
    </cfRule>
  </conditionalFormatting>
  <conditionalFormatting sqref="M57:M100">
    <cfRule type="cellIs" dxfId="90" priority="13" operator="lessThan">
      <formula>0</formula>
    </cfRule>
  </conditionalFormatting>
  <conditionalFormatting sqref="M106:M148">
    <cfRule type="cellIs" dxfId="89" priority="8" operator="lessThan">
      <formula>0</formula>
    </cfRule>
  </conditionalFormatting>
  <conditionalFormatting sqref="N57:O100">
    <cfRule type="cellIs" dxfId="88"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B5B009FD-E4B9-4D75-B853-64718691DCC7}">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D4204D8B-1324-40C7-A197-3EBE127371C5}">
          <x14:formula1>
            <xm:f>'Graph Data'!$L$74:$L$76</xm:f>
          </x14:formula1>
          <xm:sqref>G17</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96060-BAC8-4254-8364-9B5D2316C6C7}">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53</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53'!E149)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53'!G41)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52'!H49)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53.1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Data'!$N$2:$BW$88,55,FALSE)</f>
        <v>0</v>
      </c>
      <c r="F57" s="166">
        <f>IFERROR(E57+'Pay App 52'!F57,"")</f>
        <v>0</v>
      </c>
      <c r="G57" s="166">
        <f>SUM('Pay App 1:Pay App 52'!H57)</f>
        <v>0</v>
      </c>
      <c r="H57" s="165"/>
      <c r="I57" s="166">
        <f>G57+H57</f>
        <v>0</v>
      </c>
      <c r="J57" s="167">
        <f>IFERROR(I57/F57,0)</f>
        <v>0</v>
      </c>
      <c r="K57" s="166">
        <f>IFERROR(F57-I57,"")</f>
        <v>0</v>
      </c>
      <c r="L57" s="166" t="str">
        <f>IF(AND($H$33&lt;100000, $H$33&gt;0, H57&gt;=1),0,IF(AND($H$33&gt;=100000,H57&lt;&gt;""),O57,""))</f>
        <v/>
      </c>
      <c r="M57" s="165"/>
      <c r="N57" s="166">
        <f>SUM('Pay App 1:Pay App 53'!L57)+SUM('Pay App 1:Pay App 53'!M57)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Data'!$N$2:$BW$88,55,FALSE)</f>
        <v>0</v>
      </c>
      <c r="F58" s="166">
        <f>IFERROR(E58+'Pay App 52'!F58,"")</f>
        <v>0</v>
      </c>
      <c r="G58" s="166">
        <f>SUM('Pay App 1:Pay App 52'!H58)</f>
        <v>0</v>
      </c>
      <c r="H58" s="165"/>
      <c r="I58" s="166">
        <f>G58+H58</f>
        <v>0</v>
      </c>
      <c r="J58" s="167">
        <f>IFERROR(I58/F58,0)</f>
        <v>0</v>
      </c>
      <c r="K58" s="166">
        <f>IFERROR(F58-I58,"")</f>
        <v>0</v>
      </c>
      <c r="L58" s="166" t="str">
        <f t="shared" ref="L58:L100" si="0">IF(AND($H$33&lt;100000, $H$33&gt;0, H58&gt;=1),0,IF(AND($H$33&gt;=100000,H58&lt;&gt;""),O58,""))</f>
        <v/>
      </c>
      <c r="M58" s="165"/>
      <c r="N58" s="166">
        <f>SUM('Pay App 1:Pay App 53'!L58)+SUM('Pay App 1:Pay App 53'!M58)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Data'!$N$2:$BW$88,55,FALSE)</f>
        <v>0</v>
      </c>
      <c r="F59" s="166">
        <f>IFERROR(E59+'Pay App 52'!F59,"")</f>
        <v>0</v>
      </c>
      <c r="G59" s="166">
        <f>SUM('Pay App 1:Pay App 52'!H59)</f>
        <v>0</v>
      </c>
      <c r="H59" s="165"/>
      <c r="I59" s="166">
        <f t="shared" ref="I59:I99" si="2">G59+H59</f>
        <v>0</v>
      </c>
      <c r="J59" s="167">
        <f t="shared" ref="J59:J99" si="3">IFERROR(I59/F59,0)</f>
        <v>0</v>
      </c>
      <c r="K59" s="166">
        <f t="shared" ref="K59:K99" si="4">IFERROR(F59-I59,"")</f>
        <v>0</v>
      </c>
      <c r="L59" s="166" t="str">
        <f t="shared" si="0"/>
        <v/>
      </c>
      <c r="M59" s="165"/>
      <c r="N59" s="166">
        <f>SUM('Pay App 1:Pay App 53'!L59)+SUM('Pay App 1:Pay App 53'!M59)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Data'!$N$2:$BW$88,55,FALSE)</f>
        <v>0</v>
      </c>
      <c r="F60" s="166">
        <f>IFERROR(E60+'Pay App 52'!F60,"")</f>
        <v>0</v>
      </c>
      <c r="G60" s="166">
        <f>SUM('Pay App 1:Pay App 52'!H60)</f>
        <v>0</v>
      </c>
      <c r="H60" s="165"/>
      <c r="I60" s="166">
        <f t="shared" si="2"/>
        <v>0</v>
      </c>
      <c r="J60" s="167">
        <f t="shared" si="3"/>
        <v>0</v>
      </c>
      <c r="K60" s="166">
        <f t="shared" si="4"/>
        <v>0</v>
      </c>
      <c r="L60" s="166" t="str">
        <f t="shared" si="0"/>
        <v/>
      </c>
      <c r="M60" s="165"/>
      <c r="N60" s="166">
        <f>SUM('Pay App 1:Pay App 53'!L60)+SUM('Pay App 1:Pay App 53'!M60)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Data'!$N$2:$BW$88,55,FALSE)</f>
        <v>0</v>
      </c>
      <c r="F61" s="166">
        <f>IFERROR(E61+'Pay App 52'!F61,"")</f>
        <v>0</v>
      </c>
      <c r="G61" s="166">
        <f>SUM('Pay App 1:Pay App 52'!H61)</f>
        <v>0</v>
      </c>
      <c r="H61" s="165"/>
      <c r="I61" s="166">
        <f t="shared" si="2"/>
        <v>0</v>
      </c>
      <c r="J61" s="167">
        <f t="shared" si="3"/>
        <v>0</v>
      </c>
      <c r="K61" s="166">
        <f t="shared" si="4"/>
        <v>0</v>
      </c>
      <c r="L61" s="166" t="str">
        <f t="shared" si="0"/>
        <v/>
      </c>
      <c r="M61" s="165"/>
      <c r="N61" s="166">
        <f>SUM('Pay App 1:Pay App 53'!L61)+SUM('Pay App 1:Pay App 53'!M61)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Data'!$N$2:$BW$88,55,FALSE)</f>
        <v>0</v>
      </c>
      <c r="F62" s="166">
        <f>IFERROR(E62+'Pay App 52'!F62,"")</f>
        <v>0</v>
      </c>
      <c r="G62" s="166">
        <f>SUM('Pay App 1:Pay App 52'!H62)</f>
        <v>0</v>
      </c>
      <c r="H62" s="165"/>
      <c r="I62" s="166">
        <f t="shared" si="2"/>
        <v>0</v>
      </c>
      <c r="J62" s="167">
        <f t="shared" si="3"/>
        <v>0</v>
      </c>
      <c r="K62" s="166">
        <f t="shared" si="4"/>
        <v>0</v>
      </c>
      <c r="L62" s="166" t="str">
        <f t="shared" si="0"/>
        <v/>
      </c>
      <c r="M62" s="165"/>
      <c r="N62" s="166">
        <f>SUM('Pay App 1:Pay App 53'!L62)+SUM('Pay App 1:Pay App 53'!M62)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Data'!$N$2:$BW$88,55,FALSE)</f>
        <v>0</v>
      </c>
      <c r="F63" s="166">
        <f>IFERROR(E63+'Pay App 52'!F63,"")</f>
        <v>0</v>
      </c>
      <c r="G63" s="166">
        <f>SUM('Pay App 1:Pay App 52'!H63)</f>
        <v>0</v>
      </c>
      <c r="H63" s="165"/>
      <c r="I63" s="166">
        <f t="shared" si="2"/>
        <v>0</v>
      </c>
      <c r="J63" s="167">
        <f t="shared" si="3"/>
        <v>0</v>
      </c>
      <c r="K63" s="166">
        <f t="shared" si="4"/>
        <v>0</v>
      </c>
      <c r="L63" s="166" t="str">
        <f t="shared" si="0"/>
        <v/>
      </c>
      <c r="M63" s="165"/>
      <c r="N63" s="166">
        <f>SUM('Pay App 1:Pay App 53'!L63)+SUM('Pay App 1:Pay App 53'!M63)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Data'!$N$2:$BW$88,55,FALSE)</f>
        <v>0</v>
      </c>
      <c r="F64" s="166">
        <f>IFERROR(E64+'Pay App 52'!F64,"")</f>
        <v>0</v>
      </c>
      <c r="G64" s="166">
        <f>SUM('Pay App 1:Pay App 52'!H64)</f>
        <v>0</v>
      </c>
      <c r="H64" s="165"/>
      <c r="I64" s="166">
        <f t="shared" si="2"/>
        <v>0</v>
      </c>
      <c r="J64" s="167">
        <f t="shared" si="3"/>
        <v>0</v>
      </c>
      <c r="K64" s="166">
        <f t="shared" si="4"/>
        <v>0</v>
      </c>
      <c r="L64" s="166" t="str">
        <f t="shared" si="0"/>
        <v/>
      </c>
      <c r="M64" s="165"/>
      <c r="N64" s="166">
        <f>SUM('Pay App 1:Pay App 53'!L64)+SUM('Pay App 1:Pay App 53'!M64)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Data'!$N$2:$BW$88,55,FALSE)</f>
        <v>0</v>
      </c>
      <c r="F65" s="166">
        <f>IFERROR(E65+'Pay App 52'!F65,"")</f>
        <v>0</v>
      </c>
      <c r="G65" s="166">
        <f>SUM('Pay App 1:Pay App 52'!H65)</f>
        <v>0</v>
      </c>
      <c r="H65" s="165"/>
      <c r="I65" s="166">
        <f t="shared" si="2"/>
        <v>0</v>
      </c>
      <c r="J65" s="167">
        <f t="shared" si="3"/>
        <v>0</v>
      </c>
      <c r="K65" s="166">
        <f t="shared" si="4"/>
        <v>0</v>
      </c>
      <c r="L65" s="166" t="str">
        <f t="shared" si="0"/>
        <v/>
      </c>
      <c r="M65" s="165"/>
      <c r="N65" s="166">
        <f>SUM('Pay App 1:Pay App 53'!L65)+SUM('Pay App 1:Pay App 53'!M65)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Data'!$N$2:$BW$88,55,FALSE)</f>
        <v>0</v>
      </c>
      <c r="F66" s="166">
        <f>IFERROR(E66+'Pay App 52'!F66,"")</f>
        <v>0</v>
      </c>
      <c r="G66" s="166">
        <f>SUM('Pay App 1:Pay App 52'!H66)</f>
        <v>0</v>
      </c>
      <c r="H66" s="165"/>
      <c r="I66" s="166">
        <f t="shared" si="2"/>
        <v>0</v>
      </c>
      <c r="J66" s="167">
        <f t="shared" si="3"/>
        <v>0</v>
      </c>
      <c r="K66" s="166">
        <f t="shared" si="4"/>
        <v>0</v>
      </c>
      <c r="L66" s="166" t="str">
        <f t="shared" si="0"/>
        <v/>
      </c>
      <c r="M66" s="165"/>
      <c r="N66" s="166">
        <f>SUM('Pay App 1:Pay App 53'!L66)+SUM('Pay App 1:Pay App 53'!M66)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Data'!$N$2:$BW$88,55,FALSE)</f>
        <v>0</v>
      </c>
      <c r="F67" s="166">
        <f>IFERROR(E67+'Pay App 52'!F67,"")</f>
        <v>0</v>
      </c>
      <c r="G67" s="166">
        <f>SUM('Pay App 1:Pay App 52'!H67)</f>
        <v>0</v>
      </c>
      <c r="H67" s="165"/>
      <c r="I67" s="166">
        <f t="shared" si="2"/>
        <v>0</v>
      </c>
      <c r="J67" s="167">
        <f t="shared" si="3"/>
        <v>0</v>
      </c>
      <c r="K67" s="166">
        <f t="shared" si="4"/>
        <v>0</v>
      </c>
      <c r="L67" s="166" t="str">
        <f t="shared" si="0"/>
        <v/>
      </c>
      <c r="M67" s="165"/>
      <c r="N67" s="166">
        <f>SUM('Pay App 1:Pay App 53'!L67)+SUM('Pay App 1:Pay App 53'!M67)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Data'!$N$2:$BW$88,55,FALSE)</f>
        <v>0</v>
      </c>
      <c r="F68" s="166">
        <f>IFERROR(E68+'Pay App 52'!F68,"")</f>
        <v>0</v>
      </c>
      <c r="G68" s="166">
        <f>SUM('Pay App 1:Pay App 52'!H68)</f>
        <v>0</v>
      </c>
      <c r="H68" s="165"/>
      <c r="I68" s="166">
        <f t="shared" si="2"/>
        <v>0</v>
      </c>
      <c r="J68" s="167">
        <f t="shared" si="3"/>
        <v>0</v>
      </c>
      <c r="K68" s="166">
        <f t="shared" si="4"/>
        <v>0</v>
      </c>
      <c r="L68" s="166" t="str">
        <f t="shared" si="0"/>
        <v/>
      </c>
      <c r="M68" s="165"/>
      <c r="N68" s="166">
        <f>SUM('Pay App 1:Pay App 53'!L68)+SUM('Pay App 1:Pay App 53'!M68)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Data'!$N$2:$BW$88,55,FALSE)</f>
        <v>0</v>
      </c>
      <c r="F69" s="166">
        <f>IFERROR(E69+'Pay App 52'!F69,"")</f>
        <v>0</v>
      </c>
      <c r="G69" s="166">
        <f>SUM('Pay App 1:Pay App 52'!H69)</f>
        <v>0</v>
      </c>
      <c r="H69" s="165"/>
      <c r="I69" s="166">
        <f t="shared" si="2"/>
        <v>0</v>
      </c>
      <c r="J69" s="167">
        <f t="shared" si="3"/>
        <v>0</v>
      </c>
      <c r="K69" s="166">
        <f t="shared" si="4"/>
        <v>0</v>
      </c>
      <c r="L69" s="166" t="str">
        <f t="shared" si="0"/>
        <v/>
      </c>
      <c r="M69" s="165"/>
      <c r="N69" s="166">
        <f>SUM('Pay App 1:Pay App 53'!L69)+SUM('Pay App 1:Pay App 53'!M69)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Data'!$N$2:$BW$88,55,FALSE)</f>
        <v>0</v>
      </c>
      <c r="F70" s="166">
        <f>IFERROR(E70+'Pay App 52'!F70,"")</f>
        <v>0</v>
      </c>
      <c r="G70" s="166">
        <f>SUM('Pay App 1:Pay App 52'!H70)</f>
        <v>0</v>
      </c>
      <c r="H70" s="165"/>
      <c r="I70" s="166">
        <f t="shared" si="2"/>
        <v>0</v>
      </c>
      <c r="J70" s="167">
        <f t="shared" si="3"/>
        <v>0</v>
      </c>
      <c r="K70" s="166">
        <f t="shared" si="4"/>
        <v>0</v>
      </c>
      <c r="L70" s="166" t="str">
        <f t="shared" si="0"/>
        <v/>
      </c>
      <c r="M70" s="165"/>
      <c r="N70" s="166">
        <f>SUM('Pay App 1:Pay App 53'!L70)+SUM('Pay App 1:Pay App 53'!M70)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Data'!$N$2:$BW$88,55,FALSE)</f>
        <v>0</v>
      </c>
      <c r="F71" s="166">
        <f>IFERROR(E71+'Pay App 52'!F71,"")</f>
        <v>0</v>
      </c>
      <c r="G71" s="166">
        <f>SUM('Pay App 1:Pay App 52'!H71)</f>
        <v>0</v>
      </c>
      <c r="H71" s="165"/>
      <c r="I71" s="166">
        <f t="shared" si="2"/>
        <v>0</v>
      </c>
      <c r="J71" s="167">
        <f t="shared" si="3"/>
        <v>0</v>
      </c>
      <c r="K71" s="166">
        <f t="shared" si="4"/>
        <v>0</v>
      </c>
      <c r="L71" s="166" t="str">
        <f t="shared" si="0"/>
        <v/>
      </c>
      <c r="M71" s="165"/>
      <c r="N71" s="166">
        <f>SUM('Pay App 1:Pay App 53'!L71)+SUM('Pay App 1:Pay App 53'!M71)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Data'!$N$2:$BW$88,55,FALSE)</f>
        <v>0</v>
      </c>
      <c r="F72" s="166">
        <f>IFERROR(E72+'Pay App 52'!F72,"")</f>
        <v>0</v>
      </c>
      <c r="G72" s="166">
        <f>SUM('Pay App 1:Pay App 52'!H72)</f>
        <v>0</v>
      </c>
      <c r="H72" s="165"/>
      <c r="I72" s="166">
        <f t="shared" si="2"/>
        <v>0</v>
      </c>
      <c r="J72" s="167">
        <f t="shared" si="3"/>
        <v>0</v>
      </c>
      <c r="K72" s="166">
        <f t="shared" si="4"/>
        <v>0</v>
      </c>
      <c r="L72" s="166" t="str">
        <f t="shared" si="0"/>
        <v/>
      </c>
      <c r="M72" s="165"/>
      <c r="N72" s="166">
        <f>SUM('Pay App 1:Pay App 53'!L72)+SUM('Pay App 1:Pay App 53'!M72)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Data'!$N$2:$BW$88,55,FALSE)</f>
        <v>0</v>
      </c>
      <c r="F73" s="166">
        <f>IFERROR(E73+'Pay App 52'!F73,"")</f>
        <v>0</v>
      </c>
      <c r="G73" s="166">
        <f>SUM('Pay App 1:Pay App 52'!H73)</f>
        <v>0</v>
      </c>
      <c r="H73" s="165"/>
      <c r="I73" s="166">
        <f t="shared" si="2"/>
        <v>0</v>
      </c>
      <c r="J73" s="167">
        <f t="shared" si="3"/>
        <v>0</v>
      </c>
      <c r="K73" s="166">
        <f t="shared" si="4"/>
        <v>0</v>
      </c>
      <c r="L73" s="166" t="str">
        <f t="shared" si="0"/>
        <v/>
      </c>
      <c r="M73" s="165"/>
      <c r="N73" s="166">
        <f>SUM('Pay App 1:Pay App 53'!L73)+SUM('Pay App 1:Pay App 53'!M73)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Data'!$N$2:$BW$88,55,FALSE)</f>
        <v>0</v>
      </c>
      <c r="F74" s="166">
        <f>IFERROR(E74+'Pay App 52'!F74,"")</f>
        <v>0</v>
      </c>
      <c r="G74" s="166">
        <f>SUM('Pay App 1:Pay App 52'!H74)</f>
        <v>0</v>
      </c>
      <c r="H74" s="165"/>
      <c r="I74" s="166">
        <f t="shared" si="2"/>
        <v>0</v>
      </c>
      <c r="J74" s="167">
        <f t="shared" si="3"/>
        <v>0</v>
      </c>
      <c r="K74" s="166">
        <f t="shared" si="4"/>
        <v>0</v>
      </c>
      <c r="L74" s="166" t="str">
        <f t="shared" si="0"/>
        <v/>
      </c>
      <c r="M74" s="165"/>
      <c r="N74" s="166">
        <f>SUM('Pay App 1:Pay App 53'!L74)+SUM('Pay App 1:Pay App 53'!M74)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Data'!$N$2:$BW$88,55,FALSE)</f>
        <v>0</v>
      </c>
      <c r="F75" s="166">
        <f>IFERROR(E75+'Pay App 52'!F75,"")</f>
        <v>0</v>
      </c>
      <c r="G75" s="166">
        <f>SUM('Pay App 1:Pay App 52'!H75)</f>
        <v>0</v>
      </c>
      <c r="H75" s="165"/>
      <c r="I75" s="166">
        <f t="shared" si="2"/>
        <v>0</v>
      </c>
      <c r="J75" s="167">
        <f t="shared" si="3"/>
        <v>0</v>
      </c>
      <c r="K75" s="166">
        <f t="shared" si="4"/>
        <v>0</v>
      </c>
      <c r="L75" s="166" t="str">
        <f t="shared" si="0"/>
        <v/>
      </c>
      <c r="M75" s="165"/>
      <c r="N75" s="166">
        <f>SUM('Pay App 1:Pay App 53'!L75)+SUM('Pay App 1:Pay App 53'!M75)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Data'!$N$2:$BW$88,55,FALSE)</f>
        <v>0</v>
      </c>
      <c r="F76" s="166">
        <f>IFERROR(E76+'Pay App 52'!F76,"")</f>
        <v>0</v>
      </c>
      <c r="G76" s="166">
        <f>SUM('Pay App 1:Pay App 52'!H76)</f>
        <v>0</v>
      </c>
      <c r="H76" s="165"/>
      <c r="I76" s="166">
        <f t="shared" si="2"/>
        <v>0</v>
      </c>
      <c r="J76" s="167">
        <f t="shared" si="3"/>
        <v>0</v>
      </c>
      <c r="K76" s="166">
        <f t="shared" si="4"/>
        <v>0</v>
      </c>
      <c r="L76" s="166" t="str">
        <f t="shared" si="0"/>
        <v/>
      </c>
      <c r="M76" s="165"/>
      <c r="N76" s="166">
        <f>SUM('Pay App 1:Pay App 53'!L76)+SUM('Pay App 1:Pay App 53'!M76)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Data'!$N$2:$BW$88,55,FALSE)</f>
        <v>0</v>
      </c>
      <c r="F77" s="166">
        <f>IFERROR(E77+'Pay App 52'!F77,"")</f>
        <v>0</v>
      </c>
      <c r="G77" s="166">
        <f>SUM('Pay App 1:Pay App 52'!H77)</f>
        <v>0</v>
      </c>
      <c r="H77" s="165"/>
      <c r="I77" s="166">
        <f t="shared" si="2"/>
        <v>0</v>
      </c>
      <c r="J77" s="167">
        <f t="shared" si="3"/>
        <v>0</v>
      </c>
      <c r="K77" s="166">
        <f t="shared" si="4"/>
        <v>0</v>
      </c>
      <c r="L77" s="166" t="str">
        <f t="shared" si="0"/>
        <v/>
      </c>
      <c r="M77" s="165"/>
      <c r="N77" s="166">
        <f>SUM('Pay App 1:Pay App 53'!L77)+SUM('Pay App 1:Pay App 53'!M77)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Data'!$N$2:$BW$88,55,FALSE)</f>
        <v>0</v>
      </c>
      <c r="F78" s="166">
        <f>IFERROR(E78+'Pay App 52'!F78,"")</f>
        <v>0</v>
      </c>
      <c r="G78" s="166">
        <f>SUM('Pay App 1:Pay App 52'!H78)</f>
        <v>0</v>
      </c>
      <c r="H78" s="165"/>
      <c r="I78" s="166">
        <f t="shared" si="2"/>
        <v>0</v>
      </c>
      <c r="J78" s="167">
        <f t="shared" si="3"/>
        <v>0</v>
      </c>
      <c r="K78" s="166">
        <f t="shared" si="4"/>
        <v>0</v>
      </c>
      <c r="L78" s="166" t="str">
        <f t="shared" si="0"/>
        <v/>
      </c>
      <c r="M78" s="165"/>
      <c r="N78" s="166">
        <f>SUM('Pay App 1:Pay App 53'!L78)+SUM('Pay App 1:Pay App 53'!M78)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Data'!$N$2:$BW$88,55,FALSE)</f>
        <v>0</v>
      </c>
      <c r="F79" s="166">
        <f>IFERROR(E79+'Pay App 52'!F79,"")</f>
        <v>0</v>
      </c>
      <c r="G79" s="166">
        <f>SUM('Pay App 1:Pay App 52'!H79)</f>
        <v>0</v>
      </c>
      <c r="H79" s="165"/>
      <c r="I79" s="166">
        <f t="shared" si="2"/>
        <v>0</v>
      </c>
      <c r="J79" s="167">
        <f t="shared" si="3"/>
        <v>0</v>
      </c>
      <c r="K79" s="166">
        <f t="shared" si="4"/>
        <v>0</v>
      </c>
      <c r="L79" s="166" t="str">
        <f t="shared" si="0"/>
        <v/>
      </c>
      <c r="M79" s="165"/>
      <c r="N79" s="166">
        <f>SUM('Pay App 1:Pay App 53'!L79)+SUM('Pay App 1:Pay App 53'!M79)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Data'!$N$2:$BW$88,55,FALSE)</f>
        <v>0</v>
      </c>
      <c r="F80" s="166">
        <f>IFERROR(E80+'Pay App 52'!F80,"")</f>
        <v>0</v>
      </c>
      <c r="G80" s="166">
        <f>SUM('Pay App 1:Pay App 52'!H80)</f>
        <v>0</v>
      </c>
      <c r="H80" s="165"/>
      <c r="I80" s="166">
        <f t="shared" si="2"/>
        <v>0</v>
      </c>
      <c r="J80" s="167">
        <f t="shared" si="3"/>
        <v>0</v>
      </c>
      <c r="K80" s="166">
        <f t="shared" si="4"/>
        <v>0</v>
      </c>
      <c r="L80" s="166" t="str">
        <f t="shared" si="0"/>
        <v/>
      </c>
      <c r="M80" s="165"/>
      <c r="N80" s="166">
        <f>SUM('Pay App 1:Pay App 53'!L80)+SUM('Pay App 1:Pay App 53'!M80)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Data'!$N$2:$BW$88,55,FALSE)</f>
        <v>0</v>
      </c>
      <c r="F81" s="166">
        <f>IFERROR(E81+'Pay App 52'!F81,"")</f>
        <v>0</v>
      </c>
      <c r="G81" s="166">
        <f>SUM('Pay App 1:Pay App 52'!H81)</f>
        <v>0</v>
      </c>
      <c r="H81" s="165"/>
      <c r="I81" s="166">
        <f t="shared" si="2"/>
        <v>0</v>
      </c>
      <c r="J81" s="167">
        <f t="shared" si="3"/>
        <v>0</v>
      </c>
      <c r="K81" s="166">
        <f t="shared" si="4"/>
        <v>0</v>
      </c>
      <c r="L81" s="166" t="str">
        <f t="shared" si="0"/>
        <v/>
      </c>
      <c r="M81" s="165"/>
      <c r="N81" s="166">
        <f>SUM('Pay App 1:Pay App 53'!L81)+SUM('Pay App 1:Pay App 53'!M81)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Data'!$N$2:$BW$88,55,FALSE)</f>
        <v>0</v>
      </c>
      <c r="F82" s="166">
        <f>IFERROR(E82+'Pay App 52'!F82,"")</f>
        <v>0</v>
      </c>
      <c r="G82" s="166">
        <f>SUM('Pay App 1:Pay App 52'!H82)</f>
        <v>0</v>
      </c>
      <c r="H82" s="165"/>
      <c r="I82" s="166">
        <f t="shared" si="2"/>
        <v>0</v>
      </c>
      <c r="J82" s="167">
        <f t="shared" si="3"/>
        <v>0</v>
      </c>
      <c r="K82" s="166">
        <f t="shared" si="4"/>
        <v>0</v>
      </c>
      <c r="L82" s="166" t="str">
        <f t="shared" si="0"/>
        <v/>
      </c>
      <c r="M82" s="165"/>
      <c r="N82" s="166">
        <f>SUM('Pay App 1:Pay App 53'!L82)+SUM('Pay App 1:Pay App 53'!M82)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Data'!$N$2:$BW$88,55,FALSE)</f>
        <v>0</v>
      </c>
      <c r="F83" s="166">
        <f>IFERROR(E83+'Pay App 52'!F83,"")</f>
        <v>0</v>
      </c>
      <c r="G83" s="166">
        <f>SUM('Pay App 1:Pay App 52'!H83)</f>
        <v>0</v>
      </c>
      <c r="H83" s="165"/>
      <c r="I83" s="166">
        <f t="shared" si="2"/>
        <v>0</v>
      </c>
      <c r="J83" s="167">
        <f t="shared" si="3"/>
        <v>0</v>
      </c>
      <c r="K83" s="166">
        <f t="shared" si="4"/>
        <v>0</v>
      </c>
      <c r="L83" s="166" t="str">
        <f t="shared" si="0"/>
        <v/>
      </c>
      <c r="M83" s="165"/>
      <c r="N83" s="166">
        <f>SUM('Pay App 1:Pay App 53'!L83)+SUM('Pay App 1:Pay App 53'!M83)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Data'!$N$2:$BW$88,55,FALSE)</f>
        <v>0</v>
      </c>
      <c r="F84" s="166">
        <f>IFERROR(E84+'Pay App 52'!F84,"")</f>
        <v>0</v>
      </c>
      <c r="G84" s="166">
        <f>SUM('Pay App 1:Pay App 52'!H84)</f>
        <v>0</v>
      </c>
      <c r="H84" s="165"/>
      <c r="I84" s="166">
        <f t="shared" si="2"/>
        <v>0</v>
      </c>
      <c r="J84" s="167">
        <f t="shared" si="3"/>
        <v>0</v>
      </c>
      <c r="K84" s="166">
        <f t="shared" si="4"/>
        <v>0</v>
      </c>
      <c r="L84" s="166" t="str">
        <f t="shared" si="0"/>
        <v/>
      </c>
      <c r="M84" s="165"/>
      <c r="N84" s="166">
        <f>SUM('Pay App 1:Pay App 53'!L84)+SUM('Pay App 1:Pay App 53'!M84)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Data'!$N$2:$BW$88,55,FALSE)</f>
        <v>0</v>
      </c>
      <c r="F85" s="166">
        <f>IFERROR(E85+'Pay App 52'!F85,"")</f>
        <v>0</v>
      </c>
      <c r="G85" s="166">
        <f>SUM('Pay App 1:Pay App 52'!H85)</f>
        <v>0</v>
      </c>
      <c r="H85" s="165"/>
      <c r="I85" s="166">
        <f t="shared" si="2"/>
        <v>0</v>
      </c>
      <c r="J85" s="167">
        <f t="shared" si="3"/>
        <v>0</v>
      </c>
      <c r="K85" s="166">
        <f t="shared" si="4"/>
        <v>0</v>
      </c>
      <c r="L85" s="166" t="str">
        <f t="shared" si="0"/>
        <v/>
      </c>
      <c r="M85" s="165"/>
      <c r="N85" s="166">
        <f>SUM('Pay App 1:Pay App 53'!L85)+SUM('Pay App 1:Pay App 53'!M85)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Data'!$N$2:$BW$88,55,FALSE)</f>
        <v>0</v>
      </c>
      <c r="F86" s="166">
        <f>IFERROR(E86+'Pay App 52'!F86,"")</f>
        <v>0</v>
      </c>
      <c r="G86" s="166">
        <f>SUM('Pay App 1:Pay App 52'!H86)</f>
        <v>0</v>
      </c>
      <c r="H86" s="165"/>
      <c r="I86" s="166">
        <f t="shared" si="2"/>
        <v>0</v>
      </c>
      <c r="J86" s="167">
        <f t="shared" si="3"/>
        <v>0</v>
      </c>
      <c r="K86" s="166">
        <f t="shared" si="4"/>
        <v>0</v>
      </c>
      <c r="L86" s="166" t="str">
        <f t="shared" si="0"/>
        <v/>
      </c>
      <c r="M86" s="165"/>
      <c r="N86" s="166">
        <f>SUM('Pay App 1:Pay App 53'!L86)+SUM('Pay App 1:Pay App 53'!M86)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Data'!$N$2:$BW$88,55,FALSE)</f>
        <v>0</v>
      </c>
      <c r="F87" s="166">
        <f>IFERROR(E87+'Pay App 52'!F87,"")</f>
        <v>0</v>
      </c>
      <c r="G87" s="166">
        <f>SUM('Pay App 1:Pay App 52'!H87)</f>
        <v>0</v>
      </c>
      <c r="H87" s="165"/>
      <c r="I87" s="166">
        <f t="shared" si="2"/>
        <v>0</v>
      </c>
      <c r="J87" s="167">
        <f t="shared" si="3"/>
        <v>0</v>
      </c>
      <c r="K87" s="166">
        <f t="shared" si="4"/>
        <v>0</v>
      </c>
      <c r="L87" s="166" t="str">
        <f t="shared" si="0"/>
        <v/>
      </c>
      <c r="M87" s="165"/>
      <c r="N87" s="166">
        <f>SUM('Pay App 1:Pay App 53'!L87)+SUM('Pay App 1:Pay App 53'!M87)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Data'!$N$2:$BW$88,55,FALSE)</f>
        <v>0</v>
      </c>
      <c r="F88" s="166">
        <f>IFERROR(E88+'Pay App 52'!F88,"")</f>
        <v>0</v>
      </c>
      <c r="G88" s="166">
        <f>SUM('Pay App 1:Pay App 52'!H88)</f>
        <v>0</v>
      </c>
      <c r="H88" s="165"/>
      <c r="I88" s="166">
        <f t="shared" si="2"/>
        <v>0</v>
      </c>
      <c r="J88" s="167">
        <f t="shared" si="3"/>
        <v>0</v>
      </c>
      <c r="K88" s="166">
        <f t="shared" si="4"/>
        <v>0</v>
      </c>
      <c r="L88" s="166" t="str">
        <f t="shared" si="0"/>
        <v/>
      </c>
      <c r="M88" s="165"/>
      <c r="N88" s="166">
        <f>SUM('Pay App 1:Pay App 53'!L88)+SUM('Pay App 1:Pay App 53'!M88)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Data'!$N$2:$BW$88,55,FALSE)</f>
        <v>0</v>
      </c>
      <c r="F89" s="166">
        <f>IFERROR(E89+'Pay App 52'!F89,"")</f>
        <v>0</v>
      </c>
      <c r="G89" s="166">
        <f>SUM('Pay App 1:Pay App 52'!H89)</f>
        <v>0</v>
      </c>
      <c r="H89" s="165"/>
      <c r="I89" s="166">
        <f t="shared" si="2"/>
        <v>0</v>
      </c>
      <c r="J89" s="167">
        <f t="shared" si="3"/>
        <v>0</v>
      </c>
      <c r="K89" s="166">
        <f t="shared" si="4"/>
        <v>0</v>
      </c>
      <c r="L89" s="166" t="str">
        <f t="shared" si="0"/>
        <v/>
      </c>
      <c r="M89" s="165"/>
      <c r="N89" s="166">
        <f>SUM('Pay App 1:Pay App 53'!L89)+SUM('Pay App 1:Pay App 53'!M89)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Data'!$N$2:$BW$88,55,FALSE)</f>
        <v>0</v>
      </c>
      <c r="F90" s="166">
        <f>IFERROR(E90+'Pay App 52'!F90,"")</f>
        <v>0</v>
      </c>
      <c r="G90" s="166">
        <f>SUM('Pay App 1:Pay App 52'!H90)</f>
        <v>0</v>
      </c>
      <c r="H90" s="165"/>
      <c r="I90" s="166">
        <f t="shared" si="2"/>
        <v>0</v>
      </c>
      <c r="J90" s="167">
        <f t="shared" si="3"/>
        <v>0</v>
      </c>
      <c r="K90" s="166">
        <f t="shared" si="4"/>
        <v>0</v>
      </c>
      <c r="L90" s="166" t="str">
        <f t="shared" si="0"/>
        <v/>
      </c>
      <c r="M90" s="165"/>
      <c r="N90" s="166">
        <f>SUM('Pay App 1:Pay App 53'!L90)+SUM('Pay App 1:Pay App 53'!M90)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Data'!$N$2:$BW$88,55,FALSE)</f>
        <v>0</v>
      </c>
      <c r="F91" s="166">
        <f>IFERROR(E91+'Pay App 52'!F91,"")</f>
        <v>0</v>
      </c>
      <c r="G91" s="166">
        <f>SUM('Pay App 1:Pay App 52'!H91)</f>
        <v>0</v>
      </c>
      <c r="H91" s="165"/>
      <c r="I91" s="166">
        <f t="shared" si="2"/>
        <v>0</v>
      </c>
      <c r="J91" s="167">
        <f t="shared" si="3"/>
        <v>0</v>
      </c>
      <c r="K91" s="166">
        <f t="shared" si="4"/>
        <v>0</v>
      </c>
      <c r="L91" s="166" t="str">
        <f t="shared" si="0"/>
        <v/>
      </c>
      <c r="M91" s="165"/>
      <c r="N91" s="166">
        <f>SUM('Pay App 1:Pay App 53'!L91)+SUM('Pay App 1:Pay App 53'!M91)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Data'!$N$2:$BW$88,55,FALSE)</f>
        <v>0</v>
      </c>
      <c r="F92" s="166">
        <f>IFERROR(E92+'Pay App 52'!F92,"")</f>
        <v>0</v>
      </c>
      <c r="G92" s="166">
        <f>SUM('Pay App 1:Pay App 52'!H92)</f>
        <v>0</v>
      </c>
      <c r="H92" s="165"/>
      <c r="I92" s="166">
        <f t="shared" si="2"/>
        <v>0</v>
      </c>
      <c r="J92" s="167">
        <f t="shared" si="3"/>
        <v>0</v>
      </c>
      <c r="K92" s="166">
        <f t="shared" si="4"/>
        <v>0</v>
      </c>
      <c r="L92" s="166" t="str">
        <f t="shared" si="0"/>
        <v/>
      </c>
      <c r="M92" s="165"/>
      <c r="N92" s="166">
        <f>SUM('Pay App 1:Pay App 53'!L92)+SUM('Pay App 1:Pay App 53'!M92)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Data'!$N$2:$BW$88,55,FALSE)</f>
        <v>0</v>
      </c>
      <c r="F93" s="166">
        <f>IFERROR(E93+'Pay App 52'!F93,"")</f>
        <v>0</v>
      </c>
      <c r="G93" s="166">
        <f>SUM('Pay App 1:Pay App 52'!H93)</f>
        <v>0</v>
      </c>
      <c r="H93" s="165"/>
      <c r="I93" s="166">
        <f t="shared" si="2"/>
        <v>0</v>
      </c>
      <c r="J93" s="167">
        <f t="shared" si="3"/>
        <v>0</v>
      </c>
      <c r="K93" s="166">
        <f t="shared" si="4"/>
        <v>0</v>
      </c>
      <c r="L93" s="166" t="str">
        <f t="shared" si="0"/>
        <v/>
      </c>
      <c r="M93" s="165"/>
      <c r="N93" s="166">
        <f>SUM('Pay App 1:Pay App 53'!L93)+SUM('Pay App 1:Pay App 53'!M93)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Data'!$N$2:$BW$88,55,FALSE)</f>
        <v>0</v>
      </c>
      <c r="F94" s="166">
        <f>IFERROR(E94+'Pay App 52'!F94,"")</f>
        <v>0</v>
      </c>
      <c r="G94" s="166">
        <f>SUM('Pay App 1:Pay App 52'!H94)</f>
        <v>0</v>
      </c>
      <c r="H94" s="165"/>
      <c r="I94" s="166">
        <f t="shared" si="2"/>
        <v>0</v>
      </c>
      <c r="J94" s="167">
        <f t="shared" si="3"/>
        <v>0</v>
      </c>
      <c r="K94" s="166">
        <f t="shared" si="4"/>
        <v>0</v>
      </c>
      <c r="L94" s="166" t="str">
        <f t="shared" si="0"/>
        <v/>
      </c>
      <c r="M94" s="165"/>
      <c r="N94" s="166">
        <f>SUM('Pay App 1:Pay App 53'!L94)+SUM('Pay App 1:Pay App 53'!M94)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Data'!$N$2:$BW$88,55,FALSE)</f>
        <v>0</v>
      </c>
      <c r="F95" s="166">
        <f>IFERROR(E95+'Pay App 52'!F95,"")</f>
        <v>0</v>
      </c>
      <c r="G95" s="166">
        <f>SUM('Pay App 1:Pay App 52'!H95)</f>
        <v>0</v>
      </c>
      <c r="H95" s="165"/>
      <c r="I95" s="166">
        <f t="shared" si="2"/>
        <v>0</v>
      </c>
      <c r="J95" s="167">
        <f t="shared" si="3"/>
        <v>0</v>
      </c>
      <c r="K95" s="166">
        <f t="shared" si="4"/>
        <v>0</v>
      </c>
      <c r="L95" s="166" t="str">
        <f t="shared" si="0"/>
        <v/>
      </c>
      <c r="M95" s="165"/>
      <c r="N95" s="166">
        <f>SUM('Pay App 1:Pay App 53'!L95)+SUM('Pay App 1:Pay App 53'!M95)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Data'!$N$2:$BW$88,55,FALSE)</f>
        <v>0</v>
      </c>
      <c r="F96" s="166">
        <f>IFERROR(E96+'Pay App 52'!F96,"")</f>
        <v>0</v>
      </c>
      <c r="G96" s="166">
        <f>SUM('Pay App 1:Pay App 52'!H96)</f>
        <v>0</v>
      </c>
      <c r="H96" s="165"/>
      <c r="I96" s="166">
        <f t="shared" si="2"/>
        <v>0</v>
      </c>
      <c r="J96" s="167">
        <f t="shared" si="3"/>
        <v>0</v>
      </c>
      <c r="K96" s="166">
        <f t="shared" si="4"/>
        <v>0</v>
      </c>
      <c r="L96" s="166" t="str">
        <f t="shared" si="0"/>
        <v/>
      </c>
      <c r="M96" s="165"/>
      <c r="N96" s="166">
        <f>SUM('Pay App 1:Pay App 53'!L96)+SUM('Pay App 1:Pay App 53'!M96)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Data'!$N$2:$BW$88,55,FALSE)</f>
        <v>0</v>
      </c>
      <c r="F97" s="166">
        <f>IFERROR(E97+'Pay App 52'!F97,"")</f>
        <v>0</v>
      </c>
      <c r="G97" s="166">
        <f>SUM('Pay App 1:Pay App 52'!H97)</f>
        <v>0</v>
      </c>
      <c r="H97" s="165"/>
      <c r="I97" s="166">
        <f t="shared" si="2"/>
        <v>0</v>
      </c>
      <c r="J97" s="167">
        <f t="shared" si="3"/>
        <v>0</v>
      </c>
      <c r="K97" s="166">
        <f t="shared" si="4"/>
        <v>0</v>
      </c>
      <c r="L97" s="166" t="str">
        <f t="shared" si="0"/>
        <v/>
      </c>
      <c r="M97" s="165"/>
      <c r="N97" s="166">
        <f>SUM('Pay App 1:Pay App 53'!L97)+SUM('Pay App 1:Pay App 53'!M97)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Data'!$N$2:$BW$88,55,FALSE)</f>
        <v>0</v>
      </c>
      <c r="F98" s="166">
        <f>IFERROR(E98+'Pay App 52'!F98,"")</f>
        <v>0</v>
      </c>
      <c r="G98" s="166">
        <f>SUM('Pay App 1:Pay App 52'!H98)</f>
        <v>0</v>
      </c>
      <c r="H98" s="165"/>
      <c r="I98" s="166">
        <f t="shared" si="2"/>
        <v>0</v>
      </c>
      <c r="J98" s="167">
        <f t="shared" si="3"/>
        <v>0</v>
      </c>
      <c r="K98" s="166">
        <f t="shared" si="4"/>
        <v>0</v>
      </c>
      <c r="L98" s="166" t="str">
        <f t="shared" si="0"/>
        <v/>
      </c>
      <c r="M98" s="165"/>
      <c r="N98" s="166">
        <f>SUM('Pay App 1:Pay App 53'!L98)+SUM('Pay App 1:Pay App 53'!M98)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Data'!$N$2:$BW$88,55,FALSE)</f>
        <v>0</v>
      </c>
      <c r="F99" s="166">
        <f>IFERROR(E99+'Pay App 52'!F99,"")</f>
        <v>0</v>
      </c>
      <c r="G99" s="166">
        <f>SUM('Pay App 1:Pay App 52'!H99)</f>
        <v>0</v>
      </c>
      <c r="H99" s="165"/>
      <c r="I99" s="166">
        <f t="shared" si="2"/>
        <v>0</v>
      </c>
      <c r="J99" s="167">
        <f t="shared" si="3"/>
        <v>0</v>
      </c>
      <c r="K99" s="166">
        <f t="shared" si="4"/>
        <v>0</v>
      </c>
      <c r="L99" s="166" t="str">
        <f t="shared" si="0"/>
        <v/>
      </c>
      <c r="M99" s="165"/>
      <c r="N99" s="166">
        <f>SUM('Pay App 1:Pay App 53'!L99)+SUM('Pay App 1:Pay App 53'!M99)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Data'!$N$2:$BW$88,55,FALSE)</f>
        <v>0</v>
      </c>
      <c r="F100" s="166">
        <f>IFERROR(E100+'Pay App 52'!F100,"")</f>
        <v>0</v>
      </c>
      <c r="G100" s="166">
        <f>SUM('Pay App 1:Pay App 52'!H100)</f>
        <v>0</v>
      </c>
      <c r="H100" s="165"/>
      <c r="I100" s="166">
        <f>G100+H100</f>
        <v>0</v>
      </c>
      <c r="J100" s="167">
        <f>IFERROR(I100/F100,0)</f>
        <v>0</v>
      </c>
      <c r="K100" s="166">
        <f>IFERROR(F100-I100,"")</f>
        <v>0</v>
      </c>
      <c r="L100" s="166" t="str">
        <f t="shared" si="0"/>
        <v/>
      </c>
      <c r="M100" s="165"/>
      <c r="N100" s="166">
        <f>SUM('Pay App 1:Pay App 53'!L100)+SUM('Pay App 1:Pay App 53'!M100)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53.2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Data'!$N$2:$BW$88,55,FALSE)</f>
        <v>0</v>
      </c>
      <c r="F106" s="166">
        <f>IFERROR(E106+'Pay App 52'!F106,"")</f>
        <v>0</v>
      </c>
      <c r="G106" s="166">
        <f>SUM('Pay App 1:Pay App 52'!H106)</f>
        <v>0</v>
      </c>
      <c r="H106" s="165"/>
      <c r="I106" s="166">
        <f>G106+H106</f>
        <v>0</v>
      </c>
      <c r="J106" s="167">
        <f>IFERROR(I106/F106,0)</f>
        <v>0</v>
      </c>
      <c r="K106" s="166">
        <f>IFERROR(F106-I106,"")</f>
        <v>0</v>
      </c>
      <c r="L106" s="166" t="str">
        <f>IF(AND($H$33&lt;100000, $H$33&gt;0, H106&gt;=1),0,IF(AND($H$33&gt;=100000,H106&lt;&gt;""),O106,""))</f>
        <v/>
      </c>
      <c r="M106" s="165"/>
      <c r="N106" s="166">
        <f>SUM('Pay App 1:Pay App 53'!L106)+SUM('Pay App 1:Pay App 53'!M106)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Data'!$N$2:$BW$88,55,FALSE)</f>
        <v>0</v>
      </c>
      <c r="F107" s="166">
        <f>IFERROR(E107+'Pay App 52'!F107,"")</f>
        <v>0</v>
      </c>
      <c r="G107" s="166">
        <f>SUM('Pay App 1:Pay App 52'!H107)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53'!L107)+SUM('Pay App 1:Pay App 53'!M107)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Data'!$N$2:$BW$88,55,FALSE)</f>
        <v>0</v>
      </c>
      <c r="F108" s="166">
        <f>IFERROR(E108+'Pay App 52'!F108,"")</f>
        <v>0</v>
      </c>
      <c r="G108" s="166">
        <f>SUM('Pay App 1:Pay App 52'!H108)</f>
        <v>0</v>
      </c>
      <c r="H108" s="165"/>
      <c r="I108" s="166">
        <f t="shared" si="6"/>
        <v>0</v>
      </c>
      <c r="J108" s="167">
        <f t="shared" si="7"/>
        <v>0</v>
      </c>
      <c r="K108" s="166">
        <f t="shared" si="8"/>
        <v>0</v>
      </c>
      <c r="L108" s="166" t="str">
        <f t="shared" si="9"/>
        <v/>
      </c>
      <c r="M108" s="165"/>
      <c r="N108" s="166">
        <f>SUM('Pay App 1:Pay App 53'!L108)+SUM('Pay App 1:Pay App 53'!M108)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Data'!$N$2:$BW$88,55,FALSE)</f>
        <v>0</v>
      </c>
      <c r="F109" s="166">
        <f>IFERROR(E109+'Pay App 52'!F109,"")</f>
        <v>0</v>
      </c>
      <c r="G109" s="166">
        <f>SUM('Pay App 1:Pay App 52'!H109)</f>
        <v>0</v>
      </c>
      <c r="H109" s="165"/>
      <c r="I109" s="166">
        <f t="shared" si="6"/>
        <v>0</v>
      </c>
      <c r="J109" s="167">
        <f t="shared" si="7"/>
        <v>0</v>
      </c>
      <c r="K109" s="166">
        <f t="shared" si="8"/>
        <v>0</v>
      </c>
      <c r="L109" s="166" t="str">
        <f t="shared" si="9"/>
        <v/>
      </c>
      <c r="M109" s="165"/>
      <c r="N109" s="166">
        <f>SUM('Pay App 1:Pay App 53'!L109)+SUM('Pay App 1:Pay App 53'!M109)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Data'!$N$2:$BW$88,55,FALSE)</f>
        <v>0</v>
      </c>
      <c r="F110" s="166">
        <f>IFERROR(E110+'Pay App 52'!F110,"")</f>
        <v>0</v>
      </c>
      <c r="G110" s="166">
        <f>SUM('Pay App 1:Pay App 52'!H110)</f>
        <v>0</v>
      </c>
      <c r="H110" s="165"/>
      <c r="I110" s="166">
        <f t="shared" si="6"/>
        <v>0</v>
      </c>
      <c r="J110" s="167">
        <f t="shared" si="7"/>
        <v>0</v>
      </c>
      <c r="K110" s="166">
        <f t="shared" si="8"/>
        <v>0</v>
      </c>
      <c r="L110" s="166" t="str">
        <f t="shared" si="9"/>
        <v/>
      </c>
      <c r="M110" s="165"/>
      <c r="N110" s="166">
        <f>SUM('Pay App 1:Pay App 53'!L110)+SUM('Pay App 1:Pay App 53'!M110)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Data'!$N$2:$BW$88,55,FALSE)</f>
        <v>0</v>
      </c>
      <c r="F111" s="166">
        <f>IFERROR(E111+'Pay App 52'!F111,"")</f>
        <v>0</v>
      </c>
      <c r="G111" s="166">
        <f>SUM('Pay App 1:Pay App 52'!H111)</f>
        <v>0</v>
      </c>
      <c r="H111" s="165"/>
      <c r="I111" s="166">
        <f t="shared" si="6"/>
        <v>0</v>
      </c>
      <c r="J111" s="167">
        <f t="shared" si="7"/>
        <v>0</v>
      </c>
      <c r="K111" s="166">
        <f t="shared" si="8"/>
        <v>0</v>
      </c>
      <c r="L111" s="166" t="str">
        <f t="shared" si="9"/>
        <v/>
      </c>
      <c r="M111" s="165"/>
      <c r="N111" s="166">
        <f>SUM('Pay App 1:Pay App 53'!L111)+SUM('Pay App 1:Pay App 53'!M111)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Data'!$N$2:$BW$88,55,FALSE)</f>
        <v>0</v>
      </c>
      <c r="F112" s="166">
        <f>IFERROR(E112+'Pay App 52'!F112,"")</f>
        <v>0</v>
      </c>
      <c r="G112" s="166">
        <f>SUM('Pay App 1:Pay App 52'!H112)</f>
        <v>0</v>
      </c>
      <c r="H112" s="165"/>
      <c r="I112" s="166">
        <f t="shared" si="6"/>
        <v>0</v>
      </c>
      <c r="J112" s="167">
        <f t="shared" si="7"/>
        <v>0</v>
      </c>
      <c r="K112" s="166">
        <f t="shared" si="8"/>
        <v>0</v>
      </c>
      <c r="L112" s="166" t="str">
        <f t="shared" si="9"/>
        <v/>
      </c>
      <c r="M112" s="165"/>
      <c r="N112" s="166">
        <f>SUM('Pay App 1:Pay App 53'!L112)+SUM('Pay App 1:Pay App 53'!M112)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Data'!$N$2:$BW$88,55,FALSE)</f>
        <v>0</v>
      </c>
      <c r="F113" s="166">
        <f>IFERROR(E113+'Pay App 52'!F113,"")</f>
        <v>0</v>
      </c>
      <c r="G113" s="166">
        <f>SUM('Pay App 1:Pay App 52'!H113)</f>
        <v>0</v>
      </c>
      <c r="H113" s="165"/>
      <c r="I113" s="166">
        <f t="shared" si="6"/>
        <v>0</v>
      </c>
      <c r="J113" s="167">
        <f t="shared" si="7"/>
        <v>0</v>
      </c>
      <c r="K113" s="166">
        <f t="shared" si="8"/>
        <v>0</v>
      </c>
      <c r="L113" s="166" t="str">
        <f t="shared" si="9"/>
        <v/>
      </c>
      <c r="M113" s="165"/>
      <c r="N113" s="166">
        <f>SUM('Pay App 1:Pay App 53'!L113)+SUM('Pay App 1:Pay App 53'!M113)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Data'!$N$2:$BW$88,55,FALSE)</f>
        <v>0</v>
      </c>
      <c r="F114" s="166">
        <f>IFERROR(E114+'Pay App 52'!F114,"")</f>
        <v>0</v>
      </c>
      <c r="G114" s="166">
        <f>SUM('Pay App 1:Pay App 52'!H114)</f>
        <v>0</v>
      </c>
      <c r="H114" s="165"/>
      <c r="I114" s="166">
        <f t="shared" si="6"/>
        <v>0</v>
      </c>
      <c r="J114" s="167">
        <f t="shared" si="7"/>
        <v>0</v>
      </c>
      <c r="K114" s="166">
        <f t="shared" si="8"/>
        <v>0</v>
      </c>
      <c r="L114" s="166" t="str">
        <f t="shared" si="9"/>
        <v/>
      </c>
      <c r="M114" s="165"/>
      <c r="N114" s="166">
        <f>SUM('Pay App 1:Pay App 53'!L114)+SUM('Pay App 1:Pay App 53'!M114)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Data'!$N$2:$BW$88,55,FALSE)</f>
        <v>0</v>
      </c>
      <c r="F115" s="166">
        <f>IFERROR(E115+'Pay App 52'!F115,"")</f>
        <v>0</v>
      </c>
      <c r="G115" s="166">
        <f>SUM('Pay App 1:Pay App 52'!H115)</f>
        <v>0</v>
      </c>
      <c r="H115" s="165"/>
      <c r="I115" s="166">
        <f t="shared" si="6"/>
        <v>0</v>
      </c>
      <c r="J115" s="167">
        <f t="shared" si="7"/>
        <v>0</v>
      </c>
      <c r="K115" s="166">
        <f t="shared" si="8"/>
        <v>0</v>
      </c>
      <c r="L115" s="166" t="str">
        <f t="shared" si="9"/>
        <v/>
      </c>
      <c r="M115" s="165"/>
      <c r="N115" s="166">
        <f>SUM('Pay App 1:Pay App 53'!L115)+SUM('Pay App 1:Pay App 53'!M115)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Data'!$N$2:$BW$88,55,FALSE)</f>
        <v>0</v>
      </c>
      <c r="F116" s="166">
        <f>IFERROR(E116+'Pay App 52'!F116,"")</f>
        <v>0</v>
      </c>
      <c r="G116" s="166">
        <f>SUM('Pay App 1:Pay App 52'!H116)</f>
        <v>0</v>
      </c>
      <c r="H116" s="165"/>
      <c r="I116" s="166">
        <f t="shared" si="6"/>
        <v>0</v>
      </c>
      <c r="J116" s="167">
        <f t="shared" si="7"/>
        <v>0</v>
      </c>
      <c r="K116" s="166">
        <f t="shared" si="8"/>
        <v>0</v>
      </c>
      <c r="L116" s="166" t="str">
        <f t="shared" si="9"/>
        <v/>
      </c>
      <c r="M116" s="165"/>
      <c r="N116" s="166">
        <f>SUM('Pay App 1:Pay App 53'!L116)+SUM('Pay App 1:Pay App 53'!M116)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Data'!$N$2:$BW$88,55,FALSE)</f>
        <v>0</v>
      </c>
      <c r="F117" s="166">
        <f>IFERROR(E117+'Pay App 52'!F117,"")</f>
        <v>0</v>
      </c>
      <c r="G117" s="166">
        <f>SUM('Pay App 1:Pay App 52'!H117)</f>
        <v>0</v>
      </c>
      <c r="H117" s="165"/>
      <c r="I117" s="166">
        <f t="shared" si="6"/>
        <v>0</v>
      </c>
      <c r="J117" s="167">
        <f t="shared" si="7"/>
        <v>0</v>
      </c>
      <c r="K117" s="166">
        <f t="shared" si="8"/>
        <v>0</v>
      </c>
      <c r="L117" s="166" t="str">
        <f t="shared" si="9"/>
        <v/>
      </c>
      <c r="M117" s="165"/>
      <c r="N117" s="166">
        <f>SUM('Pay App 1:Pay App 53'!L117)+SUM('Pay App 1:Pay App 53'!M117)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Data'!$N$2:$BW$88,55,FALSE)</f>
        <v>0</v>
      </c>
      <c r="F118" s="166">
        <f>IFERROR(E118+'Pay App 52'!F118,"")</f>
        <v>0</v>
      </c>
      <c r="G118" s="166">
        <f>SUM('Pay App 1:Pay App 52'!H118)</f>
        <v>0</v>
      </c>
      <c r="H118" s="165"/>
      <c r="I118" s="166">
        <f t="shared" si="6"/>
        <v>0</v>
      </c>
      <c r="J118" s="167">
        <f t="shared" si="7"/>
        <v>0</v>
      </c>
      <c r="K118" s="166">
        <f t="shared" si="8"/>
        <v>0</v>
      </c>
      <c r="L118" s="166" t="str">
        <f t="shared" si="9"/>
        <v/>
      </c>
      <c r="M118" s="165"/>
      <c r="N118" s="166">
        <f>SUM('Pay App 1:Pay App 53'!L118)+SUM('Pay App 1:Pay App 53'!M118)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Data'!$N$2:$BW$88,55,FALSE)</f>
        <v>0</v>
      </c>
      <c r="F119" s="166">
        <f>IFERROR(E119+'Pay App 52'!F119,"")</f>
        <v>0</v>
      </c>
      <c r="G119" s="166">
        <f>SUM('Pay App 1:Pay App 52'!H119)</f>
        <v>0</v>
      </c>
      <c r="H119" s="165"/>
      <c r="I119" s="166">
        <f t="shared" si="6"/>
        <v>0</v>
      </c>
      <c r="J119" s="167">
        <f t="shared" si="7"/>
        <v>0</v>
      </c>
      <c r="K119" s="166">
        <f t="shared" si="8"/>
        <v>0</v>
      </c>
      <c r="L119" s="166" t="str">
        <f t="shared" si="9"/>
        <v/>
      </c>
      <c r="M119" s="165"/>
      <c r="N119" s="166">
        <f>SUM('Pay App 1:Pay App 53'!L119)+SUM('Pay App 1:Pay App 53'!M119)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Data'!$N$2:$BW$88,55,FALSE)</f>
        <v>0</v>
      </c>
      <c r="F120" s="166">
        <f>IFERROR(E120+'Pay App 52'!F120,"")</f>
        <v>0</v>
      </c>
      <c r="G120" s="166">
        <f>SUM('Pay App 1:Pay App 52'!H120)</f>
        <v>0</v>
      </c>
      <c r="H120" s="165"/>
      <c r="I120" s="166">
        <f t="shared" si="6"/>
        <v>0</v>
      </c>
      <c r="J120" s="167">
        <f t="shared" si="7"/>
        <v>0</v>
      </c>
      <c r="K120" s="166">
        <f t="shared" si="8"/>
        <v>0</v>
      </c>
      <c r="L120" s="166" t="str">
        <f t="shared" si="9"/>
        <v/>
      </c>
      <c r="M120" s="165"/>
      <c r="N120" s="166">
        <f>SUM('Pay App 1:Pay App 53'!L120)+SUM('Pay App 1:Pay App 53'!M120)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Data'!$N$2:$BW$88,55,FALSE)</f>
        <v>0</v>
      </c>
      <c r="F121" s="166">
        <f>IFERROR(E121+'Pay App 52'!F121,"")</f>
        <v>0</v>
      </c>
      <c r="G121" s="166">
        <f>SUM('Pay App 1:Pay App 52'!H121)</f>
        <v>0</v>
      </c>
      <c r="H121" s="165"/>
      <c r="I121" s="166">
        <f t="shared" si="6"/>
        <v>0</v>
      </c>
      <c r="J121" s="167">
        <f t="shared" si="7"/>
        <v>0</v>
      </c>
      <c r="K121" s="166">
        <f t="shared" si="8"/>
        <v>0</v>
      </c>
      <c r="L121" s="166" t="str">
        <f t="shared" si="9"/>
        <v/>
      </c>
      <c r="M121" s="165"/>
      <c r="N121" s="166">
        <f>SUM('Pay App 1:Pay App 53'!L121)+SUM('Pay App 1:Pay App 53'!M121)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Data'!$N$2:$BW$88,55,FALSE)</f>
        <v>0</v>
      </c>
      <c r="F122" s="166">
        <f>IFERROR(E122+'Pay App 52'!F122,"")</f>
        <v>0</v>
      </c>
      <c r="G122" s="166">
        <f>SUM('Pay App 1:Pay App 52'!H122)</f>
        <v>0</v>
      </c>
      <c r="H122" s="165"/>
      <c r="I122" s="166">
        <f t="shared" si="6"/>
        <v>0</v>
      </c>
      <c r="J122" s="167">
        <f t="shared" si="7"/>
        <v>0</v>
      </c>
      <c r="K122" s="166">
        <f t="shared" si="8"/>
        <v>0</v>
      </c>
      <c r="L122" s="166" t="str">
        <f t="shared" si="9"/>
        <v/>
      </c>
      <c r="M122" s="165"/>
      <c r="N122" s="166">
        <f>SUM('Pay App 1:Pay App 53'!L122)+SUM('Pay App 1:Pay App 53'!M122)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Data'!$N$2:$BW$88,55,FALSE)</f>
        <v>0</v>
      </c>
      <c r="F123" s="166">
        <f>IFERROR(E123+'Pay App 52'!F123,"")</f>
        <v>0</v>
      </c>
      <c r="G123" s="166">
        <f>SUM('Pay App 1:Pay App 52'!H123)</f>
        <v>0</v>
      </c>
      <c r="H123" s="165"/>
      <c r="I123" s="166">
        <f t="shared" si="6"/>
        <v>0</v>
      </c>
      <c r="J123" s="167">
        <f t="shared" si="7"/>
        <v>0</v>
      </c>
      <c r="K123" s="166">
        <f t="shared" si="8"/>
        <v>0</v>
      </c>
      <c r="L123" s="166" t="str">
        <f t="shared" si="9"/>
        <v/>
      </c>
      <c r="M123" s="165"/>
      <c r="N123" s="166">
        <f>SUM('Pay App 1:Pay App 53'!L123)+SUM('Pay App 1:Pay App 53'!M123)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Data'!$N$2:$BW$88,55,FALSE)</f>
        <v>0</v>
      </c>
      <c r="F124" s="166">
        <f>IFERROR(E124+'Pay App 52'!F124,"")</f>
        <v>0</v>
      </c>
      <c r="G124" s="166">
        <f>SUM('Pay App 1:Pay App 52'!H124)</f>
        <v>0</v>
      </c>
      <c r="H124" s="165"/>
      <c r="I124" s="166">
        <f t="shared" si="6"/>
        <v>0</v>
      </c>
      <c r="J124" s="167">
        <f t="shared" si="7"/>
        <v>0</v>
      </c>
      <c r="K124" s="166">
        <f t="shared" si="8"/>
        <v>0</v>
      </c>
      <c r="L124" s="166" t="str">
        <f t="shared" si="9"/>
        <v/>
      </c>
      <c r="M124" s="165"/>
      <c r="N124" s="166">
        <f>SUM('Pay App 1:Pay App 53'!L124)+SUM('Pay App 1:Pay App 53'!M124)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Data'!$N$2:$BW$88,55,FALSE)</f>
        <v>0</v>
      </c>
      <c r="F125" s="166">
        <f>IFERROR(E125+'Pay App 52'!F125,"")</f>
        <v>0</v>
      </c>
      <c r="G125" s="166">
        <f>SUM('Pay App 1:Pay App 52'!H125)</f>
        <v>0</v>
      </c>
      <c r="H125" s="165"/>
      <c r="I125" s="166">
        <f t="shared" si="6"/>
        <v>0</v>
      </c>
      <c r="J125" s="167">
        <f t="shared" si="7"/>
        <v>0</v>
      </c>
      <c r="K125" s="166">
        <f t="shared" si="8"/>
        <v>0</v>
      </c>
      <c r="L125" s="166" t="str">
        <f t="shared" si="9"/>
        <v/>
      </c>
      <c r="M125" s="165"/>
      <c r="N125" s="166">
        <f>SUM('Pay App 1:Pay App 53'!L125)+SUM('Pay App 1:Pay App 53'!M125)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Data'!$N$2:$BW$88,55,FALSE)</f>
        <v>0</v>
      </c>
      <c r="F126" s="166">
        <f>IFERROR(E126+'Pay App 52'!F126,"")</f>
        <v>0</v>
      </c>
      <c r="G126" s="166">
        <f>SUM('Pay App 1:Pay App 52'!H126)</f>
        <v>0</v>
      </c>
      <c r="H126" s="165"/>
      <c r="I126" s="166">
        <f t="shared" si="6"/>
        <v>0</v>
      </c>
      <c r="J126" s="167">
        <f t="shared" si="7"/>
        <v>0</v>
      </c>
      <c r="K126" s="166">
        <f t="shared" si="8"/>
        <v>0</v>
      </c>
      <c r="L126" s="166" t="str">
        <f t="shared" si="9"/>
        <v/>
      </c>
      <c r="M126" s="165"/>
      <c r="N126" s="166">
        <f>SUM('Pay App 1:Pay App 53'!L126)+SUM('Pay App 1:Pay App 53'!M126)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Data'!$N$2:$BW$88,55,FALSE)</f>
        <v>0</v>
      </c>
      <c r="F127" s="166">
        <f>IFERROR(E127+'Pay App 52'!F127,"")</f>
        <v>0</v>
      </c>
      <c r="G127" s="166">
        <f>SUM('Pay App 1:Pay App 52'!H127)</f>
        <v>0</v>
      </c>
      <c r="H127" s="165"/>
      <c r="I127" s="166">
        <f t="shared" si="6"/>
        <v>0</v>
      </c>
      <c r="J127" s="167">
        <f t="shared" si="7"/>
        <v>0</v>
      </c>
      <c r="K127" s="166">
        <f t="shared" si="8"/>
        <v>0</v>
      </c>
      <c r="L127" s="166" t="str">
        <f t="shared" si="9"/>
        <v/>
      </c>
      <c r="M127" s="165"/>
      <c r="N127" s="166">
        <f>SUM('Pay App 1:Pay App 53'!L127)+SUM('Pay App 1:Pay App 53'!M127)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Data'!$N$2:$BW$88,55,FALSE)</f>
        <v>0</v>
      </c>
      <c r="F128" s="166">
        <f>IFERROR(E128+'Pay App 52'!F128,"")</f>
        <v>0</v>
      </c>
      <c r="G128" s="166">
        <f>SUM('Pay App 1:Pay App 52'!H128)</f>
        <v>0</v>
      </c>
      <c r="H128" s="165"/>
      <c r="I128" s="166">
        <f t="shared" si="6"/>
        <v>0</v>
      </c>
      <c r="J128" s="167">
        <f t="shared" si="7"/>
        <v>0</v>
      </c>
      <c r="K128" s="166">
        <f t="shared" si="8"/>
        <v>0</v>
      </c>
      <c r="L128" s="166" t="str">
        <f t="shared" si="9"/>
        <v/>
      </c>
      <c r="M128" s="165"/>
      <c r="N128" s="166">
        <f>SUM('Pay App 1:Pay App 53'!L128)+SUM('Pay App 1:Pay App 53'!M128)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Data'!$N$2:$BW$88,55,FALSE)</f>
        <v>0</v>
      </c>
      <c r="F129" s="166">
        <f>IFERROR(E129+'Pay App 52'!F129,"")</f>
        <v>0</v>
      </c>
      <c r="G129" s="166">
        <f>SUM('Pay App 1:Pay App 52'!H129)</f>
        <v>0</v>
      </c>
      <c r="H129" s="165"/>
      <c r="I129" s="166">
        <f t="shared" si="6"/>
        <v>0</v>
      </c>
      <c r="J129" s="167">
        <f t="shared" si="7"/>
        <v>0</v>
      </c>
      <c r="K129" s="166">
        <f t="shared" si="8"/>
        <v>0</v>
      </c>
      <c r="L129" s="166" t="str">
        <f t="shared" si="9"/>
        <v/>
      </c>
      <c r="M129" s="165"/>
      <c r="N129" s="166">
        <f>SUM('Pay App 1:Pay App 53'!L129)+SUM('Pay App 1:Pay App 53'!M129)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Data'!$N$2:$BW$88,55,FALSE)</f>
        <v>0</v>
      </c>
      <c r="F130" s="166">
        <f>IFERROR(E130+'Pay App 52'!F130,"")</f>
        <v>0</v>
      </c>
      <c r="G130" s="166">
        <f>SUM('Pay App 1:Pay App 52'!H130)</f>
        <v>0</v>
      </c>
      <c r="H130" s="165"/>
      <c r="I130" s="166">
        <f t="shared" si="6"/>
        <v>0</v>
      </c>
      <c r="J130" s="167">
        <f t="shared" si="7"/>
        <v>0</v>
      </c>
      <c r="K130" s="166">
        <f t="shared" si="8"/>
        <v>0</v>
      </c>
      <c r="L130" s="166" t="str">
        <f t="shared" si="9"/>
        <v/>
      </c>
      <c r="M130" s="165"/>
      <c r="N130" s="166">
        <f>SUM('Pay App 1:Pay App 53'!L130)+SUM('Pay App 1:Pay App 53'!M130)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Data'!$N$2:$BW$88,55,FALSE)</f>
        <v>0</v>
      </c>
      <c r="F131" s="166">
        <f>IFERROR(E131+'Pay App 52'!F131,"")</f>
        <v>0</v>
      </c>
      <c r="G131" s="166">
        <f>SUM('Pay App 1:Pay App 52'!H131)</f>
        <v>0</v>
      </c>
      <c r="H131" s="165"/>
      <c r="I131" s="166">
        <f t="shared" si="6"/>
        <v>0</v>
      </c>
      <c r="J131" s="167">
        <f t="shared" si="7"/>
        <v>0</v>
      </c>
      <c r="K131" s="166">
        <f t="shared" si="8"/>
        <v>0</v>
      </c>
      <c r="L131" s="166" t="str">
        <f t="shared" si="9"/>
        <v/>
      </c>
      <c r="M131" s="165"/>
      <c r="N131" s="166">
        <f>SUM('Pay App 1:Pay App 53'!L131)+SUM('Pay App 1:Pay App 53'!M131)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Data'!$N$2:$BW$88,55,FALSE)</f>
        <v>0</v>
      </c>
      <c r="F132" s="166">
        <f>IFERROR(E132+'Pay App 52'!F132,"")</f>
        <v>0</v>
      </c>
      <c r="G132" s="166">
        <f>SUM('Pay App 1:Pay App 52'!H132)</f>
        <v>0</v>
      </c>
      <c r="H132" s="165"/>
      <c r="I132" s="166">
        <f t="shared" si="6"/>
        <v>0</v>
      </c>
      <c r="J132" s="167">
        <f t="shared" si="7"/>
        <v>0</v>
      </c>
      <c r="K132" s="166">
        <f t="shared" si="8"/>
        <v>0</v>
      </c>
      <c r="L132" s="166" t="str">
        <f t="shared" si="9"/>
        <v/>
      </c>
      <c r="M132" s="165"/>
      <c r="N132" s="166">
        <f>SUM('Pay App 1:Pay App 53'!L132)+SUM('Pay App 1:Pay App 53'!M132)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Data'!$N$2:$BW$88,55,FALSE)</f>
        <v>0</v>
      </c>
      <c r="F133" s="166">
        <f>IFERROR(E133+'Pay App 52'!F133,"")</f>
        <v>0</v>
      </c>
      <c r="G133" s="166">
        <f>SUM('Pay App 1:Pay App 52'!H133)</f>
        <v>0</v>
      </c>
      <c r="H133" s="165"/>
      <c r="I133" s="166">
        <f t="shared" si="6"/>
        <v>0</v>
      </c>
      <c r="J133" s="167">
        <f t="shared" si="7"/>
        <v>0</v>
      </c>
      <c r="K133" s="166">
        <f t="shared" si="8"/>
        <v>0</v>
      </c>
      <c r="L133" s="166" t="str">
        <f t="shared" si="9"/>
        <v/>
      </c>
      <c r="M133" s="165"/>
      <c r="N133" s="166">
        <f>SUM('Pay App 1:Pay App 53'!L133)+SUM('Pay App 1:Pay App 53'!M133)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Data'!$N$2:$BW$88,55,FALSE)</f>
        <v>0</v>
      </c>
      <c r="F134" s="166">
        <f>IFERROR(E134+'Pay App 52'!F134,"")</f>
        <v>0</v>
      </c>
      <c r="G134" s="166">
        <f>SUM('Pay App 1:Pay App 52'!H134)</f>
        <v>0</v>
      </c>
      <c r="H134" s="165"/>
      <c r="I134" s="166">
        <f t="shared" si="6"/>
        <v>0</v>
      </c>
      <c r="J134" s="167">
        <f t="shared" si="7"/>
        <v>0</v>
      </c>
      <c r="K134" s="166">
        <f t="shared" si="8"/>
        <v>0</v>
      </c>
      <c r="L134" s="166" t="str">
        <f t="shared" si="9"/>
        <v/>
      </c>
      <c r="M134" s="165"/>
      <c r="N134" s="166">
        <f>SUM('Pay App 1:Pay App 53'!L134)+SUM('Pay App 1:Pay App 53'!M134)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Data'!$N$2:$BW$88,55,FALSE)</f>
        <v>0</v>
      </c>
      <c r="F135" s="166">
        <f>IFERROR(E135+'Pay App 52'!F135,"")</f>
        <v>0</v>
      </c>
      <c r="G135" s="166">
        <f>SUM('Pay App 1:Pay App 52'!H135)</f>
        <v>0</v>
      </c>
      <c r="H135" s="165"/>
      <c r="I135" s="166">
        <f t="shared" si="6"/>
        <v>0</v>
      </c>
      <c r="J135" s="167">
        <f t="shared" si="7"/>
        <v>0</v>
      </c>
      <c r="K135" s="166">
        <f t="shared" si="8"/>
        <v>0</v>
      </c>
      <c r="L135" s="166" t="str">
        <f t="shared" si="9"/>
        <v/>
      </c>
      <c r="M135" s="165"/>
      <c r="N135" s="166">
        <f>SUM('Pay App 1:Pay App 53'!L135)+SUM('Pay App 1:Pay App 53'!M135)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Data'!$N$2:$BW$88,55,FALSE)</f>
        <v>0</v>
      </c>
      <c r="F136" s="166">
        <f>IFERROR(E136+'Pay App 52'!F136,"")</f>
        <v>0</v>
      </c>
      <c r="G136" s="166">
        <f>SUM('Pay App 1:Pay App 52'!H136)</f>
        <v>0</v>
      </c>
      <c r="H136" s="165"/>
      <c r="I136" s="166">
        <f t="shared" si="6"/>
        <v>0</v>
      </c>
      <c r="J136" s="167">
        <f t="shared" si="7"/>
        <v>0</v>
      </c>
      <c r="K136" s="166">
        <f t="shared" si="8"/>
        <v>0</v>
      </c>
      <c r="L136" s="166" t="str">
        <f t="shared" si="9"/>
        <v/>
      </c>
      <c r="M136" s="165"/>
      <c r="N136" s="166">
        <f>SUM('Pay App 1:Pay App 53'!L136)+SUM('Pay App 1:Pay App 53'!M136)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Data'!$N$2:$BW$88,55,FALSE)</f>
        <v>0</v>
      </c>
      <c r="F137" s="166">
        <f>IFERROR(E137+'Pay App 52'!F137,"")</f>
        <v>0</v>
      </c>
      <c r="G137" s="166">
        <f>SUM('Pay App 1:Pay App 52'!H137)</f>
        <v>0</v>
      </c>
      <c r="H137" s="165"/>
      <c r="I137" s="166">
        <f t="shared" si="6"/>
        <v>0</v>
      </c>
      <c r="J137" s="167">
        <f t="shared" si="7"/>
        <v>0</v>
      </c>
      <c r="K137" s="166">
        <f t="shared" si="8"/>
        <v>0</v>
      </c>
      <c r="L137" s="166" t="str">
        <f t="shared" si="9"/>
        <v/>
      </c>
      <c r="M137" s="165"/>
      <c r="N137" s="166">
        <f>SUM('Pay App 1:Pay App 53'!L137)+SUM('Pay App 1:Pay App 53'!M137)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Data'!$N$2:$BW$88,55,FALSE)</f>
        <v>0</v>
      </c>
      <c r="F138" s="166">
        <f>IFERROR(E138+'Pay App 52'!F138,"")</f>
        <v>0</v>
      </c>
      <c r="G138" s="166">
        <f>SUM('Pay App 1:Pay App 52'!H138)</f>
        <v>0</v>
      </c>
      <c r="H138" s="165"/>
      <c r="I138" s="166">
        <f t="shared" si="6"/>
        <v>0</v>
      </c>
      <c r="J138" s="167">
        <f t="shared" si="7"/>
        <v>0</v>
      </c>
      <c r="K138" s="166">
        <f t="shared" si="8"/>
        <v>0</v>
      </c>
      <c r="L138" s="166" t="str">
        <f t="shared" si="9"/>
        <v/>
      </c>
      <c r="M138" s="165"/>
      <c r="N138" s="166">
        <f>SUM('Pay App 1:Pay App 53'!L138)+SUM('Pay App 1:Pay App 53'!M138)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Data'!$N$2:$BW$88,55,FALSE)</f>
        <v>0</v>
      </c>
      <c r="F139" s="166">
        <f>IFERROR(E139+'Pay App 52'!F139,"")</f>
        <v>0</v>
      </c>
      <c r="G139" s="166">
        <f>SUM('Pay App 1:Pay App 52'!H139)</f>
        <v>0</v>
      </c>
      <c r="H139" s="165"/>
      <c r="I139" s="166">
        <f t="shared" si="6"/>
        <v>0</v>
      </c>
      <c r="J139" s="167">
        <f t="shared" si="7"/>
        <v>0</v>
      </c>
      <c r="K139" s="166">
        <f t="shared" si="8"/>
        <v>0</v>
      </c>
      <c r="L139" s="166" t="str">
        <f t="shared" si="9"/>
        <v/>
      </c>
      <c r="M139" s="165"/>
      <c r="N139" s="166">
        <f>SUM('Pay App 1:Pay App 53'!L139)+SUM('Pay App 1:Pay App 53'!M139)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Data'!$N$2:$BW$88,55,FALSE)</f>
        <v>0</v>
      </c>
      <c r="F140" s="166">
        <f>IFERROR(E140+'Pay App 52'!F140,"")</f>
        <v>0</v>
      </c>
      <c r="G140" s="166">
        <f>SUM('Pay App 1:Pay App 52'!H140)</f>
        <v>0</v>
      </c>
      <c r="H140" s="165"/>
      <c r="I140" s="166">
        <f t="shared" si="6"/>
        <v>0</v>
      </c>
      <c r="J140" s="167">
        <f t="shared" si="7"/>
        <v>0</v>
      </c>
      <c r="K140" s="166">
        <f t="shared" si="8"/>
        <v>0</v>
      </c>
      <c r="L140" s="166" t="str">
        <f t="shared" si="9"/>
        <v/>
      </c>
      <c r="M140" s="165"/>
      <c r="N140" s="166">
        <f>SUM('Pay App 1:Pay App 53'!L140)+SUM('Pay App 1:Pay App 53'!M140)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Data'!$N$2:$BW$88,55,FALSE)</f>
        <v>0</v>
      </c>
      <c r="F141" s="166">
        <f>IFERROR(E141+'Pay App 52'!F141,"")</f>
        <v>0</v>
      </c>
      <c r="G141" s="166">
        <f>SUM('Pay App 1:Pay App 52'!H141)</f>
        <v>0</v>
      </c>
      <c r="H141" s="165"/>
      <c r="I141" s="166">
        <f t="shared" si="6"/>
        <v>0</v>
      </c>
      <c r="J141" s="167">
        <f t="shared" si="7"/>
        <v>0</v>
      </c>
      <c r="K141" s="166">
        <f t="shared" si="8"/>
        <v>0</v>
      </c>
      <c r="L141" s="166" t="str">
        <f t="shared" si="9"/>
        <v/>
      </c>
      <c r="M141" s="165"/>
      <c r="N141" s="166">
        <f>SUM('Pay App 1:Pay App 53'!L141)+SUM('Pay App 1:Pay App 53'!M141)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Data'!$N$2:$BW$88,55,FALSE)</f>
        <v>0</v>
      </c>
      <c r="F142" s="166">
        <f>IFERROR(E142+'Pay App 52'!F142,"")</f>
        <v>0</v>
      </c>
      <c r="G142" s="166">
        <f>SUM('Pay App 1:Pay App 52'!H142)</f>
        <v>0</v>
      </c>
      <c r="H142" s="165"/>
      <c r="I142" s="166">
        <f t="shared" si="6"/>
        <v>0</v>
      </c>
      <c r="J142" s="167">
        <f t="shared" si="7"/>
        <v>0</v>
      </c>
      <c r="K142" s="166">
        <f t="shared" si="8"/>
        <v>0</v>
      </c>
      <c r="L142" s="166" t="str">
        <f t="shared" si="9"/>
        <v/>
      </c>
      <c r="M142" s="165"/>
      <c r="N142" s="166">
        <f>SUM('Pay App 1:Pay App 53'!L142)+SUM('Pay App 1:Pay App 53'!M142)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Data'!$N$2:$BW$88,55,FALSE)</f>
        <v>0</v>
      </c>
      <c r="F143" s="166">
        <f>IFERROR(E143+'Pay App 52'!F143,"")</f>
        <v>0</v>
      </c>
      <c r="G143" s="166">
        <f>SUM('Pay App 1:Pay App 52'!H143)</f>
        <v>0</v>
      </c>
      <c r="H143" s="165"/>
      <c r="I143" s="166">
        <f t="shared" si="6"/>
        <v>0</v>
      </c>
      <c r="J143" s="167">
        <f t="shared" si="7"/>
        <v>0</v>
      </c>
      <c r="K143" s="166">
        <f t="shared" si="8"/>
        <v>0</v>
      </c>
      <c r="L143" s="166" t="str">
        <f t="shared" si="9"/>
        <v/>
      </c>
      <c r="M143" s="165"/>
      <c r="N143" s="166">
        <f>SUM('Pay App 1:Pay App 53'!L143)+SUM('Pay App 1:Pay App 53'!M143)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Data'!$N$2:$BW$88,55,FALSE)</f>
        <v>0</v>
      </c>
      <c r="F144" s="166">
        <f>IFERROR(E144+'Pay App 52'!F144,"")</f>
        <v>0</v>
      </c>
      <c r="G144" s="166">
        <f>SUM('Pay App 1:Pay App 52'!H144)</f>
        <v>0</v>
      </c>
      <c r="H144" s="165"/>
      <c r="I144" s="166">
        <f t="shared" si="6"/>
        <v>0</v>
      </c>
      <c r="J144" s="167">
        <f t="shared" si="7"/>
        <v>0</v>
      </c>
      <c r="K144" s="166">
        <f t="shared" si="8"/>
        <v>0</v>
      </c>
      <c r="L144" s="166" t="str">
        <f t="shared" si="9"/>
        <v/>
      </c>
      <c r="M144" s="165"/>
      <c r="N144" s="166">
        <f>SUM('Pay App 1:Pay App 53'!L144)+SUM('Pay App 1:Pay App 53'!M144)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Data'!$N$2:$BW$88,55,FALSE)</f>
        <v>0</v>
      </c>
      <c r="F145" s="166">
        <f>IFERROR(E145+'Pay App 52'!F145,"")</f>
        <v>0</v>
      </c>
      <c r="G145" s="166">
        <f>SUM('Pay App 1:Pay App 52'!H145)</f>
        <v>0</v>
      </c>
      <c r="H145" s="165"/>
      <c r="I145" s="166">
        <f t="shared" si="6"/>
        <v>0</v>
      </c>
      <c r="J145" s="167">
        <f t="shared" si="7"/>
        <v>0</v>
      </c>
      <c r="K145" s="166">
        <f t="shared" si="8"/>
        <v>0</v>
      </c>
      <c r="L145" s="166" t="str">
        <f t="shared" si="9"/>
        <v/>
      </c>
      <c r="M145" s="165"/>
      <c r="N145" s="166">
        <f>SUM('Pay App 1:Pay App 53'!L145)+SUM('Pay App 1:Pay App 53'!M145)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Data'!$N$2:$BW$88,55,FALSE)</f>
        <v>0</v>
      </c>
      <c r="F146" s="166">
        <f>IFERROR(E146+'Pay App 52'!F146,"")</f>
        <v>0</v>
      </c>
      <c r="G146" s="166">
        <f>SUM('Pay App 1:Pay App 52'!H146)</f>
        <v>0</v>
      </c>
      <c r="H146" s="165"/>
      <c r="I146" s="166">
        <f t="shared" si="6"/>
        <v>0</v>
      </c>
      <c r="J146" s="167">
        <f t="shared" si="7"/>
        <v>0</v>
      </c>
      <c r="K146" s="166">
        <f t="shared" si="8"/>
        <v>0</v>
      </c>
      <c r="L146" s="166" t="str">
        <f t="shared" si="9"/>
        <v/>
      </c>
      <c r="M146" s="165"/>
      <c r="N146" s="166">
        <f>SUM('Pay App 1:Pay App 53'!L146)+SUM('Pay App 1:Pay App 53'!M146)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Data'!$N$2:$BW$88,55,FALSE)</f>
        <v>0</v>
      </c>
      <c r="F147" s="166">
        <f>IFERROR(E147+'Pay App 52'!F147,"")</f>
        <v>0</v>
      </c>
      <c r="G147" s="166">
        <f>SUM('Pay App 1:Pay App 52'!H147)</f>
        <v>0</v>
      </c>
      <c r="H147" s="165"/>
      <c r="I147" s="166">
        <f t="shared" si="6"/>
        <v>0</v>
      </c>
      <c r="J147" s="167">
        <f t="shared" si="7"/>
        <v>0</v>
      </c>
      <c r="K147" s="166">
        <f t="shared" si="8"/>
        <v>0</v>
      </c>
      <c r="L147" s="166" t="str">
        <f t="shared" si="9"/>
        <v/>
      </c>
      <c r="M147" s="165"/>
      <c r="N147" s="166">
        <f>SUM('Pay App 1:Pay App 53'!L147)+SUM('Pay App 1:Pay App 53'!M147)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Data'!$N$2:$BW$88,55,FALSE)</f>
        <v>0</v>
      </c>
      <c r="F148" s="166">
        <f>IFERROR(E148+'Pay App 52'!F148,"")</f>
        <v>0</v>
      </c>
      <c r="G148" s="166">
        <f>SUM('Pay App 1:Pay App 52'!H148)</f>
        <v>0</v>
      </c>
      <c r="H148" s="165"/>
      <c r="I148" s="166">
        <f t="shared" si="6"/>
        <v>0</v>
      </c>
      <c r="J148" s="167">
        <f t="shared" si="7"/>
        <v>0</v>
      </c>
      <c r="K148" s="166">
        <f t="shared" si="8"/>
        <v>0</v>
      </c>
      <c r="L148" s="166" t="str">
        <f t="shared" si="9"/>
        <v/>
      </c>
      <c r="M148" s="165"/>
      <c r="N148" s="166">
        <f>SUM('Pay App 1:Pay App 53'!L148)+SUM('Pay App 1:Pay App 53'!M148)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DqkAB30K0nwP22HAjlC9DGBn8dV2xTMa2nOdlK0ILAgOdpiwUBZi1FpmcAkCqoKYi8szD9nqF1zD31UoxSh2ew==" saltValue="ypU2il5ve7HC2skptS+hhQ=="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87" priority="2" operator="equal">
      <formula>0</formula>
    </cfRule>
  </conditionalFormatting>
  <conditionalFormatting sqref="D106:G148">
    <cfRule type="cellIs" dxfId="86" priority="1" operator="equal">
      <formula>0</formula>
    </cfRule>
  </conditionalFormatting>
  <conditionalFormatting sqref="D10:H10 D12:H14 D19:H21">
    <cfRule type="cellIs" dxfId="85" priority="6" operator="equal">
      <formula>0</formula>
    </cfRule>
  </conditionalFormatting>
  <conditionalFormatting sqref="H51">
    <cfRule type="cellIs" dxfId="84" priority="9" operator="lessThan">
      <formula>0</formula>
    </cfRule>
  </conditionalFormatting>
  <conditionalFormatting sqref="I57:I100 K57:K100 I106:I148 K106:K148 N106:O148">
    <cfRule type="cellIs" dxfId="83" priority="14" operator="equal">
      <formula>0</formula>
    </cfRule>
  </conditionalFormatting>
  <conditionalFormatting sqref="J57:J100 J106:J149">
    <cfRule type="cellIs" dxfId="82" priority="11" operator="greaterThan">
      <formula>1</formula>
    </cfRule>
    <cfRule type="cellIs" dxfId="81" priority="12" operator="equal">
      <formula>0</formula>
    </cfRule>
  </conditionalFormatting>
  <conditionalFormatting sqref="K57:K100 K106:K148">
    <cfRule type="cellIs" dxfId="80" priority="10" operator="lessThan">
      <formula>0</formula>
    </cfRule>
  </conditionalFormatting>
  <conditionalFormatting sqref="M57:M100">
    <cfRule type="cellIs" dxfId="79" priority="13" operator="lessThan">
      <formula>0</formula>
    </cfRule>
  </conditionalFormatting>
  <conditionalFormatting sqref="M106:M148">
    <cfRule type="cellIs" dxfId="78" priority="8" operator="lessThan">
      <formula>0</formula>
    </cfRule>
  </conditionalFormatting>
  <conditionalFormatting sqref="N57:O100">
    <cfRule type="cellIs" dxfId="77"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5597029A-090B-4B7D-9F06-0DE09A2B12FA}">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C57270DC-12DE-4DA9-9165-CE97B94D6648}">
          <x14:formula1>
            <xm:f>'Graph Data'!$L$74:$L$76</xm:f>
          </x14:formula1>
          <xm:sqref>G17</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36B0A-9977-4087-B93E-AC7F8461A134}">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54</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54'!E149)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54'!G41)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53'!H49)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54.1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Data'!$N$2:$BW$88,56,FALSE)</f>
        <v>0</v>
      </c>
      <c r="F57" s="166">
        <f>IFERROR(E57+'Pay App 53'!F57,"")</f>
        <v>0</v>
      </c>
      <c r="G57" s="166">
        <f>SUM('Pay App 1:Pay App 53'!H57)</f>
        <v>0</v>
      </c>
      <c r="H57" s="165"/>
      <c r="I57" s="166">
        <f>G57+H57</f>
        <v>0</v>
      </c>
      <c r="J57" s="167">
        <f>IFERROR(I57/F57,0)</f>
        <v>0</v>
      </c>
      <c r="K57" s="166">
        <f>IFERROR(F57-I57,"")</f>
        <v>0</v>
      </c>
      <c r="L57" s="166" t="str">
        <f>IF(AND($H$33&lt;100000, $H$33&gt;0, H57&gt;=1),0,IF(AND($H$33&gt;=100000,H57&lt;&gt;""),O57,""))</f>
        <v/>
      </c>
      <c r="M57" s="165"/>
      <c r="N57" s="166">
        <f>SUM('Pay App 1:Pay App 54'!L57)+SUM('Pay App 1:Pay App 54'!M57)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Data'!$N$2:$BW$88,56,FALSE)</f>
        <v>0</v>
      </c>
      <c r="F58" s="166">
        <f>IFERROR(E58+'Pay App 53'!F58,"")</f>
        <v>0</v>
      </c>
      <c r="G58" s="166">
        <f>SUM('Pay App 1:Pay App 53'!H58)</f>
        <v>0</v>
      </c>
      <c r="H58" s="165"/>
      <c r="I58" s="166">
        <f>G58+H58</f>
        <v>0</v>
      </c>
      <c r="J58" s="167">
        <f>IFERROR(I58/F58,0)</f>
        <v>0</v>
      </c>
      <c r="K58" s="166">
        <f>IFERROR(F58-I58,"")</f>
        <v>0</v>
      </c>
      <c r="L58" s="166" t="str">
        <f t="shared" ref="L58:L100" si="0">IF(AND($H$33&lt;100000, $H$33&gt;0, H58&gt;=1),0,IF(AND($H$33&gt;=100000,H58&lt;&gt;""),O58,""))</f>
        <v/>
      </c>
      <c r="M58" s="165"/>
      <c r="N58" s="166">
        <f>SUM('Pay App 1:Pay App 54'!L58)+SUM('Pay App 1:Pay App 54'!M58)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Data'!$N$2:$BW$88,56,FALSE)</f>
        <v>0</v>
      </c>
      <c r="F59" s="166">
        <f>IFERROR(E59+'Pay App 53'!F59,"")</f>
        <v>0</v>
      </c>
      <c r="G59" s="166">
        <f>SUM('Pay App 1:Pay App 53'!H59)</f>
        <v>0</v>
      </c>
      <c r="H59" s="165"/>
      <c r="I59" s="166">
        <f t="shared" ref="I59:I99" si="2">G59+H59</f>
        <v>0</v>
      </c>
      <c r="J59" s="167">
        <f t="shared" ref="J59:J99" si="3">IFERROR(I59/F59,0)</f>
        <v>0</v>
      </c>
      <c r="K59" s="166">
        <f t="shared" ref="K59:K99" si="4">IFERROR(F59-I59,"")</f>
        <v>0</v>
      </c>
      <c r="L59" s="166" t="str">
        <f t="shared" si="0"/>
        <v/>
      </c>
      <c r="M59" s="165"/>
      <c r="N59" s="166">
        <f>SUM('Pay App 1:Pay App 54'!L59)+SUM('Pay App 1:Pay App 54'!M59)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Data'!$N$2:$BW$88,56,FALSE)</f>
        <v>0</v>
      </c>
      <c r="F60" s="166">
        <f>IFERROR(E60+'Pay App 53'!F60,"")</f>
        <v>0</v>
      </c>
      <c r="G60" s="166">
        <f>SUM('Pay App 1:Pay App 53'!H60)</f>
        <v>0</v>
      </c>
      <c r="H60" s="165"/>
      <c r="I60" s="166">
        <f t="shared" si="2"/>
        <v>0</v>
      </c>
      <c r="J60" s="167">
        <f t="shared" si="3"/>
        <v>0</v>
      </c>
      <c r="K60" s="166">
        <f t="shared" si="4"/>
        <v>0</v>
      </c>
      <c r="L60" s="166" t="str">
        <f t="shared" si="0"/>
        <v/>
      </c>
      <c r="M60" s="165"/>
      <c r="N60" s="166">
        <f>SUM('Pay App 1:Pay App 54'!L60)+SUM('Pay App 1:Pay App 54'!M60)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Data'!$N$2:$BW$88,56,FALSE)</f>
        <v>0</v>
      </c>
      <c r="F61" s="166">
        <f>IFERROR(E61+'Pay App 53'!F61,"")</f>
        <v>0</v>
      </c>
      <c r="G61" s="166">
        <f>SUM('Pay App 1:Pay App 53'!H61)</f>
        <v>0</v>
      </c>
      <c r="H61" s="165"/>
      <c r="I61" s="166">
        <f t="shared" si="2"/>
        <v>0</v>
      </c>
      <c r="J61" s="167">
        <f t="shared" si="3"/>
        <v>0</v>
      </c>
      <c r="K61" s="166">
        <f t="shared" si="4"/>
        <v>0</v>
      </c>
      <c r="L61" s="166" t="str">
        <f t="shared" si="0"/>
        <v/>
      </c>
      <c r="M61" s="165"/>
      <c r="N61" s="166">
        <f>SUM('Pay App 1:Pay App 54'!L61)+SUM('Pay App 1:Pay App 54'!M61)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Data'!$N$2:$BW$88,56,FALSE)</f>
        <v>0</v>
      </c>
      <c r="F62" s="166">
        <f>IFERROR(E62+'Pay App 53'!F62,"")</f>
        <v>0</v>
      </c>
      <c r="G62" s="166">
        <f>SUM('Pay App 1:Pay App 53'!H62)</f>
        <v>0</v>
      </c>
      <c r="H62" s="165"/>
      <c r="I62" s="166">
        <f t="shared" si="2"/>
        <v>0</v>
      </c>
      <c r="J62" s="167">
        <f t="shared" si="3"/>
        <v>0</v>
      </c>
      <c r="K62" s="166">
        <f t="shared" si="4"/>
        <v>0</v>
      </c>
      <c r="L62" s="166" t="str">
        <f t="shared" si="0"/>
        <v/>
      </c>
      <c r="M62" s="165"/>
      <c r="N62" s="166">
        <f>SUM('Pay App 1:Pay App 54'!L62)+SUM('Pay App 1:Pay App 54'!M62)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Data'!$N$2:$BW$88,56,FALSE)</f>
        <v>0</v>
      </c>
      <c r="F63" s="166">
        <f>IFERROR(E63+'Pay App 53'!F63,"")</f>
        <v>0</v>
      </c>
      <c r="G63" s="166">
        <f>SUM('Pay App 1:Pay App 53'!H63)</f>
        <v>0</v>
      </c>
      <c r="H63" s="165"/>
      <c r="I63" s="166">
        <f t="shared" si="2"/>
        <v>0</v>
      </c>
      <c r="J63" s="167">
        <f t="shared" si="3"/>
        <v>0</v>
      </c>
      <c r="K63" s="166">
        <f t="shared" si="4"/>
        <v>0</v>
      </c>
      <c r="L63" s="166" t="str">
        <f t="shared" si="0"/>
        <v/>
      </c>
      <c r="M63" s="165"/>
      <c r="N63" s="166">
        <f>SUM('Pay App 1:Pay App 54'!L63)+SUM('Pay App 1:Pay App 54'!M63)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Data'!$N$2:$BW$88,56,FALSE)</f>
        <v>0</v>
      </c>
      <c r="F64" s="166">
        <f>IFERROR(E64+'Pay App 53'!F64,"")</f>
        <v>0</v>
      </c>
      <c r="G64" s="166">
        <f>SUM('Pay App 1:Pay App 53'!H64)</f>
        <v>0</v>
      </c>
      <c r="H64" s="165"/>
      <c r="I64" s="166">
        <f t="shared" si="2"/>
        <v>0</v>
      </c>
      <c r="J64" s="167">
        <f t="shared" si="3"/>
        <v>0</v>
      </c>
      <c r="K64" s="166">
        <f t="shared" si="4"/>
        <v>0</v>
      </c>
      <c r="L64" s="166" t="str">
        <f t="shared" si="0"/>
        <v/>
      </c>
      <c r="M64" s="165"/>
      <c r="N64" s="166">
        <f>SUM('Pay App 1:Pay App 54'!L64)+SUM('Pay App 1:Pay App 54'!M64)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Data'!$N$2:$BW$88,56,FALSE)</f>
        <v>0</v>
      </c>
      <c r="F65" s="166">
        <f>IFERROR(E65+'Pay App 53'!F65,"")</f>
        <v>0</v>
      </c>
      <c r="G65" s="166">
        <f>SUM('Pay App 1:Pay App 53'!H65)</f>
        <v>0</v>
      </c>
      <c r="H65" s="165"/>
      <c r="I65" s="166">
        <f t="shared" si="2"/>
        <v>0</v>
      </c>
      <c r="J65" s="167">
        <f t="shared" si="3"/>
        <v>0</v>
      </c>
      <c r="K65" s="166">
        <f t="shared" si="4"/>
        <v>0</v>
      </c>
      <c r="L65" s="166" t="str">
        <f t="shared" si="0"/>
        <v/>
      </c>
      <c r="M65" s="165"/>
      <c r="N65" s="166">
        <f>SUM('Pay App 1:Pay App 54'!L65)+SUM('Pay App 1:Pay App 54'!M65)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Data'!$N$2:$BW$88,56,FALSE)</f>
        <v>0</v>
      </c>
      <c r="F66" s="166">
        <f>IFERROR(E66+'Pay App 53'!F66,"")</f>
        <v>0</v>
      </c>
      <c r="G66" s="166">
        <f>SUM('Pay App 1:Pay App 53'!H66)</f>
        <v>0</v>
      </c>
      <c r="H66" s="165"/>
      <c r="I66" s="166">
        <f t="shared" si="2"/>
        <v>0</v>
      </c>
      <c r="J66" s="167">
        <f t="shared" si="3"/>
        <v>0</v>
      </c>
      <c r="K66" s="166">
        <f t="shared" si="4"/>
        <v>0</v>
      </c>
      <c r="L66" s="166" t="str">
        <f t="shared" si="0"/>
        <v/>
      </c>
      <c r="M66" s="165"/>
      <c r="N66" s="166">
        <f>SUM('Pay App 1:Pay App 54'!L66)+SUM('Pay App 1:Pay App 54'!M66)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Data'!$N$2:$BW$88,56,FALSE)</f>
        <v>0</v>
      </c>
      <c r="F67" s="166">
        <f>IFERROR(E67+'Pay App 53'!F67,"")</f>
        <v>0</v>
      </c>
      <c r="G67" s="166">
        <f>SUM('Pay App 1:Pay App 53'!H67)</f>
        <v>0</v>
      </c>
      <c r="H67" s="165"/>
      <c r="I67" s="166">
        <f t="shared" si="2"/>
        <v>0</v>
      </c>
      <c r="J67" s="167">
        <f t="shared" si="3"/>
        <v>0</v>
      </c>
      <c r="K67" s="166">
        <f t="shared" si="4"/>
        <v>0</v>
      </c>
      <c r="L67" s="166" t="str">
        <f t="shared" si="0"/>
        <v/>
      </c>
      <c r="M67" s="165"/>
      <c r="N67" s="166">
        <f>SUM('Pay App 1:Pay App 54'!L67)+SUM('Pay App 1:Pay App 54'!M67)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Data'!$N$2:$BW$88,56,FALSE)</f>
        <v>0</v>
      </c>
      <c r="F68" s="166">
        <f>IFERROR(E68+'Pay App 53'!F68,"")</f>
        <v>0</v>
      </c>
      <c r="G68" s="166">
        <f>SUM('Pay App 1:Pay App 53'!H68)</f>
        <v>0</v>
      </c>
      <c r="H68" s="165"/>
      <c r="I68" s="166">
        <f t="shared" si="2"/>
        <v>0</v>
      </c>
      <c r="J68" s="167">
        <f t="shared" si="3"/>
        <v>0</v>
      </c>
      <c r="K68" s="166">
        <f t="shared" si="4"/>
        <v>0</v>
      </c>
      <c r="L68" s="166" t="str">
        <f t="shared" si="0"/>
        <v/>
      </c>
      <c r="M68" s="165"/>
      <c r="N68" s="166">
        <f>SUM('Pay App 1:Pay App 54'!L68)+SUM('Pay App 1:Pay App 54'!M68)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Data'!$N$2:$BW$88,56,FALSE)</f>
        <v>0</v>
      </c>
      <c r="F69" s="166">
        <f>IFERROR(E69+'Pay App 53'!F69,"")</f>
        <v>0</v>
      </c>
      <c r="G69" s="166">
        <f>SUM('Pay App 1:Pay App 53'!H69)</f>
        <v>0</v>
      </c>
      <c r="H69" s="165"/>
      <c r="I69" s="166">
        <f t="shared" si="2"/>
        <v>0</v>
      </c>
      <c r="J69" s="167">
        <f t="shared" si="3"/>
        <v>0</v>
      </c>
      <c r="K69" s="166">
        <f t="shared" si="4"/>
        <v>0</v>
      </c>
      <c r="L69" s="166" t="str">
        <f t="shared" si="0"/>
        <v/>
      </c>
      <c r="M69" s="165"/>
      <c r="N69" s="166">
        <f>SUM('Pay App 1:Pay App 54'!L69)+SUM('Pay App 1:Pay App 54'!M69)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Data'!$N$2:$BW$88,56,FALSE)</f>
        <v>0</v>
      </c>
      <c r="F70" s="166">
        <f>IFERROR(E70+'Pay App 53'!F70,"")</f>
        <v>0</v>
      </c>
      <c r="G70" s="166">
        <f>SUM('Pay App 1:Pay App 53'!H70)</f>
        <v>0</v>
      </c>
      <c r="H70" s="165"/>
      <c r="I70" s="166">
        <f t="shared" si="2"/>
        <v>0</v>
      </c>
      <c r="J70" s="167">
        <f t="shared" si="3"/>
        <v>0</v>
      </c>
      <c r="K70" s="166">
        <f t="shared" si="4"/>
        <v>0</v>
      </c>
      <c r="L70" s="166" t="str">
        <f t="shared" si="0"/>
        <v/>
      </c>
      <c r="M70" s="165"/>
      <c r="N70" s="166">
        <f>SUM('Pay App 1:Pay App 54'!L70)+SUM('Pay App 1:Pay App 54'!M70)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Data'!$N$2:$BW$88,56,FALSE)</f>
        <v>0</v>
      </c>
      <c r="F71" s="166">
        <f>IFERROR(E71+'Pay App 53'!F71,"")</f>
        <v>0</v>
      </c>
      <c r="G71" s="166">
        <f>SUM('Pay App 1:Pay App 53'!H71)</f>
        <v>0</v>
      </c>
      <c r="H71" s="165"/>
      <c r="I71" s="166">
        <f t="shared" si="2"/>
        <v>0</v>
      </c>
      <c r="J71" s="167">
        <f t="shared" si="3"/>
        <v>0</v>
      </c>
      <c r="K71" s="166">
        <f t="shared" si="4"/>
        <v>0</v>
      </c>
      <c r="L71" s="166" t="str">
        <f t="shared" si="0"/>
        <v/>
      </c>
      <c r="M71" s="165"/>
      <c r="N71" s="166">
        <f>SUM('Pay App 1:Pay App 54'!L71)+SUM('Pay App 1:Pay App 54'!M71)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Data'!$N$2:$BW$88,56,FALSE)</f>
        <v>0</v>
      </c>
      <c r="F72" s="166">
        <f>IFERROR(E72+'Pay App 53'!F72,"")</f>
        <v>0</v>
      </c>
      <c r="G72" s="166">
        <f>SUM('Pay App 1:Pay App 53'!H72)</f>
        <v>0</v>
      </c>
      <c r="H72" s="165"/>
      <c r="I72" s="166">
        <f t="shared" si="2"/>
        <v>0</v>
      </c>
      <c r="J72" s="167">
        <f t="shared" si="3"/>
        <v>0</v>
      </c>
      <c r="K72" s="166">
        <f t="shared" si="4"/>
        <v>0</v>
      </c>
      <c r="L72" s="166" t="str">
        <f t="shared" si="0"/>
        <v/>
      </c>
      <c r="M72" s="165"/>
      <c r="N72" s="166">
        <f>SUM('Pay App 1:Pay App 54'!L72)+SUM('Pay App 1:Pay App 54'!M72)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Data'!$N$2:$BW$88,56,FALSE)</f>
        <v>0</v>
      </c>
      <c r="F73" s="166">
        <f>IFERROR(E73+'Pay App 53'!F73,"")</f>
        <v>0</v>
      </c>
      <c r="G73" s="166">
        <f>SUM('Pay App 1:Pay App 53'!H73)</f>
        <v>0</v>
      </c>
      <c r="H73" s="165"/>
      <c r="I73" s="166">
        <f t="shared" si="2"/>
        <v>0</v>
      </c>
      <c r="J73" s="167">
        <f t="shared" si="3"/>
        <v>0</v>
      </c>
      <c r="K73" s="166">
        <f t="shared" si="4"/>
        <v>0</v>
      </c>
      <c r="L73" s="166" t="str">
        <f t="shared" si="0"/>
        <v/>
      </c>
      <c r="M73" s="165"/>
      <c r="N73" s="166">
        <f>SUM('Pay App 1:Pay App 54'!L73)+SUM('Pay App 1:Pay App 54'!M73)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Data'!$N$2:$BW$88,56,FALSE)</f>
        <v>0</v>
      </c>
      <c r="F74" s="166">
        <f>IFERROR(E74+'Pay App 53'!F74,"")</f>
        <v>0</v>
      </c>
      <c r="G74" s="166">
        <f>SUM('Pay App 1:Pay App 53'!H74)</f>
        <v>0</v>
      </c>
      <c r="H74" s="165"/>
      <c r="I74" s="166">
        <f t="shared" si="2"/>
        <v>0</v>
      </c>
      <c r="J74" s="167">
        <f t="shared" si="3"/>
        <v>0</v>
      </c>
      <c r="K74" s="166">
        <f t="shared" si="4"/>
        <v>0</v>
      </c>
      <c r="L74" s="166" t="str">
        <f t="shared" si="0"/>
        <v/>
      </c>
      <c r="M74" s="165"/>
      <c r="N74" s="166">
        <f>SUM('Pay App 1:Pay App 54'!L74)+SUM('Pay App 1:Pay App 54'!M74)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Data'!$N$2:$BW$88,56,FALSE)</f>
        <v>0</v>
      </c>
      <c r="F75" s="166">
        <f>IFERROR(E75+'Pay App 53'!F75,"")</f>
        <v>0</v>
      </c>
      <c r="G75" s="166">
        <f>SUM('Pay App 1:Pay App 53'!H75)</f>
        <v>0</v>
      </c>
      <c r="H75" s="165"/>
      <c r="I75" s="166">
        <f t="shared" si="2"/>
        <v>0</v>
      </c>
      <c r="J75" s="167">
        <f t="shared" si="3"/>
        <v>0</v>
      </c>
      <c r="K75" s="166">
        <f t="shared" si="4"/>
        <v>0</v>
      </c>
      <c r="L75" s="166" t="str">
        <f t="shared" si="0"/>
        <v/>
      </c>
      <c r="M75" s="165"/>
      <c r="N75" s="166">
        <f>SUM('Pay App 1:Pay App 54'!L75)+SUM('Pay App 1:Pay App 54'!M75)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Data'!$N$2:$BW$88,56,FALSE)</f>
        <v>0</v>
      </c>
      <c r="F76" s="166">
        <f>IFERROR(E76+'Pay App 53'!F76,"")</f>
        <v>0</v>
      </c>
      <c r="G76" s="166">
        <f>SUM('Pay App 1:Pay App 53'!H76)</f>
        <v>0</v>
      </c>
      <c r="H76" s="165"/>
      <c r="I76" s="166">
        <f t="shared" si="2"/>
        <v>0</v>
      </c>
      <c r="J76" s="167">
        <f t="shared" si="3"/>
        <v>0</v>
      </c>
      <c r="K76" s="166">
        <f t="shared" si="4"/>
        <v>0</v>
      </c>
      <c r="L76" s="166" t="str">
        <f t="shared" si="0"/>
        <v/>
      </c>
      <c r="M76" s="165"/>
      <c r="N76" s="166">
        <f>SUM('Pay App 1:Pay App 54'!L76)+SUM('Pay App 1:Pay App 54'!M76)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Data'!$N$2:$BW$88,56,FALSE)</f>
        <v>0</v>
      </c>
      <c r="F77" s="166">
        <f>IFERROR(E77+'Pay App 53'!F77,"")</f>
        <v>0</v>
      </c>
      <c r="G77" s="166">
        <f>SUM('Pay App 1:Pay App 53'!H77)</f>
        <v>0</v>
      </c>
      <c r="H77" s="165"/>
      <c r="I77" s="166">
        <f t="shared" si="2"/>
        <v>0</v>
      </c>
      <c r="J77" s="167">
        <f t="shared" si="3"/>
        <v>0</v>
      </c>
      <c r="K77" s="166">
        <f t="shared" si="4"/>
        <v>0</v>
      </c>
      <c r="L77" s="166" t="str">
        <f t="shared" si="0"/>
        <v/>
      </c>
      <c r="M77" s="165"/>
      <c r="N77" s="166">
        <f>SUM('Pay App 1:Pay App 54'!L77)+SUM('Pay App 1:Pay App 54'!M77)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Data'!$N$2:$BW$88,56,FALSE)</f>
        <v>0</v>
      </c>
      <c r="F78" s="166">
        <f>IFERROR(E78+'Pay App 53'!F78,"")</f>
        <v>0</v>
      </c>
      <c r="G78" s="166">
        <f>SUM('Pay App 1:Pay App 53'!H78)</f>
        <v>0</v>
      </c>
      <c r="H78" s="165"/>
      <c r="I78" s="166">
        <f t="shared" si="2"/>
        <v>0</v>
      </c>
      <c r="J78" s="167">
        <f t="shared" si="3"/>
        <v>0</v>
      </c>
      <c r="K78" s="166">
        <f t="shared" si="4"/>
        <v>0</v>
      </c>
      <c r="L78" s="166" t="str">
        <f t="shared" si="0"/>
        <v/>
      </c>
      <c r="M78" s="165"/>
      <c r="N78" s="166">
        <f>SUM('Pay App 1:Pay App 54'!L78)+SUM('Pay App 1:Pay App 54'!M78)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Data'!$N$2:$BW$88,56,FALSE)</f>
        <v>0</v>
      </c>
      <c r="F79" s="166">
        <f>IFERROR(E79+'Pay App 53'!F79,"")</f>
        <v>0</v>
      </c>
      <c r="G79" s="166">
        <f>SUM('Pay App 1:Pay App 53'!H79)</f>
        <v>0</v>
      </c>
      <c r="H79" s="165"/>
      <c r="I79" s="166">
        <f t="shared" si="2"/>
        <v>0</v>
      </c>
      <c r="J79" s="167">
        <f t="shared" si="3"/>
        <v>0</v>
      </c>
      <c r="K79" s="166">
        <f t="shared" si="4"/>
        <v>0</v>
      </c>
      <c r="L79" s="166" t="str">
        <f t="shared" si="0"/>
        <v/>
      </c>
      <c r="M79" s="165"/>
      <c r="N79" s="166">
        <f>SUM('Pay App 1:Pay App 54'!L79)+SUM('Pay App 1:Pay App 54'!M79)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Data'!$N$2:$BW$88,56,FALSE)</f>
        <v>0</v>
      </c>
      <c r="F80" s="166">
        <f>IFERROR(E80+'Pay App 53'!F80,"")</f>
        <v>0</v>
      </c>
      <c r="G80" s="166">
        <f>SUM('Pay App 1:Pay App 53'!H80)</f>
        <v>0</v>
      </c>
      <c r="H80" s="165"/>
      <c r="I80" s="166">
        <f t="shared" si="2"/>
        <v>0</v>
      </c>
      <c r="J80" s="167">
        <f t="shared" si="3"/>
        <v>0</v>
      </c>
      <c r="K80" s="166">
        <f t="shared" si="4"/>
        <v>0</v>
      </c>
      <c r="L80" s="166" t="str">
        <f t="shared" si="0"/>
        <v/>
      </c>
      <c r="M80" s="165"/>
      <c r="N80" s="166">
        <f>SUM('Pay App 1:Pay App 54'!L80)+SUM('Pay App 1:Pay App 54'!M80)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Data'!$N$2:$BW$88,56,FALSE)</f>
        <v>0</v>
      </c>
      <c r="F81" s="166">
        <f>IFERROR(E81+'Pay App 53'!F81,"")</f>
        <v>0</v>
      </c>
      <c r="G81" s="166">
        <f>SUM('Pay App 1:Pay App 53'!H81)</f>
        <v>0</v>
      </c>
      <c r="H81" s="165"/>
      <c r="I81" s="166">
        <f t="shared" si="2"/>
        <v>0</v>
      </c>
      <c r="J81" s="167">
        <f t="shared" si="3"/>
        <v>0</v>
      </c>
      <c r="K81" s="166">
        <f t="shared" si="4"/>
        <v>0</v>
      </c>
      <c r="L81" s="166" t="str">
        <f t="shared" si="0"/>
        <v/>
      </c>
      <c r="M81" s="165"/>
      <c r="N81" s="166">
        <f>SUM('Pay App 1:Pay App 54'!L81)+SUM('Pay App 1:Pay App 54'!M81)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Data'!$N$2:$BW$88,56,FALSE)</f>
        <v>0</v>
      </c>
      <c r="F82" s="166">
        <f>IFERROR(E82+'Pay App 53'!F82,"")</f>
        <v>0</v>
      </c>
      <c r="G82" s="166">
        <f>SUM('Pay App 1:Pay App 53'!H82)</f>
        <v>0</v>
      </c>
      <c r="H82" s="165"/>
      <c r="I82" s="166">
        <f t="shared" si="2"/>
        <v>0</v>
      </c>
      <c r="J82" s="167">
        <f t="shared" si="3"/>
        <v>0</v>
      </c>
      <c r="K82" s="166">
        <f t="shared" si="4"/>
        <v>0</v>
      </c>
      <c r="L82" s="166" t="str">
        <f t="shared" si="0"/>
        <v/>
      </c>
      <c r="M82" s="165"/>
      <c r="N82" s="166">
        <f>SUM('Pay App 1:Pay App 54'!L82)+SUM('Pay App 1:Pay App 54'!M82)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Data'!$N$2:$BW$88,56,FALSE)</f>
        <v>0</v>
      </c>
      <c r="F83" s="166">
        <f>IFERROR(E83+'Pay App 53'!F83,"")</f>
        <v>0</v>
      </c>
      <c r="G83" s="166">
        <f>SUM('Pay App 1:Pay App 53'!H83)</f>
        <v>0</v>
      </c>
      <c r="H83" s="165"/>
      <c r="I83" s="166">
        <f t="shared" si="2"/>
        <v>0</v>
      </c>
      <c r="J83" s="167">
        <f t="shared" si="3"/>
        <v>0</v>
      </c>
      <c r="K83" s="166">
        <f t="shared" si="4"/>
        <v>0</v>
      </c>
      <c r="L83" s="166" t="str">
        <f t="shared" si="0"/>
        <v/>
      </c>
      <c r="M83" s="165"/>
      <c r="N83" s="166">
        <f>SUM('Pay App 1:Pay App 54'!L83)+SUM('Pay App 1:Pay App 54'!M83)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Data'!$N$2:$BW$88,56,FALSE)</f>
        <v>0</v>
      </c>
      <c r="F84" s="166">
        <f>IFERROR(E84+'Pay App 53'!F84,"")</f>
        <v>0</v>
      </c>
      <c r="G84" s="166">
        <f>SUM('Pay App 1:Pay App 53'!H84)</f>
        <v>0</v>
      </c>
      <c r="H84" s="165"/>
      <c r="I84" s="166">
        <f t="shared" si="2"/>
        <v>0</v>
      </c>
      <c r="J84" s="167">
        <f t="shared" si="3"/>
        <v>0</v>
      </c>
      <c r="K84" s="166">
        <f t="shared" si="4"/>
        <v>0</v>
      </c>
      <c r="L84" s="166" t="str">
        <f t="shared" si="0"/>
        <v/>
      </c>
      <c r="M84" s="165"/>
      <c r="N84" s="166">
        <f>SUM('Pay App 1:Pay App 54'!L84)+SUM('Pay App 1:Pay App 54'!M84)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Data'!$N$2:$BW$88,56,FALSE)</f>
        <v>0</v>
      </c>
      <c r="F85" s="166">
        <f>IFERROR(E85+'Pay App 53'!F85,"")</f>
        <v>0</v>
      </c>
      <c r="G85" s="166">
        <f>SUM('Pay App 1:Pay App 53'!H85)</f>
        <v>0</v>
      </c>
      <c r="H85" s="165"/>
      <c r="I85" s="166">
        <f t="shared" si="2"/>
        <v>0</v>
      </c>
      <c r="J85" s="167">
        <f t="shared" si="3"/>
        <v>0</v>
      </c>
      <c r="K85" s="166">
        <f t="shared" si="4"/>
        <v>0</v>
      </c>
      <c r="L85" s="166" t="str">
        <f t="shared" si="0"/>
        <v/>
      </c>
      <c r="M85" s="165"/>
      <c r="N85" s="166">
        <f>SUM('Pay App 1:Pay App 54'!L85)+SUM('Pay App 1:Pay App 54'!M85)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Data'!$N$2:$BW$88,56,FALSE)</f>
        <v>0</v>
      </c>
      <c r="F86" s="166">
        <f>IFERROR(E86+'Pay App 53'!F86,"")</f>
        <v>0</v>
      </c>
      <c r="G86" s="166">
        <f>SUM('Pay App 1:Pay App 53'!H86)</f>
        <v>0</v>
      </c>
      <c r="H86" s="165"/>
      <c r="I86" s="166">
        <f t="shared" si="2"/>
        <v>0</v>
      </c>
      <c r="J86" s="167">
        <f t="shared" si="3"/>
        <v>0</v>
      </c>
      <c r="K86" s="166">
        <f t="shared" si="4"/>
        <v>0</v>
      </c>
      <c r="L86" s="166" t="str">
        <f t="shared" si="0"/>
        <v/>
      </c>
      <c r="M86" s="165"/>
      <c r="N86" s="166">
        <f>SUM('Pay App 1:Pay App 54'!L86)+SUM('Pay App 1:Pay App 54'!M86)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Data'!$N$2:$BW$88,56,FALSE)</f>
        <v>0</v>
      </c>
      <c r="F87" s="166">
        <f>IFERROR(E87+'Pay App 53'!F87,"")</f>
        <v>0</v>
      </c>
      <c r="G87" s="166">
        <f>SUM('Pay App 1:Pay App 53'!H87)</f>
        <v>0</v>
      </c>
      <c r="H87" s="165"/>
      <c r="I87" s="166">
        <f t="shared" si="2"/>
        <v>0</v>
      </c>
      <c r="J87" s="167">
        <f t="shared" si="3"/>
        <v>0</v>
      </c>
      <c r="K87" s="166">
        <f t="shared" si="4"/>
        <v>0</v>
      </c>
      <c r="L87" s="166" t="str">
        <f t="shared" si="0"/>
        <v/>
      </c>
      <c r="M87" s="165"/>
      <c r="N87" s="166">
        <f>SUM('Pay App 1:Pay App 54'!L87)+SUM('Pay App 1:Pay App 54'!M87)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Data'!$N$2:$BW$88,56,FALSE)</f>
        <v>0</v>
      </c>
      <c r="F88" s="166">
        <f>IFERROR(E88+'Pay App 53'!F88,"")</f>
        <v>0</v>
      </c>
      <c r="G88" s="166">
        <f>SUM('Pay App 1:Pay App 53'!H88)</f>
        <v>0</v>
      </c>
      <c r="H88" s="165"/>
      <c r="I88" s="166">
        <f t="shared" si="2"/>
        <v>0</v>
      </c>
      <c r="J88" s="167">
        <f t="shared" si="3"/>
        <v>0</v>
      </c>
      <c r="K88" s="166">
        <f t="shared" si="4"/>
        <v>0</v>
      </c>
      <c r="L88" s="166" t="str">
        <f t="shared" si="0"/>
        <v/>
      </c>
      <c r="M88" s="165"/>
      <c r="N88" s="166">
        <f>SUM('Pay App 1:Pay App 54'!L88)+SUM('Pay App 1:Pay App 54'!M88)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Data'!$N$2:$BW$88,56,FALSE)</f>
        <v>0</v>
      </c>
      <c r="F89" s="166">
        <f>IFERROR(E89+'Pay App 53'!F89,"")</f>
        <v>0</v>
      </c>
      <c r="G89" s="166">
        <f>SUM('Pay App 1:Pay App 53'!H89)</f>
        <v>0</v>
      </c>
      <c r="H89" s="165"/>
      <c r="I89" s="166">
        <f t="shared" si="2"/>
        <v>0</v>
      </c>
      <c r="J89" s="167">
        <f t="shared" si="3"/>
        <v>0</v>
      </c>
      <c r="K89" s="166">
        <f t="shared" si="4"/>
        <v>0</v>
      </c>
      <c r="L89" s="166" t="str">
        <f t="shared" si="0"/>
        <v/>
      </c>
      <c r="M89" s="165"/>
      <c r="N89" s="166">
        <f>SUM('Pay App 1:Pay App 54'!L89)+SUM('Pay App 1:Pay App 54'!M89)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Data'!$N$2:$BW$88,56,FALSE)</f>
        <v>0</v>
      </c>
      <c r="F90" s="166">
        <f>IFERROR(E90+'Pay App 53'!F90,"")</f>
        <v>0</v>
      </c>
      <c r="G90" s="166">
        <f>SUM('Pay App 1:Pay App 53'!H90)</f>
        <v>0</v>
      </c>
      <c r="H90" s="165"/>
      <c r="I90" s="166">
        <f t="shared" si="2"/>
        <v>0</v>
      </c>
      <c r="J90" s="167">
        <f t="shared" si="3"/>
        <v>0</v>
      </c>
      <c r="K90" s="166">
        <f t="shared" si="4"/>
        <v>0</v>
      </c>
      <c r="L90" s="166" t="str">
        <f t="shared" si="0"/>
        <v/>
      </c>
      <c r="M90" s="165"/>
      <c r="N90" s="166">
        <f>SUM('Pay App 1:Pay App 54'!L90)+SUM('Pay App 1:Pay App 54'!M90)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Data'!$N$2:$BW$88,56,FALSE)</f>
        <v>0</v>
      </c>
      <c r="F91" s="166">
        <f>IFERROR(E91+'Pay App 53'!F91,"")</f>
        <v>0</v>
      </c>
      <c r="G91" s="166">
        <f>SUM('Pay App 1:Pay App 53'!H91)</f>
        <v>0</v>
      </c>
      <c r="H91" s="165"/>
      <c r="I91" s="166">
        <f t="shared" si="2"/>
        <v>0</v>
      </c>
      <c r="J91" s="167">
        <f t="shared" si="3"/>
        <v>0</v>
      </c>
      <c r="K91" s="166">
        <f t="shared" si="4"/>
        <v>0</v>
      </c>
      <c r="L91" s="166" t="str">
        <f t="shared" si="0"/>
        <v/>
      </c>
      <c r="M91" s="165"/>
      <c r="N91" s="166">
        <f>SUM('Pay App 1:Pay App 54'!L91)+SUM('Pay App 1:Pay App 54'!M91)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Data'!$N$2:$BW$88,56,FALSE)</f>
        <v>0</v>
      </c>
      <c r="F92" s="166">
        <f>IFERROR(E92+'Pay App 53'!F92,"")</f>
        <v>0</v>
      </c>
      <c r="G92" s="166">
        <f>SUM('Pay App 1:Pay App 53'!H92)</f>
        <v>0</v>
      </c>
      <c r="H92" s="165"/>
      <c r="I92" s="166">
        <f t="shared" si="2"/>
        <v>0</v>
      </c>
      <c r="J92" s="167">
        <f t="shared" si="3"/>
        <v>0</v>
      </c>
      <c r="K92" s="166">
        <f t="shared" si="4"/>
        <v>0</v>
      </c>
      <c r="L92" s="166" t="str">
        <f t="shared" si="0"/>
        <v/>
      </c>
      <c r="M92" s="165"/>
      <c r="N92" s="166">
        <f>SUM('Pay App 1:Pay App 54'!L92)+SUM('Pay App 1:Pay App 54'!M92)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Data'!$N$2:$BW$88,56,FALSE)</f>
        <v>0</v>
      </c>
      <c r="F93" s="166">
        <f>IFERROR(E93+'Pay App 53'!F93,"")</f>
        <v>0</v>
      </c>
      <c r="G93" s="166">
        <f>SUM('Pay App 1:Pay App 53'!H93)</f>
        <v>0</v>
      </c>
      <c r="H93" s="165"/>
      <c r="I93" s="166">
        <f t="shared" si="2"/>
        <v>0</v>
      </c>
      <c r="J93" s="167">
        <f t="shared" si="3"/>
        <v>0</v>
      </c>
      <c r="K93" s="166">
        <f t="shared" si="4"/>
        <v>0</v>
      </c>
      <c r="L93" s="166" t="str">
        <f t="shared" si="0"/>
        <v/>
      </c>
      <c r="M93" s="165"/>
      <c r="N93" s="166">
        <f>SUM('Pay App 1:Pay App 54'!L93)+SUM('Pay App 1:Pay App 54'!M93)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Data'!$N$2:$BW$88,56,FALSE)</f>
        <v>0</v>
      </c>
      <c r="F94" s="166">
        <f>IFERROR(E94+'Pay App 53'!F94,"")</f>
        <v>0</v>
      </c>
      <c r="G94" s="166">
        <f>SUM('Pay App 1:Pay App 53'!H94)</f>
        <v>0</v>
      </c>
      <c r="H94" s="165"/>
      <c r="I94" s="166">
        <f t="shared" si="2"/>
        <v>0</v>
      </c>
      <c r="J94" s="167">
        <f t="shared" si="3"/>
        <v>0</v>
      </c>
      <c r="K94" s="166">
        <f t="shared" si="4"/>
        <v>0</v>
      </c>
      <c r="L94" s="166" t="str">
        <f t="shared" si="0"/>
        <v/>
      </c>
      <c r="M94" s="165"/>
      <c r="N94" s="166">
        <f>SUM('Pay App 1:Pay App 54'!L94)+SUM('Pay App 1:Pay App 54'!M94)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Data'!$N$2:$BW$88,56,FALSE)</f>
        <v>0</v>
      </c>
      <c r="F95" s="166">
        <f>IFERROR(E95+'Pay App 53'!F95,"")</f>
        <v>0</v>
      </c>
      <c r="G95" s="166">
        <f>SUM('Pay App 1:Pay App 53'!H95)</f>
        <v>0</v>
      </c>
      <c r="H95" s="165"/>
      <c r="I95" s="166">
        <f t="shared" si="2"/>
        <v>0</v>
      </c>
      <c r="J95" s="167">
        <f t="shared" si="3"/>
        <v>0</v>
      </c>
      <c r="K95" s="166">
        <f t="shared" si="4"/>
        <v>0</v>
      </c>
      <c r="L95" s="166" t="str">
        <f t="shared" si="0"/>
        <v/>
      </c>
      <c r="M95" s="165"/>
      <c r="N95" s="166">
        <f>SUM('Pay App 1:Pay App 54'!L95)+SUM('Pay App 1:Pay App 54'!M95)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Data'!$N$2:$BW$88,56,FALSE)</f>
        <v>0</v>
      </c>
      <c r="F96" s="166">
        <f>IFERROR(E96+'Pay App 53'!F96,"")</f>
        <v>0</v>
      </c>
      <c r="G96" s="166">
        <f>SUM('Pay App 1:Pay App 53'!H96)</f>
        <v>0</v>
      </c>
      <c r="H96" s="165"/>
      <c r="I96" s="166">
        <f t="shared" si="2"/>
        <v>0</v>
      </c>
      <c r="J96" s="167">
        <f t="shared" si="3"/>
        <v>0</v>
      </c>
      <c r="K96" s="166">
        <f t="shared" si="4"/>
        <v>0</v>
      </c>
      <c r="L96" s="166" t="str">
        <f t="shared" si="0"/>
        <v/>
      </c>
      <c r="M96" s="165"/>
      <c r="N96" s="166">
        <f>SUM('Pay App 1:Pay App 54'!L96)+SUM('Pay App 1:Pay App 54'!M96)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Data'!$N$2:$BW$88,56,FALSE)</f>
        <v>0</v>
      </c>
      <c r="F97" s="166">
        <f>IFERROR(E97+'Pay App 53'!F97,"")</f>
        <v>0</v>
      </c>
      <c r="G97" s="166">
        <f>SUM('Pay App 1:Pay App 53'!H97)</f>
        <v>0</v>
      </c>
      <c r="H97" s="165"/>
      <c r="I97" s="166">
        <f t="shared" si="2"/>
        <v>0</v>
      </c>
      <c r="J97" s="167">
        <f t="shared" si="3"/>
        <v>0</v>
      </c>
      <c r="K97" s="166">
        <f t="shared" si="4"/>
        <v>0</v>
      </c>
      <c r="L97" s="166" t="str">
        <f t="shared" si="0"/>
        <v/>
      </c>
      <c r="M97" s="165"/>
      <c r="N97" s="166">
        <f>SUM('Pay App 1:Pay App 54'!L97)+SUM('Pay App 1:Pay App 54'!M97)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Data'!$N$2:$BW$88,56,FALSE)</f>
        <v>0</v>
      </c>
      <c r="F98" s="166">
        <f>IFERROR(E98+'Pay App 53'!F98,"")</f>
        <v>0</v>
      </c>
      <c r="G98" s="166">
        <f>SUM('Pay App 1:Pay App 53'!H98)</f>
        <v>0</v>
      </c>
      <c r="H98" s="165"/>
      <c r="I98" s="166">
        <f t="shared" si="2"/>
        <v>0</v>
      </c>
      <c r="J98" s="167">
        <f t="shared" si="3"/>
        <v>0</v>
      </c>
      <c r="K98" s="166">
        <f t="shared" si="4"/>
        <v>0</v>
      </c>
      <c r="L98" s="166" t="str">
        <f t="shared" si="0"/>
        <v/>
      </c>
      <c r="M98" s="165"/>
      <c r="N98" s="166">
        <f>SUM('Pay App 1:Pay App 54'!L98)+SUM('Pay App 1:Pay App 54'!M98)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Data'!$N$2:$BW$88,56,FALSE)</f>
        <v>0</v>
      </c>
      <c r="F99" s="166">
        <f>IFERROR(E99+'Pay App 53'!F99,"")</f>
        <v>0</v>
      </c>
      <c r="G99" s="166">
        <f>SUM('Pay App 1:Pay App 53'!H99)</f>
        <v>0</v>
      </c>
      <c r="H99" s="165"/>
      <c r="I99" s="166">
        <f t="shared" si="2"/>
        <v>0</v>
      </c>
      <c r="J99" s="167">
        <f t="shared" si="3"/>
        <v>0</v>
      </c>
      <c r="K99" s="166">
        <f t="shared" si="4"/>
        <v>0</v>
      </c>
      <c r="L99" s="166" t="str">
        <f t="shared" si="0"/>
        <v/>
      </c>
      <c r="M99" s="165"/>
      <c r="N99" s="166">
        <f>SUM('Pay App 1:Pay App 54'!L99)+SUM('Pay App 1:Pay App 54'!M99)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Data'!$N$2:$BW$88,56,FALSE)</f>
        <v>0</v>
      </c>
      <c r="F100" s="166">
        <f>IFERROR(E100+'Pay App 53'!F100,"")</f>
        <v>0</v>
      </c>
      <c r="G100" s="166">
        <f>SUM('Pay App 1:Pay App 53'!H100)</f>
        <v>0</v>
      </c>
      <c r="H100" s="165"/>
      <c r="I100" s="166">
        <f>G100+H100</f>
        <v>0</v>
      </c>
      <c r="J100" s="167">
        <f>IFERROR(I100/F100,0)</f>
        <v>0</v>
      </c>
      <c r="K100" s="166">
        <f>IFERROR(F100-I100,"")</f>
        <v>0</v>
      </c>
      <c r="L100" s="166" t="str">
        <f t="shared" si="0"/>
        <v/>
      </c>
      <c r="M100" s="165"/>
      <c r="N100" s="166">
        <f>SUM('Pay App 1:Pay App 54'!L100)+SUM('Pay App 1:Pay App 54'!M100)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54.2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Data'!$N$2:$BW$88,56,FALSE)</f>
        <v>0</v>
      </c>
      <c r="F106" s="166">
        <f>IFERROR(E106+'Pay App 53'!F106,"")</f>
        <v>0</v>
      </c>
      <c r="G106" s="166">
        <f>SUM('Pay App 1:Pay App 53'!H106)</f>
        <v>0</v>
      </c>
      <c r="H106" s="165"/>
      <c r="I106" s="166">
        <f>G106+H106</f>
        <v>0</v>
      </c>
      <c r="J106" s="167">
        <f>IFERROR(I106/F106,0)</f>
        <v>0</v>
      </c>
      <c r="K106" s="166">
        <f>IFERROR(F106-I106,"")</f>
        <v>0</v>
      </c>
      <c r="L106" s="166" t="str">
        <f>IF(AND($H$33&lt;100000, $H$33&gt;0, H106&gt;=1),0,IF(AND($H$33&gt;=100000,H106&lt;&gt;""),O106,""))</f>
        <v/>
      </c>
      <c r="M106" s="165"/>
      <c r="N106" s="166">
        <f>SUM('Pay App 1:Pay App 54'!L106)+SUM('Pay App 1:Pay App 54'!M106)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Data'!$N$2:$BW$88,56,FALSE)</f>
        <v>0</v>
      </c>
      <c r="F107" s="166">
        <f>IFERROR(E107+'Pay App 53'!F107,"")</f>
        <v>0</v>
      </c>
      <c r="G107" s="166">
        <f>SUM('Pay App 1:Pay App 53'!H107)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54'!L107)+SUM('Pay App 1:Pay App 54'!M107)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Data'!$N$2:$BW$88,56,FALSE)</f>
        <v>0</v>
      </c>
      <c r="F108" s="166">
        <f>IFERROR(E108+'Pay App 53'!F108,"")</f>
        <v>0</v>
      </c>
      <c r="G108" s="166">
        <f>SUM('Pay App 1:Pay App 53'!H108)</f>
        <v>0</v>
      </c>
      <c r="H108" s="165"/>
      <c r="I108" s="166">
        <f t="shared" si="6"/>
        <v>0</v>
      </c>
      <c r="J108" s="167">
        <f t="shared" si="7"/>
        <v>0</v>
      </c>
      <c r="K108" s="166">
        <f t="shared" si="8"/>
        <v>0</v>
      </c>
      <c r="L108" s="166" t="str">
        <f t="shared" si="9"/>
        <v/>
      </c>
      <c r="M108" s="165"/>
      <c r="N108" s="166">
        <f>SUM('Pay App 1:Pay App 54'!L108)+SUM('Pay App 1:Pay App 54'!M108)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Data'!$N$2:$BW$88,56,FALSE)</f>
        <v>0</v>
      </c>
      <c r="F109" s="166">
        <f>IFERROR(E109+'Pay App 53'!F109,"")</f>
        <v>0</v>
      </c>
      <c r="G109" s="166">
        <f>SUM('Pay App 1:Pay App 53'!H109)</f>
        <v>0</v>
      </c>
      <c r="H109" s="165"/>
      <c r="I109" s="166">
        <f t="shared" si="6"/>
        <v>0</v>
      </c>
      <c r="J109" s="167">
        <f t="shared" si="7"/>
        <v>0</v>
      </c>
      <c r="K109" s="166">
        <f t="shared" si="8"/>
        <v>0</v>
      </c>
      <c r="L109" s="166" t="str">
        <f t="shared" si="9"/>
        <v/>
      </c>
      <c r="M109" s="165"/>
      <c r="N109" s="166">
        <f>SUM('Pay App 1:Pay App 54'!L109)+SUM('Pay App 1:Pay App 54'!M109)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Data'!$N$2:$BW$88,56,FALSE)</f>
        <v>0</v>
      </c>
      <c r="F110" s="166">
        <f>IFERROR(E110+'Pay App 53'!F110,"")</f>
        <v>0</v>
      </c>
      <c r="G110" s="166">
        <f>SUM('Pay App 1:Pay App 53'!H110)</f>
        <v>0</v>
      </c>
      <c r="H110" s="165"/>
      <c r="I110" s="166">
        <f t="shared" si="6"/>
        <v>0</v>
      </c>
      <c r="J110" s="167">
        <f t="shared" si="7"/>
        <v>0</v>
      </c>
      <c r="K110" s="166">
        <f t="shared" si="8"/>
        <v>0</v>
      </c>
      <c r="L110" s="166" t="str">
        <f t="shared" si="9"/>
        <v/>
      </c>
      <c r="M110" s="165"/>
      <c r="N110" s="166">
        <f>SUM('Pay App 1:Pay App 54'!L110)+SUM('Pay App 1:Pay App 54'!M110)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Data'!$N$2:$BW$88,56,FALSE)</f>
        <v>0</v>
      </c>
      <c r="F111" s="166">
        <f>IFERROR(E111+'Pay App 53'!F111,"")</f>
        <v>0</v>
      </c>
      <c r="G111" s="166">
        <f>SUM('Pay App 1:Pay App 53'!H111)</f>
        <v>0</v>
      </c>
      <c r="H111" s="165"/>
      <c r="I111" s="166">
        <f t="shared" si="6"/>
        <v>0</v>
      </c>
      <c r="J111" s="167">
        <f t="shared" si="7"/>
        <v>0</v>
      </c>
      <c r="K111" s="166">
        <f t="shared" si="8"/>
        <v>0</v>
      </c>
      <c r="L111" s="166" t="str">
        <f t="shared" si="9"/>
        <v/>
      </c>
      <c r="M111" s="165"/>
      <c r="N111" s="166">
        <f>SUM('Pay App 1:Pay App 54'!L111)+SUM('Pay App 1:Pay App 54'!M111)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Data'!$N$2:$BW$88,56,FALSE)</f>
        <v>0</v>
      </c>
      <c r="F112" s="166">
        <f>IFERROR(E112+'Pay App 53'!F112,"")</f>
        <v>0</v>
      </c>
      <c r="G112" s="166">
        <f>SUM('Pay App 1:Pay App 53'!H112)</f>
        <v>0</v>
      </c>
      <c r="H112" s="165"/>
      <c r="I112" s="166">
        <f t="shared" si="6"/>
        <v>0</v>
      </c>
      <c r="J112" s="167">
        <f t="shared" si="7"/>
        <v>0</v>
      </c>
      <c r="K112" s="166">
        <f t="shared" si="8"/>
        <v>0</v>
      </c>
      <c r="L112" s="166" t="str">
        <f t="shared" si="9"/>
        <v/>
      </c>
      <c r="M112" s="165"/>
      <c r="N112" s="166">
        <f>SUM('Pay App 1:Pay App 54'!L112)+SUM('Pay App 1:Pay App 54'!M112)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Data'!$N$2:$BW$88,56,FALSE)</f>
        <v>0</v>
      </c>
      <c r="F113" s="166">
        <f>IFERROR(E113+'Pay App 53'!F113,"")</f>
        <v>0</v>
      </c>
      <c r="G113" s="166">
        <f>SUM('Pay App 1:Pay App 53'!H113)</f>
        <v>0</v>
      </c>
      <c r="H113" s="165"/>
      <c r="I113" s="166">
        <f t="shared" si="6"/>
        <v>0</v>
      </c>
      <c r="J113" s="167">
        <f t="shared" si="7"/>
        <v>0</v>
      </c>
      <c r="K113" s="166">
        <f t="shared" si="8"/>
        <v>0</v>
      </c>
      <c r="L113" s="166" t="str">
        <f t="shared" si="9"/>
        <v/>
      </c>
      <c r="M113" s="165"/>
      <c r="N113" s="166">
        <f>SUM('Pay App 1:Pay App 54'!L113)+SUM('Pay App 1:Pay App 54'!M113)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Data'!$N$2:$BW$88,56,FALSE)</f>
        <v>0</v>
      </c>
      <c r="F114" s="166">
        <f>IFERROR(E114+'Pay App 53'!F114,"")</f>
        <v>0</v>
      </c>
      <c r="G114" s="166">
        <f>SUM('Pay App 1:Pay App 53'!H114)</f>
        <v>0</v>
      </c>
      <c r="H114" s="165"/>
      <c r="I114" s="166">
        <f t="shared" si="6"/>
        <v>0</v>
      </c>
      <c r="J114" s="167">
        <f t="shared" si="7"/>
        <v>0</v>
      </c>
      <c r="K114" s="166">
        <f t="shared" si="8"/>
        <v>0</v>
      </c>
      <c r="L114" s="166" t="str">
        <f t="shared" si="9"/>
        <v/>
      </c>
      <c r="M114" s="165"/>
      <c r="N114" s="166">
        <f>SUM('Pay App 1:Pay App 54'!L114)+SUM('Pay App 1:Pay App 54'!M114)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Data'!$N$2:$BW$88,56,FALSE)</f>
        <v>0</v>
      </c>
      <c r="F115" s="166">
        <f>IFERROR(E115+'Pay App 53'!F115,"")</f>
        <v>0</v>
      </c>
      <c r="G115" s="166">
        <f>SUM('Pay App 1:Pay App 53'!H115)</f>
        <v>0</v>
      </c>
      <c r="H115" s="165"/>
      <c r="I115" s="166">
        <f t="shared" si="6"/>
        <v>0</v>
      </c>
      <c r="J115" s="167">
        <f t="shared" si="7"/>
        <v>0</v>
      </c>
      <c r="K115" s="166">
        <f t="shared" si="8"/>
        <v>0</v>
      </c>
      <c r="L115" s="166" t="str">
        <f t="shared" si="9"/>
        <v/>
      </c>
      <c r="M115" s="165"/>
      <c r="N115" s="166">
        <f>SUM('Pay App 1:Pay App 54'!L115)+SUM('Pay App 1:Pay App 54'!M115)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Data'!$N$2:$BW$88,56,FALSE)</f>
        <v>0</v>
      </c>
      <c r="F116" s="166">
        <f>IFERROR(E116+'Pay App 53'!F116,"")</f>
        <v>0</v>
      </c>
      <c r="G116" s="166">
        <f>SUM('Pay App 1:Pay App 53'!H116)</f>
        <v>0</v>
      </c>
      <c r="H116" s="165"/>
      <c r="I116" s="166">
        <f t="shared" si="6"/>
        <v>0</v>
      </c>
      <c r="J116" s="167">
        <f t="shared" si="7"/>
        <v>0</v>
      </c>
      <c r="K116" s="166">
        <f t="shared" si="8"/>
        <v>0</v>
      </c>
      <c r="L116" s="166" t="str">
        <f t="shared" si="9"/>
        <v/>
      </c>
      <c r="M116" s="165"/>
      <c r="N116" s="166">
        <f>SUM('Pay App 1:Pay App 54'!L116)+SUM('Pay App 1:Pay App 54'!M116)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Data'!$N$2:$BW$88,56,FALSE)</f>
        <v>0</v>
      </c>
      <c r="F117" s="166">
        <f>IFERROR(E117+'Pay App 53'!F117,"")</f>
        <v>0</v>
      </c>
      <c r="G117" s="166">
        <f>SUM('Pay App 1:Pay App 53'!H117)</f>
        <v>0</v>
      </c>
      <c r="H117" s="165"/>
      <c r="I117" s="166">
        <f t="shared" si="6"/>
        <v>0</v>
      </c>
      <c r="J117" s="167">
        <f t="shared" si="7"/>
        <v>0</v>
      </c>
      <c r="K117" s="166">
        <f t="shared" si="8"/>
        <v>0</v>
      </c>
      <c r="L117" s="166" t="str">
        <f t="shared" si="9"/>
        <v/>
      </c>
      <c r="M117" s="165"/>
      <c r="N117" s="166">
        <f>SUM('Pay App 1:Pay App 54'!L117)+SUM('Pay App 1:Pay App 54'!M117)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Data'!$N$2:$BW$88,56,FALSE)</f>
        <v>0</v>
      </c>
      <c r="F118" s="166">
        <f>IFERROR(E118+'Pay App 53'!F118,"")</f>
        <v>0</v>
      </c>
      <c r="G118" s="166">
        <f>SUM('Pay App 1:Pay App 53'!H118)</f>
        <v>0</v>
      </c>
      <c r="H118" s="165"/>
      <c r="I118" s="166">
        <f t="shared" si="6"/>
        <v>0</v>
      </c>
      <c r="J118" s="167">
        <f t="shared" si="7"/>
        <v>0</v>
      </c>
      <c r="K118" s="166">
        <f t="shared" si="8"/>
        <v>0</v>
      </c>
      <c r="L118" s="166" t="str">
        <f t="shared" si="9"/>
        <v/>
      </c>
      <c r="M118" s="165"/>
      <c r="N118" s="166">
        <f>SUM('Pay App 1:Pay App 54'!L118)+SUM('Pay App 1:Pay App 54'!M118)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Data'!$N$2:$BW$88,56,FALSE)</f>
        <v>0</v>
      </c>
      <c r="F119" s="166">
        <f>IFERROR(E119+'Pay App 53'!F119,"")</f>
        <v>0</v>
      </c>
      <c r="G119" s="166">
        <f>SUM('Pay App 1:Pay App 53'!H119)</f>
        <v>0</v>
      </c>
      <c r="H119" s="165"/>
      <c r="I119" s="166">
        <f t="shared" si="6"/>
        <v>0</v>
      </c>
      <c r="J119" s="167">
        <f t="shared" si="7"/>
        <v>0</v>
      </c>
      <c r="K119" s="166">
        <f t="shared" si="8"/>
        <v>0</v>
      </c>
      <c r="L119" s="166" t="str">
        <f t="shared" si="9"/>
        <v/>
      </c>
      <c r="M119" s="165"/>
      <c r="N119" s="166">
        <f>SUM('Pay App 1:Pay App 54'!L119)+SUM('Pay App 1:Pay App 54'!M119)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Data'!$N$2:$BW$88,56,FALSE)</f>
        <v>0</v>
      </c>
      <c r="F120" s="166">
        <f>IFERROR(E120+'Pay App 53'!F120,"")</f>
        <v>0</v>
      </c>
      <c r="G120" s="166">
        <f>SUM('Pay App 1:Pay App 53'!H120)</f>
        <v>0</v>
      </c>
      <c r="H120" s="165"/>
      <c r="I120" s="166">
        <f t="shared" si="6"/>
        <v>0</v>
      </c>
      <c r="J120" s="167">
        <f t="shared" si="7"/>
        <v>0</v>
      </c>
      <c r="K120" s="166">
        <f t="shared" si="8"/>
        <v>0</v>
      </c>
      <c r="L120" s="166" t="str">
        <f t="shared" si="9"/>
        <v/>
      </c>
      <c r="M120" s="165"/>
      <c r="N120" s="166">
        <f>SUM('Pay App 1:Pay App 54'!L120)+SUM('Pay App 1:Pay App 54'!M120)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Data'!$N$2:$BW$88,56,FALSE)</f>
        <v>0</v>
      </c>
      <c r="F121" s="166">
        <f>IFERROR(E121+'Pay App 53'!F121,"")</f>
        <v>0</v>
      </c>
      <c r="G121" s="166">
        <f>SUM('Pay App 1:Pay App 53'!H121)</f>
        <v>0</v>
      </c>
      <c r="H121" s="165"/>
      <c r="I121" s="166">
        <f t="shared" si="6"/>
        <v>0</v>
      </c>
      <c r="J121" s="167">
        <f t="shared" si="7"/>
        <v>0</v>
      </c>
      <c r="K121" s="166">
        <f t="shared" si="8"/>
        <v>0</v>
      </c>
      <c r="L121" s="166" t="str">
        <f t="shared" si="9"/>
        <v/>
      </c>
      <c r="M121" s="165"/>
      <c r="N121" s="166">
        <f>SUM('Pay App 1:Pay App 54'!L121)+SUM('Pay App 1:Pay App 54'!M121)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Data'!$N$2:$BW$88,56,FALSE)</f>
        <v>0</v>
      </c>
      <c r="F122" s="166">
        <f>IFERROR(E122+'Pay App 53'!F122,"")</f>
        <v>0</v>
      </c>
      <c r="G122" s="166">
        <f>SUM('Pay App 1:Pay App 53'!H122)</f>
        <v>0</v>
      </c>
      <c r="H122" s="165"/>
      <c r="I122" s="166">
        <f t="shared" si="6"/>
        <v>0</v>
      </c>
      <c r="J122" s="167">
        <f t="shared" si="7"/>
        <v>0</v>
      </c>
      <c r="K122" s="166">
        <f t="shared" si="8"/>
        <v>0</v>
      </c>
      <c r="L122" s="166" t="str">
        <f t="shared" si="9"/>
        <v/>
      </c>
      <c r="M122" s="165"/>
      <c r="N122" s="166">
        <f>SUM('Pay App 1:Pay App 54'!L122)+SUM('Pay App 1:Pay App 54'!M122)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Data'!$N$2:$BW$88,56,FALSE)</f>
        <v>0</v>
      </c>
      <c r="F123" s="166">
        <f>IFERROR(E123+'Pay App 53'!F123,"")</f>
        <v>0</v>
      </c>
      <c r="G123" s="166">
        <f>SUM('Pay App 1:Pay App 53'!H123)</f>
        <v>0</v>
      </c>
      <c r="H123" s="165"/>
      <c r="I123" s="166">
        <f t="shared" si="6"/>
        <v>0</v>
      </c>
      <c r="J123" s="167">
        <f t="shared" si="7"/>
        <v>0</v>
      </c>
      <c r="K123" s="166">
        <f t="shared" si="8"/>
        <v>0</v>
      </c>
      <c r="L123" s="166" t="str">
        <f t="shared" si="9"/>
        <v/>
      </c>
      <c r="M123" s="165"/>
      <c r="N123" s="166">
        <f>SUM('Pay App 1:Pay App 54'!L123)+SUM('Pay App 1:Pay App 54'!M123)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Data'!$N$2:$BW$88,56,FALSE)</f>
        <v>0</v>
      </c>
      <c r="F124" s="166">
        <f>IFERROR(E124+'Pay App 53'!F124,"")</f>
        <v>0</v>
      </c>
      <c r="G124" s="166">
        <f>SUM('Pay App 1:Pay App 53'!H124)</f>
        <v>0</v>
      </c>
      <c r="H124" s="165"/>
      <c r="I124" s="166">
        <f t="shared" si="6"/>
        <v>0</v>
      </c>
      <c r="J124" s="167">
        <f t="shared" si="7"/>
        <v>0</v>
      </c>
      <c r="K124" s="166">
        <f t="shared" si="8"/>
        <v>0</v>
      </c>
      <c r="L124" s="166" t="str">
        <f t="shared" si="9"/>
        <v/>
      </c>
      <c r="M124" s="165"/>
      <c r="N124" s="166">
        <f>SUM('Pay App 1:Pay App 54'!L124)+SUM('Pay App 1:Pay App 54'!M124)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Data'!$N$2:$BW$88,56,FALSE)</f>
        <v>0</v>
      </c>
      <c r="F125" s="166">
        <f>IFERROR(E125+'Pay App 53'!F125,"")</f>
        <v>0</v>
      </c>
      <c r="G125" s="166">
        <f>SUM('Pay App 1:Pay App 53'!H125)</f>
        <v>0</v>
      </c>
      <c r="H125" s="165"/>
      <c r="I125" s="166">
        <f t="shared" si="6"/>
        <v>0</v>
      </c>
      <c r="J125" s="167">
        <f t="shared" si="7"/>
        <v>0</v>
      </c>
      <c r="K125" s="166">
        <f t="shared" si="8"/>
        <v>0</v>
      </c>
      <c r="L125" s="166" t="str">
        <f t="shared" si="9"/>
        <v/>
      </c>
      <c r="M125" s="165"/>
      <c r="N125" s="166">
        <f>SUM('Pay App 1:Pay App 54'!L125)+SUM('Pay App 1:Pay App 54'!M125)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Data'!$N$2:$BW$88,56,FALSE)</f>
        <v>0</v>
      </c>
      <c r="F126" s="166">
        <f>IFERROR(E126+'Pay App 53'!F126,"")</f>
        <v>0</v>
      </c>
      <c r="G126" s="166">
        <f>SUM('Pay App 1:Pay App 53'!H126)</f>
        <v>0</v>
      </c>
      <c r="H126" s="165"/>
      <c r="I126" s="166">
        <f t="shared" si="6"/>
        <v>0</v>
      </c>
      <c r="J126" s="167">
        <f t="shared" si="7"/>
        <v>0</v>
      </c>
      <c r="K126" s="166">
        <f t="shared" si="8"/>
        <v>0</v>
      </c>
      <c r="L126" s="166" t="str">
        <f t="shared" si="9"/>
        <v/>
      </c>
      <c r="M126" s="165"/>
      <c r="N126" s="166">
        <f>SUM('Pay App 1:Pay App 54'!L126)+SUM('Pay App 1:Pay App 54'!M126)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Data'!$N$2:$BW$88,56,FALSE)</f>
        <v>0</v>
      </c>
      <c r="F127" s="166">
        <f>IFERROR(E127+'Pay App 53'!F127,"")</f>
        <v>0</v>
      </c>
      <c r="G127" s="166">
        <f>SUM('Pay App 1:Pay App 53'!H127)</f>
        <v>0</v>
      </c>
      <c r="H127" s="165"/>
      <c r="I127" s="166">
        <f t="shared" si="6"/>
        <v>0</v>
      </c>
      <c r="J127" s="167">
        <f t="shared" si="7"/>
        <v>0</v>
      </c>
      <c r="K127" s="166">
        <f t="shared" si="8"/>
        <v>0</v>
      </c>
      <c r="L127" s="166" t="str">
        <f t="shared" si="9"/>
        <v/>
      </c>
      <c r="M127" s="165"/>
      <c r="N127" s="166">
        <f>SUM('Pay App 1:Pay App 54'!L127)+SUM('Pay App 1:Pay App 54'!M127)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Data'!$N$2:$BW$88,56,FALSE)</f>
        <v>0</v>
      </c>
      <c r="F128" s="166">
        <f>IFERROR(E128+'Pay App 53'!F128,"")</f>
        <v>0</v>
      </c>
      <c r="G128" s="166">
        <f>SUM('Pay App 1:Pay App 53'!H128)</f>
        <v>0</v>
      </c>
      <c r="H128" s="165"/>
      <c r="I128" s="166">
        <f t="shared" si="6"/>
        <v>0</v>
      </c>
      <c r="J128" s="167">
        <f t="shared" si="7"/>
        <v>0</v>
      </c>
      <c r="K128" s="166">
        <f t="shared" si="8"/>
        <v>0</v>
      </c>
      <c r="L128" s="166" t="str">
        <f t="shared" si="9"/>
        <v/>
      </c>
      <c r="M128" s="165"/>
      <c r="N128" s="166">
        <f>SUM('Pay App 1:Pay App 54'!L128)+SUM('Pay App 1:Pay App 54'!M128)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Data'!$N$2:$BW$88,56,FALSE)</f>
        <v>0</v>
      </c>
      <c r="F129" s="166">
        <f>IFERROR(E129+'Pay App 53'!F129,"")</f>
        <v>0</v>
      </c>
      <c r="G129" s="166">
        <f>SUM('Pay App 1:Pay App 53'!H129)</f>
        <v>0</v>
      </c>
      <c r="H129" s="165"/>
      <c r="I129" s="166">
        <f t="shared" si="6"/>
        <v>0</v>
      </c>
      <c r="J129" s="167">
        <f t="shared" si="7"/>
        <v>0</v>
      </c>
      <c r="K129" s="166">
        <f t="shared" si="8"/>
        <v>0</v>
      </c>
      <c r="L129" s="166" t="str">
        <f t="shared" si="9"/>
        <v/>
      </c>
      <c r="M129" s="165"/>
      <c r="N129" s="166">
        <f>SUM('Pay App 1:Pay App 54'!L129)+SUM('Pay App 1:Pay App 54'!M129)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Data'!$N$2:$BW$88,56,FALSE)</f>
        <v>0</v>
      </c>
      <c r="F130" s="166">
        <f>IFERROR(E130+'Pay App 53'!F130,"")</f>
        <v>0</v>
      </c>
      <c r="G130" s="166">
        <f>SUM('Pay App 1:Pay App 53'!H130)</f>
        <v>0</v>
      </c>
      <c r="H130" s="165"/>
      <c r="I130" s="166">
        <f t="shared" si="6"/>
        <v>0</v>
      </c>
      <c r="J130" s="167">
        <f t="shared" si="7"/>
        <v>0</v>
      </c>
      <c r="K130" s="166">
        <f t="shared" si="8"/>
        <v>0</v>
      </c>
      <c r="L130" s="166" t="str">
        <f t="shared" si="9"/>
        <v/>
      </c>
      <c r="M130" s="165"/>
      <c r="N130" s="166">
        <f>SUM('Pay App 1:Pay App 54'!L130)+SUM('Pay App 1:Pay App 54'!M130)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Data'!$N$2:$BW$88,56,FALSE)</f>
        <v>0</v>
      </c>
      <c r="F131" s="166">
        <f>IFERROR(E131+'Pay App 53'!F131,"")</f>
        <v>0</v>
      </c>
      <c r="G131" s="166">
        <f>SUM('Pay App 1:Pay App 53'!H131)</f>
        <v>0</v>
      </c>
      <c r="H131" s="165"/>
      <c r="I131" s="166">
        <f t="shared" si="6"/>
        <v>0</v>
      </c>
      <c r="J131" s="167">
        <f t="shared" si="7"/>
        <v>0</v>
      </c>
      <c r="K131" s="166">
        <f t="shared" si="8"/>
        <v>0</v>
      </c>
      <c r="L131" s="166" t="str">
        <f t="shared" si="9"/>
        <v/>
      </c>
      <c r="M131" s="165"/>
      <c r="N131" s="166">
        <f>SUM('Pay App 1:Pay App 54'!L131)+SUM('Pay App 1:Pay App 54'!M131)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Data'!$N$2:$BW$88,56,FALSE)</f>
        <v>0</v>
      </c>
      <c r="F132" s="166">
        <f>IFERROR(E132+'Pay App 53'!F132,"")</f>
        <v>0</v>
      </c>
      <c r="G132" s="166">
        <f>SUM('Pay App 1:Pay App 53'!H132)</f>
        <v>0</v>
      </c>
      <c r="H132" s="165"/>
      <c r="I132" s="166">
        <f t="shared" si="6"/>
        <v>0</v>
      </c>
      <c r="J132" s="167">
        <f t="shared" si="7"/>
        <v>0</v>
      </c>
      <c r="K132" s="166">
        <f t="shared" si="8"/>
        <v>0</v>
      </c>
      <c r="L132" s="166" t="str">
        <f t="shared" si="9"/>
        <v/>
      </c>
      <c r="M132" s="165"/>
      <c r="N132" s="166">
        <f>SUM('Pay App 1:Pay App 54'!L132)+SUM('Pay App 1:Pay App 54'!M132)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Data'!$N$2:$BW$88,56,FALSE)</f>
        <v>0</v>
      </c>
      <c r="F133" s="166">
        <f>IFERROR(E133+'Pay App 53'!F133,"")</f>
        <v>0</v>
      </c>
      <c r="G133" s="166">
        <f>SUM('Pay App 1:Pay App 53'!H133)</f>
        <v>0</v>
      </c>
      <c r="H133" s="165"/>
      <c r="I133" s="166">
        <f t="shared" si="6"/>
        <v>0</v>
      </c>
      <c r="J133" s="167">
        <f t="shared" si="7"/>
        <v>0</v>
      </c>
      <c r="K133" s="166">
        <f t="shared" si="8"/>
        <v>0</v>
      </c>
      <c r="L133" s="166" t="str">
        <f t="shared" si="9"/>
        <v/>
      </c>
      <c r="M133" s="165"/>
      <c r="N133" s="166">
        <f>SUM('Pay App 1:Pay App 54'!L133)+SUM('Pay App 1:Pay App 54'!M133)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Data'!$N$2:$BW$88,56,FALSE)</f>
        <v>0</v>
      </c>
      <c r="F134" s="166">
        <f>IFERROR(E134+'Pay App 53'!F134,"")</f>
        <v>0</v>
      </c>
      <c r="G134" s="166">
        <f>SUM('Pay App 1:Pay App 53'!H134)</f>
        <v>0</v>
      </c>
      <c r="H134" s="165"/>
      <c r="I134" s="166">
        <f t="shared" si="6"/>
        <v>0</v>
      </c>
      <c r="J134" s="167">
        <f t="shared" si="7"/>
        <v>0</v>
      </c>
      <c r="K134" s="166">
        <f t="shared" si="8"/>
        <v>0</v>
      </c>
      <c r="L134" s="166" t="str">
        <f t="shared" si="9"/>
        <v/>
      </c>
      <c r="M134" s="165"/>
      <c r="N134" s="166">
        <f>SUM('Pay App 1:Pay App 54'!L134)+SUM('Pay App 1:Pay App 54'!M134)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Data'!$N$2:$BW$88,56,FALSE)</f>
        <v>0</v>
      </c>
      <c r="F135" s="166">
        <f>IFERROR(E135+'Pay App 53'!F135,"")</f>
        <v>0</v>
      </c>
      <c r="G135" s="166">
        <f>SUM('Pay App 1:Pay App 53'!H135)</f>
        <v>0</v>
      </c>
      <c r="H135" s="165"/>
      <c r="I135" s="166">
        <f t="shared" si="6"/>
        <v>0</v>
      </c>
      <c r="J135" s="167">
        <f t="shared" si="7"/>
        <v>0</v>
      </c>
      <c r="K135" s="166">
        <f t="shared" si="8"/>
        <v>0</v>
      </c>
      <c r="L135" s="166" t="str">
        <f t="shared" si="9"/>
        <v/>
      </c>
      <c r="M135" s="165"/>
      <c r="N135" s="166">
        <f>SUM('Pay App 1:Pay App 54'!L135)+SUM('Pay App 1:Pay App 54'!M135)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Data'!$N$2:$BW$88,56,FALSE)</f>
        <v>0</v>
      </c>
      <c r="F136" s="166">
        <f>IFERROR(E136+'Pay App 53'!F136,"")</f>
        <v>0</v>
      </c>
      <c r="G136" s="166">
        <f>SUM('Pay App 1:Pay App 53'!H136)</f>
        <v>0</v>
      </c>
      <c r="H136" s="165"/>
      <c r="I136" s="166">
        <f t="shared" si="6"/>
        <v>0</v>
      </c>
      <c r="J136" s="167">
        <f t="shared" si="7"/>
        <v>0</v>
      </c>
      <c r="K136" s="166">
        <f t="shared" si="8"/>
        <v>0</v>
      </c>
      <c r="L136" s="166" t="str">
        <f t="shared" si="9"/>
        <v/>
      </c>
      <c r="M136" s="165"/>
      <c r="N136" s="166">
        <f>SUM('Pay App 1:Pay App 54'!L136)+SUM('Pay App 1:Pay App 54'!M136)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Data'!$N$2:$BW$88,56,FALSE)</f>
        <v>0</v>
      </c>
      <c r="F137" s="166">
        <f>IFERROR(E137+'Pay App 53'!F137,"")</f>
        <v>0</v>
      </c>
      <c r="G137" s="166">
        <f>SUM('Pay App 1:Pay App 53'!H137)</f>
        <v>0</v>
      </c>
      <c r="H137" s="165"/>
      <c r="I137" s="166">
        <f t="shared" si="6"/>
        <v>0</v>
      </c>
      <c r="J137" s="167">
        <f t="shared" si="7"/>
        <v>0</v>
      </c>
      <c r="K137" s="166">
        <f t="shared" si="8"/>
        <v>0</v>
      </c>
      <c r="L137" s="166" t="str">
        <f t="shared" si="9"/>
        <v/>
      </c>
      <c r="M137" s="165"/>
      <c r="N137" s="166">
        <f>SUM('Pay App 1:Pay App 54'!L137)+SUM('Pay App 1:Pay App 54'!M137)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Data'!$N$2:$BW$88,56,FALSE)</f>
        <v>0</v>
      </c>
      <c r="F138" s="166">
        <f>IFERROR(E138+'Pay App 53'!F138,"")</f>
        <v>0</v>
      </c>
      <c r="G138" s="166">
        <f>SUM('Pay App 1:Pay App 53'!H138)</f>
        <v>0</v>
      </c>
      <c r="H138" s="165"/>
      <c r="I138" s="166">
        <f t="shared" si="6"/>
        <v>0</v>
      </c>
      <c r="J138" s="167">
        <f t="shared" si="7"/>
        <v>0</v>
      </c>
      <c r="K138" s="166">
        <f t="shared" si="8"/>
        <v>0</v>
      </c>
      <c r="L138" s="166" t="str">
        <f t="shared" si="9"/>
        <v/>
      </c>
      <c r="M138" s="165"/>
      <c r="N138" s="166">
        <f>SUM('Pay App 1:Pay App 54'!L138)+SUM('Pay App 1:Pay App 54'!M138)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Data'!$N$2:$BW$88,56,FALSE)</f>
        <v>0</v>
      </c>
      <c r="F139" s="166">
        <f>IFERROR(E139+'Pay App 53'!F139,"")</f>
        <v>0</v>
      </c>
      <c r="G139" s="166">
        <f>SUM('Pay App 1:Pay App 53'!H139)</f>
        <v>0</v>
      </c>
      <c r="H139" s="165"/>
      <c r="I139" s="166">
        <f t="shared" si="6"/>
        <v>0</v>
      </c>
      <c r="J139" s="167">
        <f t="shared" si="7"/>
        <v>0</v>
      </c>
      <c r="K139" s="166">
        <f t="shared" si="8"/>
        <v>0</v>
      </c>
      <c r="L139" s="166" t="str">
        <f t="shared" si="9"/>
        <v/>
      </c>
      <c r="M139" s="165"/>
      <c r="N139" s="166">
        <f>SUM('Pay App 1:Pay App 54'!L139)+SUM('Pay App 1:Pay App 54'!M139)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Data'!$N$2:$BW$88,56,FALSE)</f>
        <v>0</v>
      </c>
      <c r="F140" s="166">
        <f>IFERROR(E140+'Pay App 53'!F140,"")</f>
        <v>0</v>
      </c>
      <c r="G140" s="166">
        <f>SUM('Pay App 1:Pay App 53'!H140)</f>
        <v>0</v>
      </c>
      <c r="H140" s="165"/>
      <c r="I140" s="166">
        <f t="shared" si="6"/>
        <v>0</v>
      </c>
      <c r="J140" s="167">
        <f t="shared" si="7"/>
        <v>0</v>
      </c>
      <c r="K140" s="166">
        <f t="shared" si="8"/>
        <v>0</v>
      </c>
      <c r="L140" s="166" t="str">
        <f t="shared" si="9"/>
        <v/>
      </c>
      <c r="M140" s="165"/>
      <c r="N140" s="166">
        <f>SUM('Pay App 1:Pay App 54'!L140)+SUM('Pay App 1:Pay App 54'!M140)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Data'!$N$2:$BW$88,56,FALSE)</f>
        <v>0</v>
      </c>
      <c r="F141" s="166">
        <f>IFERROR(E141+'Pay App 53'!F141,"")</f>
        <v>0</v>
      </c>
      <c r="G141" s="166">
        <f>SUM('Pay App 1:Pay App 53'!H141)</f>
        <v>0</v>
      </c>
      <c r="H141" s="165"/>
      <c r="I141" s="166">
        <f t="shared" si="6"/>
        <v>0</v>
      </c>
      <c r="J141" s="167">
        <f t="shared" si="7"/>
        <v>0</v>
      </c>
      <c r="K141" s="166">
        <f t="shared" si="8"/>
        <v>0</v>
      </c>
      <c r="L141" s="166" t="str">
        <f t="shared" si="9"/>
        <v/>
      </c>
      <c r="M141" s="165"/>
      <c r="N141" s="166">
        <f>SUM('Pay App 1:Pay App 54'!L141)+SUM('Pay App 1:Pay App 54'!M141)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Data'!$N$2:$BW$88,56,FALSE)</f>
        <v>0</v>
      </c>
      <c r="F142" s="166">
        <f>IFERROR(E142+'Pay App 53'!F142,"")</f>
        <v>0</v>
      </c>
      <c r="G142" s="166">
        <f>SUM('Pay App 1:Pay App 53'!H142)</f>
        <v>0</v>
      </c>
      <c r="H142" s="165"/>
      <c r="I142" s="166">
        <f t="shared" si="6"/>
        <v>0</v>
      </c>
      <c r="J142" s="167">
        <f t="shared" si="7"/>
        <v>0</v>
      </c>
      <c r="K142" s="166">
        <f t="shared" si="8"/>
        <v>0</v>
      </c>
      <c r="L142" s="166" t="str">
        <f t="shared" si="9"/>
        <v/>
      </c>
      <c r="M142" s="165"/>
      <c r="N142" s="166">
        <f>SUM('Pay App 1:Pay App 54'!L142)+SUM('Pay App 1:Pay App 54'!M142)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Data'!$N$2:$BW$88,56,FALSE)</f>
        <v>0</v>
      </c>
      <c r="F143" s="166">
        <f>IFERROR(E143+'Pay App 53'!F143,"")</f>
        <v>0</v>
      </c>
      <c r="G143" s="166">
        <f>SUM('Pay App 1:Pay App 53'!H143)</f>
        <v>0</v>
      </c>
      <c r="H143" s="165"/>
      <c r="I143" s="166">
        <f t="shared" si="6"/>
        <v>0</v>
      </c>
      <c r="J143" s="167">
        <f t="shared" si="7"/>
        <v>0</v>
      </c>
      <c r="K143" s="166">
        <f t="shared" si="8"/>
        <v>0</v>
      </c>
      <c r="L143" s="166" t="str">
        <f t="shared" si="9"/>
        <v/>
      </c>
      <c r="M143" s="165"/>
      <c r="N143" s="166">
        <f>SUM('Pay App 1:Pay App 54'!L143)+SUM('Pay App 1:Pay App 54'!M143)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Data'!$N$2:$BW$88,56,FALSE)</f>
        <v>0</v>
      </c>
      <c r="F144" s="166">
        <f>IFERROR(E144+'Pay App 53'!F144,"")</f>
        <v>0</v>
      </c>
      <c r="G144" s="166">
        <f>SUM('Pay App 1:Pay App 53'!H144)</f>
        <v>0</v>
      </c>
      <c r="H144" s="165"/>
      <c r="I144" s="166">
        <f t="shared" si="6"/>
        <v>0</v>
      </c>
      <c r="J144" s="167">
        <f t="shared" si="7"/>
        <v>0</v>
      </c>
      <c r="K144" s="166">
        <f t="shared" si="8"/>
        <v>0</v>
      </c>
      <c r="L144" s="166" t="str">
        <f t="shared" si="9"/>
        <v/>
      </c>
      <c r="M144" s="165"/>
      <c r="N144" s="166">
        <f>SUM('Pay App 1:Pay App 54'!L144)+SUM('Pay App 1:Pay App 54'!M144)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Data'!$N$2:$BW$88,56,FALSE)</f>
        <v>0</v>
      </c>
      <c r="F145" s="166">
        <f>IFERROR(E145+'Pay App 53'!F145,"")</f>
        <v>0</v>
      </c>
      <c r="G145" s="166">
        <f>SUM('Pay App 1:Pay App 53'!H145)</f>
        <v>0</v>
      </c>
      <c r="H145" s="165"/>
      <c r="I145" s="166">
        <f t="shared" si="6"/>
        <v>0</v>
      </c>
      <c r="J145" s="167">
        <f t="shared" si="7"/>
        <v>0</v>
      </c>
      <c r="K145" s="166">
        <f t="shared" si="8"/>
        <v>0</v>
      </c>
      <c r="L145" s="166" t="str">
        <f t="shared" si="9"/>
        <v/>
      </c>
      <c r="M145" s="165"/>
      <c r="N145" s="166">
        <f>SUM('Pay App 1:Pay App 54'!L145)+SUM('Pay App 1:Pay App 54'!M145)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Data'!$N$2:$BW$88,56,FALSE)</f>
        <v>0</v>
      </c>
      <c r="F146" s="166">
        <f>IFERROR(E146+'Pay App 53'!F146,"")</f>
        <v>0</v>
      </c>
      <c r="G146" s="166">
        <f>SUM('Pay App 1:Pay App 53'!H146)</f>
        <v>0</v>
      </c>
      <c r="H146" s="165"/>
      <c r="I146" s="166">
        <f t="shared" si="6"/>
        <v>0</v>
      </c>
      <c r="J146" s="167">
        <f t="shared" si="7"/>
        <v>0</v>
      </c>
      <c r="K146" s="166">
        <f t="shared" si="8"/>
        <v>0</v>
      </c>
      <c r="L146" s="166" t="str">
        <f t="shared" si="9"/>
        <v/>
      </c>
      <c r="M146" s="165"/>
      <c r="N146" s="166">
        <f>SUM('Pay App 1:Pay App 54'!L146)+SUM('Pay App 1:Pay App 54'!M146)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Data'!$N$2:$BW$88,56,FALSE)</f>
        <v>0</v>
      </c>
      <c r="F147" s="166">
        <f>IFERROR(E147+'Pay App 53'!F147,"")</f>
        <v>0</v>
      </c>
      <c r="G147" s="166">
        <f>SUM('Pay App 1:Pay App 53'!H147)</f>
        <v>0</v>
      </c>
      <c r="H147" s="165"/>
      <c r="I147" s="166">
        <f t="shared" si="6"/>
        <v>0</v>
      </c>
      <c r="J147" s="167">
        <f t="shared" si="7"/>
        <v>0</v>
      </c>
      <c r="K147" s="166">
        <f t="shared" si="8"/>
        <v>0</v>
      </c>
      <c r="L147" s="166" t="str">
        <f t="shared" si="9"/>
        <v/>
      </c>
      <c r="M147" s="165"/>
      <c r="N147" s="166">
        <f>SUM('Pay App 1:Pay App 54'!L147)+SUM('Pay App 1:Pay App 54'!M147)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Data'!$N$2:$BW$88,56,FALSE)</f>
        <v>0</v>
      </c>
      <c r="F148" s="166">
        <f>IFERROR(E148+'Pay App 53'!F148,"")</f>
        <v>0</v>
      </c>
      <c r="G148" s="166">
        <f>SUM('Pay App 1:Pay App 53'!H148)</f>
        <v>0</v>
      </c>
      <c r="H148" s="165"/>
      <c r="I148" s="166">
        <f t="shared" si="6"/>
        <v>0</v>
      </c>
      <c r="J148" s="167">
        <f t="shared" si="7"/>
        <v>0</v>
      </c>
      <c r="K148" s="166">
        <f t="shared" si="8"/>
        <v>0</v>
      </c>
      <c r="L148" s="166" t="str">
        <f t="shared" si="9"/>
        <v/>
      </c>
      <c r="M148" s="165"/>
      <c r="N148" s="166">
        <f>SUM('Pay App 1:Pay App 54'!L148)+SUM('Pay App 1:Pay App 54'!M148)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iBXu0P5xKwUp/tkIjI+7GVwKjP3SDAnz6mJfoaf+wEnDa5K6YtEuE45QSWQE9F2a5p6yAFVw1wPLdDwBrTSxA==" saltValue="Bp/QnsmTPdgOp7c42JwLVQ=="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76" priority="2" operator="equal">
      <formula>0</formula>
    </cfRule>
  </conditionalFormatting>
  <conditionalFormatting sqref="D106:G148">
    <cfRule type="cellIs" dxfId="75" priority="1" operator="equal">
      <formula>0</formula>
    </cfRule>
  </conditionalFormatting>
  <conditionalFormatting sqref="D10:H10 D12:H14 D19:H21">
    <cfRule type="cellIs" dxfId="74" priority="6" operator="equal">
      <formula>0</formula>
    </cfRule>
  </conditionalFormatting>
  <conditionalFormatting sqref="H51">
    <cfRule type="cellIs" dxfId="73" priority="9" operator="lessThan">
      <formula>0</formula>
    </cfRule>
  </conditionalFormatting>
  <conditionalFormatting sqref="I57:I100 K57:K100 I106:I148 K106:K148 N106:O148">
    <cfRule type="cellIs" dxfId="72" priority="14" operator="equal">
      <formula>0</formula>
    </cfRule>
  </conditionalFormatting>
  <conditionalFormatting sqref="J57:J100 J106:J149">
    <cfRule type="cellIs" dxfId="71" priority="11" operator="greaterThan">
      <formula>1</formula>
    </cfRule>
    <cfRule type="cellIs" dxfId="70" priority="12" operator="equal">
      <formula>0</formula>
    </cfRule>
  </conditionalFormatting>
  <conditionalFormatting sqref="K57:K100 K106:K148">
    <cfRule type="cellIs" dxfId="69" priority="10" operator="lessThan">
      <formula>0</formula>
    </cfRule>
  </conditionalFormatting>
  <conditionalFormatting sqref="M57:M100">
    <cfRule type="cellIs" dxfId="68" priority="13" operator="lessThan">
      <formula>0</formula>
    </cfRule>
  </conditionalFormatting>
  <conditionalFormatting sqref="M106:M148">
    <cfRule type="cellIs" dxfId="67" priority="8" operator="lessThan">
      <formula>0</formula>
    </cfRule>
  </conditionalFormatting>
  <conditionalFormatting sqref="N57:O100">
    <cfRule type="cellIs" dxfId="66"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F983115D-1915-4E95-B726-66880F48C951}">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FB023641-A091-40B4-BED1-931A87C4BCF3}">
          <x14:formula1>
            <xm:f>'Graph Data'!$L$74:$L$76</xm:f>
          </x14:formula1>
          <xm:sqref>G17</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EFECD-C9D2-4573-B77E-2A24069F8843}">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55</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55'!E149)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55'!G41)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54'!H49)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55.1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Data'!$N$2:$BW$88,57,FALSE)</f>
        <v>0</v>
      </c>
      <c r="F57" s="166">
        <f>IFERROR(E57+'Pay App 54'!F57,"")</f>
        <v>0</v>
      </c>
      <c r="G57" s="166">
        <f>SUM('Pay App 1:Pay App 54'!H57)</f>
        <v>0</v>
      </c>
      <c r="H57" s="165"/>
      <c r="I57" s="166">
        <f>G57+H57</f>
        <v>0</v>
      </c>
      <c r="J57" s="167">
        <f>IFERROR(I57/F57,0)</f>
        <v>0</v>
      </c>
      <c r="K57" s="166">
        <f>IFERROR(F57-I57,"")</f>
        <v>0</v>
      </c>
      <c r="L57" s="166" t="str">
        <f>IF(AND($H$33&lt;100000, $H$33&gt;0, H57&gt;=1),0,IF(AND($H$33&gt;=100000,H57&lt;&gt;""),O57,""))</f>
        <v/>
      </c>
      <c r="M57" s="165"/>
      <c r="N57" s="166">
        <f>SUM('Pay App 1:Pay App 55'!L57)+SUM('Pay App 1:Pay App 55'!M57)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Data'!$N$2:$BW$88,57,FALSE)</f>
        <v>0</v>
      </c>
      <c r="F58" s="166">
        <f>IFERROR(E58+'Pay App 54'!F58,"")</f>
        <v>0</v>
      </c>
      <c r="G58" s="166">
        <f>SUM('Pay App 1:Pay App 54'!H58)</f>
        <v>0</v>
      </c>
      <c r="H58" s="165"/>
      <c r="I58" s="166">
        <f>G58+H58</f>
        <v>0</v>
      </c>
      <c r="J58" s="167">
        <f>IFERROR(I58/F58,0)</f>
        <v>0</v>
      </c>
      <c r="K58" s="166">
        <f>IFERROR(F58-I58,"")</f>
        <v>0</v>
      </c>
      <c r="L58" s="166" t="str">
        <f t="shared" ref="L58:L100" si="0">IF(AND($H$33&lt;100000, $H$33&gt;0, H58&gt;=1),0,IF(AND($H$33&gt;=100000,H58&lt;&gt;""),O58,""))</f>
        <v/>
      </c>
      <c r="M58" s="165"/>
      <c r="N58" s="166">
        <f>SUM('Pay App 1:Pay App 55'!L58)+SUM('Pay App 1:Pay App 55'!M58)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Data'!$N$2:$BW$88,57,FALSE)</f>
        <v>0</v>
      </c>
      <c r="F59" s="166">
        <f>IFERROR(E59+'Pay App 54'!F59,"")</f>
        <v>0</v>
      </c>
      <c r="G59" s="166">
        <f>SUM('Pay App 1:Pay App 54'!H59)</f>
        <v>0</v>
      </c>
      <c r="H59" s="165"/>
      <c r="I59" s="166">
        <f t="shared" ref="I59:I99" si="2">G59+H59</f>
        <v>0</v>
      </c>
      <c r="J59" s="167">
        <f t="shared" ref="J59:J99" si="3">IFERROR(I59/F59,0)</f>
        <v>0</v>
      </c>
      <c r="K59" s="166">
        <f t="shared" ref="K59:K99" si="4">IFERROR(F59-I59,"")</f>
        <v>0</v>
      </c>
      <c r="L59" s="166" t="str">
        <f t="shared" si="0"/>
        <v/>
      </c>
      <c r="M59" s="165"/>
      <c r="N59" s="166">
        <f>SUM('Pay App 1:Pay App 55'!L59)+SUM('Pay App 1:Pay App 55'!M59)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Data'!$N$2:$BW$88,57,FALSE)</f>
        <v>0</v>
      </c>
      <c r="F60" s="166">
        <f>IFERROR(E60+'Pay App 54'!F60,"")</f>
        <v>0</v>
      </c>
      <c r="G60" s="166">
        <f>SUM('Pay App 1:Pay App 54'!H60)</f>
        <v>0</v>
      </c>
      <c r="H60" s="165"/>
      <c r="I60" s="166">
        <f t="shared" si="2"/>
        <v>0</v>
      </c>
      <c r="J60" s="167">
        <f t="shared" si="3"/>
        <v>0</v>
      </c>
      <c r="K60" s="166">
        <f t="shared" si="4"/>
        <v>0</v>
      </c>
      <c r="L60" s="166" t="str">
        <f t="shared" si="0"/>
        <v/>
      </c>
      <c r="M60" s="165"/>
      <c r="N60" s="166">
        <f>SUM('Pay App 1:Pay App 55'!L60)+SUM('Pay App 1:Pay App 55'!M60)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Data'!$N$2:$BW$88,57,FALSE)</f>
        <v>0</v>
      </c>
      <c r="F61" s="166">
        <f>IFERROR(E61+'Pay App 54'!F61,"")</f>
        <v>0</v>
      </c>
      <c r="G61" s="166">
        <f>SUM('Pay App 1:Pay App 54'!H61)</f>
        <v>0</v>
      </c>
      <c r="H61" s="165"/>
      <c r="I61" s="166">
        <f t="shared" si="2"/>
        <v>0</v>
      </c>
      <c r="J61" s="167">
        <f t="shared" si="3"/>
        <v>0</v>
      </c>
      <c r="K61" s="166">
        <f t="shared" si="4"/>
        <v>0</v>
      </c>
      <c r="L61" s="166" t="str">
        <f t="shared" si="0"/>
        <v/>
      </c>
      <c r="M61" s="165"/>
      <c r="N61" s="166">
        <f>SUM('Pay App 1:Pay App 55'!L61)+SUM('Pay App 1:Pay App 55'!M61)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Data'!$N$2:$BW$88,57,FALSE)</f>
        <v>0</v>
      </c>
      <c r="F62" s="166">
        <f>IFERROR(E62+'Pay App 54'!F62,"")</f>
        <v>0</v>
      </c>
      <c r="G62" s="166">
        <f>SUM('Pay App 1:Pay App 54'!H62)</f>
        <v>0</v>
      </c>
      <c r="H62" s="165"/>
      <c r="I62" s="166">
        <f t="shared" si="2"/>
        <v>0</v>
      </c>
      <c r="J62" s="167">
        <f t="shared" si="3"/>
        <v>0</v>
      </c>
      <c r="K62" s="166">
        <f t="shared" si="4"/>
        <v>0</v>
      </c>
      <c r="L62" s="166" t="str">
        <f t="shared" si="0"/>
        <v/>
      </c>
      <c r="M62" s="165"/>
      <c r="N62" s="166">
        <f>SUM('Pay App 1:Pay App 55'!L62)+SUM('Pay App 1:Pay App 55'!M62)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Data'!$N$2:$BW$88,57,FALSE)</f>
        <v>0</v>
      </c>
      <c r="F63" s="166">
        <f>IFERROR(E63+'Pay App 54'!F63,"")</f>
        <v>0</v>
      </c>
      <c r="G63" s="166">
        <f>SUM('Pay App 1:Pay App 54'!H63)</f>
        <v>0</v>
      </c>
      <c r="H63" s="165"/>
      <c r="I63" s="166">
        <f t="shared" si="2"/>
        <v>0</v>
      </c>
      <c r="J63" s="167">
        <f t="shared" si="3"/>
        <v>0</v>
      </c>
      <c r="K63" s="166">
        <f t="shared" si="4"/>
        <v>0</v>
      </c>
      <c r="L63" s="166" t="str">
        <f t="shared" si="0"/>
        <v/>
      </c>
      <c r="M63" s="165"/>
      <c r="N63" s="166">
        <f>SUM('Pay App 1:Pay App 55'!L63)+SUM('Pay App 1:Pay App 55'!M63)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Data'!$N$2:$BW$88,57,FALSE)</f>
        <v>0</v>
      </c>
      <c r="F64" s="166">
        <f>IFERROR(E64+'Pay App 54'!F64,"")</f>
        <v>0</v>
      </c>
      <c r="G64" s="166">
        <f>SUM('Pay App 1:Pay App 54'!H64)</f>
        <v>0</v>
      </c>
      <c r="H64" s="165"/>
      <c r="I64" s="166">
        <f t="shared" si="2"/>
        <v>0</v>
      </c>
      <c r="J64" s="167">
        <f t="shared" si="3"/>
        <v>0</v>
      </c>
      <c r="K64" s="166">
        <f t="shared" si="4"/>
        <v>0</v>
      </c>
      <c r="L64" s="166" t="str">
        <f t="shared" si="0"/>
        <v/>
      </c>
      <c r="M64" s="165"/>
      <c r="N64" s="166">
        <f>SUM('Pay App 1:Pay App 55'!L64)+SUM('Pay App 1:Pay App 55'!M64)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Data'!$N$2:$BW$88,57,FALSE)</f>
        <v>0</v>
      </c>
      <c r="F65" s="166">
        <f>IFERROR(E65+'Pay App 54'!F65,"")</f>
        <v>0</v>
      </c>
      <c r="G65" s="166">
        <f>SUM('Pay App 1:Pay App 54'!H65)</f>
        <v>0</v>
      </c>
      <c r="H65" s="165"/>
      <c r="I65" s="166">
        <f t="shared" si="2"/>
        <v>0</v>
      </c>
      <c r="J65" s="167">
        <f t="shared" si="3"/>
        <v>0</v>
      </c>
      <c r="K65" s="166">
        <f t="shared" si="4"/>
        <v>0</v>
      </c>
      <c r="L65" s="166" t="str">
        <f t="shared" si="0"/>
        <v/>
      </c>
      <c r="M65" s="165"/>
      <c r="N65" s="166">
        <f>SUM('Pay App 1:Pay App 55'!L65)+SUM('Pay App 1:Pay App 55'!M65)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Data'!$N$2:$BW$88,57,FALSE)</f>
        <v>0</v>
      </c>
      <c r="F66" s="166">
        <f>IFERROR(E66+'Pay App 54'!F66,"")</f>
        <v>0</v>
      </c>
      <c r="G66" s="166">
        <f>SUM('Pay App 1:Pay App 54'!H66)</f>
        <v>0</v>
      </c>
      <c r="H66" s="165"/>
      <c r="I66" s="166">
        <f t="shared" si="2"/>
        <v>0</v>
      </c>
      <c r="J66" s="167">
        <f t="shared" si="3"/>
        <v>0</v>
      </c>
      <c r="K66" s="166">
        <f t="shared" si="4"/>
        <v>0</v>
      </c>
      <c r="L66" s="166" t="str">
        <f t="shared" si="0"/>
        <v/>
      </c>
      <c r="M66" s="165"/>
      <c r="N66" s="166">
        <f>SUM('Pay App 1:Pay App 55'!L66)+SUM('Pay App 1:Pay App 55'!M66)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Data'!$N$2:$BW$88,57,FALSE)</f>
        <v>0</v>
      </c>
      <c r="F67" s="166">
        <f>IFERROR(E67+'Pay App 54'!F67,"")</f>
        <v>0</v>
      </c>
      <c r="G67" s="166">
        <f>SUM('Pay App 1:Pay App 54'!H67)</f>
        <v>0</v>
      </c>
      <c r="H67" s="165"/>
      <c r="I67" s="166">
        <f t="shared" si="2"/>
        <v>0</v>
      </c>
      <c r="J67" s="167">
        <f t="shared" si="3"/>
        <v>0</v>
      </c>
      <c r="K67" s="166">
        <f t="shared" si="4"/>
        <v>0</v>
      </c>
      <c r="L67" s="166" t="str">
        <f t="shared" si="0"/>
        <v/>
      </c>
      <c r="M67" s="165"/>
      <c r="N67" s="166">
        <f>SUM('Pay App 1:Pay App 55'!L67)+SUM('Pay App 1:Pay App 55'!M67)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Data'!$N$2:$BW$88,57,FALSE)</f>
        <v>0</v>
      </c>
      <c r="F68" s="166">
        <f>IFERROR(E68+'Pay App 54'!F68,"")</f>
        <v>0</v>
      </c>
      <c r="G68" s="166">
        <f>SUM('Pay App 1:Pay App 54'!H68)</f>
        <v>0</v>
      </c>
      <c r="H68" s="165"/>
      <c r="I68" s="166">
        <f t="shared" si="2"/>
        <v>0</v>
      </c>
      <c r="J68" s="167">
        <f t="shared" si="3"/>
        <v>0</v>
      </c>
      <c r="K68" s="166">
        <f t="shared" si="4"/>
        <v>0</v>
      </c>
      <c r="L68" s="166" t="str">
        <f t="shared" si="0"/>
        <v/>
      </c>
      <c r="M68" s="165"/>
      <c r="N68" s="166">
        <f>SUM('Pay App 1:Pay App 55'!L68)+SUM('Pay App 1:Pay App 55'!M68)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Data'!$N$2:$BW$88,57,FALSE)</f>
        <v>0</v>
      </c>
      <c r="F69" s="166">
        <f>IFERROR(E69+'Pay App 54'!F69,"")</f>
        <v>0</v>
      </c>
      <c r="G69" s="166">
        <f>SUM('Pay App 1:Pay App 54'!H69)</f>
        <v>0</v>
      </c>
      <c r="H69" s="165"/>
      <c r="I69" s="166">
        <f t="shared" si="2"/>
        <v>0</v>
      </c>
      <c r="J69" s="167">
        <f t="shared" si="3"/>
        <v>0</v>
      </c>
      <c r="K69" s="166">
        <f t="shared" si="4"/>
        <v>0</v>
      </c>
      <c r="L69" s="166" t="str">
        <f t="shared" si="0"/>
        <v/>
      </c>
      <c r="M69" s="165"/>
      <c r="N69" s="166">
        <f>SUM('Pay App 1:Pay App 55'!L69)+SUM('Pay App 1:Pay App 55'!M69)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Data'!$N$2:$BW$88,57,FALSE)</f>
        <v>0</v>
      </c>
      <c r="F70" s="166">
        <f>IFERROR(E70+'Pay App 54'!F70,"")</f>
        <v>0</v>
      </c>
      <c r="G70" s="166">
        <f>SUM('Pay App 1:Pay App 54'!H70)</f>
        <v>0</v>
      </c>
      <c r="H70" s="165"/>
      <c r="I70" s="166">
        <f t="shared" si="2"/>
        <v>0</v>
      </c>
      <c r="J70" s="167">
        <f t="shared" si="3"/>
        <v>0</v>
      </c>
      <c r="K70" s="166">
        <f t="shared" si="4"/>
        <v>0</v>
      </c>
      <c r="L70" s="166" t="str">
        <f t="shared" si="0"/>
        <v/>
      </c>
      <c r="M70" s="165"/>
      <c r="N70" s="166">
        <f>SUM('Pay App 1:Pay App 55'!L70)+SUM('Pay App 1:Pay App 55'!M70)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Data'!$N$2:$BW$88,57,FALSE)</f>
        <v>0</v>
      </c>
      <c r="F71" s="166">
        <f>IFERROR(E71+'Pay App 54'!F71,"")</f>
        <v>0</v>
      </c>
      <c r="G71" s="166">
        <f>SUM('Pay App 1:Pay App 54'!H71)</f>
        <v>0</v>
      </c>
      <c r="H71" s="165"/>
      <c r="I71" s="166">
        <f t="shared" si="2"/>
        <v>0</v>
      </c>
      <c r="J71" s="167">
        <f t="shared" si="3"/>
        <v>0</v>
      </c>
      <c r="K71" s="166">
        <f t="shared" si="4"/>
        <v>0</v>
      </c>
      <c r="L71" s="166" t="str">
        <f t="shared" si="0"/>
        <v/>
      </c>
      <c r="M71" s="165"/>
      <c r="N71" s="166">
        <f>SUM('Pay App 1:Pay App 55'!L71)+SUM('Pay App 1:Pay App 55'!M71)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Data'!$N$2:$BW$88,57,FALSE)</f>
        <v>0</v>
      </c>
      <c r="F72" s="166">
        <f>IFERROR(E72+'Pay App 54'!F72,"")</f>
        <v>0</v>
      </c>
      <c r="G72" s="166">
        <f>SUM('Pay App 1:Pay App 54'!H72)</f>
        <v>0</v>
      </c>
      <c r="H72" s="165"/>
      <c r="I72" s="166">
        <f t="shared" si="2"/>
        <v>0</v>
      </c>
      <c r="J72" s="167">
        <f t="shared" si="3"/>
        <v>0</v>
      </c>
      <c r="K72" s="166">
        <f t="shared" si="4"/>
        <v>0</v>
      </c>
      <c r="L72" s="166" t="str">
        <f t="shared" si="0"/>
        <v/>
      </c>
      <c r="M72" s="165"/>
      <c r="N72" s="166">
        <f>SUM('Pay App 1:Pay App 55'!L72)+SUM('Pay App 1:Pay App 55'!M72)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Data'!$N$2:$BW$88,57,FALSE)</f>
        <v>0</v>
      </c>
      <c r="F73" s="166">
        <f>IFERROR(E73+'Pay App 54'!F73,"")</f>
        <v>0</v>
      </c>
      <c r="G73" s="166">
        <f>SUM('Pay App 1:Pay App 54'!H73)</f>
        <v>0</v>
      </c>
      <c r="H73" s="165"/>
      <c r="I73" s="166">
        <f t="shared" si="2"/>
        <v>0</v>
      </c>
      <c r="J73" s="167">
        <f t="shared" si="3"/>
        <v>0</v>
      </c>
      <c r="K73" s="166">
        <f t="shared" si="4"/>
        <v>0</v>
      </c>
      <c r="L73" s="166" t="str">
        <f t="shared" si="0"/>
        <v/>
      </c>
      <c r="M73" s="165"/>
      <c r="N73" s="166">
        <f>SUM('Pay App 1:Pay App 55'!L73)+SUM('Pay App 1:Pay App 55'!M73)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Data'!$N$2:$BW$88,57,FALSE)</f>
        <v>0</v>
      </c>
      <c r="F74" s="166">
        <f>IFERROR(E74+'Pay App 54'!F74,"")</f>
        <v>0</v>
      </c>
      <c r="G74" s="166">
        <f>SUM('Pay App 1:Pay App 54'!H74)</f>
        <v>0</v>
      </c>
      <c r="H74" s="165"/>
      <c r="I74" s="166">
        <f t="shared" si="2"/>
        <v>0</v>
      </c>
      <c r="J74" s="167">
        <f t="shared" si="3"/>
        <v>0</v>
      </c>
      <c r="K74" s="166">
        <f t="shared" si="4"/>
        <v>0</v>
      </c>
      <c r="L74" s="166" t="str">
        <f t="shared" si="0"/>
        <v/>
      </c>
      <c r="M74" s="165"/>
      <c r="N74" s="166">
        <f>SUM('Pay App 1:Pay App 55'!L74)+SUM('Pay App 1:Pay App 55'!M74)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Data'!$N$2:$BW$88,57,FALSE)</f>
        <v>0</v>
      </c>
      <c r="F75" s="166">
        <f>IFERROR(E75+'Pay App 54'!F75,"")</f>
        <v>0</v>
      </c>
      <c r="G75" s="166">
        <f>SUM('Pay App 1:Pay App 54'!H75)</f>
        <v>0</v>
      </c>
      <c r="H75" s="165"/>
      <c r="I75" s="166">
        <f t="shared" si="2"/>
        <v>0</v>
      </c>
      <c r="J75" s="167">
        <f t="shared" si="3"/>
        <v>0</v>
      </c>
      <c r="K75" s="166">
        <f t="shared" si="4"/>
        <v>0</v>
      </c>
      <c r="L75" s="166" t="str">
        <f t="shared" si="0"/>
        <v/>
      </c>
      <c r="M75" s="165"/>
      <c r="N75" s="166">
        <f>SUM('Pay App 1:Pay App 55'!L75)+SUM('Pay App 1:Pay App 55'!M75)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Data'!$N$2:$BW$88,57,FALSE)</f>
        <v>0</v>
      </c>
      <c r="F76" s="166">
        <f>IFERROR(E76+'Pay App 54'!F76,"")</f>
        <v>0</v>
      </c>
      <c r="G76" s="166">
        <f>SUM('Pay App 1:Pay App 54'!H76)</f>
        <v>0</v>
      </c>
      <c r="H76" s="165"/>
      <c r="I76" s="166">
        <f t="shared" si="2"/>
        <v>0</v>
      </c>
      <c r="J76" s="167">
        <f t="shared" si="3"/>
        <v>0</v>
      </c>
      <c r="K76" s="166">
        <f t="shared" si="4"/>
        <v>0</v>
      </c>
      <c r="L76" s="166" t="str">
        <f t="shared" si="0"/>
        <v/>
      </c>
      <c r="M76" s="165"/>
      <c r="N76" s="166">
        <f>SUM('Pay App 1:Pay App 55'!L76)+SUM('Pay App 1:Pay App 55'!M76)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Data'!$N$2:$BW$88,57,FALSE)</f>
        <v>0</v>
      </c>
      <c r="F77" s="166">
        <f>IFERROR(E77+'Pay App 54'!F77,"")</f>
        <v>0</v>
      </c>
      <c r="G77" s="166">
        <f>SUM('Pay App 1:Pay App 54'!H77)</f>
        <v>0</v>
      </c>
      <c r="H77" s="165"/>
      <c r="I77" s="166">
        <f t="shared" si="2"/>
        <v>0</v>
      </c>
      <c r="J77" s="167">
        <f t="shared" si="3"/>
        <v>0</v>
      </c>
      <c r="K77" s="166">
        <f t="shared" si="4"/>
        <v>0</v>
      </c>
      <c r="L77" s="166" t="str">
        <f t="shared" si="0"/>
        <v/>
      </c>
      <c r="M77" s="165"/>
      <c r="N77" s="166">
        <f>SUM('Pay App 1:Pay App 55'!L77)+SUM('Pay App 1:Pay App 55'!M77)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Data'!$N$2:$BW$88,57,FALSE)</f>
        <v>0</v>
      </c>
      <c r="F78" s="166">
        <f>IFERROR(E78+'Pay App 54'!F78,"")</f>
        <v>0</v>
      </c>
      <c r="G78" s="166">
        <f>SUM('Pay App 1:Pay App 54'!H78)</f>
        <v>0</v>
      </c>
      <c r="H78" s="165"/>
      <c r="I78" s="166">
        <f t="shared" si="2"/>
        <v>0</v>
      </c>
      <c r="J78" s="167">
        <f t="shared" si="3"/>
        <v>0</v>
      </c>
      <c r="K78" s="166">
        <f t="shared" si="4"/>
        <v>0</v>
      </c>
      <c r="L78" s="166" t="str">
        <f t="shared" si="0"/>
        <v/>
      </c>
      <c r="M78" s="165"/>
      <c r="N78" s="166">
        <f>SUM('Pay App 1:Pay App 55'!L78)+SUM('Pay App 1:Pay App 55'!M78)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Data'!$N$2:$BW$88,57,FALSE)</f>
        <v>0</v>
      </c>
      <c r="F79" s="166">
        <f>IFERROR(E79+'Pay App 54'!F79,"")</f>
        <v>0</v>
      </c>
      <c r="G79" s="166">
        <f>SUM('Pay App 1:Pay App 54'!H79)</f>
        <v>0</v>
      </c>
      <c r="H79" s="165"/>
      <c r="I79" s="166">
        <f t="shared" si="2"/>
        <v>0</v>
      </c>
      <c r="J79" s="167">
        <f t="shared" si="3"/>
        <v>0</v>
      </c>
      <c r="K79" s="166">
        <f t="shared" si="4"/>
        <v>0</v>
      </c>
      <c r="L79" s="166" t="str">
        <f t="shared" si="0"/>
        <v/>
      </c>
      <c r="M79" s="165"/>
      <c r="N79" s="166">
        <f>SUM('Pay App 1:Pay App 55'!L79)+SUM('Pay App 1:Pay App 55'!M79)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Data'!$N$2:$BW$88,57,FALSE)</f>
        <v>0</v>
      </c>
      <c r="F80" s="166">
        <f>IFERROR(E80+'Pay App 54'!F80,"")</f>
        <v>0</v>
      </c>
      <c r="G80" s="166">
        <f>SUM('Pay App 1:Pay App 54'!H80)</f>
        <v>0</v>
      </c>
      <c r="H80" s="165"/>
      <c r="I80" s="166">
        <f t="shared" si="2"/>
        <v>0</v>
      </c>
      <c r="J80" s="167">
        <f t="shared" si="3"/>
        <v>0</v>
      </c>
      <c r="K80" s="166">
        <f t="shared" si="4"/>
        <v>0</v>
      </c>
      <c r="L80" s="166" t="str">
        <f t="shared" si="0"/>
        <v/>
      </c>
      <c r="M80" s="165"/>
      <c r="N80" s="166">
        <f>SUM('Pay App 1:Pay App 55'!L80)+SUM('Pay App 1:Pay App 55'!M80)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Data'!$N$2:$BW$88,57,FALSE)</f>
        <v>0</v>
      </c>
      <c r="F81" s="166">
        <f>IFERROR(E81+'Pay App 54'!F81,"")</f>
        <v>0</v>
      </c>
      <c r="G81" s="166">
        <f>SUM('Pay App 1:Pay App 54'!H81)</f>
        <v>0</v>
      </c>
      <c r="H81" s="165"/>
      <c r="I81" s="166">
        <f t="shared" si="2"/>
        <v>0</v>
      </c>
      <c r="J81" s="167">
        <f t="shared" si="3"/>
        <v>0</v>
      </c>
      <c r="K81" s="166">
        <f t="shared" si="4"/>
        <v>0</v>
      </c>
      <c r="L81" s="166" t="str">
        <f t="shared" si="0"/>
        <v/>
      </c>
      <c r="M81" s="165"/>
      <c r="N81" s="166">
        <f>SUM('Pay App 1:Pay App 55'!L81)+SUM('Pay App 1:Pay App 55'!M81)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Data'!$N$2:$BW$88,57,FALSE)</f>
        <v>0</v>
      </c>
      <c r="F82" s="166">
        <f>IFERROR(E82+'Pay App 54'!F82,"")</f>
        <v>0</v>
      </c>
      <c r="G82" s="166">
        <f>SUM('Pay App 1:Pay App 54'!H82)</f>
        <v>0</v>
      </c>
      <c r="H82" s="165"/>
      <c r="I82" s="166">
        <f t="shared" si="2"/>
        <v>0</v>
      </c>
      <c r="J82" s="167">
        <f t="shared" si="3"/>
        <v>0</v>
      </c>
      <c r="K82" s="166">
        <f t="shared" si="4"/>
        <v>0</v>
      </c>
      <c r="L82" s="166" t="str">
        <f t="shared" si="0"/>
        <v/>
      </c>
      <c r="M82" s="165"/>
      <c r="N82" s="166">
        <f>SUM('Pay App 1:Pay App 55'!L82)+SUM('Pay App 1:Pay App 55'!M82)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Data'!$N$2:$BW$88,57,FALSE)</f>
        <v>0</v>
      </c>
      <c r="F83" s="166">
        <f>IFERROR(E83+'Pay App 54'!F83,"")</f>
        <v>0</v>
      </c>
      <c r="G83" s="166">
        <f>SUM('Pay App 1:Pay App 54'!H83)</f>
        <v>0</v>
      </c>
      <c r="H83" s="165"/>
      <c r="I83" s="166">
        <f t="shared" si="2"/>
        <v>0</v>
      </c>
      <c r="J83" s="167">
        <f t="shared" si="3"/>
        <v>0</v>
      </c>
      <c r="K83" s="166">
        <f t="shared" si="4"/>
        <v>0</v>
      </c>
      <c r="L83" s="166" t="str">
        <f t="shared" si="0"/>
        <v/>
      </c>
      <c r="M83" s="165"/>
      <c r="N83" s="166">
        <f>SUM('Pay App 1:Pay App 55'!L83)+SUM('Pay App 1:Pay App 55'!M83)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Data'!$N$2:$BW$88,57,FALSE)</f>
        <v>0</v>
      </c>
      <c r="F84" s="166">
        <f>IFERROR(E84+'Pay App 54'!F84,"")</f>
        <v>0</v>
      </c>
      <c r="G84" s="166">
        <f>SUM('Pay App 1:Pay App 54'!H84)</f>
        <v>0</v>
      </c>
      <c r="H84" s="165"/>
      <c r="I84" s="166">
        <f t="shared" si="2"/>
        <v>0</v>
      </c>
      <c r="J84" s="167">
        <f t="shared" si="3"/>
        <v>0</v>
      </c>
      <c r="K84" s="166">
        <f t="shared" si="4"/>
        <v>0</v>
      </c>
      <c r="L84" s="166" t="str">
        <f t="shared" si="0"/>
        <v/>
      </c>
      <c r="M84" s="165"/>
      <c r="N84" s="166">
        <f>SUM('Pay App 1:Pay App 55'!L84)+SUM('Pay App 1:Pay App 55'!M84)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Data'!$N$2:$BW$88,57,FALSE)</f>
        <v>0</v>
      </c>
      <c r="F85" s="166">
        <f>IFERROR(E85+'Pay App 54'!F85,"")</f>
        <v>0</v>
      </c>
      <c r="G85" s="166">
        <f>SUM('Pay App 1:Pay App 54'!H85)</f>
        <v>0</v>
      </c>
      <c r="H85" s="165"/>
      <c r="I85" s="166">
        <f t="shared" si="2"/>
        <v>0</v>
      </c>
      <c r="J85" s="167">
        <f t="shared" si="3"/>
        <v>0</v>
      </c>
      <c r="K85" s="166">
        <f t="shared" si="4"/>
        <v>0</v>
      </c>
      <c r="L85" s="166" t="str">
        <f t="shared" si="0"/>
        <v/>
      </c>
      <c r="M85" s="165"/>
      <c r="N85" s="166">
        <f>SUM('Pay App 1:Pay App 55'!L85)+SUM('Pay App 1:Pay App 55'!M85)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Data'!$N$2:$BW$88,57,FALSE)</f>
        <v>0</v>
      </c>
      <c r="F86" s="166">
        <f>IFERROR(E86+'Pay App 54'!F86,"")</f>
        <v>0</v>
      </c>
      <c r="G86" s="166">
        <f>SUM('Pay App 1:Pay App 54'!H86)</f>
        <v>0</v>
      </c>
      <c r="H86" s="165"/>
      <c r="I86" s="166">
        <f t="shared" si="2"/>
        <v>0</v>
      </c>
      <c r="J86" s="167">
        <f t="shared" si="3"/>
        <v>0</v>
      </c>
      <c r="K86" s="166">
        <f t="shared" si="4"/>
        <v>0</v>
      </c>
      <c r="L86" s="166" t="str">
        <f t="shared" si="0"/>
        <v/>
      </c>
      <c r="M86" s="165"/>
      <c r="N86" s="166">
        <f>SUM('Pay App 1:Pay App 55'!L86)+SUM('Pay App 1:Pay App 55'!M86)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Data'!$N$2:$BW$88,57,FALSE)</f>
        <v>0</v>
      </c>
      <c r="F87" s="166">
        <f>IFERROR(E87+'Pay App 54'!F87,"")</f>
        <v>0</v>
      </c>
      <c r="G87" s="166">
        <f>SUM('Pay App 1:Pay App 54'!H87)</f>
        <v>0</v>
      </c>
      <c r="H87" s="165"/>
      <c r="I87" s="166">
        <f t="shared" si="2"/>
        <v>0</v>
      </c>
      <c r="J87" s="167">
        <f t="shared" si="3"/>
        <v>0</v>
      </c>
      <c r="K87" s="166">
        <f t="shared" si="4"/>
        <v>0</v>
      </c>
      <c r="L87" s="166" t="str">
        <f t="shared" si="0"/>
        <v/>
      </c>
      <c r="M87" s="165"/>
      <c r="N87" s="166">
        <f>SUM('Pay App 1:Pay App 55'!L87)+SUM('Pay App 1:Pay App 55'!M87)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Data'!$N$2:$BW$88,57,FALSE)</f>
        <v>0</v>
      </c>
      <c r="F88" s="166">
        <f>IFERROR(E88+'Pay App 54'!F88,"")</f>
        <v>0</v>
      </c>
      <c r="G88" s="166">
        <f>SUM('Pay App 1:Pay App 54'!H88)</f>
        <v>0</v>
      </c>
      <c r="H88" s="165"/>
      <c r="I88" s="166">
        <f t="shared" si="2"/>
        <v>0</v>
      </c>
      <c r="J88" s="167">
        <f t="shared" si="3"/>
        <v>0</v>
      </c>
      <c r="K88" s="166">
        <f t="shared" si="4"/>
        <v>0</v>
      </c>
      <c r="L88" s="166" t="str">
        <f t="shared" si="0"/>
        <v/>
      </c>
      <c r="M88" s="165"/>
      <c r="N88" s="166">
        <f>SUM('Pay App 1:Pay App 55'!L88)+SUM('Pay App 1:Pay App 55'!M88)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Data'!$N$2:$BW$88,57,FALSE)</f>
        <v>0</v>
      </c>
      <c r="F89" s="166">
        <f>IFERROR(E89+'Pay App 54'!F89,"")</f>
        <v>0</v>
      </c>
      <c r="G89" s="166">
        <f>SUM('Pay App 1:Pay App 54'!H89)</f>
        <v>0</v>
      </c>
      <c r="H89" s="165"/>
      <c r="I89" s="166">
        <f t="shared" si="2"/>
        <v>0</v>
      </c>
      <c r="J89" s="167">
        <f t="shared" si="3"/>
        <v>0</v>
      </c>
      <c r="K89" s="166">
        <f t="shared" si="4"/>
        <v>0</v>
      </c>
      <c r="L89" s="166" t="str">
        <f t="shared" si="0"/>
        <v/>
      </c>
      <c r="M89" s="165"/>
      <c r="N89" s="166">
        <f>SUM('Pay App 1:Pay App 55'!L89)+SUM('Pay App 1:Pay App 55'!M89)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Data'!$N$2:$BW$88,57,FALSE)</f>
        <v>0</v>
      </c>
      <c r="F90" s="166">
        <f>IFERROR(E90+'Pay App 54'!F90,"")</f>
        <v>0</v>
      </c>
      <c r="G90" s="166">
        <f>SUM('Pay App 1:Pay App 54'!H90)</f>
        <v>0</v>
      </c>
      <c r="H90" s="165"/>
      <c r="I90" s="166">
        <f t="shared" si="2"/>
        <v>0</v>
      </c>
      <c r="J90" s="167">
        <f t="shared" si="3"/>
        <v>0</v>
      </c>
      <c r="K90" s="166">
        <f t="shared" si="4"/>
        <v>0</v>
      </c>
      <c r="L90" s="166" t="str">
        <f t="shared" si="0"/>
        <v/>
      </c>
      <c r="M90" s="165"/>
      <c r="N90" s="166">
        <f>SUM('Pay App 1:Pay App 55'!L90)+SUM('Pay App 1:Pay App 55'!M90)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Data'!$N$2:$BW$88,57,FALSE)</f>
        <v>0</v>
      </c>
      <c r="F91" s="166">
        <f>IFERROR(E91+'Pay App 54'!F91,"")</f>
        <v>0</v>
      </c>
      <c r="G91" s="166">
        <f>SUM('Pay App 1:Pay App 54'!H91)</f>
        <v>0</v>
      </c>
      <c r="H91" s="165"/>
      <c r="I91" s="166">
        <f t="shared" si="2"/>
        <v>0</v>
      </c>
      <c r="J91" s="167">
        <f t="shared" si="3"/>
        <v>0</v>
      </c>
      <c r="K91" s="166">
        <f t="shared" si="4"/>
        <v>0</v>
      </c>
      <c r="L91" s="166" t="str">
        <f t="shared" si="0"/>
        <v/>
      </c>
      <c r="M91" s="165"/>
      <c r="N91" s="166">
        <f>SUM('Pay App 1:Pay App 55'!L91)+SUM('Pay App 1:Pay App 55'!M91)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Data'!$N$2:$BW$88,57,FALSE)</f>
        <v>0</v>
      </c>
      <c r="F92" s="166">
        <f>IFERROR(E92+'Pay App 54'!F92,"")</f>
        <v>0</v>
      </c>
      <c r="G92" s="166">
        <f>SUM('Pay App 1:Pay App 54'!H92)</f>
        <v>0</v>
      </c>
      <c r="H92" s="165"/>
      <c r="I92" s="166">
        <f t="shared" si="2"/>
        <v>0</v>
      </c>
      <c r="J92" s="167">
        <f t="shared" si="3"/>
        <v>0</v>
      </c>
      <c r="K92" s="166">
        <f t="shared" si="4"/>
        <v>0</v>
      </c>
      <c r="L92" s="166" t="str">
        <f t="shared" si="0"/>
        <v/>
      </c>
      <c r="M92" s="165"/>
      <c r="N92" s="166">
        <f>SUM('Pay App 1:Pay App 55'!L92)+SUM('Pay App 1:Pay App 55'!M92)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Data'!$N$2:$BW$88,57,FALSE)</f>
        <v>0</v>
      </c>
      <c r="F93" s="166">
        <f>IFERROR(E93+'Pay App 54'!F93,"")</f>
        <v>0</v>
      </c>
      <c r="G93" s="166">
        <f>SUM('Pay App 1:Pay App 54'!H93)</f>
        <v>0</v>
      </c>
      <c r="H93" s="165"/>
      <c r="I93" s="166">
        <f t="shared" si="2"/>
        <v>0</v>
      </c>
      <c r="J93" s="167">
        <f t="shared" si="3"/>
        <v>0</v>
      </c>
      <c r="K93" s="166">
        <f t="shared" si="4"/>
        <v>0</v>
      </c>
      <c r="L93" s="166" t="str">
        <f t="shared" si="0"/>
        <v/>
      </c>
      <c r="M93" s="165"/>
      <c r="N93" s="166">
        <f>SUM('Pay App 1:Pay App 55'!L93)+SUM('Pay App 1:Pay App 55'!M93)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Data'!$N$2:$BW$88,57,FALSE)</f>
        <v>0</v>
      </c>
      <c r="F94" s="166">
        <f>IFERROR(E94+'Pay App 54'!F94,"")</f>
        <v>0</v>
      </c>
      <c r="G94" s="166">
        <f>SUM('Pay App 1:Pay App 54'!H94)</f>
        <v>0</v>
      </c>
      <c r="H94" s="165"/>
      <c r="I94" s="166">
        <f t="shared" si="2"/>
        <v>0</v>
      </c>
      <c r="J94" s="167">
        <f t="shared" si="3"/>
        <v>0</v>
      </c>
      <c r="K94" s="166">
        <f t="shared" si="4"/>
        <v>0</v>
      </c>
      <c r="L94" s="166" t="str">
        <f t="shared" si="0"/>
        <v/>
      </c>
      <c r="M94" s="165"/>
      <c r="N94" s="166">
        <f>SUM('Pay App 1:Pay App 55'!L94)+SUM('Pay App 1:Pay App 55'!M94)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Data'!$N$2:$BW$88,57,FALSE)</f>
        <v>0</v>
      </c>
      <c r="F95" s="166">
        <f>IFERROR(E95+'Pay App 54'!F95,"")</f>
        <v>0</v>
      </c>
      <c r="G95" s="166">
        <f>SUM('Pay App 1:Pay App 54'!H95)</f>
        <v>0</v>
      </c>
      <c r="H95" s="165"/>
      <c r="I95" s="166">
        <f t="shared" si="2"/>
        <v>0</v>
      </c>
      <c r="J95" s="167">
        <f t="shared" si="3"/>
        <v>0</v>
      </c>
      <c r="K95" s="166">
        <f t="shared" si="4"/>
        <v>0</v>
      </c>
      <c r="L95" s="166" t="str">
        <f t="shared" si="0"/>
        <v/>
      </c>
      <c r="M95" s="165"/>
      <c r="N95" s="166">
        <f>SUM('Pay App 1:Pay App 55'!L95)+SUM('Pay App 1:Pay App 55'!M95)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Data'!$N$2:$BW$88,57,FALSE)</f>
        <v>0</v>
      </c>
      <c r="F96" s="166">
        <f>IFERROR(E96+'Pay App 54'!F96,"")</f>
        <v>0</v>
      </c>
      <c r="G96" s="166">
        <f>SUM('Pay App 1:Pay App 54'!H96)</f>
        <v>0</v>
      </c>
      <c r="H96" s="165"/>
      <c r="I96" s="166">
        <f t="shared" si="2"/>
        <v>0</v>
      </c>
      <c r="J96" s="167">
        <f t="shared" si="3"/>
        <v>0</v>
      </c>
      <c r="K96" s="166">
        <f t="shared" si="4"/>
        <v>0</v>
      </c>
      <c r="L96" s="166" t="str">
        <f t="shared" si="0"/>
        <v/>
      </c>
      <c r="M96" s="165"/>
      <c r="N96" s="166">
        <f>SUM('Pay App 1:Pay App 55'!L96)+SUM('Pay App 1:Pay App 55'!M96)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Data'!$N$2:$BW$88,57,FALSE)</f>
        <v>0</v>
      </c>
      <c r="F97" s="166">
        <f>IFERROR(E97+'Pay App 54'!F97,"")</f>
        <v>0</v>
      </c>
      <c r="G97" s="166">
        <f>SUM('Pay App 1:Pay App 54'!H97)</f>
        <v>0</v>
      </c>
      <c r="H97" s="165"/>
      <c r="I97" s="166">
        <f t="shared" si="2"/>
        <v>0</v>
      </c>
      <c r="J97" s="167">
        <f t="shared" si="3"/>
        <v>0</v>
      </c>
      <c r="K97" s="166">
        <f t="shared" si="4"/>
        <v>0</v>
      </c>
      <c r="L97" s="166" t="str">
        <f t="shared" si="0"/>
        <v/>
      </c>
      <c r="M97" s="165"/>
      <c r="N97" s="166">
        <f>SUM('Pay App 1:Pay App 55'!L97)+SUM('Pay App 1:Pay App 55'!M97)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Data'!$N$2:$BW$88,57,FALSE)</f>
        <v>0</v>
      </c>
      <c r="F98" s="166">
        <f>IFERROR(E98+'Pay App 54'!F98,"")</f>
        <v>0</v>
      </c>
      <c r="G98" s="166">
        <f>SUM('Pay App 1:Pay App 54'!H98)</f>
        <v>0</v>
      </c>
      <c r="H98" s="165"/>
      <c r="I98" s="166">
        <f t="shared" si="2"/>
        <v>0</v>
      </c>
      <c r="J98" s="167">
        <f t="shared" si="3"/>
        <v>0</v>
      </c>
      <c r="K98" s="166">
        <f t="shared" si="4"/>
        <v>0</v>
      </c>
      <c r="L98" s="166" t="str">
        <f t="shared" si="0"/>
        <v/>
      </c>
      <c r="M98" s="165"/>
      <c r="N98" s="166">
        <f>SUM('Pay App 1:Pay App 55'!L98)+SUM('Pay App 1:Pay App 55'!M98)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Data'!$N$2:$BW$88,57,FALSE)</f>
        <v>0</v>
      </c>
      <c r="F99" s="166">
        <f>IFERROR(E99+'Pay App 54'!F99,"")</f>
        <v>0</v>
      </c>
      <c r="G99" s="166">
        <f>SUM('Pay App 1:Pay App 54'!H99)</f>
        <v>0</v>
      </c>
      <c r="H99" s="165"/>
      <c r="I99" s="166">
        <f t="shared" si="2"/>
        <v>0</v>
      </c>
      <c r="J99" s="167">
        <f t="shared" si="3"/>
        <v>0</v>
      </c>
      <c r="K99" s="166">
        <f t="shared" si="4"/>
        <v>0</v>
      </c>
      <c r="L99" s="166" t="str">
        <f t="shared" si="0"/>
        <v/>
      </c>
      <c r="M99" s="165"/>
      <c r="N99" s="166">
        <f>SUM('Pay App 1:Pay App 55'!L99)+SUM('Pay App 1:Pay App 55'!M99)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Data'!$N$2:$BW$88,57,FALSE)</f>
        <v>0</v>
      </c>
      <c r="F100" s="166">
        <f>IFERROR(E100+'Pay App 54'!F100,"")</f>
        <v>0</v>
      </c>
      <c r="G100" s="166">
        <f>SUM('Pay App 1:Pay App 54'!H100)</f>
        <v>0</v>
      </c>
      <c r="H100" s="165"/>
      <c r="I100" s="166">
        <f>G100+H100</f>
        <v>0</v>
      </c>
      <c r="J100" s="167">
        <f>IFERROR(I100/F100,0)</f>
        <v>0</v>
      </c>
      <c r="K100" s="166">
        <f>IFERROR(F100-I100,"")</f>
        <v>0</v>
      </c>
      <c r="L100" s="166" t="str">
        <f t="shared" si="0"/>
        <v/>
      </c>
      <c r="M100" s="165"/>
      <c r="N100" s="166">
        <f>SUM('Pay App 1:Pay App 55'!L100)+SUM('Pay App 1:Pay App 55'!M100)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55.2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Data'!$N$2:$BW$88,57,FALSE)</f>
        <v>0</v>
      </c>
      <c r="F106" s="166">
        <f>IFERROR(E106+'Pay App 54'!F106,"")</f>
        <v>0</v>
      </c>
      <c r="G106" s="166">
        <f>SUM('Pay App 1:Pay App 54'!H106)</f>
        <v>0</v>
      </c>
      <c r="H106" s="165"/>
      <c r="I106" s="166">
        <f>G106+H106</f>
        <v>0</v>
      </c>
      <c r="J106" s="167">
        <f>IFERROR(I106/F106,0)</f>
        <v>0</v>
      </c>
      <c r="K106" s="166">
        <f>IFERROR(F106-I106,"")</f>
        <v>0</v>
      </c>
      <c r="L106" s="166" t="str">
        <f>IF(AND($H$33&lt;100000, $H$33&gt;0, H106&gt;=1),0,IF(AND($H$33&gt;=100000,H106&lt;&gt;""),O106,""))</f>
        <v/>
      </c>
      <c r="M106" s="165"/>
      <c r="N106" s="166">
        <f>SUM('Pay App 1:Pay App 55'!L106)+SUM('Pay App 1:Pay App 55'!M106)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Data'!$N$2:$BW$88,57,FALSE)</f>
        <v>0</v>
      </c>
      <c r="F107" s="166">
        <f>IFERROR(E107+'Pay App 54'!F107,"")</f>
        <v>0</v>
      </c>
      <c r="G107" s="166">
        <f>SUM('Pay App 1:Pay App 54'!H107)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55'!L107)+SUM('Pay App 1:Pay App 55'!M107)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Data'!$N$2:$BW$88,57,FALSE)</f>
        <v>0</v>
      </c>
      <c r="F108" s="166">
        <f>IFERROR(E108+'Pay App 54'!F108,"")</f>
        <v>0</v>
      </c>
      <c r="G108" s="166">
        <f>SUM('Pay App 1:Pay App 54'!H108)</f>
        <v>0</v>
      </c>
      <c r="H108" s="165"/>
      <c r="I108" s="166">
        <f t="shared" si="6"/>
        <v>0</v>
      </c>
      <c r="J108" s="167">
        <f t="shared" si="7"/>
        <v>0</v>
      </c>
      <c r="K108" s="166">
        <f t="shared" si="8"/>
        <v>0</v>
      </c>
      <c r="L108" s="166" t="str">
        <f t="shared" si="9"/>
        <v/>
      </c>
      <c r="M108" s="165"/>
      <c r="N108" s="166">
        <f>SUM('Pay App 1:Pay App 55'!L108)+SUM('Pay App 1:Pay App 55'!M108)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Data'!$N$2:$BW$88,57,FALSE)</f>
        <v>0</v>
      </c>
      <c r="F109" s="166">
        <f>IFERROR(E109+'Pay App 54'!F109,"")</f>
        <v>0</v>
      </c>
      <c r="G109" s="166">
        <f>SUM('Pay App 1:Pay App 54'!H109)</f>
        <v>0</v>
      </c>
      <c r="H109" s="165"/>
      <c r="I109" s="166">
        <f t="shared" si="6"/>
        <v>0</v>
      </c>
      <c r="J109" s="167">
        <f t="shared" si="7"/>
        <v>0</v>
      </c>
      <c r="K109" s="166">
        <f t="shared" si="8"/>
        <v>0</v>
      </c>
      <c r="L109" s="166" t="str">
        <f t="shared" si="9"/>
        <v/>
      </c>
      <c r="M109" s="165"/>
      <c r="N109" s="166">
        <f>SUM('Pay App 1:Pay App 55'!L109)+SUM('Pay App 1:Pay App 55'!M109)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Data'!$N$2:$BW$88,57,FALSE)</f>
        <v>0</v>
      </c>
      <c r="F110" s="166">
        <f>IFERROR(E110+'Pay App 54'!F110,"")</f>
        <v>0</v>
      </c>
      <c r="G110" s="166">
        <f>SUM('Pay App 1:Pay App 54'!H110)</f>
        <v>0</v>
      </c>
      <c r="H110" s="165"/>
      <c r="I110" s="166">
        <f t="shared" si="6"/>
        <v>0</v>
      </c>
      <c r="J110" s="167">
        <f t="shared" si="7"/>
        <v>0</v>
      </c>
      <c r="K110" s="166">
        <f t="shared" si="8"/>
        <v>0</v>
      </c>
      <c r="L110" s="166" t="str">
        <f t="shared" si="9"/>
        <v/>
      </c>
      <c r="M110" s="165"/>
      <c r="N110" s="166">
        <f>SUM('Pay App 1:Pay App 55'!L110)+SUM('Pay App 1:Pay App 55'!M110)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Data'!$N$2:$BW$88,57,FALSE)</f>
        <v>0</v>
      </c>
      <c r="F111" s="166">
        <f>IFERROR(E111+'Pay App 54'!F111,"")</f>
        <v>0</v>
      </c>
      <c r="G111" s="166">
        <f>SUM('Pay App 1:Pay App 54'!H111)</f>
        <v>0</v>
      </c>
      <c r="H111" s="165"/>
      <c r="I111" s="166">
        <f t="shared" si="6"/>
        <v>0</v>
      </c>
      <c r="J111" s="167">
        <f t="shared" si="7"/>
        <v>0</v>
      </c>
      <c r="K111" s="166">
        <f t="shared" si="8"/>
        <v>0</v>
      </c>
      <c r="L111" s="166" t="str">
        <f t="shared" si="9"/>
        <v/>
      </c>
      <c r="M111" s="165"/>
      <c r="N111" s="166">
        <f>SUM('Pay App 1:Pay App 55'!L111)+SUM('Pay App 1:Pay App 55'!M111)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Data'!$N$2:$BW$88,57,FALSE)</f>
        <v>0</v>
      </c>
      <c r="F112" s="166">
        <f>IFERROR(E112+'Pay App 54'!F112,"")</f>
        <v>0</v>
      </c>
      <c r="G112" s="166">
        <f>SUM('Pay App 1:Pay App 54'!H112)</f>
        <v>0</v>
      </c>
      <c r="H112" s="165"/>
      <c r="I112" s="166">
        <f t="shared" si="6"/>
        <v>0</v>
      </c>
      <c r="J112" s="167">
        <f t="shared" si="7"/>
        <v>0</v>
      </c>
      <c r="K112" s="166">
        <f t="shared" si="8"/>
        <v>0</v>
      </c>
      <c r="L112" s="166" t="str">
        <f t="shared" si="9"/>
        <v/>
      </c>
      <c r="M112" s="165"/>
      <c r="N112" s="166">
        <f>SUM('Pay App 1:Pay App 55'!L112)+SUM('Pay App 1:Pay App 55'!M112)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Data'!$N$2:$BW$88,57,FALSE)</f>
        <v>0</v>
      </c>
      <c r="F113" s="166">
        <f>IFERROR(E113+'Pay App 54'!F113,"")</f>
        <v>0</v>
      </c>
      <c r="G113" s="166">
        <f>SUM('Pay App 1:Pay App 54'!H113)</f>
        <v>0</v>
      </c>
      <c r="H113" s="165"/>
      <c r="I113" s="166">
        <f t="shared" si="6"/>
        <v>0</v>
      </c>
      <c r="J113" s="167">
        <f t="shared" si="7"/>
        <v>0</v>
      </c>
      <c r="K113" s="166">
        <f t="shared" si="8"/>
        <v>0</v>
      </c>
      <c r="L113" s="166" t="str">
        <f t="shared" si="9"/>
        <v/>
      </c>
      <c r="M113" s="165"/>
      <c r="N113" s="166">
        <f>SUM('Pay App 1:Pay App 55'!L113)+SUM('Pay App 1:Pay App 55'!M113)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Data'!$N$2:$BW$88,57,FALSE)</f>
        <v>0</v>
      </c>
      <c r="F114" s="166">
        <f>IFERROR(E114+'Pay App 54'!F114,"")</f>
        <v>0</v>
      </c>
      <c r="G114" s="166">
        <f>SUM('Pay App 1:Pay App 54'!H114)</f>
        <v>0</v>
      </c>
      <c r="H114" s="165"/>
      <c r="I114" s="166">
        <f t="shared" si="6"/>
        <v>0</v>
      </c>
      <c r="J114" s="167">
        <f t="shared" si="7"/>
        <v>0</v>
      </c>
      <c r="K114" s="166">
        <f t="shared" si="8"/>
        <v>0</v>
      </c>
      <c r="L114" s="166" t="str">
        <f t="shared" si="9"/>
        <v/>
      </c>
      <c r="M114" s="165"/>
      <c r="N114" s="166">
        <f>SUM('Pay App 1:Pay App 55'!L114)+SUM('Pay App 1:Pay App 55'!M114)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Data'!$N$2:$BW$88,57,FALSE)</f>
        <v>0</v>
      </c>
      <c r="F115" s="166">
        <f>IFERROR(E115+'Pay App 54'!F115,"")</f>
        <v>0</v>
      </c>
      <c r="G115" s="166">
        <f>SUM('Pay App 1:Pay App 54'!H115)</f>
        <v>0</v>
      </c>
      <c r="H115" s="165"/>
      <c r="I115" s="166">
        <f t="shared" si="6"/>
        <v>0</v>
      </c>
      <c r="J115" s="167">
        <f t="shared" si="7"/>
        <v>0</v>
      </c>
      <c r="K115" s="166">
        <f t="shared" si="8"/>
        <v>0</v>
      </c>
      <c r="L115" s="166" t="str">
        <f t="shared" si="9"/>
        <v/>
      </c>
      <c r="M115" s="165"/>
      <c r="N115" s="166">
        <f>SUM('Pay App 1:Pay App 55'!L115)+SUM('Pay App 1:Pay App 55'!M115)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Data'!$N$2:$BW$88,57,FALSE)</f>
        <v>0</v>
      </c>
      <c r="F116" s="166">
        <f>IFERROR(E116+'Pay App 54'!F116,"")</f>
        <v>0</v>
      </c>
      <c r="G116" s="166">
        <f>SUM('Pay App 1:Pay App 54'!H116)</f>
        <v>0</v>
      </c>
      <c r="H116" s="165"/>
      <c r="I116" s="166">
        <f t="shared" si="6"/>
        <v>0</v>
      </c>
      <c r="J116" s="167">
        <f t="shared" si="7"/>
        <v>0</v>
      </c>
      <c r="K116" s="166">
        <f t="shared" si="8"/>
        <v>0</v>
      </c>
      <c r="L116" s="166" t="str">
        <f t="shared" si="9"/>
        <v/>
      </c>
      <c r="M116" s="165"/>
      <c r="N116" s="166">
        <f>SUM('Pay App 1:Pay App 55'!L116)+SUM('Pay App 1:Pay App 55'!M116)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Data'!$N$2:$BW$88,57,FALSE)</f>
        <v>0</v>
      </c>
      <c r="F117" s="166">
        <f>IFERROR(E117+'Pay App 54'!F117,"")</f>
        <v>0</v>
      </c>
      <c r="G117" s="166">
        <f>SUM('Pay App 1:Pay App 54'!H117)</f>
        <v>0</v>
      </c>
      <c r="H117" s="165"/>
      <c r="I117" s="166">
        <f t="shared" si="6"/>
        <v>0</v>
      </c>
      <c r="J117" s="167">
        <f t="shared" si="7"/>
        <v>0</v>
      </c>
      <c r="K117" s="166">
        <f t="shared" si="8"/>
        <v>0</v>
      </c>
      <c r="L117" s="166" t="str">
        <f t="shared" si="9"/>
        <v/>
      </c>
      <c r="M117" s="165"/>
      <c r="N117" s="166">
        <f>SUM('Pay App 1:Pay App 55'!L117)+SUM('Pay App 1:Pay App 55'!M117)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Data'!$N$2:$BW$88,57,FALSE)</f>
        <v>0</v>
      </c>
      <c r="F118" s="166">
        <f>IFERROR(E118+'Pay App 54'!F118,"")</f>
        <v>0</v>
      </c>
      <c r="G118" s="166">
        <f>SUM('Pay App 1:Pay App 54'!H118)</f>
        <v>0</v>
      </c>
      <c r="H118" s="165"/>
      <c r="I118" s="166">
        <f t="shared" si="6"/>
        <v>0</v>
      </c>
      <c r="J118" s="167">
        <f t="shared" si="7"/>
        <v>0</v>
      </c>
      <c r="K118" s="166">
        <f t="shared" si="8"/>
        <v>0</v>
      </c>
      <c r="L118" s="166" t="str">
        <f t="shared" si="9"/>
        <v/>
      </c>
      <c r="M118" s="165"/>
      <c r="N118" s="166">
        <f>SUM('Pay App 1:Pay App 55'!L118)+SUM('Pay App 1:Pay App 55'!M118)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Data'!$N$2:$BW$88,57,FALSE)</f>
        <v>0</v>
      </c>
      <c r="F119" s="166">
        <f>IFERROR(E119+'Pay App 54'!F119,"")</f>
        <v>0</v>
      </c>
      <c r="G119" s="166">
        <f>SUM('Pay App 1:Pay App 54'!H119)</f>
        <v>0</v>
      </c>
      <c r="H119" s="165"/>
      <c r="I119" s="166">
        <f t="shared" si="6"/>
        <v>0</v>
      </c>
      <c r="J119" s="167">
        <f t="shared" si="7"/>
        <v>0</v>
      </c>
      <c r="K119" s="166">
        <f t="shared" si="8"/>
        <v>0</v>
      </c>
      <c r="L119" s="166" t="str">
        <f t="shared" si="9"/>
        <v/>
      </c>
      <c r="M119" s="165"/>
      <c r="N119" s="166">
        <f>SUM('Pay App 1:Pay App 55'!L119)+SUM('Pay App 1:Pay App 55'!M119)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Data'!$N$2:$BW$88,57,FALSE)</f>
        <v>0</v>
      </c>
      <c r="F120" s="166">
        <f>IFERROR(E120+'Pay App 54'!F120,"")</f>
        <v>0</v>
      </c>
      <c r="G120" s="166">
        <f>SUM('Pay App 1:Pay App 54'!H120)</f>
        <v>0</v>
      </c>
      <c r="H120" s="165"/>
      <c r="I120" s="166">
        <f t="shared" si="6"/>
        <v>0</v>
      </c>
      <c r="J120" s="167">
        <f t="shared" si="7"/>
        <v>0</v>
      </c>
      <c r="K120" s="166">
        <f t="shared" si="8"/>
        <v>0</v>
      </c>
      <c r="L120" s="166" t="str">
        <f t="shared" si="9"/>
        <v/>
      </c>
      <c r="M120" s="165"/>
      <c r="N120" s="166">
        <f>SUM('Pay App 1:Pay App 55'!L120)+SUM('Pay App 1:Pay App 55'!M120)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Data'!$N$2:$BW$88,57,FALSE)</f>
        <v>0</v>
      </c>
      <c r="F121" s="166">
        <f>IFERROR(E121+'Pay App 54'!F121,"")</f>
        <v>0</v>
      </c>
      <c r="G121" s="166">
        <f>SUM('Pay App 1:Pay App 54'!H121)</f>
        <v>0</v>
      </c>
      <c r="H121" s="165"/>
      <c r="I121" s="166">
        <f t="shared" si="6"/>
        <v>0</v>
      </c>
      <c r="J121" s="167">
        <f t="shared" si="7"/>
        <v>0</v>
      </c>
      <c r="K121" s="166">
        <f t="shared" si="8"/>
        <v>0</v>
      </c>
      <c r="L121" s="166" t="str">
        <f t="shared" si="9"/>
        <v/>
      </c>
      <c r="M121" s="165"/>
      <c r="N121" s="166">
        <f>SUM('Pay App 1:Pay App 55'!L121)+SUM('Pay App 1:Pay App 55'!M121)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Data'!$N$2:$BW$88,57,FALSE)</f>
        <v>0</v>
      </c>
      <c r="F122" s="166">
        <f>IFERROR(E122+'Pay App 54'!F122,"")</f>
        <v>0</v>
      </c>
      <c r="G122" s="166">
        <f>SUM('Pay App 1:Pay App 54'!H122)</f>
        <v>0</v>
      </c>
      <c r="H122" s="165"/>
      <c r="I122" s="166">
        <f t="shared" si="6"/>
        <v>0</v>
      </c>
      <c r="J122" s="167">
        <f t="shared" si="7"/>
        <v>0</v>
      </c>
      <c r="K122" s="166">
        <f t="shared" si="8"/>
        <v>0</v>
      </c>
      <c r="L122" s="166" t="str">
        <f t="shared" si="9"/>
        <v/>
      </c>
      <c r="M122" s="165"/>
      <c r="N122" s="166">
        <f>SUM('Pay App 1:Pay App 55'!L122)+SUM('Pay App 1:Pay App 55'!M122)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Data'!$N$2:$BW$88,57,FALSE)</f>
        <v>0</v>
      </c>
      <c r="F123" s="166">
        <f>IFERROR(E123+'Pay App 54'!F123,"")</f>
        <v>0</v>
      </c>
      <c r="G123" s="166">
        <f>SUM('Pay App 1:Pay App 54'!H123)</f>
        <v>0</v>
      </c>
      <c r="H123" s="165"/>
      <c r="I123" s="166">
        <f t="shared" si="6"/>
        <v>0</v>
      </c>
      <c r="J123" s="167">
        <f t="shared" si="7"/>
        <v>0</v>
      </c>
      <c r="K123" s="166">
        <f t="shared" si="8"/>
        <v>0</v>
      </c>
      <c r="L123" s="166" t="str">
        <f t="shared" si="9"/>
        <v/>
      </c>
      <c r="M123" s="165"/>
      <c r="N123" s="166">
        <f>SUM('Pay App 1:Pay App 55'!L123)+SUM('Pay App 1:Pay App 55'!M123)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Data'!$N$2:$BW$88,57,FALSE)</f>
        <v>0</v>
      </c>
      <c r="F124" s="166">
        <f>IFERROR(E124+'Pay App 54'!F124,"")</f>
        <v>0</v>
      </c>
      <c r="G124" s="166">
        <f>SUM('Pay App 1:Pay App 54'!H124)</f>
        <v>0</v>
      </c>
      <c r="H124" s="165"/>
      <c r="I124" s="166">
        <f t="shared" si="6"/>
        <v>0</v>
      </c>
      <c r="J124" s="167">
        <f t="shared" si="7"/>
        <v>0</v>
      </c>
      <c r="K124" s="166">
        <f t="shared" si="8"/>
        <v>0</v>
      </c>
      <c r="L124" s="166" t="str">
        <f t="shared" si="9"/>
        <v/>
      </c>
      <c r="M124" s="165"/>
      <c r="N124" s="166">
        <f>SUM('Pay App 1:Pay App 55'!L124)+SUM('Pay App 1:Pay App 55'!M124)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Data'!$N$2:$BW$88,57,FALSE)</f>
        <v>0</v>
      </c>
      <c r="F125" s="166">
        <f>IFERROR(E125+'Pay App 54'!F125,"")</f>
        <v>0</v>
      </c>
      <c r="G125" s="166">
        <f>SUM('Pay App 1:Pay App 54'!H125)</f>
        <v>0</v>
      </c>
      <c r="H125" s="165"/>
      <c r="I125" s="166">
        <f t="shared" si="6"/>
        <v>0</v>
      </c>
      <c r="J125" s="167">
        <f t="shared" si="7"/>
        <v>0</v>
      </c>
      <c r="K125" s="166">
        <f t="shared" si="8"/>
        <v>0</v>
      </c>
      <c r="L125" s="166" t="str">
        <f t="shared" si="9"/>
        <v/>
      </c>
      <c r="M125" s="165"/>
      <c r="N125" s="166">
        <f>SUM('Pay App 1:Pay App 55'!L125)+SUM('Pay App 1:Pay App 55'!M125)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Data'!$N$2:$BW$88,57,FALSE)</f>
        <v>0</v>
      </c>
      <c r="F126" s="166">
        <f>IFERROR(E126+'Pay App 54'!F126,"")</f>
        <v>0</v>
      </c>
      <c r="G126" s="166">
        <f>SUM('Pay App 1:Pay App 54'!H126)</f>
        <v>0</v>
      </c>
      <c r="H126" s="165"/>
      <c r="I126" s="166">
        <f t="shared" si="6"/>
        <v>0</v>
      </c>
      <c r="J126" s="167">
        <f t="shared" si="7"/>
        <v>0</v>
      </c>
      <c r="K126" s="166">
        <f t="shared" si="8"/>
        <v>0</v>
      </c>
      <c r="L126" s="166" t="str">
        <f t="shared" si="9"/>
        <v/>
      </c>
      <c r="M126" s="165"/>
      <c r="N126" s="166">
        <f>SUM('Pay App 1:Pay App 55'!L126)+SUM('Pay App 1:Pay App 55'!M126)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Data'!$N$2:$BW$88,57,FALSE)</f>
        <v>0</v>
      </c>
      <c r="F127" s="166">
        <f>IFERROR(E127+'Pay App 54'!F127,"")</f>
        <v>0</v>
      </c>
      <c r="G127" s="166">
        <f>SUM('Pay App 1:Pay App 54'!H127)</f>
        <v>0</v>
      </c>
      <c r="H127" s="165"/>
      <c r="I127" s="166">
        <f t="shared" si="6"/>
        <v>0</v>
      </c>
      <c r="J127" s="167">
        <f t="shared" si="7"/>
        <v>0</v>
      </c>
      <c r="K127" s="166">
        <f t="shared" si="8"/>
        <v>0</v>
      </c>
      <c r="L127" s="166" t="str">
        <f t="shared" si="9"/>
        <v/>
      </c>
      <c r="M127" s="165"/>
      <c r="N127" s="166">
        <f>SUM('Pay App 1:Pay App 55'!L127)+SUM('Pay App 1:Pay App 55'!M127)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Data'!$N$2:$BW$88,57,FALSE)</f>
        <v>0</v>
      </c>
      <c r="F128" s="166">
        <f>IFERROR(E128+'Pay App 54'!F128,"")</f>
        <v>0</v>
      </c>
      <c r="G128" s="166">
        <f>SUM('Pay App 1:Pay App 54'!H128)</f>
        <v>0</v>
      </c>
      <c r="H128" s="165"/>
      <c r="I128" s="166">
        <f t="shared" si="6"/>
        <v>0</v>
      </c>
      <c r="J128" s="167">
        <f t="shared" si="7"/>
        <v>0</v>
      </c>
      <c r="K128" s="166">
        <f t="shared" si="8"/>
        <v>0</v>
      </c>
      <c r="L128" s="166" t="str">
        <f t="shared" si="9"/>
        <v/>
      </c>
      <c r="M128" s="165"/>
      <c r="N128" s="166">
        <f>SUM('Pay App 1:Pay App 55'!L128)+SUM('Pay App 1:Pay App 55'!M128)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Data'!$N$2:$BW$88,57,FALSE)</f>
        <v>0</v>
      </c>
      <c r="F129" s="166">
        <f>IFERROR(E129+'Pay App 54'!F129,"")</f>
        <v>0</v>
      </c>
      <c r="G129" s="166">
        <f>SUM('Pay App 1:Pay App 54'!H129)</f>
        <v>0</v>
      </c>
      <c r="H129" s="165"/>
      <c r="I129" s="166">
        <f t="shared" si="6"/>
        <v>0</v>
      </c>
      <c r="J129" s="167">
        <f t="shared" si="7"/>
        <v>0</v>
      </c>
      <c r="K129" s="166">
        <f t="shared" si="8"/>
        <v>0</v>
      </c>
      <c r="L129" s="166" t="str">
        <f t="shared" si="9"/>
        <v/>
      </c>
      <c r="M129" s="165"/>
      <c r="N129" s="166">
        <f>SUM('Pay App 1:Pay App 55'!L129)+SUM('Pay App 1:Pay App 55'!M129)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Data'!$N$2:$BW$88,57,FALSE)</f>
        <v>0</v>
      </c>
      <c r="F130" s="166">
        <f>IFERROR(E130+'Pay App 54'!F130,"")</f>
        <v>0</v>
      </c>
      <c r="G130" s="166">
        <f>SUM('Pay App 1:Pay App 54'!H130)</f>
        <v>0</v>
      </c>
      <c r="H130" s="165"/>
      <c r="I130" s="166">
        <f t="shared" si="6"/>
        <v>0</v>
      </c>
      <c r="J130" s="167">
        <f t="shared" si="7"/>
        <v>0</v>
      </c>
      <c r="K130" s="166">
        <f t="shared" si="8"/>
        <v>0</v>
      </c>
      <c r="L130" s="166" t="str">
        <f t="shared" si="9"/>
        <v/>
      </c>
      <c r="M130" s="165"/>
      <c r="N130" s="166">
        <f>SUM('Pay App 1:Pay App 55'!L130)+SUM('Pay App 1:Pay App 55'!M130)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Data'!$N$2:$BW$88,57,FALSE)</f>
        <v>0</v>
      </c>
      <c r="F131" s="166">
        <f>IFERROR(E131+'Pay App 54'!F131,"")</f>
        <v>0</v>
      </c>
      <c r="G131" s="166">
        <f>SUM('Pay App 1:Pay App 54'!H131)</f>
        <v>0</v>
      </c>
      <c r="H131" s="165"/>
      <c r="I131" s="166">
        <f t="shared" si="6"/>
        <v>0</v>
      </c>
      <c r="J131" s="167">
        <f t="shared" si="7"/>
        <v>0</v>
      </c>
      <c r="K131" s="166">
        <f t="shared" si="8"/>
        <v>0</v>
      </c>
      <c r="L131" s="166" t="str">
        <f t="shared" si="9"/>
        <v/>
      </c>
      <c r="M131" s="165"/>
      <c r="N131" s="166">
        <f>SUM('Pay App 1:Pay App 55'!L131)+SUM('Pay App 1:Pay App 55'!M131)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Data'!$N$2:$BW$88,57,FALSE)</f>
        <v>0</v>
      </c>
      <c r="F132" s="166">
        <f>IFERROR(E132+'Pay App 54'!F132,"")</f>
        <v>0</v>
      </c>
      <c r="G132" s="166">
        <f>SUM('Pay App 1:Pay App 54'!H132)</f>
        <v>0</v>
      </c>
      <c r="H132" s="165"/>
      <c r="I132" s="166">
        <f t="shared" si="6"/>
        <v>0</v>
      </c>
      <c r="J132" s="167">
        <f t="shared" si="7"/>
        <v>0</v>
      </c>
      <c r="K132" s="166">
        <f t="shared" si="8"/>
        <v>0</v>
      </c>
      <c r="L132" s="166" t="str">
        <f t="shared" si="9"/>
        <v/>
      </c>
      <c r="M132" s="165"/>
      <c r="N132" s="166">
        <f>SUM('Pay App 1:Pay App 55'!L132)+SUM('Pay App 1:Pay App 55'!M132)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Data'!$N$2:$BW$88,57,FALSE)</f>
        <v>0</v>
      </c>
      <c r="F133" s="166">
        <f>IFERROR(E133+'Pay App 54'!F133,"")</f>
        <v>0</v>
      </c>
      <c r="G133" s="166">
        <f>SUM('Pay App 1:Pay App 54'!H133)</f>
        <v>0</v>
      </c>
      <c r="H133" s="165"/>
      <c r="I133" s="166">
        <f t="shared" si="6"/>
        <v>0</v>
      </c>
      <c r="J133" s="167">
        <f t="shared" si="7"/>
        <v>0</v>
      </c>
      <c r="K133" s="166">
        <f t="shared" si="8"/>
        <v>0</v>
      </c>
      <c r="L133" s="166" t="str">
        <f t="shared" si="9"/>
        <v/>
      </c>
      <c r="M133" s="165"/>
      <c r="N133" s="166">
        <f>SUM('Pay App 1:Pay App 55'!L133)+SUM('Pay App 1:Pay App 55'!M133)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Data'!$N$2:$BW$88,57,FALSE)</f>
        <v>0</v>
      </c>
      <c r="F134" s="166">
        <f>IFERROR(E134+'Pay App 54'!F134,"")</f>
        <v>0</v>
      </c>
      <c r="G134" s="166">
        <f>SUM('Pay App 1:Pay App 54'!H134)</f>
        <v>0</v>
      </c>
      <c r="H134" s="165"/>
      <c r="I134" s="166">
        <f t="shared" si="6"/>
        <v>0</v>
      </c>
      <c r="J134" s="167">
        <f t="shared" si="7"/>
        <v>0</v>
      </c>
      <c r="K134" s="166">
        <f t="shared" si="8"/>
        <v>0</v>
      </c>
      <c r="L134" s="166" t="str">
        <f t="shared" si="9"/>
        <v/>
      </c>
      <c r="M134" s="165"/>
      <c r="N134" s="166">
        <f>SUM('Pay App 1:Pay App 55'!L134)+SUM('Pay App 1:Pay App 55'!M134)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Data'!$N$2:$BW$88,57,FALSE)</f>
        <v>0</v>
      </c>
      <c r="F135" s="166">
        <f>IFERROR(E135+'Pay App 54'!F135,"")</f>
        <v>0</v>
      </c>
      <c r="G135" s="166">
        <f>SUM('Pay App 1:Pay App 54'!H135)</f>
        <v>0</v>
      </c>
      <c r="H135" s="165"/>
      <c r="I135" s="166">
        <f t="shared" si="6"/>
        <v>0</v>
      </c>
      <c r="J135" s="167">
        <f t="shared" si="7"/>
        <v>0</v>
      </c>
      <c r="K135" s="166">
        <f t="shared" si="8"/>
        <v>0</v>
      </c>
      <c r="L135" s="166" t="str">
        <f t="shared" si="9"/>
        <v/>
      </c>
      <c r="M135" s="165"/>
      <c r="N135" s="166">
        <f>SUM('Pay App 1:Pay App 55'!L135)+SUM('Pay App 1:Pay App 55'!M135)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Data'!$N$2:$BW$88,57,FALSE)</f>
        <v>0</v>
      </c>
      <c r="F136" s="166">
        <f>IFERROR(E136+'Pay App 54'!F136,"")</f>
        <v>0</v>
      </c>
      <c r="G136" s="166">
        <f>SUM('Pay App 1:Pay App 54'!H136)</f>
        <v>0</v>
      </c>
      <c r="H136" s="165"/>
      <c r="I136" s="166">
        <f t="shared" si="6"/>
        <v>0</v>
      </c>
      <c r="J136" s="167">
        <f t="shared" si="7"/>
        <v>0</v>
      </c>
      <c r="K136" s="166">
        <f t="shared" si="8"/>
        <v>0</v>
      </c>
      <c r="L136" s="166" t="str">
        <f t="shared" si="9"/>
        <v/>
      </c>
      <c r="M136" s="165"/>
      <c r="N136" s="166">
        <f>SUM('Pay App 1:Pay App 55'!L136)+SUM('Pay App 1:Pay App 55'!M136)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Data'!$N$2:$BW$88,57,FALSE)</f>
        <v>0</v>
      </c>
      <c r="F137" s="166">
        <f>IFERROR(E137+'Pay App 54'!F137,"")</f>
        <v>0</v>
      </c>
      <c r="G137" s="166">
        <f>SUM('Pay App 1:Pay App 54'!H137)</f>
        <v>0</v>
      </c>
      <c r="H137" s="165"/>
      <c r="I137" s="166">
        <f t="shared" si="6"/>
        <v>0</v>
      </c>
      <c r="J137" s="167">
        <f t="shared" si="7"/>
        <v>0</v>
      </c>
      <c r="K137" s="166">
        <f t="shared" si="8"/>
        <v>0</v>
      </c>
      <c r="L137" s="166" t="str">
        <f t="shared" si="9"/>
        <v/>
      </c>
      <c r="M137" s="165"/>
      <c r="N137" s="166">
        <f>SUM('Pay App 1:Pay App 55'!L137)+SUM('Pay App 1:Pay App 55'!M137)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Data'!$N$2:$BW$88,57,FALSE)</f>
        <v>0</v>
      </c>
      <c r="F138" s="166">
        <f>IFERROR(E138+'Pay App 54'!F138,"")</f>
        <v>0</v>
      </c>
      <c r="G138" s="166">
        <f>SUM('Pay App 1:Pay App 54'!H138)</f>
        <v>0</v>
      </c>
      <c r="H138" s="165"/>
      <c r="I138" s="166">
        <f t="shared" si="6"/>
        <v>0</v>
      </c>
      <c r="J138" s="167">
        <f t="shared" si="7"/>
        <v>0</v>
      </c>
      <c r="K138" s="166">
        <f t="shared" si="8"/>
        <v>0</v>
      </c>
      <c r="L138" s="166" t="str">
        <f t="shared" si="9"/>
        <v/>
      </c>
      <c r="M138" s="165"/>
      <c r="N138" s="166">
        <f>SUM('Pay App 1:Pay App 55'!L138)+SUM('Pay App 1:Pay App 55'!M138)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Data'!$N$2:$BW$88,57,FALSE)</f>
        <v>0</v>
      </c>
      <c r="F139" s="166">
        <f>IFERROR(E139+'Pay App 54'!F139,"")</f>
        <v>0</v>
      </c>
      <c r="G139" s="166">
        <f>SUM('Pay App 1:Pay App 54'!H139)</f>
        <v>0</v>
      </c>
      <c r="H139" s="165"/>
      <c r="I139" s="166">
        <f t="shared" si="6"/>
        <v>0</v>
      </c>
      <c r="J139" s="167">
        <f t="shared" si="7"/>
        <v>0</v>
      </c>
      <c r="K139" s="166">
        <f t="shared" si="8"/>
        <v>0</v>
      </c>
      <c r="L139" s="166" t="str">
        <f t="shared" si="9"/>
        <v/>
      </c>
      <c r="M139" s="165"/>
      <c r="N139" s="166">
        <f>SUM('Pay App 1:Pay App 55'!L139)+SUM('Pay App 1:Pay App 55'!M139)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Data'!$N$2:$BW$88,57,FALSE)</f>
        <v>0</v>
      </c>
      <c r="F140" s="166">
        <f>IFERROR(E140+'Pay App 54'!F140,"")</f>
        <v>0</v>
      </c>
      <c r="G140" s="166">
        <f>SUM('Pay App 1:Pay App 54'!H140)</f>
        <v>0</v>
      </c>
      <c r="H140" s="165"/>
      <c r="I140" s="166">
        <f t="shared" si="6"/>
        <v>0</v>
      </c>
      <c r="J140" s="167">
        <f t="shared" si="7"/>
        <v>0</v>
      </c>
      <c r="K140" s="166">
        <f t="shared" si="8"/>
        <v>0</v>
      </c>
      <c r="L140" s="166" t="str">
        <f t="shared" si="9"/>
        <v/>
      </c>
      <c r="M140" s="165"/>
      <c r="N140" s="166">
        <f>SUM('Pay App 1:Pay App 55'!L140)+SUM('Pay App 1:Pay App 55'!M140)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Data'!$N$2:$BW$88,57,FALSE)</f>
        <v>0</v>
      </c>
      <c r="F141" s="166">
        <f>IFERROR(E141+'Pay App 54'!F141,"")</f>
        <v>0</v>
      </c>
      <c r="G141" s="166">
        <f>SUM('Pay App 1:Pay App 54'!H141)</f>
        <v>0</v>
      </c>
      <c r="H141" s="165"/>
      <c r="I141" s="166">
        <f t="shared" si="6"/>
        <v>0</v>
      </c>
      <c r="J141" s="167">
        <f t="shared" si="7"/>
        <v>0</v>
      </c>
      <c r="K141" s="166">
        <f t="shared" si="8"/>
        <v>0</v>
      </c>
      <c r="L141" s="166" t="str">
        <f t="shared" si="9"/>
        <v/>
      </c>
      <c r="M141" s="165"/>
      <c r="N141" s="166">
        <f>SUM('Pay App 1:Pay App 55'!L141)+SUM('Pay App 1:Pay App 55'!M141)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Data'!$N$2:$BW$88,57,FALSE)</f>
        <v>0</v>
      </c>
      <c r="F142" s="166">
        <f>IFERROR(E142+'Pay App 54'!F142,"")</f>
        <v>0</v>
      </c>
      <c r="G142" s="166">
        <f>SUM('Pay App 1:Pay App 54'!H142)</f>
        <v>0</v>
      </c>
      <c r="H142" s="165"/>
      <c r="I142" s="166">
        <f t="shared" si="6"/>
        <v>0</v>
      </c>
      <c r="J142" s="167">
        <f t="shared" si="7"/>
        <v>0</v>
      </c>
      <c r="K142" s="166">
        <f t="shared" si="8"/>
        <v>0</v>
      </c>
      <c r="L142" s="166" t="str">
        <f t="shared" si="9"/>
        <v/>
      </c>
      <c r="M142" s="165"/>
      <c r="N142" s="166">
        <f>SUM('Pay App 1:Pay App 55'!L142)+SUM('Pay App 1:Pay App 55'!M142)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Data'!$N$2:$BW$88,57,FALSE)</f>
        <v>0</v>
      </c>
      <c r="F143" s="166">
        <f>IFERROR(E143+'Pay App 54'!F143,"")</f>
        <v>0</v>
      </c>
      <c r="G143" s="166">
        <f>SUM('Pay App 1:Pay App 54'!H143)</f>
        <v>0</v>
      </c>
      <c r="H143" s="165"/>
      <c r="I143" s="166">
        <f t="shared" si="6"/>
        <v>0</v>
      </c>
      <c r="J143" s="167">
        <f t="shared" si="7"/>
        <v>0</v>
      </c>
      <c r="K143" s="166">
        <f t="shared" si="8"/>
        <v>0</v>
      </c>
      <c r="L143" s="166" t="str">
        <f t="shared" si="9"/>
        <v/>
      </c>
      <c r="M143" s="165"/>
      <c r="N143" s="166">
        <f>SUM('Pay App 1:Pay App 55'!L143)+SUM('Pay App 1:Pay App 55'!M143)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Data'!$N$2:$BW$88,57,FALSE)</f>
        <v>0</v>
      </c>
      <c r="F144" s="166">
        <f>IFERROR(E144+'Pay App 54'!F144,"")</f>
        <v>0</v>
      </c>
      <c r="G144" s="166">
        <f>SUM('Pay App 1:Pay App 54'!H144)</f>
        <v>0</v>
      </c>
      <c r="H144" s="165"/>
      <c r="I144" s="166">
        <f t="shared" si="6"/>
        <v>0</v>
      </c>
      <c r="J144" s="167">
        <f t="shared" si="7"/>
        <v>0</v>
      </c>
      <c r="K144" s="166">
        <f t="shared" si="8"/>
        <v>0</v>
      </c>
      <c r="L144" s="166" t="str">
        <f t="shared" si="9"/>
        <v/>
      </c>
      <c r="M144" s="165"/>
      <c r="N144" s="166">
        <f>SUM('Pay App 1:Pay App 55'!L144)+SUM('Pay App 1:Pay App 55'!M144)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Data'!$N$2:$BW$88,57,FALSE)</f>
        <v>0</v>
      </c>
      <c r="F145" s="166">
        <f>IFERROR(E145+'Pay App 54'!F145,"")</f>
        <v>0</v>
      </c>
      <c r="G145" s="166">
        <f>SUM('Pay App 1:Pay App 54'!H145)</f>
        <v>0</v>
      </c>
      <c r="H145" s="165"/>
      <c r="I145" s="166">
        <f t="shared" si="6"/>
        <v>0</v>
      </c>
      <c r="J145" s="167">
        <f t="shared" si="7"/>
        <v>0</v>
      </c>
      <c r="K145" s="166">
        <f t="shared" si="8"/>
        <v>0</v>
      </c>
      <c r="L145" s="166" t="str">
        <f t="shared" si="9"/>
        <v/>
      </c>
      <c r="M145" s="165"/>
      <c r="N145" s="166">
        <f>SUM('Pay App 1:Pay App 55'!L145)+SUM('Pay App 1:Pay App 55'!M145)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Data'!$N$2:$BW$88,57,FALSE)</f>
        <v>0</v>
      </c>
      <c r="F146" s="166">
        <f>IFERROR(E146+'Pay App 54'!F146,"")</f>
        <v>0</v>
      </c>
      <c r="G146" s="166">
        <f>SUM('Pay App 1:Pay App 54'!H146)</f>
        <v>0</v>
      </c>
      <c r="H146" s="165"/>
      <c r="I146" s="166">
        <f t="shared" si="6"/>
        <v>0</v>
      </c>
      <c r="J146" s="167">
        <f t="shared" si="7"/>
        <v>0</v>
      </c>
      <c r="K146" s="166">
        <f t="shared" si="8"/>
        <v>0</v>
      </c>
      <c r="L146" s="166" t="str">
        <f t="shared" si="9"/>
        <v/>
      </c>
      <c r="M146" s="165"/>
      <c r="N146" s="166">
        <f>SUM('Pay App 1:Pay App 55'!L146)+SUM('Pay App 1:Pay App 55'!M146)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Data'!$N$2:$BW$88,57,FALSE)</f>
        <v>0</v>
      </c>
      <c r="F147" s="166">
        <f>IFERROR(E147+'Pay App 54'!F147,"")</f>
        <v>0</v>
      </c>
      <c r="G147" s="166">
        <f>SUM('Pay App 1:Pay App 54'!H147)</f>
        <v>0</v>
      </c>
      <c r="H147" s="165"/>
      <c r="I147" s="166">
        <f t="shared" si="6"/>
        <v>0</v>
      </c>
      <c r="J147" s="167">
        <f t="shared" si="7"/>
        <v>0</v>
      </c>
      <c r="K147" s="166">
        <f t="shared" si="8"/>
        <v>0</v>
      </c>
      <c r="L147" s="166" t="str">
        <f t="shared" si="9"/>
        <v/>
      </c>
      <c r="M147" s="165"/>
      <c r="N147" s="166">
        <f>SUM('Pay App 1:Pay App 55'!L147)+SUM('Pay App 1:Pay App 55'!M147)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Data'!$N$2:$BW$88,57,FALSE)</f>
        <v>0</v>
      </c>
      <c r="F148" s="166">
        <f>IFERROR(E148+'Pay App 54'!F148,"")</f>
        <v>0</v>
      </c>
      <c r="G148" s="166">
        <f>SUM('Pay App 1:Pay App 54'!H148)</f>
        <v>0</v>
      </c>
      <c r="H148" s="165"/>
      <c r="I148" s="166">
        <f t="shared" si="6"/>
        <v>0</v>
      </c>
      <c r="J148" s="167">
        <f t="shared" si="7"/>
        <v>0</v>
      </c>
      <c r="K148" s="166">
        <f t="shared" si="8"/>
        <v>0</v>
      </c>
      <c r="L148" s="166" t="str">
        <f t="shared" si="9"/>
        <v/>
      </c>
      <c r="M148" s="165"/>
      <c r="N148" s="166">
        <f>SUM('Pay App 1:Pay App 55'!L148)+SUM('Pay App 1:Pay App 55'!M148)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bbS3/cZd9ynrRzdip686gcN1B5qoUfAg4yCQvZLizCs0qHwo3HhMF+nccGbDi25eX1K8oK0uGvBT4fjR2dafEA==" saltValue="9DdV/O8kUe5tddhTJRGMww=="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65" priority="2" operator="equal">
      <formula>0</formula>
    </cfRule>
  </conditionalFormatting>
  <conditionalFormatting sqref="D106:G148">
    <cfRule type="cellIs" dxfId="64" priority="1" operator="equal">
      <formula>0</formula>
    </cfRule>
  </conditionalFormatting>
  <conditionalFormatting sqref="D10:H10 D12:H14 D19:H21">
    <cfRule type="cellIs" dxfId="63" priority="6" operator="equal">
      <formula>0</formula>
    </cfRule>
  </conditionalFormatting>
  <conditionalFormatting sqref="H51">
    <cfRule type="cellIs" dxfId="62" priority="9" operator="lessThan">
      <formula>0</formula>
    </cfRule>
  </conditionalFormatting>
  <conditionalFormatting sqref="I57:I100 K57:K100 I106:I148 K106:K148 N106:O148">
    <cfRule type="cellIs" dxfId="61" priority="14" operator="equal">
      <formula>0</formula>
    </cfRule>
  </conditionalFormatting>
  <conditionalFormatting sqref="J57:J100 J106:J149">
    <cfRule type="cellIs" dxfId="60" priority="11" operator="greaterThan">
      <formula>1</formula>
    </cfRule>
    <cfRule type="cellIs" dxfId="59" priority="12" operator="equal">
      <formula>0</formula>
    </cfRule>
  </conditionalFormatting>
  <conditionalFormatting sqref="K57:K100 K106:K148">
    <cfRule type="cellIs" dxfId="58" priority="10" operator="lessThan">
      <formula>0</formula>
    </cfRule>
  </conditionalFormatting>
  <conditionalFormatting sqref="M57:M100">
    <cfRule type="cellIs" dxfId="57" priority="13" operator="lessThan">
      <formula>0</formula>
    </cfRule>
  </conditionalFormatting>
  <conditionalFormatting sqref="M106:M148">
    <cfRule type="cellIs" dxfId="56" priority="8" operator="lessThan">
      <formula>0</formula>
    </cfRule>
  </conditionalFormatting>
  <conditionalFormatting sqref="N57:O100">
    <cfRule type="cellIs" dxfId="55"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82770064-7C44-47BB-8E7F-D271F2416618}">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EFDF993B-3393-48A1-9A1F-373A2F8ED29C}">
          <x14:formula1>
            <xm:f>'Graph Data'!$L$74:$L$76</xm:f>
          </x14:formula1>
          <xm:sqref>G17</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A4595-0560-4685-B41A-1B4998B12B99}">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56</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56'!E149)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56'!G41)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55'!H49)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56.1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Data'!$N$2:$BW$88,58,FALSE)</f>
        <v>0</v>
      </c>
      <c r="F57" s="166">
        <f>IFERROR(E57+'Pay App 55'!F57,"")</f>
        <v>0</v>
      </c>
      <c r="G57" s="166">
        <f>SUM('Pay App 1:Pay App 55'!H57)</f>
        <v>0</v>
      </c>
      <c r="H57" s="165"/>
      <c r="I57" s="166">
        <f>G57+H57</f>
        <v>0</v>
      </c>
      <c r="J57" s="167">
        <f>IFERROR(I57/F57,0)</f>
        <v>0</v>
      </c>
      <c r="K57" s="166">
        <f>IFERROR(F57-I57,"")</f>
        <v>0</v>
      </c>
      <c r="L57" s="166" t="str">
        <f>IF(AND($H$33&lt;100000, $H$33&gt;0, H57&gt;=1),0,IF(AND($H$33&gt;=100000,H57&lt;&gt;""),O57,""))</f>
        <v/>
      </c>
      <c r="M57" s="165"/>
      <c r="N57" s="166">
        <f>SUM('Pay App 1:Pay App 56'!L57)+SUM('Pay App 1:Pay App 56'!M57)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Data'!$N$2:$BW$88,58,FALSE)</f>
        <v>0</v>
      </c>
      <c r="F58" s="166">
        <f>IFERROR(E58+'Pay App 55'!F58,"")</f>
        <v>0</v>
      </c>
      <c r="G58" s="166">
        <f>SUM('Pay App 1:Pay App 55'!H58)</f>
        <v>0</v>
      </c>
      <c r="H58" s="165"/>
      <c r="I58" s="166">
        <f>G58+H58</f>
        <v>0</v>
      </c>
      <c r="J58" s="167">
        <f>IFERROR(I58/F58,0)</f>
        <v>0</v>
      </c>
      <c r="K58" s="166">
        <f>IFERROR(F58-I58,"")</f>
        <v>0</v>
      </c>
      <c r="L58" s="166" t="str">
        <f t="shared" ref="L58:L100" si="0">IF(AND($H$33&lt;100000, $H$33&gt;0, H58&gt;=1),0,IF(AND($H$33&gt;=100000,H58&lt;&gt;""),O58,""))</f>
        <v/>
      </c>
      <c r="M58" s="165"/>
      <c r="N58" s="166">
        <f>SUM('Pay App 1:Pay App 56'!L58)+SUM('Pay App 1:Pay App 56'!M58)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Data'!$N$2:$BW$88,58,FALSE)</f>
        <v>0</v>
      </c>
      <c r="F59" s="166">
        <f>IFERROR(E59+'Pay App 55'!F59,"")</f>
        <v>0</v>
      </c>
      <c r="G59" s="166">
        <f>SUM('Pay App 1:Pay App 55'!H59)</f>
        <v>0</v>
      </c>
      <c r="H59" s="165"/>
      <c r="I59" s="166">
        <f t="shared" ref="I59:I99" si="2">G59+H59</f>
        <v>0</v>
      </c>
      <c r="J59" s="167">
        <f t="shared" ref="J59:J99" si="3">IFERROR(I59/F59,0)</f>
        <v>0</v>
      </c>
      <c r="K59" s="166">
        <f t="shared" ref="K59:K99" si="4">IFERROR(F59-I59,"")</f>
        <v>0</v>
      </c>
      <c r="L59" s="166" t="str">
        <f t="shared" si="0"/>
        <v/>
      </c>
      <c r="M59" s="165"/>
      <c r="N59" s="166">
        <f>SUM('Pay App 1:Pay App 56'!L59)+SUM('Pay App 1:Pay App 56'!M59)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Data'!$N$2:$BW$88,58,FALSE)</f>
        <v>0</v>
      </c>
      <c r="F60" s="166">
        <f>IFERROR(E60+'Pay App 55'!F60,"")</f>
        <v>0</v>
      </c>
      <c r="G60" s="166">
        <f>SUM('Pay App 1:Pay App 55'!H60)</f>
        <v>0</v>
      </c>
      <c r="H60" s="165"/>
      <c r="I60" s="166">
        <f t="shared" si="2"/>
        <v>0</v>
      </c>
      <c r="J60" s="167">
        <f t="shared" si="3"/>
        <v>0</v>
      </c>
      <c r="K60" s="166">
        <f t="shared" si="4"/>
        <v>0</v>
      </c>
      <c r="L60" s="166" t="str">
        <f t="shared" si="0"/>
        <v/>
      </c>
      <c r="M60" s="165"/>
      <c r="N60" s="166">
        <f>SUM('Pay App 1:Pay App 56'!L60)+SUM('Pay App 1:Pay App 56'!M60)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Data'!$N$2:$BW$88,58,FALSE)</f>
        <v>0</v>
      </c>
      <c r="F61" s="166">
        <f>IFERROR(E61+'Pay App 55'!F61,"")</f>
        <v>0</v>
      </c>
      <c r="G61" s="166">
        <f>SUM('Pay App 1:Pay App 55'!H61)</f>
        <v>0</v>
      </c>
      <c r="H61" s="165"/>
      <c r="I61" s="166">
        <f t="shared" si="2"/>
        <v>0</v>
      </c>
      <c r="J61" s="167">
        <f t="shared" si="3"/>
        <v>0</v>
      </c>
      <c r="K61" s="166">
        <f t="shared" si="4"/>
        <v>0</v>
      </c>
      <c r="L61" s="166" t="str">
        <f t="shared" si="0"/>
        <v/>
      </c>
      <c r="M61" s="165"/>
      <c r="N61" s="166">
        <f>SUM('Pay App 1:Pay App 56'!L61)+SUM('Pay App 1:Pay App 56'!M61)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Data'!$N$2:$BW$88,58,FALSE)</f>
        <v>0</v>
      </c>
      <c r="F62" s="166">
        <f>IFERROR(E62+'Pay App 55'!F62,"")</f>
        <v>0</v>
      </c>
      <c r="G62" s="166">
        <f>SUM('Pay App 1:Pay App 55'!H62)</f>
        <v>0</v>
      </c>
      <c r="H62" s="165"/>
      <c r="I62" s="166">
        <f t="shared" si="2"/>
        <v>0</v>
      </c>
      <c r="J62" s="167">
        <f t="shared" si="3"/>
        <v>0</v>
      </c>
      <c r="K62" s="166">
        <f t="shared" si="4"/>
        <v>0</v>
      </c>
      <c r="L62" s="166" t="str">
        <f t="shared" si="0"/>
        <v/>
      </c>
      <c r="M62" s="165"/>
      <c r="N62" s="166">
        <f>SUM('Pay App 1:Pay App 56'!L62)+SUM('Pay App 1:Pay App 56'!M62)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Data'!$N$2:$BW$88,58,FALSE)</f>
        <v>0</v>
      </c>
      <c r="F63" s="166">
        <f>IFERROR(E63+'Pay App 55'!F63,"")</f>
        <v>0</v>
      </c>
      <c r="G63" s="166">
        <f>SUM('Pay App 1:Pay App 55'!H63)</f>
        <v>0</v>
      </c>
      <c r="H63" s="165"/>
      <c r="I63" s="166">
        <f t="shared" si="2"/>
        <v>0</v>
      </c>
      <c r="J63" s="167">
        <f t="shared" si="3"/>
        <v>0</v>
      </c>
      <c r="K63" s="166">
        <f t="shared" si="4"/>
        <v>0</v>
      </c>
      <c r="L63" s="166" t="str">
        <f t="shared" si="0"/>
        <v/>
      </c>
      <c r="M63" s="165"/>
      <c r="N63" s="166">
        <f>SUM('Pay App 1:Pay App 56'!L63)+SUM('Pay App 1:Pay App 56'!M63)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Data'!$N$2:$BW$88,58,FALSE)</f>
        <v>0</v>
      </c>
      <c r="F64" s="166">
        <f>IFERROR(E64+'Pay App 55'!F64,"")</f>
        <v>0</v>
      </c>
      <c r="G64" s="166">
        <f>SUM('Pay App 1:Pay App 55'!H64)</f>
        <v>0</v>
      </c>
      <c r="H64" s="165"/>
      <c r="I64" s="166">
        <f t="shared" si="2"/>
        <v>0</v>
      </c>
      <c r="J64" s="167">
        <f t="shared" si="3"/>
        <v>0</v>
      </c>
      <c r="K64" s="166">
        <f t="shared" si="4"/>
        <v>0</v>
      </c>
      <c r="L64" s="166" t="str">
        <f t="shared" si="0"/>
        <v/>
      </c>
      <c r="M64" s="165"/>
      <c r="N64" s="166">
        <f>SUM('Pay App 1:Pay App 56'!L64)+SUM('Pay App 1:Pay App 56'!M64)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Data'!$N$2:$BW$88,58,FALSE)</f>
        <v>0</v>
      </c>
      <c r="F65" s="166">
        <f>IFERROR(E65+'Pay App 55'!F65,"")</f>
        <v>0</v>
      </c>
      <c r="G65" s="166">
        <f>SUM('Pay App 1:Pay App 55'!H65)</f>
        <v>0</v>
      </c>
      <c r="H65" s="165"/>
      <c r="I65" s="166">
        <f t="shared" si="2"/>
        <v>0</v>
      </c>
      <c r="J65" s="167">
        <f t="shared" si="3"/>
        <v>0</v>
      </c>
      <c r="K65" s="166">
        <f t="shared" si="4"/>
        <v>0</v>
      </c>
      <c r="L65" s="166" t="str">
        <f t="shared" si="0"/>
        <v/>
      </c>
      <c r="M65" s="165"/>
      <c r="N65" s="166">
        <f>SUM('Pay App 1:Pay App 56'!L65)+SUM('Pay App 1:Pay App 56'!M65)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Data'!$N$2:$BW$88,58,FALSE)</f>
        <v>0</v>
      </c>
      <c r="F66" s="166">
        <f>IFERROR(E66+'Pay App 55'!F66,"")</f>
        <v>0</v>
      </c>
      <c r="G66" s="166">
        <f>SUM('Pay App 1:Pay App 55'!H66)</f>
        <v>0</v>
      </c>
      <c r="H66" s="165"/>
      <c r="I66" s="166">
        <f t="shared" si="2"/>
        <v>0</v>
      </c>
      <c r="J66" s="167">
        <f t="shared" si="3"/>
        <v>0</v>
      </c>
      <c r="K66" s="166">
        <f t="shared" si="4"/>
        <v>0</v>
      </c>
      <c r="L66" s="166" t="str">
        <f t="shared" si="0"/>
        <v/>
      </c>
      <c r="M66" s="165"/>
      <c r="N66" s="166">
        <f>SUM('Pay App 1:Pay App 56'!L66)+SUM('Pay App 1:Pay App 56'!M66)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Data'!$N$2:$BW$88,58,FALSE)</f>
        <v>0</v>
      </c>
      <c r="F67" s="166">
        <f>IFERROR(E67+'Pay App 55'!F67,"")</f>
        <v>0</v>
      </c>
      <c r="G67" s="166">
        <f>SUM('Pay App 1:Pay App 55'!H67)</f>
        <v>0</v>
      </c>
      <c r="H67" s="165"/>
      <c r="I67" s="166">
        <f t="shared" si="2"/>
        <v>0</v>
      </c>
      <c r="J67" s="167">
        <f t="shared" si="3"/>
        <v>0</v>
      </c>
      <c r="K67" s="166">
        <f t="shared" si="4"/>
        <v>0</v>
      </c>
      <c r="L67" s="166" t="str">
        <f t="shared" si="0"/>
        <v/>
      </c>
      <c r="M67" s="165"/>
      <c r="N67" s="166">
        <f>SUM('Pay App 1:Pay App 56'!L67)+SUM('Pay App 1:Pay App 56'!M67)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Data'!$N$2:$BW$88,58,FALSE)</f>
        <v>0</v>
      </c>
      <c r="F68" s="166">
        <f>IFERROR(E68+'Pay App 55'!F68,"")</f>
        <v>0</v>
      </c>
      <c r="G68" s="166">
        <f>SUM('Pay App 1:Pay App 55'!H68)</f>
        <v>0</v>
      </c>
      <c r="H68" s="165"/>
      <c r="I68" s="166">
        <f t="shared" si="2"/>
        <v>0</v>
      </c>
      <c r="J68" s="167">
        <f t="shared" si="3"/>
        <v>0</v>
      </c>
      <c r="K68" s="166">
        <f t="shared" si="4"/>
        <v>0</v>
      </c>
      <c r="L68" s="166" t="str">
        <f t="shared" si="0"/>
        <v/>
      </c>
      <c r="M68" s="165"/>
      <c r="N68" s="166">
        <f>SUM('Pay App 1:Pay App 56'!L68)+SUM('Pay App 1:Pay App 56'!M68)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Data'!$N$2:$BW$88,58,FALSE)</f>
        <v>0</v>
      </c>
      <c r="F69" s="166">
        <f>IFERROR(E69+'Pay App 55'!F69,"")</f>
        <v>0</v>
      </c>
      <c r="G69" s="166">
        <f>SUM('Pay App 1:Pay App 55'!H69)</f>
        <v>0</v>
      </c>
      <c r="H69" s="165"/>
      <c r="I69" s="166">
        <f t="shared" si="2"/>
        <v>0</v>
      </c>
      <c r="J69" s="167">
        <f t="shared" si="3"/>
        <v>0</v>
      </c>
      <c r="K69" s="166">
        <f t="shared" si="4"/>
        <v>0</v>
      </c>
      <c r="L69" s="166" t="str">
        <f t="shared" si="0"/>
        <v/>
      </c>
      <c r="M69" s="165"/>
      <c r="N69" s="166">
        <f>SUM('Pay App 1:Pay App 56'!L69)+SUM('Pay App 1:Pay App 56'!M69)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Data'!$N$2:$BW$88,58,FALSE)</f>
        <v>0</v>
      </c>
      <c r="F70" s="166">
        <f>IFERROR(E70+'Pay App 55'!F70,"")</f>
        <v>0</v>
      </c>
      <c r="G70" s="166">
        <f>SUM('Pay App 1:Pay App 55'!H70)</f>
        <v>0</v>
      </c>
      <c r="H70" s="165"/>
      <c r="I70" s="166">
        <f t="shared" si="2"/>
        <v>0</v>
      </c>
      <c r="J70" s="167">
        <f t="shared" si="3"/>
        <v>0</v>
      </c>
      <c r="K70" s="166">
        <f t="shared" si="4"/>
        <v>0</v>
      </c>
      <c r="L70" s="166" t="str">
        <f t="shared" si="0"/>
        <v/>
      </c>
      <c r="M70" s="165"/>
      <c r="N70" s="166">
        <f>SUM('Pay App 1:Pay App 56'!L70)+SUM('Pay App 1:Pay App 56'!M70)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Data'!$N$2:$BW$88,58,FALSE)</f>
        <v>0</v>
      </c>
      <c r="F71" s="166">
        <f>IFERROR(E71+'Pay App 55'!F71,"")</f>
        <v>0</v>
      </c>
      <c r="G71" s="166">
        <f>SUM('Pay App 1:Pay App 55'!H71)</f>
        <v>0</v>
      </c>
      <c r="H71" s="165"/>
      <c r="I71" s="166">
        <f t="shared" si="2"/>
        <v>0</v>
      </c>
      <c r="J71" s="167">
        <f t="shared" si="3"/>
        <v>0</v>
      </c>
      <c r="K71" s="166">
        <f t="shared" si="4"/>
        <v>0</v>
      </c>
      <c r="L71" s="166" t="str">
        <f t="shared" si="0"/>
        <v/>
      </c>
      <c r="M71" s="165"/>
      <c r="N71" s="166">
        <f>SUM('Pay App 1:Pay App 56'!L71)+SUM('Pay App 1:Pay App 56'!M71)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Data'!$N$2:$BW$88,58,FALSE)</f>
        <v>0</v>
      </c>
      <c r="F72" s="166">
        <f>IFERROR(E72+'Pay App 55'!F72,"")</f>
        <v>0</v>
      </c>
      <c r="G72" s="166">
        <f>SUM('Pay App 1:Pay App 55'!H72)</f>
        <v>0</v>
      </c>
      <c r="H72" s="165"/>
      <c r="I72" s="166">
        <f t="shared" si="2"/>
        <v>0</v>
      </c>
      <c r="J72" s="167">
        <f t="shared" si="3"/>
        <v>0</v>
      </c>
      <c r="K72" s="166">
        <f t="shared" si="4"/>
        <v>0</v>
      </c>
      <c r="L72" s="166" t="str">
        <f t="shared" si="0"/>
        <v/>
      </c>
      <c r="M72" s="165"/>
      <c r="N72" s="166">
        <f>SUM('Pay App 1:Pay App 56'!L72)+SUM('Pay App 1:Pay App 56'!M72)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Data'!$N$2:$BW$88,58,FALSE)</f>
        <v>0</v>
      </c>
      <c r="F73" s="166">
        <f>IFERROR(E73+'Pay App 55'!F73,"")</f>
        <v>0</v>
      </c>
      <c r="G73" s="166">
        <f>SUM('Pay App 1:Pay App 55'!H73)</f>
        <v>0</v>
      </c>
      <c r="H73" s="165"/>
      <c r="I73" s="166">
        <f t="shared" si="2"/>
        <v>0</v>
      </c>
      <c r="J73" s="167">
        <f t="shared" si="3"/>
        <v>0</v>
      </c>
      <c r="K73" s="166">
        <f t="shared" si="4"/>
        <v>0</v>
      </c>
      <c r="L73" s="166" t="str">
        <f t="shared" si="0"/>
        <v/>
      </c>
      <c r="M73" s="165"/>
      <c r="N73" s="166">
        <f>SUM('Pay App 1:Pay App 56'!L73)+SUM('Pay App 1:Pay App 56'!M73)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Data'!$N$2:$BW$88,58,FALSE)</f>
        <v>0</v>
      </c>
      <c r="F74" s="166">
        <f>IFERROR(E74+'Pay App 55'!F74,"")</f>
        <v>0</v>
      </c>
      <c r="G74" s="166">
        <f>SUM('Pay App 1:Pay App 55'!H74)</f>
        <v>0</v>
      </c>
      <c r="H74" s="165"/>
      <c r="I74" s="166">
        <f t="shared" si="2"/>
        <v>0</v>
      </c>
      <c r="J74" s="167">
        <f t="shared" si="3"/>
        <v>0</v>
      </c>
      <c r="K74" s="166">
        <f t="shared" si="4"/>
        <v>0</v>
      </c>
      <c r="L74" s="166" t="str">
        <f t="shared" si="0"/>
        <v/>
      </c>
      <c r="M74" s="165"/>
      <c r="N74" s="166">
        <f>SUM('Pay App 1:Pay App 56'!L74)+SUM('Pay App 1:Pay App 56'!M74)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Data'!$N$2:$BW$88,58,FALSE)</f>
        <v>0</v>
      </c>
      <c r="F75" s="166">
        <f>IFERROR(E75+'Pay App 55'!F75,"")</f>
        <v>0</v>
      </c>
      <c r="G75" s="166">
        <f>SUM('Pay App 1:Pay App 55'!H75)</f>
        <v>0</v>
      </c>
      <c r="H75" s="165"/>
      <c r="I75" s="166">
        <f t="shared" si="2"/>
        <v>0</v>
      </c>
      <c r="J75" s="167">
        <f t="shared" si="3"/>
        <v>0</v>
      </c>
      <c r="K75" s="166">
        <f t="shared" si="4"/>
        <v>0</v>
      </c>
      <c r="L75" s="166" t="str">
        <f t="shared" si="0"/>
        <v/>
      </c>
      <c r="M75" s="165"/>
      <c r="N75" s="166">
        <f>SUM('Pay App 1:Pay App 56'!L75)+SUM('Pay App 1:Pay App 56'!M75)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Data'!$N$2:$BW$88,58,FALSE)</f>
        <v>0</v>
      </c>
      <c r="F76" s="166">
        <f>IFERROR(E76+'Pay App 55'!F76,"")</f>
        <v>0</v>
      </c>
      <c r="G76" s="166">
        <f>SUM('Pay App 1:Pay App 55'!H76)</f>
        <v>0</v>
      </c>
      <c r="H76" s="165"/>
      <c r="I76" s="166">
        <f t="shared" si="2"/>
        <v>0</v>
      </c>
      <c r="J76" s="167">
        <f t="shared" si="3"/>
        <v>0</v>
      </c>
      <c r="K76" s="166">
        <f t="shared" si="4"/>
        <v>0</v>
      </c>
      <c r="L76" s="166" t="str">
        <f t="shared" si="0"/>
        <v/>
      </c>
      <c r="M76" s="165"/>
      <c r="N76" s="166">
        <f>SUM('Pay App 1:Pay App 56'!L76)+SUM('Pay App 1:Pay App 56'!M76)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Data'!$N$2:$BW$88,58,FALSE)</f>
        <v>0</v>
      </c>
      <c r="F77" s="166">
        <f>IFERROR(E77+'Pay App 55'!F77,"")</f>
        <v>0</v>
      </c>
      <c r="G77" s="166">
        <f>SUM('Pay App 1:Pay App 55'!H77)</f>
        <v>0</v>
      </c>
      <c r="H77" s="165"/>
      <c r="I77" s="166">
        <f t="shared" si="2"/>
        <v>0</v>
      </c>
      <c r="J77" s="167">
        <f t="shared" si="3"/>
        <v>0</v>
      </c>
      <c r="K77" s="166">
        <f t="shared" si="4"/>
        <v>0</v>
      </c>
      <c r="L77" s="166" t="str">
        <f t="shared" si="0"/>
        <v/>
      </c>
      <c r="M77" s="165"/>
      <c r="N77" s="166">
        <f>SUM('Pay App 1:Pay App 56'!L77)+SUM('Pay App 1:Pay App 56'!M77)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Data'!$N$2:$BW$88,58,FALSE)</f>
        <v>0</v>
      </c>
      <c r="F78" s="166">
        <f>IFERROR(E78+'Pay App 55'!F78,"")</f>
        <v>0</v>
      </c>
      <c r="G78" s="166">
        <f>SUM('Pay App 1:Pay App 55'!H78)</f>
        <v>0</v>
      </c>
      <c r="H78" s="165"/>
      <c r="I78" s="166">
        <f t="shared" si="2"/>
        <v>0</v>
      </c>
      <c r="J78" s="167">
        <f t="shared" si="3"/>
        <v>0</v>
      </c>
      <c r="K78" s="166">
        <f t="shared" si="4"/>
        <v>0</v>
      </c>
      <c r="L78" s="166" t="str">
        <f t="shared" si="0"/>
        <v/>
      </c>
      <c r="M78" s="165"/>
      <c r="N78" s="166">
        <f>SUM('Pay App 1:Pay App 56'!L78)+SUM('Pay App 1:Pay App 56'!M78)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Data'!$N$2:$BW$88,58,FALSE)</f>
        <v>0</v>
      </c>
      <c r="F79" s="166">
        <f>IFERROR(E79+'Pay App 55'!F79,"")</f>
        <v>0</v>
      </c>
      <c r="G79" s="166">
        <f>SUM('Pay App 1:Pay App 55'!H79)</f>
        <v>0</v>
      </c>
      <c r="H79" s="165"/>
      <c r="I79" s="166">
        <f t="shared" si="2"/>
        <v>0</v>
      </c>
      <c r="J79" s="167">
        <f t="shared" si="3"/>
        <v>0</v>
      </c>
      <c r="K79" s="166">
        <f t="shared" si="4"/>
        <v>0</v>
      </c>
      <c r="L79" s="166" t="str">
        <f t="shared" si="0"/>
        <v/>
      </c>
      <c r="M79" s="165"/>
      <c r="N79" s="166">
        <f>SUM('Pay App 1:Pay App 56'!L79)+SUM('Pay App 1:Pay App 56'!M79)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Data'!$N$2:$BW$88,58,FALSE)</f>
        <v>0</v>
      </c>
      <c r="F80" s="166">
        <f>IFERROR(E80+'Pay App 55'!F80,"")</f>
        <v>0</v>
      </c>
      <c r="G80" s="166">
        <f>SUM('Pay App 1:Pay App 55'!H80)</f>
        <v>0</v>
      </c>
      <c r="H80" s="165"/>
      <c r="I80" s="166">
        <f t="shared" si="2"/>
        <v>0</v>
      </c>
      <c r="J80" s="167">
        <f t="shared" si="3"/>
        <v>0</v>
      </c>
      <c r="K80" s="166">
        <f t="shared" si="4"/>
        <v>0</v>
      </c>
      <c r="L80" s="166" t="str">
        <f t="shared" si="0"/>
        <v/>
      </c>
      <c r="M80" s="165"/>
      <c r="N80" s="166">
        <f>SUM('Pay App 1:Pay App 56'!L80)+SUM('Pay App 1:Pay App 56'!M80)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Data'!$N$2:$BW$88,58,FALSE)</f>
        <v>0</v>
      </c>
      <c r="F81" s="166">
        <f>IFERROR(E81+'Pay App 55'!F81,"")</f>
        <v>0</v>
      </c>
      <c r="G81" s="166">
        <f>SUM('Pay App 1:Pay App 55'!H81)</f>
        <v>0</v>
      </c>
      <c r="H81" s="165"/>
      <c r="I81" s="166">
        <f t="shared" si="2"/>
        <v>0</v>
      </c>
      <c r="J81" s="167">
        <f t="shared" si="3"/>
        <v>0</v>
      </c>
      <c r="K81" s="166">
        <f t="shared" si="4"/>
        <v>0</v>
      </c>
      <c r="L81" s="166" t="str">
        <f t="shared" si="0"/>
        <v/>
      </c>
      <c r="M81" s="165"/>
      <c r="N81" s="166">
        <f>SUM('Pay App 1:Pay App 56'!L81)+SUM('Pay App 1:Pay App 56'!M81)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Data'!$N$2:$BW$88,58,FALSE)</f>
        <v>0</v>
      </c>
      <c r="F82" s="166">
        <f>IFERROR(E82+'Pay App 55'!F82,"")</f>
        <v>0</v>
      </c>
      <c r="G82" s="166">
        <f>SUM('Pay App 1:Pay App 55'!H82)</f>
        <v>0</v>
      </c>
      <c r="H82" s="165"/>
      <c r="I82" s="166">
        <f t="shared" si="2"/>
        <v>0</v>
      </c>
      <c r="J82" s="167">
        <f t="shared" si="3"/>
        <v>0</v>
      </c>
      <c r="K82" s="166">
        <f t="shared" si="4"/>
        <v>0</v>
      </c>
      <c r="L82" s="166" t="str">
        <f t="shared" si="0"/>
        <v/>
      </c>
      <c r="M82" s="165"/>
      <c r="N82" s="166">
        <f>SUM('Pay App 1:Pay App 56'!L82)+SUM('Pay App 1:Pay App 56'!M82)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Data'!$N$2:$BW$88,58,FALSE)</f>
        <v>0</v>
      </c>
      <c r="F83" s="166">
        <f>IFERROR(E83+'Pay App 55'!F83,"")</f>
        <v>0</v>
      </c>
      <c r="G83" s="166">
        <f>SUM('Pay App 1:Pay App 55'!H83)</f>
        <v>0</v>
      </c>
      <c r="H83" s="165"/>
      <c r="I83" s="166">
        <f t="shared" si="2"/>
        <v>0</v>
      </c>
      <c r="J83" s="167">
        <f t="shared" si="3"/>
        <v>0</v>
      </c>
      <c r="K83" s="166">
        <f t="shared" si="4"/>
        <v>0</v>
      </c>
      <c r="L83" s="166" t="str">
        <f t="shared" si="0"/>
        <v/>
      </c>
      <c r="M83" s="165"/>
      <c r="N83" s="166">
        <f>SUM('Pay App 1:Pay App 56'!L83)+SUM('Pay App 1:Pay App 56'!M83)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Data'!$N$2:$BW$88,58,FALSE)</f>
        <v>0</v>
      </c>
      <c r="F84" s="166">
        <f>IFERROR(E84+'Pay App 55'!F84,"")</f>
        <v>0</v>
      </c>
      <c r="G84" s="166">
        <f>SUM('Pay App 1:Pay App 55'!H84)</f>
        <v>0</v>
      </c>
      <c r="H84" s="165"/>
      <c r="I84" s="166">
        <f t="shared" si="2"/>
        <v>0</v>
      </c>
      <c r="J84" s="167">
        <f t="shared" si="3"/>
        <v>0</v>
      </c>
      <c r="K84" s="166">
        <f t="shared" si="4"/>
        <v>0</v>
      </c>
      <c r="L84" s="166" t="str">
        <f t="shared" si="0"/>
        <v/>
      </c>
      <c r="M84" s="165"/>
      <c r="N84" s="166">
        <f>SUM('Pay App 1:Pay App 56'!L84)+SUM('Pay App 1:Pay App 56'!M84)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Data'!$N$2:$BW$88,58,FALSE)</f>
        <v>0</v>
      </c>
      <c r="F85" s="166">
        <f>IFERROR(E85+'Pay App 55'!F85,"")</f>
        <v>0</v>
      </c>
      <c r="G85" s="166">
        <f>SUM('Pay App 1:Pay App 55'!H85)</f>
        <v>0</v>
      </c>
      <c r="H85" s="165"/>
      <c r="I85" s="166">
        <f t="shared" si="2"/>
        <v>0</v>
      </c>
      <c r="J85" s="167">
        <f t="shared" si="3"/>
        <v>0</v>
      </c>
      <c r="K85" s="166">
        <f t="shared" si="4"/>
        <v>0</v>
      </c>
      <c r="L85" s="166" t="str">
        <f t="shared" si="0"/>
        <v/>
      </c>
      <c r="M85" s="165"/>
      <c r="N85" s="166">
        <f>SUM('Pay App 1:Pay App 56'!L85)+SUM('Pay App 1:Pay App 56'!M85)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Data'!$N$2:$BW$88,58,FALSE)</f>
        <v>0</v>
      </c>
      <c r="F86" s="166">
        <f>IFERROR(E86+'Pay App 55'!F86,"")</f>
        <v>0</v>
      </c>
      <c r="G86" s="166">
        <f>SUM('Pay App 1:Pay App 55'!H86)</f>
        <v>0</v>
      </c>
      <c r="H86" s="165"/>
      <c r="I86" s="166">
        <f t="shared" si="2"/>
        <v>0</v>
      </c>
      <c r="J86" s="167">
        <f t="shared" si="3"/>
        <v>0</v>
      </c>
      <c r="K86" s="166">
        <f t="shared" si="4"/>
        <v>0</v>
      </c>
      <c r="L86" s="166" t="str">
        <f t="shared" si="0"/>
        <v/>
      </c>
      <c r="M86" s="165"/>
      <c r="N86" s="166">
        <f>SUM('Pay App 1:Pay App 56'!L86)+SUM('Pay App 1:Pay App 56'!M86)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Data'!$N$2:$BW$88,58,FALSE)</f>
        <v>0</v>
      </c>
      <c r="F87" s="166">
        <f>IFERROR(E87+'Pay App 55'!F87,"")</f>
        <v>0</v>
      </c>
      <c r="G87" s="166">
        <f>SUM('Pay App 1:Pay App 55'!H87)</f>
        <v>0</v>
      </c>
      <c r="H87" s="165"/>
      <c r="I87" s="166">
        <f t="shared" si="2"/>
        <v>0</v>
      </c>
      <c r="J87" s="167">
        <f t="shared" si="3"/>
        <v>0</v>
      </c>
      <c r="K87" s="166">
        <f t="shared" si="4"/>
        <v>0</v>
      </c>
      <c r="L87" s="166" t="str">
        <f t="shared" si="0"/>
        <v/>
      </c>
      <c r="M87" s="165"/>
      <c r="N87" s="166">
        <f>SUM('Pay App 1:Pay App 56'!L87)+SUM('Pay App 1:Pay App 56'!M87)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Data'!$N$2:$BW$88,58,FALSE)</f>
        <v>0</v>
      </c>
      <c r="F88" s="166">
        <f>IFERROR(E88+'Pay App 55'!F88,"")</f>
        <v>0</v>
      </c>
      <c r="G88" s="166">
        <f>SUM('Pay App 1:Pay App 55'!H88)</f>
        <v>0</v>
      </c>
      <c r="H88" s="165"/>
      <c r="I88" s="166">
        <f t="shared" si="2"/>
        <v>0</v>
      </c>
      <c r="J88" s="167">
        <f t="shared" si="3"/>
        <v>0</v>
      </c>
      <c r="K88" s="166">
        <f t="shared" si="4"/>
        <v>0</v>
      </c>
      <c r="L88" s="166" t="str">
        <f t="shared" si="0"/>
        <v/>
      </c>
      <c r="M88" s="165"/>
      <c r="N88" s="166">
        <f>SUM('Pay App 1:Pay App 56'!L88)+SUM('Pay App 1:Pay App 56'!M88)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Data'!$N$2:$BW$88,58,FALSE)</f>
        <v>0</v>
      </c>
      <c r="F89" s="166">
        <f>IFERROR(E89+'Pay App 55'!F89,"")</f>
        <v>0</v>
      </c>
      <c r="G89" s="166">
        <f>SUM('Pay App 1:Pay App 55'!H89)</f>
        <v>0</v>
      </c>
      <c r="H89" s="165"/>
      <c r="I89" s="166">
        <f t="shared" si="2"/>
        <v>0</v>
      </c>
      <c r="J89" s="167">
        <f t="shared" si="3"/>
        <v>0</v>
      </c>
      <c r="K89" s="166">
        <f t="shared" si="4"/>
        <v>0</v>
      </c>
      <c r="L89" s="166" t="str">
        <f t="shared" si="0"/>
        <v/>
      </c>
      <c r="M89" s="165"/>
      <c r="N89" s="166">
        <f>SUM('Pay App 1:Pay App 56'!L89)+SUM('Pay App 1:Pay App 56'!M89)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Data'!$N$2:$BW$88,58,FALSE)</f>
        <v>0</v>
      </c>
      <c r="F90" s="166">
        <f>IFERROR(E90+'Pay App 55'!F90,"")</f>
        <v>0</v>
      </c>
      <c r="G90" s="166">
        <f>SUM('Pay App 1:Pay App 55'!H90)</f>
        <v>0</v>
      </c>
      <c r="H90" s="165"/>
      <c r="I90" s="166">
        <f t="shared" si="2"/>
        <v>0</v>
      </c>
      <c r="J90" s="167">
        <f t="shared" si="3"/>
        <v>0</v>
      </c>
      <c r="K90" s="166">
        <f t="shared" si="4"/>
        <v>0</v>
      </c>
      <c r="L90" s="166" t="str">
        <f t="shared" si="0"/>
        <v/>
      </c>
      <c r="M90" s="165"/>
      <c r="N90" s="166">
        <f>SUM('Pay App 1:Pay App 56'!L90)+SUM('Pay App 1:Pay App 56'!M90)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Data'!$N$2:$BW$88,58,FALSE)</f>
        <v>0</v>
      </c>
      <c r="F91" s="166">
        <f>IFERROR(E91+'Pay App 55'!F91,"")</f>
        <v>0</v>
      </c>
      <c r="G91" s="166">
        <f>SUM('Pay App 1:Pay App 55'!H91)</f>
        <v>0</v>
      </c>
      <c r="H91" s="165"/>
      <c r="I91" s="166">
        <f t="shared" si="2"/>
        <v>0</v>
      </c>
      <c r="J91" s="167">
        <f t="shared" si="3"/>
        <v>0</v>
      </c>
      <c r="K91" s="166">
        <f t="shared" si="4"/>
        <v>0</v>
      </c>
      <c r="L91" s="166" t="str">
        <f t="shared" si="0"/>
        <v/>
      </c>
      <c r="M91" s="165"/>
      <c r="N91" s="166">
        <f>SUM('Pay App 1:Pay App 56'!L91)+SUM('Pay App 1:Pay App 56'!M91)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Data'!$N$2:$BW$88,58,FALSE)</f>
        <v>0</v>
      </c>
      <c r="F92" s="166">
        <f>IFERROR(E92+'Pay App 55'!F92,"")</f>
        <v>0</v>
      </c>
      <c r="G92" s="166">
        <f>SUM('Pay App 1:Pay App 55'!H92)</f>
        <v>0</v>
      </c>
      <c r="H92" s="165"/>
      <c r="I92" s="166">
        <f t="shared" si="2"/>
        <v>0</v>
      </c>
      <c r="J92" s="167">
        <f t="shared" si="3"/>
        <v>0</v>
      </c>
      <c r="K92" s="166">
        <f t="shared" si="4"/>
        <v>0</v>
      </c>
      <c r="L92" s="166" t="str">
        <f t="shared" si="0"/>
        <v/>
      </c>
      <c r="M92" s="165"/>
      <c r="N92" s="166">
        <f>SUM('Pay App 1:Pay App 56'!L92)+SUM('Pay App 1:Pay App 56'!M92)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Data'!$N$2:$BW$88,58,FALSE)</f>
        <v>0</v>
      </c>
      <c r="F93" s="166">
        <f>IFERROR(E93+'Pay App 55'!F93,"")</f>
        <v>0</v>
      </c>
      <c r="G93" s="166">
        <f>SUM('Pay App 1:Pay App 55'!H93)</f>
        <v>0</v>
      </c>
      <c r="H93" s="165"/>
      <c r="I93" s="166">
        <f t="shared" si="2"/>
        <v>0</v>
      </c>
      <c r="J93" s="167">
        <f t="shared" si="3"/>
        <v>0</v>
      </c>
      <c r="K93" s="166">
        <f t="shared" si="4"/>
        <v>0</v>
      </c>
      <c r="L93" s="166" t="str">
        <f t="shared" si="0"/>
        <v/>
      </c>
      <c r="M93" s="165"/>
      <c r="N93" s="166">
        <f>SUM('Pay App 1:Pay App 56'!L93)+SUM('Pay App 1:Pay App 56'!M93)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Data'!$N$2:$BW$88,58,FALSE)</f>
        <v>0</v>
      </c>
      <c r="F94" s="166">
        <f>IFERROR(E94+'Pay App 55'!F94,"")</f>
        <v>0</v>
      </c>
      <c r="G94" s="166">
        <f>SUM('Pay App 1:Pay App 55'!H94)</f>
        <v>0</v>
      </c>
      <c r="H94" s="165"/>
      <c r="I94" s="166">
        <f t="shared" si="2"/>
        <v>0</v>
      </c>
      <c r="J94" s="167">
        <f t="shared" si="3"/>
        <v>0</v>
      </c>
      <c r="K94" s="166">
        <f t="shared" si="4"/>
        <v>0</v>
      </c>
      <c r="L94" s="166" t="str">
        <f t="shared" si="0"/>
        <v/>
      </c>
      <c r="M94" s="165"/>
      <c r="N94" s="166">
        <f>SUM('Pay App 1:Pay App 56'!L94)+SUM('Pay App 1:Pay App 56'!M94)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Data'!$N$2:$BW$88,58,FALSE)</f>
        <v>0</v>
      </c>
      <c r="F95" s="166">
        <f>IFERROR(E95+'Pay App 55'!F95,"")</f>
        <v>0</v>
      </c>
      <c r="G95" s="166">
        <f>SUM('Pay App 1:Pay App 55'!H95)</f>
        <v>0</v>
      </c>
      <c r="H95" s="165"/>
      <c r="I95" s="166">
        <f t="shared" si="2"/>
        <v>0</v>
      </c>
      <c r="J95" s="167">
        <f t="shared" si="3"/>
        <v>0</v>
      </c>
      <c r="K95" s="166">
        <f t="shared" si="4"/>
        <v>0</v>
      </c>
      <c r="L95" s="166" t="str">
        <f t="shared" si="0"/>
        <v/>
      </c>
      <c r="M95" s="165"/>
      <c r="N95" s="166">
        <f>SUM('Pay App 1:Pay App 56'!L95)+SUM('Pay App 1:Pay App 56'!M95)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Data'!$N$2:$BW$88,58,FALSE)</f>
        <v>0</v>
      </c>
      <c r="F96" s="166">
        <f>IFERROR(E96+'Pay App 55'!F96,"")</f>
        <v>0</v>
      </c>
      <c r="G96" s="166">
        <f>SUM('Pay App 1:Pay App 55'!H96)</f>
        <v>0</v>
      </c>
      <c r="H96" s="165"/>
      <c r="I96" s="166">
        <f t="shared" si="2"/>
        <v>0</v>
      </c>
      <c r="J96" s="167">
        <f t="shared" si="3"/>
        <v>0</v>
      </c>
      <c r="K96" s="166">
        <f t="shared" si="4"/>
        <v>0</v>
      </c>
      <c r="L96" s="166" t="str">
        <f t="shared" si="0"/>
        <v/>
      </c>
      <c r="M96" s="165"/>
      <c r="N96" s="166">
        <f>SUM('Pay App 1:Pay App 56'!L96)+SUM('Pay App 1:Pay App 56'!M96)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Data'!$N$2:$BW$88,58,FALSE)</f>
        <v>0</v>
      </c>
      <c r="F97" s="166">
        <f>IFERROR(E97+'Pay App 55'!F97,"")</f>
        <v>0</v>
      </c>
      <c r="G97" s="166">
        <f>SUM('Pay App 1:Pay App 55'!H97)</f>
        <v>0</v>
      </c>
      <c r="H97" s="165"/>
      <c r="I97" s="166">
        <f t="shared" si="2"/>
        <v>0</v>
      </c>
      <c r="J97" s="167">
        <f t="shared" si="3"/>
        <v>0</v>
      </c>
      <c r="K97" s="166">
        <f t="shared" si="4"/>
        <v>0</v>
      </c>
      <c r="L97" s="166" t="str">
        <f t="shared" si="0"/>
        <v/>
      </c>
      <c r="M97" s="165"/>
      <c r="N97" s="166">
        <f>SUM('Pay App 1:Pay App 56'!L97)+SUM('Pay App 1:Pay App 56'!M97)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Data'!$N$2:$BW$88,58,FALSE)</f>
        <v>0</v>
      </c>
      <c r="F98" s="166">
        <f>IFERROR(E98+'Pay App 55'!F98,"")</f>
        <v>0</v>
      </c>
      <c r="G98" s="166">
        <f>SUM('Pay App 1:Pay App 55'!H98)</f>
        <v>0</v>
      </c>
      <c r="H98" s="165"/>
      <c r="I98" s="166">
        <f t="shared" si="2"/>
        <v>0</v>
      </c>
      <c r="J98" s="167">
        <f t="shared" si="3"/>
        <v>0</v>
      </c>
      <c r="K98" s="166">
        <f t="shared" si="4"/>
        <v>0</v>
      </c>
      <c r="L98" s="166" t="str">
        <f t="shared" si="0"/>
        <v/>
      </c>
      <c r="M98" s="165"/>
      <c r="N98" s="166">
        <f>SUM('Pay App 1:Pay App 56'!L98)+SUM('Pay App 1:Pay App 56'!M98)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Data'!$N$2:$BW$88,58,FALSE)</f>
        <v>0</v>
      </c>
      <c r="F99" s="166">
        <f>IFERROR(E99+'Pay App 55'!F99,"")</f>
        <v>0</v>
      </c>
      <c r="G99" s="166">
        <f>SUM('Pay App 1:Pay App 55'!H99)</f>
        <v>0</v>
      </c>
      <c r="H99" s="165"/>
      <c r="I99" s="166">
        <f t="shared" si="2"/>
        <v>0</v>
      </c>
      <c r="J99" s="167">
        <f t="shared" si="3"/>
        <v>0</v>
      </c>
      <c r="K99" s="166">
        <f t="shared" si="4"/>
        <v>0</v>
      </c>
      <c r="L99" s="166" t="str">
        <f t="shared" si="0"/>
        <v/>
      </c>
      <c r="M99" s="165"/>
      <c r="N99" s="166">
        <f>SUM('Pay App 1:Pay App 56'!L99)+SUM('Pay App 1:Pay App 56'!M99)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Data'!$N$2:$BW$88,58,FALSE)</f>
        <v>0</v>
      </c>
      <c r="F100" s="166">
        <f>IFERROR(E100+'Pay App 55'!F100,"")</f>
        <v>0</v>
      </c>
      <c r="G100" s="166">
        <f>SUM('Pay App 1:Pay App 55'!H100)</f>
        <v>0</v>
      </c>
      <c r="H100" s="165"/>
      <c r="I100" s="166">
        <f>G100+H100</f>
        <v>0</v>
      </c>
      <c r="J100" s="167">
        <f>IFERROR(I100/F100,0)</f>
        <v>0</v>
      </c>
      <c r="K100" s="166">
        <f>IFERROR(F100-I100,"")</f>
        <v>0</v>
      </c>
      <c r="L100" s="166" t="str">
        <f t="shared" si="0"/>
        <v/>
      </c>
      <c r="M100" s="165"/>
      <c r="N100" s="166">
        <f>SUM('Pay App 1:Pay App 56'!L100)+SUM('Pay App 1:Pay App 56'!M100)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56.2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Data'!$N$2:$BW$88,58,FALSE)</f>
        <v>0</v>
      </c>
      <c r="F106" s="166">
        <f>IFERROR(E106+'Pay App 55'!F106,"")</f>
        <v>0</v>
      </c>
      <c r="G106" s="166">
        <f>SUM('Pay App 1:Pay App 55'!H106)</f>
        <v>0</v>
      </c>
      <c r="H106" s="165"/>
      <c r="I106" s="166">
        <f>G106+H106</f>
        <v>0</v>
      </c>
      <c r="J106" s="167">
        <f>IFERROR(I106/F106,0)</f>
        <v>0</v>
      </c>
      <c r="K106" s="166">
        <f>IFERROR(F106-I106,"")</f>
        <v>0</v>
      </c>
      <c r="L106" s="166" t="str">
        <f>IF(AND($H$33&lt;100000, $H$33&gt;0, H106&gt;=1),0,IF(AND($H$33&gt;=100000,H106&lt;&gt;""),O106,""))</f>
        <v/>
      </c>
      <c r="M106" s="165"/>
      <c r="N106" s="166">
        <f>SUM('Pay App 1:Pay App 56'!L106)+SUM('Pay App 1:Pay App 56'!M106)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Data'!$N$2:$BW$88,58,FALSE)</f>
        <v>0</v>
      </c>
      <c r="F107" s="166">
        <f>IFERROR(E107+'Pay App 55'!F107,"")</f>
        <v>0</v>
      </c>
      <c r="G107" s="166">
        <f>SUM('Pay App 1:Pay App 55'!H107)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56'!L107)+SUM('Pay App 1:Pay App 56'!M107)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Data'!$N$2:$BW$88,58,FALSE)</f>
        <v>0</v>
      </c>
      <c r="F108" s="166">
        <f>IFERROR(E108+'Pay App 55'!F108,"")</f>
        <v>0</v>
      </c>
      <c r="G108" s="166">
        <f>SUM('Pay App 1:Pay App 55'!H108)</f>
        <v>0</v>
      </c>
      <c r="H108" s="165"/>
      <c r="I108" s="166">
        <f t="shared" si="6"/>
        <v>0</v>
      </c>
      <c r="J108" s="167">
        <f t="shared" si="7"/>
        <v>0</v>
      </c>
      <c r="K108" s="166">
        <f t="shared" si="8"/>
        <v>0</v>
      </c>
      <c r="L108" s="166" t="str">
        <f t="shared" si="9"/>
        <v/>
      </c>
      <c r="M108" s="165"/>
      <c r="N108" s="166">
        <f>SUM('Pay App 1:Pay App 56'!L108)+SUM('Pay App 1:Pay App 56'!M108)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Data'!$N$2:$BW$88,58,FALSE)</f>
        <v>0</v>
      </c>
      <c r="F109" s="166">
        <f>IFERROR(E109+'Pay App 55'!F109,"")</f>
        <v>0</v>
      </c>
      <c r="G109" s="166">
        <f>SUM('Pay App 1:Pay App 55'!H109)</f>
        <v>0</v>
      </c>
      <c r="H109" s="165"/>
      <c r="I109" s="166">
        <f t="shared" si="6"/>
        <v>0</v>
      </c>
      <c r="J109" s="167">
        <f t="shared" si="7"/>
        <v>0</v>
      </c>
      <c r="K109" s="166">
        <f t="shared" si="8"/>
        <v>0</v>
      </c>
      <c r="L109" s="166" t="str">
        <f t="shared" si="9"/>
        <v/>
      </c>
      <c r="M109" s="165"/>
      <c r="N109" s="166">
        <f>SUM('Pay App 1:Pay App 56'!L109)+SUM('Pay App 1:Pay App 56'!M109)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Data'!$N$2:$BW$88,58,FALSE)</f>
        <v>0</v>
      </c>
      <c r="F110" s="166">
        <f>IFERROR(E110+'Pay App 55'!F110,"")</f>
        <v>0</v>
      </c>
      <c r="G110" s="166">
        <f>SUM('Pay App 1:Pay App 55'!H110)</f>
        <v>0</v>
      </c>
      <c r="H110" s="165"/>
      <c r="I110" s="166">
        <f t="shared" si="6"/>
        <v>0</v>
      </c>
      <c r="J110" s="167">
        <f t="shared" si="7"/>
        <v>0</v>
      </c>
      <c r="K110" s="166">
        <f t="shared" si="8"/>
        <v>0</v>
      </c>
      <c r="L110" s="166" t="str">
        <f t="shared" si="9"/>
        <v/>
      </c>
      <c r="M110" s="165"/>
      <c r="N110" s="166">
        <f>SUM('Pay App 1:Pay App 56'!L110)+SUM('Pay App 1:Pay App 56'!M110)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Data'!$N$2:$BW$88,58,FALSE)</f>
        <v>0</v>
      </c>
      <c r="F111" s="166">
        <f>IFERROR(E111+'Pay App 55'!F111,"")</f>
        <v>0</v>
      </c>
      <c r="G111" s="166">
        <f>SUM('Pay App 1:Pay App 55'!H111)</f>
        <v>0</v>
      </c>
      <c r="H111" s="165"/>
      <c r="I111" s="166">
        <f t="shared" si="6"/>
        <v>0</v>
      </c>
      <c r="J111" s="167">
        <f t="shared" si="7"/>
        <v>0</v>
      </c>
      <c r="K111" s="166">
        <f t="shared" si="8"/>
        <v>0</v>
      </c>
      <c r="L111" s="166" t="str">
        <f t="shared" si="9"/>
        <v/>
      </c>
      <c r="M111" s="165"/>
      <c r="N111" s="166">
        <f>SUM('Pay App 1:Pay App 56'!L111)+SUM('Pay App 1:Pay App 56'!M111)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Data'!$N$2:$BW$88,58,FALSE)</f>
        <v>0</v>
      </c>
      <c r="F112" s="166">
        <f>IFERROR(E112+'Pay App 55'!F112,"")</f>
        <v>0</v>
      </c>
      <c r="G112" s="166">
        <f>SUM('Pay App 1:Pay App 55'!H112)</f>
        <v>0</v>
      </c>
      <c r="H112" s="165"/>
      <c r="I112" s="166">
        <f t="shared" si="6"/>
        <v>0</v>
      </c>
      <c r="J112" s="167">
        <f t="shared" si="7"/>
        <v>0</v>
      </c>
      <c r="K112" s="166">
        <f t="shared" si="8"/>
        <v>0</v>
      </c>
      <c r="L112" s="166" t="str">
        <f t="shared" si="9"/>
        <v/>
      </c>
      <c r="M112" s="165"/>
      <c r="N112" s="166">
        <f>SUM('Pay App 1:Pay App 56'!L112)+SUM('Pay App 1:Pay App 56'!M112)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Data'!$N$2:$BW$88,58,FALSE)</f>
        <v>0</v>
      </c>
      <c r="F113" s="166">
        <f>IFERROR(E113+'Pay App 55'!F113,"")</f>
        <v>0</v>
      </c>
      <c r="G113" s="166">
        <f>SUM('Pay App 1:Pay App 55'!H113)</f>
        <v>0</v>
      </c>
      <c r="H113" s="165"/>
      <c r="I113" s="166">
        <f t="shared" si="6"/>
        <v>0</v>
      </c>
      <c r="J113" s="167">
        <f t="shared" si="7"/>
        <v>0</v>
      </c>
      <c r="K113" s="166">
        <f t="shared" si="8"/>
        <v>0</v>
      </c>
      <c r="L113" s="166" t="str">
        <f t="shared" si="9"/>
        <v/>
      </c>
      <c r="M113" s="165"/>
      <c r="N113" s="166">
        <f>SUM('Pay App 1:Pay App 56'!L113)+SUM('Pay App 1:Pay App 56'!M113)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Data'!$N$2:$BW$88,58,FALSE)</f>
        <v>0</v>
      </c>
      <c r="F114" s="166">
        <f>IFERROR(E114+'Pay App 55'!F114,"")</f>
        <v>0</v>
      </c>
      <c r="G114" s="166">
        <f>SUM('Pay App 1:Pay App 55'!H114)</f>
        <v>0</v>
      </c>
      <c r="H114" s="165"/>
      <c r="I114" s="166">
        <f t="shared" si="6"/>
        <v>0</v>
      </c>
      <c r="J114" s="167">
        <f t="shared" si="7"/>
        <v>0</v>
      </c>
      <c r="K114" s="166">
        <f t="shared" si="8"/>
        <v>0</v>
      </c>
      <c r="L114" s="166" t="str">
        <f t="shared" si="9"/>
        <v/>
      </c>
      <c r="M114" s="165"/>
      <c r="N114" s="166">
        <f>SUM('Pay App 1:Pay App 56'!L114)+SUM('Pay App 1:Pay App 56'!M114)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Data'!$N$2:$BW$88,58,FALSE)</f>
        <v>0</v>
      </c>
      <c r="F115" s="166">
        <f>IFERROR(E115+'Pay App 55'!F115,"")</f>
        <v>0</v>
      </c>
      <c r="G115" s="166">
        <f>SUM('Pay App 1:Pay App 55'!H115)</f>
        <v>0</v>
      </c>
      <c r="H115" s="165"/>
      <c r="I115" s="166">
        <f t="shared" si="6"/>
        <v>0</v>
      </c>
      <c r="J115" s="167">
        <f t="shared" si="7"/>
        <v>0</v>
      </c>
      <c r="K115" s="166">
        <f t="shared" si="8"/>
        <v>0</v>
      </c>
      <c r="L115" s="166" t="str">
        <f t="shared" si="9"/>
        <v/>
      </c>
      <c r="M115" s="165"/>
      <c r="N115" s="166">
        <f>SUM('Pay App 1:Pay App 56'!L115)+SUM('Pay App 1:Pay App 56'!M115)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Data'!$N$2:$BW$88,58,FALSE)</f>
        <v>0</v>
      </c>
      <c r="F116" s="166">
        <f>IFERROR(E116+'Pay App 55'!F116,"")</f>
        <v>0</v>
      </c>
      <c r="G116" s="166">
        <f>SUM('Pay App 1:Pay App 55'!H116)</f>
        <v>0</v>
      </c>
      <c r="H116" s="165"/>
      <c r="I116" s="166">
        <f t="shared" si="6"/>
        <v>0</v>
      </c>
      <c r="J116" s="167">
        <f t="shared" si="7"/>
        <v>0</v>
      </c>
      <c r="K116" s="166">
        <f t="shared" si="8"/>
        <v>0</v>
      </c>
      <c r="L116" s="166" t="str">
        <f t="shared" si="9"/>
        <v/>
      </c>
      <c r="M116" s="165"/>
      <c r="N116" s="166">
        <f>SUM('Pay App 1:Pay App 56'!L116)+SUM('Pay App 1:Pay App 56'!M116)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Data'!$N$2:$BW$88,58,FALSE)</f>
        <v>0</v>
      </c>
      <c r="F117" s="166">
        <f>IFERROR(E117+'Pay App 55'!F117,"")</f>
        <v>0</v>
      </c>
      <c r="G117" s="166">
        <f>SUM('Pay App 1:Pay App 55'!H117)</f>
        <v>0</v>
      </c>
      <c r="H117" s="165"/>
      <c r="I117" s="166">
        <f t="shared" si="6"/>
        <v>0</v>
      </c>
      <c r="J117" s="167">
        <f t="shared" si="7"/>
        <v>0</v>
      </c>
      <c r="K117" s="166">
        <f t="shared" si="8"/>
        <v>0</v>
      </c>
      <c r="L117" s="166" t="str">
        <f t="shared" si="9"/>
        <v/>
      </c>
      <c r="M117" s="165"/>
      <c r="N117" s="166">
        <f>SUM('Pay App 1:Pay App 56'!L117)+SUM('Pay App 1:Pay App 56'!M117)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Data'!$N$2:$BW$88,58,FALSE)</f>
        <v>0</v>
      </c>
      <c r="F118" s="166">
        <f>IFERROR(E118+'Pay App 55'!F118,"")</f>
        <v>0</v>
      </c>
      <c r="G118" s="166">
        <f>SUM('Pay App 1:Pay App 55'!H118)</f>
        <v>0</v>
      </c>
      <c r="H118" s="165"/>
      <c r="I118" s="166">
        <f t="shared" si="6"/>
        <v>0</v>
      </c>
      <c r="J118" s="167">
        <f t="shared" si="7"/>
        <v>0</v>
      </c>
      <c r="K118" s="166">
        <f t="shared" si="8"/>
        <v>0</v>
      </c>
      <c r="L118" s="166" t="str">
        <f t="shared" si="9"/>
        <v/>
      </c>
      <c r="M118" s="165"/>
      <c r="N118" s="166">
        <f>SUM('Pay App 1:Pay App 56'!L118)+SUM('Pay App 1:Pay App 56'!M118)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Data'!$N$2:$BW$88,58,FALSE)</f>
        <v>0</v>
      </c>
      <c r="F119" s="166">
        <f>IFERROR(E119+'Pay App 55'!F119,"")</f>
        <v>0</v>
      </c>
      <c r="G119" s="166">
        <f>SUM('Pay App 1:Pay App 55'!H119)</f>
        <v>0</v>
      </c>
      <c r="H119" s="165"/>
      <c r="I119" s="166">
        <f t="shared" si="6"/>
        <v>0</v>
      </c>
      <c r="J119" s="167">
        <f t="shared" si="7"/>
        <v>0</v>
      </c>
      <c r="K119" s="166">
        <f t="shared" si="8"/>
        <v>0</v>
      </c>
      <c r="L119" s="166" t="str">
        <f t="shared" si="9"/>
        <v/>
      </c>
      <c r="M119" s="165"/>
      <c r="N119" s="166">
        <f>SUM('Pay App 1:Pay App 56'!L119)+SUM('Pay App 1:Pay App 56'!M119)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Data'!$N$2:$BW$88,58,FALSE)</f>
        <v>0</v>
      </c>
      <c r="F120" s="166">
        <f>IFERROR(E120+'Pay App 55'!F120,"")</f>
        <v>0</v>
      </c>
      <c r="G120" s="166">
        <f>SUM('Pay App 1:Pay App 55'!H120)</f>
        <v>0</v>
      </c>
      <c r="H120" s="165"/>
      <c r="I120" s="166">
        <f t="shared" si="6"/>
        <v>0</v>
      </c>
      <c r="J120" s="167">
        <f t="shared" si="7"/>
        <v>0</v>
      </c>
      <c r="K120" s="166">
        <f t="shared" si="8"/>
        <v>0</v>
      </c>
      <c r="L120" s="166" t="str">
        <f t="shared" si="9"/>
        <v/>
      </c>
      <c r="M120" s="165"/>
      <c r="N120" s="166">
        <f>SUM('Pay App 1:Pay App 56'!L120)+SUM('Pay App 1:Pay App 56'!M120)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Data'!$N$2:$BW$88,58,FALSE)</f>
        <v>0</v>
      </c>
      <c r="F121" s="166">
        <f>IFERROR(E121+'Pay App 55'!F121,"")</f>
        <v>0</v>
      </c>
      <c r="G121" s="166">
        <f>SUM('Pay App 1:Pay App 55'!H121)</f>
        <v>0</v>
      </c>
      <c r="H121" s="165"/>
      <c r="I121" s="166">
        <f t="shared" si="6"/>
        <v>0</v>
      </c>
      <c r="J121" s="167">
        <f t="shared" si="7"/>
        <v>0</v>
      </c>
      <c r="K121" s="166">
        <f t="shared" si="8"/>
        <v>0</v>
      </c>
      <c r="L121" s="166" t="str">
        <f t="shared" si="9"/>
        <v/>
      </c>
      <c r="M121" s="165"/>
      <c r="N121" s="166">
        <f>SUM('Pay App 1:Pay App 56'!L121)+SUM('Pay App 1:Pay App 56'!M121)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Data'!$N$2:$BW$88,58,FALSE)</f>
        <v>0</v>
      </c>
      <c r="F122" s="166">
        <f>IFERROR(E122+'Pay App 55'!F122,"")</f>
        <v>0</v>
      </c>
      <c r="G122" s="166">
        <f>SUM('Pay App 1:Pay App 55'!H122)</f>
        <v>0</v>
      </c>
      <c r="H122" s="165"/>
      <c r="I122" s="166">
        <f t="shared" si="6"/>
        <v>0</v>
      </c>
      <c r="J122" s="167">
        <f t="shared" si="7"/>
        <v>0</v>
      </c>
      <c r="K122" s="166">
        <f t="shared" si="8"/>
        <v>0</v>
      </c>
      <c r="L122" s="166" t="str">
        <f t="shared" si="9"/>
        <v/>
      </c>
      <c r="M122" s="165"/>
      <c r="N122" s="166">
        <f>SUM('Pay App 1:Pay App 56'!L122)+SUM('Pay App 1:Pay App 56'!M122)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Data'!$N$2:$BW$88,58,FALSE)</f>
        <v>0</v>
      </c>
      <c r="F123" s="166">
        <f>IFERROR(E123+'Pay App 55'!F123,"")</f>
        <v>0</v>
      </c>
      <c r="G123" s="166">
        <f>SUM('Pay App 1:Pay App 55'!H123)</f>
        <v>0</v>
      </c>
      <c r="H123" s="165"/>
      <c r="I123" s="166">
        <f t="shared" si="6"/>
        <v>0</v>
      </c>
      <c r="J123" s="167">
        <f t="shared" si="7"/>
        <v>0</v>
      </c>
      <c r="K123" s="166">
        <f t="shared" si="8"/>
        <v>0</v>
      </c>
      <c r="L123" s="166" t="str">
        <f t="shared" si="9"/>
        <v/>
      </c>
      <c r="M123" s="165"/>
      <c r="N123" s="166">
        <f>SUM('Pay App 1:Pay App 56'!L123)+SUM('Pay App 1:Pay App 56'!M123)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Data'!$N$2:$BW$88,58,FALSE)</f>
        <v>0</v>
      </c>
      <c r="F124" s="166">
        <f>IFERROR(E124+'Pay App 55'!F124,"")</f>
        <v>0</v>
      </c>
      <c r="G124" s="166">
        <f>SUM('Pay App 1:Pay App 55'!H124)</f>
        <v>0</v>
      </c>
      <c r="H124" s="165"/>
      <c r="I124" s="166">
        <f t="shared" si="6"/>
        <v>0</v>
      </c>
      <c r="J124" s="167">
        <f t="shared" si="7"/>
        <v>0</v>
      </c>
      <c r="K124" s="166">
        <f t="shared" si="8"/>
        <v>0</v>
      </c>
      <c r="L124" s="166" t="str">
        <f t="shared" si="9"/>
        <v/>
      </c>
      <c r="M124" s="165"/>
      <c r="N124" s="166">
        <f>SUM('Pay App 1:Pay App 56'!L124)+SUM('Pay App 1:Pay App 56'!M124)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Data'!$N$2:$BW$88,58,FALSE)</f>
        <v>0</v>
      </c>
      <c r="F125" s="166">
        <f>IFERROR(E125+'Pay App 55'!F125,"")</f>
        <v>0</v>
      </c>
      <c r="G125" s="166">
        <f>SUM('Pay App 1:Pay App 55'!H125)</f>
        <v>0</v>
      </c>
      <c r="H125" s="165"/>
      <c r="I125" s="166">
        <f t="shared" si="6"/>
        <v>0</v>
      </c>
      <c r="J125" s="167">
        <f t="shared" si="7"/>
        <v>0</v>
      </c>
      <c r="K125" s="166">
        <f t="shared" si="8"/>
        <v>0</v>
      </c>
      <c r="L125" s="166" t="str">
        <f t="shared" si="9"/>
        <v/>
      </c>
      <c r="M125" s="165"/>
      <c r="N125" s="166">
        <f>SUM('Pay App 1:Pay App 56'!L125)+SUM('Pay App 1:Pay App 56'!M125)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Data'!$N$2:$BW$88,58,FALSE)</f>
        <v>0</v>
      </c>
      <c r="F126" s="166">
        <f>IFERROR(E126+'Pay App 55'!F126,"")</f>
        <v>0</v>
      </c>
      <c r="G126" s="166">
        <f>SUM('Pay App 1:Pay App 55'!H126)</f>
        <v>0</v>
      </c>
      <c r="H126" s="165"/>
      <c r="I126" s="166">
        <f t="shared" si="6"/>
        <v>0</v>
      </c>
      <c r="J126" s="167">
        <f t="shared" si="7"/>
        <v>0</v>
      </c>
      <c r="K126" s="166">
        <f t="shared" si="8"/>
        <v>0</v>
      </c>
      <c r="L126" s="166" t="str">
        <f t="shared" si="9"/>
        <v/>
      </c>
      <c r="M126" s="165"/>
      <c r="N126" s="166">
        <f>SUM('Pay App 1:Pay App 56'!L126)+SUM('Pay App 1:Pay App 56'!M126)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Data'!$N$2:$BW$88,58,FALSE)</f>
        <v>0</v>
      </c>
      <c r="F127" s="166">
        <f>IFERROR(E127+'Pay App 55'!F127,"")</f>
        <v>0</v>
      </c>
      <c r="G127" s="166">
        <f>SUM('Pay App 1:Pay App 55'!H127)</f>
        <v>0</v>
      </c>
      <c r="H127" s="165"/>
      <c r="I127" s="166">
        <f t="shared" si="6"/>
        <v>0</v>
      </c>
      <c r="J127" s="167">
        <f t="shared" si="7"/>
        <v>0</v>
      </c>
      <c r="K127" s="166">
        <f t="shared" si="8"/>
        <v>0</v>
      </c>
      <c r="L127" s="166" t="str">
        <f t="shared" si="9"/>
        <v/>
      </c>
      <c r="M127" s="165"/>
      <c r="N127" s="166">
        <f>SUM('Pay App 1:Pay App 56'!L127)+SUM('Pay App 1:Pay App 56'!M127)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Data'!$N$2:$BW$88,58,FALSE)</f>
        <v>0</v>
      </c>
      <c r="F128" s="166">
        <f>IFERROR(E128+'Pay App 55'!F128,"")</f>
        <v>0</v>
      </c>
      <c r="G128" s="166">
        <f>SUM('Pay App 1:Pay App 55'!H128)</f>
        <v>0</v>
      </c>
      <c r="H128" s="165"/>
      <c r="I128" s="166">
        <f t="shared" si="6"/>
        <v>0</v>
      </c>
      <c r="J128" s="167">
        <f t="shared" si="7"/>
        <v>0</v>
      </c>
      <c r="K128" s="166">
        <f t="shared" si="8"/>
        <v>0</v>
      </c>
      <c r="L128" s="166" t="str">
        <f t="shared" si="9"/>
        <v/>
      </c>
      <c r="M128" s="165"/>
      <c r="N128" s="166">
        <f>SUM('Pay App 1:Pay App 56'!L128)+SUM('Pay App 1:Pay App 56'!M128)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Data'!$N$2:$BW$88,58,FALSE)</f>
        <v>0</v>
      </c>
      <c r="F129" s="166">
        <f>IFERROR(E129+'Pay App 55'!F129,"")</f>
        <v>0</v>
      </c>
      <c r="G129" s="166">
        <f>SUM('Pay App 1:Pay App 55'!H129)</f>
        <v>0</v>
      </c>
      <c r="H129" s="165"/>
      <c r="I129" s="166">
        <f t="shared" si="6"/>
        <v>0</v>
      </c>
      <c r="J129" s="167">
        <f t="shared" si="7"/>
        <v>0</v>
      </c>
      <c r="K129" s="166">
        <f t="shared" si="8"/>
        <v>0</v>
      </c>
      <c r="L129" s="166" t="str">
        <f t="shared" si="9"/>
        <v/>
      </c>
      <c r="M129" s="165"/>
      <c r="N129" s="166">
        <f>SUM('Pay App 1:Pay App 56'!L129)+SUM('Pay App 1:Pay App 56'!M129)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Data'!$N$2:$BW$88,58,FALSE)</f>
        <v>0</v>
      </c>
      <c r="F130" s="166">
        <f>IFERROR(E130+'Pay App 55'!F130,"")</f>
        <v>0</v>
      </c>
      <c r="G130" s="166">
        <f>SUM('Pay App 1:Pay App 55'!H130)</f>
        <v>0</v>
      </c>
      <c r="H130" s="165"/>
      <c r="I130" s="166">
        <f t="shared" si="6"/>
        <v>0</v>
      </c>
      <c r="J130" s="167">
        <f t="shared" si="7"/>
        <v>0</v>
      </c>
      <c r="K130" s="166">
        <f t="shared" si="8"/>
        <v>0</v>
      </c>
      <c r="L130" s="166" t="str">
        <f t="shared" si="9"/>
        <v/>
      </c>
      <c r="M130" s="165"/>
      <c r="N130" s="166">
        <f>SUM('Pay App 1:Pay App 56'!L130)+SUM('Pay App 1:Pay App 56'!M130)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Data'!$N$2:$BW$88,58,FALSE)</f>
        <v>0</v>
      </c>
      <c r="F131" s="166">
        <f>IFERROR(E131+'Pay App 55'!F131,"")</f>
        <v>0</v>
      </c>
      <c r="G131" s="166">
        <f>SUM('Pay App 1:Pay App 55'!H131)</f>
        <v>0</v>
      </c>
      <c r="H131" s="165"/>
      <c r="I131" s="166">
        <f t="shared" si="6"/>
        <v>0</v>
      </c>
      <c r="J131" s="167">
        <f t="shared" si="7"/>
        <v>0</v>
      </c>
      <c r="K131" s="166">
        <f t="shared" si="8"/>
        <v>0</v>
      </c>
      <c r="L131" s="166" t="str">
        <f t="shared" si="9"/>
        <v/>
      </c>
      <c r="M131" s="165"/>
      <c r="N131" s="166">
        <f>SUM('Pay App 1:Pay App 56'!L131)+SUM('Pay App 1:Pay App 56'!M131)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Data'!$N$2:$BW$88,58,FALSE)</f>
        <v>0</v>
      </c>
      <c r="F132" s="166">
        <f>IFERROR(E132+'Pay App 55'!F132,"")</f>
        <v>0</v>
      </c>
      <c r="G132" s="166">
        <f>SUM('Pay App 1:Pay App 55'!H132)</f>
        <v>0</v>
      </c>
      <c r="H132" s="165"/>
      <c r="I132" s="166">
        <f t="shared" si="6"/>
        <v>0</v>
      </c>
      <c r="J132" s="167">
        <f t="shared" si="7"/>
        <v>0</v>
      </c>
      <c r="K132" s="166">
        <f t="shared" si="8"/>
        <v>0</v>
      </c>
      <c r="L132" s="166" t="str">
        <f t="shared" si="9"/>
        <v/>
      </c>
      <c r="M132" s="165"/>
      <c r="N132" s="166">
        <f>SUM('Pay App 1:Pay App 56'!L132)+SUM('Pay App 1:Pay App 56'!M132)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Data'!$N$2:$BW$88,58,FALSE)</f>
        <v>0</v>
      </c>
      <c r="F133" s="166">
        <f>IFERROR(E133+'Pay App 55'!F133,"")</f>
        <v>0</v>
      </c>
      <c r="G133" s="166">
        <f>SUM('Pay App 1:Pay App 55'!H133)</f>
        <v>0</v>
      </c>
      <c r="H133" s="165"/>
      <c r="I133" s="166">
        <f t="shared" si="6"/>
        <v>0</v>
      </c>
      <c r="J133" s="167">
        <f t="shared" si="7"/>
        <v>0</v>
      </c>
      <c r="K133" s="166">
        <f t="shared" si="8"/>
        <v>0</v>
      </c>
      <c r="L133" s="166" t="str">
        <f t="shared" si="9"/>
        <v/>
      </c>
      <c r="M133" s="165"/>
      <c r="N133" s="166">
        <f>SUM('Pay App 1:Pay App 56'!L133)+SUM('Pay App 1:Pay App 56'!M133)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Data'!$N$2:$BW$88,58,FALSE)</f>
        <v>0</v>
      </c>
      <c r="F134" s="166">
        <f>IFERROR(E134+'Pay App 55'!F134,"")</f>
        <v>0</v>
      </c>
      <c r="G134" s="166">
        <f>SUM('Pay App 1:Pay App 55'!H134)</f>
        <v>0</v>
      </c>
      <c r="H134" s="165"/>
      <c r="I134" s="166">
        <f t="shared" si="6"/>
        <v>0</v>
      </c>
      <c r="J134" s="167">
        <f t="shared" si="7"/>
        <v>0</v>
      </c>
      <c r="K134" s="166">
        <f t="shared" si="8"/>
        <v>0</v>
      </c>
      <c r="L134" s="166" t="str">
        <f t="shared" si="9"/>
        <v/>
      </c>
      <c r="M134" s="165"/>
      <c r="N134" s="166">
        <f>SUM('Pay App 1:Pay App 56'!L134)+SUM('Pay App 1:Pay App 56'!M134)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Data'!$N$2:$BW$88,58,FALSE)</f>
        <v>0</v>
      </c>
      <c r="F135" s="166">
        <f>IFERROR(E135+'Pay App 55'!F135,"")</f>
        <v>0</v>
      </c>
      <c r="G135" s="166">
        <f>SUM('Pay App 1:Pay App 55'!H135)</f>
        <v>0</v>
      </c>
      <c r="H135" s="165"/>
      <c r="I135" s="166">
        <f t="shared" si="6"/>
        <v>0</v>
      </c>
      <c r="J135" s="167">
        <f t="shared" si="7"/>
        <v>0</v>
      </c>
      <c r="K135" s="166">
        <f t="shared" si="8"/>
        <v>0</v>
      </c>
      <c r="L135" s="166" t="str">
        <f t="shared" si="9"/>
        <v/>
      </c>
      <c r="M135" s="165"/>
      <c r="N135" s="166">
        <f>SUM('Pay App 1:Pay App 56'!L135)+SUM('Pay App 1:Pay App 56'!M135)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Data'!$N$2:$BW$88,58,FALSE)</f>
        <v>0</v>
      </c>
      <c r="F136" s="166">
        <f>IFERROR(E136+'Pay App 55'!F136,"")</f>
        <v>0</v>
      </c>
      <c r="G136" s="166">
        <f>SUM('Pay App 1:Pay App 55'!H136)</f>
        <v>0</v>
      </c>
      <c r="H136" s="165"/>
      <c r="I136" s="166">
        <f t="shared" si="6"/>
        <v>0</v>
      </c>
      <c r="J136" s="167">
        <f t="shared" si="7"/>
        <v>0</v>
      </c>
      <c r="K136" s="166">
        <f t="shared" si="8"/>
        <v>0</v>
      </c>
      <c r="L136" s="166" t="str">
        <f t="shared" si="9"/>
        <v/>
      </c>
      <c r="M136" s="165"/>
      <c r="N136" s="166">
        <f>SUM('Pay App 1:Pay App 56'!L136)+SUM('Pay App 1:Pay App 56'!M136)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Data'!$N$2:$BW$88,58,FALSE)</f>
        <v>0</v>
      </c>
      <c r="F137" s="166">
        <f>IFERROR(E137+'Pay App 55'!F137,"")</f>
        <v>0</v>
      </c>
      <c r="G137" s="166">
        <f>SUM('Pay App 1:Pay App 55'!H137)</f>
        <v>0</v>
      </c>
      <c r="H137" s="165"/>
      <c r="I137" s="166">
        <f t="shared" si="6"/>
        <v>0</v>
      </c>
      <c r="J137" s="167">
        <f t="shared" si="7"/>
        <v>0</v>
      </c>
      <c r="K137" s="166">
        <f t="shared" si="8"/>
        <v>0</v>
      </c>
      <c r="L137" s="166" t="str">
        <f t="shared" si="9"/>
        <v/>
      </c>
      <c r="M137" s="165"/>
      <c r="N137" s="166">
        <f>SUM('Pay App 1:Pay App 56'!L137)+SUM('Pay App 1:Pay App 56'!M137)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Data'!$N$2:$BW$88,58,FALSE)</f>
        <v>0</v>
      </c>
      <c r="F138" s="166">
        <f>IFERROR(E138+'Pay App 55'!F138,"")</f>
        <v>0</v>
      </c>
      <c r="G138" s="166">
        <f>SUM('Pay App 1:Pay App 55'!H138)</f>
        <v>0</v>
      </c>
      <c r="H138" s="165"/>
      <c r="I138" s="166">
        <f t="shared" si="6"/>
        <v>0</v>
      </c>
      <c r="J138" s="167">
        <f t="shared" si="7"/>
        <v>0</v>
      </c>
      <c r="K138" s="166">
        <f t="shared" si="8"/>
        <v>0</v>
      </c>
      <c r="L138" s="166" t="str">
        <f t="shared" si="9"/>
        <v/>
      </c>
      <c r="M138" s="165"/>
      <c r="N138" s="166">
        <f>SUM('Pay App 1:Pay App 56'!L138)+SUM('Pay App 1:Pay App 56'!M138)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Data'!$N$2:$BW$88,58,FALSE)</f>
        <v>0</v>
      </c>
      <c r="F139" s="166">
        <f>IFERROR(E139+'Pay App 55'!F139,"")</f>
        <v>0</v>
      </c>
      <c r="G139" s="166">
        <f>SUM('Pay App 1:Pay App 55'!H139)</f>
        <v>0</v>
      </c>
      <c r="H139" s="165"/>
      <c r="I139" s="166">
        <f t="shared" si="6"/>
        <v>0</v>
      </c>
      <c r="J139" s="167">
        <f t="shared" si="7"/>
        <v>0</v>
      </c>
      <c r="K139" s="166">
        <f t="shared" si="8"/>
        <v>0</v>
      </c>
      <c r="L139" s="166" t="str">
        <f t="shared" si="9"/>
        <v/>
      </c>
      <c r="M139" s="165"/>
      <c r="N139" s="166">
        <f>SUM('Pay App 1:Pay App 56'!L139)+SUM('Pay App 1:Pay App 56'!M139)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Data'!$N$2:$BW$88,58,FALSE)</f>
        <v>0</v>
      </c>
      <c r="F140" s="166">
        <f>IFERROR(E140+'Pay App 55'!F140,"")</f>
        <v>0</v>
      </c>
      <c r="G140" s="166">
        <f>SUM('Pay App 1:Pay App 55'!H140)</f>
        <v>0</v>
      </c>
      <c r="H140" s="165"/>
      <c r="I140" s="166">
        <f t="shared" si="6"/>
        <v>0</v>
      </c>
      <c r="J140" s="167">
        <f t="shared" si="7"/>
        <v>0</v>
      </c>
      <c r="K140" s="166">
        <f t="shared" si="8"/>
        <v>0</v>
      </c>
      <c r="L140" s="166" t="str">
        <f t="shared" si="9"/>
        <v/>
      </c>
      <c r="M140" s="165"/>
      <c r="N140" s="166">
        <f>SUM('Pay App 1:Pay App 56'!L140)+SUM('Pay App 1:Pay App 56'!M140)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Data'!$N$2:$BW$88,58,FALSE)</f>
        <v>0</v>
      </c>
      <c r="F141" s="166">
        <f>IFERROR(E141+'Pay App 55'!F141,"")</f>
        <v>0</v>
      </c>
      <c r="G141" s="166">
        <f>SUM('Pay App 1:Pay App 55'!H141)</f>
        <v>0</v>
      </c>
      <c r="H141" s="165"/>
      <c r="I141" s="166">
        <f t="shared" si="6"/>
        <v>0</v>
      </c>
      <c r="J141" s="167">
        <f t="shared" si="7"/>
        <v>0</v>
      </c>
      <c r="K141" s="166">
        <f t="shared" si="8"/>
        <v>0</v>
      </c>
      <c r="L141" s="166" t="str">
        <f t="shared" si="9"/>
        <v/>
      </c>
      <c r="M141" s="165"/>
      <c r="N141" s="166">
        <f>SUM('Pay App 1:Pay App 56'!L141)+SUM('Pay App 1:Pay App 56'!M141)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Data'!$N$2:$BW$88,58,FALSE)</f>
        <v>0</v>
      </c>
      <c r="F142" s="166">
        <f>IFERROR(E142+'Pay App 55'!F142,"")</f>
        <v>0</v>
      </c>
      <c r="G142" s="166">
        <f>SUM('Pay App 1:Pay App 55'!H142)</f>
        <v>0</v>
      </c>
      <c r="H142" s="165"/>
      <c r="I142" s="166">
        <f t="shared" si="6"/>
        <v>0</v>
      </c>
      <c r="J142" s="167">
        <f t="shared" si="7"/>
        <v>0</v>
      </c>
      <c r="K142" s="166">
        <f t="shared" si="8"/>
        <v>0</v>
      </c>
      <c r="L142" s="166" t="str">
        <f t="shared" si="9"/>
        <v/>
      </c>
      <c r="M142" s="165"/>
      <c r="N142" s="166">
        <f>SUM('Pay App 1:Pay App 56'!L142)+SUM('Pay App 1:Pay App 56'!M142)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Data'!$N$2:$BW$88,58,FALSE)</f>
        <v>0</v>
      </c>
      <c r="F143" s="166">
        <f>IFERROR(E143+'Pay App 55'!F143,"")</f>
        <v>0</v>
      </c>
      <c r="G143" s="166">
        <f>SUM('Pay App 1:Pay App 55'!H143)</f>
        <v>0</v>
      </c>
      <c r="H143" s="165"/>
      <c r="I143" s="166">
        <f t="shared" si="6"/>
        <v>0</v>
      </c>
      <c r="J143" s="167">
        <f t="shared" si="7"/>
        <v>0</v>
      </c>
      <c r="K143" s="166">
        <f t="shared" si="8"/>
        <v>0</v>
      </c>
      <c r="L143" s="166" t="str">
        <f t="shared" si="9"/>
        <v/>
      </c>
      <c r="M143" s="165"/>
      <c r="N143" s="166">
        <f>SUM('Pay App 1:Pay App 56'!L143)+SUM('Pay App 1:Pay App 56'!M143)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Data'!$N$2:$BW$88,58,FALSE)</f>
        <v>0</v>
      </c>
      <c r="F144" s="166">
        <f>IFERROR(E144+'Pay App 55'!F144,"")</f>
        <v>0</v>
      </c>
      <c r="G144" s="166">
        <f>SUM('Pay App 1:Pay App 55'!H144)</f>
        <v>0</v>
      </c>
      <c r="H144" s="165"/>
      <c r="I144" s="166">
        <f t="shared" si="6"/>
        <v>0</v>
      </c>
      <c r="J144" s="167">
        <f t="shared" si="7"/>
        <v>0</v>
      </c>
      <c r="K144" s="166">
        <f t="shared" si="8"/>
        <v>0</v>
      </c>
      <c r="L144" s="166" t="str">
        <f t="shared" si="9"/>
        <v/>
      </c>
      <c r="M144" s="165"/>
      <c r="N144" s="166">
        <f>SUM('Pay App 1:Pay App 56'!L144)+SUM('Pay App 1:Pay App 56'!M144)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Data'!$N$2:$BW$88,58,FALSE)</f>
        <v>0</v>
      </c>
      <c r="F145" s="166">
        <f>IFERROR(E145+'Pay App 55'!F145,"")</f>
        <v>0</v>
      </c>
      <c r="G145" s="166">
        <f>SUM('Pay App 1:Pay App 55'!H145)</f>
        <v>0</v>
      </c>
      <c r="H145" s="165"/>
      <c r="I145" s="166">
        <f t="shared" si="6"/>
        <v>0</v>
      </c>
      <c r="J145" s="167">
        <f t="shared" si="7"/>
        <v>0</v>
      </c>
      <c r="K145" s="166">
        <f t="shared" si="8"/>
        <v>0</v>
      </c>
      <c r="L145" s="166" t="str">
        <f t="shared" si="9"/>
        <v/>
      </c>
      <c r="M145" s="165"/>
      <c r="N145" s="166">
        <f>SUM('Pay App 1:Pay App 56'!L145)+SUM('Pay App 1:Pay App 56'!M145)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Data'!$N$2:$BW$88,58,FALSE)</f>
        <v>0</v>
      </c>
      <c r="F146" s="166">
        <f>IFERROR(E146+'Pay App 55'!F146,"")</f>
        <v>0</v>
      </c>
      <c r="G146" s="166">
        <f>SUM('Pay App 1:Pay App 55'!H146)</f>
        <v>0</v>
      </c>
      <c r="H146" s="165"/>
      <c r="I146" s="166">
        <f t="shared" si="6"/>
        <v>0</v>
      </c>
      <c r="J146" s="167">
        <f t="shared" si="7"/>
        <v>0</v>
      </c>
      <c r="K146" s="166">
        <f t="shared" si="8"/>
        <v>0</v>
      </c>
      <c r="L146" s="166" t="str">
        <f t="shared" si="9"/>
        <v/>
      </c>
      <c r="M146" s="165"/>
      <c r="N146" s="166">
        <f>SUM('Pay App 1:Pay App 56'!L146)+SUM('Pay App 1:Pay App 56'!M146)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Data'!$N$2:$BW$88,58,FALSE)</f>
        <v>0</v>
      </c>
      <c r="F147" s="166">
        <f>IFERROR(E147+'Pay App 55'!F147,"")</f>
        <v>0</v>
      </c>
      <c r="G147" s="166">
        <f>SUM('Pay App 1:Pay App 55'!H147)</f>
        <v>0</v>
      </c>
      <c r="H147" s="165"/>
      <c r="I147" s="166">
        <f t="shared" si="6"/>
        <v>0</v>
      </c>
      <c r="J147" s="167">
        <f t="shared" si="7"/>
        <v>0</v>
      </c>
      <c r="K147" s="166">
        <f t="shared" si="8"/>
        <v>0</v>
      </c>
      <c r="L147" s="166" t="str">
        <f t="shared" si="9"/>
        <v/>
      </c>
      <c r="M147" s="165"/>
      <c r="N147" s="166">
        <f>SUM('Pay App 1:Pay App 56'!L147)+SUM('Pay App 1:Pay App 56'!M147)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Data'!$N$2:$BW$88,58,FALSE)</f>
        <v>0</v>
      </c>
      <c r="F148" s="166">
        <f>IFERROR(E148+'Pay App 55'!F148,"")</f>
        <v>0</v>
      </c>
      <c r="G148" s="166">
        <f>SUM('Pay App 1:Pay App 55'!H148)</f>
        <v>0</v>
      </c>
      <c r="H148" s="165"/>
      <c r="I148" s="166">
        <f t="shared" si="6"/>
        <v>0</v>
      </c>
      <c r="J148" s="167">
        <f t="shared" si="7"/>
        <v>0</v>
      </c>
      <c r="K148" s="166">
        <f t="shared" si="8"/>
        <v>0</v>
      </c>
      <c r="L148" s="166" t="str">
        <f t="shared" si="9"/>
        <v/>
      </c>
      <c r="M148" s="165"/>
      <c r="N148" s="166">
        <f>SUM('Pay App 1:Pay App 56'!L148)+SUM('Pay App 1:Pay App 56'!M148)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zSz8wE7iDyQROW+oq0u7spOjoQy7iY4CRZXOevL6piiK/kmieIstxQZfA1EnP3k7rWxlQHVyGWGse+EMXCWNaQ==" saltValue="BJRS2YusphntJjlpSebxpQ=="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54" priority="2" operator="equal">
      <formula>0</formula>
    </cfRule>
  </conditionalFormatting>
  <conditionalFormatting sqref="D106:G148">
    <cfRule type="cellIs" dxfId="53" priority="1" operator="equal">
      <formula>0</formula>
    </cfRule>
  </conditionalFormatting>
  <conditionalFormatting sqref="D10:H10 D12:H14 D19:H21">
    <cfRule type="cellIs" dxfId="52" priority="6" operator="equal">
      <formula>0</formula>
    </cfRule>
  </conditionalFormatting>
  <conditionalFormatting sqref="H51">
    <cfRule type="cellIs" dxfId="51" priority="9" operator="lessThan">
      <formula>0</formula>
    </cfRule>
  </conditionalFormatting>
  <conditionalFormatting sqref="I57:I100 K57:K100 I106:I148 K106:K148 N106:O148">
    <cfRule type="cellIs" dxfId="50" priority="14" operator="equal">
      <formula>0</formula>
    </cfRule>
  </conditionalFormatting>
  <conditionalFormatting sqref="J57:J100 J106:J149">
    <cfRule type="cellIs" dxfId="49" priority="11" operator="greaterThan">
      <formula>1</formula>
    </cfRule>
    <cfRule type="cellIs" dxfId="48" priority="12" operator="equal">
      <formula>0</formula>
    </cfRule>
  </conditionalFormatting>
  <conditionalFormatting sqref="K57:K100 K106:K148">
    <cfRule type="cellIs" dxfId="47" priority="10" operator="lessThan">
      <formula>0</formula>
    </cfRule>
  </conditionalFormatting>
  <conditionalFormatting sqref="M57:M100">
    <cfRule type="cellIs" dxfId="46" priority="13" operator="lessThan">
      <formula>0</formula>
    </cfRule>
  </conditionalFormatting>
  <conditionalFormatting sqref="M106:M148">
    <cfRule type="cellIs" dxfId="45" priority="8" operator="lessThan">
      <formula>0</formula>
    </cfRule>
  </conditionalFormatting>
  <conditionalFormatting sqref="N57:O100">
    <cfRule type="cellIs" dxfId="44"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184BEEC3-DFB2-4118-B384-6CAD9A416A34}">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D159E3DC-0F72-4CF7-9F10-71D2641BFCD3}">
          <x14:formula1>
            <xm:f>'Graph Data'!$L$74:$L$76</xm:f>
          </x14:formula1>
          <xm:sqref>G17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17309-A9A6-4E3E-97F6-656226CD6DD8}">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3</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3'!E149)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3'!G41)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2'!H49)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3.1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Data'!$N$2:$BW$88,5,FALSE)</f>
        <v>0</v>
      </c>
      <c r="F57" s="166">
        <f>IFERROR(E57+'Pay App 2'!F57,"")</f>
        <v>0</v>
      </c>
      <c r="G57" s="166">
        <f>SUM('Pay App 1:Pay App 2'!H57)</f>
        <v>0</v>
      </c>
      <c r="H57" s="165"/>
      <c r="I57" s="166">
        <f>G57+H57</f>
        <v>0</v>
      </c>
      <c r="J57" s="167">
        <f>IFERROR(I57/F57,0)</f>
        <v>0</v>
      </c>
      <c r="K57" s="166">
        <f>IFERROR(F57-I57,"")</f>
        <v>0</v>
      </c>
      <c r="L57" s="166" t="str">
        <f>IF(AND($H$33&lt;100000, $H$33&gt;0, H57&gt;=1),0,IF(AND($H$33&gt;=100000,H57&lt;&gt;""),O57,""))</f>
        <v/>
      </c>
      <c r="M57" s="165"/>
      <c r="N57" s="166">
        <f>SUM('Pay App 1:Pay App 3'!L57)+SUM('Pay App 1:Pay App 3'!M57)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Data'!$N$2:$BW$88,5,FALSE)</f>
        <v>0</v>
      </c>
      <c r="F58" s="166">
        <f>IFERROR(E58+'Pay App 2'!F58,"")</f>
        <v>0</v>
      </c>
      <c r="G58" s="166">
        <f>SUM('Pay App 1:Pay App 2'!H58)</f>
        <v>0</v>
      </c>
      <c r="H58" s="165"/>
      <c r="I58" s="166">
        <f>G58+H58</f>
        <v>0</v>
      </c>
      <c r="J58" s="167">
        <f>IFERROR(I58/F58,0)</f>
        <v>0</v>
      </c>
      <c r="K58" s="166">
        <f>IFERROR(F58-I58,"")</f>
        <v>0</v>
      </c>
      <c r="L58" s="166" t="str">
        <f t="shared" ref="L58:L100" si="0">IF(AND($H$33&lt;100000, $H$33&gt;0, H58&gt;=1),0,IF(AND($H$33&gt;=100000,H58&lt;&gt;""),O58,""))</f>
        <v/>
      </c>
      <c r="M58" s="165"/>
      <c r="N58" s="166">
        <f>SUM('Pay App 1:Pay App 3'!L58)+SUM('Pay App 1:Pay App 3'!M58)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Data'!$N$2:$BW$88,5,FALSE)</f>
        <v>0</v>
      </c>
      <c r="F59" s="166">
        <f>IFERROR(E59+'Pay App 2'!F59,"")</f>
        <v>0</v>
      </c>
      <c r="G59" s="166">
        <f>SUM('Pay App 1:Pay App 2'!H59)</f>
        <v>0</v>
      </c>
      <c r="H59" s="165"/>
      <c r="I59" s="166">
        <f t="shared" ref="I59:I99" si="2">G59+H59</f>
        <v>0</v>
      </c>
      <c r="J59" s="167">
        <f t="shared" ref="J59:J99" si="3">IFERROR(I59/F59,0)</f>
        <v>0</v>
      </c>
      <c r="K59" s="166">
        <f t="shared" ref="K59:K99" si="4">IFERROR(F59-I59,"")</f>
        <v>0</v>
      </c>
      <c r="L59" s="166" t="str">
        <f t="shared" si="0"/>
        <v/>
      </c>
      <c r="M59" s="165"/>
      <c r="N59" s="166">
        <f>SUM('Pay App 1:Pay App 3'!L59)+SUM('Pay App 1:Pay App 3'!M59)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Data'!$N$2:$BW$88,5,FALSE)</f>
        <v>0</v>
      </c>
      <c r="F60" s="166">
        <f>IFERROR(E60+'Pay App 2'!F60,"")</f>
        <v>0</v>
      </c>
      <c r="G60" s="166">
        <f>SUM('Pay App 1:Pay App 2'!H60)</f>
        <v>0</v>
      </c>
      <c r="H60" s="165"/>
      <c r="I60" s="166">
        <f t="shared" si="2"/>
        <v>0</v>
      </c>
      <c r="J60" s="167">
        <f t="shared" si="3"/>
        <v>0</v>
      </c>
      <c r="K60" s="166">
        <f t="shared" si="4"/>
        <v>0</v>
      </c>
      <c r="L60" s="166" t="str">
        <f t="shared" si="0"/>
        <v/>
      </c>
      <c r="M60" s="165"/>
      <c r="N60" s="166">
        <f>SUM('Pay App 1:Pay App 3'!L60)+SUM('Pay App 1:Pay App 3'!M60)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Data'!$N$2:$BW$88,5,FALSE)</f>
        <v>0</v>
      </c>
      <c r="F61" s="166">
        <f>IFERROR(E61+'Pay App 2'!F61,"")</f>
        <v>0</v>
      </c>
      <c r="G61" s="166">
        <f>SUM('Pay App 1:Pay App 2'!H61)</f>
        <v>0</v>
      </c>
      <c r="H61" s="165"/>
      <c r="I61" s="166">
        <f t="shared" si="2"/>
        <v>0</v>
      </c>
      <c r="J61" s="167">
        <f t="shared" si="3"/>
        <v>0</v>
      </c>
      <c r="K61" s="166">
        <f t="shared" si="4"/>
        <v>0</v>
      </c>
      <c r="L61" s="166" t="str">
        <f t="shared" si="0"/>
        <v/>
      </c>
      <c r="M61" s="165"/>
      <c r="N61" s="166">
        <f>SUM('Pay App 1:Pay App 3'!L61)+SUM('Pay App 1:Pay App 3'!M61)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Data'!$N$2:$BW$88,5,FALSE)</f>
        <v>0</v>
      </c>
      <c r="F62" s="166">
        <f>IFERROR(E62+'Pay App 2'!F62,"")</f>
        <v>0</v>
      </c>
      <c r="G62" s="166">
        <f>SUM('Pay App 1:Pay App 2'!H62)</f>
        <v>0</v>
      </c>
      <c r="H62" s="165"/>
      <c r="I62" s="166">
        <f t="shared" si="2"/>
        <v>0</v>
      </c>
      <c r="J62" s="167">
        <f t="shared" si="3"/>
        <v>0</v>
      </c>
      <c r="K62" s="166">
        <f t="shared" si="4"/>
        <v>0</v>
      </c>
      <c r="L62" s="166" t="str">
        <f t="shared" si="0"/>
        <v/>
      </c>
      <c r="M62" s="165"/>
      <c r="N62" s="166">
        <f>SUM('Pay App 1:Pay App 3'!L62)+SUM('Pay App 1:Pay App 3'!M62)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Data'!$N$2:$BW$88,5,FALSE)</f>
        <v>0</v>
      </c>
      <c r="F63" s="166">
        <f>IFERROR(E63+'Pay App 2'!F63,"")</f>
        <v>0</v>
      </c>
      <c r="G63" s="166">
        <f>SUM('Pay App 1:Pay App 2'!H63)</f>
        <v>0</v>
      </c>
      <c r="H63" s="165"/>
      <c r="I63" s="166">
        <f t="shared" si="2"/>
        <v>0</v>
      </c>
      <c r="J63" s="167">
        <f t="shared" si="3"/>
        <v>0</v>
      </c>
      <c r="K63" s="166">
        <f t="shared" si="4"/>
        <v>0</v>
      </c>
      <c r="L63" s="166" t="str">
        <f t="shared" si="0"/>
        <v/>
      </c>
      <c r="M63" s="165"/>
      <c r="N63" s="166">
        <f>SUM('Pay App 1:Pay App 3'!L63)+SUM('Pay App 1:Pay App 3'!M63)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Data'!$N$2:$BW$88,5,FALSE)</f>
        <v>0</v>
      </c>
      <c r="F64" s="166">
        <f>IFERROR(E64+'Pay App 2'!F64,"")</f>
        <v>0</v>
      </c>
      <c r="G64" s="166">
        <f>SUM('Pay App 1:Pay App 2'!H64)</f>
        <v>0</v>
      </c>
      <c r="H64" s="165"/>
      <c r="I64" s="166">
        <f t="shared" si="2"/>
        <v>0</v>
      </c>
      <c r="J64" s="167">
        <f t="shared" si="3"/>
        <v>0</v>
      </c>
      <c r="K64" s="166">
        <f t="shared" si="4"/>
        <v>0</v>
      </c>
      <c r="L64" s="166" t="str">
        <f t="shared" si="0"/>
        <v/>
      </c>
      <c r="M64" s="165"/>
      <c r="N64" s="166">
        <f>SUM('Pay App 1:Pay App 3'!L64)+SUM('Pay App 1:Pay App 3'!M64)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Data'!$N$2:$BW$88,5,FALSE)</f>
        <v>0</v>
      </c>
      <c r="F65" s="166">
        <f>IFERROR(E65+'Pay App 2'!F65,"")</f>
        <v>0</v>
      </c>
      <c r="G65" s="166">
        <f>SUM('Pay App 1:Pay App 2'!H65)</f>
        <v>0</v>
      </c>
      <c r="H65" s="165"/>
      <c r="I65" s="166">
        <f t="shared" si="2"/>
        <v>0</v>
      </c>
      <c r="J65" s="167">
        <f t="shared" si="3"/>
        <v>0</v>
      </c>
      <c r="K65" s="166">
        <f t="shared" si="4"/>
        <v>0</v>
      </c>
      <c r="L65" s="166" t="str">
        <f t="shared" si="0"/>
        <v/>
      </c>
      <c r="M65" s="165"/>
      <c r="N65" s="166">
        <f>SUM('Pay App 1:Pay App 3'!L65)+SUM('Pay App 1:Pay App 3'!M65)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Data'!$N$2:$BW$88,5,FALSE)</f>
        <v>0</v>
      </c>
      <c r="F66" s="166">
        <f>IFERROR(E66+'Pay App 2'!F66,"")</f>
        <v>0</v>
      </c>
      <c r="G66" s="166">
        <f>SUM('Pay App 1:Pay App 2'!H66)</f>
        <v>0</v>
      </c>
      <c r="H66" s="165"/>
      <c r="I66" s="166">
        <f t="shared" si="2"/>
        <v>0</v>
      </c>
      <c r="J66" s="167">
        <f t="shared" si="3"/>
        <v>0</v>
      </c>
      <c r="K66" s="166">
        <f t="shared" si="4"/>
        <v>0</v>
      </c>
      <c r="L66" s="166" t="str">
        <f t="shared" si="0"/>
        <v/>
      </c>
      <c r="M66" s="165"/>
      <c r="N66" s="166">
        <f>SUM('Pay App 1:Pay App 3'!L66)+SUM('Pay App 1:Pay App 3'!M66)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Data'!$N$2:$BW$88,5,FALSE)</f>
        <v>0</v>
      </c>
      <c r="F67" s="166">
        <f>IFERROR(E67+'Pay App 2'!F67,"")</f>
        <v>0</v>
      </c>
      <c r="G67" s="166">
        <f>SUM('Pay App 1:Pay App 2'!H67)</f>
        <v>0</v>
      </c>
      <c r="H67" s="165"/>
      <c r="I67" s="166">
        <f t="shared" si="2"/>
        <v>0</v>
      </c>
      <c r="J67" s="167">
        <f t="shared" si="3"/>
        <v>0</v>
      </c>
      <c r="K67" s="166">
        <f t="shared" si="4"/>
        <v>0</v>
      </c>
      <c r="L67" s="166" t="str">
        <f t="shared" si="0"/>
        <v/>
      </c>
      <c r="M67" s="165"/>
      <c r="N67" s="166">
        <f>SUM('Pay App 1:Pay App 3'!L67)+SUM('Pay App 1:Pay App 3'!M67)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Data'!$N$2:$BW$88,5,FALSE)</f>
        <v>0</v>
      </c>
      <c r="F68" s="166">
        <f>IFERROR(E68+'Pay App 2'!F68,"")</f>
        <v>0</v>
      </c>
      <c r="G68" s="166">
        <f>SUM('Pay App 1:Pay App 2'!H68)</f>
        <v>0</v>
      </c>
      <c r="H68" s="165"/>
      <c r="I68" s="166">
        <f t="shared" si="2"/>
        <v>0</v>
      </c>
      <c r="J68" s="167">
        <f t="shared" si="3"/>
        <v>0</v>
      </c>
      <c r="K68" s="166">
        <f t="shared" si="4"/>
        <v>0</v>
      </c>
      <c r="L68" s="166" t="str">
        <f t="shared" si="0"/>
        <v/>
      </c>
      <c r="M68" s="165"/>
      <c r="N68" s="166">
        <f>SUM('Pay App 1:Pay App 3'!L68)+SUM('Pay App 1:Pay App 3'!M68)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Data'!$N$2:$BW$88,5,FALSE)</f>
        <v>0</v>
      </c>
      <c r="F69" s="166">
        <f>IFERROR(E69+'Pay App 2'!F69,"")</f>
        <v>0</v>
      </c>
      <c r="G69" s="166">
        <f>SUM('Pay App 1:Pay App 2'!H69)</f>
        <v>0</v>
      </c>
      <c r="H69" s="165"/>
      <c r="I69" s="166">
        <f t="shared" si="2"/>
        <v>0</v>
      </c>
      <c r="J69" s="167">
        <f t="shared" si="3"/>
        <v>0</v>
      </c>
      <c r="K69" s="166">
        <f t="shared" si="4"/>
        <v>0</v>
      </c>
      <c r="L69" s="166" t="str">
        <f t="shared" si="0"/>
        <v/>
      </c>
      <c r="M69" s="165"/>
      <c r="N69" s="166">
        <f>SUM('Pay App 1:Pay App 3'!L69)+SUM('Pay App 1:Pay App 3'!M69)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Data'!$N$2:$BW$88,5,FALSE)</f>
        <v>0</v>
      </c>
      <c r="F70" s="166">
        <f>IFERROR(E70+'Pay App 2'!F70,"")</f>
        <v>0</v>
      </c>
      <c r="G70" s="166">
        <f>SUM('Pay App 1:Pay App 2'!H70)</f>
        <v>0</v>
      </c>
      <c r="H70" s="165"/>
      <c r="I70" s="166">
        <f t="shared" si="2"/>
        <v>0</v>
      </c>
      <c r="J70" s="167">
        <f t="shared" si="3"/>
        <v>0</v>
      </c>
      <c r="K70" s="166">
        <f t="shared" si="4"/>
        <v>0</v>
      </c>
      <c r="L70" s="166" t="str">
        <f t="shared" si="0"/>
        <v/>
      </c>
      <c r="M70" s="165"/>
      <c r="N70" s="166">
        <f>SUM('Pay App 1:Pay App 3'!L70)+SUM('Pay App 1:Pay App 3'!M70)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Data'!$N$2:$BW$88,5,FALSE)</f>
        <v>0</v>
      </c>
      <c r="F71" s="166">
        <f>IFERROR(E71+'Pay App 2'!F71,"")</f>
        <v>0</v>
      </c>
      <c r="G71" s="166">
        <f>SUM('Pay App 1:Pay App 2'!H71)</f>
        <v>0</v>
      </c>
      <c r="H71" s="165"/>
      <c r="I71" s="166">
        <f t="shared" si="2"/>
        <v>0</v>
      </c>
      <c r="J71" s="167">
        <f t="shared" si="3"/>
        <v>0</v>
      </c>
      <c r="K71" s="166">
        <f t="shared" si="4"/>
        <v>0</v>
      </c>
      <c r="L71" s="166" t="str">
        <f t="shared" si="0"/>
        <v/>
      </c>
      <c r="M71" s="165"/>
      <c r="N71" s="166">
        <f>SUM('Pay App 1:Pay App 3'!L71)+SUM('Pay App 1:Pay App 3'!M71)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Data'!$N$2:$BW$88,5,FALSE)</f>
        <v>0</v>
      </c>
      <c r="F72" s="166">
        <f>IFERROR(E72+'Pay App 2'!F72,"")</f>
        <v>0</v>
      </c>
      <c r="G72" s="166">
        <f>SUM('Pay App 1:Pay App 2'!H72)</f>
        <v>0</v>
      </c>
      <c r="H72" s="165"/>
      <c r="I72" s="166">
        <f t="shared" si="2"/>
        <v>0</v>
      </c>
      <c r="J72" s="167">
        <f t="shared" si="3"/>
        <v>0</v>
      </c>
      <c r="K72" s="166">
        <f t="shared" si="4"/>
        <v>0</v>
      </c>
      <c r="L72" s="166" t="str">
        <f t="shared" si="0"/>
        <v/>
      </c>
      <c r="M72" s="165"/>
      <c r="N72" s="166">
        <f>SUM('Pay App 1:Pay App 3'!L72)+SUM('Pay App 1:Pay App 3'!M72)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Data'!$N$2:$BW$88,5,FALSE)</f>
        <v>0</v>
      </c>
      <c r="F73" s="166">
        <f>IFERROR(E73+'Pay App 2'!F73,"")</f>
        <v>0</v>
      </c>
      <c r="G73" s="166">
        <f>SUM('Pay App 1:Pay App 2'!H73)</f>
        <v>0</v>
      </c>
      <c r="H73" s="165"/>
      <c r="I73" s="166">
        <f t="shared" si="2"/>
        <v>0</v>
      </c>
      <c r="J73" s="167">
        <f t="shared" si="3"/>
        <v>0</v>
      </c>
      <c r="K73" s="166">
        <f t="shared" si="4"/>
        <v>0</v>
      </c>
      <c r="L73" s="166" t="str">
        <f t="shared" si="0"/>
        <v/>
      </c>
      <c r="M73" s="165"/>
      <c r="N73" s="166">
        <f>SUM('Pay App 1:Pay App 3'!L73)+SUM('Pay App 1:Pay App 3'!M73)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Data'!$N$2:$BW$88,5,FALSE)</f>
        <v>0</v>
      </c>
      <c r="F74" s="166">
        <f>IFERROR(E74+'Pay App 2'!F74,"")</f>
        <v>0</v>
      </c>
      <c r="G74" s="166">
        <f>SUM('Pay App 1:Pay App 2'!H74)</f>
        <v>0</v>
      </c>
      <c r="H74" s="165"/>
      <c r="I74" s="166">
        <f t="shared" si="2"/>
        <v>0</v>
      </c>
      <c r="J74" s="167">
        <f t="shared" si="3"/>
        <v>0</v>
      </c>
      <c r="K74" s="166">
        <f t="shared" si="4"/>
        <v>0</v>
      </c>
      <c r="L74" s="166" t="str">
        <f t="shared" si="0"/>
        <v/>
      </c>
      <c r="M74" s="165"/>
      <c r="N74" s="166">
        <f>SUM('Pay App 1:Pay App 3'!L74)+SUM('Pay App 1:Pay App 3'!M74)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Data'!$N$2:$BW$88,5,FALSE)</f>
        <v>0</v>
      </c>
      <c r="F75" s="166">
        <f>IFERROR(E75+'Pay App 2'!F75,"")</f>
        <v>0</v>
      </c>
      <c r="G75" s="166">
        <f>SUM('Pay App 1:Pay App 2'!H75)</f>
        <v>0</v>
      </c>
      <c r="H75" s="165"/>
      <c r="I75" s="166">
        <f t="shared" si="2"/>
        <v>0</v>
      </c>
      <c r="J75" s="167">
        <f t="shared" si="3"/>
        <v>0</v>
      </c>
      <c r="K75" s="166">
        <f t="shared" si="4"/>
        <v>0</v>
      </c>
      <c r="L75" s="166" t="str">
        <f t="shared" si="0"/>
        <v/>
      </c>
      <c r="M75" s="165"/>
      <c r="N75" s="166">
        <f>SUM('Pay App 1:Pay App 3'!L75)+SUM('Pay App 1:Pay App 3'!M75)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Data'!$N$2:$BW$88,5,FALSE)</f>
        <v>0</v>
      </c>
      <c r="F76" s="166">
        <f>IFERROR(E76+'Pay App 2'!F76,"")</f>
        <v>0</v>
      </c>
      <c r="G76" s="166">
        <f>SUM('Pay App 1:Pay App 2'!H76)</f>
        <v>0</v>
      </c>
      <c r="H76" s="165"/>
      <c r="I76" s="166">
        <f t="shared" si="2"/>
        <v>0</v>
      </c>
      <c r="J76" s="167">
        <f t="shared" si="3"/>
        <v>0</v>
      </c>
      <c r="K76" s="166">
        <f t="shared" si="4"/>
        <v>0</v>
      </c>
      <c r="L76" s="166" t="str">
        <f t="shared" si="0"/>
        <v/>
      </c>
      <c r="M76" s="165"/>
      <c r="N76" s="166">
        <f>SUM('Pay App 1:Pay App 3'!L76)+SUM('Pay App 1:Pay App 3'!M76)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Data'!$N$2:$BW$88,5,FALSE)</f>
        <v>0</v>
      </c>
      <c r="F77" s="166">
        <f>IFERROR(E77+'Pay App 2'!F77,"")</f>
        <v>0</v>
      </c>
      <c r="G77" s="166">
        <f>SUM('Pay App 1:Pay App 2'!H77)</f>
        <v>0</v>
      </c>
      <c r="H77" s="165"/>
      <c r="I77" s="166">
        <f t="shared" si="2"/>
        <v>0</v>
      </c>
      <c r="J77" s="167">
        <f t="shared" si="3"/>
        <v>0</v>
      </c>
      <c r="K77" s="166">
        <f t="shared" si="4"/>
        <v>0</v>
      </c>
      <c r="L77" s="166" t="str">
        <f t="shared" si="0"/>
        <v/>
      </c>
      <c r="M77" s="165"/>
      <c r="N77" s="166">
        <f>SUM('Pay App 1:Pay App 3'!L77)+SUM('Pay App 1:Pay App 3'!M77)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Data'!$N$2:$BW$88,5,FALSE)</f>
        <v>0</v>
      </c>
      <c r="F78" s="166">
        <f>IFERROR(E78+'Pay App 2'!F78,"")</f>
        <v>0</v>
      </c>
      <c r="G78" s="166">
        <f>SUM('Pay App 1:Pay App 2'!H78)</f>
        <v>0</v>
      </c>
      <c r="H78" s="165"/>
      <c r="I78" s="166">
        <f t="shared" si="2"/>
        <v>0</v>
      </c>
      <c r="J78" s="167">
        <f t="shared" si="3"/>
        <v>0</v>
      </c>
      <c r="K78" s="166">
        <f t="shared" si="4"/>
        <v>0</v>
      </c>
      <c r="L78" s="166" t="str">
        <f t="shared" si="0"/>
        <v/>
      </c>
      <c r="M78" s="165"/>
      <c r="N78" s="166">
        <f>SUM('Pay App 1:Pay App 3'!L78)+SUM('Pay App 1:Pay App 3'!M78)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Data'!$N$2:$BW$88,5,FALSE)</f>
        <v>0</v>
      </c>
      <c r="F79" s="166">
        <f>IFERROR(E79+'Pay App 2'!F79,"")</f>
        <v>0</v>
      </c>
      <c r="G79" s="166">
        <f>SUM('Pay App 1:Pay App 2'!H79)</f>
        <v>0</v>
      </c>
      <c r="H79" s="165"/>
      <c r="I79" s="166">
        <f t="shared" si="2"/>
        <v>0</v>
      </c>
      <c r="J79" s="167">
        <f t="shared" si="3"/>
        <v>0</v>
      </c>
      <c r="K79" s="166">
        <f t="shared" si="4"/>
        <v>0</v>
      </c>
      <c r="L79" s="166" t="str">
        <f t="shared" si="0"/>
        <v/>
      </c>
      <c r="M79" s="165"/>
      <c r="N79" s="166">
        <f>SUM('Pay App 1:Pay App 3'!L79)+SUM('Pay App 1:Pay App 3'!M79)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Data'!$N$2:$BW$88,5,FALSE)</f>
        <v>0</v>
      </c>
      <c r="F80" s="166">
        <f>IFERROR(E80+'Pay App 2'!F80,"")</f>
        <v>0</v>
      </c>
      <c r="G80" s="166">
        <f>SUM('Pay App 1:Pay App 2'!H80)</f>
        <v>0</v>
      </c>
      <c r="H80" s="165"/>
      <c r="I80" s="166">
        <f t="shared" si="2"/>
        <v>0</v>
      </c>
      <c r="J80" s="167">
        <f t="shared" si="3"/>
        <v>0</v>
      </c>
      <c r="K80" s="166">
        <f t="shared" si="4"/>
        <v>0</v>
      </c>
      <c r="L80" s="166" t="str">
        <f t="shared" si="0"/>
        <v/>
      </c>
      <c r="M80" s="165"/>
      <c r="N80" s="166">
        <f>SUM('Pay App 1:Pay App 3'!L80)+SUM('Pay App 1:Pay App 3'!M80)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Data'!$N$2:$BW$88,5,FALSE)</f>
        <v>0</v>
      </c>
      <c r="F81" s="166">
        <f>IFERROR(E81+'Pay App 2'!F81,"")</f>
        <v>0</v>
      </c>
      <c r="G81" s="166">
        <f>SUM('Pay App 1:Pay App 2'!H81)</f>
        <v>0</v>
      </c>
      <c r="H81" s="165"/>
      <c r="I81" s="166">
        <f t="shared" si="2"/>
        <v>0</v>
      </c>
      <c r="J81" s="167">
        <f t="shared" si="3"/>
        <v>0</v>
      </c>
      <c r="K81" s="166">
        <f t="shared" si="4"/>
        <v>0</v>
      </c>
      <c r="L81" s="166" t="str">
        <f t="shared" si="0"/>
        <v/>
      </c>
      <c r="M81" s="165"/>
      <c r="N81" s="166">
        <f>SUM('Pay App 1:Pay App 3'!L81)+SUM('Pay App 1:Pay App 3'!M81)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Data'!$N$2:$BW$88,5,FALSE)</f>
        <v>0</v>
      </c>
      <c r="F82" s="166">
        <f>IFERROR(E82+'Pay App 2'!F82,"")</f>
        <v>0</v>
      </c>
      <c r="G82" s="166">
        <f>SUM('Pay App 1:Pay App 2'!H82)</f>
        <v>0</v>
      </c>
      <c r="H82" s="165"/>
      <c r="I82" s="166">
        <f t="shared" si="2"/>
        <v>0</v>
      </c>
      <c r="J82" s="167">
        <f t="shared" si="3"/>
        <v>0</v>
      </c>
      <c r="K82" s="166">
        <f t="shared" si="4"/>
        <v>0</v>
      </c>
      <c r="L82" s="166" t="str">
        <f t="shared" si="0"/>
        <v/>
      </c>
      <c r="M82" s="165"/>
      <c r="N82" s="166">
        <f>SUM('Pay App 1:Pay App 3'!L82)+SUM('Pay App 1:Pay App 3'!M82)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Data'!$N$2:$BW$88,5,FALSE)</f>
        <v>0</v>
      </c>
      <c r="F83" s="166">
        <f>IFERROR(E83+'Pay App 2'!F83,"")</f>
        <v>0</v>
      </c>
      <c r="G83" s="166">
        <f>SUM('Pay App 1:Pay App 2'!H83)</f>
        <v>0</v>
      </c>
      <c r="H83" s="165"/>
      <c r="I83" s="166">
        <f t="shared" si="2"/>
        <v>0</v>
      </c>
      <c r="J83" s="167">
        <f t="shared" si="3"/>
        <v>0</v>
      </c>
      <c r="K83" s="166">
        <f t="shared" si="4"/>
        <v>0</v>
      </c>
      <c r="L83" s="166" t="str">
        <f t="shared" si="0"/>
        <v/>
      </c>
      <c r="M83" s="165"/>
      <c r="N83" s="166">
        <f>SUM('Pay App 1:Pay App 3'!L83)+SUM('Pay App 1:Pay App 3'!M83)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Data'!$N$2:$BW$88,5,FALSE)</f>
        <v>0</v>
      </c>
      <c r="F84" s="166">
        <f>IFERROR(E84+'Pay App 2'!F84,"")</f>
        <v>0</v>
      </c>
      <c r="G84" s="166">
        <f>SUM('Pay App 1:Pay App 2'!H84)</f>
        <v>0</v>
      </c>
      <c r="H84" s="165"/>
      <c r="I84" s="166">
        <f t="shared" si="2"/>
        <v>0</v>
      </c>
      <c r="J84" s="167">
        <f t="shared" si="3"/>
        <v>0</v>
      </c>
      <c r="K84" s="166">
        <f t="shared" si="4"/>
        <v>0</v>
      </c>
      <c r="L84" s="166" t="str">
        <f t="shared" si="0"/>
        <v/>
      </c>
      <c r="M84" s="165"/>
      <c r="N84" s="166">
        <f>SUM('Pay App 1:Pay App 3'!L84)+SUM('Pay App 1:Pay App 3'!M84)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Data'!$N$2:$BW$88,5,FALSE)</f>
        <v>0</v>
      </c>
      <c r="F85" s="166">
        <f>IFERROR(E85+'Pay App 2'!F85,"")</f>
        <v>0</v>
      </c>
      <c r="G85" s="166">
        <f>SUM('Pay App 1:Pay App 2'!H85)</f>
        <v>0</v>
      </c>
      <c r="H85" s="165"/>
      <c r="I85" s="166">
        <f t="shared" si="2"/>
        <v>0</v>
      </c>
      <c r="J85" s="167">
        <f t="shared" si="3"/>
        <v>0</v>
      </c>
      <c r="K85" s="166">
        <f t="shared" si="4"/>
        <v>0</v>
      </c>
      <c r="L85" s="166" t="str">
        <f t="shared" si="0"/>
        <v/>
      </c>
      <c r="M85" s="165"/>
      <c r="N85" s="166">
        <f>SUM('Pay App 1:Pay App 3'!L85)+SUM('Pay App 1:Pay App 3'!M85)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Data'!$N$2:$BW$88,5,FALSE)</f>
        <v>0</v>
      </c>
      <c r="F86" s="166">
        <f>IFERROR(E86+'Pay App 2'!F86,"")</f>
        <v>0</v>
      </c>
      <c r="G86" s="166">
        <f>SUM('Pay App 1:Pay App 2'!H86)</f>
        <v>0</v>
      </c>
      <c r="H86" s="165"/>
      <c r="I86" s="166">
        <f t="shared" si="2"/>
        <v>0</v>
      </c>
      <c r="J86" s="167">
        <f t="shared" si="3"/>
        <v>0</v>
      </c>
      <c r="K86" s="166">
        <f t="shared" si="4"/>
        <v>0</v>
      </c>
      <c r="L86" s="166" t="str">
        <f t="shared" si="0"/>
        <v/>
      </c>
      <c r="M86" s="165"/>
      <c r="N86" s="166">
        <f>SUM('Pay App 1:Pay App 3'!L86)+SUM('Pay App 1:Pay App 3'!M86)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Data'!$N$2:$BW$88,5,FALSE)</f>
        <v>0</v>
      </c>
      <c r="F87" s="166">
        <f>IFERROR(E87+'Pay App 2'!F87,"")</f>
        <v>0</v>
      </c>
      <c r="G87" s="166">
        <f>SUM('Pay App 1:Pay App 2'!H87)</f>
        <v>0</v>
      </c>
      <c r="H87" s="165"/>
      <c r="I87" s="166">
        <f t="shared" si="2"/>
        <v>0</v>
      </c>
      <c r="J87" s="167">
        <f t="shared" si="3"/>
        <v>0</v>
      </c>
      <c r="K87" s="166">
        <f t="shared" si="4"/>
        <v>0</v>
      </c>
      <c r="L87" s="166" t="str">
        <f t="shared" si="0"/>
        <v/>
      </c>
      <c r="M87" s="165"/>
      <c r="N87" s="166">
        <f>SUM('Pay App 1:Pay App 3'!L87)+SUM('Pay App 1:Pay App 3'!M87)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Data'!$N$2:$BW$88,5,FALSE)</f>
        <v>0</v>
      </c>
      <c r="F88" s="166">
        <f>IFERROR(E88+'Pay App 2'!F88,"")</f>
        <v>0</v>
      </c>
      <c r="G88" s="166">
        <f>SUM('Pay App 1:Pay App 2'!H88)</f>
        <v>0</v>
      </c>
      <c r="H88" s="165"/>
      <c r="I88" s="166">
        <f t="shared" si="2"/>
        <v>0</v>
      </c>
      <c r="J88" s="167">
        <f t="shared" si="3"/>
        <v>0</v>
      </c>
      <c r="K88" s="166">
        <f t="shared" si="4"/>
        <v>0</v>
      </c>
      <c r="L88" s="166" t="str">
        <f t="shared" si="0"/>
        <v/>
      </c>
      <c r="M88" s="165"/>
      <c r="N88" s="166">
        <f>SUM('Pay App 1:Pay App 3'!L88)+SUM('Pay App 1:Pay App 3'!M88)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Data'!$N$2:$BW$88,5,FALSE)</f>
        <v>0</v>
      </c>
      <c r="F89" s="166">
        <f>IFERROR(E89+'Pay App 2'!F89,"")</f>
        <v>0</v>
      </c>
      <c r="G89" s="166">
        <f>SUM('Pay App 1:Pay App 2'!H89)</f>
        <v>0</v>
      </c>
      <c r="H89" s="165"/>
      <c r="I89" s="166">
        <f t="shared" si="2"/>
        <v>0</v>
      </c>
      <c r="J89" s="167">
        <f t="shared" si="3"/>
        <v>0</v>
      </c>
      <c r="K89" s="166">
        <f t="shared" si="4"/>
        <v>0</v>
      </c>
      <c r="L89" s="166" t="str">
        <f t="shared" si="0"/>
        <v/>
      </c>
      <c r="M89" s="165"/>
      <c r="N89" s="166">
        <f>SUM('Pay App 1:Pay App 3'!L89)+SUM('Pay App 1:Pay App 3'!M89)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Data'!$N$2:$BW$88,5,FALSE)</f>
        <v>0</v>
      </c>
      <c r="F90" s="166">
        <f>IFERROR(E90+'Pay App 2'!F90,"")</f>
        <v>0</v>
      </c>
      <c r="G90" s="166">
        <f>SUM('Pay App 1:Pay App 2'!H90)</f>
        <v>0</v>
      </c>
      <c r="H90" s="165"/>
      <c r="I90" s="166">
        <f t="shared" si="2"/>
        <v>0</v>
      </c>
      <c r="J90" s="167">
        <f t="shared" si="3"/>
        <v>0</v>
      </c>
      <c r="K90" s="166">
        <f t="shared" si="4"/>
        <v>0</v>
      </c>
      <c r="L90" s="166" t="str">
        <f t="shared" si="0"/>
        <v/>
      </c>
      <c r="M90" s="165"/>
      <c r="N90" s="166">
        <f>SUM('Pay App 1:Pay App 3'!L90)+SUM('Pay App 1:Pay App 3'!M90)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Data'!$N$2:$BW$88,5,FALSE)</f>
        <v>0</v>
      </c>
      <c r="F91" s="166">
        <f>IFERROR(E91+'Pay App 2'!F91,"")</f>
        <v>0</v>
      </c>
      <c r="G91" s="166">
        <f>SUM('Pay App 1:Pay App 2'!H91)</f>
        <v>0</v>
      </c>
      <c r="H91" s="165"/>
      <c r="I91" s="166">
        <f t="shared" si="2"/>
        <v>0</v>
      </c>
      <c r="J91" s="167">
        <f t="shared" si="3"/>
        <v>0</v>
      </c>
      <c r="K91" s="166">
        <f t="shared" si="4"/>
        <v>0</v>
      </c>
      <c r="L91" s="166" t="str">
        <f t="shared" si="0"/>
        <v/>
      </c>
      <c r="M91" s="165"/>
      <c r="N91" s="166">
        <f>SUM('Pay App 1:Pay App 3'!L91)+SUM('Pay App 1:Pay App 3'!M91)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Data'!$N$2:$BW$88,5,FALSE)</f>
        <v>0</v>
      </c>
      <c r="F92" s="166">
        <f>IFERROR(E92+'Pay App 2'!F92,"")</f>
        <v>0</v>
      </c>
      <c r="G92" s="166">
        <f>SUM('Pay App 1:Pay App 2'!H92)</f>
        <v>0</v>
      </c>
      <c r="H92" s="165"/>
      <c r="I92" s="166">
        <f t="shared" si="2"/>
        <v>0</v>
      </c>
      <c r="J92" s="167">
        <f t="shared" si="3"/>
        <v>0</v>
      </c>
      <c r="K92" s="166">
        <f t="shared" si="4"/>
        <v>0</v>
      </c>
      <c r="L92" s="166" t="str">
        <f t="shared" si="0"/>
        <v/>
      </c>
      <c r="M92" s="165"/>
      <c r="N92" s="166">
        <f>SUM('Pay App 1:Pay App 3'!L92)+SUM('Pay App 1:Pay App 3'!M92)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Data'!$N$2:$BW$88,5,FALSE)</f>
        <v>0</v>
      </c>
      <c r="F93" s="166">
        <f>IFERROR(E93+'Pay App 2'!F93,"")</f>
        <v>0</v>
      </c>
      <c r="G93" s="166">
        <f>SUM('Pay App 1:Pay App 2'!H93)</f>
        <v>0</v>
      </c>
      <c r="H93" s="165"/>
      <c r="I93" s="166">
        <f t="shared" si="2"/>
        <v>0</v>
      </c>
      <c r="J93" s="167">
        <f t="shared" si="3"/>
        <v>0</v>
      </c>
      <c r="K93" s="166">
        <f t="shared" si="4"/>
        <v>0</v>
      </c>
      <c r="L93" s="166" t="str">
        <f t="shared" si="0"/>
        <v/>
      </c>
      <c r="M93" s="165"/>
      <c r="N93" s="166">
        <f>SUM('Pay App 1:Pay App 3'!L93)+SUM('Pay App 1:Pay App 3'!M93)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Data'!$N$2:$BW$88,5,FALSE)</f>
        <v>0</v>
      </c>
      <c r="F94" s="166">
        <f>IFERROR(E94+'Pay App 2'!F94,"")</f>
        <v>0</v>
      </c>
      <c r="G94" s="166">
        <f>SUM('Pay App 1:Pay App 2'!H94)</f>
        <v>0</v>
      </c>
      <c r="H94" s="165"/>
      <c r="I94" s="166">
        <f t="shared" si="2"/>
        <v>0</v>
      </c>
      <c r="J94" s="167">
        <f t="shared" si="3"/>
        <v>0</v>
      </c>
      <c r="K94" s="166">
        <f t="shared" si="4"/>
        <v>0</v>
      </c>
      <c r="L94" s="166" t="str">
        <f t="shared" si="0"/>
        <v/>
      </c>
      <c r="M94" s="165"/>
      <c r="N94" s="166">
        <f>SUM('Pay App 1:Pay App 3'!L94)+SUM('Pay App 1:Pay App 3'!M94)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Data'!$N$2:$BW$88,5,FALSE)</f>
        <v>0</v>
      </c>
      <c r="F95" s="166">
        <f>IFERROR(E95+'Pay App 2'!F95,"")</f>
        <v>0</v>
      </c>
      <c r="G95" s="166">
        <f>SUM('Pay App 1:Pay App 2'!H95)</f>
        <v>0</v>
      </c>
      <c r="H95" s="165"/>
      <c r="I95" s="166">
        <f t="shared" si="2"/>
        <v>0</v>
      </c>
      <c r="J95" s="167">
        <f t="shared" si="3"/>
        <v>0</v>
      </c>
      <c r="K95" s="166">
        <f t="shared" si="4"/>
        <v>0</v>
      </c>
      <c r="L95" s="166" t="str">
        <f t="shared" si="0"/>
        <v/>
      </c>
      <c r="M95" s="165"/>
      <c r="N95" s="166">
        <f>SUM('Pay App 1:Pay App 3'!L95)+SUM('Pay App 1:Pay App 3'!M95)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Data'!$N$2:$BW$88,5,FALSE)</f>
        <v>0</v>
      </c>
      <c r="F96" s="166">
        <f>IFERROR(E96+'Pay App 2'!F96,"")</f>
        <v>0</v>
      </c>
      <c r="G96" s="166">
        <f>SUM('Pay App 1:Pay App 2'!H96)</f>
        <v>0</v>
      </c>
      <c r="H96" s="165"/>
      <c r="I96" s="166">
        <f t="shared" si="2"/>
        <v>0</v>
      </c>
      <c r="J96" s="167">
        <f t="shared" si="3"/>
        <v>0</v>
      </c>
      <c r="K96" s="166">
        <f t="shared" si="4"/>
        <v>0</v>
      </c>
      <c r="L96" s="166" t="str">
        <f t="shared" si="0"/>
        <v/>
      </c>
      <c r="M96" s="165"/>
      <c r="N96" s="166">
        <f>SUM('Pay App 1:Pay App 3'!L96)+SUM('Pay App 1:Pay App 3'!M96)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Data'!$N$2:$BW$88,5,FALSE)</f>
        <v>0</v>
      </c>
      <c r="F97" s="166">
        <f>IFERROR(E97+'Pay App 2'!F97,"")</f>
        <v>0</v>
      </c>
      <c r="G97" s="166">
        <f>SUM('Pay App 1:Pay App 2'!H97)</f>
        <v>0</v>
      </c>
      <c r="H97" s="165"/>
      <c r="I97" s="166">
        <f t="shared" si="2"/>
        <v>0</v>
      </c>
      <c r="J97" s="167">
        <f t="shared" si="3"/>
        <v>0</v>
      </c>
      <c r="K97" s="166">
        <f t="shared" si="4"/>
        <v>0</v>
      </c>
      <c r="L97" s="166" t="str">
        <f t="shared" si="0"/>
        <v/>
      </c>
      <c r="M97" s="165"/>
      <c r="N97" s="166">
        <f>SUM('Pay App 1:Pay App 3'!L97)+SUM('Pay App 1:Pay App 3'!M97)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Data'!$N$2:$BW$88,5,FALSE)</f>
        <v>0</v>
      </c>
      <c r="F98" s="166">
        <f>IFERROR(E98+'Pay App 2'!F98,"")</f>
        <v>0</v>
      </c>
      <c r="G98" s="166">
        <f>SUM('Pay App 1:Pay App 2'!H98)</f>
        <v>0</v>
      </c>
      <c r="H98" s="165"/>
      <c r="I98" s="166">
        <f t="shared" si="2"/>
        <v>0</v>
      </c>
      <c r="J98" s="167">
        <f t="shared" si="3"/>
        <v>0</v>
      </c>
      <c r="K98" s="166">
        <f t="shared" si="4"/>
        <v>0</v>
      </c>
      <c r="L98" s="166" t="str">
        <f t="shared" si="0"/>
        <v/>
      </c>
      <c r="M98" s="165"/>
      <c r="N98" s="166">
        <f>SUM('Pay App 1:Pay App 3'!L98)+SUM('Pay App 1:Pay App 3'!M98)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Data'!$N$2:$BW$88,5,FALSE)</f>
        <v>0</v>
      </c>
      <c r="F99" s="166">
        <f>IFERROR(E99+'Pay App 2'!F99,"")</f>
        <v>0</v>
      </c>
      <c r="G99" s="166">
        <f>SUM('Pay App 1:Pay App 2'!H99)</f>
        <v>0</v>
      </c>
      <c r="H99" s="165"/>
      <c r="I99" s="166">
        <f t="shared" si="2"/>
        <v>0</v>
      </c>
      <c r="J99" s="167">
        <f t="shared" si="3"/>
        <v>0</v>
      </c>
      <c r="K99" s="166">
        <f t="shared" si="4"/>
        <v>0</v>
      </c>
      <c r="L99" s="166" t="str">
        <f t="shared" si="0"/>
        <v/>
      </c>
      <c r="M99" s="165"/>
      <c r="N99" s="166">
        <f>SUM('Pay App 1:Pay App 3'!L99)+SUM('Pay App 1:Pay App 3'!M99)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Data'!$N$2:$BW$88,5,FALSE)</f>
        <v>0</v>
      </c>
      <c r="F100" s="166">
        <f>IFERROR(E100+'Pay App 2'!F100,"")</f>
        <v>0</v>
      </c>
      <c r="G100" s="166">
        <f>SUM('Pay App 1:Pay App 2'!H100)</f>
        <v>0</v>
      </c>
      <c r="H100" s="165"/>
      <c r="I100" s="166">
        <f>G100+H100</f>
        <v>0</v>
      </c>
      <c r="J100" s="167">
        <f>IFERROR(I100/F100,0)</f>
        <v>0</v>
      </c>
      <c r="K100" s="166">
        <f>IFERROR(F100-I100,"")</f>
        <v>0</v>
      </c>
      <c r="L100" s="166" t="str">
        <f t="shared" si="0"/>
        <v/>
      </c>
      <c r="M100" s="165"/>
      <c r="N100" s="166">
        <f>SUM('Pay App 1:Pay App 3'!L100)+SUM('Pay App 1:Pay App 3'!M100)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3.2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Data'!$N$2:$BW$88,5,FALSE)</f>
        <v>0</v>
      </c>
      <c r="F106" s="166">
        <f>IFERROR(E106+'Pay App 2'!F106,"")</f>
        <v>0</v>
      </c>
      <c r="G106" s="166">
        <f>SUM('Pay App 1:Pay App 2'!H106)</f>
        <v>0</v>
      </c>
      <c r="H106" s="165"/>
      <c r="I106" s="166">
        <f>G106+H106</f>
        <v>0</v>
      </c>
      <c r="J106" s="167">
        <f>IFERROR(I106/F106,0)</f>
        <v>0</v>
      </c>
      <c r="K106" s="166">
        <f>IFERROR(F106-I106,"")</f>
        <v>0</v>
      </c>
      <c r="L106" s="166" t="str">
        <f>IF(AND($H$33&lt;100000, $H$33&gt;0, H106&gt;=1),0,IF(AND($H$33&gt;=100000,H106&lt;&gt;""),O106,""))</f>
        <v/>
      </c>
      <c r="M106" s="165"/>
      <c r="N106" s="166">
        <f>SUM('Pay App 1:Pay App 3'!L106)+SUM('Pay App 1:Pay App 3'!M106)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Data'!$N$2:$BW$88,5,FALSE)</f>
        <v>0</v>
      </c>
      <c r="F107" s="166">
        <f>IFERROR(E107+'Pay App 2'!F107,"")</f>
        <v>0</v>
      </c>
      <c r="G107" s="166">
        <f>SUM('Pay App 1:Pay App 2'!H107)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3'!L107)+SUM('Pay App 1:Pay App 3'!M107)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Data'!$N$2:$BW$88,5,FALSE)</f>
        <v>0</v>
      </c>
      <c r="F108" s="166">
        <f>IFERROR(E108+'Pay App 2'!F108,"")</f>
        <v>0</v>
      </c>
      <c r="G108" s="166">
        <f>SUM('Pay App 1:Pay App 2'!H108)</f>
        <v>0</v>
      </c>
      <c r="H108" s="165"/>
      <c r="I108" s="166">
        <f t="shared" si="6"/>
        <v>0</v>
      </c>
      <c r="J108" s="167">
        <f t="shared" si="7"/>
        <v>0</v>
      </c>
      <c r="K108" s="166">
        <f t="shared" si="8"/>
        <v>0</v>
      </c>
      <c r="L108" s="166" t="str">
        <f t="shared" si="9"/>
        <v/>
      </c>
      <c r="M108" s="165"/>
      <c r="N108" s="166">
        <f>SUM('Pay App 1:Pay App 3'!L108)+SUM('Pay App 1:Pay App 3'!M108)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Data'!$N$2:$BW$88,5,FALSE)</f>
        <v>0</v>
      </c>
      <c r="F109" s="166">
        <f>IFERROR(E109+'Pay App 2'!F109,"")</f>
        <v>0</v>
      </c>
      <c r="G109" s="166">
        <f>SUM('Pay App 1:Pay App 2'!H109)</f>
        <v>0</v>
      </c>
      <c r="H109" s="165"/>
      <c r="I109" s="166">
        <f t="shared" si="6"/>
        <v>0</v>
      </c>
      <c r="J109" s="167">
        <f t="shared" si="7"/>
        <v>0</v>
      </c>
      <c r="K109" s="166">
        <f t="shared" si="8"/>
        <v>0</v>
      </c>
      <c r="L109" s="166" t="str">
        <f t="shared" si="9"/>
        <v/>
      </c>
      <c r="M109" s="165"/>
      <c r="N109" s="166">
        <f>SUM('Pay App 1:Pay App 3'!L109)+SUM('Pay App 1:Pay App 3'!M109)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Data'!$N$2:$BW$88,5,FALSE)</f>
        <v>0</v>
      </c>
      <c r="F110" s="166">
        <f>IFERROR(E110+'Pay App 2'!F110,"")</f>
        <v>0</v>
      </c>
      <c r="G110" s="166">
        <f>SUM('Pay App 1:Pay App 2'!H110)</f>
        <v>0</v>
      </c>
      <c r="H110" s="165"/>
      <c r="I110" s="166">
        <f t="shared" si="6"/>
        <v>0</v>
      </c>
      <c r="J110" s="167">
        <f t="shared" si="7"/>
        <v>0</v>
      </c>
      <c r="K110" s="166">
        <f t="shared" si="8"/>
        <v>0</v>
      </c>
      <c r="L110" s="166" t="str">
        <f t="shared" si="9"/>
        <v/>
      </c>
      <c r="M110" s="165"/>
      <c r="N110" s="166">
        <f>SUM('Pay App 1:Pay App 3'!L110)+SUM('Pay App 1:Pay App 3'!M110)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Data'!$N$2:$BW$88,5,FALSE)</f>
        <v>0</v>
      </c>
      <c r="F111" s="166">
        <f>IFERROR(E111+'Pay App 2'!F111,"")</f>
        <v>0</v>
      </c>
      <c r="G111" s="166">
        <f>SUM('Pay App 1:Pay App 2'!H111)</f>
        <v>0</v>
      </c>
      <c r="H111" s="165"/>
      <c r="I111" s="166">
        <f t="shared" si="6"/>
        <v>0</v>
      </c>
      <c r="J111" s="167">
        <f t="shared" si="7"/>
        <v>0</v>
      </c>
      <c r="K111" s="166">
        <f t="shared" si="8"/>
        <v>0</v>
      </c>
      <c r="L111" s="166" t="str">
        <f t="shared" si="9"/>
        <v/>
      </c>
      <c r="M111" s="165"/>
      <c r="N111" s="166">
        <f>SUM('Pay App 1:Pay App 3'!L111)+SUM('Pay App 1:Pay App 3'!M111)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Data'!$N$2:$BW$88,5,FALSE)</f>
        <v>0</v>
      </c>
      <c r="F112" s="166">
        <f>IFERROR(E112+'Pay App 2'!F112,"")</f>
        <v>0</v>
      </c>
      <c r="G112" s="166">
        <f>SUM('Pay App 1:Pay App 2'!H112)</f>
        <v>0</v>
      </c>
      <c r="H112" s="165"/>
      <c r="I112" s="166">
        <f t="shared" si="6"/>
        <v>0</v>
      </c>
      <c r="J112" s="167">
        <f t="shared" si="7"/>
        <v>0</v>
      </c>
      <c r="K112" s="166">
        <f t="shared" si="8"/>
        <v>0</v>
      </c>
      <c r="L112" s="166" t="str">
        <f t="shared" si="9"/>
        <v/>
      </c>
      <c r="M112" s="165"/>
      <c r="N112" s="166">
        <f>SUM('Pay App 1:Pay App 3'!L112)+SUM('Pay App 1:Pay App 3'!M112)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Data'!$N$2:$BW$88,5,FALSE)</f>
        <v>0</v>
      </c>
      <c r="F113" s="166">
        <f>IFERROR(E113+'Pay App 2'!F113,"")</f>
        <v>0</v>
      </c>
      <c r="G113" s="166">
        <f>SUM('Pay App 1:Pay App 2'!H113)</f>
        <v>0</v>
      </c>
      <c r="H113" s="165"/>
      <c r="I113" s="166">
        <f t="shared" si="6"/>
        <v>0</v>
      </c>
      <c r="J113" s="167">
        <f t="shared" si="7"/>
        <v>0</v>
      </c>
      <c r="K113" s="166">
        <f t="shared" si="8"/>
        <v>0</v>
      </c>
      <c r="L113" s="166" t="str">
        <f t="shared" si="9"/>
        <v/>
      </c>
      <c r="M113" s="165"/>
      <c r="N113" s="166">
        <f>SUM('Pay App 1:Pay App 3'!L113)+SUM('Pay App 1:Pay App 3'!M113)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Data'!$N$2:$BW$88,5,FALSE)</f>
        <v>0</v>
      </c>
      <c r="F114" s="166">
        <f>IFERROR(E114+'Pay App 2'!F114,"")</f>
        <v>0</v>
      </c>
      <c r="G114" s="166">
        <f>SUM('Pay App 1:Pay App 2'!H114)</f>
        <v>0</v>
      </c>
      <c r="H114" s="165"/>
      <c r="I114" s="166">
        <f t="shared" si="6"/>
        <v>0</v>
      </c>
      <c r="J114" s="167">
        <f t="shared" si="7"/>
        <v>0</v>
      </c>
      <c r="K114" s="166">
        <f t="shared" si="8"/>
        <v>0</v>
      </c>
      <c r="L114" s="166" t="str">
        <f t="shared" si="9"/>
        <v/>
      </c>
      <c r="M114" s="165"/>
      <c r="N114" s="166">
        <f>SUM('Pay App 1:Pay App 3'!L114)+SUM('Pay App 1:Pay App 3'!M114)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Data'!$N$2:$BW$88,5,FALSE)</f>
        <v>0</v>
      </c>
      <c r="F115" s="166">
        <f>IFERROR(E115+'Pay App 2'!F115,"")</f>
        <v>0</v>
      </c>
      <c r="G115" s="166">
        <f>SUM('Pay App 1:Pay App 2'!H115)</f>
        <v>0</v>
      </c>
      <c r="H115" s="165"/>
      <c r="I115" s="166">
        <f t="shared" si="6"/>
        <v>0</v>
      </c>
      <c r="J115" s="167">
        <f t="shared" si="7"/>
        <v>0</v>
      </c>
      <c r="K115" s="166">
        <f t="shared" si="8"/>
        <v>0</v>
      </c>
      <c r="L115" s="166" t="str">
        <f t="shared" si="9"/>
        <v/>
      </c>
      <c r="M115" s="165"/>
      <c r="N115" s="166">
        <f>SUM('Pay App 1:Pay App 3'!L115)+SUM('Pay App 1:Pay App 3'!M115)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Data'!$N$2:$BW$88,5,FALSE)</f>
        <v>0</v>
      </c>
      <c r="F116" s="166">
        <f>IFERROR(E116+'Pay App 2'!F116,"")</f>
        <v>0</v>
      </c>
      <c r="G116" s="166">
        <f>SUM('Pay App 1:Pay App 2'!H116)</f>
        <v>0</v>
      </c>
      <c r="H116" s="165"/>
      <c r="I116" s="166">
        <f t="shared" si="6"/>
        <v>0</v>
      </c>
      <c r="J116" s="167">
        <f t="shared" si="7"/>
        <v>0</v>
      </c>
      <c r="K116" s="166">
        <f t="shared" si="8"/>
        <v>0</v>
      </c>
      <c r="L116" s="166" t="str">
        <f t="shared" si="9"/>
        <v/>
      </c>
      <c r="M116" s="165"/>
      <c r="N116" s="166">
        <f>SUM('Pay App 1:Pay App 3'!L116)+SUM('Pay App 1:Pay App 3'!M116)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Data'!$N$2:$BW$88,5,FALSE)</f>
        <v>0</v>
      </c>
      <c r="F117" s="166">
        <f>IFERROR(E117+'Pay App 2'!F117,"")</f>
        <v>0</v>
      </c>
      <c r="G117" s="166">
        <f>SUM('Pay App 1:Pay App 2'!H117)</f>
        <v>0</v>
      </c>
      <c r="H117" s="165"/>
      <c r="I117" s="166">
        <f t="shared" si="6"/>
        <v>0</v>
      </c>
      <c r="J117" s="167">
        <f t="shared" si="7"/>
        <v>0</v>
      </c>
      <c r="K117" s="166">
        <f t="shared" si="8"/>
        <v>0</v>
      </c>
      <c r="L117" s="166" t="str">
        <f t="shared" si="9"/>
        <v/>
      </c>
      <c r="M117" s="165"/>
      <c r="N117" s="166">
        <f>SUM('Pay App 1:Pay App 3'!L117)+SUM('Pay App 1:Pay App 3'!M117)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Data'!$N$2:$BW$88,5,FALSE)</f>
        <v>0</v>
      </c>
      <c r="F118" s="166">
        <f>IFERROR(E118+'Pay App 2'!F118,"")</f>
        <v>0</v>
      </c>
      <c r="G118" s="166">
        <f>SUM('Pay App 1:Pay App 2'!H118)</f>
        <v>0</v>
      </c>
      <c r="H118" s="165"/>
      <c r="I118" s="166">
        <f t="shared" si="6"/>
        <v>0</v>
      </c>
      <c r="J118" s="167">
        <f t="shared" si="7"/>
        <v>0</v>
      </c>
      <c r="K118" s="166">
        <f t="shared" si="8"/>
        <v>0</v>
      </c>
      <c r="L118" s="166" t="str">
        <f t="shared" si="9"/>
        <v/>
      </c>
      <c r="M118" s="165"/>
      <c r="N118" s="166">
        <f>SUM('Pay App 1:Pay App 3'!L118)+SUM('Pay App 1:Pay App 3'!M118)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Data'!$N$2:$BW$88,5,FALSE)</f>
        <v>0</v>
      </c>
      <c r="F119" s="166">
        <f>IFERROR(E119+'Pay App 2'!F119,"")</f>
        <v>0</v>
      </c>
      <c r="G119" s="166">
        <f>SUM('Pay App 1:Pay App 2'!H119)</f>
        <v>0</v>
      </c>
      <c r="H119" s="165"/>
      <c r="I119" s="166">
        <f t="shared" si="6"/>
        <v>0</v>
      </c>
      <c r="J119" s="167">
        <f t="shared" si="7"/>
        <v>0</v>
      </c>
      <c r="K119" s="166">
        <f t="shared" si="8"/>
        <v>0</v>
      </c>
      <c r="L119" s="166" t="str">
        <f t="shared" si="9"/>
        <v/>
      </c>
      <c r="M119" s="165"/>
      <c r="N119" s="166">
        <f>SUM('Pay App 1:Pay App 3'!L119)+SUM('Pay App 1:Pay App 3'!M119)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Data'!$N$2:$BW$88,5,FALSE)</f>
        <v>0</v>
      </c>
      <c r="F120" s="166">
        <f>IFERROR(E120+'Pay App 2'!F120,"")</f>
        <v>0</v>
      </c>
      <c r="G120" s="166">
        <f>SUM('Pay App 1:Pay App 2'!H120)</f>
        <v>0</v>
      </c>
      <c r="H120" s="165"/>
      <c r="I120" s="166">
        <f t="shared" si="6"/>
        <v>0</v>
      </c>
      <c r="J120" s="167">
        <f t="shared" si="7"/>
        <v>0</v>
      </c>
      <c r="K120" s="166">
        <f t="shared" si="8"/>
        <v>0</v>
      </c>
      <c r="L120" s="166" t="str">
        <f t="shared" si="9"/>
        <v/>
      </c>
      <c r="M120" s="165"/>
      <c r="N120" s="166">
        <f>SUM('Pay App 1:Pay App 3'!L120)+SUM('Pay App 1:Pay App 3'!M120)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Data'!$N$2:$BW$88,5,FALSE)</f>
        <v>0</v>
      </c>
      <c r="F121" s="166">
        <f>IFERROR(E121+'Pay App 2'!F121,"")</f>
        <v>0</v>
      </c>
      <c r="G121" s="166">
        <f>SUM('Pay App 1:Pay App 2'!H121)</f>
        <v>0</v>
      </c>
      <c r="H121" s="165"/>
      <c r="I121" s="166">
        <f t="shared" si="6"/>
        <v>0</v>
      </c>
      <c r="J121" s="167">
        <f t="shared" si="7"/>
        <v>0</v>
      </c>
      <c r="K121" s="166">
        <f t="shared" si="8"/>
        <v>0</v>
      </c>
      <c r="L121" s="166" t="str">
        <f t="shared" si="9"/>
        <v/>
      </c>
      <c r="M121" s="165"/>
      <c r="N121" s="166">
        <f>SUM('Pay App 1:Pay App 3'!L121)+SUM('Pay App 1:Pay App 3'!M121)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Data'!$N$2:$BW$88,5,FALSE)</f>
        <v>0</v>
      </c>
      <c r="F122" s="166">
        <f>IFERROR(E122+'Pay App 2'!F122,"")</f>
        <v>0</v>
      </c>
      <c r="G122" s="166">
        <f>SUM('Pay App 1:Pay App 2'!H122)</f>
        <v>0</v>
      </c>
      <c r="H122" s="165"/>
      <c r="I122" s="166">
        <f t="shared" si="6"/>
        <v>0</v>
      </c>
      <c r="J122" s="167">
        <f t="shared" si="7"/>
        <v>0</v>
      </c>
      <c r="K122" s="166">
        <f t="shared" si="8"/>
        <v>0</v>
      </c>
      <c r="L122" s="166" t="str">
        <f t="shared" si="9"/>
        <v/>
      </c>
      <c r="M122" s="165"/>
      <c r="N122" s="166">
        <f>SUM('Pay App 1:Pay App 3'!L122)+SUM('Pay App 1:Pay App 3'!M122)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Data'!$N$2:$BW$88,5,FALSE)</f>
        <v>0</v>
      </c>
      <c r="F123" s="166">
        <f>IFERROR(E123+'Pay App 2'!F123,"")</f>
        <v>0</v>
      </c>
      <c r="G123" s="166">
        <f>SUM('Pay App 1:Pay App 2'!H123)</f>
        <v>0</v>
      </c>
      <c r="H123" s="165"/>
      <c r="I123" s="166">
        <f t="shared" si="6"/>
        <v>0</v>
      </c>
      <c r="J123" s="167">
        <f t="shared" si="7"/>
        <v>0</v>
      </c>
      <c r="K123" s="166">
        <f t="shared" si="8"/>
        <v>0</v>
      </c>
      <c r="L123" s="166" t="str">
        <f t="shared" si="9"/>
        <v/>
      </c>
      <c r="M123" s="165"/>
      <c r="N123" s="166">
        <f>SUM('Pay App 1:Pay App 3'!L123)+SUM('Pay App 1:Pay App 3'!M123)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Data'!$N$2:$BW$88,5,FALSE)</f>
        <v>0</v>
      </c>
      <c r="F124" s="166">
        <f>IFERROR(E124+'Pay App 2'!F124,"")</f>
        <v>0</v>
      </c>
      <c r="G124" s="166">
        <f>SUM('Pay App 1:Pay App 2'!H124)</f>
        <v>0</v>
      </c>
      <c r="H124" s="165"/>
      <c r="I124" s="166">
        <f t="shared" si="6"/>
        <v>0</v>
      </c>
      <c r="J124" s="167">
        <f t="shared" si="7"/>
        <v>0</v>
      </c>
      <c r="K124" s="166">
        <f t="shared" si="8"/>
        <v>0</v>
      </c>
      <c r="L124" s="166" t="str">
        <f t="shared" si="9"/>
        <v/>
      </c>
      <c r="M124" s="165"/>
      <c r="N124" s="166">
        <f>SUM('Pay App 1:Pay App 3'!L124)+SUM('Pay App 1:Pay App 3'!M124)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Data'!$N$2:$BW$88,5,FALSE)</f>
        <v>0</v>
      </c>
      <c r="F125" s="166">
        <f>IFERROR(E125+'Pay App 2'!F125,"")</f>
        <v>0</v>
      </c>
      <c r="G125" s="166">
        <f>SUM('Pay App 1:Pay App 2'!H125)</f>
        <v>0</v>
      </c>
      <c r="H125" s="165"/>
      <c r="I125" s="166">
        <f t="shared" si="6"/>
        <v>0</v>
      </c>
      <c r="J125" s="167">
        <f t="shared" si="7"/>
        <v>0</v>
      </c>
      <c r="K125" s="166">
        <f t="shared" si="8"/>
        <v>0</v>
      </c>
      <c r="L125" s="166" t="str">
        <f t="shared" si="9"/>
        <v/>
      </c>
      <c r="M125" s="165"/>
      <c r="N125" s="166">
        <f>SUM('Pay App 1:Pay App 3'!L125)+SUM('Pay App 1:Pay App 3'!M125)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Data'!$N$2:$BW$88,5,FALSE)</f>
        <v>0</v>
      </c>
      <c r="F126" s="166">
        <f>IFERROR(E126+'Pay App 2'!F126,"")</f>
        <v>0</v>
      </c>
      <c r="G126" s="166">
        <f>SUM('Pay App 1:Pay App 2'!H126)</f>
        <v>0</v>
      </c>
      <c r="H126" s="165"/>
      <c r="I126" s="166">
        <f t="shared" si="6"/>
        <v>0</v>
      </c>
      <c r="J126" s="167">
        <f t="shared" si="7"/>
        <v>0</v>
      </c>
      <c r="K126" s="166">
        <f t="shared" si="8"/>
        <v>0</v>
      </c>
      <c r="L126" s="166" t="str">
        <f t="shared" si="9"/>
        <v/>
      </c>
      <c r="M126" s="165"/>
      <c r="N126" s="166">
        <f>SUM('Pay App 1:Pay App 3'!L126)+SUM('Pay App 1:Pay App 3'!M126)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Data'!$N$2:$BW$88,5,FALSE)</f>
        <v>0</v>
      </c>
      <c r="F127" s="166">
        <f>IFERROR(E127+'Pay App 2'!F127,"")</f>
        <v>0</v>
      </c>
      <c r="G127" s="166">
        <f>SUM('Pay App 1:Pay App 2'!H127)</f>
        <v>0</v>
      </c>
      <c r="H127" s="165"/>
      <c r="I127" s="166">
        <f t="shared" si="6"/>
        <v>0</v>
      </c>
      <c r="J127" s="167">
        <f t="shared" si="7"/>
        <v>0</v>
      </c>
      <c r="K127" s="166">
        <f t="shared" si="8"/>
        <v>0</v>
      </c>
      <c r="L127" s="166" t="str">
        <f t="shared" si="9"/>
        <v/>
      </c>
      <c r="M127" s="165"/>
      <c r="N127" s="166">
        <f>SUM('Pay App 1:Pay App 3'!L127)+SUM('Pay App 1:Pay App 3'!M127)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Data'!$N$2:$BW$88,5,FALSE)</f>
        <v>0</v>
      </c>
      <c r="F128" s="166">
        <f>IFERROR(E128+'Pay App 2'!F128,"")</f>
        <v>0</v>
      </c>
      <c r="G128" s="166">
        <f>SUM('Pay App 1:Pay App 2'!H128)</f>
        <v>0</v>
      </c>
      <c r="H128" s="165"/>
      <c r="I128" s="166">
        <f t="shared" si="6"/>
        <v>0</v>
      </c>
      <c r="J128" s="167">
        <f t="shared" si="7"/>
        <v>0</v>
      </c>
      <c r="K128" s="166">
        <f t="shared" si="8"/>
        <v>0</v>
      </c>
      <c r="L128" s="166" t="str">
        <f t="shared" si="9"/>
        <v/>
      </c>
      <c r="M128" s="165"/>
      <c r="N128" s="166">
        <f>SUM('Pay App 1:Pay App 3'!L128)+SUM('Pay App 1:Pay App 3'!M128)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Data'!$N$2:$BW$88,5,FALSE)</f>
        <v>0</v>
      </c>
      <c r="F129" s="166">
        <f>IFERROR(E129+'Pay App 2'!F129,"")</f>
        <v>0</v>
      </c>
      <c r="G129" s="166">
        <f>SUM('Pay App 1:Pay App 2'!H129)</f>
        <v>0</v>
      </c>
      <c r="H129" s="165"/>
      <c r="I129" s="166">
        <f t="shared" si="6"/>
        <v>0</v>
      </c>
      <c r="J129" s="167">
        <f t="shared" si="7"/>
        <v>0</v>
      </c>
      <c r="K129" s="166">
        <f t="shared" si="8"/>
        <v>0</v>
      </c>
      <c r="L129" s="166" t="str">
        <f t="shared" si="9"/>
        <v/>
      </c>
      <c r="M129" s="165"/>
      <c r="N129" s="166">
        <f>SUM('Pay App 1:Pay App 3'!L129)+SUM('Pay App 1:Pay App 3'!M129)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Data'!$N$2:$BW$88,5,FALSE)</f>
        <v>0</v>
      </c>
      <c r="F130" s="166">
        <f>IFERROR(E130+'Pay App 2'!F130,"")</f>
        <v>0</v>
      </c>
      <c r="G130" s="166">
        <f>SUM('Pay App 1:Pay App 2'!H130)</f>
        <v>0</v>
      </c>
      <c r="H130" s="165"/>
      <c r="I130" s="166">
        <f t="shared" si="6"/>
        <v>0</v>
      </c>
      <c r="J130" s="167">
        <f t="shared" si="7"/>
        <v>0</v>
      </c>
      <c r="K130" s="166">
        <f t="shared" si="8"/>
        <v>0</v>
      </c>
      <c r="L130" s="166" t="str">
        <f t="shared" si="9"/>
        <v/>
      </c>
      <c r="M130" s="165"/>
      <c r="N130" s="166">
        <f>SUM('Pay App 1:Pay App 3'!L130)+SUM('Pay App 1:Pay App 3'!M130)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Data'!$N$2:$BW$88,5,FALSE)</f>
        <v>0</v>
      </c>
      <c r="F131" s="166">
        <f>IFERROR(E131+'Pay App 2'!F131,"")</f>
        <v>0</v>
      </c>
      <c r="G131" s="166">
        <f>SUM('Pay App 1:Pay App 2'!H131)</f>
        <v>0</v>
      </c>
      <c r="H131" s="165"/>
      <c r="I131" s="166">
        <f t="shared" si="6"/>
        <v>0</v>
      </c>
      <c r="J131" s="167">
        <f t="shared" si="7"/>
        <v>0</v>
      </c>
      <c r="K131" s="166">
        <f t="shared" si="8"/>
        <v>0</v>
      </c>
      <c r="L131" s="166" t="str">
        <f t="shared" si="9"/>
        <v/>
      </c>
      <c r="M131" s="165"/>
      <c r="N131" s="166">
        <f>SUM('Pay App 1:Pay App 3'!L131)+SUM('Pay App 1:Pay App 3'!M131)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Data'!$N$2:$BW$88,5,FALSE)</f>
        <v>0</v>
      </c>
      <c r="F132" s="166">
        <f>IFERROR(E132+'Pay App 2'!F132,"")</f>
        <v>0</v>
      </c>
      <c r="G132" s="166">
        <f>SUM('Pay App 1:Pay App 2'!H132)</f>
        <v>0</v>
      </c>
      <c r="H132" s="165"/>
      <c r="I132" s="166">
        <f t="shared" si="6"/>
        <v>0</v>
      </c>
      <c r="J132" s="167">
        <f t="shared" si="7"/>
        <v>0</v>
      </c>
      <c r="K132" s="166">
        <f t="shared" si="8"/>
        <v>0</v>
      </c>
      <c r="L132" s="166" t="str">
        <f t="shared" si="9"/>
        <v/>
      </c>
      <c r="M132" s="165"/>
      <c r="N132" s="166">
        <f>SUM('Pay App 1:Pay App 3'!L132)+SUM('Pay App 1:Pay App 3'!M132)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Data'!$N$2:$BW$88,5,FALSE)</f>
        <v>0</v>
      </c>
      <c r="F133" s="166">
        <f>IFERROR(E133+'Pay App 2'!F133,"")</f>
        <v>0</v>
      </c>
      <c r="G133" s="166">
        <f>SUM('Pay App 1:Pay App 2'!H133)</f>
        <v>0</v>
      </c>
      <c r="H133" s="165"/>
      <c r="I133" s="166">
        <f t="shared" si="6"/>
        <v>0</v>
      </c>
      <c r="J133" s="167">
        <f t="shared" si="7"/>
        <v>0</v>
      </c>
      <c r="K133" s="166">
        <f t="shared" si="8"/>
        <v>0</v>
      </c>
      <c r="L133" s="166" t="str">
        <f t="shared" si="9"/>
        <v/>
      </c>
      <c r="M133" s="165"/>
      <c r="N133" s="166">
        <f>SUM('Pay App 1:Pay App 3'!L133)+SUM('Pay App 1:Pay App 3'!M133)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Data'!$N$2:$BW$88,5,FALSE)</f>
        <v>0</v>
      </c>
      <c r="F134" s="166">
        <f>IFERROR(E134+'Pay App 2'!F134,"")</f>
        <v>0</v>
      </c>
      <c r="G134" s="166">
        <f>SUM('Pay App 1:Pay App 2'!H134)</f>
        <v>0</v>
      </c>
      <c r="H134" s="165"/>
      <c r="I134" s="166">
        <f t="shared" si="6"/>
        <v>0</v>
      </c>
      <c r="J134" s="167">
        <f t="shared" si="7"/>
        <v>0</v>
      </c>
      <c r="K134" s="166">
        <f t="shared" si="8"/>
        <v>0</v>
      </c>
      <c r="L134" s="166" t="str">
        <f t="shared" si="9"/>
        <v/>
      </c>
      <c r="M134" s="165"/>
      <c r="N134" s="166">
        <f>SUM('Pay App 1:Pay App 3'!L134)+SUM('Pay App 1:Pay App 3'!M134)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Data'!$N$2:$BW$88,5,FALSE)</f>
        <v>0</v>
      </c>
      <c r="F135" s="166">
        <f>IFERROR(E135+'Pay App 2'!F135,"")</f>
        <v>0</v>
      </c>
      <c r="G135" s="166">
        <f>SUM('Pay App 1:Pay App 2'!H135)</f>
        <v>0</v>
      </c>
      <c r="H135" s="165"/>
      <c r="I135" s="166">
        <f t="shared" si="6"/>
        <v>0</v>
      </c>
      <c r="J135" s="167">
        <f t="shared" si="7"/>
        <v>0</v>
      </c>
      <c r="K135" s="166">
        <f t="shared" si="8"/>
        <v>0</v>
      </c>
      <c r="L135" s="166" t="str">
        <f t="shared" si="9"/>
        <v/>
      </c>
      <c r="M135" s="165"/>
      <c r="N135" s="166">
        <f>SUM('Pay App 1:Pay App 3'!L135)+SUM('Pay App 1:Pay App 3'!M135)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Data'!$N$2:$BW$88,5,FALSE)</f>
        <v>0</v>
      </c>
      <c r="F136" s="166">
        <f>IFERROR(E136+'Pay App 2'!F136,"")</f>
        <v>0</v>
      </c>
      <c r="G136" s="166">
        <f>SUM('Pay App 1:Pay App 2'!H136)</f>
        <v>0</v>
      </c>
      <c r="H136" s="165"/>
      <c r="I136" s="166">
        <f t="shared" si="6"/>
        <v>0</v>
      </c>
      <c r="J136" s="167">
        <f t="shared" si="7"/>
        <v>0</v>
      </c>
      <c r="K136" s="166">
        <f t="shared" si="8"/>
        <v>0</v>
      </c>
      <c r="L136" s="166" t="str">
        <f t="shared" si="9"/>
        <v/>
      </c>
      <c r="M136" s="165"/>
      <c r="N136" s="166">
        <f>SUM('Pay App 1:Pay App 3'!L136)+SUM('Pay App 1:Pay App 3'!M136)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Data'!$N$2:$BW$88,5,FALSE)</f>
        <v>0</v>
      </c>
      <c r="F137" s="166">
        <f>IFERROR(E137+'Pay App 2'!F137,"")</f>
        <v>0</v>
      </c>
      <c r="G137" s="166">
        <f>SUM('Pay App 1:Pay App 2'!H137)</f>
        <v>0</v>
      </c>
      <c r="H137" s="165"/>
      <c r="I137" s="166">
        <f t="shared" si="6"/>
        <v>0</v>
      </c>
      <c r="J137" s="167">
        <f t="shared" si="7"/>
        <v>0</v>
      </c>
      <c r="K137" s="166">
        <f t="shared" si="8"/>
        <v>0</v>
      </c>
      <c r="L137" s="166" t="str">
        <f t="shared" si="9"/>
        <v/>
      </c>
      <c r="M137" s="165"/>
      <c r="N137" s="166">
        <f>SUM('Pay App 1:Pay App 3'!L137)+SUM('Pay App 1:Pay App 3'!M137)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Data'!$N$2:$BW$88,5,FALSE)</f>
        <v>0</v>
      </c>
      <c r="F138" s="166">
        <f>IFERROR(E138+'Pay App 2'!F138,"")</f>
        <v>0</v>
      </c>
      <c r="G138" s="166">
        <f>SUM('Pay App 1:Pay App 2'!H138)</f>
        <v>0</v>
      </c>
      <c r="H138" s="165"/>
      <c r="I138" s="166">
        <f t="shared" si="6"/>
        <v>0</v>
      </c>
      <c r="J138" s="167">
        <f t="shared" si="7"/>
        <v>0</v>
      </c>
      <c r="K138" s="166">
        <f t="shared" si="8"/>
        <v>0</v>
      </c>
      <c r="L138" s="166" t="str">
        <f t="shared" si="9"/>
        <v/>
      </c>
      <c r="M138" s="165"/>
      <c r="N138" s="166">
        <f>SUM('Pay App 1:Pay App 3'!L138)+SUM('Pay App 1:Pay App 3'!M138)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Data'!$N$2:$BW$88,5,FALSE)</f>
        <v>0</v>
      </c>
      <c r="F139" s="166">
        <f>IFERROR(E139+'Pay App 2'!F139,"")</f>
        <v>0</v>
      </c>
      <c r="G139" s="166">
        <f>SUM('Pay App 1:Pay App 2'!H139)</f>
        <v>0</v>
      </c>
      <c r="H139" s="165"/>
      <c r="I139" s="166">
        <f t="shared" si="6"/>
        <v>0</v>
      </c>
      <c r="J139" s="167">
        <f t="shared" si="7"/>
        <v>0</v>
      </c>
      <c r="K139" s="166">
        <f t="shared" si="8"/>
        <v>0</v>
      </c>
      <c r="L139" s="166" t="str">
        <f t="shared" si="9"/>
        <v/>
      </c>
      <c r="M139" s="165"/>
      <c r="N139" s="166">
        <f>SUM('Pay App 1:Pay App 3'!L139)+SUM('Pay App 1:Pay App 3'!M139)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Data'!$N$2:$BW$88,5,FALSE)</f>
        <v>0</v>
      </c>
      <c r="F140" s="166">
        <f>IFERROR(E140+'Pay App 2'!F140,"")</f>
        <v>0</v>
      </c>
      <c r="G140" s="166">
        <f>SUM('Pay App 1:Pay App 2'!H140)</f>
        <v>0</v>
      </c>
      <c r="H140" s="165"/>
      <c r="I140" s="166">
        <f t="shared" si="6"/>
        <v>0</v>
      </c>
      <c r="J140" s="167">
        <f t="shared" si="7"/>
        <v>0</v>
      </c>
      <c r="K140" s="166">
        <f t="shared" si="8"/>
        <v>0</v>
      </c>
      <c r="L140" s="166" t="str">
        <f t="shared" si="9"/>
        <v/>
      </c>
      <c r="M140" s="165"/>
      <c r="N140" s="166">
        <f>SUM('Pay App 1:Pay App 3'!L140)+SUM('Pay App 1:Pay App 3'!M140)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Data'!$N$2:$BW$88,5,FALSE)</f>
        <v>0</v>
      </c>
      <c r="F141" s="166">
        <f>IFERROR(E141+'Pay App 2'!F141,"")</f>
        <v>0</v>
      </c>
      <c r="G141" s="166">
        <f>SUM('Pay App 1:Pay App 2'!H141)</f>
        <v>0</v>
      </c>
      <c r="H141" s="165"/>
      <c r="I141" s="166">
        <f t="shared" si="6"/>
        <v>0</v>
      </c>
      <c r="J141" s="167">
        <f t="shared" si="7"/>
        <v>0</v>
      </c>
      <c r="K141" s="166">
        <f t="shared" si="8"/>
        <v>0</v>
      </c>
      <c r="L141" s="166" t="str">
        <f t="shared" si="9"/>
        <v/>
      </c>
      <c r="M141" s="165"/>
      <c r="N141" s="166">
        <f>SUM('Pay App 1:Pay App 3'!L141)+SUM('Pay App 1:Pay App 3'!M141)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Data'!$N$2:$BW$88,5,FALSE)</f>
        <v>0</v>
      </c>
      <c r="F142" s="166">
        <f>IFERROR(E142+'Pay App 2'!F142,"")</f>
        <v>0</v>
      </c>
      <c r="G142" s="166">
        <f>SUM('Pay App 1:Pay App 2'!H142)</f>
        <v>0</v>
      </c>
      <c r="H142" s="165"/>
      <c r="I142" s="166">
        <f t="shared" si="6"/>
        <v>0</v>
      </c>
      <c r="J142" s="167">
        <f t="shared" si="7"/>
        <v>0</v>
      </c>
      <c r="K142" s="166">
        <f t="shared" si="8"/>
        <v>0</v>
      </c>
      <c r="L142" s="166" t="str">
        <f t="shared" si="9"/>
        <v/>
      </c>
      <c r="M142" s="165"/>
      <c r="N142" s="166">
        <f>SUM('Pay App 1:Pay App 3'!L142)+SUM('Pay App 1:Pay App 3'!M142)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Data'!$N$2:$BW$88,5,FALSE)</f>
        <v>0</v>
      </c>
      <c r="F143" s="166">
        <f>IFERROR(E143+'Pay App 2'!F143,"")</f>
        <v>0</v>
      </c>
      <c r="G143" s="166">
        <f>SUM('Pay App 1:Pay App 2'!H143)</f>
        <v>0</v>
      </c>
      <c r="H143" s="165"/>
      <c r="I143" s="166">
        <f t="shared" si="6"/>
        <v>0</v>
      </c>
      <c r="J143" s="167">
        <f t="shared" si="7"/>
        <v>0</v>
      </c>
      <c r="K143" s="166">
        <f t="shared" si="8"/>
        <v>0</v>
      </c>
      <c r="L143" s="166" t="str">
        <f t="shared" si="9"/>
        <v/>
      </c>
      <c r="M143" s="165"/>
      <c r="N143" s="166">
        <f>SUM('Pay App 1:Pay App 3'!L143)+SUM('Pay App 1:Pay App 3'!M143)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Data'!$N$2:$BW$88,5,FALSE)</f>
        <v>0</v>
      </c>
      <c r="F144" s="166">
        <f>IFERROR(E144+'Pay App 2'!F144,"")</f>
        <v>0</v>
      </c>
      <c r="G144" s="166">
        <f>SUM('Pay App 1:Pay App 2'!H144)</f>
        <v>0</v>
      </c>
      <c r="H144" s="165"/>
      <c r="I144" s="166">
        <f t="shared" si="6"/>
        <v>0</v>
      </c>
      <c r="J144" s="167">
        <f t="shared" si="7"/>
        <v>0</v>
      </c>
      <c r="K144" s="166">
        <f t="shared" si="8"/>
        <v>0</v>
      </c>
      <c r="L144" s="166" t="str">
        <f t="shared" si="9"/>
        <v/>
      </c>
      <c r="M144" s="165"/>
      <c r="N144" s="166">
        <f>SUM('Pay App 1:Pay App 3'!L144)+SUM('Pay App 1:Pay App 3'!M144)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Data'!$N$2:$BW$88,5,FALSE)</f>
        <v>0</v>
      </c>
      <c r="F145" s="166">
        <f>IFERROR(E145+'Pay App 2'!F145,"")</f>
        <v>0</v>
      </c>
      <c r="G145" s="166">
        <f>SUM('Pay App 1:Pay App 2'!H145)</f>
        <v>0</v>
      </c>
      <c r="H145" s="165"/>
      <c r="I145" s="166">
        <f t="shared" si="6"/>
        <v>0</v>
      </c>
      <c r="J145" s="167">
        <f t="shared" si="7"/>
        <v>0</v>
      </c>
      <c r="K145" s="166">
        <f t="shared" si="8"/>
        <v>0</v>
      </c>
      <c r="L145" s="166" t="str">
        <f t="shared" si="9"/>
        <v/>
      </c>
      <c r="M145" s="165"/>
      <c r="N145" s="166">
        <f>SUM('Pay App 1:Pay App 3'!L145)+SUM('Pay App 1:Pay App 3'!M145)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Data'!$N$2:$BW$88,5,FALSE)</f>
        <v>0</v>
      </c>
      <c r="F146" s="166">
        <f>IFERROR(E146+'Pay App 2'!F146,"")</f>
        <v>0</v>
      </c>
      <c r="G146" s="166">
        <f>SUM('Pay App 1:Pay App 2'!H146)</f>
        <v>0</v>
      </c>
      <c r="H146" s="165"/>
      <c r="I146" s="166">
        <f t="shared" si="6"/>
        <v>0</v>
      </c>
      <c r="J146" s="167">
        <f t="shared" si="7"/>
        <v>0</v>
      </c>
      <c r="K146" s="166">
        <f t="shared" si="8"/>
        <v>0</v>
      </c>
      <c r="L146" s="166" t="str">
        <f t="shared" si="9"/>
        <v/>
      </c>
      <c r="M146" s="165"/>
      <c r="N146" s="166">
        <f>SUM('Pay App 1:Pay App 3'!L146)+SUM('Pay App 1:Pay App 3'!M146)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Data'!$N$2:$BW$88,5,FALSE)</f>
        <v>0</v>
      </c>
      <c r="F147" s="166">
        <f>IFERROR(E147+'Pay App 2'!F147,"")</f>
        <v>0</v>
      </c>
      <c r="G147" s="166">
        <f>SUM('Pay App 1:Pay App 2'!H147)</f>
        <v>0</v>
      </c>
      <c r="H147" s="165"/>
      <c r="I147" s="166">
        <f t="shared" si="6"/>
        <v>0</v>
      </c>
      <c r="J147" s="167">
        <f t="shared" si="7"/>
        <v>0</v>
      </c>
      <c r="K147" s="166">
        <f t="shared" si="8"/>
        <v>0</v>
      </c>
      <c r="L147" s="166" t="str">
        <f t="shared" si="9"/>
        <v/>
      </c>
      <c r="M147" s="165"/>
      <c r="N147" s="166">
        <f>SUM('Pay App 1:Pay App 3'!L147)+SUM('Pay App 1:Pay App 3'!M147)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Data'!$N$2:$BW$88,5,FALSE)</f>
        <v>0</v>
      </c>
      <c r="F148" s="166">
        <f>IFERROR(E148+'Pay App 2'!F148,"")</f>
        <v>0</v>
      </c>
      <c r="G148" s="166">
        <f>SUM('Pay App 1:Pay App 2'!H148)</f>
        <v>0</v>
      </c>
      <c r="H148" s="165"/>
      <c r="I148" s="166">
        <f t="shared" si="6"/>
        <v>0</v>
      </c>
      <c r="J148" s="167">
        <f t="shared" si="7"/>
        <v>0</v>
      </c>
      <c r="K148" s="166">
        <f t="shared" si="8"/>
        <v>0</v>
      </c>
      <c r="L148" s="166" t="str">
        <f t="shared" si="9"/>
        <v/>
      </c>
      <c r="M148" s="165"/>
      <c r="N148" s="166">
        <f>SUM('Pay App 1:Pay App 3'!L148)+SUM('Pay App 1:Pay App 3'!M148)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zW8KQqKrGUEMMMPca+2IVdCLHiK0OMtgMOoxtfRT65lxMYKfLAhXI27YPkBb76swTyZDJgCacM194cFADWFeng==" saltValue="2E/AQeuvr3YnP1ubZydffQ==" spinCount="100000" sheet="1" objects="1" scenarios="1" selectLockedCells="1"/>
  <mergeCells count="61">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A16:C16"/>
    <mergeCell ref="D16:E16"/>
    <mergeCell ref="F16:H16"/>
    <mergeCell ref="A18:C18"/>
    <mergeCell ref="D18:H18"/>
    <mergeCell ref="D12:H12"/>
    <mergeCell ref="D13:H13"/>
    <mergeCell ref="D14:G14"/>
    <mergeCell ref="A15:C15"/>
    <mergeCell ref="F15:H15"/>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A4:H4"/>
    <mergeCell ref="F1:I2"/>
    <mergeCell ref="J1:L1"/>
    <mergeCell ref="J2:L2"/>
    <mergeCell ref="D3:F3"/>
    <mergeCell ref="J3:L3"/>
  </mergeCells>
  <conditionalFormatting sqref="D57:G100">
    <cfRule type="cellIs" dxfId="637" priority="2" operator="equal">
      <formula>0</formula>
    </cfRule>
  </conditionalFormatting>
  <conditionalFormatting sqref="D106:G148">
    <cfRule type="cellIs" dxfId="636" priority="1" operator="equal">
      <formula>0</formula>
    </cfRule>
  </conditionalFormatting>
  <conditionalFormatting sqref="D10:H10 D12:H14 D19:H21">
    <cfRule type="cellIs" dxfId="635" priority="6" operator="equal">
      <formula>0</formula>
    </cfRule>
  </conditionalFormatting>
  <conditionalFormatting sqref="H51">
    <cfRule type="cellIs" dxfId="634" priority="9" operator="lessThan">
      <formula>0</formula>
    </cfRule>
  </conditionalFormatting>
  <conditionalFormatting sqref="I57:I100 K57:K100 I106:I148 K106:K148 N106:O148">
    <cfRule type="cellIs" dxfId="633" priority="14" operator="equal">
      <formula>0</formula>
    </cfRule>
  </conditionalFormatting>
  <conditionalFormatting sqref="J57:J100 J106:J149">
    <cfRule type="cellIs" dxfId="632" priority="11" operator="greaterThan">
      <formula>1</formula>
    </cfRule>
    <cfRule type="cellIs" dxfId="631" priority="12" operator="equal">
      <formula>0</formula>
    </cfRule>
  </conditionalFormatting>
  <conditionalFormatting sqref="K57:K100 K106:K148">
    <cfRule type="cellIs" dxfId="630" priority="10" operator="lessThan">
      <formula>0</formula>
    </cfRule>
  </conditionalFormatting>
  <conditionalFormatting sqref="M57:M100">
    <cfRule type="cellIs" dxfId="629" priority="13" operator="lessThan">
      <formula>0</formula>
    </cfRule>
  </conditionalFormatting>
  <conditionalFormatting sqref="M106:M148">
    <cfRule type="cellIs" dxfId="628" priority="8" operator="lessThan">
      <formula>0</formula>
    </cfRule>
  </conditionalFormatting>
  <conditionalFormatting sqref="N57:O100">
    <cfRule type="cellIs" dxfId="627"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4E6F2343-1F4A-41B2-BA7D-1B0871EEAB54}">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9CEF2F6C-FBB5-460B-88CC-AC7B8DCDD6F4}">
          <x14:formula1>
            <xm:f>'Graph Data'!$L$74:$L$76</xm:f>
          </x14:formula1>
          <xm:sqref>G17</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03424-B94A-4D73-8CB4-70A3275860EC}">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57</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57'!E149)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57'!G41)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56'!H49)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57.1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Data'!$N$2:$BW$88,59,FALSE)</f>
        <v>0</v>
      </c>
      <c r="F57" s="166">
        <f>IFERROR(E57+'Pay App 56'!F57,"")</f>
        <v>0</v>
      </c>
      <c r="G57" s="166">
        <f>SUM('Pay App 1:Pay App 56'!H57)</f>
        <v>0</v>
      </c>
      <c r="H57" s="165"/>
      <c r="I57" s="166">
        <f>G57+H57</f>
        <v>0</v>
      </c>
      <c r="J57" s="167">
        <f>IFERROR(I57/F57,0)</f>
        <v>0</v>
      </c>
      <c r="K57" s="166">
        <f>IFERROR(F57-I57,"")</f>
        <v>0</v>
      </c>
      <c r="L57" s="166" t="str">
        <f>IF(AND($H$33&lt;100000, $H$33&gt;0, H57&gt;=1),0,IF(AND($H$33&gt;=100000,H57&lt;&gt;""),O57,""))</f>
        <v/>
      </c>
      <c r="M57" s="165"/>
      <c r="N57" s="166">
        <f>SUM('Pay App 1:Pay App 57'!L57)+SUM('Pay App 1:Pay App 57'!M57)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Data'!$N$2:$BW$88,59,FALSE)</f>
        <v>0</v>
      </c>
      <c r="F58" s="166">
        <f>IFERROR(E58+'Pay App 56'!F58,"")</f>
        <v>0</v>
      </c>
      <c r="G58" s="166">
        <f>SUM('Pay App 1:Pay App 56'!H58)</f>
        <v>0</v>
      </c>
      <c r="H58" s="165"/>
      <c r="I58" s="166">
        <f>G58+H58</f>
        <v>0</v>
      </c>
      <c r="J58" s="167">
        <f>IFERROR(I58/F58,0)</f>
        <v>0</v>
      </c>
      <c r="K58" s="166">
        <f>IFERROR(F58-I58,"")</f>
        <v>0</v>
      </c>
      <c r="L58" s="166" t="str">
        <f t="shared" ref="L58:L100" si="0">IF(AND($H$33&lt;100000, $H$33&gt;0, H58&gt;=1),0,IF(AND($H$33&gt;=100000,H58&lt;&gt;""),O58,""))</f>
        <v/>
      </c>
      <c r="M58" s="165"/>
      <c r="N58" s="166">
        <f>SUM('Pay App 1:Pay App 57'!L58)+SUM('Pay App 1:Pay App 57'!M58)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Data'!$N$2:$BW$88,59,FALSE)</f>
        <v>0</v>
      </c>
      <c r="F59" s="166">
        <f>IFERROR(E59+'Pay App 56'!F59,"")</f>
        <v>0</v>
      </c>
      <c r="G59" s="166">
        <f>SUM('Pay App 1:Pay App 56'!H59)</f>
        <v>0</v>
      </c>
      <c r="H59" s="165"/>
      <c r="I59" s="166">
        <f t="shared" ref="I59:I99" si="2">G59+H59</f>
        <v>0</v>
      </c>
      <c r="J59" s="167">
        <f t="shared" ref="J59:J99" si="3">IFERROR(I59/F59,0)</f>
        <v>0</v>
      </c>
      <c r="K59" s="166">
        <f t="shared" ref="K59:K99" si="4">IFERROR(F59-I59,"")</f>
        <v>0</v>
      </c>
      <c r="L59" s="166" t="str">
        <f t="shared" si="0"/>
        <v/>
      </c>
      <c r="M59" s="165"/>
      <c r="N59" s="166">
        <f>SUM('Pay App 1:Pay App 57'!L59)+SUM('Pay App 1:Pay App 57'!M59)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Data'!$N$2:$BW$88,59,FALSE)</f>
        <v>0</v>
      </c>
      <c r="F60" s="166">
        <f>IFERROR(E60+'Pay App 56'!F60,"")</f>
        <v>0</v>
      </c>
      <c r="G60" s="166">
        <f>SUM('Pay App 1:Pay App 56'!H60)</f>
        <v>0</v>
      </c>
      <c r="H60" s="165"/>
      <c r="I60" s="166">
        <f t="shared" si="2"/>
        <v>0</v>
      </c>
      <c r="J60" s="167">
        <f t="shared" si="3"/>
        <v>0</v>
      </c>
      <c r="K60" s="166">
        <f t="shared" si="4"/>
        <v>0</v>
      </c>
      <c r="L60" s="166" t="str">
        <f t="shared" si="0"/>
        <v/>
      </c>
      <c r="M60" s="165"/>
      <c r="N60" s="166">
        <f>SUM('Pay App 1:Pay App 57'!L60)+SUM('Pay App 1:Pay App 57'!M60)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Data'!$N$2:$BW$88,59,FALSE)</f>
        <v>0</v>
      </c>
      <c r="F61" s="166">
        <f>IFERROR(E61+'Pay App 56'!F61,"")</f>
        <v>0</v>
      </c>
      <c r="G61" s="166">
        <f>SUM('Pay App 1:Pay App 56'!H61)</f>
        <v>0</v>
      </c>
      <c r="H61" s="165"/>
      <c r="I61" s="166">
        <f t="shared" si="2"/>
        <v>0</v>
      </c>
      <c r="J61" s="167">
        <f t="shared" si="3"/>
        <v>0</v>
      </c>
      <c r="K61" s="166">
        <f t="shared" si="4"/>
        <v>0</v>
      </c>
      <c r="L61" s="166" t="str">
        <f t="shared" si="0"/>
        <v/>
      </c>
      <c r="M61" s="165"/>
      <c r="N61" s="166">
        <f>SUM('Pay App 1:Pay App 57'!L61)+SUM('Pay App 1:Pay App 57'!M61)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Data'!$N$2:$BW$88,59,FALSE)</f>
        <v>0</v>
      </c>
      <c r="F62" s="166">
        <f>IFERROR(E62+'Pay App 56'!F62,"")</f>
        <v>0</v>
      </c>
      <c r="G62" s="166">
        <f>SUM('Pay App 1:Pay App 56'!H62)</f>
        <v>0</v>
      </c>
      <c r="H62" s="165"/>
      <c r="I62" s="166">
        <f t="shared" si="2"/>
        <v>0</v>
      </c>
      <c r="J62" s="167">
        <f t="shared" si="3"/>
        <v>0</v>
      </c>
      <c r="K62" s="166">
        <f t="shared" si="4"/>
        <v>0</v>
      </c>
      <c r="L62" s="166" t="str">
        <f t="shared" si="0"/>
        <v/>
      </c>
      <c r="M62" s="165"/>
      <c r="N62" s="166">
        <f>SUM('Pay App 1:Pay App 57'!L62)+SUM('Pay App 1:Pay App 57'!M62)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Data'!$N$2:$BW$88,59,FALSE)</f>
        <v>0</v>
      </c>
      <c r="F63" s="166">
        <f>IFERROR(E63+'Pay App 56'!F63,"")</f>
        <v>0</v>
      </c>
      <c r="G63" s="166">
        <f>SUM('Pay App 1:Pay App 56'!H63)</f>
        <v>0</v>
      </c>
      <c r="H63" s="165"/>
      <c r="I63" s="166">
        <f t="shared" si="2"/>
        <v>0</v>
      </c>
      <c r="J63" s="167">
        <f t="shared" si="3"/>
        <v>0</v>
      </c>
      <c r="K63" s="166">
        <f t="shared" si="4"/>
        <v>0</v>
      </c>
      <c r="L63" s="166" t="str">
        <f t="shared" si="0"/>
        <v/>
      </c>
      <c r="M63" s="165"/>
      <c r="N63" s="166">
        <f>SUM('Pay App 1:Pay App 57'!L63)+SUM('Pay App 1:Pay App 57'!M63)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Data'!$N$2:$BW$88,59,FALSE)</f>
        <v>0</v>
      </c>
      <c r="F64" s="166">
        <f>IFERROR(E64+'Pay App 56'!F64,"")</f>
        <v>0</v>
      </c>
      <c r="G64" s="166">
        <f>SUM('Pay App 1:Pay App 56'!H64)</f>
        <v>0</v>
      </c>
      <c r="H64" s="165"/>
      <c r="I64" s="166">
        <f t="shared" si="2"/>
        <v>0</v>
      </c>
      <c r="J64" s="167">
        <f t="shared" si="3"/>
        <v>0</v>
      </c>
      <c r="K64" s="166">
        <f t="shared" si="4"/>
        <v>0</v>
      </c>
      <c r="L64" s="166" t="str">
        <f t="shared" si="0"/>
        <v/>
      </c>
      <c r="M64" s="165"/>
      <c r="N64" s="166">
        <f>SUM('Pay App 1:Pay App 57'!L64)+SUM('Pay App 1:Pay App 57'!M64)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Data'!$N$2:$BW$88,59,FALSE)</f>
        <v>0</v>
      </c>
      <c r="F65" s="166">
        <f>IFERROR(E65+'Pay App 56'!F65,"")</f>
        <v>0</v>
      </c>
      <c r="G65" s="166">
        <f>SUM('Pay App 1:Pay App 56'!H65)</f>
        <v>0</v>
      </c>
      <c r="H65" s="165"/>
      <c r="I65" s="166">
        <f t="shared" si="2"/>
        <v>0</v>
      </c>
      <c r="J65" s="167">
        <f t="shared" si="3"/>
        <v>0</v>
      </c>
      <c r="K65" s="166">
        <f t="shared" si="4"/>
        <v>0</v>
      </c>
      <c r="L65" s="166" t="str">
        <f t="shared" si="0"/>
        <v/>
      </c>
      <c r="M65" s="165"/>
      <c r="N65" s="166">
        <f>SUM('Pay App 1:Pay App 57'!L65)+SUM('Pay App 1:Pay App 57'!M65)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Data'!$N$2:$BW$88,59,FALSE)</f>
        <v>0</v>
      </c>
      <c r="F66" s="166">
        <f>IFERROR(E66+'Pay App 56'!F66,"")</f>
        <v>0</v>
      </c>
      <c r="G66" s="166">
        <f>SUM('Pay App 1:Pay App 56'!H66)</f>
        <v>0</v>
      </c>
      <c r="H66" s="165"/>
      <c r="I66" s="166">
        <f t="shared" si="2"/>
        <v>0</v>
      </c>
      <c r="J66" s="167">
        <f t="shared" si="3"/>
        <v>0</v>
      </c>
      <c r="K66" s="166">
        <f t="shared" si="4"/>
        <v>0</v>
      </c>
      <c r="L66" s="166" t="str">
        <f t="shared" si="0"/>
        <v/>
      </c>
      <c r="M66" s="165"/>
      <c r="N66" s="166">
        <f>SUM('Pay App 1:Pay App 57'!L66)+SUM('Pay App 1:Pay App 57'!M66)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Data'!$N$2:$BW$88,59,FALSE)</f>
        <v>0</v>
      </c>
      <c r="F67" s="166">
        <f>IFERROR(E67+'Pay App 56'!F67,"")</f>
        <v>0</v>
      </c>
      <c r="G67" s="166">
        <f>SUM('Pay App 1:Pay App 56'!H67)</f>
        <v>0</v>
      </c>
      <c r="H67" s="165"/>
      <c r="I67" s="166">
        <f t="shared" si="2"/>
        <v>0</v>
      </c>
      <c r="J67" s="167">
        <f t="shared" si="3"/>
        <v>0</v>
      </c>
      <c r="K67" s="166">
        <f t="shared" si="4"/>
        <v>0</v>
      </c>
      <c r="L67" s="166" t="str">
        <f t="shared" si="0"/>
        <v/>
      </c>
      <c r="M67" s="165"/>
      <c r="N67" s="166">
        <f>SUM('Pay App 1:Pay App 57'!L67)+SUM('Pay App 1:Pay App 57'!M67)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Data'!$N$2:$BW$88,59,FALSE)</f>
        <v>0</v>
      </c>
      <c r="F68" s="166">
        <f>IFERROR(E68+'Pay App 56'!F68,"")</f>
        <v>0</v>
      </c>
      <c r="G68" s="166">
        <f>SUM('Pay App 1:Pay App 56'!H68)</f>
        <v>0</v>
      </c>
      <c r="H68" s="165"/>
      <c r="I68" s="166">
        <f t="shared" si="2"/>
        <v>0</v>
      </c>
      <c r="J68" s="167">
        <f t="shared" si="3"/>
        <v>0</v>
      </c>
      <c r="K68" s="166">
        <f t="shared" si="4"/>
        <v>0</v>
      </c>
      <c r="L68" s="166" t="str">
        <f t="shared" si="0"/>
        <v/>
      </c>
      <c r="M68" s="165"/>
      <c r="N68" s="166">
        <f>SUM('Pay App 1:Pay App 57'!L68)+SUM('Pay App 1:Pay App 57'!M68)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Data'!$N$2:$BW$88,59,FALSE)</f>
        <v>0</v>
      </c>
      <c r="F69" s="166">
        <f>IFERROR(E69+'Pay App 56'!F69,"")</f>
        <v>0</v>
      </c>
      <c r="G69" s="166">
        <f>SUM('Pay App 1:Pay App 56'!H69)</f>
        <v>0</v>
      </c>
      <c r="H69" s="165"/>
      <c r="I69" s="166">
        <f t="shared" si="2"/>
        <v>0</v>
      </c>
      <c r="J69" s="167">
        <f t="shared" si="3"/>
        <v>0</v>
      </c>
      <c r="K69" s="166">
        <f t="shared" si="4"/>
        <v>0</v>
      </c>
      <c r="L69" s="166" t="str">
        <f t="shared" si="0"/>
        <v/>
      </c>
      <c r="M69" s="165"/>
      <c r="N69" s="166">
        <f>SUM('Pay App 1:Pay App 57'!L69)+SUM('Pay App 1:Pay App 57'!M69)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Data'!$N$2:$BW$88,59,FALSE)</f>
        <v>0</v>
      </c>
      <c r="F70" s="166">
        <f>IFERROR(E70+'Pay App 56'!F70,"")</f>
        <v>0</v>
      </c>
      <c r="G70" s="166">
        <f>SUM('Pay App 1:Pay App 56'!H70)</f>
        <v>0</v>
      </c>
      <c r="H70" s="165"/>
      <c r="I70" s="166">
        <f t="shared" si="2"/>
        <v>0</v>
      </c>
      <c r="J70" s="167">
        <f t="shared" si="3"/>
        <v>0</v>
      </c>
      <c r="K70" s="166">
        <f t="shared" si="4"/>
        <v>0</v>
      </c>
      <c r="L70" s="166" t="str">
        <f t="shared" si="0"/>
        <v/>
      </c>
      <c r="M70" s="165"/>
      <c r="N70" s="166">
        <f>SUM('Pay App 1:Pay App 57'!L70)+SUM('Pay App 1:Pay App 57'!M70)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Data'!$N$2:$BW$88,59,FALSE)</f>
        <v>0</v>
      </c>
      <c r="F71" s="166">
        <f>IFERROR(E71+'Pay App 56'!F71,"")</f>
        <v>0</v>
      </c>
      <c r="G71" s="166">
        <f>SUM('Pay App 1:Pay App 56'!H71)</f>
        <v>0</v>
      </c>
      <c r="H71" s="165"/>
      <c r="I71" s="166">
        <f t="shared" si="2"/>
        <v>0</v>
      </c>
      <c r="J71" s="167">
        <f t="shared" si="3"/>
        <v>0</v>
      </c>
      <c r="K71" s="166">
        <f t="shared" si="4"/>
        <v>0</v>
      </c>
      <c r="L71" s="166" t="str">
        <f t="shared" si="0"/>
        <v/>
      </c>
      <c r="M71" s="165"/>
      <c r="N71" s="166">
        <f>SUM('Pay App 1:Pay App 57'!L71)+SUM('Pay App 1:Pay App 57'!M71)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Data'!$N$2:$BW$88,59,FALSE)</f>
        <v>0</v>
      </c>
      <c r="F72" s="166">
        <f>IFERROR(E72+'Pay App 56'!F72,"")</f>
        <v>0</v>
      </c>
      <c r="G72" s="166">
        <f>SUM('Pay App 1:Pay App 56'!H72)</f>
        <v>0</v>
      </c>
      <c r="H72" s="165"/>
      <c r="I72" s="166">
        <f t="shared" si="2"/>
        <v>0</v>
      </c>
      <c r="J72" s="167">
        <f t="shared" si="3"/>
        <v>0</v>
      </c>
      <c r="K72" s="166">
        <f t="shared" si="4"/>
        <v>0</v>
      </c>
      <c r="L72" s="166" t="str">
        <f t="shared" si="0"/>
        <v/>
      </c>
      <c r="M72" s="165"/>
      <c r="N72" s="166">
        <f>SUM('Pay App 1:Pay App 57'!L72)+SUM('Pay App 1:Pay App 57'!M72)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Data'!$N$2:$BW$88,59,FALSE)</f>
        <v>0</v>
      </c>
      <c r="F73" s="166">
        <f>IFERROR(E73+'Pay App 56'!F73,"")</f>
        <v>0</v>
      </c>
      <c r="G73" s="166">
        <f>SUM('Pay App 1:Pay App 56'!H73)</f>
        <v>0</v>
      </c>
      <c r="H73" s="165"/>
      <c r="I73" s="166">
        <f t="shared" si="2"/>
        <v>0</v>
      </c>
      <c r="J73" s="167">
        <f t="shared" si="3"/>
        <v>0</v>
      </c>
      <c r="K73" s="166">
        <f t="shared" si="4"/>
        <v>0</v>
      </c>
      <c r="L73" s="166" t="str">
        <f t="shared" si="0"/>
        <v/>
      </c>
      <c r="M73" s="165"/>
      <c r="N73" s="166">
        <f>SUM('Pay App 1:Pay App 57'!L73)+SUM('Pay App 1:Pay App 57'!M73)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Data'!$N$2:$BW$88,59,FALSE)</f>
        <v>0</v>
      </c>
      <c r="F74" s="166">
        <f>IFERROR(E74+'Pay App 56'!F74,"")</f>
        <v>0</v>
      </c>
      <c r="G74" s="166">
        <f>SUM('Pay App 1:Pay App 56'!H74)</f>
        <v>0</v>
      </c>
      <c r="H74" s="165"/>
      <c r="I74" s="166">
        <f t="shared" si="2"/>
        <v>0</v>
      </c>
      <c r="J74" s="167">
        <f t="shared" si="3"/>
        <v>0</v>
      </c>
      <c r="K74" s="166">
        <f t="shared" si="4"/>
        <v>0</v>
      </c>
      <c r="L74" s="166" t="str">
        <f t="shared" si="0"/>
        <v/>
      </c>
      <c r="M74" s="165"/>
      <c r="N74" s="166">
        <f>SUM('Pay App 1:Pay App 57'!L74)+SUM('Pay App 1:Pay App 57'!M74)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Data'!$N$2:$BW$88,59,FALSE)</f>
        <v>0</v>
      </c>
      <c r="F75" s="166">
        <f>IFERROR(E75+'Pay App 56'!F75,"")</f>
        <v>0</v>
      </c>
      <c r="G75" s="166">
        <f>SUM('Pay App 1:Pay App 56'!H75)</f>
        <v>0</v>
      </c>
      <c r="H75" s="165"/>
      <c r="I75" s="166">
        <f t="shared" si="2"/>
        <v>0</v>
      </c>
      <c r="J75" s="167">
        <f t="shared" si="3"/>
        <v>0</v>
      </c>
      <c r="K75" s="166">
        <f t="shared" si="4"/>
        <v>0</v>
      </c>
      <c r="L75" s="166" t="str">
        <f t="shared" si="0"/>
        <v/>
      </c>
      <c r="M75" s="165"/>
      <c r="N75" s="166">
        <f>SUM('Pay App 1:Pay App 57'!L75)+SUM('Pay App 1:Pay App 57'!M75)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Data'!$N$2:$BW$88,59,FALSE)</f>
        <v>0</v>
      </c>
      <c r="F76" s="166">
        <f>IFERROR(E76+'Pay App 56'!F76,"")</f>
        <v>0</v>
      </c>
      <c r="G76" s="166">
        <f>SUM('Pay App 1:Pay App 56'!H76)</f>
        <v>0</v>
      </c>
      <c r="H76" s="165"/>
      <c r="I76" s="166">
        <f t="shared" si="2"/>
        <v>0</v>
      </c>
      <c r="J76" s="167">
        <f t="shared" si="3"/>
        <v>0</v>
      </c>
      <c r="K76" s="166">
        <f t="shared" si="4"/>
        <v>0</v>
      </c>
      <c r="L76" s="166" t="str">
        <f t="shared" si="0"/>
        <v/>
      </c>
      <c r="M76" s="165"/>
      <c r="N76" s="166">
        <f>SUM('Pay App 1:Pay App 57'!L76)+SUM('Pay App 1:Pay App 57'!M76)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Data'!$N$2:$BW$88,59,FALSE)</f>
        <v>0</v>
      </c>
      <c r="F77" s="166">
        <f>IFERROR(E77+'Pay App 56'!F77,"")</f>
        <v>0</v>
      </c>
      <c r="G77" s="166">
        <f>SUM('Pay App 1:Pay App 56'!H77)</f>
        <v>0</v>
      </c>
      <c r="H77" s="165"/>
      <c r="I77" s="166">
        <f t="shared" si="2"/>
        <v>0</v>
      </c>
      <c r="J77" s="167">
        <f t="shared" si="3"/>
        <v>0</v>
      </c>
      <c r="K77" s="166">
        <f t="shared" si="4"/>
        <v>0</v>
      </c>
      <c r="L77" s="166" t="str">
        <f t="shared" si="0"/>
        <v/>
      </c>
      <c r="M77" s="165"/>
      <c r="N77" s="166">
        <f>SUM('Pay App 1:Pay App 57'!L77)+SUM('Pay App 1:Pay App 57'!M77)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Data'!$N$2:$BW$88,59,FALSE)</f>
        <v>0</v>
      </c>
      <c r="F78" s="166">
        <f>IFERROR(E78+'Pay App 56'!F78,"")</f>
        <v>0</v>
      </c>
      <c r="G78" s="166">
        <f>SUM('Pay App 1:Pay App 56'!H78)</f>
        <v>0</v>
      </c>
      <c r="H78" s="165"/>
      <c r="I78" s="166">
        <f t="shared" si="2"/>
        <v>0</v>
      </c>
      <c r="J78" s="167">
        <f t="shared" si="3"/>
        <v>0</v>
      </c>
      <c r="K78" s="166">
        <f t="shared" si="4"/>
        <v>0</v>
      </c>
      <c r="L78" s="166" t="str">
        <f t="shared" si="0"/>
        <v/>
      </c>
      <c r="M78" s="165"/>
      <c r="N78" s="166">
        <f>SUM('Pay App 1:Pay App 57'!L78)+SUM('Pay App 1:Pay App 57'!M78)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Data'!$N$2:$BW$88,59,FALSE)</f>
        <v>0</v>
      </c>
      <c r="F79" s="166">
        <f>IFERROR(E79+'Pay App 56'!F79,"")</f>
        <v>0</v>
      </c>
      <c r="G79" s="166">
        <f>SUM('Pay App 1:Pay App 56'!H79)</f>
        <v>0</v>
      </c>
      <c r="H79" s="165"/>
      <c r="I79" s="166">
        <f t="shared" si="2"/>
        <v>0</v>
      </c>
      <c r="J79" s="167">
        <f t="shared" si="3"/>
        <v>0</v>
      </c>
      <c r="K79" s="166">
        <f t="shared" si="4"/>
        <v>0</v>
      </c>
      <c r="L79" s="166" t="str">
        <f t="shared" si="0"/>
        <v/>
      </c>
      <c r="M79" s="165"/>
      <c r="N79" s="166">
        <f>SUM('Pay App 1:Pay App 57'!L79)+SUM('Pay App 1:Pay App 57'!M79)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Data'!$N$2:$BW$88,59,FALSE)</f>
        <v>0</v>
      </c>
      <c r="F80" s="166">
        <f>IFERROR(E80+'Pay App 56'!F80,"")</f>
        <v>0</v>
      </c>
      <c r="G80" s="166">
        <f>SUM('Pay App 1:Pay App 56'!H80)</f>
        <v>0</v>
      </c>
      <c r="H80" s="165"/>
      <c r="I80" s="166">
        <f t="shared" si="2"/>
        <v>0</v>
      </c>
      <c r="J80" s="167">
        <f t="shared" si="3"/>
        <v>0</v>
      </c>
      <c r="K80" s="166">
        <f t="shared" si="4"/>
        <v>0</v>
      </c>
      <c r="L80" s="166" t="str">
        <f t="shared" si="0"/>
        <v/>
      </c>
      <c r="M80" s="165"/>
      <c r="N80" s="166">
        <f>SUM('Pay App 1:Pay App 57'!L80)+SUM('Pay App 1:Pay App 57'!M80)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Data'!$N$2:$BW$88,59,FALSE)</f>
        <v>0</v>
      </c>
      <c r="F81" s="166">
        <f>IFERROR(E81+'Pay App 56'!F81,"")</f>
        <v>0</v>
      </c>
      <c r="G81" s="166">
        <f>SUM('Pay App 1:Pay App 56'!H81)</f>
        <v>0</v>
      </c>
      <c r="H81" s="165"/>
      <c r="I81" s="166">
        <f t="shared" si="2"/>
        <v>0</v>
      </c>
      <c r="J81" s="167">
        <f t="shared" si="3"/>
        <v>0</v>
      </c>
      <c r="K81" s="166">
        <f t="shared" si="4"/>
        <v>0</v>
      </c>
      <c r="L81" s="166" t="str">
        <f t="shared" si="0"/>
        <v/>
      </c>
      <c r="M81" s="165"/>
      <c r="N81" s="166">
        <f>SUM('Pay App 1:Pay App 57'!L81)+SUM('Pay App 1:Pay App 57'!M81)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Data'!$N$2:$BW$88,59,FALSE)</f>
        <v>0</v>
      </c>
      <c r="F82" s="166">
        <f>IFERROR(E82+'Pay App 56'!F82,"")</f>
        <v>0</v>
      </c>
      <c r="G82" s="166">
        <f>SUM('Pay App 1:Pay App 56'!H82)</f>
        <v>0</v>
      </c>
      <c r="H82" s="165"/>
      <c r="I82" s="166">
        <f t="shared" si="2"/>
        <v>0</v>
      </c>
      <c r="J82" s="167">
        <f t="shared" si="3"/>
        <v>0</v>
      </c>
      <c r="K82" s="166">
        <f t="shared" si="4"/>
        <v>0</v>
      </c>
      <c r="L82" s="166" t="str">
        <f t="shared" si="0"/>
        <v/>
      </c>
      <c r="M82" s="165"/>
      <c r="N82" s="166">
        <f>SUM('Pay App 1:Pay App 57'!L82)+SUM('Pay App 1:Pay App 57'!M82)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Data'!$N$2:$BW$88,59,FALSE)</f>
        <v>0</v>
      </c>
      <c r="F83" s="166">
        <f>IFERROR(E83+'Pay App 56'!F83,"")</f>
        <v>0</v>
      </c>
      <c r="G83" s="166">
        <f>SUM('Pay App 1:Pay App 56'!H83)</f>
        <v>0</v>
      </c>
      <c r="H83" s="165"/>
      <c r="I83" s="166">
        <f t="shared" si="2"/>
        <v>0</v>
      </c>
      <c r="J83" s="167">
        <f t="shared" si="3"/>
        <v>0</v>
      </c>
      <c r="K83" s="166">
        <f t="shared" si="4"/>
        <v>0</v>
      </c>
      <c r="L83" s="166" t="str">
        <f t="shared" si="0"/>
        <v/>
      </c>
      <c r="M83" s="165"/>
      <c r="N83" s="166">
        <f>SUM('Pay App 1:Pay App 57'!L83)+SUM('Pay App 1:Pay App 57'!M83)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Data'!$N$2:$BW$88,59,FALSE)</f>
        <v>0</v>
      </c>
      <c r="F84" s="166">
        <f>IFERROR(E84+'Pay App 56'!F84,"")</f>
        <v>0</v>
      </c>
      <c r="G84" s="166">
        <f>SUM('Pay App 1:Pay App 56'!H84)</f>
        <v>0</v>
      </c>
      <c r="H84" s="165"/>
      <c r="I84" s="166">
        <f t="shared" si="2"/>
        <v>0</v>
      </c>
      <c r="J84" s="167">
        <f t="shared" si="3"/>
        <v>0</v>
      </c>
      <c r="K84" s="166">
        <f t="shared" si="4"/>
        <v>0</v>
      </c>
      <c r="L84" s="166" t="str">
        <f t="shared" si="0"/>
        <v/>
      </c>
      <c r="M84" s="165"/>
      <c r="N84" s="166">
        <f>SUM('Pay App 1:Pay App 57'!L84)+SUM('Pay App 1:Pay App 57'!M84)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Data'!$N$2:$BW$88,59,FALSE)</f>
        <v>0</v>
      </c>
      <c r="F85" s="166">
        <f>IFERROR(E85+'Pay App 56'!F85,"")</f>
        <v>0</v>
      </c>
      <c r="G85" s="166">
        <f>SUM('Pay App 1:Pay App 56'!H85)</f>
        <v>0</v>
      </c>
      <c r="H85" s="165"/>
      <c r="I85" s="166">
        <f t="shared" si="2"/>
        <v>0</v>
      </c>
      <c r="J85" s="167">
        <f t="shared" si="3"/>
        <v>0</v>
      </c>
      <c r="K85" s="166">
        <f t="shared" si="4"/>
        <v>0</v>
      </c>
      <c r="L85" s="166" t="str">
        <f t="shared" si="0"/>
        <v/>
      </c>
      <c r="M85" s="165"/>
      <c r="N85" s="166">
        <f>SUM('Pay App 1:Pay App 57'!L85)+SUM('Pay App 1:Pay App 57'!M85)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Data'!$N$2:$BW$88,59,FALSE)</f>
        <v>0</v>
      </c>
      <c r="F86" s="166">
        <f>IFERROR(E86+'Pay App 56'!F86,"")</f>
        <v>0</v>
      </c>
      <c r="G86" s="166">
        <f>SUM('Pay App 1:Pay App 56'!H86)</f>
        <v>0</v>
      </c>
      <c r="H86" s="165"/>
      <c r="I86" s="166">
        <f t="shared" si="2"/>
        <v>0</v>
      </c>
      <c r="J86" s="167">
        <f t="shared" si="3"/>
        <v>0</v>
      </c>
      <c r="K86" s="166">
        <f t="shared" si="4"/>
        <v>0</v>
      </c>
      <c r="L86" s="166" t="str">
        <f t="shared" si="0"/>
        <v/>
      </c>
      <c r="M86" s="165"/>
      <c r="N86" s="166">
        <f>SUM('Pay App 1:Pay App 57'!L86)+SUM('Pay App 1:Pay App 57'!M86)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Data'!$N$2:$BW$88,59,FALSE)</f>
        <v>0</v>
      </c>
      <c r="F87" s="166">
        <f>IFERROR(E87+'Pay App 56'!F87,"")</f>
        <v>0</v>
      </c>
      <c r="G87" s="166">
        <f>SUM('Pay App 1:Pay App 56'!H87)</f>
        <v>0</v>
      </c>
      <c r="H87" s="165"/>
      <c r="I87" s="166">
        <f t="shared" si="2"/>
        <v>0</v>
      </c>
      <c r="J87" s="167">
        <f t="shared" si="3"/>
        <v>0</v>
      </c>
      <c r="K87" s="166">
        <f t="shared" si="4"/>
        <v>0</v>
      </c>
      <c r="L87" s="166" t="str">
        <f t="shared" si="0"/>
        <v/>
      </c>
      <c r="M87" s="165"/>
      <c r="N87" s="166">
        <f>SUM('Pay App 1:Pay App 57'!L87)+SUM('Pay App 1:Pay App 57'!M87)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Data'!$N$2:$BW$88,59,FALSE)</f>
        <v>0</v>
      </c>
      <c r="F88" s="166">
        <f>IFERROR(E88+'Pay App 56'!F88,"")</f>
        <v>0</v>
      </c>
      <c r="G88" s="166">
        <f>SUM('Pay App 1:Pay App 56'!H88)</f>
        <v>0</v>
      </c>
      <c r="H88" s="165"/>
      <c r="I88" s="166">
        <f t="shared" si="2"/>
        <v>0</v>
      </c>
      <c r="J88" s="167">
        <f t="shared" si="3"/>
        <v>0</v>
      </c>
      <c r="K88" s="166">
        <f t="shared" si="4"/>
        <v>0</v>
      </c>
      <c r="L88" s="166" t="str">
        <f t="shared" si="0"/>
        <v/>
      </c>
      <c r="M88" s="165"/>
      <c r="N88" s="166">
        <f>SUM('Pay App 1:Pay App 57'!L88)+SUM('Pay App 1:Pay App 57'!M88)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Data'!$N$2:$BW$88,59,FALSE)</f>
        <v>0</v>
      </c>
      <c r="F89" s="166">
        <f>IFERROR(E89+'Pay App 56'!F89,"")</f>
        <v>0</v>
      </c>
      <c r="G89" s="166">
        <f>SUM('Pay App 1:Pay App 56'!H89)</f>
        <v>0</v>
      </c>
      <c r="H89" s="165"/>
      <c r="I89" s="166">
        <f t="shared" si="2"/>
        <v>0</v>
      </c>
      <c r="J89" s="167">
        <f t="shared" si="3"/>
        <v>0</v>
      </c>
      <c r="K89" s="166">
        <f t="shared" si="4"/>
        <v>0</v>
      </c>
      <c r="L89" s="166" t="str">
        <f t="shared" si="0"/>
        <v/>
      </c>
      <c r="M89" s="165"/>
      <c r="N89" s="166">
        <f>SUM('Pay App 1:Pay App 57'!L89)+SUM('Pay App 1:Pay App 57'!M89)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Data'!$N$2:$BW$88,59,FALSE)</f>
        <v>0</v>
      </c>
      <c r="F90" s="166">
        <f>IFERROR(E90+'Pay App 56'!F90,"")</f>
        <v>0</v>
      </c>
      <c r="G90" s="166">
        <f>SUM('Pay App 1:Pay App 56'!H90)</f>
        <v>0</v>
      </c>
      <c r="H90" s="165"/>
      <c r="I90" s="166">
        <f t="shared" si="2"/>
        <v>0</v>
      </c>
      <c r="J90" s="167">
        <f t="shared" si="3"/>
        <v>0</v>
      </c>
      <c r="K90" s="166">
        <f t="shared" si="4"/>
        <v>0</v>
      </c>
      <c r="L90" s="166" t="str">
        <f t="shared" si="0"/>
        <v/>
      </c>
      <c r="M90" s="165"/>
      <c r="N90" s="166">
        <f>SUM('Pay App 1:Pay App 57'!L90)+SUM('Pay App 1:Pay App 57'!M90)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Data'!$N$2:$BW$88,59,FALSE)</f>
        <v>0</v>
      </c>
      <c r="F91" s="166">
        <f>IFERROR(E91+'Pay App 56'!F91,"")</f>
        <v>0</v>
      </c>
      <c r="G91" s="166">
        <f>SUM('Pay App 1:Pay App 56'!H91)</f>
        <v>0</v>
      </c>
      <c r="H91" s="165"/>
      <c r="I91" s="166">
        <f t="shared" si="2"/>
        <v>0</v>
      </c>
      <c r="J91" s="167">
        <f t="shared" si="3"/>
        <v>0</v>
      </c>
      <c r="K91" s="166">
        <f t="shared" si="4"/>
        <v>0</v>
      </c>
      <c r="L91" s="166" t="str">
        <f t="shared" si="0"/>
        <v/>
      </c>
      <c r="M91" s="165"/>
      <c r="N91" s="166">
        <f>SUM('Pay App 1:Pay App 57'!L91)+SUM('Pay App 1:Pay App 57'!M91)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Data'!$N$2:$BW$88,59,FALSE)</f>
        <v>0</v>
      </c>
      <c r="F92" s="166">
        <f>IFERROR(E92+'Pay App 56'!F92,"")</f>
        <v>0</v>
      </c>
      <c r="G92" s="166">
        <f>SUM('Pay App 1:Pay App 56'!H92)</f>
        <v>0</v>
      </c>
      <c r="H92" s="165"/>
      <c r="I92" s="166">
        <f t="shared" si="2"/>
        <v>0</v>
      </c>
      <c r="J92" s="167">
        <f t="shared" si="3"/>
        <v>0</v>
      </c>
      <c r="K92" s="166">
        <f t="shared" si="4"/>
        <v>0</v>
      </c>
      <c r="L92" s="166" t="str">
        <f t="shared" si="0"/>
        <v/>
      </c>
      <c r="M92" s="165"/>
      <c r="N92" s="166">
        <f>SUM('Pay App 1:Pay App 57'!L92)+SUM('Pay App 1:Pay App 57'!M92)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Data'!$N$2:$BW$88,59,FALSE)</f>
        <v>0</v>
      </c>
      <c r="F93" s="166">
        <f>IFERROR(E93+'Pay App 56'!F93,"")</f>
        <v>0</v>
      </c>
      <c r="G93" s="166">
        <f>SUM('Pay App 1:Pay App 56'!H93)</f>
        <v>0</v>
      </c>
      <c r="H93" s="165"/>
      <c r="I93" s="166">
        <f t="shared" si="2"/>
        <v>0</v>
      </c>
      <c r="J93" s="167">
        <f t="shared" si="3"/>
        <v>0</v>
      </c>
      <c r="K93" s="166">
        <f t="shared" si="4"/>
        <v>0</v>
      </c>
      <c r="L93" s="166" t="str">
        <f t="shared" si="0"/>
        <v/>
      </c>
      <c r="M93" s="165"/>
      <c r="N93" s="166">
        <f>SUM('Pay App 1:Pay App 57'!L93)+SUM('Pay App 1:Pay App 57'!M93)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Data'!$N$2:$BW$88,59,FALSE)</f>
        <v>0</v>
      </c>
      <c r="F94" s="166">
        <f>IFERROR(E94+'Pay App 56'!F94,"")</f>
        <v>0</v>
      </c>
      <c r="G94" s="166">
        <f>SUM('Pay App 1:Pay App 56'!H94)</f>
        <v>0</v>
      </c>
      <c r="H94" s="165"/>
      <c r="I94" s="166">
        <f t="shared" si="2"/>
        <v>0</v>
      </c>
      <c r="J94" s="167">
        <f t="shared" si="3"/>
        <v>0</v>
      </c>
      <c r="K94" s="166">
        <f t="shared" si="4"/>
        <v>0</v>
      </c>
      <c r="L94" s="166" t="str">
        <f t="shared" si="0"/>
        <v/>
      </c>
      <c r="M94" s="165"/>
      <c r="N94" s="166">
        <f>SUM('Pay App 1:Pay App 57'!L94)+SUM('Pay App 1:Pay App 57'!M94)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Data'!$N$2:$BW$88,59,FALSE)</f>
        <v>0</v>
      </c>
      <c r="F95" s="166">
        <f>IFERROR(E95+'Pay App 56'!F95,"")</f>
        <v>0</v>
      </c>
      <c r="G95" s="166">
        <f>SUM('Pay App 1:Pay App 56'!H95)</f>
        <v>0</v>
      </c>
      <c r="H95" s="165"/>
      <c r="I95" s="166">
        <f t="shared" si="2"/>
        <v>0</v>
      </c>
      <c r="J95" s="167">
        <f t="shared" si="3"/>
        <v>0</v>
      </c>
      <c r="K95" s="166">
        <f t="shared" si="4"/>
        <v>0</v>
      </c>
      <c r="L95" s="166" t="str">
        <f t="shared" si="0"/>
        <v/>
      </c>
      <c r="M95" s="165"/>
      <c r="N95" s="166">
        <f>SUM('Pay App 1:Pay App 57'!L95)+SUM('Pay App 1:Pay App 57'!M95)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Data'!$N$2:$BW$88,59,FALSE)</f>
        <v>0</v>
      </c>
      <c r="F96" s="166">
        <f>IFERROR(E96+'Pay App 56'!F96,"")</f>
        <v>0</v>
      </c>
      <c r="G96" s="166">
        <f>SUM('Pay App 1:Pay App 56'!H96)</f>
        <v>0</v>
      </c>
      <c r="H96" s="165"/>
      <c r="I96" s="166">
        <f t="shared" si="2"/>
        <v>0</v>
      </c>
      <c r="J96" s="167">
        <f t="shared" si="3"/>
        <v>0</v>
      </c>
      <c r="K96" s="166">
        <f t="shared" si="4"/>
        <v>0</v>
      </c>
      <c r="L96" s="166" t="str">
        <f t="shared" si="0"/>
        <v/>
      </c>
      <c r="M96" s="165"/>
      <c r="N96" s="166">
        <f>SUM('Pay App 1:Pay App 57'!L96)+SUM('Pay App 1:Pay App 57'!M96)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Data'!$N$2:$BW$88,59,FALSE)</f>
        <v>0</v>
      </c>
      <c r="F97" s="166">
        <f>IFERROR(E97+'Pay App 56'!F97,"")</f>
        <v>0</v>
      </c>
      <c r="G97" s="166">
        <f>SUM('Pay App 1:Pay App 56'!H97)</f>
        <v>0</v>
      </c>
      <c r="H97" s="165"/>
      <c r="I97" s="166">
        <f t="shared" si="2"/>
        <v>0</v>
      </c>
      <c r="J97" s="167">
        <f t="shared" si="3"/>
        <v>0</v>
      </c>
      <c r="K97" s="166">
        <f t="shared" si="4"/>
        <v>0</v>
      </c>
      <c r="L97" s="166" t="str">
        <f t="shared" si="0"/>
        <v/>
      </c>
      <c r="M97" s="165"/>
      <c r="N97" s="166">
        <f>SUM('Pay App 1:Pay App 57'!L97)+SUM('Pay App 1:Pay App 57'!M97)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Data'!$N$2:$BW$88,59,FALSE)</f>
        <v>0</v>
      </c>
      <c r="F98" s="166">
        <f>IFERROR(E98+'Pay App 56'!F98,"")</f>
        <v>0</v>
      </c>
      <c r="G98" s="166">
        <f>SUM('Pay App 1:Pay App 56'!H98)</f>
        <v>0</v>
      </c>
      <c r="H98" s="165"/>
      <c r="I98" s="166">
        <f t="shared" si="2"/>
        <v>0</v>
      </c>
      <c r="J98" s="167">
        <f t="shared" si="3"/>
        <v>0</v>
      </c>
      <c r="K98" s="166">
        <f t="shared" si="4"/>
        <v>0</v>
      </c>
      <c r="L98" s="166" t="str">
        <f t="shared" si="0"/>
        <v/>
      </c>
      <c r="M98" s="165"/>
      <c r="N98" s="166">
        <f>SUM('Pay App 1:Pay App 57'!L98)+SUM('Pay App 1:Pay App 57'!M98)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Data'!$N$2:$BW$88,59,FALSE)</f>
        <v>0</v>
      </c>
      <c r="F99" s="166">
        <f>IFERROR(E99+'Pay App 56'!F99,"")</f>
        <v>0</v>
      </c>
      <c r="G99" s="166">
        <f>SUM('Pay App 1:Pay App 56'!H99)</f>
        <v>0</v>
      </c>
      <c r="H99" s="165"/>
      <c r="I99" s="166">
        <f t="shared" si="2"/>
        <v>0</v>
      </c>
      <c r="J99" s="167">
        <f t="shared" si="3"/>
        <v>0</v>
      </c>
      <c r="K99" s="166">
        <f t="shared" si="4"/>
        <v>0</v>
      </c>
      <c r="L99" s="166" t="str">
        <f t="shared" si="0"/>
        <v/>
      </c>
      <c r="M99" s="165"/>
      <c r="N99" s="166">
        <f>SUM('Pay App 1:Pay App 57'!L99)+SUM('Pay App 1:Pay App 57'!M99)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Data'!$N$2:$BW$88,59,FALSE)</f>
        <v>0</v>
      </c>
      <c r="F100" s="166">
        <f>IFERROR(E100+'Pay App 56'!F100,"")</f>
        <v>0</v>
      </c>
      <c r="G100" s="166">
        <f>SUM('Pay App 1:Pay App 56'!H100)</f>
        <v>0</v>
      </c>
      <c r="H100" s="165"/>
      <c r="I100" s="166">
        <f>G100+H100</f>
        <v>0</v>
      </c>
      <c r="J100" s="167">
        <f>IFERROR(I100/F100,0)</f>
        <v>0</v>
      </c>
      <c r="K100" s="166">
        <f>IFERROR(F100-I100,"")</f>
        <v>0</v>
      </c>
      <c r="L100" s="166" t="str">
        <f t="shared" si="0"/>
        <v/>
      </c>
      <c r="M100" s="165"/>
      <c r="N100" s="166">
        <f>SUM('Pay App 1:Pay App 57'!L100)+SUM('Pay App 1:Pay App 57'!M100)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57.2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Data'!$N$2:$BW$88,59,FALSE)</f>
        <v>0</v>
      </c>
      <c r="F106" s="166">
        <f>IFERROR(E106+'Pay App 56'!F106,"")</f>
        <v>0</v>
      </c>
      <c r="G106" s="166">
        <f>SUM('Pay App 1:Pay App 56'!H106)</f>
        <v>0</v>
      </c>
      <c r="H106" s="165"/>
      <c r="I106" s="166">
        <f>G106+H106</f>
        <v>0</v>
      </c>
      <c r="J106" s="167">
        <f>IFERROR(I106/F106,0)</f>
        <v>0</v>
      </c>
      <c r="K106" s="166">
        <f>IFERROR(F106-I106,"")</f>
        <v>0</v>
      </c>
      <c r="L106" s="166" t="str">
        <f>IF(AND($H$33&lt;100000, $H$33&gt;0, H106&gt;=1),0,IF(AND($H$33&gt;=100000,H106&lt;&gt;""),O106,""))</f>
        <v/>
      </c>
      <c r="M106" s="165"/>
      <c r="N106" s="166">
        <f>SUM('Pay App 1:Pay App 57'!L106)+SUM('Pay App 1:Pay App 57'!M106)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Data'!$N$2:$BW$88,59,FALSE)</f>
        <v>0</v>
      </c>
      <c r="F107" s="166">
        <f>IFERROR(E107+'Pay App 56'!F107,"")</f>
        <v>0</v>
      </c>
      <c r="G107" s="166">
        <f>SUM('Pay App 1:Pay App 56'!H107)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57'!L107)+SUM('Pay App 1:Pay App 57'!M107)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Data'!$N$2:$BW$88,59,FALSE)</f>
        <v>0</v>
      </c>
      <c r="F108" s="166">
        <f>IFERROR(E108+'Pay App 56'!F108,"")</f>
        <v>0</v>
      </c>
      <c r="G108" s="166">
        <f>SUM('Pay App 1:Pay App 56'!H108)</f>
        <v>0</v>
      </c>
      <c r="H108" s="165"/>
      <c r="I108" s="166">
        <f t="shared" si="6"/>
        <v>0</v>
      </c>
      <c r="J108" s="167">
        <f t="shared" si="7"/>
        <v>0</v>
      </c>
      <c r="K108" s="166">
        <f t="shared" si="8"/>
        <v>0</v>
      </c>
      <c r="L108" s="166" t="str">
        <f t="shared" si="9"/>
        <v/>
      </c>
      <c r="M108" s="165"/>
      <c r="N108" s="166">
        <f>SUM('Pay App 1:Pay App 57'!L108)+SUM('Pay App 1:Pay App 57'!M108)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Data'!$N$2:$BW$88,59,FALSE)</f>
        <v>0</v>
      </c>
      <c r="F109" s="166">
        <f>IFERROR(E109+'Pay App 56'!F109,"")</f>
        <v>0</v>
      </c>
      <c r="G109" s="166">
        <f>SUM('Pay App 1:Pay App 56'!H109)</f>
        <v>0</v>
      </c>
      <c r="H109" s="165"/>
      <c r="I109" s="166">
        <f t="shared" si="6"/>
        <v>0</v>
      </c>
      <c r="J109" s="167">
        <f t="shared" si="7"/>
        <v>0</v>
      </c>
      <c r="K109" s="166">
        <f t="shared" si="8"/>
        <v>0</v>
      </c>
      <c r="L109" s="166" t="str">
        <f t="shared" si="9"/>
        <v/>
      </c>
      <c r="M109" s="165"/>
      <c r="N109" s="166">
        <f>SUM('Pay App 1:Pay App 57'!L109)+SUM('Pay App 1:Pay App 57'!M109)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Data'!$N$2:$BW$88,59,FALSE)</f>
        <v>0</v>
      </c>
      <c r="F110" s="166">
        <f>IFERROR(E110+'Pay App 56'!F110,"")</f>
        <v>0</v>
      </c>
      <c r="G110" s="166">
        <f>SUM('Pay App 1:Pay App 56'!H110)</f>
        <v>0</v>
      </c>
      <c r="H110" s="165"/>
      <c r="I110" s="166">
        <f t="shared" si="6"/>
        <v>0</v>
      </c>
      <c r="J110" s="167">
        <f t="shared" si="7"/>
        <v>0</v>
      </c>
      <c r="K110" s="166">
        <f t="shared" si="8"/>
        <v>0</v>
      </c>
      <c r="L110" s="166" t="str">
        <f t="shared" si="9"/>
        <v/>
      </c>
      <c r="M110" s="165"/>
      <c r="N110" s="166">
        <f>SUM('Pay App 1:Pay App 57'!L110)+SUM('Pay App 1:Pay App 57'!M110)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Data'!$N$2:$BW$88,59,FALSE)</f>
        <v>0</v>
      </c>
      <c r="F111" s="166">
        <f>IFERROR(E111+'Pay App 56'!F111,"")</f>
        <v>0</v>
      </c>
      <c r="G111" s="166">
        <f>SUM('Pay App 1:Pay App 56'!H111)</f>
        <v>0</v>
      </c>
      <c r="H111" s="165"/>
      <c r="I111" s="166">
        <f t="shared" si="6"/>
        <v>0</v>
      </c>
      <c r="J111" s="167">
        <f t="shared" si="7"/>
        <v>0</v>
      </c>
      <c r="K111" s="166">
        <f t="shared" si="8"/>
        <v>0</v>
      </c>
      <c r="L111" s="166" t="str">
        <f t="shared" si="9"/>
        <v/>
      </c>
      <c r="M111" s="165"/>
      <c r="N111" s="166">
        <f>SUM('Pay App 1:Pay App 57'!L111)+SUM('Pay App 1:Pay App 57'!M111)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Data'!$N$2:$BW$88,59,FALSE)</f>
        <v>0</v>
      </c>
      <c r="F112" s="166">
        <f>IFERROR(E112+'Pay App 56'!F112,"")</f>
        <v>0</v>
      </c>
      <c r="G112" s="166">
        <f>SUM('Pay App 1:Pay App 56'!H112)</f>
        <v>0</v>
      </c>
      <c r="H112" s="165"/>
      <c r="I112" s="166">
        <f t="shared" si="6"/>
        <v>0</v>
      </c>
      <c r="J112" s="167">
        <f t="shared" si="7"/>
        <v>0</v>
      </c>
      <c r="K112" s="166">
        <f t="shared" si="8"/>
        <v>0</v>
      </c>
      <c r="L112" s="166" t="str">
        <f t="shared" si="9"/>
        <v/>
      </c>
      <c r="M112" s="165"/>
      <c r="N112" s="166">
        <f>SUM('Pay App 1:Pay App 57'!L112)+SUM('Pay App 1:Pay App 57'!M112)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Data'!$N$2:$BW$88,59,FALSE)</f>
        <v>0</v>
      </c>
      <c r="F113" s="166">
        <f>IFERROR(E113+'Pay App 56'!F113,"")</f>
        <v>0</v>
      </c>
      <c r="G113" s="166">
        <f>SUM('Pay App 1:Pay App 56'!H113)</f>
        <v>0</v>
      </c>
      <c r="H113" s="165"/>
      <c r="I113" s="166">
        <f t="shared" si="6"/>
        <v>0</v>
      </c>
      <c r="J113" s="167">
        <f t="shared" si="7"/>
        <v>0</v>
      </c>
      <c r="K113" s="166">
        <f t="shared" si="8"/>
        <v>0</v>
      </c>
      <c r="L113" s="166" t="str">
        <f t="shared" si="9"/>
        <v/>
      </c>
      <c r="M113" s="165"/>
      <c r="N113" s="166">
        <f>SUM('Pay App 1:Pay App 57'!L113)+SUM('Pay App 1:Pay App 57'!M113)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Data'!$N$2:$BW$88,59,FALSE)</f>
        <v>0</v>
      </c>
      <c r="F114" s="166">
        <f>IFERROR(E114+'Pay App 56'!F114,"")</f>
        <v>0</v>
      </c>
      <c r="G114" s="166">
        <f>SUM('Pay App 1:Pay App 56'!H114)</f>
        <v>0</v>
      </c>
      <c r="H114" s="165"/>
      <c r="I114" s="166">
        <f t="shared" si="6"/>
        <v>0</v>
      </c>
      <c r="J114" s="167">
        <f t="shared" si="7"/>
        <v>0</v>
      </c>
      <c r="K114" s="166">
        <f t="shared" si="8"/>
        <v>0</v>
      </c>
      <c r="L114" s="166" t="str">
        <f t="shared" si="9"/>
        <v/>
      </c>
      <c r="M114" s="165"/>
      <c r="N114" s="166">
        <f>SUM('Pay App 1:Pay App 57'!L114)+SUM('Pay App 1:Pay App 57'!M114)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Data'!$N$2:$BW$88,59,FALSE)</f>
        <v>0</v>
      </c>
      <c r="F115" s="166">
        <f>IFERROR(E115+'Pay App 56'!F115,"")</f>
        <v>0</v>
      </c>
      <c r="G115" s="166">
        <f>SUM('Pay App 1:Pay App 56'!H115)</f>
        <v>0</v>
      </c>
      <c r="H115" s="165"/>
      <c r="I115" s="166">
        <f t="shared" si="6"/>
        <v>0</v>
      </c>
      <c r="J115" s="167">
        <f t="shared" si="7"/>
        <v>0</v>
      </c>
      <c r="K115" s="166">
        <f t="shared" si="8"/>
        <v>0</v>
      </c>
      <c r="L115" s="166" t="str">
        <f t="shared" si="9"/>
        <v/>
      </c>
      <c r="M115" s="165"/>
      <c r="N115" s="166">
        <f>SUM('Pay App 1:Pay App 57'!L115)+SUM('Pay App 1:Pay App 57'!M115)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Data'!$N$2:$BW$88,59,FALSE)</f>
        <v>0</v>
      </c>
      <c r="F116" s="166">
        <f>IFERROR(E116+'Pay App 56'!F116,"")</f>
        <v>0</v>
      </c>
      <c r="G116" s="166">
        <f>SUM('Pay App 1:Pay App 56'!H116)</f>
        <v>0</v>
      </c>
      <c r="H116" s="165"/>
      <c r="I116" s="166">
        <f t="shared" si="6"/>
        <v>0</v>
      </c>
      <c r="J116" s="167">
        <f t="shared" si="7"/>
        <v>0</v>
      </c>
      <c r="K116" s="166">
        <f t="shared" si="8"/>
        <v>0</v>
      </c>
      <c r="L116" s="166" t="str">
        <f t="shared" si="9"/>
        <v/>
      </c>
      <c r="M116" s="165"/>
      <c r="N116" s="166">
        <f>SUM('Pay App 1:Pay App 57'!L116)+SUM('Pay App 1:Pay App 57'!M116)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Data'!$N$2:$BW$88,59,FALSE)</f>
        <v>0</v>
      </c>
      <c r="F117" s="166">
        <f>IFERROR(E117+'Pay App 56'!F117,"")</f>
        <v>0</v>
      </c>
      <c r="G117" s="166">
        <f>SUM('Pay App 1:Pay App 56'!H117)</f>
        <v>0</v>
      </c>
      <c r="H117" s="165"/>
      <c r="I117" s="166">
        <f t="shared" si="6"/>
        <v>0</v>
      </c>
      <c r="J117" s="167">
        <f t="shared" si="7"/>
        <v>0</v>
      </c>
      <c r="K117" s="166">
        <f t="shared" si="8"/>
        <v>0</v>
      </c>
      <c r="L117" s="166" t="str">
        <f t="shared" si="9"/>
        <v/>
      </c>
      <c r="M117" s="165"/>
      <c r="N117" s="166">
        <f>SUM('Pay App 1:Pay App 57'!L117)+SUM('Pay App 1:Pay App 57'!M117)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Data'!$N$2:$BW$88,59,FALSE)</f>
        <v>0</v>
      </c>
      <c r="F118" s="166">
        <f>IFERROR(E118+'Pay App 56'!F118,"")</f>
        <v>0</v>
      </c>
      <c r="G118" s="166">
        <f>SUM('Pay App 1:Pay App 56'!H118)</f>
        <v>0</v>
      </c>
      <c r="H118" s="165"/>
      <c r="I118" s="166">
        <f t="shared" si="6"/>
        <v>0</v>
      </c>
      <c r="J118" s="167">
        <f t="shared" si="7"/>
        <v>0</v>
      </c>
      <c r="K118" s="166">
        <f t="shared" si="8"/>
        <v>0</v>
      </c>
      <c r="L118" s="166" t="str">
        <f t="shared" si="9"/>
        <v/>
      </c>
      <c r="M118" s="165"/>
      <c r="N118" s="166">
        <f>SUM('Pay App 1:Pay App 57'!L118)+SUM('Pay App 1:Pay App 57'!M118)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Data'!$N$2:$BW$88,59,FALSE)</f>
        <v>0</v>
      </c>
      <c r="F119" s="166">
        <f>IFERROR(E119+'Pay App 56'!F119,"")</f>
        <v>0</v>
      </c>
      <c r="G119" s="166">
        <f>SUM('Pay App 1:Pay App 56'!H119)</f>
        <v>0</v>
      </c>
      <c r="H119" s="165"/>
      <c r="I119" s="166">
        <f t="shared" si="6"/>
        <v>0</v>
      </c>
      <c r="J119" s="167">
        <f t="shared" si="7"/>
        <v>0</v>
      </c>
      <c r="K119" s="166">
        <f t="shared" si="8"/>
        <v>0</v>
      </c>
      <c r="L119" s="166" t="str">
        <f t="shared" si="9"/>
        <v/>
      </c>
      <c r="M119" s="165"/>
      <c r="N119" s="166">
        <f>SUM('Pay App 1:Pay App 57'!L119)+SUM('Pay App 1:Pay App 57'!M119)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Data'!$N$2:$BW$88,59,FALSE)</f>
        <v>0</v>
      </c>
      <c r="F120" s="166">
        <f>IFERROR(E120+'Pay App 56'!F120,"")</f>
        <v>0</v>
      </c>
      <c r="G120" s="166">
        <f>SUM('Pay App 1:Pay App 56'!H120)</f>
        <v>0</v>
      </c>
      <c r="H120" s="165"/>
      <c r="I120" s="166">
        <f t="shared" si="6"/>
        <v>0</v>
      </c>
      <c r="J120" s="167">
        <f t="shared" si="7"/>
        <v>0</v>
      </c>
      <c r="K120" s="166">
        <f t="shared" si="8"/>
        <v>0</v>
      </c>
      <c r="L120" s="166" t="str">
        <f t="shared" si="9"/>
        <v/>
      </c>
      <c r="M120" s="165"/>
      <c r="N120" s="166">
        <f>SUM('Pay App 1:Pay App 57'!L120)+SUM('Pay App 1:Pay App 57'!M120)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Data'!$N$2:$BW$88,59,FALSE)</f>
        <v>0</v>
      </c>
      <c r="F121" s="166">
        <f>IFERROR(E121+'Pay App 56'!F121,"")</f>
        <v>0</v>
      </c>
      <c r="G121" s="166">
        <f>SUM('Pay App 1:Pay App 56'!H121)</f>
        <v>0</v>
      </c>
      <c r="H121" s="165"/>
      <c r="I121" s="166">
        <f t="shared" si="6"/>
        <v>0</v>
      </c>
      <c r="J121" s="167">
        <f t="shared" si="7"/>
        <v>0</v>
      </c>
      <c r="K121" s="166">
        <f t="shared" si="8"/>
        <v>0</v>
      </c>
      <c r="L121" s="166" t="str">
        <f t="shared" si="9"/>
        <v/>
      </c>
      <c r="M121" s="165"/>
      <c r="N121" s="166">
        <f>SUM('Pay App 1:Pay App 57'!L121)+SUM('Pay App 1:Pay App 57'!M121)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Data'!$N$2:$BW$88,59,FALSE)</f>
        <v>0</v>
      </c>
      <c r="F122" s="166">
        <f>IFERROR(E122+'Pay App 56'!F122,"")</f>
        <v>0</v>
      </c>
      <c r="G122" s="166">
        <f>SUM('Pay App 1:Pay App 56'!H122)</f>
        <v>0</v>
      </c>
      <c r="H122" s="165"/>
      <c r="I122" s="166">
        <f t="shared" si="6"/>
        <v>0</v>
      </c>
      <c r="J122" s="167">
        <f t="shared" si="7"/>
        <v>0</v>
      </c>
      <c r="K122" s="166">
        <f t="shared" si="8"/>
        <v>0</v>
      </c>
      <c r="L122" s="166" t="str">
        <f t="shared" si="9"/>
        <v/>
      </c>
      <c r="M122" s="165"/>
      <c r="N122" s="166">
        <f>SUM('Pay App 1:Pay App 57'!L122)+SUM('Pay App 1:Pay App 57'!M122)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Data'!$N$2:$BW$88,59,FALSE)</f>
        <v>0</v>
      </c>
      <c r="F123" s="166">
        <f>IFERROR(E123+'Pay App 56'!F123,"")</f>
        <v>0</v>
      </c>
      <c r="G123" s="166">
        <f>SUM('Pay App 1:Pay App 56'!H123)</f>
        <v>0</v>
      </c>
      <c r="H123" s="165"/>
      <c r="I123" s="166">
        <f t="shared" si="6"/>
        <v>0</v>
      </c>
      <c r="J123" s="167">
        <f t="shared" si="7"/>
        <v>0</v>
      </c>
      <c r="K123" s="166">
        <f t="shared" si="8"/>
        <v>0</v>
      </c>
      <c r="L123" s="166" t="str">
        <f t="shared" si="9"/>
        <v/>
      </c>
      <c r="M123" s="165"/>
      <c r="N123" s="166">
        <f>SUM('Pay App 1:Pay App 57'!L123)+SUM('Pay App 1:Pay App 57'!M123)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Data'!$N$2:$BW$88,59,FALSE)</f>
        <v>0</v>
      </c>
      <c r="F124" s="166">
        <f>IFERROR(E124+'Pay App 56'!F124,"")</f>
        <v>0</v>
      </c>
      <c r="G124" s="166">
        <f>SUM('Pay App 1:Pay App 56'!H124)</f>
        <v>0</v>
      </c>
      <c r="H124" s="165"/>
      <c r="I124" s="166">
        <f t="shared" si="6"/>
        <v>0</v>
      </c>
      <c r="J124" s="167">
        <f t="shared" si="7"/>
        <v>0</v>
      </c>
      <c r="K124" s="166">
        <f t="shared" si="8"/>
        <v>0</v>
      </c>
      <c r="L124" s="166" t="str">
        <f t="shared" si="9"/>
        <v/>
      </c>
      <c r="M124" s="165"/>
      <c r="N124" s="166">
        <f>SUM('Pay App 1:Pay App 57'!L124)+SUM('Pay App 1:Pay App 57'!M124)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Data'!$N$2:$BW$88,59,FALSE)</f>
        <v>0</v>
      </c>
      <c r="F125" s="166">
        <f>IFERROR(E125+'Pay App 56'!F125,"")</f>
        <v>0</v>
      </c>
      <c r="G125" s="166">
        <f>SUM('Pay App 1:Pay App 56'!H125)</f>
        <v>0</v>
      </c>
      <c r="H125" s="165"/>
      <c r="I125" s="166">
        <f t="shared" si="6"/>
        <v>0</v>
      </c>
      <c r="J125" s="167">
        <f t="shared" si="7"/>
        <v>0</v>
      </c>
      <c r="K125" s="166">
        <f t="shared" si="8"/>
        <v>0</v>
      </c>
      <c r="L125" s="166" t="str">
        <f t="shared" si="9"/>
        <v/>
      </c>
      <c r="M125" s="165"/>
      <c r="N125" s="166">
        <f>SUM('Pay App 1:Pay App 57'!L125)+SUM('Pay App 1:Pay App 57'!M125)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Data'!$N$2:$BW$88,59,FALSE)</f>
        <v>0</v>
      </c>
      <c r="F126" s="166">
        <f>IFERROR(E126+'Pay App 56'!F126,"")</f>
        <v>0</v>
      </c>
      <c r="G126" s="166">
        <f>SUM('Pay App 1:Pay App 56'!H126)</f>
        <v>0</v>
      </c>
      <c r="H126" s="165"/>
      <c r="I126" s="166">
        <f t="shared" si="6"/>
        <v>0</v>
      </c>
      <c r="J126" s="167">
        <f t="shared" si="7"/>
        <v>0</v>
      </c>
      <c r="K126" s="166">
        <f t="shared" si="8"/>
        <v>0</v>
      </c>
      <c r="L126" s="166" t="str">
        <f t="shared" si="9"/>
        <v/>
      </c>
      <c r="M126" s="165"/>
      <c r="N126" s="166">
        <f>SUM('Pay App 1:Pay App 57'!L126)+SUM('Pay App 1:Pay App 57'!M126)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Data'!$N$2:$BW$88,59,FALSE)</f>
        <v>0</v>
      </c>
      <c r="F127" s="166">
        <f>IFERROR(E127+'Pay App 56'!F127,"")</f>
        <v>0</v>
      </c>
      <c r="G127" s="166">
        <f>SUM('Pay App 1:Pay App 56'!H127)</f>
        <v>0</v>
      </c>
      <c r="H127" s="165"/>
      <c r="I127" s="166">
        <f t="shared" si="6"/>
        <v>0</v>
      </c>
      <c r="J127" s="167">
        <f t="shared" si="7"/>
        <v>0</v>
      </c>
      <c r="K127" s="166">
        <f t="shared" si="8"/>
        <v>0</v>
      </c>
      <c r="L127" s="166" t="str">
        <f t="shared" si="9"/>
        <v/>
      </c>
      <c r="M127" s="165"/>
      <c r="N127" s="166">
        <f>SUM('Pay App 1:Pay App 57'!L127)+SUM('Pay App 1:Pay App 57'!M127)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Data'!$N$2:$BW$88,59,FALSE)</f>
        <v>0</v>
      </c>
      <c r="F128" s="166">
        <f>IFERROR(E128+'Pay App 56'!F128,"")</f>
        <v>0</v>
      </c>
      <c r="G128" s="166">
        <f>SUM('Pay App 1:Pay App 56'!H128)</f>
        <v>0</v>
      </c>
      <c r="H128" s="165"/>
      <c r="I128" s="166">
        <f t="shared" si="6"/>
        <v>0</v>
      </c>
      <c r="J128" s="167">
        <f t="shared" si="7"/>
        <v>0</v>
      </c>
      <c r="K128" s="166">
        <f t="shared" si="8"/>
        <v>0</v>
      </c>
      <c r="L128" s="166" t="str">
        <f t="shared" si="9"/>
        <v/>
      </c>
      <c r="M128" s="165"/>
      <c r="N128" s="166">
        <f>SUM('Pay App 1:Pay App 57'!L128)+SUM('Pay App 1:Pay App 57'!M128)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Data'!$N$2:$BW$88,59,FALSE)</f>
        <v>0</v>
      </c>
      <c r="F129" s="166">
        <f>IFERROR(E129+'Pay App 56'!F129,"")</f>
        <v>0</v>
      </c>
      <c r="G129" s="166">
        <f>SUM('Pay App 1:Pay App 56'!H129)</f>
        <v>0</v>
      </c>
      <c r="H129" s="165"/>
      <c r="I129" s="166">
        <f t="shared" si="6"/>
        <v>0</v>
      </c>
      <c r="J129" s="167">
        <f t="shared" si="7"/>
        <v>0</v>
      </c>
      <c r="K129" s="166">
        <f t="shared" si="8"/>
        <v>0</v>
      </c>
      <c r="L129" s="166" t="str">
        <f t="shared" si="9"/>
        <v/>
      </c>
      <c r="M129" s="165"/>
      <c r="N129" s="166">
        <f>SUM('Pay App 1:Pay App 57'!L129)+SUM('Pay App 1:Pay App 57'!M129)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Data'!$N$2:$BW$88,59,FALSE)</f>
        <v>0</v>
      </c>
      <c r="F130" s="166">
        <f>IFERROR(E130+'Pay App 56'!F130,"")</f>
        <v>0</v>
      </c>
      <c r="G130" s="166">
        <f>SUM('Pay App 1:Pay App 56'!H130)</f>
        <v>0</v>
      </c>
      <c r="H130" s="165"/>
      <c r="I130" s="166">
        <f t="shared" si="6"/>
        <v>0</v>
      </c>
      <c r="J130" s="167">
        <f t="shared" si="7"/>
        <v>0</v>
      </c>
      <c r="K130" s="166">
        <f t="shared" si="8"/>
        <v>0</v>
      </c>
      <c r="L130" s="166" t="str">
        <f t="shared" si="9"/>
        <v/>
      </c>
      <c r="M130" s="165"/>
      <c r="N130" s="166">
        <f>SUM('Pay App 1:Pay App 57'!L130)+SUM('Pay App 1:Pay App 57'!M130)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Data'!$N$2:$BW$88,59,FALSE)</f>
        <v>0</v>
      </c>
      <c r="F131" s="166">
        <f>IFERROR(E131+'Pay App 56'!F131,"")</f>
        <v>0</v>
      </c>
      <c r="G131" s="166">
        <f>SUM('Pay App 1:Pay App 56'!H131)</f>
        <v>0</v>
      </c>
      <c r="H131" s="165"/>
      <c r="I131" s="166">
        <f t="shared" si="6"/>
        <v>0</v>
      </c>
      <c r="J131" s="167">
        <f t="shared" si="7"/>
        <v>0</v>
      </c>
      <c r="K131" s="166">
        <f t="shared" si="8"/>
        <v>0</v>
      </c>
      <c r="L131" s="166" t="str">
        <f t="shared" si="9"/>
        <v/>
      </c>
      <c r="M131" s="165"/>
      <c r="N131" s="166">
        <f>SUM('Pay App 1:Pay App 57'!L131)+SUM('Pay App 1:Pay App 57'!M131)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Data'!$N$2:$BW$88,59,FALSE)</f>
        <v>0</v>
      </c>
      <c r="F132" s="166">
        <f>IFERROR(E132+'Pay App 56'!F132,"")</f>
        <v>0</v>
      </c>
      <c r="G132" s="166">
        <f>SUM('Pay App 1:Pay App 56'!H132)</f>
        <v>0</v>
      </c>
      <c r="H132" s="165"/>
      <c r="I132" s="166">
        <f t="shared" si="6"/>
        <v>0</v>
      </c>
      <c r="J132" s="167">
        <f t="shared" si="7"/>
        <v>0</v>
      </c>
      <c r="K132" s="166">
        <f t="shared" si="8"/>
        <v>0</v>
      </c>
      <c r="L132" s="166" t="str">
        <f t="shared" si="9"/>
        <v/>
      </c>
      <c r="M132" s="165"/>
      <c r="N132" s="166">
        <f>SUM('Pay App 1:Pay App 57'!L132)+SUM('Pay App 1:Pay App 57'!M132)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Data'!$N$2:$BW$88,59,FALSE)</f>
        <v>0</v>
      </c>
      <c r="F133" s="166">
        <f>IFERROR(E133+'Pay App 56'!F133,"")</f>
        <v>0</v>
      </c>
      <c r="G133" s="166">
        <f>SUM('Pay App 1:Pay App 56'!H133)</f>
        <v>0</v>
      </c>
      <c r="H133" s="165"/>
      <c r="I133" s="166">
        <f t="shared" si="6"/>
        <v>0</v>
      </c>
      <c r="J133" s="167">
        <f t="shared" si="7"/>
        <v>0</v>
      </c>
      <c r="K133" s="166">
        <f t="shared" si="8"/>
        <v>0</v>
      </c>
      <c r="L133" s="166" t="str">
        <f t="shared" si="9"/>
        <v/>
      </c>
      <c r="M133" s="165"/>
      <c r="N133" s="166">
        <f>SUM('Pay App 1:Pay App 57'!L133)+SUM('Pay App 1:Pay App 57'!M133)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Data'!$N$2:$BW$88,59,FALSE)</f>
        <v>0</v>
      </c>
      <c r="F134" s="166">
        <f>IFERROR(E134+'Pay App 56'!F134,"")</f>
        <v>0</v>
      </c>
      <c r="G134" s="166">
        <f>SUM('Pay App 1:Pay App 56'!H134)</f>
        <v>0</v>
      </c>
      <c r="H134" s="165"/>
      <c r="I134" s="166">
        <f t="shared" si="6"/>
        <v>0</v>
      </c>
      <c r="J134" s="167">
        <f t="shared" si="7"/>
        <v>0</v>
      </c>
      <c r="K134" s="166">
        <f t="shared" si="8"/>
        <v>0</v>
      </c>
      <c r="L134" s="166" t="str">
        <f t="shared" si="9"/>
        <v/>
      </c>
      <c r="M134" s="165"/>
      <c r="N134" s="166">
        <f>SUM('Pay App 1:Pay App 57'!L134)+SUM('Pay App 1:Pay App 57'!M134)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Data'!$N$2:$BW$88,59,FALSE)</f>
        <v>0</v>
      </c>
      <c r="F135" s="166">
        <f>IFERROR(E135+'Pay App 56'!F135,"")</f>
        <v>0</v>
      </c>
      <c r="G135" s="166">
        <f>SUM('Pay App 1:Pay App 56'!H135)</f>
        <v>0</v>
      </c>
      <c r="H135" s="165"/>
      <c r="I135" s="166">
        <f t="shared" si="6"/>
        <v>0</v>
      </c>
      <c r="J135" s="167">
        <f t="shared" si="7"/>
        <v>0</v>
      </c>
      <c r="K135" s="166">
        <f t="shared" si="8"/>
        <v>0</v>
      </c>
      <c r="L135" s="166" t="str">
        <f t="shared" si="9"/>
        <v/>
      </c>
      <c r="M135" s="165"/>
      <c r="N135" s="166">
        <f>SUM('Pay App 1:Pay App 57'!L135)+SUM('Pay App 1:Pay App 57'!M135)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Data'!$N$2:$BW$88,59,FALSE)</f>
        <v>0</v>
      </c>
      <c r="F136" s="166">
        <f>IFERROR(E136+'Pay App 56'!F136,"")</f>
        <v>0</v>
      </c>
      <c r="G136" s="166">
        <f>SUM('Pay App 1:Pay App 56'!H136)</f>
        <v>0</v>
      </c>
      <c r="H136" s="165"/>
      <c r="I136" s="166">
        <f t="shared" si="6"/>
        <v>0</v>
      </c>
      <c r="J136" s="167">
        <f t="shared" si="7"/>
        <v>0</v>
      </c>
      <c r="K136" s="166">
        <f t="shared" si="8"/>
        <v>0</v>
      </c>
      <c r="L136" s="166" t="str">
        <f t="shared" si="9"/>
        <v/>
      </c>
      <c r="M136" s="165"/>
      <c r="N136" s="166">
        <f>SUM('Pay App 1:Pay App 57'!L136)+SUM('Pay App 1:Pay App 57'!M136)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Data'!$N$2:$BW$88,59,FALSE)</f>
        <v>0</v>
      </c>
      <c r="F137" s="166">
        <f>IFERROR(E137+'Pay App 56'!F137,"")</f>
        <v>0</v>
      </c>
      <c r="G137" s="166">
        <f>SUM('Pay App 1:Pay App 56'!H137)</f>
        <v>0</v>
      </c>
      <c r="H137" s="165"/>
      <c r="I137" s="166">
        <f t="shared" si="6"/>
        <v>0</v>
      </c>
      <c r="J137" s="167">
        <f t="shared" si="7"/>
        <v>0</v>
      </c>
      <c r="K137" s="166">
        <f t="shared" si="8"/>
        <v>0</v>
      </c>
      <c r="L137" s="166" t="str">
        <f t="shared" si="9"/>
        <v/>
      </c>
      <c r="M137" s="165"/>
      <c r="N137" s="166">
        <f>SUM('Pay App 1:Pay App 57'!L137)+SUM('Pay App 1:Pay App 57'!M137)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Data'!$N$2:$BW$88,59,FALSE)</f>
        <v>0</v>
      </c>
      <c r="F138" s="166">
        <f>IFERROR(E138+'Pay App 56'!F138,"")</f>
        <v>0</v>
      </c>
      <c r="G138" s="166">
        <f>SUM('Pay App 1:Pay App 56'!H138)</f>
        <v>0</v>
      </c>
      <c r="H138" s="165"/>
      <c r="I138" s="166">
        <f t="shared" si="6"/>
        <v>0</v>
      </c>
      <c r="J138" s="167">
        <f t="shared" si="7"/>
        <v>0</v>
      </c>
      <c r="K138" s="166">
        <f t="shared" si="8"/>
        <v>0</v>
      </c>
      <c r="L138" s="166" t="str">
        <f t="shared" si="9"/>
        <v/>
      </c>
      <c r="M138" s="165"/>
      <c r="N138" s="166">
        <f>SUM('Pay App 1:Pay App 57'!L138)+SUM('Pay App 1:Pay App 57'!M138)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Data'!$N$2:$BW$88,59,FALSE)</f>
        <v>0</v>
      </c>
      <c r="F139" s="166">
        <f>IFERROR(E139+'Pay App 56'!F139,"")</f>
        <v>0</v>
      </c>
      <c r="G139" s="166">
        <f>SUM('Pay App 1:Pay App 56'!H139)</f>
        <v>0</v>
      </c>
      <c r="H139" s="165"/>
      <c r="I139" s="166">
        <f t="shared" si="6"/>
        <v>0</v>
      </c>
      <c r="J139" s="167">
        <f t="shared" si="7"/>
        <v>0</v>
      </c>
      <c r="K139" s="166">
        <f t="shared" si="8"/>
        <v>0</v>
      </c>
      <c r="L139" s="166" t="str">
        <f t="shared" si="9"/>
        <v/>
      </c>
      <c r="M139" s="165"/>
      <c r="N139" s="166">
        <f>SUM('Pay App 1:Pay App 57'!L139)+SUM('Pay App 1:Pay App 57'!M139)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Data'!$N$2:$BW$88,59,FALSE)</f>
        <v>0</v>
      </c>
      <c r="F140" s="166">
        <f>IFERROR(E140+'Pay App 56'!F140,"")</f>
        <v>0</v>
      </c>
      <c r="G140" s="166">
        <f>SUM('Pay App 1:Pay App 56'!H140)</f>
        <v>0</v>
      </c>
      <c r="H140" s="165"/>
      <c r="I140" s="166">
        <f t="shared" si="6"/>
        <v>0</v>
      </c>
      <c r="J140" s="167">
        <f t="shared" si="7"/>
        <v>0</v>
      </c>
      <c r="K140" s="166">
        <f t="shared" si="8"/>
        <v>0</v>
      </c>
      <c r="L140" s="166" t="str">
        <f t="shared" si="9"/>
        <v/>
      </c>
      <c r="M140" s="165"/>
      <c r="N140" s="166">
        <f>SUM('Pay App 1:Pay App 57'!L140)+SUM('Pay App 1:Pay App 57'!M140)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Data'!$N$2:$BW$88,59,FALSE)</f>
        <v>0</v>
      </c>
      <c r="F141" s="166">
        <f>IFERROR(E141+'Pay App 56'!F141,"")</f>
        <v>0</v>
      </c>
      <c r="G141" s="166">
        <f>SUM('Pay App 1:Pay App 56'!H141)</f>
        <v>0</v>
      </c>
      <c r="H141" s="165"/>
      <c r="I141" s="166">
        <f t="shared" si="6"/>
        <v>0</v>
      </c>
      <c r="J141" s="167">
        <f t="shared" si="7"/>
        <v>0</v>
      </c>
      <c r="K141" s="166">
        <f t="shared" si="8"/>
        <v>0</v>
      </c>
      <c r="L141" s="166" t="str">
        <f t="shared" si="9"/>
        <v/>
      </c>
      <c r="M141" s="165"/>
      <c r="N141" s="166">
        <f>SUM('Pay App 1:Pay App 57'!L141)+SUM('Pay App 1:Pay App 57'!M141)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Data'!$N$2:$BW$88,59,FALSE)</f>
        <v>0</v>
      </c>
      <c r="F142" s="166">
        <f>IFERROR(E142+'Pay App 56'!F142,"")</f>
        <v>0</v>
      </c>
      <c r="G142" s="166">
        <f>SUM('Pay App 1:Pay App 56'!H142)</f>
        <v>0</v>
      </c>
      <c r="H142" s="165"/>
      <c r="I142" s="166">
        <f t="shared" si="6"/>
        <v>0</v>
      </c>
      <c r="J142" s="167">
        <f t="shared" si="7"/>
        <v>0</v>
      </c>
      <c r="K142" s="166">
        <f t="shared" si="8"/>
        <v>0</v>
      </c>
      <c r="L142" s="166" t="str">
        <f t="shared" si="9"/>
        <v/>
      </c>
      <c r="M142" s="165"/>
      <c r="N142" s="166">
        <f>SUM('Pay App 1:Pay App 57'!L142)+SUM('Pay App 1:Pay App 57'!M142)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Data'!$N$2:$BW$88,59,FALSE)</f>
        <v>0</v>
      </c>
      <c r="F143" s="166">
        <f>IFERROR(E143+'Pay App 56'!F143,"")</f>
        <v>0</v>
      </c>
      <c r="G143" s="166">
        <f>SUM('Pay App 1:Pay App 56'!H143)</f>
        <v>0</v>
      </c>
      <c r="H143" s="165"/>
      <c r="I143" s="166">
        <f t="shared" si="6"/>
        <v>0</v>
      </c>
      <c r="J143" s="167">
        <f t="shared" si="7"/>
        <v>0</v>
      </c>
      <c r="K143" s="166">
        <f t="shared" si="8"/>
        <v>0</v>
      </c>
      <c r="L143" s="166" t="str">
        <f t="shared" si="9"/>
        <v/>
      </c>
      <c r="M143" s="165"/>
      <c r="N143" s="166">
        <f>SUM('Pay App 1:Pay App 57'!L143)+SUM('Pay App 1:Pay App 57'!M143)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Data'!$N$2:$BW$88,59,FALSE)</f>
        <v>0</v>
      </c>
      <c r="F144" s="166">
        <f>IFERROR(E144+'Pay App 56'!F144,"")</f>
        <v>0</v>
      </c>
      <c r="G144" s="166">
        <f>SUM('Pay App 1:Pay App 56'!H144)</f>
        <v>0</v>
      </c>
      <c r="H144" s="165"/>
      <c r="I144" s="166">
        <f t="shared" si="6"/>
        <v>0</v>
      </c>
      <c r="J144" s="167">
        <f t="shared" si="7"/>
        <v>0</v>
      </c>
      <c r="K144" s="166">
        <f t="shared" si="8"/>
        <v>0</v>
      </c>
      <c r="L144" s="166" t="str">
        <f t="shared" si="9"/>
        <v/>
      </c>
      <c r="M144" s="165"/>
      <c r="N144" s="166">
        <f>SUM('Pay App 1:Pay App 57'!L144)+SUM('Pay App 1:Pay App 57'!M144)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Data'!$N$2:$BW$88,59,FALSE)</f>
        <v>0</v>
      </c>
      <c r="F145" s="166">
        <f>IFERROR(E145+'Pay App 56'!F145,"")</f>
        <v>0</v>
      </c>
      <c r="G145" s="166">
        <f>SUM('Pay App 1:Pay App 56'!H145)</f>
        <v>0</v>
      </c>
      <c r="H145" s="165"/>
      <c r="I145" s="166">
        <f t="shared" si="6"/>
        <v>0</v>
      </c>
      <c r="J145" s="167">
        <f t="shared" si="7"/>
        <v>0</v>
      </c>
      <c r="K145" s="166">
        <f t="shared" si="8"/>
        <v>0</v>
      </c>
      <c r="L145" s="166" t="str">
        <f t="shared" si="9"/>
        <v/>
      </c>
      <c r="M145" s="165"/>
      <c r="N145" s="166">
        <f>SUM('Pay App 1:Pay App 57'!L145)+SUM('Pay App 1:Pay App 57'!M145)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Data'!$N$2:$BW$88,59,FALSE)</f>
        <v>0</v>
      </c>
      <c r="F146" s="166">
        <f>IFERROR(E146+'Pay App 56'!F146,"")</f>
        <v>0</v>
      </c>
      <c r="G146" s="166">
        <f>SUM('Pay App 1:Pay App 56'!H146)</f>
        <v>0</v>
      </c>
      <c r="H146" s="165"/>
      <c r="I146" s="166">
        <f t="shared" si="6"/>
        <v>0</v>
      </c>
      <c r="J146" s="167">
        <f t="shared" si="7"/>
        <v>0</v>
      </c>
      <c r="K146" s="166">
        <f t="shared" si="8"/>
        <v>0</v>
      </c>
      <c r="L146" s="166" t="str">
        <f t="shared" si="9"/>
        <v/>
      </c>
      <c r="M146" s="165"/>
      <c r="N146" s="166">
        <f>SUM('Pay App 1:Pay App 57'!L146)+SUM('Pay App 1:Pay App 57'!M146)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Data'!$N$2:$BW$88,59,FALSE)</f>
        <v>0</v>
      </c>
      <c r="F147" s="166">
        <f>IFERROR(E147+'Pay App 56'!F147,"")</f>
        <v>0</v>
      </c>
      <c r="G147" s="166">
        <f>SUM('Pay App 1:Pay App 56'!H147)</f>
        <v>0</v>
      </c>
      <c r="H147" s="165"/>
      <c r="I147" s="166">
        <f t="shared" si="6"/>
        <v>0</v>
      </c>
      <c r="J147" s="167">
        <f t="shared" si="7"/>
        <v>0</v>
      </c>
      <c r="K147" s="166">
        <f t="shared" si="8"/>
        <v>0</v>
      </c>
      <c r="L147" s="166" t="str">
        <f t="shared" si="9"/>
        <v/>
      </c>
      <c r="M147" s="165"/>
      <c r="N147" s="166">
        <f>SUM('Pay App 1:Pay App 57'!L147)+SUM('Pay App 1:Pay App 57'!M147)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Data'!$N$2:$BW$88,59,FALSE)</f>
        <v>0</v>
      </c>
      <c r="F148" s="166">
        <f>IFERROR(E148+'Pay App 56'!F148,"")</f>
        <v>0</v>
      </c>
      <c r="G148" s="166">
        <f>SUM('Pay App 1:Pay App 56'!H148)</f>
        <v>0</v>
      </c>
      <c r="H148" s="165"/>
      <c r="I148" s="166">
        <f t="shared" si="6"/>
        <v>0</v>
      </c>
      <c r="J148" s="167">
        <f t="shared" si="7"/>
        <v>0</v>
      </c>
      <c r="K148" s="166">
        <f t="shared" si="8"/>
        <v>0</v>
      </c>
      <c r="L148" s="166" t="str">
        <f t="shared" si="9"/>
        <v/>
      </c>
      <c r="M148" s="165"/>
      <c r="N148" s="166">
        <f>SUM('Pay App 1:Pay App 57'!L148)+SUM('Pay App 1:Pay App 57'!M148)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gfS5/0dDHL1ERGtWvcyXAeccZ7YVg+fmZvZ3OiWt1OHq1UnLYBqN6+SlCcm4rjMwWamJgP/Jh5YPevb7teTLGA==" saltValue="/+z0J3i4SfmeaFqKabg5Ng=="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43" priority="2" operator="equal">
      <formula>0</formula>
    </cfRule>
  </conditionalFormatting>
  <conditionalFormatting sqref="D106:G148">
    <cfRule type="cellIs" dxfId="42" priority="1" operator="equal">
      <formula>0</formula>
    </cfRule>
  </conditionalFormatting>
  <conditionalFormatting sqref="D10:H10 D12:H14 D19:H21">
    <cfRule type="cellIs" dxfId="41" priority="6" operator="equal">
      <formula>0</formula>
    </cfRule>
  </conditionalFormatting>
  <conditionalFormatting sqref="H51">
    <cfRule type="cellIs" dxfId="40" priority="9" operator="lessThan">
      <formula>0</formula>
    </cfRule>
  </conditionalFormatting>
  <conditionalFormatting sqref="I57:I100 K57:K100 I106:I148 K106:K148 N106:O148">
    <cfRule type="cellIs" dxfId="39" priority="14" operator="equal">
      <formula>0</formula>
    </cfRule>
  </conditionalFormatting>
  <conditionalFormatting sqref="J57:J100 J106:J149">
    <cfRule type="cellIs" dxfId="38" priority="11" operator="greaterThan">
      <formula>1</formula>
    </cfRule>
    <cfRule type="cellIs" dxfId="37" priority="12" operator="equal">
      <formula>0</formula>
    </cfRule>
  </conditionalFormatting>
  <conditionalFormatting sqref="K57:K100 K106:K148">
    <cfRule type="cellIs" dxfId="36" priority="10" operator="lessThan">
      <formula>0</formula>
    </cfRule>
  </conditionalFormatting>
  <conditionalFormatting sqref="M57:M100">
    <cfRule type="cellIs" dxfId="35" priority="13" operator="lessThan">
      <formula>0</formula>
    </cfRule>
  </conditionalFormatting>
  <conditionalFormatting sqref="M106:M148">
    <cfRule type="cellIs" dxfId="34" priority="8" operator="lessThan">
      <formula>0</formula>
    </cfRule>
  </conditionalFormatting>
  <conditionalFormatting sqref="N57:O100">
    <cfRule type="cellIs" dxfId="33"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268998B6-80ED-4F62-A533-1730FD523E65}">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B3809B0D-02C1-4097-865F-0F31FF4215C4}">
          <x14:formula1>
            <xm:f>'Graph Data'!$L$74:$L$76</xm:f>
          </x14:formula1>
          <xm:sqref>G17</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1250F-B109-41D4-99D2-B3CD0CE6A09C}">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58</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58'!E149)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58'!G41)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57'!H49)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58.1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Data'!$N$2:$BW$88,60,FALSE)</f>
        <v>0</v>
      </c>
      <c r="F57" s="166">
        <f>IFERROR(E57+'Pay App 57'!F57,"")</f>
        <v>0</v>
      </c>
      <c r="G57" s="166">
        <f>SUM('Pay App 1:Pay App 57'!H57)</f>
        <v>0</v>
      </c>
      <c r="H57" s="165"/>
      <c r="I57" s="166">
        <f>G57+H57</f>
        <v>0</v>
      </c>
      <c r="J57" s="167">
        <f>IFERROR(I57/F57,0)</f>
        <v>0</v>
      </c>
      <c r="K57" s="166">
        <f>IFERROR(F57-I57,"")</f>
        <v>0</v>
      </c>
      <c r="L57" s="166" t="str">
        <f>IF(AND($H$33&lt;100000, $H$33&gt;0, H57&gt;=1),0,IF(AND($H$33&gt;=100000,H57&lt;&gt;""),O57,""))</f>
        <v/>
      </c>
      <c r="M57" s="165"/>
      <c r="N57" s="166">
        <f>SUM('Pay App 1:Pay App 58'!L57)+SUM('Pay App 1:Pay App 58'!M57)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Data'!$N$2:$BW$88,60,FALSE)</f>
        <v>0</v>
      </c>
      <c r="F58" s="166">
        <f>IFERROR(E58+'Pay App 57'!F58,"")</f>
        <v>0</v>
      </c>
      <c r="G58" s="166">
        <f>SUM('Pay App 1:Pay App 57'!H58)</f>
        <v>0</v>
      </c>
      <c r="H58" s="165"/>
      <c r="I58" s="166">
        <f>G58+H58</f>
        <v>0</v>
      </c>
      <c r="J58" s="167">
        <f>IFERROR(I58/F58,0)</f>
        <v>0</v>
      </c>
      <c r="K58" s="166">
        <f>IFERROR(F58-I58,"")</f>
        <v>0</v>
      </c>
      <c r="L58" s="166" t="str">
        <f t="shared" ref="L58:L100" si="0">IF(AND($H$33&lt;100000, $H$33&gt;0, H58&gt;=1),0,IF(AND($H$33&gt;=100000,H58&lt;&gt;""),O58,""))</f>
        <v/>
      </c>
      <c r="M58" s="165"/>
      <c r="N58" s="166">
        <f>SUM('Pay App 1:Pay App 58'!L58)+SUM('Pay App 1:Pay App 58'!M58)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Data'!$N$2:$BW$88,60,FALSE)</f>
        <v>0</v>
      </c>
      <c r="F59" s="166">
        <f>IFERROR(E59+'Pay App 57'!F59,"")</f>
        <v>0</v>
      </c>
      <c r="G59" s="166">
        <f>SUM('Pay App 1:Pay App 57'!H59)</f>
        <v>0</v>
      </c>
      <c r="H59" s="165"/>
      <c r="I59" s="166">
        <f t="shared" ref="I59:I99" si="2">G59+H59</f>
        <v>0</v>
      </c>
      <c r="J59" s="167">
        <f t="shared" ref="J59:J99" si="3">IFERROR(I59/F59,0)</f>
        <v>0</v>
      </c>
      <c r="K59" s="166">
        <f t="shared" ref="K59:K99" si="4">IFERROR(F59-I59,"")</f>
        <v>0</v>
      </c>
      <c r="L59" s="166" t="str">
        <f t="shared" si="0"/>
        <v/>
      </c>
      <c r="M59" s="165"/>
      <c r="N59" s="166">
        <f>SUM('Pay App 1:Pay App 58'!L59)+SUM('Pay App 1:Pay App 58'!M59)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Data'!$N$2:$BW$88,60,FALSE)</f>
        <v>0</v>
      </c>
      <c r="F60" s="166">
        <f>IFERROR(E60+'Pay App 57'!F60,"")</f>
        <v>0</v>
      </c>
      <c r="G60" s="166">
        <f>SUM('Pay App 1:Pay App 57'!H60)</f>
        <v>0</v>
      </c>
      <c r="H60" s="165"/>
      <c r="I60" s="166">
        <f t="shared" si="2"/>
        <v>0</v>
      </c>
      <c r="J60" s="167">
        <f t="shared" si="3"/>
        <v>0</v>
      </c>
      <c r="K60" s="166">
        <f t="shared" si="4"/>
        <v>0</v>
      </c>
      <c r="L60" s="166" t="str">
        <f t="shared" si="0"/>
        <v/>
      </c>
      <c r="M60" s="165"/>
      <c r="N60" s="166">
        <f>SUM('Pay App 1:Pay App 58'!L60)+SUM('Pay App 1:Pay App 58'!M60)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Data'!$N$2:$BW$88,60,FALSE)</f>
        <v>0</v>
      </c>
      <c r="F61" s="166">
        <f>IFERROR(E61+'Pay App 57'!F61,"")</f>
        <v>0</v>
      </c>
      <c r="G61" s="166">
        <f>SUM('Pay App 1:Pay App 57'!H61)</f>
        <v>0</v>
      </c>
      <c r="H61" s="165"/>
      <c r="I61" s="166">
        <f t="shared" si="2"/>
        <v>0</v>
      </c>
      <c r="J61" s="167">
        <f t="shared" si="3"/>
        <v>0</v>
      </c>
      <c r="K61" s="166">
        <f t="shared" si="4"/>
        <v>0</v>
      </c>
      <c r="L61" s="166" t="str">
        <f t="shared" si="0"/>
        <v/>
      </c>
      <c r="M61" s="165"/>
      <c r="N61" s="166">
        <f>SUM('Pay App 1:Pay App 58'!L61)+SUM('Pay App 1:Pay App 58'!M61)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Data'!$N$2:$BW$88,60,FALSE)</f>
        <v>0</v>
      </c>
      <c r="F62" s="166">
        <f>IFERROR(E62+'Pay App 57'!F62,"")</f>
        <v>0</v>
      </c>
      <c r="G62" s="166">
        <f>SUM('Pay App 1:Pay App 57'!H62)</f>
        <v>0</v>
      </c>
      <c r="H62" s="165"/>
      <c r="I62" s="166">
        <f t="shared" si="2"/>
        <v>0</v>
      </c>
      <c r="J62" s="167">
        <f t="shared" si="3"/>
        <v>0</v>
      </c>
      <c r="K62" s="166">
        <f t="shared" si="4"/>
        <v>0</v>
      </c>
      <c r="L62" s="166" t="str">
        <f t="shared" si="0"/>
        <v/>
      </c>
      <c r="M62" s="165"/>
      <c r="N62" s="166">
        <f>SUM('Pay App 1:Pay App 58'!L62)+SUM('Pay App 1:Pay App 58'!M62)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Data'!$N$2:$BW$88,60,FALSE)</f>
        <v>0</v>
      </c>
      <c r="F63" s="166">
        <f>IFERROR(E63+'Pay App 57'!F63,"")</f>
        <v>0</v>
      </c>
      <c r="G63" s="166">
        <f>SUM('Pay App 1:Pay App 57'!H63)</f>
        <v>0</v>
      </c>
      <c r="H63" s="165"/>
      <c r="I63" s="166">
        <f t="shared" si="2"/>
        <v>0</v>
      </c>
      <c r="J63" s="167">
        <f t="shared" si="3"/>
        <v>0</v>
      </c>
      <c r="K63" s="166">
        <f t="shared" si="4"/>
        <v>0</v>
      </c>
      <c r="L63" s="166" t="str">
        <f t="shared" si="0"/>
        <v/>
      </c>
      <c r="M63" s="165"/>
      <c r="N63" s="166">
        <f>SUM('Pay App 1:Pay App 58'!L63)+SUM('Pay App 1:Pay App 58'!M63)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Data'!$N$2:$BW$88,60,FALSE)</f>
        <v>0</v>
      </c>
      <c r="F64" s="166">
        <f>IFERROR(E64+'Pay App 57'!F64,"")</f>
        <v>0</v>
      </c>
      <c r="G64" s="166">
        <f>SUM('Pay App 1:Pay App 57'!H64)</f>
        <v>0</v>
      </c>
      <c r="H64" s="165"/>
      <c r="I64" s="166">
        <f t="shared" si="2"/>
        <v>0</v>
      </c>
      <c r="J64" s="167">
        <f t="shared" si="3"/>
        <v>0</v>
      </c>
      <c r="K64" s="166">
        <f t="shared" si="4"/>
        <v>0</v>
      </c>
      <c r="L64" s="166" t="str">
        <f t="shared" si="0"/>
        <v/>
      </c>
      <c r="M64" s="165"/>
      <c r="N64" s="166">
        <f>SUM('Pay App 1:Pay App 58'!L64)+SUM('Pay App 1:Pay App 58'!M64)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Data'!$N$2:$BW$88,60,FALSE)</f>
        <v>0</v>
      </c>
      <c r="F65" s="166">
        <f>IFERROR(E65+'Pay App 57'!F65,"")</f>
        <v>0</v>
      </c>
      <c r="G65" s="166">
        <f>SUM('Pay App 1:Pay App 57'!H65)</f>
        <v>0</v>
      </c>
      <c r="H65" s="165"/>
      <c r="I65" s="166">
        <f t="shared" si="2"/>
        <v>0</v>
      </c>
      <c r="J65" s="167">
        <f t="shared" si="3"/>
        <v>0</v>
      </c>
      <c r="K65" s="166">
        <f t="shared" si="4"/>
        <v>0</v>
      </c>
      <c r="L65" s="166" t="str">
        <f t="shared" si="0"/>
        <v/>
      </c>
      <c r="M65" s="165"/>
      <c r="N65" s="166">
        <f>SUM('Pay App 1:Pay App 58'!L65)+SUM('Pay App 1:Pay App 58'!M65)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Data'!$N$2:$BW$88,60,FALSE)</f>
        <v>0</v>
      </c>
      <c r="F66" s="166">
        <f>IFERROR(E66+'Pay App 57'!F66,"")</f>
        <v>0</v>
      </c>
      <c r="G66" s="166">
        <f>SUM('Pay App 1:Pay App 57'!H66)</f>
        <v>0</v>
      </c>
      <c r="H66" s="165"/>
      <c r="I66" s="166">
        <f t="shared" si="2"/>
        <v>0</v>
      </c>
      <c r="J66" s="167">
        <f t="shared" si="3"/>
        <v>0</v>
      </c>
      <c r="K66" s="166">
        <f t="shared" si="4"/>
        <v>0</v>
      </c>
      <c r="L66" s="166" t="str">
        <f t="shared" si="0"/>
        <v/>
      </c>
      <c r="M66" s="165"/>
      <c r="N66" s="166">
        <f>SUM('Pay App 1:Pay App 58'!L66)+SUM('Pay App 1:Pay App 58'!M66)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Data'!$N$2:$BW$88,60,FALSE)</f>
        <v>0</v>
      </c>
      <c r="F67" s="166">
        <f>IFERROR(E67+'Pay App 57'!F67,"")</f>
        <v>0</v>
      </c>
      <c r="G67" s="166">
        <f>SUM('Pay App 1:Pay App 57'!H67)</f>
        <v>0</v>
      </c>
      <c r="H67" s="165"/>
      <c r="I67" s="166">
        <f t="shared" si="2"/>
        <v>0</v>
      </c>
      <c r="J67" s="167">
        <f t="shared" si="3"/>
        <v>0</v>
      </c>
      <c r="K67" s="166">
        <f t="shared" si="4"/>
        <v>0</v>
      </c>
      <c r="L67" s="166" t="str">
        <f t="shared" si="0"/>
        <v/>
      </c>
      <c r="M67" s="165"/>
      <c r="N67" s="166">
        <f>SUM('Pay App 1:Pay App 58'!L67)+SUM('Pay App 1:Pay App 58'!M67)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Data'!$N$2:$BW$88,60,FALSE)</f>
        <v>0</v>
      </c>
      <c r="F68" s="166">
        <f>IFERROR(E68+'Pay App 57'!F68,"")</f>
        <v>0</v>
      </c>
      <c r="G68" s="166">
        <f>SUM('Pay App 1:Pay App 57'!H68)</f>
        <v>0</v>
      </c>
      <c r="H68" s="165"/>
      <c r="I68" s="166">
        <f t="shared" si="2"/>
        <v>0</v>
      </c>
      <c r="J68" s="167">
        <f t="shared" si="3"/>
        <v>0</v>
      </c>
      <c r="K68" s="166">
        <f t="shared" si="4"/>
        <v>0</v>
      </c>
      <c r="L68" s="166" t="str">
        <f t="shared" si="0"/>
        <v/>
      </c>
      <c r="M68" s="165"/>
      <c r="N68" s="166">
        <f>SUM('Pay App 1:Pay App 58'!L68)+SUM('Pay App 1:Pay App 58'!M68)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Data'!$N$2:$BW$88,60,FALSE)</f>
        <v>0</v>
      </c>
      <c r="F69" s="166">
        <f>IFERROR(E69+'Pay App 57'!F69,"")</f>
        <v>0</v>
      </c>
      <c r="G69" s="166">
        <f>SUM('Pay App 1:Pay App 57'!H69)</f>
        <v>0</v>
      </c>
      <c r="H69" s="165"/>
      <c r="I69" s="166">
        <f t="shared" si="2"/>
        <v>0</v>
      </c>
      <c r="J69" s="167">
        <f t="shared" si="3"/>
        <v>0</v>
      </c>
      <c r="K69" s="166">
        <f t="shared" si="4"/>
        <v>0</v>
      </c>
      <c r="L69" s="166" t="str">
        <f t="shared" si="0"/>
        <v/>
      </c>
      <c r="M69" s="165"/>
      <c r="N69" s="166">
        <f>SUM('Pay App 1:Pay App 58'!L69)+SUM('Pay App 1:Pay App 58'!M69)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Data'!$N$2:$BW$88,60,FALSE)</f>
        <v>0</v>
      </c>
      <c r="F70" s="166">
        <f>IFERROR(E70+'Pay App 57'!F70,"")</f>
        <v>0</v>
      </c>
      <c r="G70" s="166">
        <f>SUM('Pay App 1:Pay App 57'!H70)</f>
        <v>0</v>
      </c>
      <c r="H70" s="165"/>
      <c r="I70" s="166">
        <f t="shared" si="2"/>
        <v>0</v>
      </c>
      <c r="J70" s="167">
        <f t="shared" si="3"/>
        <v>0</v>
      </c>
      <c r="K70" s="166">
        <f t="shared" si="4"/>
        <v>0</v>
      </c>
      <c r="L70" s="166" t="str">
        <f t="shared" si="0"/>
        <v/>
      </c>
      <c r="M70" s="165"/>
      <c r="N70" s="166">
        <f>SUM('Pay App 1:Pay App 58'!L70)+SUM('Pay App 1:Pay App 58'!M70)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Data'!$N$2:$BW$88,60,FALSE)</f>
        <v>0</v>
      </c>
      <c r="F71" s="166">
        <f>IFERROR(E71+'Pay App 57'!F71,"")</f>
        <v>0</v>
      </c>
      <c r="G71" s="166">
        <f>SUM('Pay App 1:Pay App 57'!H71)</f>
        <v>0</v>
      </c>
      <c r="H71" s="165"/>
      <c r="I71" s="166">
        <f t="shared" si="2"/>
        <v>0</v>
      </c>
      <c r="J71" s="167">
        <f t="shared" si="3"/>
        <v>0</v>
      </c>
      <c r="K71" s="166">
        <f t="shared" si="4"/>
        <v>0</v>
      </c>
      <c r="L71" s="166" t="str">
        <f t="shared" si="0"/>
        <v/>
      </c>
      <c r="M71" s="165"/>
      <c r="N71" s="166">
        <f>SUM('Pay App 1:Pay App 58'!L71)+SUM('Pay App 1:Pay App 58'!M71)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Data'!$N$2:$BW$88,60,FALSE)</f>
        <v>0</v>
      </c>
      <c r="F72" s="166">
        <f>IFERROR(E72+'Pay App 57'!F72,"")</f>
        <v>0</v>
      </c>
      <c r="G72" s="166">
        <f>SUM('Pay App 1:Pay App 57'!H72)</f>
        <v>0</v>
      </c>
      <c r="H72" s="165"/>
      <c r="I72" s="166">
        <f t="shared" si="2"/>
        <v>0</v>
      </c>
      <c r="J72" s="167">
        <f t="shared" si="3"/>
        <v>0</v>
      </c>
      <c r="K72" s="166">
        <f t="shared" si="4"/>
        <v>0</v>
      </c>
      <c r="L72" s="166" t="str">
        <f t="shared" si="0"/>
        <v/>
      </c>
      <c r="M72" s="165"/>
      <c r="N72" s="166">
        <f>SUM('Pay App 1:Pay App 58'!L72)+SUM('Pay App 1:Pay App 58'!M72)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Data'!$N$2:$BW$88,60,FALSE)</f>
        <v>0</v>
      </c>
      <c r="F73" s="166">
        <f>IFERROR(E73+'Pay App 57'!F73,"")</f>
        <v>0</v>
      </c>
      <c r="G73" s="166">
        <f>SUM('Pay App 1:Pay App 57'!H73)</f>
        <v>0</v>
      </c>
      <c r="H73" s="165"/>
      <c r="I73" s="166">
        <f t="shared" si="2"/>
        <v>0</v>
      </c>
      <c r="J73" s="167">
        <f t="shared" si="3"/>
        <v>0</v>
      </c>
      <c r="K73" s="166">
        <f t="shared" si="4"/>
        <v>0</v>
      </c>
      <c r="L73" s="166" t="str">
        <f t="shared" si="0"/>
        <v/>
      </c>
      <c r="M73" s="165"/>
      <c r="N73" s="166">
        <f>SUM('Pay App 1:Pay App 58'!L73)+SUM('Pay App 1:Pay App 58'!M73)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Data'!$N$2:$BW$88,60,FALSE)</f>
        <v>0</v>
      </c>
      <c r="F74" s="166">
        <f>IFERROR(E74+'Pay App 57'!F74,"")</f>
        <v>0</v>
      </c>
      <c r="G74" s="166">
        <f>SUM('Pay App 1:Pay App 57'!H74)</f>
        <v>0</v>
      </c>
      <c r="H74" s="165"/>
      <c r="I74" s="166">
        <f t="shared" si="2"/>
        <v>0</v>
      </c>
      <c r="J74" s="167">
        <f t="shared" si="3"/>
        <v>0</v>
      </c>
      <c r="K74" s="166">
        <f t="shared" si="4"/>
        <v>0</v>
      </c>
      <c r="L74" s="166" t="str">
        <f t="shared" si="0"/>
        <v/>
      </c>
      <c r="M74" s="165"/>
      <c r="N74" s="166">
        <f>SUM('Pay App 1:Pay App 58'!L74)+SUM('Pay App 1:Pay App 58'!M74)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Data'!$N$2:$BW$88,60,FALSE)</f>
        <v>0</v>
      </c>
      <c r="F75" s="166">
        <f>IFERROR(E75+'Pay App 57'!F75,"")</f>
        <v>0</v>
      </c>
      <c r="G75" s="166">
        <f>SUM('Pay App 1:Pay App 57'!H75)</f>
        <v>0</v>
      </c>
      <c r="H75" s="165"/>
      <c r="I75" s="166">
        <f t="shared" si="2"/>
        <v>0</v>
      </c>
      <c r="J75" s="167">
        <f t="shared" si="3"/>
        <v>0</v>
      </c>
      <c r="K75" s="166">
        <f t="shared" si="4"/>
        <v>0</v>
      </c>
      <c r="L75" s="166" t="str">
        <f t="shared" si="0"/>
        <v/>
      </c>
      <c r="M75" s="165"/>
      <c r="N75" s="166">
        <f>SUM('Pay App 1:Pay App 58'!L75)+SUM('Pay App 1:Pay App 58'!M75)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Data'!$N$2:$BW$88,60,FALSE)</f>
        <v>0</v>
      </c>
      <c r="F76" s="166">
        <f>IFERROR(E76+'Pay App 57'!F76,"")</f>
        <v>0</v>
      </c>
      <c r="G76" s="166">
        <f>SUM('Pay App 1:Pay App 57'!H76)</f>
        <v>0</v>
      </c>
      <c r="H76" s="165"/>
      <c r="I76" s="166">
        <f t="shared" si="2"/>
        <v>0</v>
      </c>
      <c r="J76" s="167">
        <f t="shared" si="3"/>
        <v>0</v>
      </c>
      <c r="K76" s="166">
        <f t="shared" si="4"/>
        <v>0</v>
      </c>
      <c r="L76" s="166" t="str">
        <f t="shared" si="0"/>
        <v/>
      </c>
      <c r="M76" s="165"/>
      <c r="N76" s="166">
        <f>SUM('Pay App 1:Pay App 58'!L76)+SUM('Pay App 1:Pay App 58'!M76)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Data'!$N$2:$BW$88,60,FALSE)</f>
        <v>0</v>
      </c>
      <c r="F77" s="166">
        <f>IFERROR(E77+'Pay App 57'!F77,"")</f>
        <v>0</v>
      </c>
      <c r="G77" s="166">
        <f>SUM('Pay App 1:Pay App 57'!H77)</f>
        <v>0</v>
      </c>
      <c r="H77" s="165"/>
      <c r="I77" s="166">
        <f t="shared" si="2"/>
        <v>0</v>
      </c>
      <c r="J77" s="167">
        <f t="shared" si="3"/>
        <v>0</v>
      </c>
      <c r="K77" s="166">
        <f t="shared" si="4"/>
        <v>0</v>
      </c>
      <c r="L77" s="166" t="str">
        <f t="shared" si="0"/>
        <v/>
      </c>
      <c r="M77" s="165"/>
      <c r="N77" s="166">
        <f>SUM('Pay App 1:Pay App 58'!L77)+SUM('Pay App 1:Pay App 58'!M77)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Data'!$N$2:$BW$88,60,FALSE)</f>
        <v>0</v>
      </c>
      <c r="F78" s="166">
        <f>IFERROR(E78+'Pay App 57'!F78,"")</f>
        <v>0</v>
      </c>
      <c r="G78" s="166">
        <f>SUM('Pay App 1:Pay App 57'!H78)</f>
        <v>0</v>
      </c>
      <c r="H78" s="165"/>
      <c r="I78" s="166">
        <f t="shared" si="2"/>
        <v>0</v>
      </c>
      <c r="J78" s="167">
        <f t="shared" si="3"/>
        <v>0</v>
      </c>
      <c r="K78" s="166">
        <f t="shared" si="4"/>
        <v>0</v>
      </c>
      <c r="L78" s="166" t="str">
        <f t="shared" si="0"/>
        <v/>
      </c>
      <c r="M78" s="165"/>
      <c r="N78" s="166">
        <f>SUM('Pay App 1:Pay App 58'!L78)+SUM('Pay App 1:Pay App 58'!M78)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Data'!$N$2:$BW$88,60,FALSE)</f>
        <v>0</v>
      </c>
      <c r="F79" s="166">
        <f>IFERROR(E79+'Pay App 57'!F79,"")</f>
        <v>0</v>
      </c>
      <c r="G79" s="166">
        <f>SUM('Pay App 1:Pay App 57'!H79)</f>
        <v>0</v>
      </c>
      <c r="H79" s="165"/>
      <c r="I79" s="166">
        <f t="shared" si="2"/>
        <v>0</v>
      </c>
      <c r="J79" s="167">
        <f t="shared" si="3"/>
        <v>0</v>
      </c>
      <c r="K79" s="166">
        <f t="shared" si="4"/>
        <v>0</v>
      </c>
      <c r="L79" s="166" t="str">
        <f t="shared" si="0"/>
        <v/>
      </c>
      <c r="M79" s="165"/>
      <c r="N79" s="166">
        <f>SUM('Pay App 1:Pay App 58'!L79)+SUM('Pay App 1:Pay App 58'!M79)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Data'!$N$2:$BW$88,60,FALSE)</f>
        <v>0</v>
      </c>
      <c r="F80" s="166">
        <f>IFERROR(E80+'Pay App 57'!F80,"")</f>
        <v>0</v>
      </c>
      <c r="G80" s="166">
        <f>SUM('Pay App 1:Pay App 57'!H80)</f>
        <v>0</v>
      </c>
      <c r="H80" s="165"/>
      <c r="I80" s="166">
        <f t="shared" si="2"/>
        <v>0</v>
      </c>
      <c r="J80" s="167">
        <f t="shared" si="3"/>
        <v>0</v>
      </c>
      <c r="K80" s="166">
        <f t="shared" si="4"/>
        <v>0</v>
      </c>
      <c r="L80" s="166" t="str">
        <f t="shared" si="0"/>
        <v/>
      </c>
      <c r="M80" s="165"/>
      <c r="N80" s="166">
        <f>SUM('Pay App 1:Pay App 58'!L80)+SUM('Pay App 1:Pay App 58'!M80)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Data'!$N$2:$BW$88,60,FALSE)</f>
        <v>0</v>
      </c>
      <c r="F81" s="166">
        <f>IFERROR(E81+'Pay App 57'!F81,"")</f>
        <v>0</v>
      </c>
      <c r="G81" s="166">
        <f>SUM('Pay App 1:Pay App 57'!H81)</f>
        <v>0</v>
      </c>
      <c r="H81" s="165"/>
      <c r="I81" s="166">
        <f t="shared" si="2"/>
        <v>0</v>
      </c>
      <c r="J81" s="167">
        <f t="shared" si="3"/>
        <v>0</v>
      </c>
      <c r="K81" s="166">
        <f t="shared" si="4"/>
        <v>0</v>
      </c>
      <c r="L81" s="166" t="str">
        <f t="shared" si="0"/>
        <v/>
      </c>
      <c r="M81" s="165"/>
      <c r="N81" s="166">
        <f>SUM('Pay App 1:Pay App 58'!L81)+SUM('Pay App 1:Pay App 58'!M81)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Data'!$N$2:$BW$88,60,FALSE)</f>
        <v>0</v>
      </c>
      <c r="F82" s="166">
        <f>IFERROR(E82+'Pay App 57'!F82,"")</f>
        <v>0</v>
      </c>
      <c r="G82" s="166">
        <f>SUM('Pay App 1:Pay App 57'!H82)</f>
        <v>0</v>
      </c>
      <c r="H82" s="165"/>
      <c r="I82" s="166">
        <f t="shared" si="2"/>
        <v>0</v>
      </c>
      <c r="J82" s="167">
        <f t="shared" si="3"/>
        <v>0</v>
      </c>
      <c r="K82" s="166">
        <f t="shared" si="4"/>
        <v>0</v>
      </c>
      <c r="L82" s="166" t="str">
        <f t="shared" si="0"/>
        <v/>
      </c>
      <c r="M82" s="165"/>
      <c r="N82" s="166">
        <f>SUM('Pay App 1:Pay App 58'!L82)+SUM('Pay App 1:Pay App 58'!M82)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Data'!$N$2:$BW$88,60,FALSE)</f>
        <v>0</v>
      </c>
      <c r="F83" s="166">
        <f>IFERROR(E83+'Pay App 57'!F83,"")</f>
        <v>0</v>
      </c>
      <c r="G83" s="166">
        <f>SUM('Pay App 1:Pay App 57'!H83)</f>
        <v>0</v>
      </c>
      <c r="H83" s="165"/>
      <c r="I83" s="166">
        <f t="shared" si="2"/>
        <v>0</v>
      </c>
      <c r="J83" s="167">
        <f t="shared" si="3"/>
        <v>0</v>
      </c>
      <c r="K83" s="166">
        <f t="shared" si="4"/>
        <v>0</v>
      </c>
      <c r="L83" s="166" t="str">
        <f t="shared" si="0"/>
        <v/>
      </c>
      <c r="M83" s="165"/>
      <c r="N83" s="166">
        <f>SUM('Pay App 1:Pay App 58'!L83)+SUM('Pay App 1:Pay App 58'!M83)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Data'!$N$2:$BW$88,60,FALSE)</f>
        <v>0</v>
      </c>
      <c r="F84" s="166">
        <f>IFERROR(E84+'Pay App 57'!F84,"")</f>
        <v>0</v>
      </c>
      <c r="G84" s="166">
        <f>SUM('Pay App 1:Pay App 57'!H84)</f>
        <v>0</v>
      </c>
      <c r="H84" s="165"/>
      <c r="I84" s="166">
        <f t="shared" si="2"/>
        <v>0</v>
      </c>
      <c r="J84" s="167">
        <f t="shared" si="3"/>
        <v>0</v>
      </c>
      <c r="K84" s="166">
        <f t="shared" si="4"/>
        <v>0</v>
      </c>
      <c r="L84" s="166" t="str">
        <f t="shared" si="0"/>
        <v/>
      </c>
      <c r="M84" s="165"/>
      <c r="N84" s="166">
        <f>SUM('Pay App 1:Pay App 58'!L84)+SUM('Pay App 1:Pay App 58'!M84)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Data'!$N$2:$BW$88,60,FALSE)</f>
        <v>0</v>
      </c>
      <c r="F85" s="166">
        <f>IFERROR(E85+'Pay App 57'!F85,"")</f>
        <v>0</v>
      </c>
      <c r="G85" s="166">
        <f>SUM('Pay App 1:Pay App 57'!H85)</f>
        <v>0</v>
      </c>
      <c r="H85" s="165"/>
      <c r="I85" s="166">
        <f t="shared" si="2"/>
        <v>0</v>
      </c>
      <c r="J85" s="167">
        <f t="shared" si="3"/>
        <v>0</v>
      </c>
      <c r="K85" s="166">
        <f t="shared" si="4"/>
        <v>0</v>
      </c>
      <c r="L85" s="166" t="str">
        <f t="shared" si="0"/>
        <v/>
      </c>
      <c r="M85" s="165"/>
      <c r="N85" s="166">
        <f>SUM('Pay App 1:Pay App 58'!L85)+SUM('Pay App 1:Pay App 58'!M85)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Data'!$N$2:$BW$88,60,FALSE)</f>
        <v>0</v>
      </c>
      <c r="F86" s="166">
        <f>IFERROR(E86+'Pay App 57'!F86,"")</f>
        <v>0</v>
      </c>
      <c r="G86" s="166">
        <f>SUM('Pay App 1:Pay App 57'!H86)</f>
        <v>0</v>
      </c>
      <c r="H86" s="165"/>
      <c r="I86" s="166">
        <f t="shared" si="2"/>
        <v>0</v>
      </c>
      <c r="J86" s="167">
        <f t="shared" si="3"/>
        <v>0</v>
      </c>
      <c r="K86" s="166">
        <f t="shared" si="4"/>
        <v>0</v>
      </c>
      <c r="L86" s="166" t="str">
        <f t="shared" si="0"/>
        <v/>
      </c>
      <c r="M86" s="165"/>
      <c r="N86" s="166">
        <f>SUM('Pay App 1:Pay App 58'!L86)+SUM('Pay App 1:Pay App 58'!M86)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Data'!$N$2:$BW$88,60,FALSE)</f>
        <v>0</v>
      </c>
      <c r="F87" s="166">
        <f>IFERROR(E87+'Pay App 57'!F87,"")</f>
        <v>0</v>
      </c>
      <c r="G87" s="166">
        <f>SUM('Pay App 1:Pay App 57'!H87)</f>
        <v>0</v>
      </c>
      <c r="H87" s="165"/>
      <c r="I87" s="166">
        <f t="shared" si="2"/>
        <v>0</v>
      </c>
      <c r="J87" s="167">
        <f t="shared" si="3"/>
        <v>0</v>
      </c>
      <c r="K87" s="166">
        <f t="shared" si="4"/>
        <v>0</v>
      </c>
      <c r="L87" s="166" t="str">
        <f t="shared" si="0"/>
        <v/>
      </c>
      <c r="M87" s="165"/>
      <c r="N87" s="166">
        <f>SUM('Pay App 1:Pay App 58'!L87)+SUM('Pay App 1:Pay App 58'!M87)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Data'!$N$2:$BW$88,60,FALSE)</f>
        <v>0</v>
      </c>
      <c r="F88" s="166">
        <f>IFERROR(E88+'Pay App 57'!F88,"")</f>
        <v>0</v>
      </c>
      <c r="G88" s="166">
        <f>SUM('Pay App 1:Pay App 57'!H88)</f>
        <v>0</v>
      </c>
      <c r="H88" s="165"/>
      <c r="I88" s="166">
        <f t="shared" si="2"/>
        <v>0</v>
      </c>
      <c r="J88" s="167">
        <f t="shared" si="3"/>
        <v>0</v>
      </c>
      <c r="K88" s="166">
        <f t="shared" si="4"/>
        <v>0</v>
      </c>
      <c r="L88" s="166" t="str">
        <f t="shared" si="0"/>
        <v/>
      </c>
      <c r="M88" s="165"/>
      <c r="N88" s="166">
        <f>SUM('Pay App 1:Pay App 58'!L88)+SUM('Pay App 1:Pay App 58'!M88)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Data'!$N$2:$BW$88,60,FALSE)</f>
        <v>0</v>
      </c>
      <c r="F89" s="166">
        <f>IFERROR(E89+'Pay App 57'!F89,"")</f>
        <v>0</v>
      </c>
      <c r="G89" s="166">
        <f>SUM('Pay App 1:Pay App 57'!H89)</f>
        <v>0</v>
      </c>
      <c r="H89" s="165"/>
      <c r="I89" s="166">
        <f t="shared" si="2"/>
        <v>0</v>
      </c>
      <c r="J89" s="167">
        <f t="shared" si="3"/>
        <v>0</v>
      </c>
      <c r="K89" s="166">
        <f t="shared" si="4"/>
        <v>0</v>
      </c>
      <c r="L89" s="166" t="str">
        <f t="shared" si="0"/>
        <v/>
      </c>
      <c r="M89" s="165"/>
      <c r="N89" s="166">
        <f>SUM('Pay App 1:Pay App 58'!L89)+SUM('Pay App 1:Pay App 58'!M89)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Data'!$N$2:$BW$88,60,FALSE)</f>
        <v>0</v>
      </c>
      <c r="F90" s="166">
        <f>IFERROR(E90+'Pay App 57'!F90,"")</f>
        <v>0</v>
      </c>
      <c r="G90" s="166">
        <f>SUM('Pay App 1:Pay App 57'!H90)</f>
        <v>0</v>
      </c>
      <c r="H90" s="165"/>
      <c r="I90" s="166">
        <f t="shared" si="2"/>
        <v>0</v>
      </c>
      <c r="J90" s="167">
        <f t="shared" si="3"/>
        <v>0</v>
      </c>
      <c r="K90" s="166">
        <f t="shared" si="4"/>
        <v>0</v>
      </c>
      <c r="L90" s="166" t="str">
        <f t="shared" si="0"/>
        <v/>
      </c>
      <c r="M90" s="165"/>
      <c r="N90" s="166">
        <f>SUM('Pay App 1:Pay App 58'!L90)+SUM('Pay App 1:Pay App 58'!M90)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Data'!$N$2:$BW$88,60,FALSE)</f>
        <v>0</v>
      </c>
      <c r="F91" s="166">
        <f>IFERROR(E91+'Pay App 57'!F91,"")</f>
        <v>0</v>
      </c>
      <c r="G91" s="166">
        <f>SUM('Pay App 1:Pay App 57'!H91)</f>
        <v>0</v>
      </c>
      <c r="H91" s="165"/>
      <c r="I91" s="166">
        <f t="shared" si="2"/>
        <v>0</v>
      </c>
      <c r="J91" s="167">
        <f t="shared" si="3"/>
        <v>0</v>
      </c>
      <c r="K91" s="166">
        <f t="shared" si="4"/>
        <v>0</v>
      </c>
      <c r="L91" s="166" t="str">
        <f t="shared" si="0"/>
        <v/>
      </c>
      <c r="M91" s="165"/>
      <c r="N91" s="166">
        <f>SUM('Pay App 1:Pay App 58'!L91)+SUM('Pay App 1:Pay App 58'!M91)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Data'!$N$2:$BW$88,60,FALSE)</f>
        <v>0</v>
      </c>
      <c r="F92" s="166">
        <f>IFERROR(E92+'Pay App 57'!F92,"")</f>
        <v>0</v>
      </c>
      <c r="G92" s="166">
        <f>SUM('Pay App 1:Pay App 57'!H92)</f>
        <v>0</v>
      </c>
      <c r="H92" s="165"/>
      <c r="I92" s="166">
        <f t="shared" si="2"/>
        <v>0</v>
      </c>
      <c r="J92" s="167">
        <f t="shared" si="3"/>
        <v>0</v>
      </c>
      <c r="K92" s="166">
        <f t="shared" si="4"/>
        <v>0</v>
      </c>
      <c r="L92" s="166" t="str">
        <f t="shared" si="0"/>
        <v/>
      </c>
      <c r="M92" s="165"/>
      <c r="N92" s="166">
        <f>SUM('Pay App 1:Pay App 58'!L92)+SUM('Pay App 1:Pay App 58'!M92)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Data'!$N$2:$BW$88,60,FALSE)</f>
        <v>0</v>
      </c>
      <c r="F93" s="166">
        <f>IFERROR(E93+'Pay App 57'!F93,"")</f>
        <v>0</v>
      </c>
      <c r="G93" s="166">
        <f>SUM('Pay App 1:Pay App 57'!H93)</f>
        <v>0</v>
      </c>
      <c r="H93" s="165"/>
      <c r="I93" s="166">
        <f t="shared" si="2"/>
        <v>0</v>
      </c>
      <c r="J93" s="167">
        <f t="shared" si="3"/>
        <v>0</v>
      </c>
      <c r="K93" s="166">
        <f t="shared" si="4"/>
        <v>0</v>
      </c>
      <c r="L93" s="166" t="str">
        <f t="shared" si="0"/>
        <v/>
      </c>
      <c r="M93" s="165"/>
      <c r="N93" s="166">
        <f>SUM('Pay App 1:Pay App 58'!L93)+SUM('Pay App 1:Pay App 58'!M93)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Data'!$N$2:$BW$88,60,FALSE)</f>
        <v>0</v>
      </c>
      <c r="F94" s="166">
        <f>IFERROR(E94+'Pay App 57'!F94,"")</f>
        <v>0</v>
      </c>
      <c r="G94" s="166">
        <f>SUM('Pay App 1:Pay App 57'!H94)</f>
        <v>0</v>
      </c>
      <c r="H94" s="165"/>
      <c r="I94" s="166">
        <f t="shared" si="2"/>
        <v>0</v>
      </c>
      <c r="J94" s="167">
        <f t="shared" si="3"/>
        <v>0</v>
      </c>
      <c r="K94" s="166">
        <f t="shared" si="4"/>
        <v>0</v>
      </c>
      <c r="L94" s="166" t="str">
        <f t="shared" si="0"/>
        <v/>
      </c>
      <c r="M94" s="165"/>
      <c r="N94" s="166">
        <f>SUM('Pay App 1:Pay App 58'!L94)+SUM('Pay App 1:Pay App 58'!M94)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Data'!$N$2:$BW$88,60,FALSE)</f>
        <v>0</v>
      </c>
      <c r="F95" s="166">
        <f>IFERROR(E95+'Pay App 57'!F95,"")</f>
        <v>0</v>
      </c>
      <c r="G95" s="166">
        <f>SUM('Pay App 1:Pay App 57'!H95)</f>
        <v>0</v>
      </c>
      <c r="H95" s="165"/>
      <c r="I95" s="166">
        <f t="shared" si="2"/>
        <v>0</v>
      </c>
      <c r="J95" s="167">
        <f t="shared" si="3"/>
        <v>0</v>
      </c>
      <c r="K95" s="166">
        <f t="shared" si="4"/>
        <v>0</v>
      </c>
      <c r="L95" s="166" t="str">
        <f t="shared" si="0"/>
        <v/>
      </c>
      <c r="M95" s="165"/>
      <c r="N95" s="166">
        <f>SUM('Pay App 1:Pay App 58'!L95)+SUM('Pay App 1:Pay App 58'!M95)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Data'!$N$2:$BW$88,60,FALSE)</f>
        <v>0</v>
      </c>
      <c r="F96" s="166">
        <f>IFERROR(E96+'Pay App 57'!F96,"")</f>
        <v>0</v>
      </c>
      <c r="G96" s="166">
        <f>SUM('Pay App 1:Pay App 57'!H96)</f>
        <v>0</v>
      </c>
      <c r="H96" s="165"/>
      <c r="I96" s="166">
        <f t="shared" si="2"/>
        <v>0</v>
      </c>
      <c r="J96" s="167">
        <f t="shared" si="3"/>
        <v>0</v>
      </c>
      <c r="K96" s="166">
        <f t="shared" si="4"/>
        <v>0</v>
      </c>
      <c r="L96" s="166" t="str">
        <f t="shared" si="0"/>
        <v/>
      </c>
      <c r="M96" s="165"/>
      <c r="N96" s="166">
        <f>SUM('Pay App 1:Pay App 58'!L96)+SUM('Pay App 1:Pay App 58'!M96)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Data'!$N$2:$BW$88,60,FALSE)</f>
        <v>0</v>
      </c>
      <c r="F97" s="166">
        <f>IFERROR(E97+'Pay App 57'!F97,"")</f>
        <v>0</v>
      </c>
      <c r="G97" s="166">
        <f>SUM('Pay App 1:Pay App 57'!H97)</f>
        <v>0</v>
      </c>
      <c r="H97" s="165"/>
      <c r="I97" s="166">
        <f t="shared" si="2"/>
        <v>0</v>
      </c>
      <c r="J97" s="167">
        <f t="shared" si="3"/>
        <v>0</v>
      </c>
      <c r="K97" s="166">
        <f t="shared" si="4"/>
        <v>0</v>
      </c>
      <c r="L97" s="166" t="str">
        <f t="shared" si="0"/>
        <v/>
      </c>
      <c r="M97" s="165"/>
      <c r="N97" s="166">
        <f>SUM('Pay App 1:Pay App 58'!L97)+SUM('Pay App 1:Pay App 58'!M97)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Data'!$N$2:$BW$88,60,FALSE)</f>
        <v>0</v>
      </c>
      <c r="F98" s="166">
        <f>IFERROR(E98+'Pay App 57'!F98,"")</f>
        <v>0</v>
      </c>
      <c r="G98" s="166">
        <f>SUM('Pay App 1:Pay App 57'!H98)</f>
        <v>0</v>
      </c>
      <c r="H98" s="165"/>
      <c r="I98" s="166">
        <f t="shared" si="2"/>
        <v>0</v>
      </c>
      <c r="J98" s="167">
        <f t="shared" si="3"/>
        <v>0</v>
      </c>
      <c r="K98" s="166">
        <f t="shared" si="4"/>
        <v>0</v>
      </c>
      <c r="L98" s="166" t="str">
        <f t="shared" si="0"/>
        <v/>
      </c>
      <c r="M98" s="165"/>
      <c r="N98" s="166">
        <f>SUM('Pay App 1:Pay App 58'!L98)+SUM('Pay App 1:Pay App 58'!M98)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Data'!$N$2:$BW$88,60,FALSE)</f>
        <v>0</v>
      </c>
      <c r="F99" s="166">
        <f>IFERROR(E99+'Pay App 57'!F99,"")</f>
        <v>0</v>
      </c>
      <c r="G99" s="166">
        <f>SUM('Pay App 1:Pay App 57'!H99)</f>
        <v>0</v>
      </c>
      <c r="H99" s="165"/>
      <c r="I99" s="166">
        <f t="shared" si="2"/>
        <v>0</v>
      </c>
      <c r="J99" s="167">
        <f t="shared" si="3"/>
        <v>0</v>
      </c>
      <c r="K99" s="166">
        <f t="shared" si="4"/>
        <v>0</v>
      </c>
      <c r="L99" s="166" t="str">
        <f t="shared" si="0"/>
        <v/>
      </c>
      <c r="M99" s="165"/>
      <c r="N99" s="166">
        <f>SUM('Pay App 1:Pay App 58'!L99)+SUM('Pay App 1:Pay App 58'!M99)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Data'!$N$2:$BW$88,60,FALSE)</f>
        <v>0</v>
      </c>
      <c r="F100" s="166">
        <f>IFERROR(E100+'Pay App 57'!F100,"")</f>
        <v>0</v>
      </c>
      <c r="G100" s="166">
        <f>SUM('Pay App 1:Pay App 57'!H100)</f>
        <v>0</v>
      </c>
      <c r="H100" s="165"/>
      <c r="I100" s="166">
        <f>G100+H100</f>
        <v>0</v>
      </c>
      <c r="J100" s="167">
        <f>IFERROR(I100/F100,0)</f>
        <v>0</v>
      </c>
      <c r="K100" s="166">
        <f>IFERROR(F100-I100,"")</f>
        <v>0</v>
      </c>
      <c r="L100" s="166" t="str">
        <f t="shared" si="0"/>
        <v/>
      </c>
      <c r="M100" s="165"/>
      <c r="N100" s="166">
        <f>SUM('Pay App 1:Pay App 58'!L100)+SUM('Pay App 1:Pay App 58'!M100)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58.2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Data'!$N$2:$BW$88,60,FALSE)</f>
        <v>0</v>
      </c>
      <c r="F106" s="166">
        <f>IFERROR(E106+'Pay App 57'!F106,"")</f>
        <v>0</v>
      </c>
      <c r="G106" s="166">
        <f>SUM('Pay App 1:Pay App 57'!H106)</f>
        <v>0</v>
      </c>
      <c r="H106" s="165"/>
      <c r="I106" s="166">
        <f>G106+H106</f>
        <v>0</v>
      </c>
      <c r="J106" s="167">
        <f>IFERROR(I106/F106,0)</f>
        <v>0</v>
      </c>
      <c r="K106" s="166">
        <f>IFERROR(F106-I106,"")</f>
        <v>0</v>
      </c>
      <c r="L106" s="166" t="str">
        <f>IF(AND($H$33&lt;100000, $H$33&gt;0, H106&gt;=1),0,IF(AND($H$33&gt;=100000,H106&lt;&gt;""),O106,""))</f>
        <v/>
      </c>
      <c r="M106" s="165"/>
      <c r="N106" s="166">
        <f>SUM('Pay App 1:Pay App 58'!L106)+SUM('Pay App 1:Pay App 58'!M106)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Data'!$N$2:$BW$88,60,FALSE)</f>
        <v>0</v>
      </c>
      <c r="F107" s="166">
        <f>IFERROR(E107+'Pay App 57'!F107,"")</f>
        <v>0</v>
      </c>
      <c r="G107" s="166">
        <f>SUM('Pay App 1:Pay App 57'!H107)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58'!L107)+SUM('Pay App 1:Pay App 58'!M107)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Data'!$N$2:$BW$88,60,FALSE)</f>
        <v>0</v>
      </c>
      <c r="F108" s="166">
        <f>IFERROR(E108+'Pay App 57'!F108,"")</f>
        <v>0</v>
      </c>
      <c r="G108" s="166">
        <f>SUM('Pay App 1:Pay App 57'!H108)</f>
        <v>0</v>
      </c>
      <c r="H108" s="165"/>
      <c r="I108" s="166">
        <f t="shared" si="6"/>
        <v>0</v>
      </c>
      <c r="J108" s="167">
        <f t="shared" si="7"/>
        <v>0</v>
      </c>
      <c r="K108" s="166">
        <f t="shared" si="8"/>
        <v>0</v>
      </c>
      <c r="L108" s="166" t="str">
        <f t="shared" si="9"/>
        <v/>
      </c>
      <c r="M108" s="165"/>
      <c r="N108" s="166">
        <f>SUM('Pay App 1:Pay App 58'!L108)+SUM('Pay App 1:Pay App 58'!M108)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Data'!$N$2:$BW$88,60,FALSE)</f>
        <v>0</v>
      </c>
      <c r="F109" s="166">
        <f>IFERROR(E109+'Pay App 57'!F109,"")</f>
        <v>0</v>
      </c>
      <c r="G109" s="166">
        <f>SUM('Pay App 1:Pay App 57'!H109)</f>
        <v>0</v>
      </c>
      <c r="H109" s="165"/>
      <c r="I109" s="166">
        <f t="shared" si="6"/>
        <v>0</v>
      </c>
      <c r="J109" s="167">
        <f t="shared" si="7"/>
        <v>0</v>
      </c>
      <c r="K109" s="166">
        <f t="shared" si="8"/>
        <v>0</v>
      </c>
      <c r="L109" s="166" t="str">
        <f t="shared" si="9"/>
        <v/>
      </c>
      <c r="M109" s="165"/>
      <c r="N109" s="166">
        <f>SUM('Pay App 1:Pay App 58'!L109)+SUM('Pay App 1:Pay App 58'!M109)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Data'!$N$2:$BW$88,60,FALSE)</f>
        <v>0</v>
      </c>
      <c r="F110" s="166">
        <f>IFERROR(E110+'Pay App 57'!F110,"")</f>
        <v>0</v>
      </c>
      <c r="G110" s="166">
        <f>SUM('Pay App 1:Pay App 57'!H110)</f>
        <v>0</v>
      </c>
      <c r="H110" s="165"/>
      <c r="I110" s="166">
        <f t="shared" si="6"/>
        <v>0</v>
      </c>
      <c r="J110" s="167">
        <f t="shared" si="7"/>
        <v>0</v>
      </c>
      <c r="K110" s="166">
        <f t="shared" si="8"/>
        <v>0</v>
      </c>
      <c r="L110" s="166" t="str">
        <f t="shared" si="9"/>
        <v/>
      </c>
      <c r="M110" s="165"/>
      <c r="N110" s="166">
        <f>SUM('Pay App 1:Pay App 58'!L110)+SUM('Pay App 1:Pay App 58'!M110)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Data'!$N$2:$BW$88,60,FALSE)</f>
        <v>0</v>
      </c>
      <c r="F111" s="166">
        <f>IFERROR(E111+'Pay App 57'!F111,"")</f>
        <v>0</v>
      </c>
      <c r="G111" s="166">
        <f>SUM('Pay App 1:Pay App 57'!H111)</f>
        <v>0</v>
      </c>
      <c r="H111" s="165"/>
      <c r="I111" s="166">
        <f t="shared" si="6"/>
        <v>0</v>
      </c>
      <c r="J111" s="167">
        <f t="shared" si="7"/>
        <v>0</v>
      </c>
      <c r="K111" s="166">
        <f t="shared" si="8"/>
        <v>0</v>
      </c>
      <c r="L111" s="166" t="str">
        <f t="shared" si="9"/>
        <v/>
      </c>
      <c r="M111" s="165"/>
      <c r="N111" s="166">
        <f>SUM('Pay App 1:Pay App 58'!L111)+SUM('Pay App 1:Pay App 58'!M111)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Data'!$N$2:$BW$88,60,FALSE)</f>
        <v>0</v>
      </c>
      <c r="F112" s="166">
        <f>IFERROR(E112+'Pay App 57'!F112,"")</f>
        <v>0</v>
      </c>
      <c r="G112" s="166">
        <f>SUM('Pay App 1:Pay App 57'!H112)</f>
        <v>0</v>
      </c>
      <c r="H112" s="165"/>
      <c r="I112" s="166">
        <f t="shared" si="6"/>
        <v>0</v>
      </c>
      <c r="J112" s="167">
        <f t="shared" si="7"/>
        <v>0</v>
      </c>
      <c r="K112" s="166">
        <f t="shared" si="8"/>
        <v>0</v>
      </c>
      <c r="L112" s="166" t="str">
        <f t="shared" si="9"/>
        <v/>
      </c>
      <c r="M112" s="165"/>
      <c r="N112" s="166">
        <f>SUM('Pay App 1:Pay App 58'!L112)+SUM('Pay App 1:Pay App 58'!M112)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Data'!$N$2:$BW$88,60,FALSE)</f>
        <v>0</v>
      </c>
      <c r="F113" s="166">
        <f>IFERROR(E113+'Pay App 57'!F113,"")</f>
        <v>0</v>
      </c>
      <c r="G113" s="166">
        <f>SUM('Pay App 1:Pay App 57'!H113)</f>
        <v>0</v>
      </c>
      <c r="H113" s="165"/>
      <c r="I113" s="166">
        <f t="shared" si="6"/>
        <v>0</v>
      </c>
      <c r="J113" s="167">
        <f t="shared" si="7"/>
        <v>0</v>
      </c>
      <c r="K113" s="166">
        <f t="shared" si="8"/>
        <v>0</v>
      </c>
      <c r="L113" s="166" t="str">
        <f t="shared" si="9"/>
        <v/>
      </c>
      <c r="M113" s="165"/>
      <c r="N113" s="166">
        <f>SUM('Pay App 1:Pay App 58'!L113)+SUM('Pay App 1:Pay App 58'!M113)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Data'!$N$2:$BW$88,60,FALSE)</f>
        <v>0</v>
      </c>
      <c r="F114" s="166">
        <f>IFERROR(E114+'Pay App 57'!F114,"")</f>
        <v>0</v>
      </c>
      <c r="G114" s="166">
        <f>SUM('Pay App 1:Pay App 57'!H114)</f>
        <v>0</v>
      </c>
      <c r="H114" s="165"/>
      <c r="I114" s="166">
        <f t="shared" si="6"/>
        <v>0</v>
      </c>
      <c r="J114" s="167">
        <f t="shared" si="7"/>
        <v>0</v>
      </c>
      <c r="K114" s="166">
        <f t="shared" si="8"/>
        <v>0</v>
      </c>
      <c r="L114" s="166" t="str">
        <f t="shared" si="9"/>
        <v/>
      </c>
      <c r="M114" s="165"/>
      <c r="N114" s="166">
        <f>SUM('Pay App 1:Pay App 58'!L114)+SUM('Pay App 1:Pay App 58'!M114)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Data'!$N$2:$BW$88,60,FALSE)</f>
        <v>0</v>
      </c>
      <c r="F115" s="166">
        <f>IFERROR(E115+'Pay App 57'!F115,"")</f>
        <v>0</v>
      </c>
      <c r="G115" s="166">
        <f>SUM('Pay App 1:Pay App 57'!H115)</f>
        <v>0</v>
      </c>
      <c r="H115" s="165"/>
      <c r="I115" s="166">
        <f t="shared" si="6"/>
        <v>0</v>
      </c>
      <c r="J115" s="167">
        <f t="shared" si="7"/>
        <v>0</v>
      </c>
      <c r="K115" s="166">
        <f t="shared" si="8"/>
        <v>0</v>
      </c>
      <c r="L115" s="166" t="str">
        <f t="shared" si="9"/>
        <v/>
      </c>
      <c r="M115" s="165"/>
      <c r="N115" s="166">
        <f>SUM('Pay App 1:Pay App 58'!L115)+SUM('Pay App 1:Pay App 58'!M115)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Data'!$N$2:$BW$88,60,FALSE)</f>
        <v>0</v>
      </c>
      <c r="F116" s="166">
        <f>IFERROR(E116+'Pay App 57'!F116,"")</f>
        <v>0</v>
      </c>
      <c r="G116" s="166">
        <f>SUM('Pay App 1:Pay App 57'!H116)</f>
        <v>0</v>
      </c>
      <c r="H116" s="165"/>
      <c r="I116" s="166">
        <f t="shared" si="6"/>
        <v>0</v>
      </c>
      <c r="J116" s="167">
        <f t="shared" si="7"/>
        <v>0</v>
      </c>
      <c r="K116" s="166">
        <f t="shared" si="8"/>
        <v>0</v>
      </c>
      <c r="L116" s="166" t="str">
        <f t="shared" si="9"/>
        <v/>
      </c>
      <c r="M116" s="165"/>
      <c r="N116" s="166">
        <f>SUM('Pay App 1:Pay App 58'!L116)+SUM('Pay App 1:Pay App 58'!M116)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Data'!$N$2:$BW$88,60,FALSE)</f>
        <v>0</v>
      </c>
      <c r="F117" s="166">
        <f>IFERROR(E117+'Pay App 57'!F117,"")</f>
        <v>0</v>
      </c>
      <c r="G117" s="166">
        <f>SUM('Pay App 1:Pay App 57'!H117)</f>
        <v>0</v>
      </c>
      <c r="H117" s="165"/>
      <c r="I117" s="166">
        <f t="shared" si="6"/>
        <v>0</v>
      </c>
      <c r="J117" s="167">
        <f t="shared" si="7"/>
        <v>0</v>
      </c>
      <c r="K117" s="166">
        <f t="shared" si="8"/>
        <v>0</v>
      </c>
      <c r="L117" s="166" t="str">
        <f t="shared" si="9"/>
        <v/>
      </c>
      <c r="M117" s="165"/>
      <c r="N117" s="166">
        <f>SUM('Pay App 1:Pay App 58'!L117)+SUM('Pay App 1:Pay App 58'!M117)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Data'!$N$2:$BW$88,60,FALSE)</f>
        <v>0</v>
      </c>
      <c r="F118" s="166">
        <f>IFERROR(E118+'Pay App 57'!F118,"")</f>
        <v>0</v>
      </c>
      <c r="G118" s="166">
        <f>SUM('Pay App 1:Pay App 57'!H118)</f>
        <v>0</v>
      </c>
      <c r="H118" s="165"/>
      <c r="I118" s="166">
        <f t="shared" si="6"/>
        <v>0</v>
      </c>
      <c r="J118" s="167">
        <f t="shared" si="7"/>
        <v>0</v>
      </c>
      <c r="K118" s="166">
        <f t="shared" si="8"/>
        <v>0</v>
      </c>
      <c r="L118" s="166" t="str">
        <f t="shared" si="9"/>
        <v/>
      </c>
      <c r="M118" s="165"/>
      <c r="N118" s="166">
        <f>SUM('Pay App 1:Pay App 58'!L118)+SUM('Pay App 1:Pay App 58'!M118)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Data'!$N$2:$BW$88,60,FALSE)</f>
        <v>0</v>
      </c>
      <c r="F119" s="166">
        <f>IFERROR(E119+'Pay App 57'!F119,"")</f>
        <v>0</v>
      </c>
      <c r="G119" s="166">
        <f>SUM('Pay App 1:Pay App 57'!H119)</f>
        <v>0</v>
      </c>
      <c r="H119" s="165"/>
      <c r="I119" s="166">
        <f t="shared" si="6"/>
        <v>0</v>
      </c>
      <c r="J119" s="167">
        <f t="shared" si="7"/>
        <v>0</v>
      </c>
      <c r="K119" s="166">
        <f t="shared" si="8"/>
        <v>0</v>
      </c>
      <c r="L119" s="166" t="str">
        <f t="shared" si="9"/>
        <v/>
      </c>
      <c r="M119" s="165"/>
      <c r="N119" s="166">
        <f>SUM('Pay App 1:Pay App 58'!L119)+SUM('Pay App 1:Pay App 58'!M119)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Data'!$N$2:$BW$88,60,FALSE)</f>
        <v>0</v>
      </c>
      <c r="F120" s="166">
        <f>IFERROR(E120+'Pay App 57'!F120,"")</f>
        <v>0</v>
      </c>
      <c r="G120" s="166">
        <f>SUM('Pay App 1:Pay App 57'!H120)</f>
        <v>0</v>
      </c>
      <c r="H120" s="165"/>
      <c r="I120" s="166">
        <f t="shared" si="6"/>
        <v>0</v>
      </c>
      <c r="J120" s="167">
        <f t="shared" si="7"/>
        <v>0</v>
      </c>
      <c r="K120" s="166">
        <f t="shared" si="8"/>
        <v>0</v>
      </c>
      <c r="L120" s="166" t="str">
        <f t="shared" si="9"/>
        <v/>
      </c>
      <c r="M120" s="165"/>
      <c r="N120" s="166">
        <f>SUM('Pay App 1:Pay App 58'!L120)+SUM('Pay App 1:Pay App 58'!M120)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Data'!$N$2:$BW$88,60,FALSE)</f>
        <v>0</v>
      </c>
      <c r="F121" s="166">
        <f>IFERROR(E121+'Pay App 57'!F121,"")</f>
        <v>0</v>
      </c>
      <c r="G121" s="166">
        <f>SUM('Pay App 1:Pay App 57'!H121)</f>
        <v>0</v>
      </c>
      <c r="H121" s="165"/>
      <c r="I121" s="166">
        <f t="shared" si="6"/>
        <v>0</v>
      </c>
      <c r="J121" s="167">
        <f t="shared" si="7"/>
        <v>0</v>
      </c>
      <c r="K121" s="166">
        <f t="shared" si="8"/>
        <v>0</v>
      </c>
      <c r="L121" s="166" t="str">
        <f t="shared" si="9"/>
        <v/>
      </c>
      <c r="M121" s="165"/>
      <c r="N121" s="166">
        <f>SUM('Pay App 1:Pay App 58'!L121)+SUM('Pay App 1:Pay App 58'!M121)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Data'!$N$2:$BW$88,60,FALSE)</f>
        <v>0</v>
      </c>
      <c r="F122" s="166">
        <f>IFERROR(E122+'Pay App 57'!F122,"")</f>
        <v>0</v>
      </c>
      <c r="G122" s="166">
        <f>SUM('Pay App 1:Pay App 57'!H122)</f>
        <v>0</v>
      </c>
      <c r="H122" s="165"/>
      <c r="I122" s="166">
        <f t="shared" si="6"/>
        <v>0</v>
      </c>
      <c r="J122" s="167">
        <f t="shared" si="7"/>
        <v>0</v>
      </c>
      <c r="K122" s="166">
        <f t="shared" si="8"/>
        <v>0</v>
      </c>
      <c r="L122" s="166" t="str">
        <f t="shared" si="9"/>
        <v/>
      </c>
      <c r="M122" s="165"/>
      <c r="N122" s="166">
        <f>SUM('Pay App 1:Pay App 58'!L122)+SUM('Pay App 1:Pay App 58'!M122)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Data'!$N$2:$BW$88,60,FALSE)</f>
        <v>0</v>
      </c>
      <c r="F123" s="166">
        <f>IFERROR(E123+'Pay App 57'!F123,"")</f>
        <v>0</v>
      </c>
      <c r="G123" s="166">
        <f>SUM('Pay App 1:Pay App 57'!H123)</f>
        <v>0</v>
      </c>
      <c r="H123" s="165"/>
      <c r="I123" s="166">
        <f t="shared" si="6"/>
        <v>0</v>
      </c>
      <c r="J123" s="167">
        <f t="shared" si="7"/>
        <v>0</v>
      </c>
      <c r="K123" s="166">
        <f t="shared" si="8"/>
        <v>0</v>
      </c>
      <c r="L123" s="166" t="str">
        <f t="shared" si="9"/>
        <v/>
      </c>
      <c r="M123" s="165"/>
      <c r="N123" s="166">
        <f>SUM('Pay App 1:Pay App 58'!L123)+SUM('Pay App 1:Pay App 58'!M123)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Data'!$N$2:$BW$88,60,FALSE)</f>
        <v>0</v>
      </c>
      <c r="F124" s="166">
        <f>IFERROR(E124+'Pay App 57'!F124,"")</f>
        <v>0</v>
      </c>
      <c r="G124" s="166">
        <f>SUM('Pay App 1:Pay App 57'!H124)</f>
        <v>0</v>
      </c>
      <c r="H124" s="165"/>
      <c r="I124" s="166">
        <f t="shared" si="6"/>
        <v>0</v>
      </c>
      <c r="J124" s="167">
        <f t="shared" si="7"/>
        <v>0</v>
      </c>
      <c r="K124" s="166">
        <f t="shared" si="8"/>
        <v>0</v>
      </c>
      <c r="L124" s="166" t="str">
        <f t="shared" si="9"/>
        <v/>
      </c>
      <c r="M124" s="165"/>
      <c r="N124" s="166">
        <f>SUM('Pay App 1:Pay App 58'!L124)+SUM('Pay App 1:Pay App 58'!M124)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Data'!$N$2:$BW$88,60,FALSE)</f>
        <v>0</v>
      </c>
      <c r="F125" s="166">
        <f>IFERROR(E125+'Pay App 57'!F125,"")</f>
        <v>0</v>
      </c>
      <c r="G125" s="166">
        <f>SUM('Pay App 1:Pay App 57'!H125)</f>
        <v>0</v>
      </c>
      <c r="H125" s="165"/>
      <c r="I125" s="166">
        <f t="shared" si="6"/>
        <v>0</v>
      </c>
      <c r="J125" s="167">
        <f t="shared" si="7"/>
        <v>0</v>
      </c>
      <c r="K125" s="166">
        <f t="shared" si="8"/>
        <v>0</v>
      </c>
      <c r="L125" s="166" t="str">
        <f t="shared" si="9"/>
        <v/>
      </c>
      <c r="M125" s="165"/>
      <c r="N125" s="166">
        <f>SUM('Pay App 1:Pay App 58'!L125)+SUM('Pay App 1:Pay App 58'!M125)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Data'!$N$2:$BW$88,60,FALSE)</f>
        <v>0</v>
      </c>
      <c r="F126" s="166">
        <f>IFERROR(E126+'Pay App 57'!F126,"")</f>
        <v>0</v>
      </c>
      <c r="G126" s="166">
        <f>SUM('Pay App 1:Pay App 57'!H126)</f>
        <v>0</v>
      </c>
      <c r="H126" s="165"/>
      <c r="I126" s="166">
        <f t="shared" si="6"/>
        <v>0</v>
      </c>
      <c r="J126" s="167">
        <f t="shared" si="7"/>
        <v>0</v>
      </c>
      <c r="K126" s="166">
        <f t="shared" si="8"/>
        <v>0</v>
      </c>
      <c r="L126" s="166" t="str">
        <f t="shared" si="9"/>
        <v/>
      </c>
      <c r="M126" s="165"/>
      <c r="N126" s="166">
        <f>SUM('Pay App 1:Pay App 58'!L126)+SUM('Pay App 1:Pay App 58'!M126)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Data'!$N$2:$BW$88,60,FALSE)</f>
        <v>0</v>
      </c>
      <c r="F127" s="166">
        <f>IFERROR(E127+'Pay App 57'!F127,"")</f>
        <v>0</v>
      </c>
      <c r="G127" s="166">
        <f>SUM('Pay App 1:Pay App 57'!H127)</f>
        <v>0</v>
      </c>
      <c r="H127" s="165"/>
      <c r="I127" s="166">
        <f t="shared" si="6"/>
        <v>0</v>
      </c>
      <c r="J127" s="167">
        <f t="shared" si="7"/>
        <v>0</v>
      </c>
      <c r="K127" s="166">
        <f t="shared" si="8"/>
        <v>0</v>
      </c>
      <c r="L127" s="166" t="str">
        <f t="shared" si="9"/>
        <v/>
      </c>
      <c r="M127" s="165"/>
      <c r="N127" s="166">
        <f>SUM('Pay App 1:Pay App 58'!L127)+SUM('Pay App 1:Pay App 58'!M127)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Data'!$N$2:$BW$88,60,FALSE)</f>
        <v>0</v>
      </c>
      <c r="F128" s="166">
        <f>IFERROR(E128+'Pay App 57'!F128,"")</f>
        <v>0</v>
      </c>
      <c r="G128" s="166">
        <f>SUM('Pay App 1:Pay App 57'!H128)</f>
        <v>0</v>
      </c>
      <c r="H128" s="165"/>
      <c r="I128" s="166">
        <f t="shared" si="6"/>
        <v>0</v>
      </c>
      <c r="J128" s="167">
        <f t="shared" si="7"/>
        <v>0</v>
      </c>
      <c r="K128" s="166">
        <f t="shared" si="8"/>
        <v>0</v>
      </c>
      <c r="L128" s="166" t="str">
        <f t="shared" si="9"/>
        <v/>
      </c>
      <c r="M128" s="165"/>
      <c r="N128" s="166">
        <f>SUM('Pay App 1:Pay App 58'!L128)+SUM('Pay App 1:Pay App 58'!M128)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Data'!$N$2:$BW$88,60,FALSE)</f>
        <v>0</v>
      </c>
      <c r="F129" s="166">
        <f>IFERROR(E129+'Pay App 57'!F129,"")</f>
        <v>0</v>
      </c>
      <c r="G129" s="166">
        <f>SUM('Pay App 1:Pay App 57'!H129)</f>
        <v>0</v>
      </c>
      <c r="H129" s="165"/>
      <c r="I129" s="166">
        <f t="shared" si="6"/>
        <v>0</v>
      </c>
      <c r="J129" s="167">
        <f t="shared" si="7"/>
        <v>0</v>
      </c>
      <c r="K129" s="166">
        <f t="shared" si="8"/>
        <v>0</v>
      </c>
      <c r="L129" s="166" t="str">
        <f t="shared" si="9"/>
        <v/>
      </c>
      <c r="M129" s="165"/>
      <c r="N129" s="166">
        <f>SUM('Pay App 1:Pay App 58'!L129)+SUM('Pay App 1:Pay App 58'!M129)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Data'!$N$2:$BW$88,60,FALSE)</f>
        <v>0</v>
      </c>
      <c r="F130" s="166">
        <f>IFERROR(E130+'Pay App 57'!F130,"")</f>
        <v>0</v>
      </c>
      <c r="G130" s="166">
        <f>SUM('Pay App 1:Pay App 57'!H130)</f>
        <v>0</v>
      </c>
      <c r="H130" s="165"/>
      <c r="I130" s="166">
        <f t="shared" si="6"/>
        <v>0</v>
      </c>
      <c r="J130" s="167">
        <f t="shared" si="7"/>
        <v>0</v>
      </c>
      <c r="K130" s="166">
        <f t="shared" si="8"/>
        <v>0</v>
      </c>
      <c r="L130" s="166" t="str">
        <f t="shared" si="9"/>
        <v/>
      </c>
      <c r="M130" s="165"/>
      <c r="N130" s="166">
        <f>SUM('Pay App 1:Pay App 58'!L130)+SUM('Pay App 1:Pay App 58'!M130)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Data'!$N$2:$BW$88,60,FALSE)</f>
        <v>0</v>
      </c>
      <c r="F131" s="166">
        <f>IFERROR(E131+'Pay App 57'!F131,"")</f>
        <v>0</v>
      </c>
      <c r="G131" s="166">
        <f>SUM('Pay App 1:Pay App 57'!H131)</f>
        <v>0</v>
      </c>
      <c r="H131" s="165"/>
      <c r="I131" s="166">
        <f t="shared" si="6"/>
        <v>0</v>
      </c>
      <c r="J131" s="167">
        <f t="shared" si="7"/>
        <v>0</v>
      </c>
      <c r="K131" s="166">
        <f t="shared" si="8"/>
        <v>0</v>
      </c>
      <c r="L131" s="166" t="str">
        <f t="shared" si="9"/>
        <v/>
      </c>
      <c r="M131" s="165"/>
      <c r="N131" s="166">
        <f>SUM('Pay App 1:Pay App 58'!L131)+SUM('Pay App 1:Pay App 58'!M131)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Data'!$N$2:$BW$88,60,FALSE)</f>
        <v>0</v>
      </c>
      <c r="F132" s="166">
        <f>IFERROR(E132+'Pay App 57'!F132,"")</f>
        <v>0</v>
      </c>
      <c r="G132" s="166">
        <f>SUM('Pay App 1:Pay App 57'!H132)</f>
        <v>0</v>
      </c>
      <c r="H132" s="165"/>
      <c r="I132" s="166">
        <f t="shared" si="6"/>
        <v>0</v>
      </c>
      <c r="J132" s="167">
        <f t="shared" si="7"/>
        <v>0</v>
      </c>
      <c r="K132" s="166">
        <f t="shared" si="8"/>
        <v>0</v>
      </c>
      <c r="L132" s="166" t="str">
        <f t="shared" si="9"/>
        <v/>
      </c>
      <c r="M132" s="165"/>
      <c r="N132" s="166">
        <f>SUM('Pay App 1:Pay App 58'!L132)+SUM('Pay App 1:Pay App 58'!M132)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Data'!$N$2:$BW$88,60,FALSE)</f>
        <v>0</v>
      </c>
      <c r="F133" s="166">
        <f>IFERROR(E133+'Pay App 57'!F133,"")</f>
        <v>0</v>
      </c>
      <c r="G133" s="166">
        <f>SUM('Pay App 1:Pay App 57'!H133)</f>
        <v>0</v>
      </c>
      <c r="H133" s="165"/>
      <c r="I133" s="166">
        <f t="shared" si="6"/>
        <v>0</v>
      </c>
      <c r="J133" s="167">
        <f t="shared" si="7"/>
        <v>0</v>
      </c>
      <c r="K133" s="166">
        <f t="shared" si="8"/>
        <v>0</v>
      </c>
      <c r="L133" s="166" t="str">
        <f t="shared" si="9"/>
        <v/>
      </c>
      <c r="M133" s="165"/>
      <c r="N133" s="166">
        <f>SUM('Pay App 1:Pay App 58'!L133)+SUM('Pay App 1:Pay App 58'!M133)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Data'!$N$2:$BW$88,60,FALSE)</f>
        <v>0</v>
      </c>
      <c r="F134" s="166">
        <f>IFERROR(E134+'Pay App 57'!F134,"")</f>
        <v>0</v>
      </c>
      <c r="G134" s="166">
        <f>SUM('Pay App 1:Pay App 57'!H134)</f>
        <v>0</v>
      </c>
      <c r="H134" s="165"/>
      <c r="I134" s="166">
        <f t="shared" si="6"/>
        <v>0</v>
      </c>
      <c r="J134" s="167">
        <f t="shared" si="7"/>
        <v>0</v>
      </c>
      <c r="K134" s="166">
        <f t="shared" si="8"/>
        <v>0</v>
      </c>
      <c r="L134" s="166" t="str">
        <f t="shared" si="9"/>
        <v/>
      </c>
      <c r="M134" s="165"/>
      <c r="N134" s="166">
        <f>SUM('Pay App 1:Pay App 58'!L134)+SUM('Pay App 1:Pay App 58'!M134)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Data'!$N$2:$BW$88,60,FALSE)</f>
        <v>0</v>
      </c>
      <c r="F135" s="166">
        <f>IFERROR(E135+'Pay App 57'!F135,"")</f>
        <v>0</v>
      </c>
      <c r="G135" s="166">
        <f>SUM('Pay App 1:Pay App 57'!H135)</f>
        <v>0</v>
      </c>
      <c r="H135" s="165"/>
      <c r="I135" s="166">
        <f t="shared" si="6"/>
        <v>0</v>
      </c>
      <c r="J135" s="167">
        <f t="shared" si="7"/>
        <v>0</v>
      </c>
      <c r="K135" s="166">
        <f t="shared" si="8"/>
        <v>0</v>
      </c>
      <c r="L135" s="166" t="str">
        <f t="shared" si="9"/>
        <v/>
      </c>
      <c r="M135" s="165"/>
      <c r="N135" s="166">
        <f>SUM('Pay App 1:Pay App 58'!L135)+SUM('Pay App 1:Pay App 58'!M135)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Data'!$N$2:$BW$88,60,FALSE)</f>
        <v>0</v>
      </c>
      <c r="F136" s="166">
        <f>IFERROR(E136+'Pay App 57'!F136,"")</f>
        <v>0</v>
      </c>
      <c r="G136" s="166">
        <f>SUM('Pay App 1:Pay App 57'!H136)</f>
        <v>0</v>
      </c>
      <c r="H136" s="165"/>
      <c r="I136" s="166">
        <f t="shared" si="6"/>
        <v>0</v>
      </c>
      <c r="J136" s="167">
        <f t="shared" si="7"/>
        <v>0</v>
      </c>
      <c r="K136" s="166">
        <f t="shared" si="8"/>
        <v>0</v>
      </c>
      <c r="L136" s="166" t="str">
        <f t="shared" si="9"/>
        <v/>
      </c>
      <c r="M136" s="165"/>
      <c r="N136" s="166">
        <f>SUM('Pay App 1:Pay App 58'!L136)+SUM('Pay App 1:Pay App 58'!M136)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Data'!$N$2:$BW$88,60,FALSE)</f>
        <v>0</v>
      </c>
      <c r="F137" s="166">
        <f>IFERROR(E137+'Pay App 57'!F137,"")</f>
        <v>0</v>
      </c>
      <c r="G137" s="166">
        <f>SUM('Pay App 1:Pay App 57'!H137)</f>
        <v>0</v>
      </c>
      <c r="H137" s="165"/>
      <c r="I137" s="166">
        <f t="shared" si="6"/>
        <v>0</v>
      </c>
      <c r="J137" s="167">
        <f t="shared" si="7"/>
        <v>0</v>
      </c>
      <c r="K137" s="166">
        <f t="shared" si="8"/>
        <v>0</v>
      </c>
      <c r="L137" s="166" t="str">
        <f t="shared" si="9"/>
        <v/>
      </c>
      <c r="M137" s="165"/>
      <c r="N137" s="166">
        <f>SUM('Pay App 1:Pay App 58'!L137)+SUM('Pay App 1:Pay App 58'!M137)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Data'!$N$2:$BW$88,60,FALSE)</f>
        <v>0</v>
      </c>
      <c r="F138" s="166">
        <f>IFERROR(E138+'Pay App 57'!F138,"")</f>
        <v>0</v>
      </c>
      <c r="G138" s="166">
        <f>SUM('Pay App 1:Pay App 57'!H138)</f>
        <v>0</v>
      </c>
      <c r="H138" s="165"/>
      <c r="I138" s="166">
        <f t="shared" si="6"/>
        <v>0</v>
      </c>
      <c r="J138" s="167">
        <f t="shared" si="7"/>
        <v>0</v>
      </c>
      <c r="K138" s="166">
        <f t="shared" si="8"/>
        <v>0</v>
      </c>
      <c r="L138" s="166" t="str">
        <f t="shared" si="9"/>
        <v/>
      </c>
      <c r="M138" s="165"/>
      <c r="N138" s="166">
        <f>SUM('Pay App 1:Pay App 58'!L138)+SUM('Pay App 1:Pay App 58'!M138)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Data'!$N$2:$BW$88,60,FALSE)</f>
        <v>0</v>
      </c>
      <c r="F139" s="166">
        <f>IFERROR(E139+'Pay App 57'!F139,"")</f>
        <v>0</v>
      </c>
      <c r="G139" s="166">
        <f>SUM('Pay App 1:Pay App 57'!H139)</f>
        <v>0</v>
      </c>
      <c r="H139" s="165"/>
      <c r="I139" s="166">
        <f t="shared" si="6"/>
        <v>0</v>
      </c>
      <c r="J139" s="167">
        <f t="shared" si="7"/>
        <v>0</v>
      </c>
      <c r="K139" s="166">
        <f t="shared" si="8"/>
        <v>0</v>
      </c>
      <c r="L139" s="166" t="str">
        <f t="shared" si="9"/>
        <v/>
      </c>
      <c r="M139" s="165"/>
      <c r="N139" s="166">
        <f>SUM('Pay App 1:Pay App 58'!L139)+SUM('Pay App 1:Pay App 58'!M139)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Data'!$N$2:$BW$88,60,FALSE)</f>
        <v>0</v>
      </c>
      <c r="F140" s="166">
        <f>IFERROR(E140+'Pay App 57'!F140,"")</f>
        <v>0</v>
      </c>
      <c r="G140" s="166">
        <f>SUM('Pay App 1:Pay App 57'!H140)</f>
        <v>0</v>
      </c>
      <c r="H140" s="165"/>
      <c r="I140" s="166">
        <f t="shared" si="6"/>
        <v>0</v>
      </c>
      <c r="J140" s="167">
        <f t="shared" si="7"/>
        <v>0</v>
      </c>
      <c r="K140" s="166">
        <f t="shared" si="8"/>
        <v>0</v>
      </c>
      <c r="L140" s="166" t="str">
        <f t="shared" si="9"/>
        <v/>
      </c>
      <c r="M140" s="165"/>
      <c r="N140" s="166">
        <f>SUM('Pay App 1:Pay App 58'!L140)+SUM('Pay App 1:Pay App 58'!M140)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Data'!$N$2:$BW$88,60,FALSE)</f>
        <v>0</v>
      </c>
      <c r="F141" s="166">
        <f>IFERROR(E141+'Pay App 57'!F141,"")</f>
        <v>0</v>
      </c>
      <c r="G141" s="166">
        <f>SUM('Pay App 1:Pay App 57'!H141)</f>
        <v>0</v>
      </c>
      <c r="H141" s="165"/>
      <c r="I141" s="166">
        <f t="shared" si="6"/>
        <v>0</v>
      </c>
      <c r="J141" s="167">
        <f t="shared" si="7"/>
        <v>0</v>
      </c>
      <c r="K141" s="166">
        <f t="shared" si="8"/>
        <v>0</v>
      </c>
      <c r="L141" s="166" t="str">
        <f t="shared" si="9"/>
        <v/>
      </c>
      <c r="M141" s="165"/>
      <c r="N141" s="166">
        <f>SUM('Pay App 1:Pay App 58'!L141)+SUM('Pay App 1:Pay App 58'!M141)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Data'!$N$2:$BW$88,60,FALSE)</f>
        <v>0</v>
      </c>
      <c r="F142" s="166">
        <f>IFERROR(E142+'Pay App 57'!F142,"")</f>
        <v>0</v>
      </c>
      <c r="G142" s="166">
        <f>SUM('Pay App 1:Pay App 57'!H142)</f>
        <v>0</v>
      </c>
      <c r="H142" s="165"/>
      <c r="I142" s="166">
        <f t="shared" si="6"/>
        <v>0</v>
      </c>
      <c r="J142" s="167">
        <f t="shared" si="7"/>
        <v>0</v>
      </c>
      <c r="K142" s="166">
        <f t="shared" si="8"/>
        <v>0</v>
      </c>
      <c r="L142" s="166" t="str">
        <f t="shared" si="9"/>
        <v/>
      </c>
      <c r="M142" s="165"/>
      <c r="N142" s="166">
        <f>SUM('Pay App 1:Pay App 58'!L142)+SUM('Pay App 1:Pay App 58'!M142)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Data'!$N$2:$BW$88,60,FALSE)</f>
        <v>0</v>
      </c>
      <c r="F143" s="166">
        <f>IFERROR(E143+'Pay App 57'!F143,"")</f>
        <v>0</v>
      </c>
      <c r="G143" s="166">
        <f>SUM('Pay App 1:Pay App 57'!H143)</f>
        <v>0</v>
      </c>
      <c r="H143" s="165"/>
      <c r="I143" s="166">
        <f t="shared" si="6"/>
        <v>0</v>
      </c>
      <c r="J143" s="167">
        <f t="shared" si="7"/>
        <v>0</v>
      </c>
      <c r="K143" s="166">
        <f t="shared" si="8"/>
        <v>0</v>
      </c>
      <c r="L143" s="166" t="str">
        <f t="shared" si="9"/>
        <v/>
      </c>
      <c r="M143" s="165"/>
      <c r="N143" s="166">
        <f>SUM('Pay App 1:Pay App 58'!L143)+SUM('Pay App 1:Pay App 58'!M143)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Data'!$N$2:$BW$88,60,FALSE)</f>
        <v>0</v>
      </c>
      <c r="F144" s="166">
        <f>IFERROR(E144+'Pay App 57'!F144,"")</f>
        <v>0</v>
      </c>
      <c r="G144" s="166">
        <f>SUM('Pay App 1:Pay App 57'!H144)</f>
        <v>0</v>
      </c>
      <c r="H144" s="165"/>
      <c r="I144" s="166">
        <f t="shared" si="6"/>
        <v>0</v>
      </c>
      <c r="J144" s="167">
        <f t="shared" si="7"/>
        <v>0</v>
      </c>
      <c r="K144" s="166">
        <f t="shared" si="8"/>
        <v>0</v>
      </c>
      <c r="L144" s="166" t="str">
        <f t="shared" si="9"/>
        <v/>
      </c>
      <c r="M144" s="165"/>
      <c r="N144" s="166">
        <f>SUM('Pay App 1:Pay App 58'!L144)+SUM('Pay App 1:Pay App 58'!M144)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Data'!$N$2:$BW$88,60,FALSE)</f>
        <v>0</v>
      </c>
      <c r="F145" s="166">
        <f>IFERROR(E145+'Pay App 57'!F145,"")</f>
        <v>0</v>
      </c>
      <c r="G145" s="166">
        <f>SUM('Pay App 1:Pay App 57'!H145)</f>
        <v>0</v>
      </c>
      <c r="H145" s="165"/>
      <c r="I145" s="166">
        <f t="shared" si="6"/>
        <v>0</v>
      </c>
      <c r="J145" s="167">
        <f t="shared" si="7"/>
        <v>0</v>
      </c>
      <c r="K145" s="166">
        <f t="shared" si="8"/>
        <v>0</v>
      </c>
      <c r="L145" s="166" t="str">
        <f t="shared" si="9"/>
        <v/>
      </c>
      <c r="M145" s="165"/>
      <c r="N145" s="166">
        <f>SUM('Pay App 1:Pay App 58'!L145)+SUM('Pay App 1:Pay App 58'!M145)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Data'!$N$2:$BW$88,60,FALSE)</f>
        <v>0</v>
      </c>
      <c r="F146" s="166">
        <f>IFERROR(E146+'Pay App 57'!F146,"")</f>
        <v>0</v>
      </c>
      <c r="G146" s="166">
        <f>SUM('Pay App 1:Pay App 57'!H146)</f>
        <v>0</v>
      </c>
      <c r="H146" s="165"/>
      <c r="I146" s="166">
        <f t="shared" si="6"/>
        <v>0</v>
      </c>
      <c r="J146" s="167">
        <f t="shared" si="7"/>
        <v>0</v>
      </c>
      <c r="K146" s="166">
        <f t="shared" si="8"/>
        <v>0</v>
      </c>
      <c r="L146" s="166" t="str">
        <f t="shared" si="9"/>
        <v/>
      </c>
      <c r="M146" s="165"/>
      <c r="N146" s="166">
        <f>SUM('Pay App 1:Pay App 58'!L146)+SUM('Pay App 1:Pay App 58'!M146)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Data'!$N$2:$BW$88,60,FALSE)</f>
        <v>0</v>
      </c>
      <c r="F147" s="166">
        <f>IFERROR(E147+'Pay App 57'!F147,"")</f>
        <v>0</v>
      </c>
      <c r="G147" s="166">
        <f>SUM('Pay App 1:Pay App 57'!H147)</f>
        <v>0</v>
      </c>
      <c r="H147" s="165"/>
      <c r="I147" s="166">
        <f t="shared" si="6"/>
        <v>0</v>
      </c>
      <c r="J147" s="167">
        <f t="shared" si="7"/>
        <v>0</v>
      </c>
      <c r="K147" s="166">
        <f t="shared" si="8"/>
        <v>0</v>
      </c>
      <c r="L147" s="166" t="str">
        <f t="shared" si="9"/>
        <v/>
      </c>
      <c r="M147" s="165"/>
      <c r="N147" s="166">
        <f>SUM('Pay App 1:Pay App 58'!L147)+SUM('Pay App 1:Pay App 58'!M147)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Data'!$N$2:$BW$88,60,FALSE)</f>
        <v>0</v>
      </c>
      <c r="F148" s="166">
        <f>IFERROR(E148+'Pay App 57'!F148,"")</f>
        <v>0</v>
      </c>
      <c r="G148" s="166">
        <f>SUM('Pay App 1:Pay App 57'!H148)</f>
        <v>0</v>
      </c>
      <c r="H148" s="165"/>
      <c r="I148" s="166">
        <f t="shared" si="6"/>
        <v>0</v>
      </c>
      <c r="J148" s="167">
        <f t="shared" si="7"/>
        <v>0</v>
      </c>
      <c r="K148" s="166">
        <f t="shared" si="8"/>
        <v>0</v>
      </c>
      <c r="L148" s="166" t="str">
        <f t="shared" si="9"/>
        <v/>
      </c>
      <c r="M148" s="165"/>
      <c r="N148" s="166">
        <f>SUM('Pay App 1:Pay App 58'!L148)+SUM('Pay App 1:Pay App 58'!M148)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pvBA/nFD0+o7eUBEYR7ozqUlFhyrTt6o+kqJx4rm5tDVYCpwREpBjmlylQNjIr2DK2v3zUa1dTMSChaA63aZGw==" saltValue="GajpfWoE4zSQ7FJ5lpUAIA=="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32" priority="2" operator="equal">
      <formula>0</formula>
    </cfRule>
  </conditionalFormatting>
  <conditionalFormatting sqref="D106:G148">
    <cfRule type="cellIs" dxfId="31" priority="1" operator="equal">
      <formula>0</formula>
    </cfRule>
  </conditionalFormatting>
  <conditionalFormatting sqref="D10:H10 D12:H14 D19:H21">
    <cfRule type="cellIs" dxfId="30" priority="6" operator="equal">
      <formula>0</formula>
    </cfRule>
  </conditionalFormatting>
  <conditionalFormatting sqref="H51">
    <cfRule type="cellIs" dxfId="29" priority="9" operator="lessThan">
      <formula>0</formula>
    </cfRule>
  </conditionalFormatting>
  <conditionalFormatting sqref="I57:I100 K57:K100 I106:I148 K106:K148 N106:O148">
    <cfRule type="cellIs" dxfId="28" priority="14" operator="equal">
      <formula>0</formula>
    </cfRule>
  </conditionalFormatting>
  <conditionalFormatting sqref="J57:J100 J106:J149">
    <cfRule type="cellIs" dxfId="27" priority="11" operator="greaterThan">
      <formula>1</formula>
    </cfRule>
    <cfRule type="cellIs" dxfId="26" priority="12" operator="equal">
      <formula>0</formula>
    </cfRule>
  </conditionalFormatting>
  <conditionalFormatting sqref="K57:K100 K106:K148">
    <cfRule type="cellIs" dxfId="25" priority="10" operator="lessThan">
      <formula>0</formula>
    </cfRule>
  </conditionalFormatting>
  <conditionalFormatting sqref="M57:M100">
    <cfRule type="cellIs" dxfId="24" priority="13" operator="lessThan">
      <formula>0</formula>
    </cfRule>
  </conditionalFormatting>
  <conditionalFormatting sqref="M106:M148">
    <cfRule type="cellIs" dxfId="23" priority="8" operator="lessThan">
      <formula>0</formula>
    </cfRule>
  </conditionalFormatting>
  <conditionalFormatting sqref="N57:O100">
    <cfRule type="cellIs" dxfId="22"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04A4124F-8CDA-4887-AC01-06585441B07C}">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83277E05-BDD3-488F-81FC-F03A9BC137A5}">
          <x14:formula1>
            <xm:f>'Graph Data'!$L$74:$L$76</xm:f>
          </x14:formula1>
          <xm:sqref>G17</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53C42-539E-4CC2-BD11-C3B7F8DDFE8E}">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59</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59'!E149)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59'!G41)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58'!H49)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59.1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Data'!$N$2:$BW$88,61,FALSE)</f>
        <v>0</v>
      </c>
      <c r="F57" s="166">
        <f>IFERROR(E57+'Pay App 58'!F57,"")</f>
        <v>0</v>
      </c>
      <c r="G57" s="166">
        <f>SUM('Pay App 1:Pay App 58'!H57)</f>
        <v>0</v>
      </c>
      <c r="H57" s="165"/>
      <c r="I57" s="166">
        <f>G57+H57</f>
        <v>0</v>
      </c>
      <c r="J57" s="167">
        <f>IFERROR(I57/F57,0)</f>
        <v>0</v>
      </c>
      <c r="K57" s="166">
        <f>IFERROR(F57-I57,"")</f>
        <v>0</v>
      </c>
      <c r="L57" s="166" t="str">
        <f>IF(AND($H$33&lt;100000, $H$33&gt;0, H57&gt;=1),0,IF(AND($H$33&gt;=100000,H57&lt;&gt;""),O57,""))</f>
        <v/>
      </c>
      <c r="M57" s="165"/>
      <c r="N57" s="166">
        <f>SUM('Pay App 1:Pay App 59'!L57)+SUM('Pay App 1:Pay App 59'!M57)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Data'!$N$2:$BW$88,61,FALSE)</f>
        <v>0</v>
      </c>
      <c r="F58" s="166">
        <f>IFERROR(E58+'Pay App 58'!F58,"")</f>
        <v>0</v>
      </c>
      <c r="G58" s="166">
        <f>SUM('Pay App 1:Pay App 58'!H58)</f>
        <v>0</v>
      </c>
      <c r="H58" s="165"/>
      <c r="I58" s="166">
        <f>G58+H58</f>
        <v>0</v>
      </c>
      <c r="J58" s="167">
        <f>IFERROR(I58/F58,0)</f>
        <v>0</v>
      </c>
      <c r="K58" s="166">
        <f>IFERROR(F58-I58,"")</f>
        <v>0</v>
      </c>
      <c r="L58" s="166" t="str">
        <f t="shared" ref="L58:L100" si="0">IF(AND($H$33&lt;100000, $H$33&gt;0, H58&gt;=1),0,IF(AND($H$33&gt;=100000,H58&lt;&gt;""),O58,""))</f>
        <v/>
      </c>
      <c r="M58" s="165"/>
      <c r="N58" s="166">
        <f>SUM('Pay App 1:Pay App 59'!L58)+SUM('Pay App 1:Pay App 59'!M58)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Data'!$N$2:$BW$88,61,FALSE)</f>
        <v>0</v>
      </c>
      <c r="F59" s="166">
        <f>IFERROR(E59+'Pay App 58'!F59,"")</f>
        <v>0</v>
      </c>
      <c r="G59" s="166">
        <f>SUM('Pay App 1:Pay App 58'!H59)</f>
        <v>0</v>
      </c>
      <c r="H59" s="165"/>
      <c r="I59" s="166">
        <f t="shared" ref="I59:I99" si="2">G59+H59</f>
        <v>0</v>
      </c>
      <c r="J59" s="167">
        <f t="shared" ref="J59:J99" si="3">IFERROR(I59/F59,0)</f>
        <v>0</v>
      </c>
      <c r="K59" s="166">
        <f t="shared" ref="K59:K99" si="4">IFERROR(F59-I59,"")</f>
        <v>0</v>
      </c>
      <c r="L59" s="166" t="str">
        <f t="shared" si="0"/>
        <v/>
      </c>
      <c r="M59" s="165"/>
      <c r="N59" s="166">
        <f>SUM('Pay App 1:Pay App 59'!L59)+SUM('Pay App 1:Pay App 59'!M59)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Data'!$N$2:$BW$88,61,FALSE)</f>
        <v>0</v>
      </c>
      <c r="F60" s="166">
        <f>IFERROR(E60+'Pay App 58'!F60,"")</f>
        <v>0</v>
      </c>
      <c r="G60" s="166">
        <f>SUM('Pay App 1:Pay App 58'!H60)</f>
        <v>0</v>
      </c>
      <c r="H60" s="165"/>
      <c r="I60" s="166">
        <f t="shared" si="2"/>
        <v>0</v>
      </c>
      <c r="J60" s="167">
        <f t="shared" si="3"/>
        <v>0</v>
      </c>
      <c r="K60" s="166">
        <f t="shared" si="4"/>
        <v>0</v>
      </c>
      <c r="L60" s="166" t="str">
        <f t="shared" si="0"/>
        <v/>
      </c>
      <c r="M60" s="165"/>
      <c r="N60" s="166">
        <f>SUM('Pay App 1:Pay App 59'!L60)+SUM('Pay App 1:Pay App 59'!M60)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Data'!$N$2:$BW$88,61,FALSE)</f>
        <v>0</v>
      </c>
      <c r="F61" s="166">
        <f>IFERROR(E61+'Pay App 58'!F61,"")</f>
        <v>0</v>
      </c>
      <c r="G61" s="166">
        <f>SUM('Pay App 1:Pay App 58'!H61)</f>
        <v>0</v>
      </c>
      <c r="H61" s="165"/>
      <c r="I61" s="166">
        <f t="shared" si="2"/>
        <v>0</v>
      </c>
      <c r="J61" s="167">
        <f t="shared" si="3"/>
        <v>0</v>
      </c>
      <c r="K61" s="166">
        <f t="shared" si="4"/>
        <v>0</v>
      </c>
      <c r="L61" s="166" t="str">
        <f t="shared" si="0"/>
        <v/>
      </c>
      <c r="M61" s="165"/>
      <c r="N61" s="166">
        <f>SUM('Pay App 1:Pay App 59'!L61)+SUM('Pay App 1:Pay App 59'!M61)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Data'!$N$2:$BW$88,61,FALSE)</f>
        <v>0</v>
      </c>
      <c r="F62" s="166">
        <f>IFERROR(E62+'Pay App 58'!F62,"")</f>
        <v>0</v>
      </c>
      <c r="G62" s="166">
        <f>SUM('Pay App 1:Pay App 58'!H62)</f>
        <v>0</v>
      </c>
      <c r="H62" s="165"/>
      <c r="I62" s="166">
        <f t="shared" si="2"/>
        <v>0</v>
      </c>
      <c r="J62" s="167">
        <f t="shared" si="3"/>
        <v>0</v>
      </c>
      <c r="K62" s="166">
        <f t="shared" si="4"/>
        <v>0</v>
      </c>
      <c r="L62" s="166" t="str">
        <f t="shared" si="0"/>
        <v/>
      </c>
      <c r="M62" s="165"/>
      <c r="N62" s="166">
        <f>SUM('Pay App 1:Pay App 59'!L62)+SUM('Pay App 1:Pay App 59'!M62)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Data'!$N$2:$BW$88,61,FALSE)</f>
        <v>0</v>
      </c>
      <c r="F63" s="166">
        <f>IFERROR(E63+'Pay App 58'!F63,"")</f>
        <v>0</v>
      </c>
      <c r="G63" s="166">
        <f>SUM('Pay App 1:Pay App 58'!H63)</f>
        <v>0</v>
      </c>
      <c r="H63" s="165"/>
      <c r="I63" s="166">
        <f t="shared" si="2"/>
        <v>0</v>
      </c>
      <c r="J63" s="167">
        <f t="shared" si="3"/>
        <v>0</v>
      </c>
      <c r="K63" s="166">
        <f t="shared" si="4"/>
        <v>0</v>
      </c>
      <c r="L63" s="166" t="str">
        <f t="shared" si="0"/>
        <v/>
      </c>
      <c r="M63" s="165"/>
      <c r="N63" s="166">
        <f>SUM('Pay App 1:Pay App 59'!L63)+SUM('Pay App 1:Pay App 59'!M63)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Data'!$N$2:$BW$88,61,FALSE)</f>
        <v>0</v>
      </c>
      <c r="F64" s="166">
        <f>IFERROR(E64+'Pay App 58'!F64,"")</f>
        <v>0</v>
      </c>
      <c r="G64" s="166">
        <f>SUM('Pay App 1:Pay App 58'!H64)</f>
        <v>0</v>
      </c>
      <c r="H64" s="165"/>
      <c r="I64" s="166">
        <f t="shared" si="2"/>
        <v>0</v>
      </c>
      <c r="J64" s="167">
        <f t="shared" si="3"/>
        <v>0</v>
      </c>
      <c r="K64" s="166">
        <f t="shared" si="4"/>
        <v>0</v>
      </c>
      <c r="L64" s="166" t="str">
        <f t="shared" si="0"/>
        <v/>
      </c>
      <c r="M64" s="165"/>
      <c r="N64" s="166">
        <f>SUM('Pay App 1:Pay App 59'!L64)+SUM('Pay App 1:Pay App 59'!M64)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Data'!$N$2:$BW$88,61,FALSE)</f>
        <v>0</v>
      </c>
      <c r="F65" s="166">
        <f>IFERROR(E65+'Pay App 58'!F65,"")</f>
        <v>0</v>
      </c>
      <c r="G65" s="166">
        <f>SUM('Pay App 1:Pay App 58'!H65)</f>
        <v>0</v>
      </c>
      <c r="H65" s="165"/>
      <c r="I65" s="166">
        <f t="shared" si="2"/>
        <v>0</v>
      </c>
      <c r="J65" s="167">
        <f t="shared" si="3"/>
        <v>0</v>
      </c>
      <c r="K65" s="166">
        <f t="shared" si="4"/>
        <v>0</v>
      </c>
      <c r="L65" s="166" t="str">
        <f t="shared" si="0"/>
        <v/>
      </c>
      <c r="M65" s="165"/>
      <c r="N65" s="166">
        <f>SUM('Pay App 1:Pay App 59'!L65)+SUM('Pay App 1:Pay App 59'!M65)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Data'!$N$2:$BW$88,61,FALSE)</f>
        <v>0</v>
      </c>
      <c r="F66" s="166">
        <f>IFERROR(E66+'Pay App 58'!F66,"")</f>
        <v>0</v>
      </c>
      <c r="G66" s="166">
        <f>SUM('Pay App 1:Pay App 58'!H66)</f>
        <v>0</v>
      </c>
      <c r="H66" s="165"/>
      <c r="I66" s="166">
        <f t="shared" si="2"/>
        <v>0</v>
      </c>
      <c r="J66" s="167">
        <f t="shared" si="3"/>
        <v>0</v>
      </c>
      <c r="K66" s="166">
        <f t="shared" si="4"/>
        <v>0</v>
      </c>
      <c r="L66" s="166" t="str">
        <f t="shared" si="0"/>
        <v/>
      </c>
      <c r="M66" s="165"/>
      <c r="N66" s="166">
        <f>SUM('Pay App 1:Pay App 59'!L66)+SUM('Pay App 1:Pay App 59'!M66)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Data'!$N$2:$BW$88,61,FALSE)</f>
        <v>0</v>
      </c>
      <c r="F67" s="166">
        <f>IFERROR(E67+'Pay App 58'!F67,"")</f>
        <v>0</v>
      </c>
      <c r="G67" s="166">
        <f>SUM('Pay App 1:Pay App 58'!H67)</f>
        <v>0</v>
      </c>
      <c r="H67" s="165"/>
      <c r="I67" s="166">
        <f t="shared" si="2"/>
        <v>0</v>
      </c>
      <c r="J67" s="167">
        <f t="shared" si="3"/>
        <v>0</v>
      </c>
      <c r="K67" s="166">
        <f t="shared" si="4"/>
        <v>0</v>
      </c>
      <c r="L67" s="166" t="str">
        <f t="shared" si="0"/>
        <v/>
      </c>
      <c r="M67" s="165"/>
      <c r="N67" s="166">
        <f>SUM('Pay App 1:Pay App 59'!L67)+SUM('Pay App 1:Pay App 59'!M67)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Data'!$N$2:$BW$88,61,FALSE)</f>
        <v>0</v>
      </c>
      <c r="F68" s="166">
        <f>IFERROR(E68+'Pay App 58'!F68,"")</f>
        <v>0</v>
      </c>
      <c r="G68" s="166">
        <f>SUM('Pay App 1:Pay App 58'!H68)</f>
        <v>0</v>
      </c>
      <c r="H68" s="165"/>
      <c r="I68" s="166">
        <f t="shared" si="2"/>
        <v>0</v>
      </c>
      <c r="J68" s="167">
        <f t="shared" si="3"/>
        <v>0</v>
      </c>
      <c r="K68" s="166">
        <f t="shared" si="4"/>
        <v>0</v>
      </c>
      <c r="L68" s="166" t="str">
        <f t="shared" si="0"/>
        <v/>
      </c>
      <c r="M68" s="165"/>
      <c r="N68" s="166">
        <f>SUM('Pay App 1:Pay App 59'!L68)+SUM('Pay App 1:Pay App 59'!M68)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Data'!$N$2:$BW$88,61,FALSE)</f>
        <v>0</v>
      </c>
      <c r="F69" s="166">
        <f>IFERROR(E69+'Pay App 58'!F69,"")</f>
        <v>0</v>
      </c>
      <c r="G69" s="166">
        <f>SUM('Pay App 1:Pay App 58'!H69)</f>
        <v>0</v>
      </c>
      <c r="H69" s="165"/>
      <c r="I69" s="166">
        <f t="shared" si="2"/>
        <v>0</v>
      </c>
      <c r="J69" s="167">
        <f t="shared" si="3"/>
        <v>0</v>
      </c>
      <c r="K69" s="166">
        <f t="shared" si="4"/>
        <v>0</v>
      </c>
      <c r="L69" s="166" t="str">
        <f t="shared" si="0"/>
        <v/>
      </c>
      <c r="M69" s="165"/>
      <c r="N69" s="166">
        <f>SUM('Pay App 1:Pay App 59'!L69)+SUM('Pay App 1:Pay App 59'!M69)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Data'!$N$2:$BW$88,61,FALSE)</f>
        <v>0</v>
      </c>
      <c r="F70" s="166">
        <f>IFERROR(E70+'Pay App 58'!F70,"")</f>
        <v>0</v>
      </c>
      <c r="G70" s="166">
        <f>SUM('Pay App 1:Pay App 58'!H70)</f>
        <v>0</v>
      </c>
      <c r="H70" s="165"/>
      <c r="I70" s="166">
        <f t="shared" si="2"/>
        <v>0</v>
      </c>
      <c r="J70" s="167">
        <f t="shared" si="3"/>
        <v>0</v>
      </c>
      <c r="K70" s="166">
        <f t="shared" si="4"/>
        <v>0</v>
      </c>
      <c r="L70" s="166" t="str">
        <f t="shared" si="0"/>
        <v/>
      </c>
      <c r="M70" s="165"/>
      <c r="N70" s="166">
        <f>SUM('Pay App 1:Pay App 59'!L70)+SUM('Pay App 1:Pay App 59'!M70)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Data'!$N$2:$BW$88,61,FALSE)</f>
        <v>0</v>
      </c>
      <c r="F71" s="166">
        <f>IFERROR(E71+'Pay App 58'!F71,"")</f>
        <v>0</v>
      </c>
      <c r="G71" s="166">
        <f>SUM('Pay App 1:Pay App 58'!H71)</f>
        <v>0</v>
      </c>
      <c r="H71" s="165"/>
      <c r="I71" s="166">
        <f t="shared" si="2"/>
        <v>0</v>
      </c>
      <c r="J71" s="167">
        <f t="shared" si="3"/>
        <v>0</v>
      </c>
      <c r="K71" s="166">
        <f t="shared" si="4"/>
        <v>0</v>
      </c>
      <c r="L71" s="166" t="str">
        <f t="shared" si="0"/>
        <v/>
      </c>
      <c r="M71" s="165"/>
      <c r="N71" s="166">
        <f>SUM('Pay App 1:Pay App 59'!L71)+SUM('Pay App 1:Pay App 59'!M71)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Data'!$N$2:$BW$88,61,FALSE)</f>
        <v>0</v>
      </c>
      <c r="F72" s="166">
        <f>IFERROR(E72+'Pay App 58'!F72,"")</f>
        <v>0</v>
      </c>
      <c r="G72" s="166">
        <f>SUM('Pay App 1:Pay App 58'!H72)</f>
        <v>0</v>
      </c>
      <c r="H72" s="165"/>
      <c r="I72" s="166">
        <f t="shared" si="2"/>
        <v>0</v>
      </c>
      <c r="J72" s="167">
        <f t="shared" si="3"/>
        <v>0</v>
      </c>
      <c r="K72" s="166">
        <f t="shared" si="4"/>
        <v>0</v>
      </c>
      <c r="L72" s="166" t="str">
        <f t="shared" si="0"/>
        <v/>
      </c>
      <c r="M72" s="165"/>
      <c r="N72" s="166">
        <f>SUM('Pay App 1:Pay App 59'!L72)+SUM('Pay App 1:Pay App 59'!M72)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Data'!$N$2:$BW$88,61,FALSE)</f>
        <v>0</v>
      </c>
      <c r="F73" s="166">
        <f>IFERROR(E73+'Pay App 58'!F73,"")</f>
        <v>0</v>
      </c>
      <c r="G73" s="166">
        <f>SUM('Pay App 1:Pay App 58'!H73)</f>
        <v>0</v>
      </c>
      <c r="H73" s="165"/>
      <c r="I73" s="166">
        <f t="shared" si="2"/>
        <v>0</v>
      </c>
      <c r="J73" s="167">
        <f t="shared" si="3"/>
        <v>0</v>
      </c>
      <c r="K73" s="166">
        <f t="shared" si="4"/>
        <v>0</v>
      </c>
      <c r="L73" s="166" t="str">
        <f t="shared" si="0"/>
        <v/>
      </c>
      <c r="M73" s="165"/>
      <c r="N73" s="166">
        <f>SUM('Pay App 1:Pay App 59'!L73)+SUM('Pay App 1:Pay App 59'!M73)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Data'!$N$2:$BW$88,61,FALSE)</f>
        <v>0</v>
      </c>
      <c r="F74" s="166">
        <f>IFERROR(E74+'Pay App 58'!F74,"")</f>
        <v>0</v>
      </c>
      <c r="G74" s="166">
        <f>SUM('Pay App 1:Pay App 58'!H74)</f>
        <v>0</v>
      </c>
      <c r="H74" s="165"/>
      <c r="I74" s="166">
        <f t="shared" si="2"/>
        <v>0</v>
      </c>
      <c r="J74" s="167">
        <f t="shared" si="3"/>
        <v>0</v>
      </c>
      <c r="K74" s="166">
        <f t="shared" si="4"/>
        <v>0</v>
      </c>
      <c r="L74" s="166" t="str">
        <f t="shared" si="0"/>
        <v/>
      </c>
      <c r="M74" s="165"/>
      <c r="N74" s="166">
        <f>SUM('Pay App 1:Pay App 59'!L74)+SUM('Pay App 1:Pay App 59'!M74)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Data'!$N$2:$BW$88,61,FALSE)</f>
        <v>0</v>
      </c>
      <c r="F75" s="166">
        <f>IFERROR(E75+'Pay App 58'!F75,"")</f>
        <v>0</v>
      </c>
      <c r="G75" s="166">
        <f>SUM('Pay App 1:Pay App 58'!H75)</f>
        <v>0</v>
      </c>
      <c r="H75" s="165"/>
      <c r="I75" s="166">
        <f t="shared" si="2"/>
        <v>0</v>
      </c>
      <c r="J75" s="167">
        <f t="shared" si="3"/>
        <v>0</v>
      </c>
      <c r="K75" s="166">
        <f t="shared" si="4"/>
        <v>0</v>
      </c>
      <c r="L75" s="166" t="str">
        <f t="shared" si="0"/>
        <v/>
      </c>
      <c r="M75" s="165"/>
      <c r="N75" s="166">
        <f>SUM('Pay App 1:Pay App 59'!L75)+SUM('Pay App 1:Pay App 59'!M75)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Data'!$N$2:$BW$88,61,FALSE)</f>
        <v>0</v>
      </c>
      <c r="F76" s="166">
        <f>IFERROR(E76+'Pay App 58'!F76,"")</f>
        <v>0</v>
      </c>
      <c r="G76" s="166">
        <f>SUM('Pay App 1:Pay App 58'!H76)</f>
        <v>0</v>
      </c>
      <c r="H76" s="165"/>
      <c r="I76" s="166">
        <f t="shared" si="2"/>
        <v>0</v>
      </c>
      <c r="J76" s="167">
        <f t="shared" si="3"/>
        <v>0</v>
      </c>
      <c r="K76" s="166">
        <f t="shared" si="4"/>
        <v>0</v>
      </c>
      <c r="L76" s="166" t="str">
        <f t="shared" si="0"/>
        <v/>
      </c>
      <c r="M76" s="165"/>
      <c r="N76" s="166">
        <f>SUM('Pay App 1:Pay App 59'!L76)+SUM('Pay App 1:Pay App 59'!M76)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Data'!$N$2:$BW$88,61,FALSE)</f>
        <v>0</v>
      </c>
      <c r="F77" s="166">
        <f>IFERROR(E77+'Pay App 58'!F77,"")</f>
        <v>0</v>
      </c>
      <c r="G77" s="166">
        <f>SUM('Pay App 1:Pay App 58'!H77)</f>
        <v>0</v>
      </c>
      <c r="H77" s="165"/>
      <c r="I77" s="166">
        <f t="shared" si="2"/>
        <v>0</v>
      </c>
      <c r="J77" s="167">
        <f t="shared" si="3"/>
        <v>0</v>
      </c>
      <c r="K77" s="166">
        <f t="shared" si="4"/>
        <v>0</v>
      </c>
      <c r="L77" s="166" t="str">
        <f t="shared" si="0"/>
        <v/>
      </c>
      <c r="M77" s="165"/>
      <c r="N77" s="166">
        <f>SUM('Pay App 1:Pay App 59'!L77)+SUM('Pay App 1:Pay App 59'!M77)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Data'!$N$2:$BW$88,61,FALSE)</f>
        <v>0</v>
      </c>
      <c r="F78" s="166">
        <f>IFERROR(E78+'Pay App 58'!F78,"")</f>
        <v>0</v>
      </c>
      <c r="G78" s="166">
        <f>SUM('Pay App 1:Pay App 58'!H78)</f>
        <v>0</v>
      </c>
      <c r="H78" s="165"/>
      <c r="I78" s="166">
        <f t="shared" si="2"/>
        <v>0</v>
      </c>
      <c r="J78" s="167">
        <f t="shared" si="3"/>
        <v>0</v>
      </c>
      <c r="K78" s="166">
        <f t="shared" si="4"/>
        <v>0</v>
      </c>
      <c r="L78" s="166" t="str">
        <f t="shared" si="0"/>
        <v/>
      </c>
      <c r="M78" s="165"/>
      <c r="N78" s="166">
        <f>SUM('Pay App 1:Pay App 59'!L78)+SUM('Pay App 1:Pay App 59'!M78)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Data'!$N$2:$BW$88,61,FALSE)</f>
        <v>0</v>
      </c>
      <c r="F79" s="166">
        <f>IFERROR(E79+'Pay App 58'!F79,"")</f>
        <v>0</v>
      </c>
      <c r="G79" s="166">
        <f>SUM('Pay App 1:Pay App 58'!H79)</f>
        <v>0</v>
      </c>
      <c r="H79" s="165"/>
      <c r="I79" s="166">
        <f t="shared" si="2"/>
        <v>0</v>
      </c>
      <c r="J79" s="167">
        <f t="shared" si="3"/>
        <v>0</v>
      </c>
      <c r="K79" s="166">
        <f t="shared" si="4"/>
        <v>0</v>
      </c>
      <c r="L79" s="166" t="str">
        <f t="shared" si="0"/>
        <v/>
      </c>
      <c r="M79" s="165"/>
      <c r="N79" s="166">
        <f>SUM('Pay App 1:Pay App 59'!L79)+SUM('Pay App 1:Pay App 59'!M79)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Data'!$N$2:$BW$88,61,FALSE)</f>
        <v>0</v>
      </c>
      <c r="F80" s="166">
        <f>IFERROR(E80+'Pay App 58'!F80,"")</f>
        <v>0</v>
      </c>
      <c r="G80" s="166">
        <f>SUM('Pay App 1:Pay App 58'!H80)</f>
        <v>0</v>
      </c>
      <c r="H80" s="165"/>
      <c r="I80" s="166">
        <f t="shared" si="2"/>
        <v>0</v>
      </c>
      <c r="J80" s="167">
        <f t="shared" si="3"/>
        <v>0</v>
      </c>
      <c r="K80" s="166">
        <f t="shared" si="4"/>
        <v>0</v>
      </c>
      <c r="L80" s="166" t="str">
        <f t="shared" si="0"/>
        <v/>
      </c>
      <c r="M80" s="165"/>
      <c r="N80" s="166">
        <f>SUM('Pay App 1:Pay App 59'!L80)+SUM('Pay App 1:Pay App 59'!M80)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Data'!$N$2:$BW$88,61,FALSE)</f>
        <v>0</v>
      </c>
      <c r="F81" s="166">
        <f>IFERROR(E81+'Pay App 58'!F81,"")</f>
        <v>0</v>
      </c>
      <c r="G81" s="166">
        <f>SUM('Pay App 1:Pay App 58'!H81)</f>
        <v>0</v>
      </c>
      <c r="H81" s="165"/>
      <c r="I81" s="166">
        <f t="shared" si="2"/>
        <v>0</v>
      </c>
      <c r="J81" s="167">
        <f t="shared" si="3"/>
        <v>0</v>
      </c>
      <c r="K81" s="166">
        <f t="shared" si="4"/>
        <v>0</v>
      </c>
      <c r="L81" s="166" t="str">
        <f t="shared" si="0"/>
        <v/>
      </c>
      <c r="M81" s="165"/>
      <c r="N81" s="166">
        <f>SUM('Pay App 1:Pay App 59'!L81)+SUM('Pay App 1:Pay App 59'!M81)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Data'!$N$2:$BW$88,61,FALSE)</f>
        <v>0</v>
      </c>
      <c r="F82" s="166">
        <f>IFERROR(E82+'Pay App 58'!F82,"")</f>
        <v>0</v>
      </c>
      <c r="G82" s="166">
        <f>SUM('Pay App 1:Pay App 58'!H82)</f>
        <v>0</v>
      </c>
      <c r="H82" s="165"/>
      <c r="I82" s="166">
        <f t="shared" si="2"/>
        <v>0</v>
      </c>
      <c r="J82" s="167">
        <f t="shared" si="3"/>
        <v>0</v>
      </c>
      <c r="K82" s="166">
        <f t="shared" si="4"/>
        <v>0</v>
      </c>
      <c r="L82" s="166" t="str">
        <f t="shared" si="0"/>
        <v/>
      </c>
      <c r="M82" s="165"/>
      <c r="N82" s="166">
        <f>SUM('Pay App 1:Pay App 59'!L82)+SUM('Pay App 1:Pay App 59'!M82)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Data'!$N$2:$BW$88,61,FALSE)</f>
        <v>0</v>
      </c>
      <c r="F83" s="166">
        <f>IFERROR(E83+'Pay App 58'!F83,"")</f>
        <v>0</v>
      </c>
      <c r="G83" s="166">
        <f>SUM('Pay App 1:Pay App 58'!H83)</f>
        <v>0</v>
      </c>
      <c r="H83" s="165"/>
      <c r="I83" s="166">
        <f t="shared" si="2"/>
        <v>0</v>
      </c>
      <c r="J83" s="167">
        <f t="shared" si="3"/>
        <v>0</v>
      </c>
      <c r="K83" s="166">
        <f t="shared" si="4"/>
        <v>0</v>
      </c>
      <c r="L83" s="166" t="str">
        <f t="shared" si="0"/>
        <v/>
      </c>
      <c r="M83" s="165"/>
      <c r="N83" s="166">
        <f>SUM('Pay App 1:Pay App 59'!L83)+SUM('Pay App 1:Pay App 59'!M83)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Data'!$N$2:$BW$88,61,FALSE)</f>
        <v>0</v>
      </c>
      <c r="F84" s="166">
        <f>IFERROR(E84+'Pay App 58'!F84,"")</f>
        <v>0</v>
      </c>
      <c r="G84" s="166">
        <f>SUM('Pay App 1:Pay App 58'!H84)</f>
        <v>0</v>
      </c>
      <c r="H84" s="165"/>
      <c r="I84" s="166">
        <f t="shared" si="2"/>
        <v>0</v>
      </c>
      <c r="J84" s="167">
        <f t="shared" si="3"/>
        <v>0</v>
      </c>
      <c r="K84" s="166">
        <f t="shared" si="4"/>
        <v>0</v>
      </c>
      <c r="L84" s="166" t="str">
        <f t="shared" si="0"/>
        <v/>
      </c>
      <c r="M84" s="165"/>
      <c r="N84" s="166">
        <f>SUM('Pay App 1:Pay App 59'!L84)+SUM('Pay App 1:Pay App 59'!M84)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Data'!$N$2:$BW$88,61,FALSE)</f>
        <v>0</v>
      </c>
      <c r="F85" s="166">
        <f>IFERROR(E85+'Pay App 58'!F85,"")</f>
        <v>0</v>
      </c>
      <c r="G85" s="166">
        <f>SUM('Pay App 1:Pay App 58'!H85)</f>
        <v>0</v>
      </c>
      <c r="H85" s="165"/>
      <c r="I85" s="166">
        <f t="shared" si="2"/>
        <v>0</v>
      </c>
      <c r="J85" s="167">
        <f t="shared" si="3"/>
        <v>0</v>
      </c>
      <c r="K85" s="166">
        <f t="shared" si="4"/>
        <v>0</v>
      </c>
      <c r="L85" s="166" t="str">
        <f t="shared" si="0"/>
        <v/>
      </c>
      <c r="M85" s="165"/>
      <c r="N85" s="166">
        <f>SUM('Pay App 1:Pay App 59'!L85)+SUM('Pay App 1:Pay App 59'!M85)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Data'!$N$2:$BW$88,61,FALSE)</f>
        <v>0</v>
      </c>
      <c r="F86" s="166">
        <f>IFERROR(E86+'Pay App 58'!F86,"")</f>
        <v>0</v>
      </c>
      <c r="G86" s="166">
        <f>SUM('Pay App 1:Pay App 58'!H86)</f>
        <v>0</v>
      </c>
      <c r="H86" s="165"/>
      <c r="I86" s="166">
        <f t="shared" si="2"/>
        <v>0</v>
      </c>
      <c r="J86" s="167">
        <f t="shared" si="3"/>
        <v>0</v>
      </c>
      <c r="K86" s="166">
        <f t="shared" si="4"/>
        <v>0</v>
      </c>
      <c r="L86" s="166" t="str">
        <f t="shared" si="0"/>
        <v/>
      </c>
      <c r="M86" s="165"/>
      <c r="N86" s="166">
        <f>SUM('Pay App 1:Pay App 59'!L86)+SUM('Pay App 1:Pay App 59'!M86)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Data'!$N$2:$BW$88,61,FALSE)</f>
        <v>0</v>
      </c>
      <c r="F87" s="166">
        <f>IFERROR(E87+'Pay App 58'!F87,"")</f>
        <v>0</v>
      </c>
      <c r="G87" s="166">
        <f>SUM('Pay App 1:Pay App 58'!H87)</f>
        <v>0</v>
      </c>
      <c r="H87" s="165"/>
      <c r="I87" s="166">
        <f t="shared" si="2"/>
        <v>0</v>
      </c>
      <c r="J87" s="167">
        <f t="shared" si="3"/>
        <v>0</v>
      </c>
      <c r="K87" s="166">
        <f t="shared" si="4"/>
        <v>0</v>
      </c>
      <c r="L87" s="166" t="str">
        <f t="shared" si="0"/>
        <v/>
      </c>
      <c r="M87" s="165"/>
      <c r="N87" s="166">
        <f>SUM('Pay App 1:Pay App 59'!L87)+SUM('Pay App 1:Pay App 59'!M87)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Data'!$N$2:$BW$88,61,FALSE)</f>
        <v>0</v>
      </c>
      <c r="F88" s="166">
        <f>IFERROR(E88+'Pay App 58'!F88,"")</f>
        <v>0</v>
      </c>
      <c r="G88" s="166">
        <f>SUM('Pay App 1:Pay App 58'!H88)</f>
        <v>0</v>
      </c>
      <c r="H88" s="165"/>
      <c r="I88" s="166">
        <f t="shared" si="2"/>
        <v>0</v>
      </c>
      <c r="J88" s="167">
        <f t="shared" si="3"/>
        <v>0</v>
      </c>
      <c r="K88" s="166">
        <f t="shared" si="4"/>
        <v>0</v>
      </c>
      <c r="L88" s="166" t="str">
        <f t="shared" si="0"/>
        <v/>
      </c>
      <c r="M88" s="165"/>
      <c r="N88" s="166">
        <f>SUM('Pay App 1:Pay App 59'!L88)+SUM('Pay App 1:Pay App 59'!M88)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Data'!$N$2:$BW$88,61,FALSE)</f>
        <v>0</v>
      </c>
      <c r="F89" s="166">
        <f>IFERROR(E89+'Pay App 58'!F89,"")</f>
        <v>0</v>
      </c>
      <c r="G89" s="166">
        <f>SUM('Pay App 1:Pay App 58'!H89)</f>
        <v>0</v>
      </c>
      <c r="H89" s="165"/>
      <c r="I89" s="166">
        <f t="shared" si="2"/>
        <v>0</v>
      </c>
      <c r="J89" s="167">
        <f t="shared" si="3"/>
        <v>0</v>
      </c>
      <c r="K89" s="166">
        <f t="shared" si="4"/>
        <v>0</v>
      </c>
      <c r="L89" s="166" t="str">
        <f t="shared" si="0"/>
        <v/>
      </c>
      <c r="M89" s="165"/>
      <c r="N89" s="166">
        <f>SUM('Pay App 1:Pay App 59'!L89)+SUM('Pay App 1:Pay App 59'!M89)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Data'!$N$2:$BW$88,61,FALSE)</f>
        <v>0</v>
      </c>
      <c r="F90" s="166">
        <f>IFERROR(E90+'Pay App 58'!F90,"")</f>
        <v>0</v>
      </c>
      <c r="G90" s="166">
        <f>SUM('Pay App 1:Pay App 58'!H90)</f>
        <v>0</v>
      </c>
      <c r="H90" s="165"/>
      <c r="I90" s="166">
        <f t="shared" si="2"/>
        <v>0</v>
      </c>
      <c r="J90" s="167">
        <f t="shared" si="3"/>
        <v>0</v>
      </c>
      <c r="K90" s="166">
        <f t="shared" si="4"/>
        <v>0</v>
      </c>
      <c r="L90" s="166" t="str">
        <f t="shared" si="0"/>
        <v/>
      </c>
      <c r="M90" s="165"/>
      <c r="N90" s="166">
        <f>SUM('Pay App 1:Pay App 59'!L90)+SUM('Pay App 1:Pay App 59'!M90)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Data'!$N$2:$BW$88,61,FALSE)</f>
        <v>0</v>
      </c>
      <c r="F91" s="166">
        <f>IFERROR(E91+'Pay App 58'!F91,"")</f>
        <v>0</v>
      </c>
      <c r="G91" s="166">
        <f>SUM('Pay App 1:Pay App 58'!H91)</f>
        <v>0</v>
      </c>
      <c r="H91" s="165"/>
      <c r="I91" s="166">
        <f t="shared" si="2"/>
        <v>0</v>
      </c>
      <c r="J91" s="167">
        <f t="shared" si="3"/>
        <v>0</v>
      </c>
      <c r="K91" s="166">
        <f t="shared" si="4"/>
        <v>0</v>
      </c>
      <c r="L91" s="166" t="str">
        <f t="shared" si="0"/>
        <v/>
      </c>
      <c r="M91" s="165"/>
      <c r="N91" s="166">
        <f>SUM('Pay App 1:Pay App 59'!L91)+SUM('Pay App 1:Pay App 59'!M91)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Data'!$N$2:$BW$88,61,FALSE)</f>
        <v>0</v>
      </c>
      <c r="F92" s="166">
        <f>IFERROR(E92+'Pay App 58'!F92,"")</f>
        <v>0</v>
      </c>
      <c r="G92" s="166">
        <f>SUM('Pay App 1:Pay App 58'!H92)</f>
        <v>0</v>
      </c>
      <c r="H92" s="165"/>
      <c r="I92" s="166">
        <f t="shared" si="2"/>
        <v>0</v>
      </c>
      <c r="J92" s="167">
        <f t="shared" si="3"/>
        <v>0</v>
      </c>
      <c r="K92" s="166">
        <f t="shared" si="4"/>
        <v>0</v>
      </c>
      <c r="L92" s="166" t="str">
        <f t="shared" si="0"/>
        <v/>
      </c>
      <c r="M92" s="165"/>
      <c r="N92" s="166">
        <f>SUM('Pay App 1:Pay App 59'!L92)+SUM('Pay App 1:Pay App 59'!M92)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Data'!$N$2:$BW$88,61,FALSE)</f>
        <v>0</v>
      </c>
      <c r="F93" s="166">
        <f>IFERROR(E93+'Pay App 58'!F93,"")</f>
        <v>0</v>
      </c>
      <c r="G93" s="166">
        <f>SUM('Pay App 1:Pay App 58'!H93)</f>
        <v>0</v>
      </c>
      <c r="H93" s="165"/>
      <c r="I93" s="166">
        <f t="shared" si="2"/>
        <v>0</v>
      </c>
      <c r="J93" s="167">
        <f t="shared" si="3"/>
        <v>0</v>
      </c>
      <c r="K93" s="166">
        <f t="shared" si="4"/>
        <v>0</v>
      </c>
      <c r="L93" s="166" t="str">
        <f t="shared" si="0"/>
        <v/>
      </c>
      <c r="M93" s="165"/>
      <c r="N93" s="166">
        <f>SUM('Pay App 1:Pay App 59'!L93)+SUM('Pay App 1:Pay App 59'!M93)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Data'!$N$2:$BW$88,61,FALSE)</f>
        <v>0</v>
      </c>
      <c r="F94" s="166">
        <f>IFERROR(E94+'Pay App 58'!F94,"")</f>
        <v>0</v>
      </c>
      <c r="G94" s="166">
        <f>SUM('Pay App 1:Pay App 58'!H94)</f>
        <v>0</v>
      </c>
      <c r="H94" s="165"/>
      <c r="I94" s="166">
        <f t="shared" si="2"/>
        <v>0</v>
      </c>
      <c r="J94" s="167">
        <f t="shared" si="3"/>
        <v>0</v>
      </c>
      <c r="K94" s="166">
        <f t="shared" si="4"/>
        <v>0</v>
      </c>
      <c r="L94" s="166" t="str">
        <f t="shared" si="0"/>
        <v/>
      </c>
      <c r="M94" s="165"/>
      <c r="N94" s="166">
        <f>SUM('Pay App 1:Pay App 59'!L94)+SUM('Pay App 1:Pay App 59'!M94)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Data'!$N$2:$BW$88,61,FALSE)</f>
        <v>0</v>
      </c>
      <c r="F95" s="166">
        <f>IFERROR(E95+'Pay App 58'!F95,"")</f>
        <v>0</v>
      </c>
      <c r="G95" s="166">
        <f>SUM('Pay App 1:Pay App 58'!H95)</f>
        <v>0</v>
      </c>
      <c r="H95" s="165"/>
      <c r="I95" s="166">
        <f t="shared" si="2"/>
        <v>0</v>
      </c>
      <c r="J95" s="167">
        <f t="shared" si="3"/>
        <v>0</v>
      </c>
      <c r="K95" s="166">
        <f t="shared" si="4"/>
        <v>0</v>
      </c>
      <c r="L95" s="166" t="str">
        <f t="shared" si="0"/>
        <v/>
      </c>
      <c r="M95" s="165"/>
      <c r="N95" s="166">
        <f>SUM('Pay App 1:Pay App 59'!L95)+SUM('Pay App 1:Pay App 59'!M95)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Data'!$N$2:$BW$88,61,FALSE)</f>
        <v>0</v>
      </c>
      <c r="F96" s="166">
        <f>IFERROR(E96+'Pay App 58'!F96,"")</f>
        <v>0</v>
      </c>
      <c r="G96" s="166">
        <f>SUM('Pay App 1:Pay App 58'!H96)</f>
        <v>0</v>
      </c>
      <c r="H96" s="165"/>
      <c r="I96" s="166">
        <f t="shared" si="2"/>
        <v>0</v>
      </c>
      <c r="J96" s="167">
        <f t="shared" si="3"/>
        <v>0</v>
      </c>
      <c r="K96" s="166">
        <f t="shared" si="4"/>
        <v>0</v>
      </c>
      <c r="L96" s="166" t="str">
        <f t="shared" si="0"/>
        <v/>
      </c>
      <c r="M96" s="165"/>
      <c r="N96" s="166">
        <f>SUM('Pay App 1:Pay App 59'!L96)+SUM('Pay App 1:Pay App 59'!M96)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Data'!$N$2:$BW$88,61,FALSE)</f>
        <v>0</v>
      </c>
      <c r="F97" s="166">
        <f>IFERROR(E97+'Pay App 58'!F97,"")</f>
        <v>0</v>
      </c>
      <c r="G97" s="166">
        <f>SUM('Pay App 1:Pay App 58'!H97)</f>
        <v>0</v>
      </c>
      <c r="H97" s="165"/>
      <c r="I97" s="166">
        <f t="shared" si="2"/>
        <v>0</v>
      </c>
      <c r="J97" s="167">
        <f t="shared" si="3"/>
        <v>0</v>
      </c>
      <c r="K97" s="166">
        <f t="shared" si="4"/>
        <v>0</v>
      </c>
      <c r="L97" s="166" t="str">
        <f t="shared" si="0"/>
        <v/>
      </c>
      <c r="M97" s="165"/>
      <c r="N97" s="166">
        <f>SUM('Pay App 1:Pay App 59'!L97)+SUM('Pay App 1:Pay App 59'!M97)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Data'!$N$2:$BW$88,61,FALSE)</f>
        <v>0</v>
      </c>
      <c r="F98" s="166">
        <f>IFERROR(E98+'Pay App 58'!F98,"")</f>
        <v>0</v>
      </c>
      <c r="G98" s="166">
        <f>SUM('Pay App 1:Pay App 58'!H98)</f>
        <v>0</v>
      </c>
      <c r="H98" s="165"/>
      <c r="I98" s="166">
        <f t="shared" si="2"/>
        <v>0</v>
      </c>
      <c r="J98" s="167">
        <f t="shared" si="3"/>
        <v>0</v>
      </c>
      <c r="K98" s="166">
        <f t="shared" si="4"/>
        <v>0</v>
      </c>
      <c r="L98" s="166" t="str">
        <f t="shared" si="0"/>
        <v/>
      </c>
      <c r="M98" s="165"/>
      <c r="N98" s="166">
        <f>SUM('Pay App 1:Pay App 59'!L98)+SUM('Pay App 1:Pay App 59'!M98)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Data'!$N$2:$BW$88,61,FALSE)</f>
        <v>0</v>
      </c>
      <c r="F99" s="166">
        <f>IFERROR(E99+'Pay App 58'!F99,"")</f>
        <v>0</v>
      </c>
      <c r="G99" s="166">
        <f>SUM('Pay App 1:Pay App 58'!H99)</f>
        <v>0</v>
      </c>
      <c r="H99" s="165"/>
      <c r="I99" s="166">
        <f t="shared" si="2"/>
        <v>0</v>
      </c>
      <c r="J99" s="167">
        <f t="shared" si="3"/>
        <v>0</v>
      </c>
      <c r="K99" s="166">
        <f t="shared" si="4"/>
        <v>0</v>
      </c>
      <c r="L99" s="166" t="str">
        <f t="shared" si="0"/>
        <v/>
      </c>
      <c r="M99" s="165"/>
      <c r="N99" s="166">
        <f>SUM('Pay App 1:Pay App 59'!L99)+SUM('Pay App 1:Pay App 59'!M99)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Data'!$N$2:$BW$88,61,FALSE)</f>
        <v>0</v>
      </c>
      <c r="F100" s="166">
        <f>IFERROR(E100+'Pay App 58'!F100,"")</f>
        <v>0</v>
      </c>
      <c r="G100" s="166">
        <f>SUM('Pay App 1:Pay App 58'!H100)</f>
        <v>0</v>
      </c>
      <c r="H100" s="165"/>
      <c r="I100" s="166">
        <f>G100+H100</f>
        <v>0</v>
      </c>
      <c r="J100" s="167">
        <f>IFERROR(I100/F100,0)</f>
        <v>0</v>
      </c>
      <c r="K100" s="166">
        <f>IFERROR(F100-I100,"")</f>
        <v>0</v>
      </c>
      <c r="L100" s="166" t="str">
        <f t="shared" si="0"/>
        <v/>
      </c>
      <c r="M100" s="165"/>
      <c r="N100" s="166">
        <f>SUM('Pay App 1:Pay App 59'!L100)+SUM('Pay App 1:Pay App 59'!M100)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59.2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Data'!$N$2:$BW$88,61,FALSE)</f>
        <v>0</v>
      </c>
      <c r="F106" s="166">
        <f>IFERROR(E106+'Pay App 58'!F106,"")</f>
        <v>0</v>
      </c>
      <c r="G106" s="166">
        <f>SUM('Pay App 1:Pay App 58'!H106)</f>
        <v>0</v>
      </c>
      <c r="H106" s="165"/>
      <c r="I106" s="166">
        <f>G106+H106</f>
        <v>0</v>
      </c>
      <c r="J106" s="167">
        <f>IFERROR(I106/F106,0)</f>
        <v>0</v>
      </c>
      <c r="K106" s="166">
        <f>IFERROR(F106-I106,"")</f>
        <v>0</v>
      </c>
      <c r="L106" s="166" t="str">
        <f>IF(AND($H$33&lt;100000, $H$33&gt;0, H106&gt;=1),0,IF(AND($H$33&gt;=100000,H106&lt;&gt;""),O106,""))</f>
        <v/>
      </c>
      <c r="M106" s="165"/>
      <c r="N106" s="166">
        <f>SUM('Pay App 1:Pay App 59'!L106)+SUM('Pay App 1:Pay App 59'!M106)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Data'!$N$2:$BW$88,61,FALSE)</f>
        <v>0</v>
      </c>
      <c r="F107" s="166">
        <f>IFERROR(E107+'Pay App 58'!F107,"")</f>
        <v>0</v>
      </c>
      <c r="G107" s="166">
        <f>SUM('Pay App 1:Pay App 58'!H107)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59'!L107)+SUM('Pay App 1:Pay App 59'!M107)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Data'!$N$2:$BW$88,61,FALSE)</f>
        <v>0</v>
      </c>
      <c r="F108" s="166">
        <f>IFERROR(E108+'Pay App 58'!F108,"")</f>
        <v>0</v>
      </c>
      <c r="G108" s="166">
        <f>SUM('Pay App 1:Pay App 58'!H108)</f>
        <v>0</v>
      </c>
      <c r="H108" s="165"/>
      <c r="I108" s="166">
        <f t="shared" si="6"/>
        <v>0</v>
      </c>
      <c r="J108" s="167">
        <f t="shared" si="7"/>
        <v>0</v>
      </c>
      <c r="K108" s="166">
        <f t="shared" si="8"/>
        <v>0</v>
      </c>
      <c r="L108" s="166" t="str">
        <f t="shared" si="9"/>
        <v/>
      </c>
      <c r="M108" s="165"/>
      <c r="N108" s="166">
        <f>SUM('Pay App 1:Pay App 59'!L108)+SUM('Pay App 1:Pay App 59'!M108)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Data'!$N$2:$BW$88,61,FALSE)</f>
        <v>0</v>
      </c>
      <c r="F109" s="166">
        <f>IFERROR(E109+'Pay App 58'!F109,"")</f>
        <v>0</v>
      </c>
      <c r="G109" s="166">
        <f>SUM('Pay App 1:Pay App 58'!H109)</f>
        <v>0</v>
      </c>
      <c r="H109" s="165"/>
      <c r="I109" s="166">
        <f t="shared" si="6"/>
        <v>0</v>
      </c>
      <c r="J109" s="167">
        <f t="shared" si="7"/>
        <v>0</v>
      </c>
      <c r="K109" s="166">
        <f t="shared" si="8"/>
        <v>0</v>
      </c>
      <c r="L109" s="166" t="str">
        <f t="shared" si="9"/>
        <v/>
      </c>
      <c r="M109" s="165"/>
      <c r="N109" s="166">
        <f>SUM('Pay App 1:Pay App 59'!L109)+SUM('Pay App 1:Pay App 59'!M109)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Data'!$N$2:$BW$88,61,FALSE)</f>
        <v>0</v>
      </c>
      <c r="F110" s="166">
        <f>IFERROR(E110+'Pay App 58'!F110,"")</f>
        <v>0</v>
      </c>
      <c r="G110" s="166">
        <f>SUM('Pay App 1:Pay App 58'!H110)</f>
        <v>0</v>
      </c>
      <c r="H110" s="165"/>
      <c r="I110" s="166">
        <f t="shared" si="6"/>
        <v>0</v>
      </c>
      <c r="J110" s="167">
        <f t="shared" si="7"/>
        <v>0</v>
      </c>
      <c r="K110" s="166">
        <f t="shared" si="8"/>
        <v>0</v>
      </c>
      <c r="L110" s="166" t="str">
        <f t="shared" si="9"/>
        <v/>
      </c>
      <c r="M110" s="165"/>
      <c r="N110" s="166">
        <f>SUM('Pay App 1:Pay App 59'!L110)+SUM('Pay App 1:Pay App 59'!M110)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Data'!$N$2:$BW$88,61,FALSE)</f>
        <v>0</v>
      </c>
      <c r="F111" s="166">
        <f>IFERROR(E111+'Pay App 58'!F111,"")</f>
        <v>0</v>
      </c>
      <c r="G111" s="166">
        <f>SUM('Pay App 1:Pay App 58'!H111)</f>
        <v>0</v>
      </c>
      <c r="H111" s="165"/>
      <c r="I111" s="166">
        <f t="shared" si="6"/>
        <v>0</v>
      </c>
      <c r="J111" s="167">
        <f t="shared" si="7"/>
        <v>0</v>
      </c>
      <c r="K111" s="166">
        <f t="shared" si="8"/>
        <v>0</v>
      </c>
      <c r="L111" s="166" t="str">
        <f t="shared" si="9"/>
        <v/>
      </c>
      <c r="M111" s="165"/>
      <c r="N111" s="166">
        <f>SUM('Pay App 1:Pay App 59'!L111)+SUM('Pay App 1:Pay App 59'!M111)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Data'!$N$2:$BW$88,61,FALSE)</f>
        <v>0</v>
      </c>
      <c r="F112" s="166">
        <f>IFERROR(E112+'Pay App 58'!F112,"")</f>
        <v>0</v>
      </c>
      <c r="G112" s="166">
        <f>SUM('Pay App 1:Pay App 58'!H112)</f>
        <v>0</v>
      </c>
      <c r="H112" s="165"/>
      <c r="I112" s="166">
        <f t="shared" si="6"/>
        <v>0</v>
      </c>
      <c r="J112" s="167">
        <f t="shared" si="7"/>
        <v>0</v>
      </c>
      <c r="K112" s="166">
        <f t="shared" si="8"/>
        <v>0</v>
      </c>
      <c r="L112" s="166" t="str">
        <f t="shared" si="9"/>
        <v/>
      </c>
      <c r="M112" s="165"/>
      <c r="N112" s="166">
        <f>SUM('Pay App 1:Pay App 59'!L112)+SUM('Pay App 1:Pay App 59'!M112)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Data'!$N$2:$BW$88,61,FALSE)</f>
        <v>0</v>
      </c>
      <c r="F113" s="166">
        <f>IFERROR(E113+'Pay App 58'!F113,"")</f>
        <v>0</v>
      </c>
      <c r="G113" s="166">
        <f>SUM('Pay App 1:Pay App 58'!H113)</f>
        <v>0</v>
      </c>
      <c r="H113" s="165"/>
      <c r="I113" s="166">
        <f t="shared" si="6"/>
        <v>0</v>
      </c>
      <c r="J113" s="167">
        <f t="shared" si="7"/>
        <v>0</v>
      </c>
      <c r="K113" s="166">
        <f t="shared" si="8"/>
        <v>0</v>
      </c>
      <c r="L113" s="166" t="str">
        <f t="shared" si="9"/>
        <v/>
      </c>
      <c r="M113" s="165"/>
      <c r="N113" s="166">
        <f>SUM('Pay App 1:Pay App 59'!L113)+SUM('Pay App 1:Pay App 59'!M113)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Data'!$N$2:$BW$88,61,FALSE)</f>
        <v>0</v>
      </c>
      <c r="F114" s="166">
        <f>IFERROR(E114+'Pay App 58'!F114,"")</f>
        <v>0</v>
      </c>
      <c r="G114" s="166">
        <f>SUM('Pay App 1:Pay App 58'!H114)</f>
        <v>0</v>
      </c>
      <c r="H114" s="165"/>
      <c r="I114" s="166">
        <f t="shared" si="6"/>
        <v>0</v>
      </c>
      <c r="J114" s="167">
        <f t="shared" si="7"/>
        <v>0</v>
      </c>
      <c r="K114" s="166">
        <f t="shared" si="8"/>
        <v>0</v>
      </c>
      <c r="L114" s="166" t="str">
        <f t="shared" si="9"/>
        <v/>
      </c>
      <c r="M114" s="165"/>
      <c r="N114" s="166">
        <f>SUM('Pay App 1:Pay App 59'!L114)+SUM('Pay App 1:Pay App 59'!M114)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Data'!$N$2:$BW$88,61,FALSE)</f>
        <v>0</v>
      </c>
      <c r="F115" s="166">
        <f>IFERROR(E115+'Pay App 58'!F115,"")</f>
        <v>0</v>
      </c>
      <c r="G115" s="166">
        <f>SUM('Pay App 1:Pay App 58'!H115)</f>
        <v>0</v>
      </c>
      <c r="H115" s="165"/>
      <c r="I115" s="166">
        <f t="shared" si="6"/>
        <v>0</v>
      </c>
      <c r="J115" s="167">
        <f t="shared" si="7"/>
        <v>0</v>
      </c>
      <c r="K115" s="166">
        <f t="shared" si="8"/>
        <v>0</v>
      </c>
      <c r="L115" s="166" t="str">
        <f t="shared" si="9"/>
        <v/>
      </c>
      <c r="M115" s="165"/>
      <c r="N115" s="166">
        <f>SUM('Pay App 1:Pay App 59'!L115)+SUM('Pay App 1:Pay App 59'!M115)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Data'!$N$2:$BW$88,61,FALSE)</f>
        <v>0</v>
      </c>
      <c r="F116" s="166">
        <f>IFERROR(E116+'Pay App 58'!F116,"")</f>
        <v>0</v>
      </c>
      <c r="G116" s="166">
        <f>SUM('Pay App 1:Pay App 58'!H116)</f>
        <v>0</v>
      </c>
      <c r="H116" s="165"/>
      <c r="I116" s="166">
        <f t="shared" si="6"/>
        <v>0</v>
      </c>
      <c r="J116" s="167">
        <f t="shared" si="7"/>
        <v>0</v>
      </c>
      <c r="K116" s="166">
        <f t="shared" si="8"/>
        <v>0</v>
      </c>
      <c r="L116" s="166" t="str">
        <f t="shared" si="9"/>
        <v/>
      </c>
      <c r="M116" s="165"/>
      <c r="N116" s="166">
        <f>SUM('Pay App 1:Pay App 59'!L116)+SUM('Pay App 1:Pay App 59'!M116)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Data'!$N$2:$BW$88,61,FALSE)</f>
        <v>0</v>
      </c>
      <c r="F117" s="166">
        <f>IFERROR(E117+'Pay App 58'!F117,"")</f>
        <v>0</v>
      </c>
      <c r="G117" s="166">
        <f>SUM('Pay App 1:Pay App 58'!H117)</f>
        <v>0</v>
      </c>
      <c r="H117" s="165"/>
      <c r="I117" s="166">
        <f t="shared" si="6"/>
        <v>0</v>
      </c>
      <c r="J117" s="167">
        <f t="shared" si="7"/>
        <v>0</v>
      </c>
      <c r="K117" s="166">
        <f t="shared" si="8"/>
        <v>0</v>
      </c>
      <c r="L117" s="166" t="str">
        <f t="shared" si="9"/>
        <v/>
      </c>
      <c r="M117" s="165"/>
      <c r="N117" s="166">
        <f>SUM('Pay App 1:Pay App 59'!L117)+SUM('Pay App 1:Pay App 59'!M117)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Data'!$N$2:$BW$88,61,FALSE)</f>
        <v>0</v>
      </c>
      <c r="F118" s="166">
        <f>IFERROR(E118+'Pay App 58'!F118,"")</f>
        <v>0</v>
      </c>
      <c r="G118" s="166">
        <f>SUM('Pay App 1:Pay App 58'!H118)</f>
        <v>0</v>
      </c>
      <c r="H118" s="165"/>
      <c r="I118" s="166">
        <f t="shared" si="6"/>
        <v>0</v>
      </c>
      <c r="J118" s="167">
        <f t="shared" si="7"/>
        <v>0</v>
      </c>
      <c r="K118" s="166">
        <f t="shared" si="8"/>
        <v>0</v>
      </c>
      <c r="L118" s="166" t="str">
        <f t="shared" si="9"/>
        <v/>
      </c>
      <c r="M118" s="165"/>
      <c r="N118" s="166">
        <f>SUM('Pay App 1:Pay App 59'!L118)+SUM('Pay App 1:Pay App 59'!M118)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Data'!$N$2:$BW$88,61,FALSE)</f>
        <v>0</v>
      </c>
      <c r="F119" s="166">
        <f>IFERROR(E119+'Pay App 58'!F119,"")</f>
        <v>0</v>
      </c>
      <c r="G119" s="166">
        <f>SUM('Pay App 1:Pay App 58'!H119)</f>
        <v>0</v>
      </c>
      <c r="H119" s="165"/>
      <c r="I119" s="166">
        <f t="shared" si="6"/>
        <v>0</v>
      </c>
      <c r="J119" s="167">
        <f t="shared" si="7"/>
        <v>0</v>
      </c>
      <c r="K119" s="166">
        <f t="shared" si="8"/>
        <v>0</v>
      </c>
      <c r="L119" s="166" t="str">
        <f t="shared" si="9"/>
        <v/>
      </c>
      <c r="M119" s="165"/>
      <c r="N119" s="166">
        <f>SUM('Pay App 1:Pay App 59'!L119)+SUM('Pay App 1:Pay App 59'!M119)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Data'!$N$2:$BW$88,61,FALSE)</f>
        <v>0</v>
      </c>
      <c r="F120" s="166">
        <f>IFERROR(E120+'Pay App 58'!F120,"")</f>
        <v>0</v>
      </c>
      <c r="G120" s="166">
        <f>SUM('Pay App 1:Pay App 58'!H120)</f>
        <v>0</v>
      </c>
      <c r="H120" s="165"/>
      <c r="I120" s="166">
        <f t="shared" si="6"/>
        <v>0</v>
      </c>
      <c r="J120" s="167">
        <f t="shared" si="7"/>
        <v>0</v>
      </c>
      <c r="K120" s="166">
        <f t="shared" si="8"/>
        <v>0</v>
      </c>
      <c r="L120" s="166" t="str">
        <f t="shared" si="9"/>
        <v/>
      </c>
      <c r="M120" s="165"/>
      <c r="N120" s="166">
        <f>SUM('Pay App 1:Pay App 59'!L120)+SUM('Pay App 1:Pay App 59'!M120)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Data'!$N$2:$BW$88,61,FALSE)</f>
        <v>0</v>
      </c>
      <c r="F121" s="166">
        <f>IFERROR(E121+'Pay App 58'!F121,"")</f>
        <v>0</v>
      </c>
      <c r="G121" s="166">
        <f>SUM('Pay App 1:Pay App 58'!H121)</f>
        <v>0</v>
      </c>
      <c r="H121" s="165"/>
      <c r="I121" s="166">
        <f t="shared" si="6"/>
        <v>0</v>
      </c>
      <c r="J121" s="167">
        <f t="shared" si="7"/>
        <v>0</v>
      </c>
      <c r="K121" s="166">
        <f t="shared" si="8"/>
        <v>0</v>
      </c>
      <c r="L121" s="166" t="str">
        <f t="shared" si="9"/>
        <v/>
      </c>
      <c r="M121" s="165"/>
      <c r="N121" s="166">
        <f>SUM('Pay App 1:Pay App 59'!L121)+SUM('Pay App 1:Pay App 59'!M121)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Data'!$N$2:$BW$88,61,FALSE)</f>
        <v>0</v>
      </c>
      <c r="F122" s="166">
        <f>IFERROR(E122+'Pay App 58'!F122,"")</f>
        <v>0</v>
      </c>
      <c r="G122" s="166">
        <f>SUM('Pay App 1:Pay App 58'!H122)</f>
        <v>0</v>
      </c>
      <c r="H122" s="165"/>
      <c r="I122" s="166">
        <f t="shared" si="6"/>
        <v>0</v>
      </c>
      <c r="J122" s="167">
        <f t="shared" si="7"/>
        <v>0</v>
      </c>
      <c r="K122" s="166">
        <f t="shared" si="8"/>
        <v>0</v>
      </c>
      <c r="L122" s="166" t="str">
        <f t="shared" si="9"/>
        <v/>
      </c>
      <c r="M122" s="165"/>
      <c r="N122" s="166">
        <f>SUM('Pay App 1:Pay App 59'!L122)+SUM('Pay App 1:Pay App 59'!M122)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Data'!$N$2:$BW$88,61,FALSE)</f>
        <v>0</v>
      </c>
      <c r="F123" s="166">
        <f>IFERROR(E123+'Pay App 58'!F123,"")</f>
        <v>0</v>
      </c>
      <c r="G123" s="166">
        <f>SUM('Pay App 1:Pay App 58'!H123)</f>
        <v>0</v>
      </c>
      <c r="H123" s="165"/>
      <c r="I123" s="166">
        <f t="shared" si="6"/>
        <v>0</v>
      </c>
      <c r="J123" s="167">
        <f t="shared" si="7"/>
        <v>0</v>
      </c>
      <c r="K123" s="166">
        <f t="shared" si="8"/>
        <v>0</v>
      </c>
      <c r="L123" s="166" t="str">
        <f t="shared" si="9"/>
        <v/>
      </c>
      <c r="M123" s="165"/>
      <c r="N123" s="166">
        <f>SUM('Pay App 1:Pay App 59'!L123)+SUM('Pay App 1:Pay App 59'!M123)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Data'!$N$2:$BW$88,61,FALSE)</f>
        <v>0</v>
      </c>
      <c r="F124" s="166">
        <f>IFERROR(E124+'Pay App 58'!F124,"")</f>
        <v>0</v>
      </c>
      <c r="G124" s="166">
        <f>SUM('Pay App 1:Pay App 58'!H124)</f>
        <v>0</v>
      </c>
      <c r="H124" s="165"/>
      <c r="I124" s="166">
        <f t="shared" si="6"/>
        <v>0</v>
      </c>
      <c r="J124" s="167">
        <f t="shared" si="7"/>
        <v>0</v>
      </c>
      <c r="K124" s="166">
        <f t="shared" si="8"/>
        <v>0</v>
      </c>
      <c r="L124" s="166" t="str">
        <f t="shared" si="9"/>
        <v/>
      </c>
      <c r="M124" s="165"/>
      <c r="N124" s="166">
        <f>SUM('Pay App 1:Pay App 59'!L124)+SUM('Pay App 1:Pay App 59'!M124)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Data'!$N$2:$BW$88,61,FALSE)</f>
        <v>0</v>
      </c>
      <c r="F125" s="166">
        <f>IFERROR(E125+'Pay App 58'!F125,"")</f>
        <v>0</v>
      </c>
      <c r="G125" s="166">
        <f>SUM('Pay App 1:Pay App 58'!H125)</f>
        <v>0</v>
      </c>
      <c r="H125" s="165"/>
      <c r="I125" s="166">
        <f t="shared" si="6"/>
        <v>0</v>
      </c>
      <c r="J125" s="167">
        <f t="shared" si="7"/>
        <v>0</v>
      </c>
      <c r="K125" s="166">
        <f t="shared" si="8"/>
        <v>0</v>
      </c>
      <c r="L125" s="166" t="str">
        <f t="shared" si="9"/>
        <v/>
      </c>
      <c r="M125" s="165"/>
      <c r="N125" s="166">
        <f>SUM('Pay App 1:Pay App 59'!L125)+SUM('Pay App 1:Pay App 59'!M125)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Data'!$N$2:$BW$88,61,FALSE)</f>
        <v>0</v>
      </c>
      <c r="F126" s="166">
        <f>IFERROR(E126+'Pay App 58'!F126,"")</f>
        <v>0</v>
      </c>
      <c r="G126" s="166">
        <f>SUM('Pay App 1:Pay App 58'!H126)</f>
        <v>0</v>
      </c>
      <c r="H126" s="165"/>
      <c r="I126" s="166">
        <f t="shared" si="6"/>
        <v>0</v>
      </c>
      <c r="J126" s="167">
        <f t="shared" si="7"/>
        <v>0</v>
      </c>
      <c r="K126" s="166">
        <f t="shared" si="8"/>
        <v>0</v>
      </c>
      <c r="L126" s="166" t="str">
        <f t="shared" si="9"/>
        <v/>
      </c>
      <c r="M126" s="165"/>
      <c r="N126" s="166">
        <f>SUM('Pay App 1:Pay App 59'!L126)+SUM('Pay App 1:Pay App 59'!M126)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Data'!$N$2:$BW$88,61,FALSE)</f>
        <v>0</v>
      </c>
      <c r="F127" s="166">
        <f>IFERROR(E127+'Pay App 58'!F127,"")</f>
        <v>0</v>
      </c>
      <c r="G127" s="166">
        <f>SUM('Pay App 1:Pay App 58'!H127)</f>
        <v>0</v>
      </c>
      <c r="H127" s="165"/>
      <c r="I127" s="166">
        <f t="shared" si="6"/>
        <v>0</v>
      </c>
      <c r="J127" s="167">
        <f t="shared" si="7"/>
        <v>0</v>
      </c>
      <c r="K127" s="166">
        <f t="shared" si="8"/>
        <v>0</v>
      </c>
      <c r="L127" s="166" t="str">
        <f t="shared" si="9"/>
        <v/>
      </c>
      <c r="M127" s="165"/>
      <c r="N127" s="166">
        <f>SUM('Pay App 1:Pay App 59'!L127)+SUM('Pay App 1:Pay App 59'!M127)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Data'!$N$2:$BW$88,61,FALSE)</f>
        <v>0</v>
      </c>
      <c r="F128" s="166">
        <f>IFERROR(E128+'Pay App 58'!F128,"")</f>
        <v>0</v>
      </c>
      <c r="G128" s="166">
        <f>SUM('Pay App 1:Pay App 58'!H128)</f>
        <v>0</v>
      </c>
      <c r="H128" s="165"/>
      <c r="I128" s="166">
        <f t="shared" si="6"/>
        <v>0</v>
      </c>
      <c r="J128" s="167">
        <f t="shared" si="7"/>
        <v>0</v>
      </c>
      <c r="K128" s="166">
        <f t="shared" si="8"/>
        <v>0</v>
      </c>
      <c r="L128" s="166" t="str">
        <f t="shared" si="9"/>
        <v/>
      </c>
      <c r="M128" s="165"/>
      <c r="N128" s="166">
        <f>SUM('Pay App 1:Pay App 59'!L128)+SUM('Pay App 1:Pay App 59'!M128)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Data'!$N$2:$BW$88,61,FALSE)</f>
        <v>0</v>
      </c>
      <c r="F129" s="166">
        <f>IFERROR(E129+'Pay App 58'!F129,"")</f>
        <v>0</v>
      </c>
      <c r="G129" s="166">
        <f>SUM('Pay App 1:Pay App 58'!H129)</f>
        <v>0</v>
      </c>
      <c r="H129" s="165"/>
      <c r="I129" s="166">
        <f t="shared" si="6"/>
        <v>0</v>
      </c>
      <c r="J129" s="167">
        <f t="shared" si="7"/>
        <v>0</v>
      </c>
      <c r="K129" s="166">
        <f t="shared" si="8"/>
        <v>0</v>
      </c>
      <c r="L129" s="166" t="str">
        <f t="shared" si="9"/>
        <v/>
      </c>
      <c r="M129" s="165"/>
      <c r="N129" s="166">
        <f>SUM('Pay App 1:Pay App 59'!L129)+SUM('Pay App 1:Pay App 59'!M129)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Data'!$N$2:$BW$88,61,FALSE)</f>
        <v>0</v>
      </c>
      <c r="F130" s="166">
        <f>IFERROR(E130+'Pay App 58'!F130,"")</f>
        <v>0</v>
      </c>
      <c r="G130" s="166">
        <f>SUM('Pay App 1:Pay App 58'!H130)</f>
        <v>0</v>
      </c>
      <c r="H130" s="165"/>
      <c r="I130" s="166">
        <f t="shared" si="6"/>
        <v>0</v>
      </c>
      <c r="J130" s="167">
        <f t="shared" si="7"/>
        <v>0</v>
      </c>
      <c r="K130" s="166">
        <f t="shared" si="8"/>
        <v>0</v>
      </c>
      <c r="L130" s="166" t="str">
        <f t="shared" si="9"/>
        <v/>
      </c>
      <c r="M130" s="165"/>
      <c r="N130" s="166">
        <f>SUM('Pay App 1:Pay App 59'!L130)+SUM('Pay App 1:Pay App 59'!M130)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Data'!$N$2:$BW$88,61,FALSE)</f>
        <v>0</v>
      </c>
      <c r="F131" s="166">
        <f>IFERROR(E131+'Pay App 58'!F131,"")</f>
        <v>0</v>
      </c>
      <c r="G131" s="166">
        <f>SUM('Pay App 1:Pay App 58'!H131)</f>
        <v>0</v>
      </c>
      <c r="H131" s="165"/>
      <c r="I131" s="166">
        <f t="shared" si="6"/>
        <v>0</v>
      </c>
      <c r="J131" s="167">
        <f t="shared" si="7"/>
        <v>0</v>
      </c>
      <c r="K131" s="166">
        <f t="shared" si="8"/>
        <v>0</v>
      </c>
      <c r="L131" s="166" t="str">
        <f t="shared" si="9"/>
        <v/>
      </c>
      <c r="M131" s="165"/>
      <c r="N131" s="166">
        <f>SUM('Pay App 1:Pay App 59'!L131)+SUM('Pay App 1:Pay App 59'!M131)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Data'!$N$2:$BW$88,61,FALSE)</f>
        <v>0</v>
      </c>
      <c r="F132" s="166">
        <f>IFERROR(E132+'Pay App 58'!F132,"")</f>
        <v>0</v>
      </c>
      <c r="G132" s="166">
        <f>SUM('Pay App 1:Pay App 58'!H132)</f>
        <v>0</v>
      </c>
      <c r="H132" s="165"/>
      <c r="I132" s="166">
        <f t="shared" si="6"/>
        <v>0</v>
      </c>
      <c r="J132" s="167">
        <f t="shared" si="7"/>
        <v>0</v>
      </c>
      <c r="K132" s="166">
        <f t="shared" si="8"/>
        <v>0</v>
      </c>
      <c r="L132" s="166" t="str">
        <f t="shared" si="9"/>
        <v/>
      </c>
      <c r="M132" s="165"/>
      <c r="N132" s="166">
        <f>SUM('Pay App 1:Pay App 59'!L132)+SUM('Pay App 1:Pay App 59'!M132)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Data'!$N$2:$BW$88,61,FALSE)</f>
        <v>0</v>
      </c>
      <c r="F133" s="166">
        <f>IFERROR(E133+'Pay App 58'!F133,"")</f>
        <v>0</v>
      </c>
      <c r="G133" s="166">
        <f>SUM('Pay App 1:Pay App 58'!H133)</f>
        <v>0</v>
      </c>
      <c r="H133" s="165"/>
      <c r="I133" s="166">
        <f t="shared" si="6"/>
        <v>0</v>
      </c>
      <c r="J133" s="167">
        <f t="shared" si="7"/>
        <v>0</v>
      </c>
      <c r="K133" s="166">
        <f t="shared" si="8"/>
        <v>0</v>
      </c>
      <c r="L133" s="166" t="str">
        <f t="shared" si="9"/>
        <v/>
      </c>
      <c r="M133" s="165"/>
      <c r="N133" s="166">
        <f>SUM('Pay App 1:Pay App 59'!L133)+SUM('Pay App 1:Pay App 59'!M133)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Data'!$N$2:$BW$88,61,FALSE)</f>
        <v>0</v>
      </c>
      <c r="F134" s="166">
        <f>IFERROR(E134+'Pay App 58'!F134,"")</f>
        <v>0</v>
      </c>
      <c r="G134" s="166">
        <f>SUM('Pay App 1:Pay App 58'!H134)</f>
        <v>0</v>
      </c>
      <c r="H134" s="165"/>
      <c r="I134" s="166">
        <f t="shared" si="6"/>
        <v>0</v>
      </c>
      <c r="J134" s="167">
        <f t="shared" si="7"/>
        <v>0</v>
      </c>
      <c r="K134" s="166">
        <f t="shared" si="8"/>
        <v>0</v>
      </c>
      <c r="L134" s="166" t="str">
        <f t="shared" si="9"/>
        <v/>
      </c>
      <c r="M134" s="165"/>
      <c r="N134" s="166">
        <f>SUM('Pay App 1:Pay App 59'!L134)+SUM('Pay App 1:Pay App 59'!M134)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Data'!$N$2:$BW$88,61,FALSE)</f>
        <v>0</v>
      </c>
      <c r="F135" s="166">
        <f>IFERROR(E135+'Pay App 58'!F135,"")</f>
        <v>0</v>
      </c>
      <c r="G135" s="166">
        <f>SUM('Pay App 1:Pay App 58'!H135)</f>
        <v>0</v>
      </c>
      <c r="H135" s="165"/>
      <c r="I135" s="166">
        <f t="shared" si="6"/>
        <v>0</v>
      </c>
      <c r="J135" s="167">
        <f t="shared" si="7"/>
        <v>0</v>
      </c>
      <c r="K135" s="166">
        <f t="shared" si="8"/>
        <v>0</v>
      </c>
      <c r="L135" s="166" t="str">
        <f t="shared" si="9"/>
        <v/>
      </c>
      <c r="M135" s="165"/>
      <c r="N135" s="166">
        <f>SUM('Pay App 1:Pay App 59'!L135)+SUM('Pay App 1:Pay App 59'!M135)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Data'!$N$2:$BW$88,61,FALSE)</f>
        <v>0</v>
      </c>
      <c r="F136" s="166">
        <f>IFERROR(E136+'Pay App 58'!F136,"")</f>
        <v>0</v>
      </c>
      <c r="G136" s="166">
        <f>SUM('Pay App 1:Pay App 58'!H136)</f>
        <v>0</v>
      </c>
      <c r="H136" s="165"/>
      <c r="I136" s="166">
        <f t="shared" si="6"/>
        <v>0</v>
      </c>
      <c r="J136" s="167">
        <f t="shared" si="7"/>
        <v>0</v>
      </c>
      <c r="K136" s="166">
        <f t="shared" si="8"/>
        <v>0</v>
      </c>
      <c r="L136" s="166" t="str">
        <f t="shared" si="9"/>
        <v/>
      </c>
      <c r="M136" s="165"/>
      <c r="N136" s="166">
        <f>SUM('Pay App 1:Pay App 59'!L136)+SUM('Pay App 1:Pay App 59'!M136)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Data'!$N$2:$BW$88,61,FALSE)</f>
        <v>0</v>
      </c>
      <c r="F137" s="166">
        <f>IFERROR(E137+'Pay App 58'!F137,"")</f>
        <v>0</v>
      </c>
      <c r="G137" s="166">
        <f>SUM('Pay App 1:Pay App 58'!H137)</f>
        <v>0</v>
      </c>
      <c r="H137" s="165"/>
      <c r="I137" s="166">
        <f t="shared" si="6"/>
        <v>0</v>
      </c>
      <c r="J137" s="167">
        <f t="shared" si="7"/>
        <v>0</v>
      </c>
      <c r="K137" s="166">
        <f t="shared" si="8"/>
        <v>0</v>
      </c>
      <c r="L137" s="166" t="str">
        <f t="shared" si="9"/>
        <v/>
      </c>
      <c r="M137" s="165"/>
      <c r="N137" s="166">
        <f>SUM('Pay App 1:Pay App 59'!L137)+SUM('Pay App 1:Pay App 59'!M137)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Data'!$N$2:$BW$88,61,FALSE)</f>
        <v>0</v>
      </c>
      <c r="F138" s="166">
        <f>IFERROR(E138+'Pay App 58'!F138,"")</f>
        <v>0</v>
      </c>
      <c r="G138" s="166">
        <f>SUM('Pay App 1:Pay App 58'!H138)</f>
        <v>0</v>
      </c>
      <c r="H138" s="165"/>
      <c r="I138" s="166">
        <f t="shared" si="6"/>
        <v>0</v>
      </c>
      <c r="J138" s="167">
        <f t="shared" si="7"/>
        <v>0</v>
      </c>
      <c r="K138" s="166">
        <f t="shared" si="8"/>
        <v>0</v>
      </c>
      <c r="L138" s="166" t="str">
        <f t="shared" si="9"/>
        <v/>
      </c>
      <c r="M138" s="165"/>
      <c r="N138" s="166">
        <f>SUM('Pay App 1:Pay App 59'!L138)+SUM('Pay App 1:Pay App 59'!M138)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Data'!$N$2:$BW$88,61,FALSE)</f>
        <v>0</v>
      </c>
      <c r="F139" s="166">
        <f>IFERROR(E139+'Pay App 58'!F139,"")</f>
        <v>0</v>
      </c>
      <c r="G139" s="166">
        <f>SUM('Pay App 1:Pay App 58'!H139)</f>
        <v>0</v>
      </c>
      <c r="H139" s="165"/>
      <c r="I139" s="166">
        <f t="shared" si="6"/>
        <v>0</v>
      </c>
      <c r="J139" s="167">
        <f t="shared" si="7"/>
        <v>0</v>
      </c>
      <c r="K139" s="166">
        <f t="shared" si="8"/>
        <v>0</v>
      </c>
      <c r="L139" s="166" t="str">
        <f t="shared" si="9"/>
        <v/>
      </c>
      <c r="M139" s="165"/>
      <c r="N139" s="166">
        <f>SUM('Pay App 1:Pay App 59'!L139)+SUM('Pay App 1:Pay App 59'!M139)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Data'!$N$2:$BW$88,61,FALSE)</f>
        <v>0</v>
      </c>
      <c r="F140" s="166">
        <f>IFERROR(E140+'Pay App 58'!F140,"")</f>
        <v>0</v>
      </c>
      <c r="G140" s="166">
        <f>SUM('Pay App 1:Pay App 58'!H140)</f>
        <v>0</v>
      </c>
      <c r="H140" s="165"/>
      <c r="I140" s="166">
        <f t="shared" si="6"/>
        <v>0</v>
      </c>
      <c r="J140" s="167">
        <f t="shared" si="7"/>
        <v>0</v>
      </c>
      <c r="K140" s="166">
        <f t="shared" si="8"/>
        <v>0</v>
      </c>
      <c r="L140" s="166" t="str">
        <f t="shared" si="9"/>
        <v/>
      </c>
      <c r="M140" s="165"/>
      <c r="N140" s="166">
        <f>SUM('Pay App 1:Pay App 59'!L140)+SUM('Pay App 1:Pay App 59'!M140)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Data'!$N$2:$BW$88,61,FALSE)</f>
        <v>0</v>
      </c>
      <c r="F141" s="166">
        <f>IFERROR(E141+'Pay App 58'!F141,"")</f>
        <v>0</v>
      </c>
      <c r="G141" s="166">
        <f>SUM('Pay App 1:Pay App 58'!H141)</f>
        <v>0</v>
      </c>
      <c r="H141" s="165"/>
      <c r="I141" s="166">
        <f t="shared" si="6"/>
        <v>0</v>
      </c>
      <c r="J141" s="167">
        <f t="shared" si="7"/>
        <v>0</v>
      </c>
      <c r="K141" s="166">
        <f t="shared" si="8"/>
        <v>0</v>
      </c>
      <c r="L141" s="166" t="str">
        <f t="shared" si="9"/>
        <v/>
      </c>
      <c r="M141" s="165"/>
      <c r="N141" s="166">
        <f>SUM('Pay App 1:Pay App 59'!L141)+SUM('Pay App 1:Pay App 59'!M141)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Data'!$N$2:$BW$88,61,FALSE)</f>
        <v>0</v>
      </c>
      <c r="F142" s="166">
        <f>IFERROR(E142+'Pay App 58'!F142,"")</f>
        <v>0</v>
      </c>
      <c r="G142" s="166">
        <f>SUM('Pay App 1:Pay App 58'!H142)</f>
        <v>0</v>
      </c>
      <c r="H142" s="165"/>
      <c r="I142" s="166">
        <f t="shared" si="6"/>
        <v>0</v>
      </c>
      <c r="J142" s="167">
        <f t="shared" si="7"/>
        <v>0</v>
      </c>
      <c r="K142" s="166">
        <f t="shared" si="8"/>
        <v>0</v>
      </c>
      <c r="L142" s="166" t="str">
        <f t="shared" si="9"/>
        <v/>
      </c>
      <c r="M142" s="165"/>
      <c r="N142" s="166">
        <f>SUM('Pay App 1:Pay App 59'!L142)+SUM('Pay App 1:Pay App 59'!M142)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Data'!$N$2:$BW$88,61,FALSE)</f>
        <v>0</v>
      </c>
      <c r="F143" s="166">
        <f>IFERROR(E143+'Pay App 58'!F143,"")</f>
        <v>0</v>
      </c>
      <c r="G143" s="166">
        <f>SUM('Pay App 1:Pay App 58'!H143)</f>
        <v>0</v>
      </c>
      <c r="H143" s="165"/>
      <c r="I143" s="166">
        <f t="shared" si="6"/>
        <v>0</v>
      </c>
      <c r="J143" s="167">
        <f t="shared" si="7"/>
        <v>0</v>
      </c>
      <c r="K143" s="166">
        <f t="shared" si="8"/>
        <v>0</v>
      </c>
      <c r="L143" s="166" t="str">
        <f t="shared" si="9"/>
        <v/>
      </c>
      <c r="M143" s="165"/>
      <c r="N143" s="166">
        <f>SUM('Pay App 1:Pay App 59'!L143)+SUM('Pay App 1:Pay App 59'!M143)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Data'!$N$2:$BW$88,61,FALSE)</f>
        <v>0</v>
      </c>
      <c r="F144" s="166">
        <f>IFERROR(E144+'Pay App 58'!F144,"")</f>
        <v>0</v>
      </c>
      <c r="G144" s="166">
        <f>SUM('Pay App 1:Pay App 58'!H144)</f>
        <v>0</v>
      </c>
      <c r="H144" s="165"/>
      <c r="I144" s="166">
        <f t="shared" si="6"/>
        <v>0</v>
      </c>
      <c r="J144" s="167">
        <f t="shared" si="7"/>
        <v>0</v>
      </c>
      <c r="K144" s="166">
        <f t="shared" si="8"/>
        <v>0</v>
      </c>
      <c r="L144" s="166" t="str">
        <f t="shared" si="9"/>
        <v/>
      </c>
      <c r="M144" s="165"/>
      <c r="N144" s="166">
        <f>SUM('Pay App 1:Pay App 59'!L144)+SUM('Pay App 1:Pay App 59'!M144)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Data'!$N$2:$BW$88,61,FALSE)</f>
        <v>0</v>
      </c>
      <c r="F145" s="166">
        <f>IFERROR(E145+'Pay App 58'!F145,"")</f>
        <v>0</v>
      </c>
      <c r="G145" s="166">
        <f>SUM('Pay App 1:Pay App 58'!H145)</f>
        <v>0</v>
      </c>
      <c r="H145" s="165"/>
      <c r="I145" s="166">
        <f t="shared" si="6"/>
        <v>0</v>
      </c>
      <c r="J145" s="167">
        <f t="shared" si="7"/>
        <v>0</v>
      </c>
      <c r="K145" s="166">
        <f t="shared" si="8"/>
        <v>0</v>
      </c>
      <c r="L145" s="166" t="str">
        <f t="shared" si="9"/>
        <v/>
      </c>
      <c r="M145" s="165"/>
      <c r="N145" s="166">
        <f>SUM('Pay App 1:Pay App 59'!L145)+SUM('Pay App 1:Pay App 59'!M145)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Data'!$N$2:$BW$88,61,FALSE)</f>
        <v>0</v>
      </c>
      <c r="F146" s="166">
        <f>IFERROR(E146+'Pay App 58'!F146,"")</f>
        <v>0</v>
      </c>
      <c r="G146" s="166">
        <f>SUM('Pay App 1:Pay App 58'!H146)</f>
        <v>0</v>
      </c>
      <c r="H146" s="165"/>
      <c r="I146" s="166">
        <f t="shared" si="6"/>
        <v>0</v>
      </c>
      <c r="J146" s="167">
        <f t="shared" si="7"/>
        <v>0</v>
      </c>
      <c r="K146" s="166">
        <f t="shared" si="8"/>
        <v>0</v>
      </c>
      <c r="L146" s="166" t="str">
        <f t="shared" si="9"/>
        <v/>
      </c>
      <c r="M146" s="165"/>
      <c r="N146" s="166">
        <f>SUM('Pay App 1:Pay App 59'!L146)+SUM('Pay App 1:Pay App 59'!M146)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Data'!$N$2:$BW$88,61,FALSE)</f>
        <v>0</v>
      </c>
      <c r="F147" s="166">
        <f>IFERROR(E147+'Pay App 58'!F147,"")</f>
        <v>0</v>
      </c>
      <c r="G147" s="166">
        <f>SUM('Pay App 1:Pay App 58'!H147)</f>
        <v>0</v>
      </c>
      <c r="H147" s="165"/>
      <c r="I147" s="166">
        <f t="shared" si="6"/>
        <v>0</v>
      </c>
      <c r="J147" s="167">
        <f t="shared" si="7"/>
        <v>0</v>
      </c>
      <c r="K147" s="166">
        <f t="shared" si="8"/>
        <v>0</v>
      </c>
      <c r="L147" s="166" t="str">
        <f t="shared" si="9"/>
        <v/>
      </c>
      <c r="M147" s="165"/>
      <c r="N147" s="166">
        <f>SUM('Pay App 1:Pay App 59'!L147)+SUM('Pay App 1:Pay App 59'!M147)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Data'!$N$2:$BW$88,61,FALSE)</f>
        <v>0</v>
      </c>
      <c r="F148" s="166">
        <f>IFERROR(E148+'Pay App 58'!F148,"")</f>
        <v>0</v>
      </c>
      <c r="G148" s="166">
        <f>SUM('Pay App 1:Pay App 58'!H148)</f>
        <v>0</v>
      </c>
      <c r="H148" s="165"/>
      <c r="I148" s="166">
        <f t="shared" si="6"/>
        <v>0</v>
      </c>
      <c r="J148" s="167">
        <f t="shared" si="7"/>
        <v>0</v>
      </c>
      <c r="K148" s="166">
        <f t="shared" si="8"/>
        <v>0</v>
      </c>
      <c r="L148" s="166" t="str">
        <f t="shared" si="9"/>
        <v/>
      </c>
      <c r="M148" s="165"/>
      <c r="N148" s="166">
        <f>SUM('Pay App 1:Pay App 59'!L148)+SUM('Pay App 1:Pay App 59'!M148)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OYsgcRnTW2rNqMSsxvVo9c1NkkkJg793EizbAJPjmVqaodujbjKvZTzuUIzgVtvCXrPaFeViOz22WoVGr3ruYA==" saltValue="WQt23+VuOLBtp1YQQmYR6w=="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21" priority="2" operator="equal">
      <formula>0</formula>
    </cfRule>
  </conditionalFormatting>
  <conditionalFormatting sqref="D106:G148">
    <cfRule type="cellIs" dxfId="20" priority="1" operator="equal">
      <formula>0</formula>
    </cfRule>
  </conditionalFormatting>
  <conditionalFormatting sqref="D10:H10 D12:H14 D19:H21">
    <cfRule type="cellIs" dxfId="19" priority="6" operator="equal">
      <formula>0</formula>
    </cfRule>
  </conditionalFormatting>
  <conditionalFormatting sqref="H51">
    <cfRule type="cellIs" dxfId="18" priority="9" operator="lessThan">
      <formula>0</formula>
    </cfRule>
  </conditionalFormatting>
  <conditionalFormatting sqref="I57:I100 K57:K100 I106:I148 K106:K148 N106:O148">
    <cfRule type="cellIs" dxfId="17" priority="14" operator="equal">
      <formula>0</formula>
    </cfRule>
  </conditionalFormatting>
  <conditionalFormatting sqref="J57:J100 J106:J149">
    <cfRule type="cellIs" dxfId="16" priority="11" operator="greaterThan">
      <formula>1</formula>
    </cfRule>
    <cfRule type="cellIs" dxfId="15" priority="12" operator="equal">
      <formula>0</formula>
    </cfRule>
  </conditionalFormatting>
  <conditionalFormatting sqref="K57:K100 K106:K148">
    <cfRule type="cellIs" dxfId="14" priority="10" operator="lessThan">
      <formula>0</formula>
    </cfRule>
  </conditionalFormatting>
  <conditionalFormatting sqref="M57:M100">
    <cfRule type="cellIs" dxfId="13" priority="13" operator="lessThan">
      <formula>0</formula>
    </cfRule>
  </conditionalFormatting>
  <conditionalFormatting sqref="M106:M148">
    <cfRule type="cellIs" dxfId="12" priority="8" operator="lessThan">
      <formula>0</formula>
    </cfRule>
  </conditionalFormatting>
  <conditionalFormatting sqref="N57:O100">
    <cfRule type="cellIs" dxfId="11"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77522CE0-116C-4A8D-84F7-A0AA163CE657}">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41E1D4D9-1492-48E2-8251-FD02433C32D7}">
          <x14:formula1>
            <xm:f>'Graph Data'!$L$74:$L$76</xm:f>
          </x14:formula1>
          <xm:sqref>G17</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CFD95-5AF0-4E9F-BCAD-2E82FC244606}">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60</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60'!E149)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60'!G41)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59'!H49)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60.1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Data'!$N$2:$BW$88,62,FALSE)</f>
        <v>0</v>
      </c>
      <c r="F57" s="166">
        <f>IFERROR(E57+'Pay App 59'!F57,"")</f>
        <v>0</v>
      </c>
      <c r="G57" s="166">
        <f>SUM('Pay App 1:Pay App 59'!H57)</f>
        <v>0</v>
      </c>
      <c r="H57" s="165"/>
      <c r="I57" s="166">
        <f>G57+H57</f>
        <v>0</v>
      </c>
      <c r="J57" s="167">
        <f>IFERROR(I57/F57,0)</f>
        <v>0</v>
      </c>
      <c r="K57" s="166">
        <f>IFERROR(F57-I57,"")</f>
        <v>0</v>
      </c>
      <c r="L57" s="166" t="str">
        <f>IF(AND($H$33&lt;100000, $H$33&gt;0, H57&gt;=1),0,IF(AND($H$33&gt;=100000,H57&lt;&gt;""),O57,""))</f>
        <v/>
      </c>
      <c r="M57" s="165"/>
      <c r="N57" s="166">
        <f>SUM('Pay App 1:Pay App 60'!L57)+SUM('Pay App 1:Pay App 60'!M57)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Data'!$N$2:$BW$88,62,FALSE)</f>
        <v>0</v>
      </c>
      <c r="F58" s="166">
        <f>IFERROR(E58+'Pay App 59'!F58,"")</f>
        <v>0</v>
      </c>
      <c r="G58" s="166">
        <f>SUM('Pay App 1:Pay App 59'!H58)</f>
        <v>0</v>
      </c>
      <c r="H58" s="165"/>
      <c r="I58" s="166">
        <f>G58+H58</f>
        <v>0</v>
      </c>
      <c r="J58" s="167">
        <f>IFERROR(I58/F58,0)</f>
        <v>0</v>
      </c>
      <c r="K58" s="166">
        <f>IFERROR(F58-I58,"")</f>
        <v>0</v>
      </c>
      <c r="L58" s="166" t="str">
        <f t="shared" ref="L58:L100" si="0">IF(AND($H$33&lt;100000, $H$33&gt;0, H58&gt;=1),0,IF(AND($H$33&gt;=100000,H58&lt;&gt;""),O58,""))</f>
        <v/>
      </c>
      <c r="M58" s="165"/>
      <c r="N58" s="166">
        <f>SUM('Pay App 1:Pay App 60'!L58)+SUM('Pay App 1:Pay App 60'!M58)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Data'!$N$2:$BW$88,62,FALSE)</f>
        <v>0</v>
      </c>
      <c r="F59" s="166">
        <f>IFERROR(E59+'Pay App 59'!F59,"")</f>
        <v>0</v>
      </c>
      <c r="G59" s="166">
        <f>SUM('Pay App 1:Pay App 59'!H59)</f>
        <v>0</v>
      </c>
      <c r="H59" s="165"/>
      <c r="I59" s="166">
        <f t="shared" ref="I59:I99" si="2">G59+H59</f>
        <v>0</v>
      </c>
      <c r="J59" s="167">
        <f t="shared" ref="J59:J99" si="3">IFERROR(I59/F59,0)</f>
        <v>0</v>
      </c>
      <c r="K59" s="166">
        <f t="shared" ref="K59:K99" si="4">IFERROR(F59-I59,"")</f>
        <v>0</v>
      </c>
      <c r="L59" s="166" t="str">
        <f t="shared" si="0"/>
        <v/>
      </c>
      <c r="M59" s="165"/>
      <c r="N59" s="166">
        <f>SUM('Pay App 1:Pay App 60'!L59)+SUM('Pay App 1:Pay App 60'!M59)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Data'!$N$2:$BW$88,62,FALSE)</f>
        <v>0</v>
      </c>
      <c r="F60" s="166">
        <f>IFERROR(E60+'Pay App 59'!F60,"")</f>
        <v>0</v>
      </c>
      <c r="G60" s="166">
        <f>SUM('Pay App 1:Pay App 59'!H60)</f>
        <v>0</v>
      </c>
      <c r="H60" s="165"/>
      <c r="I60" s="166">
        <f t="shared" si="2"/>
        <v>0</v>
      </c>
      <c r="J60" s="167">
        <f t="shared" si="3"/>
        <v>0</v>
      </c>
      <c r="K60" s="166">
        <f t="shared" si="4"/>
        <v>0</v>
      </c>
      <c r="L60" s="166" t="str">
        <f t="shared" si="0"/>
        <v/>
      </c>
      <c r="M60" s="165"/>
      <c r="N60" s="166">
        <f>SUM('Pay App 1:Pay App 60'!L60)+SUM('Pay App 1:Pay App 60'!M60)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Data'!$N$2:$BW$88,62,FALSE)</f>
        <v>0</v>
      </c>
      <c r="F61" s="166">
        <f>IFERROR(E61+'Pay App 59'!F61,"")</f>
        <v>0</v>
      </c>
      <c r="G61" s="166">
        <f>SUM('Pay App 1:Pay App 59'!H61)</f>
        <v>0</v>
      </c>
      <c r="H61" s="165"/>
      <c r="I61" s="166">
        <f t="shared" si="2"/>
        <v>0</v>
      </c>
      <c r="J61" s="167">
        <f t="shared" si="3"/>
        <v>0</v>
      </c>
      <c r="K61" s="166">
        <f t="shared" si="4"/>
        <v>0</v>
      </c>
      <c r="L61" s="166" t="str">
        <f t="shared" si="0"/>
        <v/>
      </c>
      <c r="M61" s="165"/>
      <c r="N61" s="166">
        <f>SUM('Pay App 1:Pay App 60'!L61)+SUM('Pay App 1:Pay App 60'!M61)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Data'!$N$2:$BW$88,62,FALSE)</f>
        <v>0</v>
      </c>
      <c r="F62" s="166">
        <f>IFERROR(E62+'Pay App 59'!F62,"")</f>
        <v>0</v>
      </c>
      <c r="G62" s="166">
        <f>SUM('Pay App 1:Pay App 59'!H62)</f>
        <v>0</v>
      </c>
      <c r="H62" s="165"/>
      <c r="I62" s="166">
        <f t="shared" si="2"/>
        <v>0</v>
      </c>
      <c r="J62" s="167">
        <f t="shared" si="3"/>
        <v>0</v>
      </c>
      <c r="K62" s="166">
        <f t="shared" si="4"/>
        <v>0</v>
      </c>
      <c r="L62" s="166" t="str">
        <f t="shared" si="0"/>
        <v/>
      </c>
      <c r="M62" s="165"/>
      <c r="N62" s="166">
        <f>SUM('Pay App 1:Pay App 60'!L62)+SUM('Pay App 1:Pay App 60'!M62)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Data'!$N$2:$BW$88,62,FALSE)</f>
        <v>0</v>
      </c>
      <c r="F63" s="166">
        <f>IFERROR(E63+'Pay App 59'!F63,"")</f>
        <v>0</v>
      </c>
      <c r="G63" s="166">
        <f>SUM('Pay App 1:Pay App 59'!H63)</f>
        <v>0</v>
      </c>
      <c r="H63" s="165"/>
      <c r="I63" s="166">
        <f t="shared" si="2"/>
        <v>0</v>
      </c>
      <c r="J63" s="167">
        <f t="shared" si="3"/>
        <v>0</v>
      </c>
      <c r="K63" s="166">
        <f t="shared" si="4"/>
        <v>0</v>
      </c>
      <c r="L63" s="166" t="str">
        <f t="shared" si="0"/>
        <v/>
      </c>
      <c r="M63" s="165"/>
      <c r="N63" s="166">
        <f>SUM('Pay App 1:Pay App 60'!L63)+SUM('Pay App 1:Pay App 60'!M63)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Data'!$N$2:$BW$88,62,FALSE)</f>
        <v>0</v>
      </c>
      <c r="F64" s="166">
        <f>IFERROR(E64+'Pay App 59'!F64,"")</f>
        <v>0</v>
      </c>
      <c r="G64" s="166">
        <f>SUM('Pay App 1:Pay App 59'!H64)</f>
        <v>0</v>
      </c>
      <c r="H64" s="165"/>
      <c r="I64" s="166">
        <f t="shared" si="2"/>
        <v>0</v>
      </c>
      <c r="J64" s="167">
        <f t="shared" si="3"/>
        <v>0</v>
      </c>
      <c r="K64" s="166">
        <f t="shared" si="4"/>
        <v>0</v>
      </c>
      <c r="L64" s="166" t="str">
        <f t="shared" si="0"/>
        <v/>
      </c>
      <c r="M64" s="165"/>
      <c r="N64" s="166">
        <f>SUM('Pay App 1:Pay App 60'!L64)+SUM('Pay App 1:Pay App 60'!M64)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Data'!$N$2:$BW$88,62,FALSE)</f>
        <v>0</v>
      </c>
      <c r="F65" s="166">
        <f>IFERROR(E65+'Pay App 59'!F65,"")</f>
        <v>0</v>
      </c>
      <c r="G65" s="166">
        <f>SUM('Pay App 1:Pay App 59'!H65)</f>
        <v>0</v>
      </c>
      <c r="H65" s="165"/>
      <c r="I65" s="166">
        <f t="shared" si="2"/>
        <v>0</v>
      </c>
      <c r="J65" s="167">
        <f t="shared" si="3"/>
        <v>0</v>
      </c>
      <c r="K65" s="166">
        <f t="shared" si="4"/>
        <v>0</v>
      </c>
      <c r="L65" s="166" t="str">
        <f t="shared" si="0"/>
        <v/>
      </c>
      <c r="M65" s="165"/>
      <c r="N65" s="166">
        <f>SUM('Pay App 1:Pay App 60'!L65)+SUM('Pay App 1:Pay App 60'!M65)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Data'!$N$2:$BW$88,62,FALSE)</f>
        <v>0</v>
      </c>
      <c r="F66" s="166">
        <f>IFERROR(E66+'Pay App 59'!F66,"")</f>
        <v>0</v>
      </c>
      <c r="G66" s="166">
        <f>SUM('Pay App 1:Pay App 59'!H66)</f>
        <v>0</v>
      </c>
      <c r="H66" s="165"/>
      <c r="I66" s="166">
        <f t="shared" si="2"/>
        <v>0</v>
      </c>
      <c r="J66" s="167">
        <f t="shared" si="3"/>
        <v>0</v>
      </c>
      <c r="K66" s="166">
        <f t="shared" si="4"/>
        <v>0</v>
      </c>
      <c r="L66" s="166" t="str">
        <f t="shared" si="0"/>
        <v/>
      </c>
      <c r="M66" s="165"/>
      <c r="N66" s="166">
        <f>SUM('Pay App 1:Pay App 60'!L66)+SUM('Pay App 1:Pay App 60'!M66)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Data'!$N$2:$BW$88,62,FALSE)</f>
        <v>0</v>
      </c>
      <c r="F67" s="166">
        <f>IFERROR(E67+'Pay App 59'!F67,"")</f>
        <v>0</v>
      </c>
      <c r="G67" s="166">
        <f>SUM('Pay App 1:Pay App 59'!H67)</f>
        <v>0</v>
      </c>
      <c r="H67" s="165"/>
      <c r="I67" s="166">
        <f t="shared" si="2"/>
        <v>0</v>
      </c>
      <c r="J67" s="167">
        <f t="shared" si="3"/>
        <v>0</v>
      </c>
      <c r="K67" s="166">
        <f t="shared" si="4"/>
        <v>0</v>
      </c>
      <c r="L67" s="166" t="str">
        <f t="shared" si="0"/>
        <v/>
      </c>
      <c r="M67" s="165"/>
      <c r="N67" s="166">
        <f>SUM('Pay App 1:Pay App 60'!L67)+SUM('Pay App 1:Pay App 60'!M67)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Data'!$N$2:$BW$88,62,FALSE)</f>
        <v>0</v>
      </c>
      <c r="F68" s="166">
        <f>IFERROR(E68+'Pay App 59'!F68,"")</f>
        <v>0</v>
      </c>
      <c r="G68" s="166">
        <f>SUM('Pay App 1:Pay App 59'!H68)</f>
        <v>0</v>
      </c>
      <c r="H68" s="165"/>
      <c r="I68" s="166">
        <f t="shared" si="2"/>
        <v>0</v>
      </c>
      <c r="J68" s="167">
        <f t="shared" si="3"/>
        <v>0</v>
      </c>
      <c r="K68" s="166">
        <f t="shared" si="4"/>
        <v>0</v>
      </c>
      <c r="L68" s="166" t="str">
        <f t="shared" si="0"/>
        <v/>
      </c>
      <c r="M68" s="165"/>
      <c r="N68" s="166">
        <f>SUM('Pay App 1:Pay App 60'!L68)+SUM('Pay App 1:Pay App 60'!M68)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Data'!$N$2:$BW$88,62,FALSE)</f>
        <v>0</v>
      </c>
      <c r="F69" s="166">
        <f>IFERROR(E69+'Pay App 59'!F69,"")</f>
        <v>0</v>
      </c>
      <c r="G69" s="166">
        <f>SUM('Pay App 1:Pay App 59'!H69)</f>
        <v>0</v>
      </c>
      <c r="H69" s="165"/>
      <c r="I69" s="166">
        <f t="shared" si="2"/>
        <v>0</v>
      </c>
      <c r="J69" s="167">
        <f t="shared" si="3"/>
        <v>0</v>
      </c>
      <c r="K69" s="166">
        <f t="shared" si="4"/>
        <v>0</v>
      </c>
      <c r="L69" s="166" t="str">
        <f t="shared" si="0"/>
        <v/>
      </c>
      <c r="M69" s="165"/>
      <c r="N69" s="166">
        <f>SUM('Pay App 1:Pay App 60'!L69)+SUM('Pay App 1:Pay App 60'!M69)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Data'!$N$2:$BW$88,62,FALSE)</f>
        <v>0</v>
      </c>
      <c r="F70" s="166">
        <f>IFERROR(E70+'Pay App 59'!F70,"")</f>
        <v>0</v>
      </c>
      <c r="G70" s="166">
        <f>SUM('Pay App 1:Pay App 59'!H70)</f>
        <v>0</v>
      </c>
      <c r="H70" s="165"/>
      <c r="I70" s="166">
        <f t="shared" si="2"/>
        <v>0</v>
      </c>
      <c r="J70" s="167">
        <f t="shared" si="3"/>
        <v>0</v>
      </c>
      <c r="K70" s="166">
        <f t="shared" si="4"/>
        <v>0</v>
      </c>
      <c r="L70" s="166" t="str">
        <f t="shared" si="0"/>
        <v/>
      </c>
      <c r="M70" s="165"/>
      <c r="N70" s="166">
        <f>SUM('Pay App 1:Pay App 60'!L70)+SUM('Pay App 1:Pay App 60'!M70)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Data'!$N$2:$BW$88,62,FALSE)</f>
        <v>0</v>
      </c>
      <c r="F71" s="166">
        <f>IFERROR(E71+'Pay App 59'!F71,"")</f>
        <v>0</v>
      </c>
      <c r="G71" s="166">
        <f>SUM('Pay App 1:Pay App 59'!H71)</f>
        <v>0</v>
      </c>
      <c r="H71" s="165"/>
      <c r="I71" s="166">
        <f t="shared" si="2"/>
        <v>0</v>
      </c>
      <c r="J71" s="167">
        <f t="shared" si="3"/>
        <v>0</v>
      </c>
      <c r="K71" s="166">
        <f t="shared" si="4"/>
        <v>0</v>
      </c>
      <c r="L71" s="166" t="str">
        <f t="shared" si="0"/>
        <v/>
      </c>
      <c r="M71" s="165"/>
      <c r="N71" s="166">
        <f>SUM('Pay App 1:Pay App 60'!L71)+SUM('Pay App 1:Pay App 60'!M71)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Data'!$N$2:$BW$88,62,FALSE)</f>
        <v>0</v>
      </c>
      <c r="F72" s="166">
        <f>IFERROR(E72+'Pay App 59'!F72,"")</f>
        <v>0</v>
      </c>
      <c r="G72" s="166">
        <f>SUM('Pay App 1:Pay App 59'!H72)</f>
        <v>0</v>
      </c>
      <c r="H72" s="165"/>
      <c r="I72" s="166">
        <f t="shared" si="2"/>
        <v>0</v>
      </c>
      <c r="J72" s="167">
        <f t="shared" si="3"/>
        <v>0</v>
      </c>
      <c r="K72" s="166">
        <f t="shared" si="4"/>
        <v>0</v>
      </c>
      <c r="L72" s="166" t="str">
        <f t="shared" si="0"/>
        <v/>
      </c>
      <c r="M72" s="165"/>
      <c r="N72" s="166">
        <f>SUM('Pay App 1:Pay App 60'!L72)+SUM('Pay App 1:Pay App 60'!M72)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Data'!$N$2:$BW$88,62,FALSE)</f>
        <v>0</v>
      </c>
      <c r="F73" s="166">
        <f>IFERROR(E73+'Pay App 59'!F73,"")</f>
        <v>0</v>
      </c>
      <c r="G73" s="166">
        <f>SUM('Pay App 1:Pay App 59'!H73)</f>
        <v>0</v>
      </c>
      <c r="H73" s="165"/>
      <c r="I73" s="166">
        <f t="shared" si="2"/>
        <v>0</v>
      </c>
      <c r="J73" s="167">
        <f t="shared" si="3"/>
        <v>0</v>
      </c>
      <c r="K73" s="166">
        <f t="shared" si="4"/>
        <v>0</v>
      </c>
      <c r="L73" s="166" t="str">
        <f t="shared" si="0"/>
        <v/>
      </c>
      <c r="M73" s="165"/>
      <c r="N73" s="166">
        <f>SUM('Pay App 1:Pay App 60'!L73)+SUM('Pay App 1:Pay App 60'!M73)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Data'!$N$2:$BW$88,62,FALSE)</f>
        <v>0</v>
      </c>
      <c r="F74" s="166">
        <f>IFERROR(E74+'Pay App 59'!F74,"")</f>
        <v>0</v>
      </c>
      <c r="G74" s="166">
        <f>SUM('Pay App 1:Pay App 59'!H74)</f>
        <v>0</v>
      </c>
      <c r="H74" s="165"/>
      <c r="I74" s="166">
        <f t="shared" si="2"/>
        <v>0</v>
      </c>
      <c r="J74" s="167">
        <f t="shared" si="3"/>
        <v>0</v>
      </c>
      <c r="K74" s="166">
        <f t="shared" si="4"/>
        <v>0</v>
      </c>
      <c r="L74" s="166" t="str">
        <f t="shared" si="0"/>
        <v/>
      </c>
      <c r="M74" s="165"/>
      <c r="N74" s="166">
        <f>SUM('Pay App 1:Pay App 60'!L74)+SUM('Pay App 1:Pay App 60'!M74)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Data'!$N$2:$BW$88,62,FALSE)</f>
        <v>0</v>
      </c>
      <c r="F75" s="166">
        <f>IFERROR(E75+'Pay App 59'!F75,"")</f>
        <v>0</v>
      </c>
      <c r="G75" s="166">
        <f>SUM('Pay App 1:Pay App 59'!H75)</f>
        <v>0</v>
      </c>
      <c r="H75" s="165"/>
      <c r="I75" s="166">
        <f t="shared" si="2"/>
        <v>0</v>
      </c>
      <c r="J75" s="167">
        <f t="shared" si="3"/>
        <v>0</v>
      </c>
      <c r="K75" s="166">
        <f t="shared" si="4"/>
        <v>0</v>
      </c>
      <c r="L75" s="166" t="str">
        <f t="shared" si="0"/>
        <v/>
      </c>
      <c r="M75" s="165"/>
      <c r="N75" s="166">
        <f>SUM('Pay App 1:Pay App 60'!L75)+SUM('Pay App 1:Pay App 60'!M75)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Data'!$N$2:$BW$88,62,FALSE)</f>
        <v>0</v>
      </c>
      <c r="F76" s="166">
        <f>IFERROR(E76+'Pay App 59'!F76,"")</f>
        <v>0</v>
      </c>
      <c r="G76" s="166">
        <f>SUM('Pay App 1:Pay App 59'!H76)</f>
        <v>0</v>
      </c>
      <c r="H76" s="165"/>
      <c r="I76" s="166">
        <f t="shared" si="2"/>
        <v>0</v>
      </c>
      <c r="J76" s="167">
        <f t="shared" si="3"/>
        <v>0</v>
      </c>
      <c r="K76" s="166">
        <f t="shared" si="4"/>
        <v>0</v>
      </c>
      <c r="L76" s="166" t="str">
        <f t="shared" si="0"/>
        <v/>
      </c>
      <c r="M76" s="165"/>
      <c r="N76" s="166">
        <f>SUM('Pay App 1:Pay App 60'!L76)+SUM('Pay App 1:Pay App 60'!M76)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Data'!$N$2:$BW$88,62,FALSE)</f>
        <v>0</v>
      </c>
      <c r="F77" s="166">
        <f>IFERROR(E77+'Pay App 59'!F77,"")</f>
        <v>0</v>
      </c>
      <c r="G77" s="166">
        <f>SUM('Pay App 1:Pay App 59'!H77)</f>
        <v>0</v>
      </c>
      <c r="H77" s="165"/>
      <c r="I77" s="166">
        <f t="shared" si="2"/>
        <v>0</v>
      </c>
      <c r="J77" s="167">
        <f t="shared" si="3"/>
        <v>0</v>
      </c>
      <c r="K77" s="166">
        <f t="shared" si="4"/>
        <v>0</v>
      </c>
      <c r="L77" s="166" t="str">
        <f t="shared" si="0"/>
        <v/>
      </c>
      <c r="M77" s="165"/>
      <c r="N77" s="166">
        <f>SUM('Pay App 1:Pay App 60'!L77)+SUM('Pay App 1:Pay App 60'!M77)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Data'!$N$2:$BW$88,62,FALSE)</f>
        <v>0</v>
      </c>
      <c r="F78" s="166">
        <f>IFERROR(E78+'Pay App 59'!F78,"")</f>
        <v>0</v>
      </c>
      <c r="G78" s="166">
        <f>SUM('Pay App 1:Pay App 59'!H78)</f>
        <v>0</v>
      </c>
      <c r="H78" s="165"/>
      <c r="I78" s="166">
        <f t="shared" si="2"/>
        <v>0</v>
      </c>
      <c r="J78" s="167">
        <f t="shared" si="3"/>
        <v>0</v>
      </c>
      <c r="K78" s="166">
        <f t="shared" si="4"/>
        <v>0</v>
      </c>
      <c r="L78" s="166" t="str">
        <f t="shared" si="0"/>
        <v/>
      </c>
      <c r="M78" s="165"/>
      <c r="N78" s="166">
        <f>SUM('Pay App 1:Pay App 60'!L78)+SUM('Pay App 1:Pay App 60'!M78)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Data'!$N$2:$BW$88,62,FALSE)</f>
        <v>0</v>
      </c>
      <c r="F79" s="166">
        <f>IFERROR(E79+'Pay App 59'!F79,"")</f>
        <v>0</v>
      </c>
      <c r="G79" s="166">
        <f>SUM('Pay App 1:Pay App 59'!H79)</f>
        <v>0</v>
      </c>
      <c r="H79" s="165"/>
      <c r="I79" s="166">
        <f t="shared" si="2"/>
        <v>0</v>
      </c>
      <c r="J79" s="167">
        <f t="shared" si="3"/>
        <v>0</v>
      </c>
      <c r="K79" s="166">
        <f t="shared" si="4"/>
        <v>0</v>
      </c>
      <c r="L79" s="166" t="str">
        <f t="shared" si="0"/>
        <v/>
      </c>
      <c r="M79" s="165"/>
      <c r="N79" s="166">
        <f>SUM('Pay App 1:Pay App 60'!L79)+SUM('Pay App 1:Pay App 60'!M79)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Data'!$N$2:$BW$88,62,FALSE)</f>
        <v>0</v>
      </c>
      <c r="F80" s="166">
        <f>IFERROR(E80+'Pay App 59'!F80,"")</f>
        <v>0</v>
      </c>
      <c r="G80" s="166">
        <f>SUM('Pay App 1:Pay App 59'!H80)</f>
        <v>0</v>
      </c>
      <c r="H80" s="165"/>
      <c r="I80" s="166">
        <f t="shared" si="2"/>
        <v>0</v>
      </c>
      <c r="J80" s="167">
        <f t="shared" si="3"/>
        <v>0</v>
      </c>
      <c r="K80" s="166">
        <f t="shared" si="4"/>
        <v>0</v>
      </c>
      <c r="L80" s="166" t="str">
        <f t="shared" si="0"/>
        <v/>
      </c>
      <c r="M80" s="165"/>
      <c r="N80" s="166">
        <f>SUM('Pay App 1:Pay App 60'!L80)+SUM('Pay App 1:Pay App 60'!M80)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Data'!$N$2:$BW$88,62,FALSE)</f>
        <v>0</v>
      </c>
      <c r="F81" s="166">
        <f>IFERROR(E81+'Pay App 59'!F81,"")</f>
        <v>0</v>
      </c>
      <c r="G81" s="166">
        <f>SUM('Pay App 1:Pay App 59'!H81)</f>
        <v>0</v>
      </c>
      <c r="H81" s="165"/>
      <c r="I81" s="166">
        <f t="shared" si="2"/>
        <v>0</v>
      </c>
      <c r="J81" s="167">
        <f t="shared" si="3"/>
        <v>0</v>
      </c>
      <c r="K81" s="166">
        <f t="shared" si="4"/>
        <v>0</v>
      </c>
      <c r="L81" s="166" t="str">
        <f t="shared" si="0"/>
        <v/>
      </c>
      <c r="M81" s="165"/>
      <c r="N81" s="166">
        <f>SUM('Pay App 1:Pay App 60'!L81)+SUM('Pay App 1:Pay App 60'!M81)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Data'!$N$2:$BW$88,62,FALSE)</f>
        <v>0</v>
      </c>
      <c r="F82" s="166">
        <f>IFERROR(E82+'Pay App 59'!F82,"")</f>
        <v>0</v>
      </c>
      <c r="G82" s="166">
        <f>SUM('Pay App 1:Pay App 59'!H82)</f>
        <v>0</v>
      </c>
      <c r="H82" s="165"/>
      <c r="I82" s="166">
        <f t="shared" si="2"/>
        <v>0</v>
      </c>
      <c r="J82" s="167">
        <f t="shared" si="3"/>
        <v>0</v>
      </c>
      <c r="K82" s="166">
        <f t="shared" si="4"/>
        <v>0</v>
      </c>
      <c r="L82" s="166" t="str">
        <f t="shared" si="0"/>
        <v/>
      </c>
      <c r="M82" s="165"/>
      <c r="N82" s="166">
        <f>SUM('Pay App 1:Pay App 60'!L82)+SUM('Pay App 1:Pay App 60'!M82)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Data'!$N$2:$BW$88,62,FALSE)</f>
        <v>0</v>
      </c>
      <c r="F83" s="166">
        <f>IFERROR(E83+'Pay App 59'!F83,"")</f>
        <v>0</v>
      </c>
      <c r="G83" s="166">
        <f>SUM('Pay App 1:Pay App 59'!H83)</f>
        <v>0</v>
      </c>
      <c r="H83" s="165"/>
      <c r="I83" s="166">
        <f t="shared" si="2"/>
        <v>0</v>
      </c>
      <c r="J83" s="167">
        <f t="shared" si="3"/>
        <v>0</v>
      </c>
      <c r="K83" s="166">
        <f t="shared" si="4"/>
        <v>0</v>
      </c>
      <c r="L83" s="166" t="str">
        <f t="shared" si="0"/>
        <v/>
      </c>
      <c r="M83" s="165"/>
      <c r="N83" s="166">
        <f>SUM('Pay App 1:Pay App 60'!L83)+SUM('Pay App 1:Pay App 60'!M83)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Data'!$N$2:$BW$88,62,FALSE)</f>
        <v>0</v>
      </c>
      <c r="F84" s="166">
        <f>IFERROR(E84+'Pay App 59'!F84,"")</f>
        <v>0</v>
      </c>
      <c r="G84" s="166">
        <f>SUM('Pay App 1:Pay App 59'!H84)</f>
        <v>0</v>
      </c>
      <c r="H84" s="165"/>
      <c r="I84" s="166">
        <f t="shared" si="2"/>
        <v>0</v>
      </c>
      <c r="J84" s="167">
        <f t="shared" si="3"/>
        <v>0</v>
      </c>
      <c r="K84" s="166">
        <f t="shared" si="4"/>
        <v>0</v>
      </c>
      <c r="L84" s="166" t="str">
        <f t="shared" si="0"/>
        <v/>
      </c>
      <c r="M84" s="165"/>
      <c r="N84" s="166">
        <f>SUM('Pay App 1:Pay App 60'!L84)+SUM('Pay App 1:Pay App 60'!M84)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Data'!$N$2:$BW$88,62,FALSE)</f>
        <v>0</v>
      </c>
      <c r="F85" s="166">
        <f>IFERROR(E85+'Pay App 59'!F85,"")</f>
        <v>0</v>
      </c>
      <c r="G85" s="166">
        <f>SUM('Pay App 1:Pay App 59'!H85)</f>
        <v>0</v>
      </c>
      <c r="H85" s="165"/>
      <c r="I85" s="166">
        <f t="shared" si="2"/>
        <v>0</v>
      </c>
      <c r="J85" s="167">
        <f t="shared" si="3"/>
        <v>0</v>
      </c>
      <c r="K85" s="166">
        <f t="shared" si="4"/>
        <v>0</v>
      </c>
      <c r="L85" s="166" t="str">
        <f t="shared" si="0"/>
        <v/>
      </c>
      <c r="M85" s="165"/>
      <c r="N85" s="166">
        <f>SUM('Pay App 1:Pay App 60'!L85)+SUM('Pay App 1:Pay App 60'!M85)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Data'!$N$2:$BW$88,62,FALSE)</f>
        <v>0</v>
      </c>
      <c r="F86" s="166">
        <f>IFERROR(E86+'Pay App 59'!F86,"")</f>
        <v>0</v>
      </c>
      <c r="G86" s="166">
        <f>SUM('Pay App 1:Pay App 59'!H86)</f>
        <v>0</v>
      </c>
      <c r="H86" s="165"/>
      <c r="I86" s="166">
        <f t="shared" si="2"/>
        <v>0</v>
      </c>
      <c r="J86" s="167">
        <f t="shared" si="3"/>
        <v>0</v>
      </c>
      <c r="K86" s="166">
        <f t="shared" si="4"/>
        <v>0</v>
      </c>
      <c r="L86" s="166" t="str">
        <f t="shared" si="0"/>
        <v/>
      </c>
      <c r="M86" s="165"/>
      <c r="N86" s="166">
        <f>SUM('Pay App 1:Pay App 60'!L86)+SUM('Pay App 1:Pay App 60'!M86)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Data'!$N$2:$BW$88,62,FALSE)</f>
        <v>0</v>
      </c>
      <c r="F87" s="166">
        <f>IFERROR(E87+'Pay App 59'!F87,"")</f>
        <v>0</v>
      </c>
      <c r="G87" s="166">
        <f>SUM('Pay App 1:Pay App 59'!H87)</f>
        <v>0</v>
      </c>
      <c r="H87" s="165"/>
      <c r="I87" s="166">
        <f t="shared" si="2"/>
        <v>0</v>
      </c>
      <c r="J87" s="167">
        <f t="shared" si="3"/>
        <v>0</v>
      </c>
      <c r="K87" s="166">
        <f t="shared" si="4"/>
        <v>0</v>
      </c>
      <c r="L87" s="166" t="str">
        <f t="shared" si="0"/>
        <v/>
      </c>
      <c r="M87" s="165"/>
      <c r="N87" s="166">
        <f>SUM('Pay App 1:Pay App 60'!L87)+SUM('Pay App 1:Pay App 60'!M87)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Data'!$N$2:$BW$88,62,FALSE)</f>
        <v>0</v>
      </c>
      <c r="F88" s="166">
        <f>IFERROR(E88+'Pay App 59'!F88,"")</f>
        <v>0</v>
      </c>
      <c r="G88" s="166">
        <f>SUM('Pay App 1:Pay App 59'!H88)</f>
        <v>0</v>
      </c>
      <c r="H88" s="165"/>
      <c r="I88" s="166">
        <f t="shared" si="2"/>
        <v>0</v>
      </c>
      <c r="J88" s="167">
        <f t="shared" si="3"/>
        <v>0</v>
      </c>
      <c r="K88" s="166">
        <f t="shared" si="4"/>
        <v>0</v>
      </c>
      <c r="L88" s="166" t="str">
        <f t="shared" si="0"/>
        <v/>
      </c>
      <c r="M88" s="165"/>
      <c r="N88" s="166">
        <f>SUM('Pay App 1:Pay App 60'!L88)+SUM('Pay App 1:Pay App 60'!M88)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Data'!$N$2:$BW$88,62,FALSE)</f>
        <v>0</v>
      </c>
      <c r="F89" s="166">
        <f>IFERROR(E89+'Pay App 59'!F89,"")</f>
        <v>0</v>
      </c>
      <c r="G89" s="166">
        <f>SUM('Pay App 1:Pay App 59'!H89)</f>
        <v>0</v>
      </c>
      <c r="H89" s="165"/>
      <c r="I89" s="166">
        <f t="shared" si="2"/>
        <v>0</v>
      </c>
      <c r="J89" s="167">
        <f t="shared" si="3"/>
        <v>0</v>
      </c>
      <c r="K89" s="166">
        <f t="shared" si="4"/>
        <v>0</v>
      </c>
      <c r="L89" s="166" t="str">
        <f t="shared" si="0"/>
        <v/>
      </c>
      <c r="M89" s="165"/>
      <c r="N89" s="166">
        <f>SUM('Pay App 1:Pay App 60'!L89)+SUM('Pay App 1:Pay App 60'!M89)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Data'!$N$2:$BW$88,62,FALSE)</f>
        <v>0</v>
      </c>
      <c r="F90" s="166">
        <f>IFERROR(E90+'Pay App 59'!F90,"")</f>
        <v>0</v>
      </c>
      <c r="G90" s="166">
        <f>SUM('Pay App 1:Pay App 59'!H90)</f>
        <v>0</v>
      </c>
      <c r="H90" s="165"/>
      <c r="I90" s="166">
        <f t="shared" si="2"/>
        <v>0</v>
      </c>
      <c r="J90" s="167">
        <f t="shared" si="3"/>
        <v>0</v>
      </c>
      <c r="K90" s="166">
        <f t="shared" si="4"/>
        <v>0</v>
      </c>
      <c r="L90" s="166" t="str">
        <f t="shared" si="0"/>
        <v/>
      </c>
      <c r="M90" s="165"/>
      <c r="N90" s="166">
        <f>SUM('Pay App 1:Pay App 60'!L90)+SUM('Pay App 1:Pay App 60'!M90)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Data'!$N$2:$BW$88,62,FALSE)</f>
        <v>0</v>
      </c>
      <c r="F91" s="166">
        <f>IFERROR(E91+'Pay App 59'!F91,"")</f>
        <v>0</v>
      </c>
      <c r="G91" s="166">
        <f>SUM('Pay App 1:Pay App 59'!H91)</f>
        <v>0</v>
      </c>
      <c r="H91" s="165"/>
      <c r="I91" s="166">
        <f t="shared" si="2"/>
        <v>0</v>
      </c>
      <c r="J91" s="167">
        <f t="shared" si="3"/>
        <v>0</v>
      </c>
      <c r="K91" s="166">
        <f t="shared" si="4"/>
        <v>0</v>
      </c>
      <c r="L91" s="166" t="str">
        <f t="shared" si="0"/>
        <v/>
      </c>
      <c r="M91" s="165"/>
      <c r="N91" s="166">
        <f>SUM('Pay App 1:Pay App 60'!L91)+SUM('Pay App 1:Pay App 60'!M91)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Data'!$N$2:$BW$88,62,FALSE)</f>
        <v>0</v>
      </c>
      <c r="F92" s="166">
        <f>IFERROR(E92+'Pay App 59'!F92,"")</f>
        <v>0</v>
      </c>
      <c r="G92" s="166">
        <f>SUM('Pay App 1:Pay App 59'!H92)</f>
        <v>0</v>
      </c>
      <c r="H92" s="165"/>
      <c r="I92" s="166">
        <f t="shared" si="2"/>
        <v>0</v>
      </c>
      <c r="J92" s="167">
        <f t="shared" si="3"/>
        <v>0</v>
      </c>
      <c r="K92" s="166">
        <f t="shared" si="4"/>
        <v>0</v>
      </c>
      <c r="L92" s="166" t="str">
        <f t="shared" si="0"/>
        <v/>
      </c>
      <c r="M92" s="165"/>
      <c r="N92" s="166">
        <f>SUM('Pay App 1:Pay App 60'!L92)+SUM('Pay App 1:Pay App 60'!M92)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Data'!$N$2:$BW$88,62,FALSE)</f>
        <v>0</v>
      </c>
      <c r="F93" s="166">
        <f>IFERROR(E93+'Pay App 59'!F93,"")</f>
        <v>0</v>
      </c>
      <c r="G93" s="166">
        <f>SUM('Pay App 1:Pay App 59'!H93)</f>
        <v>0</v>
      </c>
      <c r="H93" s="165"/>
      <c r="I93" s="166">
        <f t="shared" si="2"/>
        <v>0</v>
      </c>
      <c r="J93" s="167">
        <f t="shared" si="3"/>
        <v>0</v>
      </c>
      <c r="K93" s="166">
        <f t="shared" si="4"/>
        <v>0</v>
      </c>
      <c r="L93" s="166" t="str">
        <f t="shared" si="0"/>
        <v/>
      </c>
      <c r="M93" s="165"/>
      <c r="N93" s="166">
        <f>SUM('Pay App 1:Pay App 60'!L93)+SUM('Pay App 1:Pay App 60'!M93)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Data'!$N$2:$BW$88,62,FALSE)</f>
        <v>0</v>
      </c>
      <c r="F94" s="166">
        <f>IFERROR(E94+'Pay App 59'!F94,"")</f>
        <v>0</v>
      </c>
      <c r="G94" s="166">
        <f>SUM('Pay App 1:Pay App 59'!H94)</f>
        <v>0</v>
      </c>
      <c r="H94" s="165"/>
      <c r="I94" s="166">
        <f t="shared" si="2"/>
        <v>0</v>
      </c>
      <c r="J94" s="167">
        <f t="shared" si="3"/>
        <v>0</v>
      </c>
      <c r="K94" s="166">
        <f t="shared" si="4"/>
        <v>0</v>
      </c>
      <c r="L94" s="166" t="str">
        <f t="shared" si="0"/>
        <v/>
      </c>
      <c r="M94" s="165"/>
      <c r="N94" s="166">
        <f>SUM('Pay App 1:Pay App 60'!L94)+SUM('Pay App 1:Pay App 60'!M94)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Data'!$N$2:$BW$88,62,FALSE)</f>
        <v>0</v>
      </c>
      <c r="F95" s="166">
        <f>IFERROR(E95+'Pay App 59'!F95,"")</f>
        <v>0</v>
      </c>
      <c r="G95" s="166">
        <f>SUM('Pay App 1:Pay App 59'!H95)</f>
        <v>0</v>
      </c>
      <c r="H95" s="165"/>
      <c r="I95" s="166">
        <f t="shared" si="2"/>
        <v>0</v>
      </c>
      <c r="J95" s="167">
        <f t="shared" si="3"/>
        <v>0</v>
      </c>
      <c r="K95" s="166">
        <f t="shared" si="4"/>
        <v>0</v>
      </c>
      <c r="L95" s="166" t="str">
        <f t="shared" si="0"/>
        <v/>
      </c>
      <c r="M95" s="165"/>
      <c r="N95" s="166">
        <f>SUM('Pay App 1:Pay App 60'!L95)+SUM('Pay App 1:Pay App 60'!M95)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Data'!$N$2:$BW$88,62,FALSE)</f>
        <v>0</v>
      </c>
      <c r="F96" s="166">
        <f>IFERROR(E96+'Pay App 59'!F96,"")</f>
        <v>0</v>
      </c>
      <c r="G96" s="166">
        <f>SUM('Pay App 1:Pay App 59'!H96)</f>
        <v>0</v>
      </c>
      <c r="H96" s="165"/>
      <c r="I96" s="166">
        <f t="shared" si="2"/>
        <v>0</v>
      </c>
      <c r="J96" s="167">
        <f t="shared" si="3"/>
        <v>0</v>
      </c>
      <c r="K96" s="166">
        <f t="shared" si="4"/>
        <v>0</v>
      </c>
      <c r="L96" s="166" t="str">
        <f t="shared" si="0"/>
        <v/>
      </c>
      <c r="M96" s="165"/>
      <c r="N96" s="166">
        <f>SUM('Pay App 1:Pay App 60'!L96)+SUM('Pay App 1:Pay App 60'!M96)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Data'!$N$2:$BW$88,62,FALSE)</f>
        <v>0</v>
      </c>
      <c r="F97" s="166">
        <f>IFERROR(E97+'Pay App 59'!F97,"")</f>
        <v>0</v>
      </c>
      <c r="G97" s="166">
        <f>SUM('Pay App 1:Pay App 59'!H97)</f>
        <v>0</v>
      </c>
      <c r="H97" s="165"/>
      <c r="I97" s="166">
        <f t="shared" si="2"/>
        <v>0</v>
      </c>
      <c r="J97" s="167">
        <f t="shared" si="3"/>
        <v>0</v>
      </c>
      <c r="K97" s="166">
        <f t="shared" si="4"/>
        <v>0</v>
      </c>
      <c r="L97" s="166" t="str">
        <f t="shared" si="0"/>
        <v/>
      </c>
      <c r="M97" s="165"/>
      <c r="N97" s="166">
        <f>SUM('Pay App 1:Pay App 60'!L97)+SUM('Pay App 1:Pay App 60'!M97)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Data'!$N$2:$BW$88,62,FALSE)</f>
        <v>0</v>
      </c>
      <c r="F98" s="166">
        <f>IFERROR(E98+'Pay App 59'!F98,"")</f>
        <v>0</v>
      </c>
      <c r="G98" s="166">
        <f>SUM('Pay App 1:Pay App 59'!H98)</f>
        <v>0</v>
      </c>
      <c r="H98" s="165"/>
      <c r="I98" s="166">
        <f t="shared" si="2"/>
        <v>0</v>
      </c>
      <c r="J98" s="167">
        <f t="shared" si="3"/>
        <v>0</v>
      </c>
      <c r="K98" s="166">
        <f t="shared" si="4"/>
        <v>0</v>
      </c>
      <c r="L98" s="166" t="str">
        <f t="shared" si="0"/>
        <v/>
      </c>
      <c r="M98" s="165"/>
      <c r="N98" s="166">
        <f>SUM('Pay App 1:Pay App 60'!L98)+SUM('Pay App 1:Pay App 60'!M98)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Data'!$N$2:$BW$88,62,FALSE)</f>
        <v>0</v>
      </c>
      <c r="F99" s="166">
        <f>IFERROR(E99+'Pay App 59'!F99,"")</f>
        <v>0</v>
      </c>
      <c r="G99" s="166">
        <f>SUM('Pay App 1:Pay App 59'!H99)</f>
        <v>0</v>
      </c>
      <c r="H99" s="165"/>
      <c r="I99" s="166">
        <f t="shared" si="2"/>
        <v>0</v>
      </c>
      <c r="J99" s="167">
        <f t="shared" si="3"/>
        <v>0</v>
      </c>
      <c r="K99" s="166">
        <f t="shared" si="4"/>
        <v>0</v>
      </c>
      <c r="L99" s="166" t="str">
        <f t="shared" si="0"/>
        <v/>
      </c>
      <c r="M99" s="165"/>
      <c r="N99" s="166">
        <f>SUM('Pay App 1:Pay App 60'!L99)+SUM('Pay App 1:Pay App 60'!M99)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Data'!$N$2:$BW$88,62,FALSE)</f>
        <v>0</v>
      </c>
      <c r="F100" s="166">
        <f>IFERROR(E100+'Pay App 59'!F100,"")</f>
        <v>0</v>
      </c>
      <c r="G100" s="166">
        <f>SUM('Pay App 1:Pay App 59'!H100)</f>
        <v>0</v>
      </c>
      <c r="H100" s="165"/>
      <c r="I100" s="166">
        <f>G100+H100</f>
        <v>0</v>
      </c>
      <c r="J100" s="167">
        <f>IFERROR(I100/F100,0)</f>
        <v>0</v>
      </c>
      <c r="K100" s="166">
        <f>IFERROR(F100-I100,"")</f>
        <v>0</v>
      </c>
      <c r="L100" s="166" t="str">
        <f t="shared" si="0"/>
        <v/>
      </c>
      <c r="M100" s="165"/>
      <c r="N100" s="166">
        <f>SUM('Pay App 1:Pay App 60'!L100)+SUM('Pay App 1:Pay App 60'!M100)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60.2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Data'!$N$2:$BW$88,62,FALSE)</f>
        <v>0</v>
      </c>
      <c r="F106" s="166">
        <f>IFERROR(E106+'Pay App 59'!F106,"")</f>
        <v>0</v>
      </c>
      <c r="G106" s="166">
        <f>SUM('Pay App 1:Pay App 59'!H106)</f>
        <v>0</v>
      </c>
      <c r="H106" s="165"/>
      <c r="I106" s="166">
        <f>G106+H106</f>
        <v>0</v>
      </c>
      <c r="J106" s="167">
        <f>IFERROR(I106/F106,0)</f>
        <v>0</v>
      </c>
      <c r="K106" s="166">
        <f>IFERROR(F106-I106,"")</f>
        <v>0</v>
      </c>
      <c r="L106" s="166" t="str">
        <f>IF(AND($H$33&lt;100000, $H$33&gt;0, H106&gt;=1),0,IF(AND($H$33&gt;=100000,H106&lt;&gt;""),O106,""))</f>
        <v/>
      </c>
      <c r="M106" s="165"/>
      <c r="N106" s="166">
        <f>SUM('Pay App 1:Pay App 60'!L106)+SUM('Pay App 1:Pay App 60'!M106)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Data'!$N$2:$BW$88,62,FALSE)</f>
        <v>0</v>
      </c>
      <c r="F107" s="166">
        <f>IFERROR(E107+'Pay App 59'!F107,"")</f>
        <v>0</v>
      </c>
      <c r="G107" s="166">
        <f>SUM('Pay App 1:Pay App 59'!H107)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60'!L107)+SUM('Pay App 1:Pay App 60'!M107)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Data'!$N$2:$BW$88,62,FALSE)</f>
        <v>0</v>
      </c>
      <c r="F108" s="166">
        <f>IFERROR(E108+'Pay App 59'!F108,"")</f>
        <v>0</v>
      </c>
      <c r="G108" s="166">
        <f>SUM('Pay App 1:Pay App 59'!H108)</f>
        <v>0</v>
      </c>
      <c r="H108" s="165"/>
      <c r="I108" s="166">
        <f t="shared" si="6"/>
        <v>0</v>
      </c>
      <c r="J108" s="167">
        <f t="shared" si="7"/>
        <v>0</v>
      </c>
      <c r="K108" s="166">
        <f t="shared" si="8"/>
        <v>0</v>
      </c>
      <c r="L108" s="166" t="str">
        <f t="shared" si="9"/>
        <v/>
      </c>
      <c r="M108" s="165"/>
      <c r="N108" s="166">
        <f>SUM('Pay App 1:Pay App 60'!L108)+SUM('Pay App 1:Pay App 60'!M108)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Data'!$N$2:$BW$88,62,FALSE)</f>
        <v>0</v>
      </c>
      <c r="F109" s="166">
        <f>IFERROR(E109+'Pay App 59'!F109,"")</f>
        <v>0</v>
      </c>
      <c r="G109" s="166">
        <f>SUM('Pay App 1:Pay App 59'!H109)</f>
        <v>0</v>
      </c>
      <c r="H109" s="165"/>
      <c r="I109" s="166">
        <f t="shared" si="6"/>
        <v>0</v>
      </c>
      <c r="J109" s="167">
        <f t="shared" si="7"/>
        <v>0</v>
      </c>
      <c r="K109" s="166">
        <f t="shared" si="8"/>
        <v>0</v>
      </c>
      <c r="L109" s="166" t="str">
        <f t="shared" si="9"/>
        <v/>
      </c>
      <c r="M109" s="165"/>
      <c r="N109" s="166">
        <f>SUM('Pay App 1:Pay App 60'!L109)+SUM('Pay App 1:Pay App 60'!M109)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Data'!$N$2:$BW$88,62,FALSE)</f>
        <v>0</v>
      </c>
      <c r="F110" s="166">
        <f>IFERROR(E110+'Pay App 59'!F110,"")</f>
        <v>0</v>
      </c>
      <c r="G110" s="166">
        <f>SUM('Pay App 1:Pay App 59'!H110)</f>
        <v>0</v>
      </c>
      <c r="H110" s="165"/>
      <c r="I110" s="166">
        <f t="shared" si="6"/>
        <v>0</v>
      </c>
      <c r="J110" s="167">
        <f t="shared" si="7"/>
        <v>0</v>
      </c>
      <c r="K110" s="166">
        <f t="shared" si="8"/>
        <v>0</v>
      </c>
      <c r="L110" s="166" t="str">
        <f t="shared" si="9"/>
        <v/>
      </c>
      <c r="M110" s="165"/>
      <c r="N110" s="166">
        <f>SUM('Pay App 1:Pay App 60'!L110)+SUM('Pay App 1:Pay App 60'!M110)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Data'!$N$2:$BW$88,62,FALSE)</f>
        <v>0</v>
      </c>
      <c r="F111" s="166">
        <f>IFERROR(E111+'Pay App 59'!F111,"")</f>
        <v>0</v>
      </c>
      <c r="G111" s="166">
        <f>SUM('Pay App 1:Pay App 59'!H111)</f>
        <v>0</v>
      </c>
      <c r="H111" s="165"/>
      <c r="I111" s="166">
        <f t="shared" si="6"/>
        <v>0</v>
      </c>
      <c r="J111" s="167">
        <f t="shared" si="7"/>
        <v>0</v>
      </c>
      <c r="K111" s="166">
        <f t="shared" si="8"/>
        <v>0</v>
      </c>
      <c r="L111" s="166" t="str">
        <f t="shared" si="9"/>
        <v/>
      </c>
      <c r="M111" s="165"/>
      <c r="N111" s="166">
        <f>SUM('Pay App 1:Pay App 60'!L111)+SUM('Pay App 1:Pay App 60'!M111)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Data'!$N$2:$BW$88,62,FALSE)</f>
        <v>0</v>
      </c>
      <c r="F112" s="166">
        <f>IFERROR(E112+'Pay App 59'!F112,"")</f>
        <v>0</v>
      </c>
      <c r="G112" s="166">
        <f>SUM('Pay App 1:Pay App 59'!H112)</f>
        <v>0</v>
      </c>
      <c r="H112" s="165"/>
      <c r="I112" s="166">
        <f t="shared" si="6"/>
        <v>0</v>
      </c>
      <c r="J112" s="167">
        <f t="shared" si="7"/>
        <v>0</v>
      </c>
      <c r="K112" s="166">
        <f t="shared" si="8"/>
        <v>0</v>
      </c>
      <c r="L112" s="166" t="str">
        <f t="shared" si="9"/>
        <v/>
      </c>
      <c r="M112" s="165"/>
      <c r="N112" s="166">
        <f>SUM('Pay App 1:Pay App 60'!L112)+SUM('Pay App 1:Pay App 60'!M112)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Data'!$N$2:$BW$88,62,FALSE)</f>
        <v>0</v>
      </c>
      <c r="F113" s="166">
        <f>IFERROR(E113+'Pay App 59'!F113,"")</f>
        <v>0</v>
      </c>
      <c r="G113" s="166">
        <f>SUM('Pay App 1:Pay App 59'!H113)</f>
        <v>0</v>
      </c>
      <c r="H113" s="165"/>
      <c r="I113" s="166">
        <f t="shared" si="6"/>
        <v>0</v>
      </c>
      <c r="J113" s="167">
        <f t="shared" si="7"/>
        <v>0</v>
      </c>
      <c r="K113" s="166">
        <f t="shared" si="8"/>
        <v>0</v>
      </c>
      <c r="L113" s="166" t="str">
        <f t="shared" si="9"/>
        <v/>
      </c>
      <c r="M113" s="165"/>
      <c r="N113" s="166">
        <f>SUM('Pay App 1:Pay App 60'!L113)+SUM('Pay App 1:Pay App 60'!M113)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Data'!$N$2:$BW$88,62,FALSE)</f>
        <v>0</v>
      </c>
      <c r="F114" s="166">
        <f>IFERROR(E114+'Pay App 59'!F114,"")</f>
        <v>0</v>
      </c>
      <c r="G114" s="166">
        <f>SUM('Pay App 1:Pay App 59'!H114)</f>
        <v>0</v>
      </c>
      <c r="H114" s="165"/>
      <c r="I114" s="166">
        <f t="shared" si="6"/>
        <v>0</v>
      </c>
      <c r="J114" s="167">
        <f t="shared" si="7"/>
        <v>0</v>
      </c>
      <c r="K114" s="166">
        <f t="shared" si="8"/>
        <v>0</v>
      </c>
      <c r="L114" s="166" t="str">
        <f t="shared" si="9"/>
        <v/>
      </c>
      <c r="M114" s="165"/>
      <c r="N114" s="166">
        <f>SUM('Pay App 1:Pay App 60'!L114)+SUM('Pay App 1:Pay App 60'!M114)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Data'!$N$2:$BW$88,62,FALSE)</f>
        <v>0</v>
      </c>
      <c r="F115" s="166">
        <f>IFERROR(E115+'Pay App 59'!F115,"")</f>
        <v>0</v>
      </c>
      <c r="G115" s="166">
        <f>SUM('Pay App 1:Pay App 59'!H115)</f>
        <v>0</v>
      </c>
      <c r="H115" s="165"/>
      <c r="I115" s="166">
        <f t="shared" si="6"/>
        <v>0</v>
      </c>
      <c r="J115" s="167">
        <f t="shared" si="7"/>
        <v>0</v>
      </c>
      <c r="K115" s="166">
        <f t="shared" si="8"/>
        <v>0</v>
      </c>
      <c r="L115" s="166" t="str">
        <f t="shared" si="9"/>
        <v/>
      </c>
      <c r="M115" s="165"/>
      <c r="N115" s="166">
        <f>SUM('Pay App 1:Pay App 60'!L115)+SUM('Pay App 1:Pay App 60'!M115)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Data'!$N$2:$BW$88,62,FALSE)</f>
        <v>0</v>
      </c>
      <c r="F116" s="166">
        <f>IFERROR(E116+'Pay App 59'!F116,"")</f>
        <v>0</v>
      </c>
      <c r="G116" s="166">
        <f>SUM('Pay App 1:Pay App 59'!H116)</f>
        <v>0</v>
      </c>
      <c r="H116" s="165"/>
      <c r="I116" s="166">
        <f t="shared" si="6"/>
        <v>0</v>
      </c>
      <c r="J116" s="167">
        <f t="shared" si="7"/>
        <v>0</v>
      </c>
      <c r="K116" s="166">
        <f t="shared" si="8"/>
        <v>0</v>
      </c>
      <c r="L116" s="166" t="str">
        <f t="shared" si="9"/>
        <v/>
      </c>
      <c r="M116" s="165"/>
      <c r="N116" s="166">
        <f>SUM('Pay App 1:Pay App 60'!L116)+SUM('Pay App 1:Pay App 60'!M116)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Data'!$N$2:$BW$88,62,FALSE)</f>
        <v>0</v>
      </c>
      <c r="F117" s="166">
        <f>IFERROR(E117+'Pay App 59'!F117,"")</f>
        <v>0</v>
      </c>
      <c r="G117" s="166">
        <f>SUM('Pay App 1:Pay App 59'!H117)</f>
        <v>0</v>
      </c>
      <c r="H117" s="165"/>
      <c r="I117" s="166">
        <f t="shared" si="6"/>
        <v>0</v>
      </c>
      <c r="J117" s="167">
        <f t="shared" si="7"/>
        <v>0</v>
      </c>
      <c r="K117" s="166">
        <f t="shared" si="8"/>
        <v>0</v>
      </c>
      <c r="L117" s="166" t="str">
        <f t="shared" si="9"/>
        <v/>
      </c>
      <c r="M117" s="165"/>
      <c r="N117" s="166">
        <f>SUM('Pay App 1:Pay App 60'!L117)+SUM('Pay App 1:Pay App 60'!M117)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Data'!$N$2:$BW$88,62,FALSE)</f>
        <v>0</v>
      </c>
      <c r="F118" s="166">
        <f>IFERROR(E118+'Pay App 59'!F118,"")</f>
        <v>0</v>
      </c>
      <c r="G118" s="166">
        <f>SUM('Pay App 1:Pay App 59'!H118)</f>
        <v>0</v>
      </c>
      <c r="H118" s="165"/>
      <c r="I118" s="166">
        <f t="shared" si="6"/>
        <v>0</v>
      </c>
      <c r="J118" s="167">
        <f t="shared" si="7"/>
        <v>0</v>
      </c>
      <c r="K118" s="166">
        <f t="shared" si="8"/>
        <v>0</v>
      </c>
      <c r="L118" s="166" t="str">
        <f t="shared" si="9"/>
        <v/>
      </c>
      <c r="M118" s="165"/>
      <c r="N118" s="166">
        <f>SUM('Pay App 1:Pay App 60'!L118)+SUM('Pay App 1:Pay App 60'!M118)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Data'!$N$2:$BW$88,62,FALSE)</f>
        <v>0</v>
      </c>
      <c r="F119" s="166">
        <f>IFERROR(E119+'Pay App 59'!F119,"")</f>
        <v>0</v>
      </c>
      <c r="G119" s="166">
        <f>SUM('Pay App 1:Pay App 59'!H119)</f>
        <v>0</v>
      </c>
      <c r="H119" s="165"/>
      <c r="I119" s="166">
        <f t="shared" si="6"/>
        <v>0</v>
      </c>
      <c r="J119" s="167">
        <f t="shared" si="7"/>
        <v>0</v>
      </c>
      <c r="K119" s="166">
        <f t="shared" si="8"/>
        <v>0</v>
      </c>
      <c r="L119" s="166" t="str">
        <f t="shared" si="9"/>
        <v/>
      </c>
      <c r="M119" s="165"/>
      <c r="N119" s="166">
        <f>SUM('Pay App 1:Pay App 60'!L119)+SUM('Pay App 1:Pay App 60'!M119)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Data'!$N$2:$BW$88,62,FALSE)</f>
        <v>0</v>
      </c>
      <c r="F120" s="166">
        <f>IFERROR(E120+'Pay App 59'!F120,"")</f>
        <v>0</v>
      </c>
      <c r="G120" s="166">
        <f>SUM('Pay App 1:Pay App 59'!H120)</f>
        <v>0</v>
      </c>
      <c r="H120" s="165"/>
      <c r="I120" s="166">
        <f t="shared" si="6"/>
        <v>0</v>
      </c>
      <c r="J120" s="167">
        <f t="shared" si="7"/>
        <v>0</v>
      </c>
      <c r="K120" s="166">
        <f t="shared" si="8"/>
        <v>0</v>
      </c>
      <c r="L120" s="166" t="str">
        <f t="shared" si="9"/>
        <v/>
      </c>
      <c r="M120" s="165"/>
      <c r="N120" s="166">
        <f>SUM('Pay App 1:Pay App 60'!L120)+SUM('Pay App 1:Pay App 60'!M120)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Data'!$N$2:$BW$88,62,FALSE)</f>
        <v>0</v>
      </c>
      <c r="F121" s="166">
        <f>IFERROR(E121+'Pay App 59'!F121,"")</f>
        <v>0</v>
      </c>
      <c r="G121" s="166">
        <f>SUM('Pay App 1:Pay App 59'!H121)</f>
        <v>0</v>
      </c>
      <c r="H121" s="165"/>
      <c r="I121" s="166">
        <f t="shared" si="6"/>
        <v>0</v>
      </c>
      <c r="J121" s="167">
        <f t="shared" si="7"/>
        <v>0</v>
      </c>
      <c r="K121" s="166">
        <f t="shared" si="8"/>
        <v>0</v>
      </c>
      <c r="L121" s="166" t="str">
        <f t="shared" si="9"/>
        <v/>
      </c>
      <c r="M121" s="165"/>
      <c r="N121" s="166">
        <f>SUM('Pay App 1:Pay App 60'!L121)+SUM('Pay App 1:Pay App 60'!M121)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Data'!$N$2:$BW$88,62,FALSE)</f>
        <v>0</v>
      </c>
      <c r="F122" s="166">
        <f>IFERROR(E122+'Pay App 59'!F122,"")</f>
        <v>0</v>
      </c>
      <c r="G122" s="166">
        <f>SUM('Pay App 1:Pay App 59'!H122)</f>
        <v>0</v>
      </c>
      <c r="H122" s="165"/>
      <c r="I122" s="166">
        <f t="shared" si="6"/>
        <v>0</v>
      </c>
      <c r="J122" s="167">
        <f t="shared" si="7"/>
        <v>0</v>
      </c>
      <c r="K122" s="166">
        <f t="shared" si="8"/>
        <v>0</v>
      </c>
      <c r="L122" s="166" t="str">
        <f t="shared" si="9"/>
        <v/>
      </c>
      <c r="M122" s="165"/>
      <c r="N122" s="166">
        <f>SUM('Pay App 1:Pay App 60'!L122)+SUM('Pay App 1:Pay App 60'!M122)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Data'!$N$2:$BW$88,62,FALSE)</f>
        <v>0</v>
      </c>
      <c r="F123" s="166">
        <f>IFERROR(E123+'Pay App 59'!F123,"")</f>
        <v>0</v>
      </c>
      <c r="G123" s="166">
        <f>SUM('Pay App 1:Pay App 59'!H123)</f>
        <v>0</v>
      </c>
      <c r="H123" s="165"/>
      <c r="I123" s="166">
        <f t="shared" si="6"/>
        <v>0</v>
      </c>
      <c r="J123" s="167">
        <f t="shared" si="7"/>
        <v>0</v>
      </c>
      <c r="K123" s="166">
        <f t="shared" si="8"/>
        <v>0</v>
      </c>
      <c r="L123" s="166" t="str">
        <f t="shared" si="9"/>
        <v/>
      </c>
      <c r="M123" s="165"/>
      <c r="N123" s="166">
        <f>SUM('Pay App 1:Pay App 60'!L123)+SUM('Pay App 1:Pay App 60'!M123)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Data'!$N$2:$BW$88,62,FALSE)</f>
        <v>0</v>
      </c>
      <c r="F124" s="166">
        <f>IFERROR(E124+'Pay App 59'!F124,"")</f>
        <v>0</v>
      </c>
      <c r="G124" s="166">
        <f>SUM('Pay App 1:Pay App 59'!H124)</f>
        <v>0</v>
      </c>
      <c r="H124" s="165"/>
      <c r="I124" s="166">
        <f t="shared" si="6"/>
        <v>0</v>
      </c>
      <c r="J124" s="167">
        <f t="shared" si="7"/>
        <v>0</v>
      </c>
      <c r="K124" s="166">
        <f t="shared" si="8"/>
        <v>0</v>
      </c>
      <c r="L124" s="166" t="str">
        <f t="shared" si="9"/>
        <v/>
      </c>
      <c r="M124" s="165"/>
      <c r="N124" s="166">
        <f>SUM('Pay App 1:Pay App 60'!L124)+SUM('Pay App 1:Pay App 60'!M124)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Data'!$N$2:$BW$88,62,FALSE)</f>
        <v>0</v>
      </c>
      <c r="F125" s="166">
        <f>IFERROR(E125+'Pay App 59'!F125,"")</f>
        <v>0</v>
      </c>
      <c r="G125" s="166">
        <f>SUM('Pay App 1:Pay App 59'!H125)</f>
        <v>0</v>
      </c>
      <c r="H125" s="165"/>
      <c r="I125" s="166">
        <f t="shared" si="6"/>
        <v>0</v>
      </c>
      <c r="J125" s="167">
        <f t="shared" si="7"/>
        <v>0</v>
      </c>
      <c r="K125" s="166">
        <f t="shared" si="8"/>
        <v>0</v>
      </c>
      <c r="L125" s="166" t="str">
        <f t="shared" si="9"/>
        <v/>
      </c>
      <c r="M125" s="165"/>
      <c r="N125" s="166">
        <f>SUM('Pay App 1:Pay App 60'!L125)+SUM('Pay App 1:Pay App 60'!M125)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Data'!$N$2:$BW$88,62,FALSE)</f>
        <v>0</v>
      </c>
      <c r="F126" s="166">
        <f>IFERROR(E126+'Pay App 59'!F126,"")</f>
        <v>0</v>
      </c>
      <c r="G126" s="166">
        <f>SUM('Pay App 1:Pay App 59'!H126)</f>
        <v>0</v>
      </c>
      <c r="H126" s="165"/>
      <c r="I126" s="166">
        <f t="shared" si="6"/>
        <v>0</v>
      </c>
      <c r="J126" s="167">
        <f t="shared" si="7"/>
        <v>0</v>
      </c>
      <c r="K126" s="166">
        <f t="shared" si="8"/>
        <v>0</v>
      </c>
      <c r="L126" s="166" t="str">
        <f t="shared" si="9"/>
        <v/>
      </c>
      <c r="M126" s="165"/>
      <c r="N126" s="166">
        <f>SUM('Pay App 1:Pay App 60'!L126)+SUM('Pay App 1:Pay App 60'!M126)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Data'!$N$2:$BW$88,62,FALSE)</f>
        <v>0</v>
      </c>
      <c r="F127" s="166">
        <f>IFERROR(E127+'Pay App 59'!F127,"")</f>
        <v>0</v>
      </c>
      <c r="G127" s="166">
        <f>SUM('Pay App 1:Pay App 59'!H127)</f>
        <v>0</v>
      </c>
      <c r="H127" s="165"/>
      <c r="I127" s="166">
        <f t="shared" si="6"/>
        <v>0</v>
      </c>
      <c r="J127" s="167">
        <f t="shared" si="7"/>
        <v>0</v>
      </c>
      <c r="K127" s="166">
        <f t="shared" si="8"/>
        <v>0</v>
      </c>
      <c r="L127" s="166" t="str">
        <f t="shared" si="9"/>
        <v/>
      </c>
      <c r="M127" s="165"/>
      <c r="N127" s="166">
        <f>SUM('Pay App 1:Pay App 60'!L127)+SUM('Pay App 1:Pay App 60'!M127)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Data'!$N$2:$BW$88,62,FALSE)</f>
        <v>0</v>
      </c>
      <c r="F128" s="166">
        <f>IFERROR(E128+'Pay App 59'!F128,"")</f>
        <v>0</v>
      </c>
      <c r="G128" s="166">
        <f>SUM('Pay App 1:Pay App 59'!H128)</f>
        <v>0</v>
      </c>
      <c r="H128" s="165"/>
      <c r="I128" s="166">
        <f t="shared" si="6"/>
        <v>0</v>
      </c>
      <c r="J128" s="167">
        <f t="shared" si="7"/>
        <v>0</v>
      </c>
      <c r="K128" s="166">
        <f t="shared" si="8"/>
        <v>0</v>
      </c>
      <c r="L128" s="166" t="str">
        <f t="shared" si="9"/>
        <v/>
      </c>
      <c r="M128" s="165"/>
      <c r="N128" s="166">
        <f>SUM('Pay App 1:Pay App 60'!L128)+SUM('Pay App 1:Pay App 60'!M128)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Data'!$N$2:$BW$88,62,FALSE)</f>
        <v>0</v>
      </c>
      <c r="F129" s="166">
        <f>IFERROR(E129+'Pay App 59'!F129,"")</f>
        <v>0</v>
      </c>
      <c r="G129" s="166">
        <f>SUM('Pay App 1:Pay App 59'!H129)</f>
        <v>0</v>
      </c>
      <c r="H129" s="165"/>
      <c r="I129" s="166">
        <f t="shared" si="6"/>
        <v>0</v>
      </c>
      <c r="J129" s="167">
        <f t="shared" si="7"/>
        <v>0</v>
      </c>
      <c r="K129" s="166">
        <f t="shared" si="8"/>
        <v>0</v>
      </c>
      <c r="L129" s="166" t="str">
        <f t="shared" si="9"/>
        <v/>
      </c>
      <c r="M129" s="165"/>
      <c r="N129" s="166">
        <f>SUM('Pay App 1:Pay App 60'!L129)+SUM('Pay App 1:Pay App 60'!M129)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Data'!$N$2:$BW$88,62,FALSE)</f>
        <v>0</v>
      </c>
      <c r="F130" s="166">
        <f>IFERROR(E130+'Pay App 59'!F130,"")</f>
        <v>0</v>
      </c>
      <c r="G130" s="166">
        <f>SUM('Pay App 1:Pay App 59'!H130)</f>
        <v>0</v>
      </c>
      <c r="H130" s="165"/>
      <c r="I130" s="166">
        <f t="shared" si="6"/>
        <v>0</v>
      </c>
      <c r="J130" s="167">
        <f t="shared" si="7"/>
        <v>0</v>
      </c>
      <c r="K130" s="166">
        <f t="shared" si="8"/>
        <v>0</v>
      </c>
      <c r="L130" s="166" t="str">
        <f t="shared" si="9"/>
        <v/>
      </c>
      <c r="M130" s="165"/>
      <c r="N130" s="166">
        <f>SUM('Pay App 1:Pay App 60'!L130)+SUM('Pay App 1:Pay App 60'!M130)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Data'!$N$2:$BW$88,62,FALSE)</f>
        <v>0</v>
      </c>
      <c r="F131" s="166">
        <f>IFERROR(E131+'Pay App 59'!F131,"")</f>
        <v>0</v>
      </c>
      <c r="G131" s="166">
        <f>SUM('Pay App 1:Pay App 59'!H131)</f>
        <v>0</v>
      </c>
      <c r="H131" s="165"/>
      <c r="I131" s="166">
        <f t="shared" si="6"/>
        <v>0</v>
      </c>
      <c r="J131" s="167">
        <f t="shared" si="7"/>
        <v>0</v>
      </c>
      <c r="K131" s="166">
        <f t="shared" si="8"/>
        <v>0</v>
      </c>
      <c r="L131" s="166" t="str">
        <f t="shared" si="9"/>
        <v/>
      </c>
      <c r="M131" s="165"/>
      <c r="N131" s="166">
        <f>SUM('Pay App 1:Pay App 60'!L131)+SUM('Pay App 1:Pay App 60'!M131)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Data'!$N$2:$BW$88,62,FALSE)</f>
        <v>0</v>
      </c>
      <c r="F132" s="166">
        <f>IFERROR(E132+'Pay App 59'!F132,"")</f>
        <v>0</v>
      </c>
      <c r="G132" s="166">
        <f>SUM('Pay App 1:Pay App 59'!H132)</f>
        <v>0</v>
      </c>
      <c r="H132" s="165"/>
      <c r="I132" s="166">
        <f t="shared" si="6"/>
        <v>0</v>
      </c>
      <c r="J132" s="167">
        <f t="shared" si="7"/>
        <v>0</v>
      </c>
      <c r="K132" s="166">
        <f t="shared" si="8"/>
        <v>0</v>
      </c>
      <c r="L132" s="166" t="str">
        <f t="shared" si="9"/>
        <v/>
      </c>
      <c r="M132" s="165"/>
      <c r="N132" s="166">
        <f>SUM('Pay App 1:Pay App 60'!L132)+SUM('Pay App 1:Pay App 60'!M132)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Data'!$N$2:$BW$88,62,FALSE)</f>
        <v>0</v>
      </c>
      <c r="F133" s="166">
        <f>IFERROR(E133+'Pay App 59'!F133,"")</f>
        <v>0</v>
      </c>
      <c r="G133" s="166">
        <f>SUM('Pay App 1:Pay App 59'!H133)</f>
        <v>0</v>
      </c>
      <c r="H133" s="165"/>
      <c r="I133" s="166">
        <f t="shared" si="6"/>
        <v>0</v>
      </c>
      <c r="J133" s="167">
        <f t="shared" si="7"/>
        <v>0</v>
      </c>
      <c r="K133" s="166">
        <f t="shared" si="8"/>
        <v>0</v>
      </c>
      <c r="L133" s="166" t="str">
        <f t="shared" si="9"/>
        <v/>
      </c>
      <c r="M133" s="165"/>
      <c r="N133" s="166">
        <f>SUM('Pay App 1:Pay App 60'!L133)+SUM('Pay App 1:Pay App 60'!M133)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Data'!$N$2:$BW$88,62,FALSE)</f>
        <v>0</v>
      </c>
      <c r="F134" s="166">
        <f>IFERROR(E134+'Pay App 59'!F134,"")</f>
        <v>0</v>
      </c>
      <c r="G134" s="166">
        <f>SUM('Pay App 1:Pay App 59'!H134)</f>
        <v>0</v>
      </c>
      <c r="H134" s="165"/>
      <c r="I134" s="166">
        <f t="shared" si="6"/>
        <v>0</v>
      </c>
      <c r="J134" s="167">
        <f t="shared" si="7"/>
        <v>0</v>
      </c>
      <c r="K134" s="166">
        <f t="shared" si="8"/>
        <v>0</v>
      </c>
      <c r="L134" s="166" t="str">
        <f t="shared" si="9"/>
        <v/>
      </c>
      <c r="M134" s="165"/>
      <c r="N134" s="166">
        <f>SUM('Pay App 1:Pay App 60'!L134)+SUM('Pay App 1:Pay App 60'!M134)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Data'!$N$2:$BW$88,62,FALSE)</f>
        <v>0</v>
      </c>
      <c r="F135" s="166">
        <f>IFERROR(E135+'Pay App 59'!F135,"")</f>
        <v>0</v>
      </c>
      <c r="G135" s="166">
        <f>SUM('Pay App 1:Pay App 59'!H135)</f>
        <v>0</v>
      </c>
      <c r="H135" s="165"/>
      <c r="I135" s="166">
        <f t="shared" si="6"/>
        <v>0</v>
      </c>
      <c r="J135" s="167">
        <f t="shared" si="7"/>
        <v>0</v>
      </c>
      <c r="K135" s="166">
        <f t="shared" si="8"/>
        <v>0</v>
      </c>
      <c r="L135" s="166" t="str">
        <f t="shared" si="9"/>
        <v/>
      </c>
      <c r="M135" s="165"/>
      <c r="N135" s="166">
        <f>SUM('Pay App 1:Pay App 60'!L135)+SUM('Pay App 1:Pay App 60'!M135)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Data'!$N$2:$BW$88,62,FALSE)</f>
        <v>0</v>
      </c>
      <c r="F136" s="166">
        <f>IFERROR(E136+'Pay App 59'!F136,"")</f>
        <v>0</v>
      </c>
      <c r="G136" s="166">
        <f>SUM('Pay App 1:Pay App 59'!H136)</f>
        <v>0</v>
      </c>
      <c r="H136" s="165"/>
      <c r="I136" s="166">
        <f t="shared" si="6"/>
        <v>0</v>
      </c>
      <c r="J136" s="167">
        <f t="shared" si="7"/>
        <v>0</v>
      </c>
      <c r="K136" s="166">
        <f t="shared" si="8"/>
        <v>0</v>
      </c>
      <c r="L136" s="166" t="str">
        <f t="shared" si="9"/>
        <v/>
      </c>
      <c r="M136" s="165"/>
      <c r="N136" s="166">
        <f>SUM('Pay App 1:Pay App 60'!L136)+SUM('Pay App 1:Pay App 60'!M136)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Data'!$N$2:$BW$88,62,FALSE)</f>
        <v>0</v>
      </c>
      <c r="F137" s="166">
        <f>IFERROR(E137+'Pay App 59'!F137,"")</f>
        <v>0</v>
      </c>
      <c r="G137" s="166">
        <f>SUM('Pay App 1:Pay App 59'!H137)</f>
        <v>0</v>
      </c>
      <c r="H137" s="165"/>
      <c r="I137" s="166">
        <f t="shared" si="6"/>
        <v>0</v>
      </c>
      <c r="J137" s="167">
        <f t="shared" si="7"/>
        <v>0</v>
      </c>
      <c r="K137" s="166">
        <f t="shared" si="8"/>
        <v>0</v>
      </c>
      <c r="L137" s="166" t="str">
        <f t="shared" si="9"/>
        <v/>
      </c>
      <c r="M137" s="165"/>
      <c r="N137" s="166">
        <f>SUM('Pay App 1:Pay App 60'!L137)+SUM('Pay App 1:Pay App 60'!M137)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Data'!$N$2:$BW$88,62,FALSE)</f>
        <v>0</v>
      </c>
      <c r="F138" s="166">
        <f>IFERROR(E138+'Pay App 59'!F138,"")</f>
        <v>0</v>
      </c>
      <c r="G138" s="166">
        <f>SUM('Pay App 1:Pay App 59'!H138)</f>
        <v>0</v>
      </c>
      <c r="H138" s="165"/>
      <c r="I138" s="166">
        <f t="shared" si="6"/>
        <v>0</v>
      </c>
      <c r="J138" s="167">
        <f t="shared" si="7"/>
        <v>0</v>
      </c>
      <c r="K138" s="166">
        <f t="shared" si="8"/>
        <v>0</v>
      </c>
      <c r="L138" s="166" t="str">
        <f t="shared" si="9"/>
        <v/>
      </c>
      <c r="M138" s="165"/>
      <c r="N138" s="166">
        <f>SUM('Pay App 1:Pay App 60'!L138)+SUM('Pay App 1:Pay App 60'!M138)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Data'!$N$2:$BW$88,62,FALSE)</f>
        <v>0</v>
      </c>
      <c r="F139" s="166">
        <f>IFERROR(E139+'Pay App 59'!F139,"")</f>
        <v>0</v>
      </c>
      <c r="G139" s="166">
        <f>SUM('Pay App 1:Pay App 59'!H139)</f>
        <v>0</v>
      </c>
      <c r="H139" s="165"/>
      <c r="I139" s="166">
        <f t="shared" si="6"/>
        <v>0</v>
      </c>
      <c r="J139" s="167">
        <f t="shared" si="7"/>
        <v>0</v>
      </c>
      <c r="K139" s="166">
        <f t="shared" si="8"/>
        <v>0</v>
      </c>
      <c r="L139" s="166" t="str">
        <f t="shared" si="9"/>
        <v/>
      </c>
      <c r="M139" s="165"/>
      <c r="N139" s="166">
        <f>SUM('Pay App 1:Pay App 60'!L139)+SUM('Pay App 1:Pay App 60'!M139)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Data'!$N$2:$BW$88,62,FALSE)</f>
        <v>0</v>
      </c>
      <c r="F140" s="166">
        <f>IFERROR(E140+'Pay App 59'!F140,"")</f>
        <v>0</v>
      </c>
      <c r="G140" s="166">
        <f>SUM('Pay App 1:Pay App 59'!H140)</f>
        <v>0</v>
      </c>
      <c r="H140" s="165"/>
      <c r="I140" s="166">
        <f t="shared" si="6"/>
        <v>0</v>
      </c>
      <c r="J140" s="167">
        <f t="shared" si="7"/>
        <v>0</v>
      </c>
      <c r="K140" s="166">
        <f t="shared" si="8"/>
        <v>0</v>
      </c>
      <c r="L140" s="166" t="str">
        <f t="shared" si="9"/>
        <v/>
      </c>
      <c r="M140" s="165"/>
      <c r="N140" s="166">
        <f>SUM('Pay App 1:Pay App 60'!L140)+SUM('Pay App 1:Pay App 60'!M140)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Data'!$N$2:$BW$88,62,FALSE)</f>
        <v>0</v>
      </c>
      <c r="F141" s="166">
        <f>IFERROR(E141+'Pay App 59'!F141,"")</f>
        <v>0</v>
      </c>
      <c r="G141" s="166">
        <f>SUM('Pay App 1:Pay App 59'!H141)</f>
        <v>0</v>
      </c>
      <c r="H141" s="165"/>
      <c r="I141" s="166">
        <f t="shared" si="6"/>
        <v>0</v>
      </c>
      <c r="J141" s="167">
        <f t="shared" si="7"/>
        <v>0</v>
      </c>
      <c r="K141" s="166">
        <f t="shared" si="8"/>
        <v>0</v>
      </c>
      <c r="L141" s="166" t="str">
        <f t="shared" si="9"/>
        <v/>
      </c>
      <c r="M141" s="165"/>
      <c r="N141" s="166">
        <f>SUM('Pay App 1:Pay App 60'!L141)+SUM('Pay App 1:Pay App 60'!M141)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Data'!$N$2:$BW$88,62,FALSE)</f>
        <v>0</v>
      </c>
      <c r="F142" s="166">
        <f>IFERROR(E142+'Pay App 59'!F142,"")</f>
        <v>0</v>
      </c>
      <c r="G142" s="166">
        <f>SUM('Pay App 1:Pay App 59'!H142)</f>
        <v>0</v>
      </c>
      <c r="H142" s="165"/>
      <c r="I142" s="166">
        <f t="shared" si="6"/>
        <v>0</v>
      </c>
      <c r="J142" s="167">
        <f t="shared" si="7"/>
        <v>0</v>
      </c>
      <c r="K142" s="166">
        <f t="shared" si="8"/>
        <v>0</v>
      </c>
      <c r="L142" s="166" t="str">
        <f t="shared" si="9"/>
        <v/>
      </c>
      <c r="M142" s="165"/>
      <c r="N142" s="166">
        <f>SUM('Pay App 1:Pay App 60'!L142)+SUM('Pay App 1:Pay App 60'!M142)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Data'!$N$2:$BW$88,62,FALSE)</f>
        <v>0</v>
      </c>
      <c r="F143" s="166">
        <f>IFERROR(E143+'Pay App 59'!F143,"")</f>
        <v>0</v>
      </c>
      <c r="G143" s="166">
        <f>SUM('Pay App 1:Pay App 59'!H143)</f>
        <v>0</v>
      </c>
      <c r="H143" s="165"/>
      <c r="I143" s="166">
        <f t="shared" si="6"/>
        <v>0</v>
      </c>
      <c r="J143" s="167">
        <f t="shared" si="7"/>
        <v>0</v>
      </c>
      <c r="K143" s="166">
        <f t="shared" si="8"/>
        <v>0</v>
      </c>
      <c r="L143" s="166" t="str">
        <f t="shared" si="9"/>
        <v/>
      </c>
      <c r="M143" s="165"/>
      <c r="N143" s="166">
        <f>SUM('Pay App 1:Pay App 60'!L143)+SUM('Pay App 1:Pay App 60'!M143)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Data'!$N$2:$BW$88,62,FALSE)</f>
        <v>0</v>
      </c>
      <c r="F144" s="166">
        <f>IFERROR(E144+'Pay App 59'!F144,"")</f>
        <v>0</v>
      </c>
      <c r="G144" s="166">
        <f>SUM('Pay App 1:Pay App 59'!H144)</f>
        <v>0</v>
      </c>
      <c r="H144" s="165"/>
      <c r="I144" s="166">
        <f t="shared" si="6"/>
        <v>0</v>
      </c>
      <c r="J144" s="167">
        <f t="shared" si="7"/>
        <v>0</v>
      </c>
      <c r="K144" s="166">
        <f t="shared" si="8"/>
        <v>0</v>
      </c>
      <c r="L144" s="166" t="str">
        <f t="shared" si="9"/>
        <v/>
      </c>
      <c r="M144" s="165"/>
      <c r="N144" s="166">
        <f>SUM('Pay App 1:Pay App 60'!L144)+SUM('Pay App 1:Pay App 60'!M144)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Data'!$N$2:$BW$88,62,FALSE)</f>
        <v>0</v>
      </c>
      <c r="F145" s="166">
        <f>IFERROR(E145+'Pay App 59'!F145,"")</f>
        <v>0</v>
      </c>
      <c r="G145" s="166">
        <f>SUM('Pay App 1:Pay App 59'!H145)</f>
        <v>0</v>
      </c>
      <c r="H145" s="165"/>
      <c r="I145" s="166">
        <f t="shared" si="6"/>
        <v>0</v>
      </c>
      <c r="J145" s="167">
        <f t="shared" si="7"/>
        <v>0</v>
      </c>
      <c r="K145" s="166">
        <f t="shared" si="8"/>
        <v>0</v>
      </c>
      <c r="L145" s="166" t="str">
        <f t="shared" si="9"/>
        <v/>
      </c>
      <c r="M145" s="165"/>
      <c r="N145" s="166">
        <f>SUM('Pay App 1:Pay App 60'!L145)+SUM('Pay App 1:Pay App 60'!M145)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Data'!$N$2:$BW$88,62,FALSE)</f>
        <v>0</v>
      </c>
      <c r="F146" s="166">
        <f>IFERROR(E146+'Pay App 59'!F146,"")</f>
        <v>0</v>
      </c>
      <c r="G146" s="166">
        <f>SUM('Pay App 1:Pay App 59'!H146)</f>
        <v>0</v>
      </c>
      <c r="H146" s="165"/>
      <c r="I146" s="166">
        <f t="shared" si="6"/>
        <v>0</v>
      </c>
      <c r="J146" s="167">
        <f t="shared" si="7"/>
        <v>0</v>
      </c>
      <c r="K146" s="166">
        <f t="shared" si="8"/>
        <v>0</v>
      </c>
      <c r="L146" s="166" t="str">
        <f t="shared" si="9"/>
        <v/>
      </c>
      <c r="M146" s="165"/>
      <c r="N146" s="166">
        <f>SUM('Pay App 1:Pay App 60'!L146)+SUM('Pay App 1:Pay App 60'!M146)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Data'!$N$2:$BW$88,62,FALSE)</f>
        <v>0</v>
      </c>
      <c r="F147" s="166">
        <f>IFERROR(E147+'Pay App 59'!F147,"")</f>
        <v>0</v>
      </c>
      <c r="G147" s="166">
        <f>SUM('Pay App 1:Pay App 59'!H147)</f>
        <v>0</v>
      </c>
      <c r="H147" s="165"/>
      <c r="I147" s="166">
        <f t="shared" si="6"/>
        <v>0</v>
      </c>
      <c r="J147" s="167">
        <f t="shared" si="7"/>
        <v>0</v>
      </c>
      <c r="K147" s="166">
        <f t="shared" si="8"/>
        <v>0</v>
      </c>
      <c r="L147" s="166" t="str">
        <f t="shared" si="9"/>
        <v/>
      </c>
      <c r="M147" s="165"/>
      <c r="N147" s="166">
        <f>SUM('Pay App 1:Pay App 60'!L147)+SUM('Pay App 1:Pay App 60'!M147)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Data'!$N$2:$BW$88,62,FALSE)</f>
        <v>0</v>
      </c>
      <c r="F148" s="166">
        <f>IFERROR(E148+'Pay App 59'!F148,"")</f>
        <v>0</v>
      </c>
      <c r="G148" s="166">
        <f>SUM('Pay App 1:Pay App 59'!H148)</f>
        <v>0</v>
      </c>
      <c r="H148" s="165"/>
      <c r="I148" s="166">
        <f t="shared" si="6"/>
        <v>0</v>
      </c>
      <c r="J148" s="167">
        <f t="shared" si="7"/>
        <v>0</v>
      </c>
      <c r="K148" s="166">
        <f t="shared" si="8"/>
        <v>0</v>
      </c>
      <c r="L148" s="166" t="str">
        <f t="shared" si="9"/>
        <v/>
      </c>
      <c r="M148" s="165"/>
      <c r="N148" s="166">
        <f>SUM('Pay App 1:Pay App 60'!L148)+SUM('Pay App 1:Pay App 60'!M148)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A0AeP5PQwdbfjNtaI8mngahJTZUCGvaIHlrdjjtcV5zpSsnNMZ1qkSDsMsNwshJzjywoxOGKeENxs75yfIOE+g==" saltValue="cvUluITyEu0SOIyTIWULnw=="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10" priority="2" operator="equal">
      <formula>0</formula>
    </cfRule>
  </conditionalFormatting>
  <conditionalFormatting sqref="D106:G148">
    <cfRule type="cellIs" dxfId="9" priority="1" operator="equal">
      <formula>0</formula>
    </cfRule>
  </conditionalFormatting>
  <conditionalFormatting sqref="D10:H10 D12:H14 D19:H21">
    <cfRule type="cellIs" dxfId="8" priority="6" operator="equal">
      <formula>0</formula>
    </cfRule>
  </conditionalFormatting>
  <conditionalFormatting sqref="H51">
    <cfRule type="cellIs" dxfId="7" priority="9" operator="lessThan">
      <formula>0</formula>
    </cfRule>
  </conditionalFormatting>
  <conditionalFormatting sqref="I57:I100 K57:K100 I106:I148 K106:K148 N106:O148">
    <cfRule type="cellIs" dxfId="6" priority="14" operator="equal">
      <formula>0</formula>
    </cfRule>
  </conditionalFormatting>
  <conditionalFormatting sqref="J57:J100 J106:J149">
    <cfRule type="cellIs" dxfId="5" priority="11" operator="greaterThan">
      <formula>1</formula>
    </cfRule>
    <cfRule type="cellIs" dxfId="4" priority="12" operator="equal">
      <formula>0</formula>
    </cfRule>
  </conditionalFormatting>
  <conditionalFormatting sqref="K57:K100 K106:K148">
    <cfRule type="cellIs" dxfId="3" priority="10" operator="lessThan">
      <formula>0</formula>
    </cfRule>
  </conditionalFormatting>
  <conditionalFormatting sqref="M57:M100">
    <cfRule type="cellIs" dxfId="2" priority="13" operator="lessThan">
      <formula>0</formula>
    </cfRule>
  </conditionalFormatting>
  <conditionalFormatting sqref="M106:M148">
    <cfRule type="cellIs" dxfId="1" priority="8" operator="lessThan">
      <formula>0</formula>
    </cfRule>
  </conditionalFormatting>
  <conditionalFormatting sqref="N57:O100">
    <cfRule type="cellIs" dxfId="0"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75BDFDB3-1099-4B8D-A105-797268FEABC9}">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25620F5B-3DC0-4100-84CB-A64C478DF10C}">
          <x14:formula1>
            <xm:f>'Graph Data'!$L$74:$L$76</xm:f>
          </x14:formula1>
          <xm:sqref>G17</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F7FEC-1CE9-4560-AB99-A1BDCEB9C810}">
  <dimension ref="A1:BW501"/>
  <sheetViews>
    <sheetView zoomScale="110" zoomScaleNormal="110" workbookViewId="0">
      <selection activeCell="H1" sqref="H1"/>
    </sheetView>
  </sheetViews>
  <sheetFormatPr defaultColWidth="9.140625" defaultRowHeight="15" x14ac:dyDescent="0.25"/>
  <cols>
    <col min="1" max="1" width="9.140625" style="273"/>
    <col min="2" max="2" width="11.85546875" style="273" customWidth="1"/>
    <col min="3" max="3" width="14" style="273" customWidth="1"/>
    <col min="4" max="4" width="9.28515625" style="273" bestFit="1" customWidth="1"/>
    <col min="5" max="5" width="15.7109375" style="273" customWidth="1"/>
    <col min="6" max="6" width="12.85546875" style="276" bestFit="1" customWidth="1"/>
    <col min="7" max="7" width="10.140625" style="276" customWidth="1"/>
    <col min="8" max="8" width="9.140625" style="273"/>
    <col min="9" max="9" width="10.85546875" style="273" customWidth="1"/>
    <col min="10" max="10" width="23.140625" style="273" customWidth="1"/>
    <col min="11" max="11" width="27.140625" style="273" customWidth="1"/>
    <col min="12" max="12" width="35.7109375" style="273" customWidth="1"/>
    <col min="13" max="14" width="9.140625" style="273"/>
    <col min="15" max="15" width="42.28515625" style="273" customWidth="1"/>
    <col min="16" max="16" width="14.28515625" style="273" bestFit="1" customWidth="1"/>
    <col min="17" max="17" width="15.42578125" style="273" customWidth="1"/>
    <col min="18" max="19" width="14" style="273" customWidth="1"/>
    <col min="20" max="20" width="14.140625" style="273" bestFit="1" customWidth="1"/>
    <col min="21" max="24" width="9.85546875" style="273" bestFit="1" customWidth="1"/>
    <col min="25" max="25" width="10.28515625" style="273" bestFit="1" customWidth="1"/>
    <col min="26" max="75" width="9.85546875" style="273" bestFit="1" customWidth="1"/>
    <col min="76" max="16384" width="9.140625" style="273"/>
  </cols>
  <sheetData>
    <row r="1" spans="1:75" ht="16.5" customHeight="1" x14ac:dyDescent="0.25">
      <c r="A1" s="274" t="s">
        <v>880</v>
      </c>
      <c r="B1" s="274" t="s">
        <v>879</v>
      </c>
      <c r="C1" s="274" t="s">
        <v>348</v>
      </c>
      <c r="D1" s="274" t="s">
        <v>881</v>
      </c>
      <c r="E1" s="274" t="s">
        <v>882</v>
      </c>
      <c r="F1" s="275" t="s">
        <v>877</v>
      </c>
      <c r="G1" s="275" t="s">
        <v>950</v>
      </c>
      <c r="I1" s="274"/>
      <c r="J1" s="274" t="s">
        <v>19</v>
      </c>
      <c r="K1" s="274" t="s">
        <v>189</v>
      </c>
      <c r="L1" s="274" t="s">
        <v>190</v>
      </c>
      <c r="P1" s="274" t="s">
        <v>274</v>
      </c>
      <c r="Q1" s="274" t="s">
        <v>275</v>
      </c>
      <c r="R1" s="274" t="s">
        <v>276</v>
      </c>
      <c r="S1" s="274" t="s">
        <v>277</v>
      </c>
      <c r="T1" s="274" t="s">
        <v>278</v>
      </c>
      <c r="U1" s="274" t="s">
        <v>282</v>
      </c>
      <c r="V1" s="274" t="s">
        <v>283</v>
      </c>
      <c r="W1" s="274" t="s">
        <v>284</v>
      </c>
      <c r="X1" s="274" t="s">
        <v>285</v>
      </c>
      <c r="Y1" s="274" t="s">
        <v>286</v>
      </c>
      <c r="Z1" s="274" t="s">
        <v>287</v>
      </c>
      <c r="AA1" s="274" t="s">
        <v>288</v>
      </c>
      <c r="AB1" s="274" t="s">
        <v>289</v>
      </c>
      <c r="AC1" s="274" t="s">
        <v>290</v>
      </c>
      <c r="AD1" s="274" t="s">
        <v>291</v>
      </c>
      <c r="AE1" s="274" t="s">
        <v>292</v>
      </c>
      <c r="AF1" s="274" t="s">
        <v>293</v>
      </c>
      <c r="AG1" s="274" t="s">
        <v>294</v>
      </c>
      <c r="AH1" s="274" t="s">
        <v>295</v>
      </c>
      <c r="AI1" s="274" t="s">
        <v>296</v>
      </c>
      <c r="AJ1" s="274" t="s">
        <v>297</v>
      </c>
      <c r="AK1" s="274" t="s">
        <v>298</v>
      </c>
      <c r="AL1" s="274" t="s">
        <v>299</v>
      </c>
      <c r="AM1" s="274" t="s">
        <v>300</v>
      </c>
      <c r="AN1" s="274" t="s">
        <v>301</v>
      </c>
      <c r="AO1" s="274" t="s">
        <v>302</v>
      </c>
      <c r="AP1" s="274" t="s">
        <v>303</v>
      </c>
      <c r="AQ1" s="274" t="s">
        <v>304</v>
      </c>
      <c r="AR1" s="274" t="s">
        <v>305</v>
      </c>
      <c r="AS1" s="274" t="s">
        <v>306</v>
      </c>
      <c r="AT1" s="274" t="s">
        <v>307</v>
      </c>
      <c r="AU1" s="274" t="s">
        <v>308</v>
      </c>
      <c r="AV1" s="274" t="s">
        <v>309</v>
      </c>
      <c r="AW1" s="274" t="s">
        <v>310</v>
      </c>
      <c r="AX1" s="274" t="s">
        <v>311</v>
      </c>
      <c r="AY1" s="274" t="s">
        <v>312</v>
      </c>
      <c r="AZ1" s="274" t="s">
        <v>313</v>
      </c>
      <c r="BA1" s="274" t="s">
        <v>314</v>
      </c>
      <c r="BB1" s="274" t="s">
        <v>315</v>
      </c>
      <c r="BC1" s="274" t="s">
        <v>316</v>
      </c>
      <c r="BD1" s="274" t="s">
        <v>317</v>
      </c>
      <c r="BE1" s="274" t="s">
        <v>318</v>
      </c>
      <c r="BF1" s="274" t="s">
        <v>319</v>
      </c>
      <c r="BG1" s="274" t="s">
        <v>320</v>
      </c>
      <c r="BH1" s="274" t="s">
        <v>321</v>
      </c>
      <c r="BI1" s="274" t="s">
        <v>322</v>
      </c>
      <c r="BJ1" s="274" t="s">
        <v>323</v>
      </c>
      <c r="BK1" s="274" t="s">
        <v>324</v>
      </c>
      <c r="BL1" s="274" t="s">
        <v>325</v>
      </c>
      <c r="BM1" s="274" t="s">
        <v>326</v>
      </c>
      <c r="BN1" s="274" t="s">
        <v>327</v>
      </c>
      <c r="BO1" s="274" t="s">
        <v>328</v>
      </c>
      <c r="BP1" s="274" t="s">
        <v>329</v>
      </c>
      <c r="BQ1" s="274" t="s">
        <v>330</v>
      </c>
      <c r="BR1" s="274" t="s">
        <v>331</v>
      </c>
      <c r="BS1" s="274" t="s">
        <v>332</v>
      </c>
      <c r="BT1" s="274" t="s">
        <v>333</v>
      </c>
      <c r="BU1" s="274" t="s">
        <v>334</v>
      </c>
      <c r="BV1" s="274" t="s">
        <v>335</v>
      </c>
      <c r="BW1" s="274" t="s">
        <v>336</v>
      </c>
    </row>
    <row r="2" spans="1:75" x14ac:dyDescent="0.25">
      <c r="A2" s="273" t="s">
        <v>353</v>
      </c>
      <c r="B2" s="273">
        <f>'PCO Log'!E6</f>
        <v>0</v>
      </c>
      <c r="C2" s="273">
        <f>'PCO Log'!E4</f>
        <v>0</v>
      </c>
      <c r="D2" s="273">
        <f>'PCO Log'!E7</f>
        <v>0</v>
      </c>
      <c r="E2" s="273">
        <f>'PCO Log'!E3</f>
        <v>0</v>
      </c>
      <c r="F2" s="276">
        <f>'PCO Log'!E9</f>
        <v>0</v>
      </c>
      <c r="G2" s="277">
        <f>'PCO Log'!E5</f>
        <v>0</v>
      </c>
      <c r="I2" s="273" t="s">
        <v>274</v>
      </c>
      <c r="J2" s="273">
        <f>'Pay App 1'!H33</f>
        <v>0</v>
      </c>
      <c r="K2" s="273">
        <v>0</v>
      </c>
      <c r="L2" s="273">
        <f>'Pay App 1'!H149</f>
        <v>0</v>
      </c>
      <c r="N2" s="273" t="str">
        <f>'Pay App 1'!B57</f>
        <v>00 01 00</v>
      </c>
      <c r="O2" s="273" t="str">
        <f>'Pay App 1'!C57</f>
        <v>Design Fee (if design build)</v>
      </c>
      <c r="P2" s="276">
        <f>SUMIFS('PCO Log'!$E11:$SJ11,'PCO Log'!$E$8:$SJ$8,'Graph Data'!P$1,'PCO Log'!$E$6:$SJ$6,"Approved")</f>
        <v>0</v>
      </c>
      <c r="Q2" s="276">
        <f>SUMIFS('PCO Log'!$E11:$SJ11,'PCO Log'!$E$8:$SJ$8,'Graph Data'!Q$1,'PCO Log'!$E$6:$SJ$6,"Approved")</f>
        <v>0</v>
      </c>
      <c r="R2" s="276">
        <f>SUMIFS('PCO Log'!$E11:$SJ11,'PCO Log'!$E$8:$SJ$8,'Graph Data'!R$1,'PCO Log'!$E$6:$SJ$6,"Approved")</f>
        <v>0</v>
      </c>
      <c r="S2" s="276">
        <f>SUMIFS('PCO Log'!$E11:$SJ11,'PCO Log'!$E$8:$SJ$8,'Graph Data'!S$1,'PCO Log'!$E$6:$SJ$6,"Approved")</f>
        <v>0</v>
      </c>
      <c r="T2" s="276">
        <f>SUMIFS('PCO Log'!$E11:$SJ11,'PCO Log'!$E$8:$SJ$8,'Graph Data'!T$1,'PCO Log'!$E$6:$SJ$6,"Approved")</f>
        <v>0</v>
      </c>
      <c r="U2" s="276">
        <f>SUMIFS('PCO Log'!$E11:$SJ11,'PCO Log'!$E$8:$SJ$8,'Graph Data'!U$1,'PCO Log'!$E$6:$SJ$6,"Approved")</f>
        <v>0</v>
      </c>
      <c r="V2" s="276">
        <f>SUMIFS('PCO Log'!$E11:$SJ11,'PCO Log'!$E$8:$SJ$8,'Graph Data'!V$1,'PCO Log'!$E$6:$SJ$6,"Approved")</f>
        <v>0</v>
      </c>
      <c r="W2" s="276">
        <f>SUMIFS('PCO Log'!$E11:$SJ11,'PCO Log'!$E$8:$SJ$8,'Graph Data'!W$1,'PCO Log'!$E$6:$SJ$6,"Approved")</f>
        <v>0</v>
      </c>
      <c r="X2" s="276">
        <f>SUMIFS('PCO Log'!$E11:$SJ11,'PCO Log'!$E$8:$SJ$8,'Graph Data'!X$1,'PCO Log'!$E$6:$SJ$6,"Approved")</f>
        <v>0</v>
      </c>
      <c r="Y2" s="276">
        <f>SUMIFS('PCO Log'!$E11:$SJ11,'PCO Log'!$E$8:$SJ$8,'Graph Data'!Y$1,'PCO Log'!$E$6:$SJ$6,"Approved")</f>
        <v>0</v>
      </c>
      <c r="Z2" s="276">
        <f>SUMIFS('PCO Log'!$E11:$SJ11,'PCO Log'!$E$8:$SJ$8,'Graph Data'!Z$1,'PCO Log'!$E$6:$SJ$6,"Approved")</f>
        <v>0</v>
      </c>
      <c r="AA2" s="276">
        <f>SUMIFS('PCO Log'!$E11:$SJ11,'PCO Log'!$E$8:$SJ$8,'Graph Data'!AA$1,'PCO Log'!$E$6:$SJ$6,"Approved")</f>
        <v>0</v>
      </c>
      <c r="AB2" s="276">
        <f>SUMIFS('PCO Log'!$E11:$SJ11,'PCO Log'!$E$8:$SJ$8,'Graph Data'!AB$1,'PCO Log'!$E$6:$SJ$6,"Approved")</f>
        <v>0</v>
      </c>
      <c r="AC2" s="276">
        <f>SUMIFS('PCO Log'!$E11:$SJ11,'PCO Log'!$E$8:$SJ$8,'Graph Data'!AC$1,'PCO Log'!$E$6:$SJ$6,"Approved")</f>
        <v>0</v>
      </c>
      <c r="AD2" s="276">
        <f>SUMIFS('PCO Log'!$E11:$SJ11,'PCO Log'!$E$8:$SJ$8,'Graph Data'!AD$1,'PCO Log'!$E$6:$SJ$6,"Approved")</f>
        <v>0</v>
      </c>
      <c r="AE2" s="276">
        <f>SUMIFS('PCO Log'!$E11:$SJ11,'PCO Log'!$E$8:$SJ$8,'Graph Data'!AE$1,'PCO Log'!$E$6:$SJ$6,"Approved")</f>
        <v>0</v>
      </c>
      <c r="AF2" s="276">
        <f>SUMIFS('PCO Log'!$E11:$SJ11,'PCO Log'!$E$8:$SJ$8,'Graph Data'!AF$1,'PCO Log'!$E$6:$SJ$6,"Approved")</f>
        <v>0</v>
      </c>
      <c r="AG2" s="276">
        <f>SUMIFS('PCO Log'!$E11:$SJ11,'PCO Log'!$E$8:$SJ$8,'Graph Data'!AG$1,'PCO Log'!$E$6:$SJ$6,"Approved")</f>
        <v>0</v>
      </c>
      <c r="AH2" s="276">
        <f>SUMIFS('PCO Log'!$E11:$SJ11,'PCO Log'!$E$8:$SJ$8,'Graph Data'!AH$1,'PCO Log'!$E$6:$SJ$6,"Approved")</f>
        <v>0</v>
      </c>
      <c r="AI2" s="276">
        <f>SUMIFS('PCO Log'!$E11:$SJ11,'PCO Log'!$E$8:$SJ$8,'Graph Data'!AI$1,'PCO Log'!$E$6:$SJ$6,"Approved")</f>
        <v>0</v>
      </c>
      <c r="AJ2" s="276">
        <f>SUMIFS('PCO Log'!$E11:$SJ11,'PCO Log'!$E$8:$SJ$8,'Graph Data'!AJ$1,'PCO Log'!$E$6:$SJ$6,"Approved")</f>
        <v>0</v>
      </c>
      <c r="AK2" s="276">
        <f>SUMIFS('PCO Log'!$E11:$SJ11,'PCO Log'!$E$8:$SJ$8,'Graph Data'!AK$1,'PCO Log'!$E$6:$SJ$6,"Approved")</f>
        <v>0</v>
      </c>
      <c r="AL2" s="276">
        <f>SUMIFS('PCO Log'!$E11:$SJ11,'PCO Log'!$E$8:$SJ$8,'Graph Data'!AL$1,'PCO Log'!$E$6:$SJ$6,"Approved")</f>
        <v>0</v>
      </c>
      <c r="AM2" s="276">
        <f>SUMIFS('PCO Log'!$E11:$SJ11,'PCO Log'!$E$8:$SJ$8,'Graph Data'!AM$1,'PCO Log'!$E$6:$SJ$6,"Approved")</f>
        <v>0</v>
      </c>
      <c r="AN2" s="276">
        <f>SUMIFS('PCO Log'!$E11:$SJ11,'PCO Log'!$E$8:$SJ$8,'Graph Data'!AN$1,'PCO Log'!$E$6:$SJ$6,"Approved")</f>
        <v>0</v>
      </c>
      <c r="AO2" s="276">
        <f>SUMIFS('PCO Log'!$E11:$SJ11,'PCO Log'!$E$8:$SJ$8,'Graph Data'!AO$1,'PCO Log'!$E$6:$SJ$6,"Approved")</f>
        <v>0</v>
      </c>
      <c r="AP2" s="276">
        <f>SUMIFS('PCO Log'!$E11:$SJ11,'PCO Log'!$E$8:$SJ$8,'Graph Data'!AP$1,'PCO Log'!$E$6:$SJ$6,"Approved")</f>
        <v>0</v>
      </c>
      <c r="AQ2" s="276">
        <f>SUMIFS('PCO Log'!$E11:$SJ11,'PCO Log'!$E$8:$SJ$8,'Graph Data'!AQ$1,'PCO Log'!$E$6:$SJ$6,"Approved")</f>
        <v>0</v>
      </c>
      <c r="AR2" s="276">
        <f>SUMIFS('PCO Log'!$E11:$SJ11,'PCO Log'!$E$8:$SJ$8,'Graph Data'!AR$1,'PCO Log'!$E$6:$SJ$6,"Approved")</f>
        <v>0</v>
      </c>
      <c r="AS2" s="276">
        <f>SUMIFS('PCO Log'!$E11:$SJ11,'PCO Log'!$E$8:$SJ$8,'Graph Data'!AS$1,'PCO Log'!$E$6:$SJ$6,"Approved")</f>
        <v>0</v>
      </c>
      <c r="AT2" s="276">
        <f>SUMIFS('PCO Log'!$E11:$SJ11,'PCO Log'!$E$8:$SJ$8,'Graph Data'!AT$1,'PCO Log'!$E$6:$SJ$6,"Approved")</f>
        <v>0</v>
      </c>
      <c r="AU2" s="276">
        <f>SUMIFS('PCO Log'!$E11:$SJ11,'PCO Log'!$E$8:$SJ$8,'Graph Data'!AU$1,'PCO Log'!$E$6:$SJ$6,"Approved")</f>
        <v>0</v>
      </c>
      <c r="AV2" s="276">
        <f>SUMIFS('PCO Log'!$E11:$SJ11,'PCO Log'!$E$8:$SJ$8,'Graph Data'!AV$1,'PCO Log'!$E$6:$SJ$6,"Approved")</f>
        <v>0</v>
      </c>
      <c r="AW2" s="276">
        <f>SUMIFS('PCO Log'!$E11:$SJ11,'PCO Log'!$E$8:$SJ$8,'Graph Data'!AW$1,'PCO Log'!$E$6:$SJ$6,"Approved")</f>
        <v>0</v>
      </c>
      <c r="AX2" s="276">
        <f>SUMIFS('PCO Log'!$E11:$SJ11,'PCO Log'!$E$8:$SJ$8,'Graph Data'!AX$1,'PCO Log'!$E$6:$SJ$6,"Approved")</f>
        <v>0</v>
      </c>
      <c r="AY2" s="276">
        <f>SUMIFS('PCO Log'!$E11:$SJ11,'PCO Log'!$E$8:$SJ$8,'Graph Data'!AY$1,'PCO Log'!$E$6:$SJ$6,"Approved")</f>
        <v>0</v>
      </c>
      <c r="AZ2" s="276">
        <f>SUMIFS('PCO Log'!$E11:$SJ11,'PCO Log'!$E$8:$SJ$8,'Graph Data'!AZ$1,'PCO Log'!$E$6:$SJ$6,"Approved")</f>
        <v>0</v>
      </c>
      <c r="BA2" s="276">
        <f>SUMIFS('PCO Log'!$E11:$SJ11,'PCO Log'!$E$8:$SJ$8,'Graph Data'!BA$1,'PCO Log'!$E$6:$SJ$6,"Approved")</f>
        <v>0</v>
      </c>
      <c r="BB2" s="276">
        <f>SUMIFS('PCO Log'!$E11:$SJ11,'PCO Log'!$E$8:$SJ$8,'Graph Data'!BB$1,'PCO Log'!$E$6:$SJ$6,"Approved")</f>
        <v>0</v>
      </c>
      <c r="BC2" s="276">
        <f>SUMIFS('PCO Log'!$E11:$SJ11,'PCO Log'!$E$8:$SJ$8,'Graph Data'!BC$1,'PCO Log'!$E$6:$SJ$6,"Approved")</f>
        <v>0</v>
      </c>
      <c r="BD2" s="276">
        <f>SUMIFS('PCO Log'!$E11:$SJ11,'PCO Log'!$E$8:$SJ$8,'Graph Data'!BD$1,'PCO Log'!$E$6:$SJ$6,"Approved")</f>
        <v>0</v>
      </c>
      <c r="BE2" s="276">
        <f>SUMIFS('PCO Log'!$E11:$SJ11,'PCO Log'!$E$8:$SJ$8,'Graph Data'!BE$1,'PCO Log'!$E$6:$SJ$6,"Approved")</f>
        <v>0</v>
      </c>
      <c r="BF2" s="276">
        <f>SUMIFS('PCO Log'!$E11:$SJ11,'PCO Log'!$E$8:$SJ$8,'Graph Data'!BF$1,'PCO Log'!$E$6:$SJ$6,"Approved")</f>
        <v>0</v>
      </c>
      <c r="BG2" s="276">
        <f>SUMIFS('PCO Log'!$E11:$SJ11,'PCO Log'!$E$8:$SJ$8,'Graph Data'!BG$1,'PCO Log'!$E$6:$SJ$6,"Approved")</f>
        <v>0</v>
      </c>
      <c r="BH2" s="276">
        <f>SUMIFS('PCO Log'!$E11:$SJ11,'PCO Log'!$E$8:$SJ$8,'Graph Data'!BH$1,'PCO Log'!$E$6:$SJ$6,"Approved")</f>
        <v>0</v>
      </c>
      <c r="BI2" s="276">
        <f>SUMIFS('PCO Log'!$E11:$SJ11,'PCO Log'!$E$8:$SJ$8,'Graph Data'!BI$1,'PCO Log'!$E$6:$SJ$6,"Approved")</f>
        <v>0</v>
      </c>
      <c r="BJ2" s="276">
        <f>SUMIFS('PCO Log'!$E11:$SJ11,'PCO Log'!$E$8:$SJ$8,'Graph Data'!BJ$1,'PCO Log'!$E$6:$SJ$6,"Approved")</f>
        <v>0</v>
      </c>
      <c r="BK2" s="276">
        <f>SUMIFS('PCO Log'!$E11:$SJ11,'PCO Log'!$E$8:$SJ$8,'Graph Data'!BK$1,'PCO Log'!$E$6:$SJ$6,"Approved")</f>
        <v>0</v>
      </c>
      <c r="BL2" s="276">
        <f>SUMIFS('PCO Log'!$E11:$SJ11,'PCO Log'!$E$8:$SJ$8,'Graph Data'!BL$1,'PCO Log'!$E$6:$SJ$6,"Approved")</f>
        <v>0</v>
      </c>
      <c r="BM2" s="276">
        <f>SUMIFS('PCO Log'!$E11:$SJ11,'PCO Log'!$E$8:$SJ$8,'Graph Data'!BM$1,'PCO Log'!$E$6:$SJ$6,"Approved")</f>
        <v>0</v>
      </c>
      <c r="BN2" s="276">
        <f>SUMIFS('PCO Log'!$E11:$SJ11,'PCO Log'!$E$8:$SJ$8,'Graph Data'!BN$1,'PCO Log'!$E$6:$SJ$6,"Approved")</f>
        <v>0</v>
      </c>
      <c r="BO2" s="276">
        <f>SUMIFS('PCO Log'!$E11:$SJ11,'PCO Log'!$E$8:$SJ$8,'Graph Data'!BO$1,'PCO Log'!$E$6:$SJ$6,"Approved")</f>
        <v>0</v>
      </c>
      <c r="BP2" s="276">
        <f>SUMIFS('PCO Log'!$E11:$SJ11,'PCO Log'!$E$8:$SJ$8,'Graph Data'!BP$1,'PCO Log'!$E$6:$SJ$6,"Approved")</f>
        <v>0</v>
      </c>
      <c r="BQ2" s="276">
        <f>SUMIFS('PCO Log'!$E11:$SJ11,'PCO Log'!$E$8:$SJ$8,'Graph Data'!BQ$1,'PCO Log'!$E$6:$SJ$6,"Approved")</f>
        <v>0</v>
      </c>
      <c r="BR2" s="276">
        <f>SUMIFS('PCO Log'!$E11:$SJ11,'PCO Log'!$E$8:$SJ$8,'Graph Data'!BR$1,'PCO Log'!$E$6:$SJ$6,"Approved")</f>
        <v>0</v>
      </c>
      <c r="BS2" s="276">
        <f>SUMIFS('PCO Log'!$E11:$SJ11,'PCO Log'!$E$8:$SJ$8,'Graph Data'!BS$1,'PCO Log'!$E$6:$SJ$6,"Approved")</f>
        <v>0</v>
      </c>
      <c r="BT2" s="276">
        <f>SUMIFS('PCO Log'!$E11:$SJ11,'PCO Log'!$E$8:$SJ$8,'Graph Data'!BT$1,'PCO Log'!$E$6:$SJ$6,"Approved")</f>
        <v>0</v>
      </c>
      <c r="BU2" s="276">
        <f>SUMIFS('PCO Log'!$E11:$SJ11,'PCO Log'!$E$8:$SJ$8,'Graph Data'!BU$1,'PCO Log'!$E$6:$SJ$6,"Approved")</f>
        <v>0</v>
      </c>
      <c r="BV2" s="276">
        <f>SUMIFS('PCO Log'!$E11:$SJ11,'PCO Log'!$E$8:$SJ$8,'Graph Data'!BV$1,'PCO Log'!$E$6:$SJ$6,"Approved")</f>
        <v>0</v>
      </c>
      <c r="BW2" s="276">
        <f>SUMIFS('PCO Log'!$E11:$SJ11,'PCO Log'!$E$8:$SJ$8,'Graph Data'!BW$1,'PCO Log'!$E$6:$SJ$6,"Approved")</f>
        <v>0</v>
      </c>
    </row>
    <row r="3" spans="1:75" x14ac:dyDescent="0.25">
      <c r="A3" s="273" t="s">
        <v>354</v>
      </c>
      <c r="B3" s="273">
        <f>'PCO Log'!F6</f>
        <v>0</v>
      </c>
      <c r="C3" s="273">
        <f>'PCO Log'!F4</f>
        <v>0</v>
      </c>
      <c r="D3" s="273">
        <f>'PCO Log'!F7</f>
        <v>0</v>
      </c>
      <c r="E3" s="273">
        <f>'PCO Log'!F3</f>
        <v>0</v>
      </c>
      <c r="F3" s="276">
        <f>'PCO Log'!F9</f>
        <v>0</v>
      </c>
      <c r="G3" s="277">
        <f>'PCO Log'!F5</f>
        <v>0</v>
      </c>
      <c r="I3" s="273" t="s">
        <v>275</v>
      </c>
      <c r="J3" s="273">
        <f>'Pay App 2'!H33</f>
        <v>0</v>
      </c>
      <c r="K3" s="273">
        <f>IF(L3&gt;0,'Pay App 2'!$G$149,0)</f>
        <v>0</v>
      </c>
      <c r="L3" s="273">
        <f>'Pay App 2'!H149</f>
        <v>0</v>
      </c>
      <c r="N3" s="273" t="str">
        <f>'Pay App 1'!B58</f>
        <v>00 02 00</v>
      </c>
      <c r="O3" s="273" t="str">
        <f>'Pay App 1'!C58</f>
        <v>Preconstruction Services</v>
      </c>
      <c r="P3" s="276">
        <f>SUMIFS('PCO Log'!$E12:$SJ12,'PCO Log'!$E$8:$SJ$8,'Graph Data'!P$1,'PCO Log'!$E$6:$SJ$6,"Approved")</f>
        <v>0</v>
      </c>
      <c r="Q3" s="276">
        <f>SUMIFS('PCO Log'!$E12:$SJ12,'PCO Log'!$E$8:$SJ$8,'Graph Data'!Q$1,'PCO Log'!$E$6:$SJ$6,"Approved")</f>
        <v>0</v>
      </c>
      <c r="R3" s="276">
        <f>SUMIFS('PCO Log'!$E12:$SJ12,'PCO Log'!$E$8:$SJ$8,'Graph Data'!R$1,'PCO Log'!$E$6:$SJ$6,"Approved")</f>
        <v>0</v>
      </c>
      <c r="S3" s="276">
        <f>SUMIFS('PCO Log'!$E12:$SJ12,'PCO Log'!$E$8:$SJ$8,'Graph Data'!S$1,'PCO Log'!$E$6:$SJ$6,"Approved")</f>
        <v>0</v>
      </c>
      <c r="T3" s="276">
        <f>SUMIFS('PCO Log'!$E12:$SJ12,'PCO Log'!$E$8:$SJ$8,'Graph Data'!T$1,'PCO Log'!$E$6:$SJ$6,"Approved")</f>
        <v>0</v>
      </c>
      <c r="U3" s="276">
        <f>SUMIFS('PCO Log'!$E12:$SJ12,'PCO Log'!$E$8:$SJ$8,'Graph Data'!U$1,'PCO Log'!$E$6:$SJ$6,"Approved")</f>
        <v>0</v>
      </c>
      <c r="V3" s="276">
        <f>SUMIFS('PCO Log'!$E12:$SJ12,'PCO Log'!$E$8:$SJ$8,'Graph Data'!V$1,'PCO Log'!$E$6:$SJ$6,"Approved")</f>
        <v>0</v>
      </c>
      <c r="W3" s="276">
        <f>SUMIFS('PCO Log'!$E12:$SJ12,'PCO Log'!$E$8:$SJ$8,'Graph Data'!W$1,'PCO Log'!$E$6:$SJ$6,"Approved")</f>
        <v>0</v>
      </c>
      <c r="X3" s="276">
        <f>SUMIFS('PCO Log'!$E12:$SJ12,'PCO Log'!$E$8:$SJ$8,'Graph Data'!X$1,'PCO Log'!$E$6:$SJ$6,"Approved")</f>
        <v>0</v>
      </c>
      <c r="Y3" s="276">
        <f>SUMIFS('PCO Log'!$E12:$SJ12,'PCO Log'!$E$8:$SJ$8,'Graph Data'!Y$1,'PCO Log'!$E$6:$SJ$6,"Approved")</f>
        <v>0</v>
      </c>
      <c r="Z3" s="276">
        <f>SUMIFS('PCO Log'!$E12:$SJ12,'PCO Log'!$E$8:$SJ$8,'Graph Data'!Z$1,'PCO Log'!$E$6:$SJ$6,"Approved")</f>
        <v>0</v>
      </c>
      <c r="AA3" s="276">
        <f>SUMIFS('PCO Log'!$E12:$SJ12,'PCO Log'!$E$8:$SJ$8,'Graph Data'!AA$1,'PCO Log'!$E$6:$SJ$6,"Approved")</f>
        <v>0</v>
      </c>
      <c r="AB3" s="276">
        <f>SUMIFS('PCO Log'!$E12:$SJ12,'PCO Log'!$E$8:$SJ$8,'Graph Data'!AB$1,'PCO Log'!$E$6:$SJ$6,"Approved")</f>
        <v>0</v>
      </c>
      <c r="AC3" s="276">
        <f>SUMIFS('PCO Log'!$E12:$SJ12,'PCO Log'!$E$8:$SJ$8,'Graph Data'!AC$1,'PCO Log'!$E$6:$SJ$6,"Approved")</f>
        <v>0</v>
      </c>
      <c r="AD3" s="276">
        <f>SUMIFS('PCO Log'!$E12:$SJ12,'PCO Log'!$E$8:$SJ$8,'Graph Data'!AD$1,'PCO Log'!$E$6:$SJ$6,"Approved")</f>
        <v>0</v>
      </c>
      <c r="AE3" s="276">
        <f>SUMIFS('PCO Log'!$E12:$SJ12,'PCO Log'!$E$8:$SJ$8,'Graph Data'!AE$1,'PCO Log'!$E$6:$SJ$6,"Approved")</f>
        <v>0</v>
      </c>
      <c r="AF3" s="276">
        <f>SUMIFS('PCO Log'!$E12:$SJ12,'PCO Log'!$E$8:$SJ$8,'Graph Data'!AF$1,'PCO Log'!$E$6:$SJ$6,"Approved")</f>
        <v>0</v>
      </c>
      <c r="AG3" s="276">
        <f>SUMIFS('PCO Log'!$E12:$SJ12,'PCO Log'!$E$8:$SJ$8,'Graph Data'!AG$1,'PCO Log'!$E$6:$SJ$6,"Approved")</f>
        <v>0</v>
      </c>
      <c r="AH3" s="276">
        <f>SUMIFS('PCO Log'!$E12:$SJ12,'PCO Log'!$E$8:$SJ$8,'Graph Data'!AH$1,'PCO Log'!$E$6:$SJ$6,"Approved")</f>
        <v>0</v>
      </c>
      <c r="AI3" s="276">
        <f>SUMIFS('PCO Log'!$E12:$SJ12,'PCO Log'!$E$8:$SJ$8,'Graph Data'!AI$1,'PCO Log'!$E$6:$SJ$6,"Approved")</f>
        <v>0</v>
      </c>
      <c r="AJ3" s="276">
        <f>SUMIFS('PCO Log'!$E12:$SJ12,'PCO Log'!$E$8:$SJ$8,'Graph Data'!AJ$1,'PCO Log'!$E$6:$SJ$6,"Approved")</f>
        <v>0</v>
      </c>
      <c r="AK3" s="276">
        <f>SUMIFS('PCO Log'!$E12:$SJ12,'PCO Log'!$E$8:$SJ$8,'Graph Data'!AK$1,'PCO Log'!$E$6:$SJ$6,"Approved")</f>
        <v>0</v>
      </c>
      <c r="AL3" s="276">
        <f>SUMIFS('PCO Log'!$E12:$SJ12,'PCO Log'!$E$8:$SJ$8,'Graph Data'!AL$1,'PCO Log'!$E$6:$SJ$6,"Approved")</f>
        <v>0</v>
      </c>
      <c r="AM3" s="276">
        <f>SUMIFS('PCO Log'!$E12:$SJ12,'PCO Log'!$E$8:$SJ$8,'Graph Data'!AM$1,'PCO Log'!$E$6:$SJ$6,"Approved")</f>
        <v>0</v>
      </c>
      <c r="AN3" s="276">
        <f>SUMIFS('PCO Log'!$E12:$SJ12,'PCO Log'!$E$8:$SJ$8,'Graph Data'!AN$1,'PCO Log'!$E$6:$SJ$6,"Approved")</f>
        <v>0</v>
      </c>
      <c r="AO3" s="276">
        <f>SUMIFS('PCO Log'!$E12:$SJ12,'PCO Log'!$E$8:$SJ$8,'Graph Data'!AO$1,'PCO Log'!$E$6:$SJ$6,"Approved")</f>
        <v>0</v>
      </c>
      <c r="AP3" s="276">
        <f>SUMIFS('PCO Log'!$E12:$SJ12,'PCO Log'!$E$8:$SJ$8,'Graph Data'!AP$1,'PCO Log'!$E$6:$SJ$6,"Approved")</f>
        <v>0</v>
      </c>
      <c r="AQ3" s="276">
        <f>SUMIFS('PCO Log'!$E12:$SJ12,'PCO Log'!$E$8:$SJ$8,'Graph Data'!AQ$1,'PCO Log'!$E$6:$SJ$6,"Approved")</f>
        <v>0</v>
      </c>
      <c r="AR3" s="276">
        <f>SUMIFS('PCO Log'!$E12:$SJ12,'PCO Log'!$E$8:$SJ$8,'Graph Data'!AR$1,'PCO Log'!$E$6:$SJ$6,"Approved")</f>
        <v>0</v>
      </c>
      <c r="AS3" s="276">
        <f>SUMIFS('PCO Log'!$E12:$SJ12,'PCO Log'!$E$8:$SJ$8,'Graph Data'!AS$1,'PCO Log'!$E$6:$SJ$6,"Approved")</f>
        <v>0</v>
      </c>
      <c r="AT3" s="276">
        <f>SUMIFS('PCO Log'!$E12:$SJ12,'PCO Log'!$E$8:$SJ$8,'Graph Data'!AT$1,'PCO Log'!$E$6:$SJ$6,"Approved")</f>
        <v>0</v>
      </c>
      <c r="AU3" s="276">
        <f>SUMIFS('PCO Log'!$E12:$SJ12,'PCO Log'!$E$8:$SJ$8,'Graph Data'!AU$1,'PCO Log'!$E$6:$SJ$6,"Approved")</f>
        <v>0</v>
      </c>
      <c r="AV3" s="276">
        <f>SUMIFS('PCO Log'!$E12:$SJ12,'PCO Log'!$E$8:$SJ$8,'Graph Data'!AV$1,'PCO Log'!$E$6:$SJ$6,"Approved")</f>
        <v>0</v>
      </c>
      <c r="AW3" s="276">
        <f>SUMIFS('PCO Log'!$E12:$SJ12,'PCO Log'!$E$8:$SJ$8,'Graph Data'!AW$1,'PCO Log'!$E$6:$SJ$6,"Approved")</f>
        <v>0</v>
      </c>
      <c r="AX3" s="276">
        <f>SUMIFS('PCO Log'!$E12:$SJ12,'PCO Log'!$E$8:$SJ$8,'Graph Data'!AX$1,'PCO Log'!$E$6:$SJ$6,"Approved")</f>
        <v>0</v>
      </c>
      <c r="AY3" s="276">
        <f>SUMIFS('PCO Log'!$E12:$SJ12,'PCO Log'!$E$8:$SJ$8,'Graph Data'!AY$1,'PCO Log'!$E$6:$SJ$6,"Approved")</f>
        <v>0</v>
      </c>
      <c r="AZ3" s="276">
        <f>SUMIFS('PCO Log'!$E12:$SJ12,'PCO Log'!$E$8:$SJ$8,'Graph Data'!AZ$1,'PCO Log'!$E$6:$SJ$6,"Approved")</f>
        <v>0</v>
      </c>
      <c r="BA3" s="276">
        <f>SUMIFS('PCO Log'!$E12:$SJ12,'PCO Log'!$E$8:$SJ$8,'Graph Data'!BA$1,'PCO Log'!$E$6:$SJ$6,"Approved")</f>
        <v>0</v>
      </c>
      <c r="BB3" s="276">
        <f>SUMIFS('PCO Log'!$E12:$SJ12,'PCO Log'!$E$8:$SJ$8,'Graph Data'!BB$1,'PCO Log'!$E$6:$SJ$6,"Approved")</f>
        <v>0</v>
      </c>
      <c r="BC3" s="276">
        <f>SUMIFS('PCO Log'!$E12:$SJ12,'PCO Log'!$E$8:$SJ$8,'Graph Data'!BC$1,'PCO Log'!$E$6:$SJ$6,"Approved")</f>
        <v>0</v>
      </c>
      <c r="BD3" s="276">
        <f>SUMIFS('PCO Log'!$E12:$SJ12,'PCO Log'!$E$8:$SJ$8,'Graph Data'!BD$1,'PCO Log'!$E$6:$SJ$6,"Approved")</f>
        <v>0</v>
      </c>
      <c r="BE3" s="276">
        <f>SUMIFS('PCO Log'!$E12:$SJ12,'PCO Log'!$E$8:$SJ$8,'Graph Data'!BE$1,'PCO Log'!$E$6:$SJ$6,"Approved")</f>
        <v>0</v>
      </c>
      <c r="BF3" s="276">
        <f>SUMIFS('PCO Log'!$E12:$SJ12,'PCO Log'!$E$8:$SJ$8,'Graph Data'!BF$1,'PCO Log'!$E$6:$SJ$6,"Approved")</f>
        <v>0</v>
      </c>
      <c r="BG3" s="276">
        <f>SUMIFS('PCO Log'!$E12:$SJ12,'PCO Log'!$E$8:$SJ$8,'Graph Data'!BG$1,'PCO Log'!$E$6:$SJ$6,"Approved")</f>
        <v>0</v>
      </c>
      <c r="BH3" s="276">
        <f>SUMIFS('PCO Log'!$E12:$SJ12,'PCO Log'!$E$8:$SJ$8,'Graph Data'!BH$1,'PCO Log'!$E$6:$SJ$6,"Approved")</f>
        <v>0</v>
      </c>
      <c r="BI3" s="276">
        <f>SUMIFS('PCO Log'!$E12:$SJ12,'PCO Log'!$E$8:$SJ$8,'Graph Data'!BI$1,'PCO Log'!$E$6:$SJ$6,"Approved")</f>
        <v>0</v>
      </c>
      <c r="BJ3" s="276">
        <f>SUMIFS('PCO Log'!$E12:$SJ12,'PCO Log'!$E$8:$SJ$8,'Graph Data'!BJ$1,'PCO Log'!$E$6:$SJ$6,"Approved")</f>
        <v>0</v>
      </c>
      <c r="BK3" s="276">
        <f>SUMIFS('PCO Log'!$E12:$SJ12,'PCO Log'!$E$8:$SJ$8,'Graph Data'!BK$1,'PCO Log'!$E$6:$SJ$6,"Approved")</f>
        <v>0</v>
      </c>
      <c r="BL3" s="276">
        <f>SUMIFS('PCO Log'!$E12:$SJ12,'PCO Log'!$E$8:$SJ$8,'Graph Data'!BL$1,'PCO Log'!$E$6:$SJ$6,"Approved")</f>
        <v>0</v>
      </c>
      <c r="BM3" s="276">
        <f>SUMIFS('PCO Log'!$E12:$SJ12,'PCO Log'!$E$8:$SJ$8,'Graph Data'!BM$1,'PCO Log'!$E$6:$SJ$6,"Approved")</f>
        <v>0</v>
      </c>
      <c r="BN3" s="276">
        <f>SUMIFS('PCO Log'!$E12:$SJ12,'PCO Log'!$E$8:$SJ$8,'Graph Data'!BN$1,'PCO Log'!$E$6:$SJ$6,"Approved")</f>
        <v>0</v>
      </c>
      <c r="BO3" s="276">
        <f>SUMIFS('PCO Log'!$E12:$SJ12,'PCO Log'!$E$8:$SJ$8,'Graph Data'!BO$1,'PCO Log'!$E$6:$SJ$6,"Approved")</f>
        <v>0</v>
      </c>
      <c r="BP3" s="276">
        <f>SUMIFS('PCO Log'!$E12:$SJ12,'PCO Log'!$E$8:$SJ$8,'Graph Data'!BP$1,'PCO Log'!$E$6:$SJ$6,"Approved")</f>
        <v>0</v>
      </c>
      <c r="BQ3" s="276">
        <f>SUMIFS('PCO Log'!$E12:$SJ12,'PCO Log'!$E$8:$SJ$8,'Graph Data'!BQ$1,'PCO Log'!$E$6:$SJ$6,"Approved")</f>
        <v>0</v>
      </c>
      <c r="BR3" s="276">
        <f>SUMIFS('PCO Log'!$E12:$SJ12,'PCO Log'!$E$8:$SJ$8,'Graph Data'!BR$1,'PCO Log'!$E$6:$SJ$6,"Approved")</f>
        <v>0</v>
      </c>
      <c r="BS3" s="276">
        <f>SUMIFS('PCO Log'!$E12:$SJ12,'PCO Log'!$E$8:$SJ$8,'Graph Data'!BS$1,'PCO Log'!$E$6:$SJ$6,"Approved")</f>
        <v>0</v>
      </c>
      <c r="BT3" s="276">
        <f>SUMIFS('PCO Log'!$E12:$SJ12,'PCO Log'!$E$8:$SJ$8,'Graph Data'!BT$1,'PCO Log'!$E$6:$SJ$6,"Approved")</f>
        <v>0</v>
      </c>
      <c r="BU3" s="276">
        <f>SUMIFS('PCO Log'!$E12:$SJ12,'PCO Log'!$E$8:$SJ$8,'Graph Data'!BU$1,'PCO Log'!$E$6:$SJ$6,"Approved")</f>
        <v>0</v>
      </c>
      <c r="BV3" s="276">
        <f>SUMIFS('PCO Log'!$E12:$SJ12,'PCO Log'!$E$8:$SJ$8,'Graph Data'!BV$1,'PCO Log'!$E$6:$SJ$6,"Approved")</f>
        <v>0</v>
      </c>
      <c r="BW3" s="276">
        <f>SUMIFS('PCO Log'!$E12:$SJ12,'PCO Log'!$E$8:$SJ$8,'Graph Data'!BW$1,'PCO Log'!$E$6:$SJ$6,"Approved")</f>
        <v>0</v>
      </c>
    </row>
    <row r="4" spans="1:75" x14ac:dyDescent="0.25">
      <c r="A4" s="273" t="s">
        <v>355</v>
      </c>
      <c r="B4" s="273">
        <f>'PCO Log'!G6</f>
        <v>0</v>
      </c>
      <c r="C4" s="273">
        <f>'PCO Log'!G4</f>
        <v>0</v>
      </c>
      <c r="D4" s="273">
        <f>'PCO Log'!G7</f>
        <v>0</v>
      </c>
      <c r="E4" s="273">
        <f>'PCO Log'!G3</f>
        <v>0</v>
      </c>
      <c r="F4" s="276">
        <f>'PCO Log'!G9</f>
        <v>0</v>
      </c>
      <c r="G4" s="277">
        <f>'PCO Log'!G5</f>
        <v>0</v>
      </c>
      <c r="I4" s="273" t="s">
        <v>276</v>
      </c>
      <c r="J4" s="273">
        <f>'Pay App 3'!H33</f>
        <v>0</v>
      </c>
      <c r="K4" s="273">
        <f>IF(L4&gt;0,'Pay App 3'!$G$149,0)</f>
        <v>0</v>
      </c>
      <c r="L4" s="273">
        <f>'Pay App 3'!H149</f>
        <v>0</v>
      </c>
      <c r="N4" s="273" t="str">
        <f>'Pay App 1'!B59</f>
        <v>01 00 00</v>
      </c>
      <c r="O4" s="273" t="str">
        <f>'Pay App 1'!C59</f>
        <v>General Conditions/Requirements</v>
      </c>
      <c r="P4" s="276">
        <f>SUMIFS('PCO Log'!$E13:$SJ13,'PCO Log'!$E$8:$SJ$8,'Graph Data'!P$1,'PCO Log'!$E$6:$SJ$6,"Approved")</f>
        <v>0</v>
      </c>
      <c r="Q4" s="276">
        <f>SUMIFS('PCO Log'!$E13:$SJ13,'PCO Log'!$E$8:$SJ$8,'Graph Data'!Q$1,'PCO Log'!$E$6:$SJ$6,"Approved")</f>
        <v>0</v>
      </c>
      <c r="R4" s="276">
        <f>SUMIFS('PCO Log'!$E13:$SJ13,'PCO Log'!$E$8:$SJ$8,'Graph Data'!R$1,'PCO Log'!$E$6:$SJ$6,"Approved")</f>
        <v>0</v>
      </c>
      <c r="S4" s="276">
        <f>SUMIFS('PCO Log'!$E13:$SJ13,'PCO Log'!$E$8:$SJ$8,'Graph Data'!S$1,'PCO Log'!$E$6:$SJ$6,"Approved")</f>
        <v>0</v>
      </c>
      <c r="T4" s="276">
        <f>SUMIFS('PCO Log'!$E13:$SJ13,'PCO Log'!$E$8:$SJ$8,'Graph Data'!T$1,'PCO Log'!$E$6:$SJ$6,"Approved")</f>
        <v>0</v>
      </c>
      <c r="U4" s="276">
        <f>SUMIFS('PCO Log'!$E13:$SJ13,'PCO Log'!$E$8:$SJ$8,'Graph Data'!U$1,'PCO Log'!$E$6:$SJ$6,"Approved")</f>
        <v>0</v>
      </c>
      <c r="V4" s="276">
        <f>SUMIFS('PCO Log'!$E13:$SJ13,'PCO Log'!$E$8:$SJ$8,'Graph Data'!V$1,'PCO Log'!$E$6:$SJ$6,"Approved")</f>
        <v>0</v>
      </c>
      <c r="W4" s="276">
        <f>SUMIFS('PCO Log'!$E13:$SJ13,'PCO Log'!$E$8:$SJ$8,'Graph Data'!W$1,'PCO Log'!$E$6:$SJ$6,"Approved")</f>
        <v>0</v>
      </c>
      <c r="X4" s="276">
        <f>SUMIFS('PCO Log'!$E13:$SJ13,'PCO Log'!$E$8:$SJ$8,'Graph Data'!X$1,'PCO Log'!$E$6:$SJ$6,"Approved")</f>
        <v>0</v>
      </c>
      <c r="Y4" s="276">
        <f>SUMIFS('PCO Log'!$E13:$SJ13,'PCO Log'!$E$8:$SJ$8,'Graph Data'!Y$1,'PCO Log'!$E$6:$SJ$6,"Approved")</f>
        <v>0</v>
      </c>
      <c r="Z4" s="276">
        <f>SUMIFS('PCO Log'!$E13:$SJ13,'PCO Log'!$E$8:$SJ$8,'Graph Data'!Z$1,'PCO Log'!$E$6:$SJ$6,"Approved")</f>
        <v>0</v>
      </c>
      <c r="AA4" s="276">
        <f>SUMIFS('PCO Log'!$E13:$SJ13,'PCO Log'!$E$8:$SJ$8,'Graph Data'!AA$1,'PCO Log'!$E$6:$SJ$6,"Approved")</f>
        <v>0</v>
      </c>
      <c r="AB4" s="276">
        <f>SUMIFS('PCO Log'!$E13:$SJ13,'PCO Log'!$E$8:$SJ$8,'Graph Data'!AB$1,'PCO Log'!$E$6:$SJ$6,"Approved")</f>
        <v>0</v>
      </c>
      <c r="AC4" s="276">
        <f>SUMIFS('PCO Log'!$E13:$SJ13,'PCO Log'!$E$8:$SJ$8,'Graph Data'!AC$1,'PCO Log'!$E$6:$SJ$6,"Approved")</f>
        <v>0</v>
      </c>
      <c r="AD4" s="276">
        <f>SUMIFS('PCO Log'!$E13:$SJ13,'PCO Log'!$E$8:$SJ$8,'Graph Data'!AD$1,'PCO Log'!$E$6:$SJ$6,"Approved")</f>
        <v>0</v>
      </c>
      <c r="AE4" s="276">
        <f>SUMIFS('PCO Log'!$E13:$SJ13,'PCO Log'!$E$8:$SJ$8,'Graph Data'!AE$1,'PCO Log'!$E$6:$SJ$6,"Approved")</f>
        <v>0</v>
      </c>
      <c r="AF4" s="276">
        <f>SUMIFS('PCO Log'!$E13:$SJ13,'PCO Log'!$E$8:$SJ$8,'Graph Data'!AF$1,'PCO Log'!$E$6:$SJ$6,"Approved")</f>
        <v>0</v>
      </c>
      <c r="AG4" s="276">
        <f>SUMIFS('PCO Log'!$E13:$SJ13,'PCO Log'!$E$8:$SJ$8,'Graph Data'!AG$1,'PCO Log'!$E$6:$SJ$6,"Approved")</f>
        <v>0</v>
      </c>
      <c r="AH4" s="276">
        <f>SUMIFS('PCO Log'!$E13:$SJ13,'PCO Log'!$E$8:$SJ$8,'Graph Data'!AH$1,'PCO Log'!$E$6:$SJ$6,"Approved")</f>
        <v>0</v>
      </c>
      <c r="AI4" s="276">
        <f>SUMIFS('PCO Log'!$E13:$SJ13,'PCO Log'!$E$8:$SJ$8,'Graph Data'!AI$1,'PCO Log'!$E$6:$SJ$6,"Approved")</f>
        <v>0</v>
      </c>
      <c r="AJ4" s="276">
        <f>SUMIFS('PCO Log'!$E13:$SJ13,'PCO Log'!$E$8:$SJ$8,'Graph Data'!AJ$1,'PCO Log'!$E$6:$SJ$6,"Approved")</f>
        <v>0</v>
      </c>
      <c r="AK4" s="276">
        <f>SUMIFS('PCO Log'!$E13:$SJ13,'PCO Log'!$E$8:$SJ$8,'Graph Data'!AK$1,'PCO Log'!$E$6:$SJ$6,"Approved")</f>
        <v>0</v>
      </c>
      <c r="AL4" s="276">
        <f>SUMIFS('PCO Log'!$E13:$SJ13,'PCO Log'!$E$8:$SJ$8,'Graph Data'!AL$1,'PCO Log'!$E$6:$SJ$6,"Approved")</f>
        <v>0</v>
      </c>
      <c r="AM4" s="276">
        <f>SUMIFS('PCO Log'!$E13:$SJ13,'PCO Log'!$E$8:$SJ$8,'Graph Data'!AM$1,'PCO Log'!$E$6:$SJ$6,"Approved")</f>
        <v>0</v>
      </c>
      <c r="AN4" s="276">
        <f>SUMIFS('PCO Log'!$E13:$SJ13,'PCO Log'!$E$8:$SJ$8,'Graph Data'!AN$1,'PCO Log'!$E$6:$SJ$6,"Approved")</f>
        <v>0</v>
      </c>
      <c r="AO4" s="276">
        <f>SUMIFS('PCO Log'!$E13:$SJ13,'PCO Log'!$E$8:$SJ$8,'Graph Data'!AO$1,'PCO Log'!$E$6:$SJ$6,"Approved")</f>
        <v>0</v>
      </c>
      <c r="AP4" s="276">
        <f>SUMIFS('PCO Log'!$E13:$SJ13,'PCO Log'!$E$8:$SJ$8,'Graph Data'!AP$1,'PCO Log'!$E$6:$SJ$6,"Approved")</f>
        <v>0</v>
      </c>
      <c r="AQ4" s="276">
        <f>SUMIFS('PCO Log'!$E13:$SJ13,'PCO Log'!$E$8:$SJ$8,'Graph Data'!AQ$1,'PCO Log'!$E$6:$SJ$6,"Approved")</f>
        <v>0</v>
      </c>
      <c r="AR4" s="276">
        <f>SUMIFS('PCO Log'!$E13:$SJ13,'PCO Log'!$E$8:$SJ$8,'Graph Data'!AR$1,'PCO Log'!$E$6:$SJ$6,"Approved")</f>
        <v>0</v>
      </c>
      <c r="AS4" s="276">
        <f>SUMIFS('PCO Log'!$E13:$SJ13,'PCO Log'!$E$8:$SJ$8,'Graph Data'!AS$1,'PCO Log'!$E$6:$SJ$6,"Approved")</f>
        <v>0</v>
      </c>
      <c r="AT4" s="276">
        <f>SUMIFS('PCO Log'!$E13:$SJ13,'PCO Log'!$E$8:$SJ$8,'Graph Data'!AT$1,'PCO Log'!$E$6:$SJ$6,"Approved")</f>
        <v>0</v>
      </c>
      <c r="AU4" s="276">
        <f>SUMIFS('PCO Log'!$E13:$SJ13,'PCO Log'!$E$8:$SJ$8,'Graph Data'!AU$1,'PCO Log'!$E$6:$SJ$6,"Approved")</f>
        <v>0</v>
      </c>
      <c r="AV4" s="276">
        <f>SUMIFS('PCO Log'!$E13:$SJ13,'PCO Log'!$E$8:$SJ$8,'Graph Data'!AV$1,'PCO Log'!$E$6:$SJ$6,"Approved")</f>
        <v>0</v>
      </c>
      <c r="AW4" s="276">
        <f>SUMIFS('PCO Log'!$E13:$SJ13,'PCO Log'!$E$8:$SJ$8,'Graph Data'!AW$1,'PCO Log'!$E$6:$SJ$6,"Approved")</f>
        <v>0</v>
      </c>
      <c r="AX4" s="276">
        <f>SUMIFS('PCO Log'!$E13:$SJ13,'PCO Log'!$E$8:$SJ$8,'Graph Data'!AX$1,'PCO Log'!$E$6:$SJ$6,"Approved")</f>
        <v>0</v>
      </c>
      <c r="AY4" s="276">
        <f>SUMIFS('PCO Log'!$E13:$SJ13,'PCO Log'!$E$8:$SJ$8,'Graph Data'!AY$1,'PCO Log'!$E$6:$SJ$6,"Approved")</f>
        <v>0</v>
      </c>
      <c r="AZ4" s="276">
        <f>SUMIFS('PCO Log'!$E13:$SJ13,'PCO Log'!$E$8:$SJ$8,'Graph Data'!AZ$1,'PCO Log'!$E$6:$SJ$6,"Approved")</f>
        <v>0</v>
      </c>
      <c r="BA4" s="276">
        <f>SUMIFS('PCO Log'!$E13:$SJ13,'PCO Log'!$E$8:$SJ$8,'Graph Data'!BA$1,'PCO Log'!$E$6:$SJ$6,"Approved")</f>
        <v>0</v>
      </c>
      <c r="BB4" s="276">
        <f>SUMIFS('PCO Log'!$E13:$SJ13,'PCO Log'!$E$8:$SJ$8,'Graph Data'!BB$1,'PCO Log'!$E$6:$SJ$6,"Approved")</f>
        <v>0</v>
      </c>
      <c r="BC4" s="276">
        <f>SUMIFS('PCO Log'!$E13:$SJ13,'PCO Log'!$E$8:$SJ$8,'Graph Data'!BC$1,'PCO Log'!$E$6:$SJ$6,"Approved")</f>
        <v>0</v>
      </c>
      <c r="BD4" s="276">
        <f>SUMIFS('PCO Log'!$E13:$SJ13,'PCO Log'!$E$8:$SJ$8,'Graph Data'!BD$1,'PCO Log'!$E$6:$SJ$6,"Approved")</f>
        <v>0</v>
      </c>
      <c r="BE4" s="276">
        <f>SUMIFS('PCO Log'!$E13:$SJ13,'PCO Log'!$E$8:$SJ$8,'Graph Data'!BE$1,'PCO Log'!$E$6:$SJ$6,"Approved")</f>
        <v>0</v>
      </c>
      <c r="BF4" s="276">
        <f>SUMIFS('PCO Log'!$E13:$SJ13,'PCO Log'!$E$8:$SJ$8,'Graph Data'!BF$1,'PCO Log'!$E$6:$SJ$6,"Approved")</f>
        <v>0</v>
      </c>
      <c r="BG4" s="276">
        <f>SUMIFS('PCO Log'!$E13:$SJ13,'PCO Log'!$E$8:$SJ$8,'Graph Data'!BG$1,'PCO Log'!$E$6:$SJ$6,"Approved")</f>
        <v>0</v>
      </c>
      <c r="BH4" s="276">
        <f>SUMIFS('PCO Log'!$E13:$SJ13,'PCO Log'!$E$8:$SJ$8,'Graph Data'!BH$1,'PCO Log'!$E$6:$SJ$6,"Approved")</f>
        <v>0</v>
      </c>
      <c r="BI4" s="276">
        <f>SUMIFS('PCO Log'!$E13:$SJ13,'PCO Log'!$E$8:$SJ$8,'Graph Data'!BI$1,'PCO Log'!$E$6:$SJ$6,"Approved")</f>
        <v>0</v>
      </c>
      <c r="BJ4" s="276">
        <f>SUMIFS('PCO Log'!$E13:$SJ13,'PCO Log'!$E$8:$SJ$8,'Graph Data'!BJ$1,'PCO Log'!$E$6:$SJ$6,"Approved")</f>
        <v>0</v>
      </c>
      <c r="BK4" s="276">
        <f>SUMIFS('PCO Log'!$E13:$SJ13,'PCO Log'!$E$8:$SJ$8,'Graph Data'!BK$1,'PCO Log'!$E$6:$SJ$6,"Approved")</f>
        <v>0</v>
      </c>
      <c r="BL4" s="276">
        <f>SUMIFS('PCO Log'!$E13:$SJ13,'PCO Log'!$E$8:$SJ$8,'Graph Data'!BL$1,'PCO Log'!$E$6:$SJ$6,"Approved")</f>
        <v>0</v>
      </c>
      <c r="BM4" s="276">
        <f>SUMIFS('PCO Log'!$E13:$SJ13,'PCO Log'!$E$8:$SJ$8,'Graph Data'!BM$1,'PCO Log'!$E$6:$SJ$6,"Approved")</f>
        <v>0</v>
      </c>
      <c r="BN4" s="276">
        <f>SUMIFS('PCO Log'!$E13:$SJ13,'PCO Log'!$E$8:$SJ$8,'Graph Data'!BN$1,'PCO Log'!$E$6:$SJ$6,"Approved")</f>
        <v>0</v>
      </c>
      <c r="BO4" s="276">
        <f>SUMIFS('PCO Log'!$E13:$SJ13,'PCO Log'!$E$8:$SJ$8,'Graph Data'!BO$1,'PCO Log'!$E$6:$SJ$6,"Approved")</f>
        <v>0</v>
      </c>
      <c r="BP4" s="276">
        <f>SUMIFS('PCO Log'!$E13:$SJ13,'PCO Log'!$E$8:$SJ$8,'Graph Data'!BP$1,'PCO Log'!$E$6:$SJ$6,"Approved")</f>
        <v>0</v>
      </c>
      <c r="BQ4" s="276">
        <f>SUMIFS('PCO Log'!$E13:$SJ13,'PCO Log'!$E$8:$SJ$8,'Graph Data'!BQ$1,'PCO Log'!$E$6:$SJ$6,"Approved")</f>
        <v>0</v>
      </c>
      <c r="BR4" s="276">
        <f>SUMIFS('PCO Log'!$E13:$SJ13,'PCO Log'!$E$8:$SJ$8,'Graph Data'!BR$1,'PCO Log'!$E$6:$SJ$6,"Approved")</f>
        <v>0</v>
      </c>
      <c r="BS4" s="276">
        <f>SUMIFS('PCO Log'!$E13:$SJ13,'PCO Log'!$E$8:$SJ$8,'Graph Data'!BS$1,'PCO Log'!$E$6:$SJ$6,"Approved")</f>
        <v>0</v>
      </c>
      <c r="BT4" s="276">
        <f>SUMIFS('PCO Log'!$E13:$SJ13,'PCO Log'!$E$8:$SJ$8,'Graph Data'!BT$1,'PCO Log'!$E$6:$SJ$6,"Approved")</f>
        <v>0</v>
      </c>
      <c r="BU4" s="276">
        <f>SUMIFS('PCO Log'!$E13:$SJ13,'PCO Log'!$E$8:$SJ$8,'Graph Data'!BU$1,'PCO Log'!$E$6:$SJ$6,"Approved")</f>
        <v>0</v>
      </c>
      <c r="BV4" s="276">
        <f>SUMIFS('PCO Log'!$E13:$SJ13,'PCO Log'!$E$8:$SJ$8,'Graph Data'!BV$1,'PCO Log'!$E$6:$SJ$6,"Approved")</f>
        <v>0</v>
      </c>
      <c r="BW4" s="276">
        <f>SUMIFS('PCO Log'!$E13:$SJ13,'PCO Log'!$E$8:$SJ$8,'Graph Data'!BW$1,'PCO Log'!$E$6:$SJ$6,"Approved")</f>
        <v>0</v>
      </c>
    </row>
    <row r="5" spans="1:75" x14ac:dyDescent="0.25">
      <c r="A5" s="273" t="s">
        <v>356</v>
      </c>
      <c r="B5" s="273">
        <f>'PCO Log'!H6</f>
        <v>0</v>
      </c>
      <c r="C5" s="273">
        <f>'PCO Log'!H4</f>
        <v>0</v>
      </c>
      <c r="D5" s="273">
        <f>'PCO Log'!H7</f>
        <v>0</v>
      </c>
      <c r="E5" s="273">
        <f>'PCO Log'!H3</f>
        <v>0</v>
      </c>
      <c r="F5" s="276">
        <f>'PCO Log'!H9</f>
        <v>0</v>
      </c>
      <c r="G5" s="277">
        <f>'PCO Log'!H5</f>
        <v>0</v>
      </c>
      <c r="I5" s="273" t="s">
        <v>277</v>
      </c>
      <c r="J5" s="273">
        <f>'Pay App 4'!H33</f>
        <v>0</v>
      </c>
      <c r="K5" s="273">
        <f>IF(L5&gt;0,'Pay App 4'!$G$149,0)</f>
        <v>0</v>
      </c>
      <c r="L5" s="273">
        <f>'Pay App 4'!H149</f>
        <v>0</v>
      </c>
      <c r="N5" s="273" t="str">
        <f>'Pay App 1'!B60</f>
        <v>01 13 41</v>
      </c>
      <c r="O5" s="273" t="str">
        <f>'Pay App 1'!C60</f>
        <v>Temp. Scaffolding and Platforms</v>
      </c>
      <c r="P5" s="276">
        <f>SUMIFS('PCO Log'!$E14:$SJ14,'PCO Log'!$E$8:$SJ$8,'Graph Data'!P$1,'PCO Log'!$E$6:$SJ$6,"Approved")</f>
        <v>0</v>
      </c>
      <c r="Q5" s="276">
        <f>SUMIFS('PCO Log'!$E14:$SJ14,'PCO Log'!$E$8:$SJ$8,'Graph Data'!Q$1,'PCO Log'!$E$6:$SJ$6,"Approved")</f>
        <v>0</v>
      </c>
      <c r="R5" s="276">
        <f>SUMIFS('PCO Log'!$E14:$SJ14,'PCO Log'!$E$8:$SJ$8,'Graph Data'!R$1,'PCO Log'!$E$6:$SJ$6,"Approved")</f>
        <v>0</v>
      </c>
      <c r="S5" s="276">
        <f>SUMIFS('PCO Log'!$E14:$SJ14,'PCO Log'!$E$8:$SJ$8,'Graph Data'!S$1,'PCO Log'!$E$6:$SJ$6,"Approved")</f>
        <v>0</v>
      </c>
      <c r="T5" s="276">
        <f>SUMIFS('PCO Log'!$E14:$SJ14,'PCO Log'!$E$8:$SJ$8,'Graph Data'!T$1,'PCO Log'!$E$6:$SJ$6,"Approved")</f>
        <v>0</v>
      </c>
      <c r="U5" s="276">
        <f>SUMIFS('PCO Log'!$E14:$SJ14,'PCO Log'!$E$8:$SJ$8,'Graph Data'!U$1,'PCO Log'!$E$6:$SJ$6,"Approved")</f>
        <v>0</v>
      </c>
      <c r="V5" s="276">
        <f>SUMIFS('PCO Log'!$E14:$SJ14,'PCO Log'!$E$8:$SJ$8,'Graph Data'!V$1,'PCO Log'!$E$6:$SJ$6,"Approved")</f>
        <v>0</v>
      </c>
      <c r="W5" s="276">
        <f>SUMIFS('PCO Log'!$E14:$SJ14,'PCO Log'!$E$8:$SJ$8,'Graph Data'!W$1,'PCO Log'!$E$6:$SJ$6,"Approved")</f>
        <v>0</v>
      </c>
      <c r="X5" s="276">
        <f>SUMIFS('PCO Log'!$E14:$SJ14,'PCO Log'!$E$8:$SJ$8,'Graph Data'!X$1,'PCO Log'!$E$6:$SJ$6,"Approved")</f>
        <v>0</v>
      </c>
      <c r="Y5" s="276">
        <f>SUMIFS('PCO Log'!$E14:$SJ14,'PCO Log'!$E$8:$SJ$8,'Graph Data'!Y$1,'PCO Log'!$E$6:$SJ$6,"Approved")</f>
        <v>0</v>
      </c>
      <c r="Z5" s="276">
        <f>SUMIFS('PCO Log'!$E14:$SJ14,'PCO Log'!$E$8:$SJ$8,'Graph Data'!Z$1,'PCO Log'!$E$6:$SJ$6,"Approved")</f>
        <v>0</v>
      </c>
      <c r="AA5" s="276">
        <f>SUMIFS('PCO Log'!$E14:$SJ14,'PCO Log'!$E$8:$SJ$8,'Graph Data'!AA$1,'PCO Log'!$E$6:$SJ$6,"Approved")</f>
        <v>0</v>
      </c>
      <c r="AB5" s="276">
        <f>SUMIFS('PCO Log'!$E14:$SJ14,'PCO Log'!$E$8:$SJ$8,'Graph Data'!AB$1,'PCO Log'!$E$6:$SJ$6,"Approved")</f>
        <v>0</v>
      </c>
      <c r="AC5" s="276">
        <f>SUMIFS('PCO Log'!$E14:$SJ14,'PCO Log'!$E$8:$SJ$8,'Graph Data'!AC$1,'PCO Log'!$E$6:$SJ$6,"Approved")</f>
        <v>0</v>
      </c>
      <c r="AD5" s="276">
        <f>SUMIFS('PCO Log'!$E14:$SJ14,'PCO Log'!$E$8:$SJ$8,'Graph Data'!AD$1,'PCO Log'!$E$6:$SJ$6,"Approved")</f>
        <v>0</v>
      </c>
      <c r="AE5" s="276">
        <f>SUMIFS('PCO Log'!$E14:$SJ14,'PCO Log'!$E$8:$SJ$8,'Graph Data'!AE$1,'PCO Log'!$E$6:$SJ$6,"Approved")</f>
        <v>0</v>
      </c>
      <c r="AF5" s="276">
        <f>SUMIFS('PCO Log'!$E14:$SJ14,'PCO Log'!$E$8:$SJ$8,'Graph Data'!AF$1,'PCO Log'!$E$6:$SJ$6,"Approved")</f>
        <v>0</v>
      </c>
      <c r="AG5" s="276">
        <f>SUMIFS('PCO Log'!$E14:$SJ14,'PCO Log'!$E$8:$SJ$8,'Graph Data'!AG$1,'PCO Log'!$E$6:$SJ$6,"Approved")</f>
        <v>0</v>
      </c>
      <c r="AH5" s="276">
        <f>SUMIFS('PCO Log'!$E14:$SJ14,'PCO Log'!$E$8:$SJ$8,'Graph Data'!AH$1,'PCO Log'!$E$6:$SJ$6,"Approved")</f>
        <v>0</v>
      </c>
      <c r="AI5" s="276">
        <f>SUMIFS('PCO Log'!$E14:$SJ14,'PCO Log'!$E$8:$SJ$8,'Graph Data'!AI$1,'PCO Log'!$E$6:$SJ$6,"Approved")</f>
        <v>0</v>
      </c>
      <c r="AJ5" s="276">
        <f>SUMIFS('PCO Log'!$E14:$SJ14,'PCO Log'!$E$8:$SJ$8,'Graph Data'!AJ$1,'PCO Log'!$E$6:$SJ$6,"Approved")</f>
        <v>0</v>
      </c>
      <c r="AK5" s="276">
        <f>SUMIFS('PCO Log'!$E14:$SJ14,'PCO Log'!$E$8:$SJ$8,'Graph Data'!AK$1,'PCO Log'!$E$6:$SJ$6,"Approved")</f>
        <v>0</v>
      </c>
      <c r="AL5" s="276">
        <f>SUMIFS('PCO Log'!$E14:$SJ14,'PCO Log'!$E$8:$SJ$8,'Graph Data'!AL$1,'PCO Log'!$E$6:$SJ$6,"Approved")</f>
        <v>0</v>
      </c>
      <c r="AM5" s="276">
        <f>SUMIFS('PCO Log'!$E14:$SJ14,'PCO Log'!$E$8:$SJ$8,'Graph Data'!AM$1,'PCO Log'!$E$6:$SJ$6,"Approved")</f>
        <v>0</v>
      </c>
      <c r="AN5" s="276">
        <f>SUMIFS('PCO Log'!$E14:$SJ14,'PCO Log'!$E$8:$SJ$8,'Graph Data'!AN$1,'PCO Log'!$E$6:$SJ$6,"Approved")</f>
        <v>0</v>
      </c>
      <c r="AO5" s="276">
        <f>SUMIFS('PCO Log'!$E14:$SJ14,'PCO Log'!$E$8:$SJ$8,'Graph Data'!AO$1,'PCO Log'!$E$6:$SJ$6,"Approved")</f>
        <v>0</v>
      </c>
      <c r="AP5" s="276">
        <f>SUMIFS('PCO Log'!$E14:$SJ14,'PCO Log'!$E$8:$SJ$8,'Graph Data'!AP$1,'PCO Log'!$E$6:$SJ$6,"Approved")</f>
        <v>0</v>
      </c>
      <c r="AQ5" s="276">
        <f>SUMIFS('PCO Log'!$E14:$SJ14,'PCO Log'!$E$8:$SJ$8,'Graph Data'!AQ$1,'PCO Log'!$E$6:$SJ$6,"Approved")</f>
        <v>0</v>
      </c>
      <c r="AR5" s="276">
        <f>SUMIFS('PCO Log'!$E14:$SJ14,'PCO Log'!$E$8:$SJ$8,'Graph Data'!AR$1,'PCO Log'!$E$6:$SJ$6,"Approved")</f>
        <v>0</v>
      </c>
      <c r="AS5" s="276">
        <f>SUMIFS('PCO Log'!$E14:$SJ14,'PCO Log'!$E$8:$SJ$8,'Graph Data'!AS$1,'PCO Log'!$E$6:$SJ$6,"Approved")</f>
        <v>0</v>
      </c>
      <c r="AT5" s="276">
        <f>SUMIFS('PCO Log'!$E14:$SJ14,'PCO Log'!$E$8:$SJ$8,'Graph Data'!AT$1,'PCO Log'!$E$6:$SJ$6,"Approved")</f>
        <v>0</v>
      </c>
      <c r="AU5" s="276">
        <f>SUMIFS('PCO Log'!$E14:$SJ14,'PCO Log'!$E$8:$SJ$8,'Graph Data'!AU$1,'PCO Log'!$E$6:$SJ$6,"Approved")</f>
        <v>0</v>
      </c>
      <c r="AV5" s="276">
        <f>SUMIFS('PCO Log'!$E14:$SJ14,'PCO Log'!$E$8:$SJ$8,'Graph Data'!AV$1,'PCO Log'!$E$6:$SJ$6,"Approved")</f>
        <v>0</v>
      </c>
      <c r="AW5" s="276">
        <f>SUMIFS('PCO Log'!$E14:$SJ14,'PCO Log'!$E$8:$SJ$8,'Graph Data'!AW$1,'PCO Log'!$E$6:$SJ$6,"Approved")</f>
        <v>0</v>
      </c>
      <c r="AX5" s="276">
        <f>SUMIFS('PCO Log'!$E14:$SJ14,'PCO Log'!$E$8:$SJ$8,'Graph Data'!AX$1,'PCO Log'!$E$6:$SJ$6,"Approved")</f>
        <v>0</v>
      </c>
      <c r="AY5" s="276">
        <f>SUMIFS('PCO Log'!$E14:$SJ14,'PCO Log'!$E$8:$SJ$8,'Graph Data'!AY$1,'PCO Log'!$E$6:$SJ$6,"Approved")</f>
        <v>0</v>
      </c>
      <c r="AZ5" s="276">
        <f>SUMIFS('PCO Log'!$E14:$SJ14,'PCO Log'!$E$8:$SJ$8,'Graph Data'!AZ$1,'PCO Log'!$E$6:$SJ$6,"Approved")</f>
        <v>0</v>
      </c>
      <c r="BA5" s="276">
        <f>SUMIFS('PCO Log'!$E14:$SJ14,'PCO Log'!$E$8:$SJ$8,'Graph Data'!BA$1,'PCO Log'!$E$6:$SJ$6,"Approved")</f>
        <v>0</v>
      </c>
      <c r="BB5" s="276">
        <f>SUMIFS('PCO Log'!$E14:$SJ14,'PCO Log'!$E$8:$SJ$8,'Graph Data'!BB$1,'PCO Log'!$E$6:$SJ$6,"Approved")</f>
        <v>0</v>
      </c>
      <c r="BC5" s="276">
        <f>SUMIFS('PCO Log'!$E14:$SJ14,'PCO Log'!$E$8:$SJ$8,'Graph Data'!BC$1,'PCO Log'!$E$6:$SJ$6,"Approved")</f>
        <v>0</v>
      </c>
      <c r="BD5" s="276">
        <f>SUMIFS('PCO Log'!$E14:$SJ14,'PCO Log'!$E$8:$SJ$8,'Graph Data'!BD$1,'PCO Log'!$E$6:$SJ$6,"Approved")</f>
        <v>0</v>
      </c>
      <c r="BE5" s="276">
        <f>SUMIFS('PCO Log'!$E14:$SJ14,'PCO Log'!$E$8:$SJ$8,'Graph Data'!BE$1,'PCO Log'!$E$6:$SJ$6,"Approved")</f>
        <v>0</v>
      </c>
      <c r="BF5" s="276">
        <f>SUMIFS('PCO Log'!$E14:$SJ14,'PCO Log'!$E$8:$SJ$8,'Graph Data'!BF$1,'PCO Log'!$E$6:$SJ$6,"Approved")</f>
        <v>0</v>
      </c>
      <c r="BG5" s="276">
        <f>SUMIFS('PCO Log'!$E14:$SJ14,'PCO Log'!$E$8:$SJ$8,'Graph Data'!BG$1,'PCO Log'!$E$6:$SJ$6,"Approved")</f>
        <v>0</v>
      </c>
      <c r="BH5" s="276">
        <f>SUMIFS('PCO Log'!$E14:$SJ14,'PCO Log'!$E$8:$SJ$8,'Graph Data'!BH$1,'PCO Log'!$E$6:$SJ$6,"Approved")</f>
        <v>0</v>
      </c>
      <c r="BI5" s="276">
        <f>SUMIFS('PCO Log'!$E14:$SJ14,'PCO Log'!$E$8:$SJ$8,'Graph Data'!BI$1,'PCO Log'!$E$6:$SJ$6,"Approved")</f>
        <v>0</v>
      </c>
      <c r="BJ5" s="276">
        <f>SUMIFS('PCO Log'!$E14:$SJ14,'PCO Log'!$E$8:$SJ$8,'Graph Data'!BJ$1,'PCO Log'!$E$6:$SJ$6,"Approved")</f>
        <v>0</v>
      </c>
      <c r="BK5" s="276">
        <f>SUMIFS('PCO Log'!$E14:$SJ14,'PCO Log'!$E$8:$SJ$8,'Graph Data'!BK$1,'PCO Log'!$E$6:$SJ$6,"Approved")</f>
        <v>0</v>
      </c>
      <c r="BL5" s="276">
        <f>SUMIFS('PCO Log'!$E14:$SJ14,'PCO Log'!$E$8:$SJ$8,'Graph Data'!BL$1,'PCO Log'!$E$6:$SJ$6,"Approved")</f>
        <v>0</v>
      </c>
      <c r="BM5" s="276">
        <f>SUMIFS('PCO Log'!$E14:$SJ14,'PCO Log'!$E$8:$SJ$8,'Graph Data'!BM$1,'PCO Log'!$E$6:$SJ$6,"Approved")</f>
        <v>0</v>
      </c>
      <c r="BN5" s="276">
        <f>SUMIFS('PCO Log'!$E14:$SJ14,'PCO Log'!$E$8:$SJ$8,'Graph Data'!BN$1,'PCO Log'!$E$6:$SJ$6,"Approved")</f>
        <v>0</v>
      </c>
      <c r="BO5" s="276">
        <f>SUMIFS('PCO Log'!$E14:$SJ14,'PCO Log'!$E$8:$SJ$8,'Graph Data'!BO$1,'PCO Log'!$E$6:$SJ$6,"Approved")</f>
        <v>0</v>
      </c>
      <c r="BP5" s="276">
        <f>SUMIFS('PCO Log'!$E14:$SJ14,'PCO Log'!$E$8:$SJ$8,'Graph Data'!BP$1,'PCO Log'!$E$6:$SJ$6,"Approved")</f>
        <v>0</v>
      </c>
      <c r="BQ5" s="276">
        <f>SUMIFS('PCO Log'!$E14:$SJ14,'PCO Log'!$E$8:$SJ$8,'Graph Data'!BQ$1,'PCO Log'!$E$6:$SJ$6,"Approved")</f>
        <v>0</v>
      </c>
      <c r="BR5" s="276">
        <f>SUMIFS('PCO Log'!$E14:$SJ14,'PCO Log'!$E$8:$SJ$8,'Graph Data'!BR$1,'PCO Log'!$E$6:$SJ$6,"Approved")</f>
        <v>0</v>
      </c>
      <c r="BS5" s="276">
        <f>SUMIFS('PCO Log'!$E14:$SJ14,'PCO Log'!$E$8:$SJ$8,'Graph Data'!BS$1,'PCO Log'!$E$6:$SJ$6,"Approved")</f>
        <v>0</v>
      </c>
      <c r="BT5" s="276">
        <f>SUMIFS('PCO Log'!$E14:$SJ14,'PCO Log'!$E$8:$SJ$8,'Graph Data'!BT$1,'PCO Log'!$E$6:$SJ$6,"Approved")</f>
        <v>0</v>
      </c>
      <c r="BU5" s="276">
        <f>SUMIFS('PCO Log'!$E14:$SJ14,'PCO Log'!$E$8:$SJ$8,'Graph Data'!BU$1,'PCO Log'!$E$6:$SJ$6,"Approved")</f>
        <v>0</v>
      </c>
      <c r="BV5" s="276">
        <f>SUMIFS('PCO Log'!$E14:$SJ14,'PCO Log'!$E$8:$SJ$8,'Graph Data'!BV$1,'PCO Log'!$E$6:$SJ$6,"Approved")</f>
        <v>0</v>
      </c>
      <c r="BW5" s="276">
        <f>SUMIFS('PCO Log'!$E14:$SJ14,'PCO Log'!$E$8:$SJ$8,'Graph Data'!BW$1,'PCO Log'!$E$6:$SJ$6,"Approved")</f>
        <v>0</v>
      </c>
    </row>
    <row r="6" spans="1:75" x14ac:dyDescent="0.25">
      <c r="A6" s="273" t="s">
        <v>357</v>
      </c>
      <c r="B6" s="273">
        <f>'PCO Log'!I6</f>
        <v>0</v>
      </c>
      <c r="C6" s="273">
        <f>'PCO Log'!I4</f>
        <v>0</v>
      </c>
      <c r="D6" s="273">
        <f>'PCO Log'!I7</f>
        <v>0</v>
      </c>
      <c r="E6" s="273">
        <f>'PCO Log'!I3</f>
        <v>0</v>
      </c>
      <c r="F6" s="276">
        <f>'PCO Log'!I9</f>
        <v>0</v>
      </c>
      <c r="G6" s="277">
        <f>'PCO Log'!I5</f>
        <v>0</v>
      </c>
      <c r="I6" s="273" t="s">
        <v>278</v>
      </c>
      <c r="J6" s="273">
        <f>'Pay App 5'!H33</f>
        <v>0</v>
      </c>
      <c r="K6" s="273">
        <f>IF(L6&gt;0,'Pay App 5'!$G$149,0)</f>
        <v>0</v>
      </c>
      <c r="L6" s="273">
        <f>'Pay App 5'!H149</f>
        <v>0</v>
      </c>
      <c r="N6" s="273" t="str">
        <f>'Pay App 1'!B61</f>
        <v>01 13 60</v>
      </c>
      <c r="O6" s="273" t="str">
        <f>'Pay App 1'!C61</f>
        <v>SWPPP</v>
      </c>
      <c r="P6" s="276">
        <f>SUMIFS('PCO Log'!$E15:$SJ15,'PCO Log'!$E$8:$SJ$8,'Graph Data'!P$1,'PCO Log'!$E$6:$SJ$6,"Approved")</f>
        <v>0</v>
      </c>
      <c r="Q6" s="276">
        <f>SUMIFS('PCO Log'!$E15:$SJ15,'PCO Log'!$E$8:$SJ$8,'Graph Data'!Q$1,'PCO Log'!$E$6:$SJ$6,"Approved")</f>
        <v>0</v>
      </c>
      <c r="R6" s="276">
        <f>SUMIFS('PCO Log'!$E15:$SJ15,'PCO Log'!$E$8:$SJ$8,'Graph Data'!R$1,'PCO Log'!$E$6:$SJ$6,"Approved")</f>
        <v>0</v>
      </c>
      <c r="S6" s="276">
        <f>SUMIFS('PCO Log'!$E15:$SJ15,'PCO Log'!$E$8:$SJ$8,'Graph Data'!S$1,'PCO Log'!$E$6:$SJ$6,"Approved")</f>
        <v>0</v>
      </c>
      <c r="T6" s="276">
        <f>SUMIFS('PCO Log'!$E15:$SJ15,'PCO Log'!$E$8:$SJ$8,'Graph Data'!T$1,'PCO Log'!$E$6:$SJ$6,"Approved")</f>
        <v>0</v>
      </c>
      <c r="U6" s="276">
        <f>SUMIFS('PCO Log'!$E15:$SJ15,'PCO Log'!$E$8:$SJ$8,'Graph Data'!U$1,'PCO Log'!$E$6:$SJ$6,"Approved")</f>
        <v>0</v>
      </c>
      <c r="V6" s="276">
        <f>SUMIFS('PCO Log'!$E15:$SJ15,'PCO Log'!$E$8:$SJ$8,'Graph Data'!V$1,'PCO Log'!$E$6:$SJ$6,"Approved")</f>
        <v>0</v>
      </c>
      <c r="W6" s="276">
        <f>SUMIFS('PCO Log'!$E15:$SJ15,'PCO Log'!$E$8:$SJ$8,'Graph Data'!W$1,'PCO Log'!$E$6:$SJ$6,"Approved")</f>
        <v>0</v>
      </c>
      <c r="X6" s="276">
        <f>SUMIFS('PCO Log'!$E15:$SJ15,'PCO Log'!$E$8:$SJ$8,'Graph Data'!X$1,'PCO Log'!$E$6:$SJ$6,"Approved")</f>
        <v>0</v>
      </c>
      <c r="Y6" s="276">
        <f>SUMIFS('PCO Log'!$E15:$SJ15,'PCO Log'!$E$8:$SJ$8,'Graph Data'!Y$1,'PCO Log'!$E$6:$SJ$6,"Approved")</f>
        <v>0</v>
      </c>
      <c r="Z6" s="276">
        <f>SUMIFS('PCO Log'!$E15:$SJ15,'PCO Log'!$E$8:$SJ$8,'Graph Data'!Z$1,'PCO Log'!$E$6:$SJ$6,"Approved")</f>
        <v>0</v>
      </c>
      <c r="AA6" s="276">
        <f>SUMIFS('PCO Log'!$E15:$SJ15,'PCO Log'!$E$8:$SJ$8,'Graph Data'!AA$1,'PCO Log'!$E$6:$SJ$6,"Approved")</f>
        <v>0</v>
      </c>
      <c r="AB6" s="276">
        <f>SUMIFS('PCO Log'!$E15:$SJ15,'PCO Log'!$E$8:$SJ$8,'Graph Data'!AB$1,'PCO Log'!$E$6:$SJ$6,"Approved")</f>
        <v>0</v>
      </c>
      <c r="AC6" s="276">
        <f>SUMIFS('PCO Log'!$E15:$SJ15,'PCO Log'!$E$8:$SJ$8,'Graph Data'!AC$1,'PCO Log'!$E$6:$SJ$6,"Approved")</f>
        <v>0</v>
      </c>
      <c r="AD6" s="276">
        <f>SUMIFS('PCO Log'!$E15:$SJ15,'PCO Log'!$E$8:$SJ$8,'Graph Data'!AD$1,'PCO Log'!$E$6:$SJ$6,"Approved")</f>
        <v>0</v>
      </c>
      <c r="AE6" s="276">
        <f>SUMIFS('PCO Log'!$E15:$SJ15,'PCO Log'!$E$8:$SJ$8,'Graph Data'!AE$1,'PCO Log'!$E$6:$SJ$6,"Approved")</f>
        <v>0</v>
      </c>
      <c r="AF6" s="276">
        <f>SUMIFS('PCO Log'!$E15:$SJ15,'PCO Log'!$E$8:$SJ$8,'Graph Data'!AF$1,'PCO Log'!$E$6:$SJ$6,"Approved")</f>
        <v>0</v>
      </c>
      <c r="AG6" s="276">
        <f>SUMIFS('PCO Log'!$E15:$SJ15,'PCO Log'!$E$8:$SJ$8,'Graph Data'!AG$1,'PCO Log'!$E$6:$SJ$6,"Approved")</f>
        <v>0</v>
      </c>
      <c r="AH6" s="276">
        <f>SUMIFS('PCO Log'!$E15:$SJ15,'PCO Log'!$E$8:$SJ$8,'Graph Data'!AH$1,'PCO Log'!$E$6:$SJ$6,"Approved")</f>
        <v>0</v>
      </c>
      <c r="AI6" s="276">
        <f>SUMIFS('PCO Log'!$E15:$SJ15,'PCO Log'!$E$8:$SJ$8,'Graph Data'!AI$1,'PCO Log'!$E$6:$SJ$6,"Approved")</f>
        <v>0</v>
      </c>
      <c r="AJ6" s="276">
        <f>SUMIFS('PCO Log'!$E15:$SJ15,'PCO Log'!$E$8:$SJ$8,'Graph Data'!AJ$1,'PCO Log'!$E$6:$SJ$6,"Approved")</f>
        <v>0</v>
      </c>
      <c r="AK6" s="276">
        <f>SUMIFS('PCO Log'!$E15:$SJ15,'PCO Log'!$E$8:$SJ$8,'Graph Data'!AK$1,'PCO Log'!$E$6:$SJ$6,"Approved")</f>
        <v>0</v>
      </c>
      <c r="AL6" s="276">
        <f>SUMIFS('PCO Log'!$E15:$SJ15,'PCO Log'!$E$8:$SJ$8,'Graph Data'!AL$1,'PCO Log'!$E$6:$SJ$6,"Approved")</f>
        <v>0</v>
      </c>
      <c r="AM6" s="276">
        <f>SUMIFS('PCO Log'!$E15:$SJ15,'PCO Log'!$E$8:$SJ$8,'Graph Data'!AM$1,'PCO Log'!$E$6:$SJ$6,"Approved")</f>
        <v>0</v>
      </c>
      <c r="AN6" s="276">
        <f>SUMIFS('PCO Log'!$E15:$SJ15,'PCO Log'!$E$8:$SJ$8,'Graph Data'!AN$1,'PCO Log'!$E$6:$SJ$6,"Approved")</f>
        <v>0</v>
      </c>
      <c r="AO6" s="276">
        <f>SUMIFS('PCO Log'!$E15:$SJ15,'PCO Log'!$E$8:$SJ$8,'Graph Data'!AO$1,'PCO Log'!$E$6:$SJ$6,"Approved")</f>
        <v>0</v>
      </c>
      <c r="AP6" s="276">
        <f>SUMIFS('PCO Log'!$E15:$SJ15,'PCO Log'!$E$8:$SJ$8,'Graph Data'!AP$1,'PCO Log'!$E$6:$SJ$6,"Approved")</f>
        <v>0</v>
      </c>
      <c r="AQ6" s="276">
        <f>SUMIFS('PCO Log'!$E15:$SJ15,'PCO Log'!$E$8:$SJ$8,'Graph Data'!AQ$1,'PCO Log'!$E$6:$SJ$6,"Approved")</f>
        <v>0</v>
      </c>
      <c r="AR6" s="276">
        <f>SUMIFS('PCO Log'!$E15:$SJ15,'PCO Log'!$E$8:$SJ$8,'Graph Data'!AR$1,'PCO Log'!$E$6:$SJ$6,"Approved")</f>
        <v>0</v>
      </c>
      <c r="AS6" s="276">
        <f>SUMIFS('PCO Log'!$E15:$SJ15,'PCO Log'!$E$8:$SJ$8,'Graph Data'!AS$1,'PCO Log'!$E$6:$SJ$6,"Approved")</f>
        <v>0</v>
      </c>
      <c r="AT6" s="276">
        <f>SUMIFS('PCO Log'!$E15:$SJ15,'PCO Log'!$E$8:$SJ$8,'Graph Data'!AT$1,'PCO Log'!$E$6:$SJ$6,"Approved")</f>
        <v>0</v>
      </c>
      <c r="AU6" s="276">
        <f>SUMIFS('PCO Log'!$E15:$SJ15,'PCO Log'!$E$8:$SJ$8,'Graph Data'!AU$1,'PCO Log'!$E$6:$SJ$6,"Approved")</f>
        <v>0</v>
      </c>
      <c r="AV6" s="276">
        <f>SUMIFS('PCO Log'!$E15:$SJ15,'PCO Log'!$E$8:$SJ$8,'Graph Data'!AV$1,'PCO Log'!$E$6:$SJ$6,"Approved")</f>
        <v>0</v>
      </c>
      <c r="AW6" s="276">
        <f>SUMIFS('PCO Log'!$E15:$SJ15,'PCO Log'!$E$8:$SJ$8,'Graph Data'!AW$1,'PCO Log'!$E$6:$SJ$6,"Approved")</f>
        <v>0</v>
      </c>
      <c r="AX6" s="276">
        <f>SUMIFS('PCO Log'!$E15:$SJ15,'PCO Log'!$E$8:$SJ$8,'Graph Data'!AX$1,'PCO Log'!$E$6:$SJ$6,"Approved")</f>
        <v>0</v>
      </c>
      <c r="AY6" s="276">
        <f>SUMIFS('PCO Log'!$E15:$SJ15,'PCO Log'!$E$8:$SJ$8,'Graph Data'!AY$1,'PCO Log'!$E$6:$SJ$6,"Approved")</f>
        <v>0</v>
      </c>
      <c r="AZ6" s="276">
        <f>SUMIFS('PCO Log'!$E15:$SJ15,'PCO Log'!$E$8:$SJ$8,'Graph Data'!AZ$1,'PCO Log'!$E$6:$SJ$6,"Approved")</f>
        <v>0</v>
      </c>
      <c r="BA6" s="276">
        <f>SUMIFS('PCO Log'!$E15:$SJ15,'PCO Log'!$E$8:$SJ$8,'Graph Data'!BA$1,'PCO Log'!$E$6:$SJ$6,"Approved")</f>
        <v>0</v>
      </c>
      <c r="BB6" s="276">
        <f>SUMIFS('PCO Log'!$E15:$SJ15,'PCO Log'!$E$8:$SJ$8,'Graph Data'!BB$1,'PCO Log'!$E$6:$SJ$6,"Approved")</f>
        <v>0</v>
      </c>
      <c r="BC6" s="276">
        <f>SUMIFS('PCO Log'!$E15:$SJ15,'PCO Log'!$E$8:$SJ$8,'Graph Data'!BC$1,'PCO Log'!$E$6:$SJ$6,"Approved")</f>
        <v>0</v>
      </c>
      <c r="BD6" s="276">
        <f>SUMIFS('PCO Log'!$E15:$SJ15,'PCO Log'!$E$8:$SJ$8,'Graph Data'!BD$1,'PCO Log'!$E$6:$SJ$6,"Approved")</f>
        <v>0</v>
      </c>
      <c r="BE6" s="276">
        <f>SUMIFS('PCO Log'!$E15:$SJ15,'PCO Log'!$E$8:$SJ$8,'Graph Data'!BE$1,'PCO Log'!$E$6:$SJ$6,"Approved")</f>
        <v>0</v>
      </c>
      <c r="BF6" s="276">
        <f>SUMIFS('PCO Log'!$E15:$SJ15,'PCO Log'!$E$8:$SJ$8,'Graph Data'!BF$1,'PCO Log'!$E$6:$SJ$6,"Approved")</f>
        <v>0</v>
      </c>
      <c r="BG6" s="276">
        <f>SUMIFS('PCO Log'!$E15:$SJ15,'PCO Log'!$E$8:$SJ$8,'Graph Data'!BG$1,'PCO Log'!$E$6:$SJ$6,"Approved")</f>
        <v>0</v>
      </c>
      <c r="BH6" s="276">
        <f>SUMIFS('PCO Log'!$E15:$SJ15,'PCO Log'!$E$8:$SJ$8,'Graph Data'!BH$1,'PCO Log'!$E$6:$SJ$6,"Approved")</f>
        <v>0</v>
      </c>
      <c r="BI6" s="276">
        <f>SUMIFS('PCO Log'!$E15:$SJ15,'PCO Log'!$E$8:$SJ$8,'Graph Data'!BI$1,'PCO Log'!$E$6:$SJ$6,"Approved")</f>
        <v>0</v>
      </c>
      <c r="BJ6" s="276">
        <f>SUMIFS('PCO Log'!$E15:$SJ15,'PCO Log'!$E$8:$SJ$8,'Graph Data'!BJ$1,'PCO Log'!$E$6:$SJ$6,"Approved")</f>
        <v>0</v>
      </c>
      <c r="BK6" s="276">
        <f>SUMIFS('PCO Log'!$E15:$SJ15,'PCO Log'!$E$8:$SJ$8,'Graph Data'!BK$1,'PCO Log'!$E$6:$SJ$6,"Approved")</f>
        <v>0</v>
      </c>
      <c r="BL6" s="276">
        <f>SUMIFS('PCO Log'!$E15:$SJ15,'PCO Log'!$E$8:$SJ$8,'Graph Data'!BL$1,'PCO Log'!$E$6:$SJ$6,"Approved")</f>
        <v>0</v>
      </c>
      <c r="BM6" s="276">
        <f>SUMIFS('PCO Log'!$E15:$SJ15,'PCO Log'!$E$8:$SJ$8,'Graph Data'!BM$1,'PCO Log'!$E$6:$SJ$6,"Approved")</f>
        <v>0</v>
      </c>
      <c r="BN6" s="276">
        <f>SUMIFS('PCO Log'!$E15:$SJ15,'PCO Log'!$E$8:$SJ$8,'Graph Data'!BN$1,'PCO Log'!$E$6:$SJ$6,"Approved")</f>
        <v>0</v>
      </c>
      <c r="BO6" s="276">
        <f>SUMIFS('PCO Log'!$E15:$SJ15,'PCO Log'!$E$8:$SJ$8,'Graph Data'!BO$1,'PCO Log'!$E$6:$SJ$6,"Approved")</f>
        <v>0</v>
      </c>
      <c r="BP6" s="276">
        <f>SUMIFS('PCO Log'!$E15:$SJ15,'PCO Log'!$E$8:$SJ$8,'Graph Data'!BP$1,'PCO Log'!$E$6:$SJ$6,"Approved")</f>
        <v>0</v>
      </c>
      <c r="BQ6" s="276">
        <f>SUMIFS('PCO Log'!$E15:$SJ15,'PCO Log'!$E$8:$SJ$8,'Graph Data'!BQ$1,'PCO Log'!$E$6:$SJ$6,"Approved")</f>
        <v>0</v>
      </c>
      <c r="BR6" s="276">
        <f>SUMIFS('PCO Log'!$E15:$SJ15,'PCO Log'!$E$8:$SJ$8,'Graph Data'!BR$1,'PCO Log'!$E$6:$SJ$6,"Approved")</f>
        <v>0</v>
      </c>
      <c r="BS6" s="276">
        <f>SUMIFS('PCO Log'!$E15:$SJ15,'PCO Log'!$E$8:$SJ$8,'Graph Data'!BS$1,'PCO Log'!$E$6:$SJ$6,"Approved")</f>
        <v>0</v>
      </c>
      <c r="BT6" s="276">
        <f>SUMIFS('PCO Log'!$E15:$SJ15,'PCO Log'!$E$8:$SJ$8,'Graph Data'!BT$1,'PCO Log'!$E$6:$SJ$6,"Approved")</f>
        <v>0</v>
      </c>
      <c r="BU6" s="276">
        <f>SUMIFS('PCO Log'!$E15:$SJ15,'PCO Log'!$E$8:$SJ$8,'Graph Data'!BU$1,'PCO Log'!$E$6:$SJ$6,"Approved")</f>
        <v>0</v>
      </c>
      <c r="BV6" s="276">
        <f>SUMIFS('PCO Log'!$E15:$SJ15,'PCO Log'!$E$8:$SJ$8,'Graph Data'!BV$1,'PCO Log'!$E$6:$SJ$6,"Approved")</f>
        <v>0</v>
      </c>
      <c r="BW6" s="276">
        <f>SUMIFS('PCO Log'!$E15:$SJ15,'PCO Log'!$E$8:$SJ$8,'Graph Data'!BW$1,'PCO Log'!$E$6:$SJ$6,"Approved")</f>
        <v>0</v>
      </c>
    </row>
    <row r="7" spans="1:75" x14ac:dyDescent="0.25">
      <c r="A7" s="273" t="s">
        <v>358</v>
      </c>
      <c r="B7" s="273">
        <f>'PCO Log'!J6</f>
        <v>0</v>
      </c>
      <c r="C7" s="273">
        <f>'PCO Log'!J4</f>
        <v>0</v>
      </c>
      <c r="D7" s="273">
        <f>'PCO Log'!J7</f>
        <v>0</v>
      </c>
      <c r="E7" s="273">
        <f>'PCO Log'!J3</f>
        <v>0</v>
      </c>
      <c r="F7" s="276">
        <f>'PCO Log'!J9</f>
        <v>0</v>
      </c>
      <c r="G7" s="277">
        <f>'PCO Log'!J5</f>
        <v>0</v>
      </c>
      <c r="I7" s="273" t="s">
        <v>282</v>
      </c>
      <c r="J7" s="273">
        <f>'Pay App 6'!H33</f>
        <v>0</v>
      </c>
      <c r="K7" s="273">
        <f>IF(L7&gt;0,'Pay App 6'!$G$149,0)</f>
        <v>0</v>
      </c>
      <c r="L7" s="273">
        <f>'Pay App 6'!H149</f>
        <v>0</v>
      </c>
      <c r="N7" s="273" t="str">
        <f>'Pay App 1'!B62</f>
        <v>01 19 70</v>
      </c>
      <c r="O7" s="273" t="str">
        <f>'Pay App 1'!C62</f>
        <v>Construction Cranes and Hoists</v>
      </c>
      <c r="P7" s="276">
        <f>SUMIFS('PCO Log'!$E16:$SJ16,'PCO Log'!$E$8:$SJ$8,'Graph Data'!P$1,'PCO Log'!$E$6:$SJ$6,"Approved")</f>
        <v>0</v>
      </c>
      <c r="Q7" s="276">
        <f>SUMIFS('PCO Log'!$E16:$SJ16,'PCO Log'!$E$8:$SJ$8,'Graph Data'!Q$1,'PCO Log'!$E$6:$SJ$6,"Approved")</f>
        <v>0</v>
      </c>
      <c r="R7" s="276">
        <f>SUMIFS('PCO Log'!$E16:$SJ16,'PCO Log'!$E$8:$SJ$8,'Graph Data'!R$1,'PCO Log'!$E$6:$SJ$6,"Approved")</f>
        <v>0</v>
      </c>
      <c r="S7" s="276">
        <f>SUMIFS('PCO Log'!$E16:$SJ16,'PCO Log'!$E$8:$SJ$8,'Graph Data'!S$1,'PCO Log'!$E$6:$SJ$6,"Approved")</f>
        <v>0</v>
      </c>
      <c r="T7" s="276">
        <f>SUMIFS('PCO Log'!$E16:$SJ16,'PCO Log'!$E$8:$SJ$8,'Graph Data'!T$1,'PCO Log'!$E$6:$SJ$6,"Approved")</f>
        <v>0</v>
      </c>
      <c r="U7" s="276">
        <f>SUMIFS('PCO Log'!$E16:$SJ16,'PCO Log'!$E$8:$SJ$8,'Graph Data'!U$1,'PCO Log'!$E$6:$SJ$6,"Approved")</f>
        <v>0</v>
      </c>
      <c r="V7" s="276">
        <f>SUMIFS('PCO Log'!$E16:$SJ16,'PCO Log'!$E$8:$SJ$8,'Graph Data'!V$1,'PCO Log'!$E$6:$SJ$6,"Approved")</f>
        <v>0</v>
      </c>
      <c r="W7" s="276">
        <f>SUMIFS('PCO Log'!$E16:$SJ16,'PCO Log'!$E$8:$SJ$8,'Graph Data'!W$1,'PCO Log'!$E$6:$SJ$6,"Approved")</f>
        <v>0</v>
      </c>
      <c r="X7" s="276">
        <f>SUMIFS('PCO Log'!$E16:$SJ16,'PCO Log'!$E$8:$SJ$8,'Graph Data'!X$1,'PCO Log'!$E$6:$SJ$6,"Approved")</f>
        <v>0</v>
      </c>
      <c r="Y7" s="276">
        <f>SUMIFS('PCO Log'!$E16:$SJ16,'PCO Log'!$E$8:$SJ$8,'Graph Data'!Y$1,'PCO Log'!$E$6:$SJ$6,"Approved")</f>
        <v>0</v>
      </c>
      <c r="Z7" s="276">
        <f>SUMIFS('PCO Log'!$E16:$SJ16,'PCO Log'!$E$8:$SJ$8,'Graph Data'!Z$1,'PCO Log'!$E$6:$SJ$6,"Approved")</f>
        <v>0</v>
      </c>
      <c r="AA7" s="276">
        <f>SUMIFS('PCO Log'!$E16:$SJ16,'PCO Log'!$E$8:$SJ$8,'Graph Data'!AA$1,'PCO Log'!$E$6:$SJ$6,"Approved")</f>
        <v>0</v>
      </c>
      <c r="AB7" s="276">
        <f>SUMIFS('PCO Log'!$E16:$SJ16,'PCO Log'!$E$8:$SJ$8,'Graph Data'!AB$1,'PCO Log'!$E$6:$SJ$6,"Approved")</f>
        <v>0</v>
      </c>
      <c r="AC7" s="276">
        <f>SUMIFS('PCO Log'!$E16:$SJ16,'PCO Log'!$E$8:$SJ$8,'Graph Data'!AC$1,'PCO Log'!$E$6:$SJ$6,"Approved")</f>
        <v>0</v>
      </c>
      <c r="AD7" s="276">
        <f>SUMIFS('PCO Log'!$E16:$SJ16,'PCO Log'!$E$8:$SJ$8,'Graph Data'!AD$1,'PCO Log'!$E$6:$SJ$6,"Approved")</f>
        <v>0</v>
      </c>
      <c r="AE7" s="276">
        <f>SUMIFS('PCO Log'!$E16:$SJ16,'PCO Log'!$E$8:$SJ$8,'Graph Data'!AE$1,'PCO Log'!$E$6:$SJ$6,"Approved")</f>
        <v>0</v>
      </c>
      <c r="AF7" s="276">
        <f>SUMIFS('PCO Log'!$E16:$SJ16,'PCO Log'!$E$8:$SJ$8,'Graph Data'!AF$1,'PCO Log'!$E$6:$SJ$6,"Approved")</f>
        <v>0</v>
      </c>
      <c r="AG7" s="276">
        <f>SUMIFS('PCO Log'!$E16:$SJ16,'PCO Log'!$E$8:$SJ$8,'Graph Data'!AG$1,'PCO Log'!$E$6:$SJ$6,"Approved")</f>
        <v>0</v>
      </c>
      <c r="AH7" s="276">
        <f>SUMIFS('PCO Log'!$E16:$SJ16,'PCO Log'!$E$8:$SJ$8,'Graph Data'!AH$1,'PCO Log'!$E$6:$SJ$6,"Approved")</f>
        <v>0</v>
      </c>
      <c r="AI7" s="276">
        <f>SUMIFS('PCO Log'!$E16:$SJ16,'PCO Log'!$E$8:$SJ$8,'Graph Data'!AI$1,'PCO Log'!$E$6:$SJ$6,"Approved")</f>
        <v>0</v>
      </c>
      <c r="AJ7" s="276">
        <f>SUMIFS('PCO Log'!$E16:$SJ16,'PCO Log'!$E$8:$SJ$8,'Graph Data'!AJ$1,'PCO Log'!$E$6:$SJ$6,"Approved")</f>
        <v>0</v>
      </c>
      <c r="AK7" s="276">
        <f>SUMIFS('PCO Log'!$E16:$SJ16,'PCO Log'!$E$8:$SJ$8,'Graph Data'!AK$1,'PCO Log'!$E$6:$SJ$6,"Approved")</f>
        <v>0</v>
      </c>
      <c r="AL7" s="276">
        <f>SUMIFS('PCO Log'!$E16:$SJ16,'PCO Log'!$E$8:$SJ$8,'Graph Data'!AL$1,'PCO Log'!$E$6:$SJ$6,"Approved")</f>
        <v>0</v>
      </c>
      <c r="AM7" s="276">
        <f>SUMIFS('PCO Log'!$E16:$SJ16,'PCO Log'!$E$8:$SJ$8,'Graph Data'!AM$1,'PCO Log'!$E$6:$SJ$6,"Approved")</f>
        <v>0</v>
      </c>
      <c r="AN7" s="276">
        <f>SUMIFS('PCO Log'!$E16:$SJ16,'PCO Log'!$E$8:$SJ$8,'Graph Data'!AN$1,'PCO Log'!$E$6:$SJ$6,"Approved")</f>
        <v>0</v>
      </c>
      <c r="AO7" s="276">
        <f>SUMIFS('PCO Log'!$E16:$SJ16,'PCO Log'!$E$8:$SJ$8,'Graph Data'!AO$1,'PCO Log'!$E$6:$SJ$6,"Approved")</f>
        <v>0</v>
      </c>
      <c r="AP7" s="276">
        <f>SUMIFS('PCO Log'!$E16:$SJ16,'PCO Log'!$E$8:$SJ$8,'Graph Data'!AP$1,'PCO Log'!$E$6:$SJ$6,"Approved")</f>
        <v>0</v>
      </c>
      <c r="AQ7" s="276">
        <f>SUMIFS('PCO Log'!$E16:$SJ16,'PCO Log'!$E$8:$SJ$8,'Graph Data'!AQ$1,'PCO Log'!$E$6:$SJ$6,"Approved")</f>
        <v>0</v>
      </c>
      <c r="AR7" s="276">
        <f>SUMIFS('PCO Log'!$E16:$SJ16,'PCO Log'!$E$8:$SJ$8,'Graph Data'!AR$1,'PCO Log'!$E$6:$SJ$6,"Approved")</f>
        <v>0</v>
      </c>
      <c r="AS7" s="276">
        <f>SUMIFS('PCO Log'!$E16:$SJ16,'PCO Log'!$E$8:$SJ$8,'Graph Data'!AS$1,'PCO Log'!$E$6:$SJ$6,"Approved")</f>
        <v>0</v>
      </c>
      <c r="AT7" s="276">
        <f>SUMIFS('PCO Log'!$E16:$SJ16,'PCO Log'!$E$8:$SJ$8,'Graph Data'!AT$1,'PCO Log'!$E$6:$SJ$6,"Approved")</f>
        <v>0</v>
      </c>
      <c r="AU7" s="276">
        <f>SUMIFS('PCO Log'!$E16:$SJ16,'PCO Log'!$E$8:$SJ$8,'Graph Data'!AU$1,'PCO Log'!$E$6:$SJ$6,"Approved")</f>
        <v>0</v>
      </c>
      <c r="AV7" s="276">
        <f>SUMIFS('PCO Log'!$E16:$SJ16,'PCO Log'!$E$8:$SJ$8,'Graph Data'!AV$1,'PCO Log'!$E$6:$SJ$6,"Approved")</f>
        <v>0</v>
      </c>
      <c r="AW7" s="276">
        <f>SUMIFS('PCO Log'!$E16:$SJ16,'PCO Log'!$E$8:$SJ$8,'Graph Data'!AW$1,'PCO Log'!$E$6:$SJ$6,"Approved")</f>
        <v>0</v>
      </c>
      <c r="AX7" s="276">
        <f>SUMIFS('PCO Log'!$E16:$SJ16,'PCO Log'!$E$8:$SJ$8,'Graph Data'!AX$1,'PCO Log'!$E$6:$SJ$6,"Approved")</f>
        <v>0</v>
      </c>
      <c r="AY7" s="276">
        <f>SUMIFS('PCO Log'!$E16:$SJ16,'PCO Log'!$E$8:$SJ$8,'Graph Data'!AY$1,'PCO Log'!$E$6:$SJ$6,"Approved")</f>
        <v>0</v>
      </c>
      <c r="AZ7" s="276">
        <f>SUMIFS('PCO Log'!$E16:$SJ16,'PCO Log'!$E$8:$SJ$8,'Graph Data'!AZ$1,'PCO Log'!$E$6:$SJ$6,"Approved")</f>
        <v>0</v>
      </c>
      <c r="BA7" s="276">
        <f>SUMIFS('PCO Log'!$E16:$SJ16,'PCO Log'!$E$8:$SJ$8,'Graph Data'!BA$1,'PCO Log'!$E$6:$SJ$6,"Approved")</f>
        <v>0</v>
      </c>
      <c r="BB7" s="276">
        <f>SUMIFS('PCO Log'!$E16:$SJ16,'PCO Log'!$E$8:$SJ$8,'Graph Data'!BB$1,'PCO Log'!$E$6:$SJ$6,"Approved")</f>
        <v>0</v>
      </c>
      <c r="BC7" s="276">
        <f>SUMIFS('PCO Log'!$E16:$SJ16,'PCO Log'!$E$8:$SJ$8,'Graph Data'!BC$1,'PCO Log'!$E$6:$SJ$6,"Approved")</f>
        <v>0</v>
      </c>
      <c r="BD7" s="276">
        <f>SUMIFS('PCO Log'!$E16:$SJ16,'PCO Log'!$E$8:$SJ$8,'Graph Data'!BD$1,'PCO Log'!$E$6:$SJ$6,"Approved")</f>
        <v>0</v>
      </c>
      <c r="BE7" s="276">
        <f>SUMIFS('PCO Log'!$E16:$SJ16,'PCO Log'!$E$8:$SJ$8,'Graph Data'!BE$1,'PCO Log'!$E$6:$SJ$6,"Approved")</f>
        <v>0</v>
      </c>
      <c r="BF7" s="276">
        <f>SUMIFS('PCO Log'!$E16:$SJ16,'PCO Log'!$E$8:$SJ$8,'Graph Data'!BF$1,'PCO Log'!$E$6:$SJ$6,"Approved")</f>
        <v>0</v>
      </c>
      <c r="BG7" s="276">
        <f>SUMIFS('PCO Log'!$E16:$SJ16,'PCO Log'!$E$8:$SJ$8,'Graph Data'!BG$1,'PCO Log'!$E$6:$SJ$6,"Approved")</f>
        <v>0</v>
      </c>
      <c r="BH7" s="276">
        <f>SUMIFS('PCO Log'!$E16:$SJ16,'PCO Log'!$E$8:$SJ$8,'Graph Data'!BH$1,'PCO Log'!$E$6:$SJ$6,"Approved")</f>
        <v>0</v>
      </c>
      <c r="BI7" s="276">
        <f>SUMIFS('PCO Log'!$E16:$SJ16,'PCO Log'!$E$8:$SJ$8,'Graph Data'!BI$1,'PCO Log'!$E$6:$SJ$6,"Approved")</f>
        <v>0</v>
      </c>
      <c r="BJ7" s="276">
        <f>SUMIFS('PCO Log'!$E16:$SJ16,'PCO Log'!$E$8:$SJ$8,'Graph Data'!BJ$1,'PCO Log'!$E$6:$SJ$6,"Approved")</f>
        <v>0</v>
      </c>
      <c r="BK7" s="276">
        <f>SUMIFS('PCO Log'!$E16:$SJ16,'PCO Log'!$E$8:$SJ$8,'Graph Data'!BK$1,'PCO Log'!$E$6:$SJ$6,"Approved")</f>
        <v>0</v>
      </c>
      <c r="BL7" s="276">
        <f>SUMIFS('PCO Log'!$E16:$SJ16,'PCO Log'!$E$8:$SJ$8,'Graph Data'!BL$1,'PCO Log'!$E$6:$SJ$6,"Approved")</f>
        <v>0</v>
      </c>
      <c r="BM7" s="276">
        <f>SUMIFS('PCO Log'!$E16:$SJ16,'PCO Log'!$E$8:$SJ$8,'Graph Data'!BM$1,'PCO Log'!$E$6:$SJ$6,"Approved")</f>
        <v>0</v>
      </c>
      <c r="BN7" s="276">
        <f>SUMIFS('PCO Log'!$E16:$SJ16,'PCO Log'!$E$8:$SJ$8,'Graph Data'!BN$1,'PCO Log'!$E$6:$SJ$6,"Approved")</f>
        <v>0</v>
      </c>
      <c r="BO7" s="276">
        <f>SUMIFS('PCO Log'!$E16:$SJ16,'PCO Log'!$E$8:$SJ$8,'Graph Data'!BO$1,'PCO Log'!$E$6:$SJ$6,"Approved")</f>
        <v>0</v>
      </c>
      <c r="BP7" s="276">
        <f>SUMIFS('PCO Log'!$E16:$SJ16,'PCO Log'!$E$8:$SJ$8,'Graph Data'!BP$1,'PCO Log'!$E$6:$SJ$6,"Approved")</f>
        <v>0</v>
      </c>
      <c r="BQ7" s="276">
        <f>SUMIFS('PCO Log'!$E16:$SJ16,'PCO Log'!$E$8:$SJ$8,'Graph Data'!BQ$1,'PCO Log'!$E$6:$SJ$6,"Approved")</f>
        <v>0</v>
      </c>
      <c r="BR7" s="276">
        <f>SUMIFS('PCO Log'!$E16:$SJ16,'PCO Log'!$E$8:$SJ$8,'Graph Data'!BR$1,'PCO Log'!$E$6:$SJ$6,"Approved")</f>
        <v>0</v>
      </c>
      <c r="BS7" s="276">
        <f>SUMIFS('PCO Log'!$E16:$SJ16,'PCO Log'!$E$8:$SJ$8,'Graph Data'!BS$1,'PCO Log'!$E$6:$SJ$6,"Approved")</f>
        <v>0</v>
      </c>
      <c r="BT7" s="276">
        <f>SUMIFS('PCO Log'!$E16:$SJ16,'PCO Log'!$E$8:$SJ$8,'Graph Data'!BT$1,'PCO Log'!$E$6:$SJ$6,"Approved")</f>
        <v>0</v>
      </c>
      <c r="BU7" s="276">
        <f>SUMIFS('PCO Log'!$E16:$SJ16,'PCO Log'!$E$8:$SJ$8,'Graph Data'!BU$1,'PCO Log'!$E$6:$SJ$6,"Approved")</f>
        <v>0</v>
      </c>
      <c r="BV7" s="276">
        <f>SUMIFS('PCO Log'!$E16:$SJ16,'PCO Log'!$E$8:$SJ$8,'Graph Data'!BV$1,'PCO Log'!$E$6:$SJ$6,"Approved")</f>
        <v>0</v>
      </c>
      <c r="BW7" s="276">
        <f>SUMIFS('PCO Log'!$E16:$SJ16,'PCO Log'!$E$8:$SJ$8,'Graph Data'!BW$1,'PCO Log'!$E$6:$SJ$6,"Approved")</f>
        <v>0</v>
      </c>
    </row>
    <row r="8" spans="1:75" x14ac:dyDescent="0.25">
      <c r="A8" s="273" t="s">
        <v>359</v>
      </c>
      <c r="B8" s="273">
        <f>'PCO Log'!K6</f>
        <v>0</v>
      </c>
      <c r="C8" s="273">
        <f>'PCO Log'!K4</f>
        <v>0</v>
      </c>
      <c r="D8" s="273">
        <f>'PCO Log'!K7</f>
        <v>0</v>
      </c>
      <c r="E8" s="273">
        <f>'PCO Log'!K3</f>
        <v>0</v>
      </c>
      <c r="F8" s="276">
        <f>'PCO Log'!K9</f>
        <v>0</v>
      </c>
      <c r="G8" s="277">
        <f>'PCO Log'!K5</f>
        <v>0</v>
      </c>
      <c r="I8" s="273" t="s">
        <v>283</v>
      </c>
      <c r="J8" s="273">
        <f>'Pay App 7'!H33</f>
        <v>0</v>
      </c>
      <c r="K8" s="273">
        <f>IF(L8&gt;0,'Pay App 7'!$G$149,0)</f>
        <v>0</v>
      </c>
      <c r="L8" s="273">
        <f>'Pay App 7'!H149</f>
        <v>0</v>
      </c>
      <c r="N8" s="273" t="str">
        <f>'Pay App 1'!B63</f>
        <v>01 31 00</v>
      </c>
      <c r="O8" s="273" t="str">
        <f>'Pay App 1'!C63</f>
        <v>Contractor's Supervision</v>
      </c>
      <c r="P8" s="276">
        <f>SUMIFS('PCO Log'!$E17:$SJ17,'PCO Log'!$E$8:$SJ$8,'Graph Data'!P$1,'PCO Log'!$E$6:$SJ$6,"Approved")</f>
        <v>0</v>
      </c>
      <c r="Q8" s="276">
        <f>SUMIFS('PCO Log'!$E17:$SJ17,'PCO Log'!$E$8:$SJ$8,'Graph Data'!Q$1,'PCO Log'!$E$6:$SJ$6,"Approved")</f>
        <v>0</v>
      </c>
      <c r="R8" s="276">
        <f>SUMIFS('PCO Log'!$E17:$SJ17,'PCO Log'!$E$8:$SJ$8,'Graph Data'!R$1,'PCO Log'!$E$6:$SJ$6,"Approved")</f>
        <v>0</v>
      </c>
      <c r="S8" s="276">
        <f>SUMIFS('PCO Log'!$E17:$SJ17,'PCO Log'!$E$8:$SJ$8,'Graph Data'!S$1,'PCO Log'!$E$6:$SJ$6,"Approved")</f>
        <v>0</v>
      </c>
      <c r="T8" s="276">
        <f>SUMIFS('PCO Log'!$E17:$SJ17,'PCO Log'!$E$8:$SJ$8,'Graph Data'!T$1,'PCO Log'!$E$6:$SJ$6,"Approved")</f>
        <v>0</v>
      </c>
      <c r="U8" s="276">
        <f>SUMIFS('PCO Log'!$E17:$SJ17,'PCO Log'!$E$8:$SJ$8,'Graph Data'!U$1,'PCO Log'!$E$6:$SJ$6,"Approved")</f>
        <v>0</v>
      </c>
      <c r="V8" s="276">
        <f>SUMIFS('PCO Log'!$E17:$SJ17,'PCO Log'!$E$8:$SJ$8,'Graph Data'!V$1,'PCO Log'!$E$6:$SJ$6,"Approved")</f>
        <v>0</v>
      </c>
      <c r="W8" s="276">
        <f>SUMIFS('PCO Log'!$E17:$SJ17,'PCO Log'!$E$8:$SJ$8,'Graph Data'!W$1,'PCO Log'!$E$6:$SJ$6,"Approved")</f>
        <v>0</v>
      </c>
      <c r="X8" s="276">
        <f>SUMIFS('PCO Log'!$E17:$SJ17,'PCO Log'!$E$8:$SJ$8,'Graph Data'!X$1,'PCO Log'!$E$6:$SJ$6,"Approved")</f>
        <v>0</v>
      </c>
      <c r="Y8" s="276">
        <f>SUMIFS('PCO Log'!$E17:$SJ17,'PCO Log'!$E$8:$SJ$8,'Graph Data'!Y$1,'PCO Log'!$E$6:$SJ$6,"Approved")</f>
        <v>0</v>
      </c>
      <c r="Z8" s="276">
        <f>SUMIFS('PCO Log'!$E17:$SJ17,'PCO Log'!$E$8:$SJ$8,'Graph Data'!Z$1,'PCO Log'!$E$6:$SJ$6,"Approved")</f>
        <v>0</v>
      </c>
      <c r="AA8" s="276">
        <f>SUMIFS('PCO Log'!$E17:$SJ17,'PCO Log'!$E$8:$SJ$8,'Graph Data'!AA$1,'PCO Log'!$E$6:$SJ$6,"Approved")</f>
        <v>0</v>
      </c>
      <c r="AB8" s="276">
        <f>SUMIFS('PCO Log'!$E17:$SJ17,'PCO Log'!$E$8:$SJ$8,'Graph Data'!AB$1,'PCO Log'!$E$6:$SJ$6,"Approved")</f>
        <v>0</v>
      </c>
      <c r="AC8" s="276">
        <f>SUMIFS('PCO Log'!$E17:$SJ17,'PCO Log'!$E$8:$SJ$8,'Graph Data'!AC$1,'PCO Log'!$E$6:$SJ$6,"Approved")</f>
        <v>0</v>
      </c>
      <c r="AD8" s="276">
        <f>SUMIFS('PCO Log'!$E17:$SJ17,'PCO Log'!$E$8:$SJ$8,'Graph Data'!AD$1,'PCO Log'!$E$6:$SJ$6,"Approved")</f>
        <v>0</v>
      </c>
      <c r="AE8" s="276">
        <f>SUMIFS('PCO Log'!$E17:$SJ17,'PCO Log'!$E$8:$SJ$8,'Graph Data'!AE$1,'PCO Log'!$E$6:$SJ$6,"Approved")</f>
        <v>0</v>
      </c>
      <c r="AF8" s="276">
        <f>SUMIFS('PCO Log'!$E17:$SJ17,'PCO Log'!$E$8:$SJ$8,'Graph Data'!AF$1,'PCO Log'!$E$6:$SJ$6,"Approved")</f>
        <v>0</v>
      </c>
      <c r="AG8" s="276">
        <f>SUMIFS('PCO Log'!$E17:$SJ17,'PCO Log'!$E$8:$SJ$8,'Graph Data'!AG$1,'PCO Log'!$E$6:$SJ$6,"Approved")</f>
        <v>0</v>
      </c>
      <c r="AH8" s="276">
        <f>SUMIFS('PCO Log'!$E17:$SJ17,'PCO Log'!$E$8:$SJ$8,'Graph Data'!AH$1,'PCO Log'!$E$6:$SJ$6,"Approved")</f>
        <v>0</v>
      </c>
      <c r="AI8" s="276">
        <f>SUMIFS('PCO Log'!$E17:$SJ17,'PCO Log'!$E$8:$SJ$8,'Graph Data'!AI$1,'PCO Log'!$E$6:$SJ$6,"Approved")</f>
        <v>0</v>
      </c>
      <c r="AJ8" s="276">
        <f>SUMIFS('PCO Log'!$E17:$SJ17,'PCO Log'!$E$8:$SJ$8,'Graph Data'!AJ$1,'PCO Log'!$E$6:$SJ$6,"Approved")</f>
        <v>0</v>
      </c>
      <c r="AK8" s="276">
        <f>SUMIFS('PCO Log'!$E17:$SJ17,'PCO Log'!$E$8:$SJ$8,'Graph Data'!AK$1,'PCO Log'!$E$6:$SJ$6,"Approved")</f>
        <v>0</v>
      </c>
      <c r="AL8" s="276">
        <f>SUMIFS('PCO Log'!$E17:$SJ17,'PCO Log'!$E$8:$SJ$8,'Graph Data'!AL$1,'PCO Log'!$E$6:$SJ$6,"Approved")</f>
        <v>0</v>
      </c>
      <c r="AM8" s="276">
        <f>SUMIFS('PCO Log'!$E17:$SJ17,'PCO Log'!$E$8:$SJ$8,'Graph Data'!AM$1,'PCO Log'!$E$6:$SJ$6,"Approved")</f>
        <v>0</v>
      </c>
      <c r="AN8" s="276">
        <f>SUMIFS('PCO Log'!$E17:$SJ17,'PCO Log'!$E$8:$SJ$8,'Graph Data'!AN$1,'PCO Log'!$E$6:$SJ$6,"Approved")</f>
        <v>0</v>
      </c>
      <c r="AO8" s="276">
        <f>SUMIFS('PCO Log'!$E17:$SJ17,'PCO Log'!$E$8:$SJ$8,'Graph Data'!AO$1,'PCO Log'!$E$6:$SJ$6,"Approved")</f>
        <v>0</v>
      </c>
      <c r="AP8" s="276">
        <f>SUMIFS('PCO Log'!$E17:$SJ17,'PCO Log'!$E$8:$SJ$8,'Graph Data'!AP$1,'PCO Log'!$E$6:$SJ$6,"Approved")</f>
        <v>0</v>
      </c>
      <c r="AQ8" s="276">
        <f>SUMIFS('PCO Log'!$E17:$SJ17,'PCO Log'!$E$8:$SJ$8,'Graph Data'!AQ$1,'PCO Log'!$E$6:$SJ$6,"Approved")</f>
        <v>0</v>
      </c>
      <c r="AR8" s="276">
        <f>SUMIFS('PCO Log'!$E17:$SJ17,'PCO Log'!$E$8:$SJ$8,'Graph Data'!AR$1,'PCO Log'!$E$6:$SJ$6,"Approved")</f>
        <v>0</v>
      </c>
      <c r="AS8" s="276">
        <f>SUMIFS('PCO Log'!$E17:$SJ17,'PCO Log'!$E$8:$SJ$8,'Graph Data'!AS$1,'PCO Log'!$E$6:$SJ$6,"Approved")</f>
        <v>0</v>
      </c>
      <c r="AT8" s="276">
        <f>SUMIFS('PCO Log'!$E17:$SJ17,'PCO Log'!$E$8:$SJ$8,'Graph Data'!AT$1,'PCO Log'!$E$6:$SJ$6,"Approved")</f>
        <v>0</v>
      </c>
      <c r="AU8" s="276">
        <f>SUMIFS('PCO Log'!$E17:$SJ17,'PCO Log'!$E$8:$SJ$8,'Graph Data'!AU$1,'PCO Log'!$E$6:$SJ$6,"Approved")</f>
        <v>0</v>
      </c>
      <c r="AV8" s="276">
        <f>SUMIFS('PCO Log'!$E17:$SJ17,'PCO Log'!$E$8:$SJ$8,'Graph Data'!AV$1,'PCO Log'!$E$6:$SJ$6,"Approved")</f>
        <v>0</v>
      </c>
      <c r="AW8" s="276">
        <f>SUMIFS('PCO Log'!$E17:$SJ17,'PCO Log'!$E$8:$SJ$8,'Graph Data'!AW$1,'PCO Log'!$E$6:$SJ$6,"Approved")</f>
        <v>0</v>
      </c>
      <c r="AX8" s="276">
        <f>SUMIFS('PCO Log'!$E17:$SJ17,'PCO Log'!$E$8:$SJ$8,'Graph Data'!AX$1,'PCO Log'!$E$6:$SJ$6,"Approved")</f>
        <v>0</v>
      </c>
      <c r="AY8" s="276">
        <f>SUMIFS('PCO Log'!$E17:$SJ17,'PCO Log'!$E$8:$SJ$8,'Graph Data'!AY$1,'PCO Log'!$E$6:$SJ$6,"Approved")</f>
        <v>0</v>
      </c>
      <c r="AZ8" s="276">
        <f>SUMIFS('PCO Log'!$E17:$SJ17,'PCO Log'!$E$8:$SJ$8,'Graph Data'!AZ$1,'PCO Log'!$E$6:$SJ$6,"Approved")</f>
        <v>0</v>
      </c>
      <c r="BA8" s="276">
        <f>SUMIFS('PCO Log'!$E17:$SJ17,'PCO Log'!$E$8:$SJ$8,'Graph Data'!BA$1,'PCO Log'!$E$6:$SJ$6,"Approved")</f>
        <v>0</v>
      </c>
      <c r="BB8" s="276">
        <f>SUMIFS('PCO Log'!$E17:$SJ17,'PCO Log'!$E$8:$SJ$8,'Graph Data'!BB$1,'PCO Log'!$E$6:$SJ$6,"Approved")</f>
        <v>0</v>
      </c>
      <c r="BC8" s="276">
        <f>SUMIFS('PCO Log'!$E17:$SJ17,'PCO Log'!$E$8:$SJ$8,'Graph Data'!BC$1,'PCO Log'!$E$6:$SJ$6,"Approved")</f>
        <v>0</v>
      </c>
      <c r="BD8" s="276">
        <f>SUMIFS('PCO Log'!$E17:$SJ17,'PCO Log'!$E$8:$SJ$8,'Graph Data'!BD$1,'PCO Log'!$E$6:$SJ$6,"Approved")</f>
        <v>0</v>
      </c>
      <c r="BE8" s="276">
        <f>SUMIFS('PCO Log'!$E17:$SJ17,'PCO Log'!$E$8:$SJ$8,'Graph Data'!BE$1,'PCO Log'!$E$6:$SJ$6,"Approved")</f>
        <v>0</v>
      </c>
      <c r="BF8" s="276">
        <f>SUMIFS('PCO Log'!$E17:$SJ17,'PCO Log'!$E$8:$SJ$8,'Graph Data'!BF$1,'PCO Log'!$E$6:$SJ$6,"Approved")</f>
        <v>0</v>
      </c>
      <c r="BG8" s="276">
        <f>SUMIFS('PCO Log'!$E17:$SJ17,'PCO Log'!$E$8:$SJ$8,'Graph Data'!BG$1,'PCO Log'!$E$6:$SJ$6,"Approved")</f>
        <v>0</v>
      </c>
      <c r="BH8" s="276">
        <f>SUMIFS('PCO Log'!$E17:$SJ17,'PCO Log'!$E$8:$SJ$8,'Graph Data'!BH$1,'PCO Log'!$E$6:$SJ$6,"Approved")</f>
        <v>0</v>
      </c>
      <c r="BI8" s="276">
        <f>SUMIFS('PCO Log'!$E17:$SJ17,'PCO Log'!$E$8:$SJ$8,'Graph Data'!BI$1,'PCO Log'!$E$6:$SJ$6,"Approved")</f>
        <v>0</v>
      </c>
      <c r="BJ8" s="276">
        <f>SUMIFS('PCO Log'!$E17:$SJ17,'PCO Log'!$E$8:$SJ$8,'Graph Data'!BJ$1,'PCO Log'!$E$6:$SJ$6,"Approved")</f>
        <v>0</v>
      </c>
      <c r="BK8" s="276">
        <f>SUMIFS('PCO Log'!$E17:$SJ17,'PCO Log'!$E$8:$SJ$8,'Graph Data'!BK$1,'PCO Log'!$E$6:$SJ$6,"Approved")</f>
        <v>0</v>
      </c>
      <c r="BL8" s="276">
        <f>SUMIFS('PCO Log'!$E17:$SJ17,'PCO Log'!$E$8:$SJ$8,'Graph Data'!BL$1,'PCO Log'!$E$6:$SJ$6,"Approved")</f>
        <v>0</v>
      </c>
      <c r="BM8" s="276">
        <f>SUMIFS('PCO Log'!$E17:$SJ17,'PCO Log'!$E$8:$SJ$8,'Graph Data'!BM$1,'PCO Log'!$E$6:$SJ$6,"Approved")</f>
        <v>0</v>
      </c>
      <c r="BN8" s="276">
        <f>SUMIFS('PCO Log'!$E17:$SJ17,'PCO Log'!$E$8:$SJ$8,'Graph Data'!BN$1,'PCO Log'!$E$6:$SJ$6,"Approved")</f>
        <v>0</v>
      </c>
      <c r="BO8" s="276">
        <f>SUMIFS('PCO Log'!$E17:$SJ17,'PCO Log'!$E$8:$SJ$8,'Graph Data'!BO$1,'PCO Log'!$E$6:$SJ$6,"Approved")</f>
        <v>0</v>
      </c>
      <c r="BP8" s="276">
        <f>SUMIFS('PCO Log'!$E17:$SJ17,'PCO Log'!$E$8:$SJ$8,'Graph Data'!BP$1,'PCO Log'!$E$6:$SJ$6,"Approved")</f>
        <v>0</v>
      </c>
      <c r="BQ8" s="276">
        <f>SUMIFS('PCO Log'!$E17:$SJ17,'PCO Log'!$E$8:$SJ$8,'Graph Data'!BQ$1,'PCO Log'!$E$6:$SJ$6,"Approved")</f>
        <v>0</v>
      </c>
      <c r="BR8" s="276">
        <f>SUMIFS('PCO Log'!$E17:$SJ17,'PCO Log'!$E$8:$SJ$8,'Graph Data'!BR$1,'PCO Log'!$E$6:$SJ$6,"Approved")</f>
        <v>0</v>
      </c>
      <c r="BS8" s="276">
        <f>SUMIFS('PCO Log'!$E17:$SJ17,'PCO Log'!$E$8:$SJ$8,'Graph Data'!BS$1,'PCO Log'!$E$6:$SJ$6,"Approved")</f>
        <v>0</v>
      </c>
      <c r="BT8" s="276">
        <f>SUMIFS('PCO Log'!$E17:$SJ17,'PCO Log'!$E$8:$SJ$8,'Graph Data'!BT$1,'PCO Log'!$E$6:$SJ$6,"Approved")</f>
        <v>0</v>
      </c>
      <c r="BU8" s="276">
        <f>SUMIFS('PCO Log'!$E17:$SJ17,'PCO Log'!$E$8:$SJ$8,'Graph Data'!BU$1,'PCO Log'!$E$6:$SJ$6,"Approved")</f>
        <v>0</v>
      </c>
      <c r="BV8" s="276">
        <f>SUMIFS('PCO Log'!$E17:$SJ17,'PCO Log'!$E$8:$SJ$8,'Graph Data'!BV$1,'PCO Log'!$E$6:$SJ$6,"Approved")</f>
        <v>0</v>
      </c>
      <c r="BW8" s="276">
        <f>SUMIFS('PCO Log'!$E17:$SJ17,'PCO Log'!$E$8:$SJ$8,'Graph Data'!BW$1,'PCO Log'!$E$6:$SJ$6,"Approved")</f>
        <v>0</v>
      </c>
    </row>
    <row r="9" spans="1:75" x14ac:dyDescent="0.25">
      <c r="A9" s="273" t="s">
        <v>360</v>
      </c>
      <c r="B9" s="273">
        <f>'PCO Log'!L6</f>
        <v>0</v>
      </c>
      <c r="C9" s="273">
        <f>'PCO Log'!L4</f>
        <v>0</v>
      </c>
      <c r="D9" s="273">
        <f>'PCO Log'!L7</f>
        <v>0</v>
      </c>
      <c r="E9" s="273">
        <f>'PCO Log'!L3</f>
        <v>0</v>
      </c>
      <c r="F9" s="276">
        <f>'PCO Log'!L9</f>
        <v>0</v>
      </c>
      <c r="G9" s="277">
        <f>'PCO Log'!L5</f>
        <v>0</v>
      </c>
      <c r="I9" s="273" t="s">
        <v>284</v>
      </c>
      <c r="J9" s="273">
        <f>'Pay App 8'!H33</f>
        <v>0</v>
      </c>
      <c r="K9" s="273">
        <f>IF(L9&gt;0,'Pay App 8'!$G$149,0)</f>
        <v>0</v>
      </c>
      <c r="L9" s="273">
        <f>'Pay App 8'!H149</f>
        <v>0</v>
      </c>
      <c r="N9" s="273" t="str">
        <f>'Pay App 1'!B64</f>
        <v>01 32 00</v>
      </c>
      <c r="O9" s="273" t="str">
        <f>'Pay App 1'!C64</f>
        <v>General Liability Insurance</v>
      </c>
      <c r="P9" s="276">
        <f>SUMIFS('PCO Log'!$E18:$SJ18,'PCO Log'!$E$8:$SJ$8,'Graph Data'!P$1,'PCO Log'!$E$6:$SJ$6,"Approved")</f>
        <v>0</v>
      </c>
      <c r="Q9" s="276">
        <f>SUMIFS('PCO Log'!$E18:$SJ18,'PCO Log'!$E$8:$SJ$8,'Graph Data'!Q$1,'PCO Log'!$E$6:$SJ$6,"Approved")</f>
        <v>0</v>
      </c>
      <c r="R9" s="276">
        <f>SUMIFS('PCO Log'!$E18:$SJ18,'PCO Log'!$E$8:$SJ$8,'Graph Data'!R$1,'PCO Log'!$E$6:$SJ$6,"Approved")</f>
        <v>0</v>
      </c>
      <c r="S9" s="276">
        <f>SUMIFS('PCO Log'!$E18:$SJ18,'PCO Log'!$E$8:$SJ$8,'Graph Data'!S$1,'PCO Log'!$E$6:$SJ$6,"Approved")</f>
        <v>0</v>
      </c>
      <c r="T9" s="276">
        <f>SUMIFS('PCO Log'!$E18:$SJ18,'PCO Log'!$E$8:$SJ$8,'Graph Data'!T$1,'PCO Log'!$E$6:$SJ$6,"Approved")</f>
        <v>0</v>
      </c>
      <c r="U9" s="276">
        <f>SUMIFS('PCO Log'!$E18:$SJ18,'PCO Log'!$E$8:$SJ$8,'Graph Data'!U$1,'PCO Log'!$E$6:$SJ$6,"Approved")</f>
        <v>0</v>
      </c>
      <c r="V9" s="276">
        <f>SUMIFS('PCO Log'!$E18:$SJ18,'PCO Log'!$E$8:$SJ$8,'Graph Data'!V$1,'PCO Log'!$E$6:$SJ$6,"Approved")</f>
        <v>0</v>
      </c>
      <c r="W9" s="276">
        <f>SUMIFS('PCO Log'!$E18:$SJ18,'PCO Log'!$E$8:$SJ$8,'Graph Data'!W$1,'PCO Log'!$E$6:$SJ$6,"Approved")</f>
        <v>0</v>
      </c>
      <c r="X9" s="276">
        <f>SUMIFS('PCO Log'!$E18:$SJ18,'PCO Log'!$E$8:$SJ$8,'Graph Data'!X$1,'PCO Log'!$E$6:$SJ$6,"Approved")</f>
        <v>0</v>
      </c>
      <c r="Y9" s="276">
        <f>SUMIFS('PCO Log'!$E18:$SJ18,'PCO Log'!$E$8:$SJ$8,'Graph Data'!Y$1,'PCO Log'!$E$6:$SJ$6,"Approved")</f>
        <v>0</v>
      </c>
      <c r="Z9" s="276">
        <f>SUMIFS('PCO Log'!$E18:$SJ18,'PCO Log'!$E$8:$SJ$8,'Graph Data'!Z$1,'PCO Log'!$E$6:$SJ$6,"Approved")</f>
        <v>0</v>
      </c>
      <c r="AA9" s="276">
        <f>SUMIFS('PCO Log'!$E18:$SJ18,'PCO Log'!$E$8:$SJ$8,'Graph Data'!AA$1,'PCO Log'!$E$6:$SJ$6,"Approved")</f>
        <v>0</v>
      </c>
      <c r="AB9" s="276">
        <f>SUMIFS('PCO Log'!$E18:$SJ18,'PCO Log'!$E$8:$SJ$8,'Graph Data'!AB$1,'PCO Log'!$E$6:$SJ$6,"Approved")</f>
        <v>0</v>
      </c>
      <c r="AC9" s="276">
        <f>SUMIFS('PCO Log'!$E18:$SJ18,'PCO Log'!$E$8:$SJ$8,'Graph Data'!AC$1,'PCO Log'!$E$6:$SJ$6,"Approved")</f>
        <v>0</v>
      </c>
      <c r="AD9" s="276">
        <f>SUMIFS('PCO Log'!$E18:$SJ18,'PCO Log'!$E$8:$SJ$8,'Graph Data'!AD$1,'PCO Log'!$E$6:$SJ$6,"Approved")</f>
        <v>0</v>
      </c>
      <c r="AE9" s="276">
        <f>SUMIFS('PCO Log'!$E18:$SJ18,'PCO Log'!$E$8:$SJ$8,'Graph Data'!AE$1,'PCO Log'!$E$6:$SJ$6,"Approved")</f>
        <v>0</v>
      </c>
      <c r="AF9" s="276">
        <f>SUMIFS('PCO Log'!$E18:$SJ18,'PCO Log'!$E$8:$SJ$8,'Graph Data'!AF$1,'PCO Log'!$E$6:$SJ$6,"Approved")</f>
        <v>0</v>
      </c>
      <c r="AG9" s="276">
        <f>SUMIFS('PCO Log'!$E18:$SJ18,'PCO Log'!$E$8:$SJ$8,'Graph Data'!AG$1,'PCO Log'!$E$6:$SJ$6,"Approved")</f>
        <v>0</v>
      </c>
      <c r="AH9" s="276">
        <f>SUMIFS('PCO Log'!$E18:$SJ18,'PCO Log'!$E$8:$SJ$8,'Graph Data'!AH$1,'PCO Log'!$E$6:$SJ$6,"Approved")</f>
        <v>0</v>
      </c>
      <c r="AI9" s="276">
        <f>SUMIFS('PCO Log'!$E18:$SJ18,'PCO Log'!$E$8:$SJ$8,'Graph Data'!AI$1,'PCO Log'!$E$6:$SJ$6,"Approved")</f>
        <v>0</v>
      </c>
      <c r="AJ9" s="276">
        <f>SUMIFS('PCO Log'!$E18:$SJ18,'PCO Log'!$E$8:$SJ$8,'Graph Data'!AJ$1,'PCO Log'!$E$6:$SJ$6,"Approved")</f>
        <v>0</v>
      </c>
      <c r="AK9" s="276">
        <f>SUMIFS('PCO Log'!$E18:$SJ18,'PCO Log'!$E$8:$SJ$8,'Graph Data'!AK$1,'PCO Log'!$E$6:$SJ$6,"Approved")</f>
        <v>0</v>
      </c>
      <c r="AL9" s="276">
        <f>SUMIFS('PCO Log'!$E18:$SJ18,'PCO Log'!$E$8:$SJ$8,'Graph Data'!AL$1,'PCO Log'!$E$6:$SJ$6,"Approved")</f>
        <v>0</v>
      </c>
      <c r="AM9" s="276">
        <f>SUMIFS('PCO Log'!$E18:$SJ18,'PCO Log'!$E$8:$SJ$8,'Graph Data'!AM$1,'PCO Log'!$E$6:$SJ$6,"Approved")</f>
        <v>0</v>
      </c>
      <c r="AN9" s="276">
        <f>SUMIFS('PCO Log'!$E18:$SJ18,'PCO Log'!$E$8:$SJ$8,'Graph Data'!AN$1,'PCO Log'!$E$6:$SJ$6,"Approved")</f>
        <v>0</v>
      </c>
      <c r="AO9" s="276">
        <f>SUMIFS('PCO Log'!$E18:$SJ18,'PCO Log'!$E$8:$SJ$8,'Graph Data'!AO$1,'PCO Log'!$E$6:$SJ$6,"Approved")</f>
        <v>0</v>
      </c>
      <c r="AP9" s="276">
        <f>SUMIFS('PCO Log'!$E18:$SJ18,'PCO Log'!$E$8:$SJ$8,'Graph Data'!AP$1,'PCO Log'!$E$6:$SJ$6,"Approved")</f>
        <v>0</v>
      </c>
      <c r="AQ9" s="276">
        <f>SUMIFS('PCO Log'!$E18:$SJ18,'PCO Log'!$E$8:$SJ$8,'Graph Data'!AQ$1,'PCO Log'!$E$6:$SJ$6,"Approved")</f>
        <v>0</v>
      </c>
      <c r="AR9" s="276">
        <f>SUMIFS('PCO Log'!$E18:$SJ18,'PCO Log'!$E$8:$SJ$8,'Graph Data'!AR$1,'PCO Log'!$E$6:$SJ$6,"Approved")</f>
        <v>0</v>
      </c>
      <c r="AS9" s="276">
        <f>SUMIFS('PCO Log'!$E18:$SJ18,'PCO Log'!$E$8:$SJ$8,'Graph Data'!AS$1,'PCO Log'!$E$6:$SJ$6,"Approved")</f>
        <v>0</v>
      </c>
      <c r="AT9" s="276">
        <f>SUMIFS('PCO Log'!$E18:$SJ18,'PCO Log'!$E$8:$SJ$8,'Graph Data'!AT$1,'PCO Log'!$E$6:$SJ$6,"Approved")</f>
        <v>0</v>
      </c>
      <c r="AU9" s="276">
        <f>SUMIFS('PCO Log'!$E18:$SJ18,'PCO Log'!$E$8:$SJ$8,'Graph Data'!AU$1,'PCO Log'!$E$6:$SJ$6,"Approved")</f>
        <v>0</v>
      </c>
      <c r="AV9" s="276">
        <f>SUMIFS('PCO Log'!$E18:$SJ18,'PCO Log'!$E$8:$SJ$8,'Graph Data'!AV$1,'PCO Log'!$E$6:$SJ$6,"Approved")</f>
        <v>0</v>
      </c>
      <c r="AW9" s="276">
        <f>SUMIFS('PCO Log'!$E18:$SJ18,'PCO Log'!$E$8:$SJ$8,'Graph Data'!AW$1,'PCO Log'!$E$6:$SJ$6,"Approved")</f>
        <v>0</v>
      </c>
      <c r="AX9" s="276">
        <f>SUMIFS('PCO Log'!$E18:$SJ18,'PCO Log'!$E$8:$SJ$8,'Graph Data'!AX$1,'PCO Log'!$E$6:$SJ$6,"Approved")</f>
        <v>0</v>
      </c>
      <c r="AY9" s="276">
        <f>SUMIFS('PCO Log'!$E18:$SJ18,'PCO Log'!$E$8:$SJ$8,'Graph Data'!AY$1,'PCO Log'!$E$6:$SJ$6,"Approved")</f>
        <v>0</v>
      </c>
      <c r="AZ9" s="276">
        <f>SUMIFS('PCO Log'!$E18:$SJ18,'PCO Log'!$E$8:$SJ$8,'Graph Data'!AZ$1,'PCO Log'!$E$6:$SJ$6,"Approved")</f>
        <v>0</v>
      </c>
      <c r="BA9" s="276">
        <f>SUMIFS('PCO Log'!$E18:$SJ18,'PCO Log'!$E$8:$SJ$8,'Graph Data'!BA$1,'PCO Log'!$E$6:$SJ$6,"Approved")</f>
        <v>0</v>
      </c>
      <c r="BB9" s="276">
        <f>SUMIFS('PCO Log'!$E18:$SJ18,'PCO Log'!$E$8:$SJ$8,'Graph Data'!BB$1,'PCO Log'!$E$6:$SJ$6,"Approved")</f>
        <v>0</v>
      </c>
      <c r="BC9" s="276">
        <f>SUMIFS('PCO Log'!$E18:$SJ18,'PCO Log'!$E$8:$SJ$8,'Graph Data'!BC$1,'PCO Log'!$E$6:$SJ$6,"Approved")</f>
        <v>0</v>
      </c>
      <c r="BD9" s="276">
        <f>SUMIFS('PCO Log'!$E18:$SJ18,'PCO Log'!$E$8:$SJ$8,'Graph Data'!BD$1,'PCO Log'!$E$6:$SJ$6,"Approved")</f>
        <v>0</v>
      </c>
      <c r="BE9" s="276">
        <f>SUMIFS('PCO Log'!$E18:$SJ18,'PCO Log'!$E$8:$SJ$8,'Graph Data'!BE$1,'PCO Log'!$E$6:$SJ$6,"Approved")</f>
        <v>0</v>
      </c>
      <c r="BF9" s="276">
        <f>SUMIFS('PCO Log'!$E18:$SJ18,'PCO Log'!$E$8:$SJ$8,'Graph Data'!BF$1,'PCO Log'!$E$6:$SJ$6,"Approved")</f>
        <v>0</v>
      </c>
      <c r="BG9" s="276">
        <f>SUMIFS('PCO Log'!$E18:$SJ18,'PCO Log'!$E$8:$SJ$8,'Graph Data'!BG$1,'PCO Log'!$E$6:$SJ$6,"Approved")</f>
        <v>0</v>
      </c>
      <c r="BH9" s="276">
        <f>SUMIFS('PCO Log'!$E18:$SJ18,'PCO Log'!$E$8:$SJ$8,'Graph Data'!BH$1,'PCO Log'!$E$6:$SJ$6,"Approved")</f>
        <v>0</v>
      </c>
      <c r="BI9" s="276">
        <f>SUMIFS('PCO Log'!$E18:$SJ18,'PCO Log'!$E$8:$SJ$8,'Graph Data'!BI$1,'PCO Log'!$E$6:$SJ$6,"Approved")</f>
        <v>0</v>
      </c>
      <c r="BJ9" s="276">
        <f>SUMIFS('PCO Log'!$E18:$SJ18,'PCO Log'!$E$8:$SJ$8,'Graph Data'!BJ$1,'PCO Log'!$E$6:$SJ$6,"Approved")</f>
        <v>0</v>
      </c>
      <c r="BK9" s="276">
        <f>SUMIFS('PCO Log'!$E18:$SJ18,'PCO Log'!$E$8:$SJ$8,'Graph Data'!BK$1,'PCO Log'!$E$6:$SJ$6,"Approved")</f>
        <v>0</v>
      </c>
      <c r="BL9" s="276">
        <f>SUMIFS('PCO Log'!$E18:$SJ18,'PCO Log'!$E$8:$SJ$8,'Graph Data'!BL$1,'PCO Log'!$E$6:$SJ$6,"Approved")</f>
        <v>0</v>
      </c>
      <c r="BM9" s="276">
        <f>SUMIFS('PCO Log'!$E18:$SJ18,'PCO Log'!$E$8:$SJ$8,'Graph Data'!BM$1,'PCO Log'!$E$6:$SJ$6,"Approved")</f>
        <v>0</v>
      </c>
      <c r="BN9" s="276">
        <f>SUMIFS('PCO Log'!$E18:$SJ18,'PCO Log'!$E$8:$SJ$8,'Graph Data'!BN$1,'PCO Log'!$E$6:$SJ$6,"Approved")</f>
        <v>0</v>
      </c>
      <c r="BO9" s="276">
        <f>SUMIFS('PCO Log'!$E18:$SJ18,'PCO Log'!$E$8:$SJ$8,'Graph Data'!BO$1,'PCO Log'!$E$6:$SJ$6,"Approved")</f>
        <v>0</v>
      </c>
      <c r="BP9" s="276">
        <f>SUMIFS('PCO Log'!$E18:$SJ18,'PCO Log'!$E$8:$SJ$8,'Graph Data'!BP$1,'PCO Log'!$E$6:$SJ$6,"Approved")</f>
        <v>0</v>
      </c>
      <c r="BQ9" s="276">
        <f>SUMIFS('PCO Log'!$E18:$SJ18,'PCO Log'!$E$8:$SJ$8,'Graph Data'!BQ$1,'PCO Log'!$E$6:$SJ$6,"Approved")</f>
        <v>0</v>
      </c>
      <c r="BR9" s="276">
        <f>SUMIFS('PCO Log'!$E18:$SJ18,'PCO Log'!$E$8:$SJ$8,'Graph Data'!BR$1,'PCO Log'!$E$6:$SJ$6,"Approved")</f>
        <v>0</v>
      </c>
      <c r="BS9" s="276">
        <f>SUMIFS('PCO Log'!$E18:$SJ18,'PCO Log'!$E$8:$SJ$8,'Graph Data'!BS$1,'PCO Log'!$E$6:$SJ$6,"Approved")</f>
        <v>0</v>
      </c>
      <c r="BT9" s="276">
        <f>SUMIFS('PCO Log'!$E18:$SJ18,'PCO Log'!$E$8:$SJ$8,'Graph Data'!BT$1,'PCO Log'!$E$6:$SJ$6,"Approved")</f>
        <v>0</v>
      </c>
      <c r="BU9" s="276">
        <f>SUMIFS('PCO Log'!$E18:$SJ18,'PCO Log'!$E$8:$SJ$8,'Graph Data'!BU$1,'PCO Log'!$E$6:$SJ$6,"Approved")</f>
        <v>0</v>
      </c>
      <c r="BV9" s="276">
        <f>SUMIFS('PCO Log'!$E18:$SJ18,'PCO Log'!$E$8:$SJ$8,'Graph Data'!BV$1,'PCO Log'!$E$6:$SJ$6,"Approved")</f>
        <v>0</v>
      </c>
      <c r="BW9" s="276">
        <f>SUMIFS('PCO Log'!$E18:$SJ18,'PCO Log'!$E$8:$SJ$8,'Graph Data'!BW$1,'PCO Log'!$E$6:$SJ$6,"Approved")</f>
        <v>0</v>
      </c>
    </row>
    <row r="10" spans="1:75" x14ac:dyDescent="0.25">
      <c r="A10" s="273" t="s">
        <v>361</v>
      </c>
      <c r="B10" s="273">
        <f>'PCO Log'!M6</f>
        <v>0</v>
      </c>
      <c r="C10" s="273">
        <f>'PCO Log'!M4</f>
        <v>0</v>
      </c>
      <c r="D10" s="273">
        <f>'PCO Log'!M7</f>
        <v>0</v>
      </c>
      <c r="E10" s="273">
        <f>'PCO Log'!M3</f>
        <v>0</v>
      </c>
      <c r="F10" s="276">
        <f>'PCO Log'!M9</f>
        <v>0</v>
      </c>
      <c r="G10" s="277">
        <f>'PCO Log'!M5</f>
        <v>0</v>
      </c>
      <c r="I10" s="273" t="s">
        <v>285</v>
      </c>
      <c r="J10" s="273">
        <f>'Pay App 9'!H33</f>
        <v>0</v>
      </c>
      <c r="K10" s="273">
        <f>IF(L10&gt;0,'Pay App 9'!$G$149,0)</f>
        <v>0</v>
      </c>
      <c r="L10" s="273">
        <f>'Pay App 9'!H149</f>
        <v>0</v>
      </c>
      <c r="N10" s="273" t="str">
        <f>'Pay App 1'!B65</f>
        <v>01 33 00</v>
      </c>
      <c r="O10" s="273" t="str">
        <f>'Pay App 1'!C65</f>
        <v xml:space="preserve">Performance &amp; Payment Bond  </v>
      </c>
      <c r="P10" s="276">
        <f>SUMIFS('PCO Log'!$E19:$SJ19,'PCO Log'!$E$8:$SJ$8,'Graph Data'!P$1,'PCO Log'!$E$6:$SJ$6,"Approved")</f>
        <v>0</v>
      </c>
      <c r="Q10" s="276">
        <f>SUMIFS('PCO Log'!$E19:$SJ19,'PCO Log'!$E$8:$SJ$8,'Graph Data'!Q$1,'PCO Log'!$E$6:$SJ$6,"Approved")</f>
        <v>0</v>
      </c>
      <c r="R10" s="276">
        <f>SUMIFS('PCO Log'!$E19:$SJ19,'PCO Log'!$E$8:$SJ$8,'Graph Data'!R$1,'PCO Log'!$E$6:$SJ$6,"Approved")</f>
        <v>0</v>
      </c>
      <c r="S10" s="276">
        <f>SUMIFS('PCO Log'!$E19:$SJ19,'PCO Log'!$E$8:$SJ$8,'Graph Data'!S$1,'PCO Log'!$E$6:$SJ$6,"Approved")</f>
        <v>0</v>
      </c>
      <c r="T10" s="276">
        <f>SUMIFS('PCO Log'!$E19:$SJ19,'PCO Log'!$E$8:$SJ$8,'Graph Data'!T$1,'PCO Log'!$E$6:$SJ$6,"Approved")</f>
        <v>0</v>
      </c>
      <c r="U10" s="276">
        <f>SUMIFS('PCO Log'!$E19:$SJ19,'PCO Log'!$E$8:$SJ$8,'Graph Data'!U$1,'PCO Log'!$E$6:$SJ$6,"Approved")</f>
        <v>0</v>
      </c>
      <c r="V10" s="276">
        <f>SUMIFS('PCO Log'!$E19:$SJ19,'PCO Log'!$E$8:$SJ$8,'Graph Data'!V$1,'PCO Log'!$E$6:$SJ$6,"Approved")</f>
        <v>0</v>
      </c>
      <c r="W10" s="276">
        <f>SUMIFS('PCO Log'!$E19:$SJ19,'PCO Log'!$E$8:$SJ$8,'Graph Data'!W$1,'PCO Log'!$E$6:$SJ$6,"Approved")</f>
        <v>0</v>
      </c>
      <c r="X10" s="276">
        <f>SUMIFS('PCO Log'!$E19:$SJ19,'PCO Log'!$E$8:$SJ$8,'Graph Data'!X$1,'PCO Log'!$E$6:$SJ$6,"Approved")</f>
        <v>0</v>
      </c>
      <c r="Y10" s="276">
        <f>SUMIFS('PCO Log'!$E19:$SJ19,'PCO Log'!$E$8:$SJ$8,'Graph Data'!Y$1,'PCO Log'!$E$6:$SJ$6,"Approved")</f>
        <v>0</v>
      </c>
      <c r="Z10" s="276">
        <f>SUMIFS('PCO Log'!$E19:$SJ19,'PCO Log'!$E$8:$SJ$8,'Graph Data'!Z$1,'PCO Log'!$E$6:$SJ$6,"Approved")</f>
        <v>0</v>
      </c>
      <c r="AA10" s="276">
        <f>SUMIFS('PCO Log'!$E19:$SJ19,'PCO Log'!$E$8:$SJ$8,'Graph Data'!AA$1,'PCO Log'!$E$6:$SJ$6,"Approved")</f>
        <v>0</v>
      </c>
      <c r="AB10" s="276">
        <f>SUMIFS('PCO Log'!$E19:$SJ19,'PCO Log'!$E$8:$SJ$8,'Graph Data'!AB$1,'PCO Log'!$E$6:$SJ$6,"Approved")</f>
        <v>0</v>
      </c>
      <c r="AC10" s="276">
        <f>SUMIFS('PCO Log'!$E19:$SJ19,'PCO Log'!$E$8:$SJ$8,'Graph Data'!AC$1,'PCO Log'!$E$6:$SJ$6,"Approved")</f>
        <v>0</v>
      </c>
      <c r="AD10" s="276">
        <f>SUMIFS('PCO Log'!$E19:$SJ19,'PCO Log'!$E$8:$SJ$8,'Graph Data'!AD$1,'PCO Log'!$E$6:$SJ$6,"Approved")</f>
        <v>0</v>
      </c>
      <c r="AE10" s="276">
        <f>SUMIFS('PCO Log'!$E19:$SJ19,'PCO Log'!$E$8:$SJ$8,'Graph Data'!AE$1,'PCO Log'!$E$6:$SJ$6,"Approved")</f>
        <v>0</v>
      </c>
      <c r="AF10" s="276">
        <f>SUMIFS('PCO Log'!$E19:$SJ19,'PCO Log'!$E$8:$SJ$8,'Graph Data'!AF$1,'PCO Log'!$E$6:$SJ$6,"Approved")</f>
        <v>0</v>
      </c>
      <c r="AG10" s="276">
        <f>SUMIFS('PCO Log'!$E19:$SJ19,'PCO Log'!$E$8:$SJ$8,'Graph Data'!AG$1,'PCO Log'!$E$6:$SJ$6,"Approved")</f>
        <v>0</v>
      </c>
      <c r="AH10" s="276">
        <f>SUMIFS('PCO Log'!$E19:$SJ19,'PCO Log'!$E$8:$SJ$8,'Graph Data'!AH$1,'PCO Log'!$E$6:$SJ$6,"Approved")</f>
        <v>0</v>
      </c>
      <c r="AI10" s="276">
        <f>SUMIFS('PCO Log'!$E19:$SJ19,'PCO Log'!$E$8:$SJ$8,'Graph Data'!AI$1,'PCO Log'!$E$6:$SJ$6,"Approved")</f>
        <v>0</v>
      </c>
      <c r="AJ10" s="276">
        <f>SUMIFS('PCO Log'!$E19:$SJ19,'PCO Log'!$E$8:$SJ$8,'Graph Data'!AJ$1,'PCO Log'!$E$6:$SJ$6,"Approved")</f>
        <v>0</v>
      </c>
      <c r="AK10" s="276">
        <f>SUMIFS('PCO Log'!$E19:$SJ19,'PCO Log'!$E$8:$SJ$8,'Graph Data'!AK$1,'PCO Log'!$E$6:$SJ$6,"Approved")</f>
        <v>0</v>
      </c>
      <c r="AL10" s="276">
        <f>SUMIFS('PCO Log'!$E19:$SJ19,'PCO Log'!$E$8:$SJ$8,'Graph Data'!AL$1,'PCO Log'!$E$6:$SJ$6,"Approved")</f>
        <v>0</v>
      </c>
      <c r="AM10" s="276">
        <f>SUMIFS('PCO Log'!$E19:$SJ19,'PCO Log'!$E$8:$SJ$8,'Graph Data'!AM$1,'PCO Log'!$E$6:$SJ$6,"Approved")</f>
        <v>0</v>
      </c>
      <c r="AN10" s="276">
        <f>SUMIFS('PCO Log'!$E19:$SJ19,'PCO Log'!$E$8:$SJ$8,'Graph Data'!AN$1,'PCO Log'!$E$6:$SJ$6,"Approved")</f>
        <v>0</v>
      </c>
      <c r="AO10" s="276">
        <f>SUMIFS('PCO Log'!$E19:$SJ19,'PCO Log'!$E$8:$SJ$8,'Graph Data'!AO$1,'PCO Log'!$E$6:$SJ$6,"Approved")</f>
        <v>0</v>
      </c>
      <c r="AP10" s="276">
        <f>SUMIFS('PCO Log'!$E19:$SJ19,'PCO Log'!$E$8:$SJ$8,'Graph Data'!AP$1,'PCO Log'!$E$6:$SJ$6,"Approved")</f>
        <v>0</v>
      </c>
      <c r="AQ10" s="276">
        <f>SUMIFS('PCO Log'!$E19:$SJ19,'PCO Log'!$E$8:$SJ$8,'Graph Data'!AQ$1,'PCO Log'!$E$6:$SJ$6,"Approved")</f>
        <v>0</v>
      </c>
      <c r="AR10" s="276">
        <f>SUMIFS('PCO Log'!$E19:$SJ19,'PCO Log'!$E$8:$SJ$8,'Graph Data'!AR$1,'PCO Log'!$E$6:$SJ$6,"Approved")</f>
        <v>0</v>
      </c>
      <c r="AS10" s="276">
        <f>SUMIFS('PCO Log'!$E19:$SJ19,'PCO Log'!$E$8:$SJ$8,'Graph Data'!AS$1,'PCO Log'!$E$6:$SJ$6,"Approved")</f>
        <v>0</v>
      </c>
      <c r="AT10" s="276">
        <f>SUMIFS('PCO Log'!$E19:$SJ19,'PCO Log'!$E$8:$SJ$8,'Graph Data'!AT$1,'PCO Log'!$E$6:$SJ$6,"Approved")</f>
        <v>0</v>
      </c>
      <c r="AU10" s="276">
        <f>SUMIFS('PCO Log'!$E19:$SJ19,'PCO Log'!$E$8:$SJ$8,'Graph Data'!AU$1,'PCO Log'!$E$6:$SJ$6,"Approved")</f>
        <v>0</v>
      </c>
      <c r="AV10" s="276">
        <f>SUMIFS('PCO Log'!$E19:$SJ19,'PCO Log'!$E$8:$SJ$8,'Graph Data'!AV$1,'PCO Log'!$E$6:$SJ$6,"Approved")</f>
        <v>0</v>
      </c>
      <c r="AW10" s="276">
        <f>SUMIFS('PCO Log'!$E19:$SJ19,'PCO Log'!$E$8:$SJ$8,'Graph Data'!AW$1,'PCO Log'!$E$6:$SJ$6,"Approved")</f>
        <v>0</v>
      </c>
      <c r="AX10" s="276">
        <f>SUMIFS('PCO Log'!$E19:$SJ19,'PCO Log'!$E$8:$SJ$8,'Graph Data'!AX$1,'PCO Log'!$E$6:$SJ$6,"Approved")</f>
        <v>0</v>
      </c>
      <c r="AY10" s="276">
        <f>SUMIFS('PCO Log'!$E19:$SJ19,'PCO Log'!$E$8:$SJ$8,'Graph Data'!AY$1,'PCO Log'!$E$6:$SJ$6,"Approved")</f>
        <v>0</v>
      </c>
      <c r="AZ10" s="276">
        <f>SUMIFS('PCO Log'!$E19:$SJ19,'PCO Log'!$E$8:$SJ$8,'Graph Data'!AZ$1,'PCO Log'!$E$6:$SJ$6,"Approved")</f>
        <v>0</v>
      </c>
      <c r="BA10" s="276">
        <f>SUMIFS('PCO Log'!$E19:$SJ19,'PCO Log'!$E$8:$SJ$8,'Graph Data'!BA$1,'PCO Log'!$E$6:$SJ$6,"Approved")</f>
        <v>0</v>
      </c>
      <c r="BB10" s="276">
        <f>SUMIFS('PCO Log'!$E19:$SJ19,'PCO Log'!$E$8:$SJ$8,'Graph Data'!BB$1,'PCO Log'!$E$6:$SJ$6,"Approved")</f>
        <v>0</v>
      </c>
      <c r="BC10" s="276">
        <f>SUMIFS('PCO Log'!$E19:$SJ19,'PCO Log'!$E$8:$SJ$8,'Graph Data'!BC$1,'PCO Log'!$E$6:$SJ$6,"Approved")</f>
        <v>0</v>
      </c>
      <c r="BD10" s="276">
        <f>SUMIFS('PCO Log'!$E19:$SJ19,'PCO Log'!$E$8:$SJ$8,'Graph Data'!BD$1,'PCO Log'!$E$6:$SJ$6,"Approved")</f>
        <v>0</v>
      </c>
      <c r="BE10" s="276">
        <f>SUMIFS('PCO Log'!$E19:$SJ19,'PCO Log'!$E$8:$SJ$8,'Graph Data'!BE$1,'PCO Log'!$E$6:$SJ$6,"Approved")</f>
        <v>0</v>
      </c>
      <c r="BF10" s="276">
        <f>SUMIFS('PCO Log'!$E19:$SJ19,'PCO Log'!$E$8:$SJ$8,'Graph Data'!BF$1,'PCO Log'!$E$6:$SJ$6,"Approved")</f>
        <v>0</v>
      </c>
      <c r="BG10" s="276">
        <f>SUMIFS('PCO Log'!$E19:$SJ19,'PCO Log'!$E$8:$SJ$8,'Graph Data'!BG$1,'PCO Log'!$E$6:$SJ$6,"Approved")</f>
        <v>0</v>
      </c>
      <c r="BH10" s="276">
        <f>SUMIFS('PCO Log'!$E19:$SJ19,'PCO Log'!$E$8:$SJ$8,'Graph Data'!BH$1,'PCO Log'!$E$6:$SJ$6,"Approved")</f>
        <v>0</v>
      </c>
      <c r="BI10" s="276">
        <f>SUMIFS('PCO Log'!$E19:$SJ19,'PCO Log'!$E$8:$SJ$8,'Graph Data'!BI$1,'PCO Log'!$E$6:$SJ$6,"Approved")</f>
        <v>0</v>
      </c>
      <c r="BJ10" s="276">
        <f>SUMIFS('PCO Log'!$E19:$SJ19,'PCO Log'!$E$8:$SJ$8,'Graph Data'!BJ$1,'PCO Log'!$E$6:$SJ$6,"Approved")</f>
        <v>0</v>
      </c>
      <c r="BK10" s="276">
        <f>SUMIFS('PCO Log'!$E19:$SJ19,'PCO Log'!$E$8:$SJ$8,'Graph Data'!BK$1,'PCO Log'!$E$6:$SJ$6,"Approved")</f>
        <v>0</v>
      </c>
      <c r="BL10" s="276">
        <f>SUMIFS('PCO Log'!$E19:$SJ19,'PCO Log'!$E$8:$SJ$8,'Graph Data'!BL$1,'PCO Log'!$E$6:$SJ$6,"Approved")</f>
        <v>0</v>
      </c>
      <c r="BM10" s="276">
        <f>SUMIFS('PCO Log'!$E19:$SJ19,'PCO Log'!$E$8:$SJ$8,'Graph Data'!BM$1,'PCO Log'!$E$6:$SJ$6,"Approved")</f>
        <v>0</v>
      </c>
      <c r="BN10" s="276">
        <f>SUMIFS('PCO Log'!$E19:$SJ19,'PCO Log'!$E$8:$SJ$8,'Graph Data'!BN$1,'PCO Log'!$E$6:$SJ$6,"Approved")</f>
        <v>0</v>
      </c>
      <c r="BO10" s="276">
        <f>SUMIFS('PCO Log'!$E19:$SJ19,'PCO Log'!$E$8:$SJ$8,'Graph Data'!BO$1,'PCO Log'!$E$6:$SJ$6,"Approved")</f>
        <v>0</v>
      </c>
      <c r="BP10" s="276">
        <f>SUMIFS('PCO Log'!$E19:$SJ19,'PCO Log'!$E$8:$SJ$8,'Graph Data'!BP$1,'PCO Log'!$E$6:$SJ$6,"Approved")</f>
        <v>0</v>
      </c>
      <c r="BQ10" s="276">
        <f>SUMIFS('PCO Log'!$E19:$SJ19,'PCO Log'!$E$8:$SJ$8,'Graph Data'!BQ$1,'PCO Log'!$E$6:$SJ$6,"Approved")</f>
        <v>0</v>
      </c>
      <c r="BR10" s="276">
        <f>SUMIFS('PCO Log'!$E19:$SJ19,'PCO Log'!$E$8:$SJ$8,'Graph Data'!BR$1,'PCO Log'!$E$6:$SJ$6,"Approved")</f>
        <v>0</v>
      </c>
      <c r="BS10" s="276">
        <f>SUMIFS('PCO Log'!$E19:$SJ19,'PCO Log'!$E$8:$SJ$8,'Graph Data'!BS$1,'PCO Log'!$E$6:$SJ$6,"Approved")</f>
        <v>0</v>
      </c>
      <c r="BT10" s="276">
        <f>SUMIFS('PCO Log'!$E19:$SJ19,'PCO Log'!$E$8:$SJ$8,'Graph Data'!BT$1,'PCO Log'!$E$6:$SJ$6,"Approved")</f>
        <v>0</v>
      </c>
      <c r="BU10" s="276">
        <f>SUMIFS('PCO Log'!$E19:$SJ19,'PCO Log'!$E$8:$SJ$8,'Graph Data'!BU$1,'PCO Log'!$E$6:$SJ$6,"Approved")</f>
        <v>0</v>
      </c>
      <c r="BV10" s="276">
        <f>SUMIFS('PCO Log'!$E19:$SJ19,'PCO Log'!$E$8:$SJ$8,'Graph Data'!BV$1,'PCO Log'!$E$6:$SJ$6,"Approved")</f>
        <v>0</v>
      </c>
      <c r="BW10" s="276">
        <f>SUMIFS('PCO Log'!$E19:$SJ19,'PCO Log'!$E$8:$SJ$8,'Graph Data'!BW$1,'PCO Log'!$E$6:$SJ$6,"Approved")</f>
        <v>0</v>
      </c>
    </row>
    <row r="11" spans="1:75" x14ac:dyDescent="0.25">
      <c r="A11" s="273" t="s">
        <v>362</v>
      </c>
      <c r="B11" s="273">
        <f>'PCO Log'!N6</f>
        <v>0</v>
      </c>
      <c r="C11" s="273">
        <f>'PCO Log'!N4</f>
        <v>0</v>
      </c>
      <c r="D11" s="273">
        <f>'PCO Log'!N7</f>
        <v>0</v>
      </c>
      <c r="E11" s="273">
        <f>'PCO Log'!N3</f>
        <v>0</v>
      </c>
      <c r="F11" s="276">
        <f>'PCO Log'!N9</f>
        <v>0</v>
      </c>
      <c r="G11" s="277">
        <f>'PCO Log'!N5</f>
        <v>0</v>
      </c>
      <c r="I11" s="273" t="s">
        <v>286</v>
      </c>
      <c r="J11" s="273">
        <f>'Pay App 10'!H33</f>
        <v>0</v>
      </c>
      <c r="K11" s="273">
        <f>IF(L11&gt;0,'Pay App 10'!$G$149,0)</f>
        <v>0</v>
      </c>
      <c r="L11" s="273">
        <f>'Pay App 10'!H149</f>
        <v>0</v>
      </c>
      <c r="N11" s="273" t="str">
        <f>'Pay App 1'!B66</f>
        <v>01 34 00</v>
      </c>
      <c r="O11" s="273" t="str">
        <f>'Pay App 1'!C66</f>
        <v>Subcontractor Default Insurance</v>
      </c>
      <c r="P11" s="276">
        <f>SUMIFS('PCO Log'!$E20:$SJ20,'PCO Log'!$E$8:$SJ$8,'Graph Data'!P$1,'PCO Log'!$E$6:$SJ$6,"Approved")</f>
        <v>0</v>
      </c>
      <c r="Q11" s="276">
        <f>SUMIFS('PCO Log'!$E20:$SJ20,'PCO Log'!$E$8:$SJ$8,'Graph Data'!Q$1,'PCO Log'!$E$6:$SJ$6,"Approved")</f>
        <v>0</v>
      </c>
      <c r="R11" s="276">
        <f>SUMIFS('PCO Log'!$E20:$SJ20,'PCO Log'!$E$8:$SJ$8,'Graph Data'!R$1,'PCO Log'!$E$6:$SJ$6,"Approved")</f>
        <v>0</v>
      </c>
      <c r="S11" s="276">
        <f>SUMIFS('PCO Log'!$E20:$SJ20,'PCO Log'!$E$8:$SJ$8,'Graph Data'!S$1,'PCO Log'!$E$6:$SJ$6,"Approved")</f>
        <v>0</v>
      </c>
      <c r="T11" s="276">
        <f>SUMIFS('PCO Log'!$E20:$SJ20,'PCO Log'!$E$8:$SJ$8,'Graph Data'!T$1,'PCO Log'!$E$6:$SJ$6,"Approved")</f>
        <v>0</v>
      </c>
      <c r="U11" s="276">
        <f>SUMIFS('PCO Log'!$E20:$SJ20,'PCO Log'!$E$8:$SJ$8,'Graph Data'!U$1,'PCO Log'!$E$6:$SJ$6,"Approved")</f>
        <v>0</v>
      </c>
      <c r="V11" s="276">
        <f>SUMIFS('PCO Log'!$E20:$SJ20,'PCO Log'!$E$8:$SJ$8,'Graph Data'!V$1,'PCO Log'!$E$6:$SJ$6,"Approved")</f>
        <v>0</v>
      </c>
      <c r="W11" s="276">
        <f>SUMIFS('PCO Log'!$E20:$SJ20,'PCO Log'!$E$8:$SJ$8,'Graph Data'!W$1,'PCO Log'!$E$6:$SJ$6,"Approved")</f>
        <v>0</v>
      </c>
      <c r="X11" s="276">
        <f>SUMIFS('PCO Log'!$E20:$SJ20,'PCO Log'!$E$8:$SJ$8,'Graph Data'!X$1,'PCO Log'!$E$6:$SJ$6,"Approved")</f>
        <v>0</v>
      </c>
      <c r="Y11" s="276">
        <f>SUMIFS('PCO Log'!$E20:$SJ20,'PCO Log'!$E$8:$SJ$8,'Graph Data'!Y$1,'PCO Log'!$E$6:$SJ$6,"Approved")</f>
        <v>0</v>
      </c>
      <c r="Z11" s="276">
        <f>SUMIFS('PCO Log'!$E20:$SJ20,'PCO Log'!$E$8:$SJ$8,'Graph Data'!Z$1,'PCO Log'!$E$6:$SJ$6,"Approved")</f>
        <v>0</v>
      </c>
      <c r="AA11" s="276">
        <f>SUMIFS('PCO Log'!$E20:$SJ20,'PCO Log'!$E$8:$SJ$8,'Graph Data'!AA$1,'PCO Log'!$E$6:$SJ$6,"Approved")</f>
        <v>0</v>
      </c>
      <c r="AB11" s="276">
        <f>SUMIFS('PCO Log'!$E20:$SJ20,'PCO Log'!$E$8:$SJ$8,'Graph Data'!AB$1,'PCO Log'!$E$6:$SJ$6,"Approved")</f>
        <v>0</v>
      </c>
      <c r="AC11" s="276">
        <f>SUMIFS('PCO Log'!$E20:$SJ20,'PCO Log'!$E$8:$SJ$8,'Graph Data'!AC$1,'PCO Log'!$E$6:$SJ$6,"Approved")</f>
        <v>0</v>
      </c>
      <c r="AD11" s="276">
        <f>SUMIFS('PCO Log'!$E20:$SJ20,'PCO Log'!$E$8:$SJ$8,'Graph Data'!AD$1,'PCO Log'!$E$6:$SJ$6,"Approved")</f>
        <v>0</v>
      </c>
      <c r="AE11" s="276">
        <f>SUMIFS('PCO Log'!$E20:$SJ20,'PCO Log'!$E$8:$SJ$8,'Graph Data'!AE$1,'PCO Log'!$E$6:$SJ$6,"Approved")</f>
        <v>0</v>
      </c>
      <c r="AF11" s="276">
        <f>SUMIFS('PCO Log'!$E20:$SJ20,'PCO Log'!$E$8:$SJ$8,'Graph Data'!AF$1,'PCO Log'!$E$6:$SJ$6,"Approved")</f>
        <v>0</v>
      </c>
      <c r="AG11" s="276">
        <f>SUMIFS('PCO Log'!$E20:$SJ20,'PCO Log'!$E$8:$SJ$8,'Graph Data'!AG$1,'PCO Log'!$E$6:$SJ$6,"Approved")</f>
        <v>0</v>
      </c>
      <c r="AH11" s="276">
        <f>SUMIFS('PCO Log'!$E20:$SJ20,'PCO Log'!$E$8:$SJ$8,'Graph Data'!AH$1,'PCO Log'!$E$6:$SJ$6,"Approved")</f>
        <v>0</v>
      </c>
      <c r="AI11" s="276">
        <f>SUMIFS('PCO Log'!$E20:$SJ20,'PCO Log'!$E$8:$SJ$8,'Graph Data'!AI$1,'PCO Log'!$E$6:$SJ$6,"Approved")</f>
        <v>0</v>
      </c>
      <c r="AJ11" s="276">
        <f>SUMIFS('PCO Log'!$E20:$SJ20,'PCO Log'!$E$8:$SJ$8,'Graph Data'!AJ$1,'PCO Log'!$E$6:$SJ$6,"Approved")</f>
        <v>0</v>
      </c>
      <c r="AK11" s="276">
        <f>SUMIFS('PCO Log'!$E20:$SJ20,'PCO Log'!$E$8:$SJ$8,'Graph Data'!AK$1,'PCO Log'!$E$6:$SJ$6,"Approved")</f>
        <v>0</v>
      </c>
      <c r="AL11" s="276">
        <f>SUMIFS('PCO Log'!$E20:$SJ20,'PCO Log'!$E$8:$SJ$8,'Graph Data'!AL$1,'PCO Log'!$E$6:$SJ$6,"Approved")</f>
        <v>0</v>
      </c>
      <c r="AM11" s="276">
        <f>SUMIFS('PCO Log'!$E20:$SJ20,'PCO Log'!$E$8:$SJ$8,'Graph Data'!AM$1,'PCO Log'!$E$6:$SJ$6,"Approved")</f>
        <v>0</v>
      </c>
      <c r="AN11" s="276">
        <f>SUMIFS('PCO Log'!$E20:$SJ20,'PCO Log'!$E$8:$SJ$8,'Graph Data'!AN$1,'PCO Log'!$E$6:$SJ$6,"Approved")</f>
        <v>0</v>
      </c>
      <c r="AO11" s="276">
        <f>SUMIFS('PCO Log'!$E20:$SJ20,'PCO Log'!$E$8:$SJ$8,'Graph Data'!AO$1,'PCO Log'!$E$6:$SJ$6,"Approved")</f>
        <v>0</v>
      </c>
      <c r="AP11" s="276">
        <f>SUMIFS('PCO Log'!$E20:$SJ20,'PCO Log'!$E$8:$SJ$8,'Graph Data'!AP$1,'PCO Log'!$E$6:$SJ$6,"Approved")</f>
        <v>0</v>
      </c>
      <c r="AQ11" s="276">
        <f>SUMIFS('PCO Log'!$E20:$SJ20,'PCO Log'!$E$8:$SJ$8,'Graph Data'!AQ$1,'PCO Log'!$E$6:$SJ$6,"Approved")</f>
        <v>0</v>
      </c>
      <c r="AR11" s="276">
        <f>SUMIFS('PCO Log'!$E20:$SJ20,'PCO Log'!$E$8:$SJ$8,'Graph Data'!AR$1,'PCO Log'!$E$6:$SJ$6,"Approved")</f>
        <v>0</v>
      </c>
      <c r="AS11" s="276">
        <f>SUMIFS('PCO Log'!$E20:$SJ20,'PCO Log'!$E$8:$SJ$8,'Graph Data'!AS$1,'PCO Log'!$E$6:$SJ$6,"Approved")</f>
        <v>0</v>
      </c>
      <c r="AT11" s="276">
        <f>SUMIFS('PCO Log'!$E20:$SJ20,'PCO Log'!$E$8:$SJ$8,'Graph Data'!AT$1,'PCO Log'!$E$6:$SJ$6,"Approved")</f>
        <v>0</v>
      </c>
      <c r="AU11" s="276">
        <f>SUMIFS('PCO Log'!$E20:$SJ20,'PCO Log'!$E$8:$SJ$8,'Graph Data'!AU$1,'PCO Log'!$E$6:$SJ$6,"Approved")</f>
        <v>0</v>
      </c>
      <c r="AV11" s="276">
        <f>SUMIFS('PCO Log'!$E20:$SJ20,'PCO Log'!$E$8:$SJ$8,'Graph Data'!AV$1,'PCO Log'!$E$6:$SJ$6,"Approved")</f>
        <v>0</v>
      </c>
      <c r="AW11" s="276">
        <f>SUMIFS('PCO Log'!$E20:$SJ20,'PCO Log'!$E$8:$SJ$8,'Graph Data'!AW$1,'PCO Log'!$E$6:$SJ$6,"Approved")</f>
        <v>0</v>
      </c>
      <c r="AX11" s="276">
        <f>SUMIFS('PCO Log'!$E20:$SJ20,'PCO Log'!$E$8:$SJ$8,'Graph Data'!AX$1,'PCO Log'!$E$6:$SJ$6,"Approved")</f>
        <v>0</v>
      </c>
      <c r="AY11" s="276">
        <f>SUMIFS('PCO Log'!$E20:$SJ20,'PCO Log'!$E$8:$SJ$8,'Graph Data'!AY$1,'PCO Log'!$E$6:$SJ$6,"Approved")</f>
        <v>0</v>
      </c>
      <c r="AZ11" s="276">
        <f>SUMIFS('PCO Log'!$E20:$SJ20,'PCO Log'!$E$8:$SJ$8,'Graph Data'!AZ$1,'PCO Log'!$E$6:$SJ$6,"Approved")</f>
        <v>0</v>
      </c>
      <c r="BA11" s="276">
        <f>SUMIFS('PCO Log'!$E20:$SJ20,'PCO Log'!$E$8:$SJ$8,'Graph Data'!BA$1,'PCO Log'!$E$6:$SJ$6,"Approved")</f>
        <v>0</v>
      </c>
      <c r="BB11" s="276">
        <f>SUMIFS('PCO Log'!$E20:$SJ20,'PCO Log'!$E$8:$SJ$8,'Graph Data'!BB$1,'PCO Log'!$E$6:$SJ$6,"Approved")</f>
        <v>0</v>
      </c>
      <c r="BC11" s="276">
        <f>SUMIFS('PCO Log'!$E20:$SJ20,'PCO Log'!$E$8:$SJ$8,'Graph Data'!BC$1,'PCO Log'!$E$6:$SJ$6,"Approved")</f>
        <v>0</v>
      </c>
      <c r="BD11" s="276">
        <f>SUMIFS('PCO Log'!$E20:$SJ20,'PCO Log'!$E$8:$SJ$8,'Graph Data'!BD$1,'PCO Log'!$E$6:$SJ$6,"Approved")</f>
        <v>0</v>
      </c>
      <c r="BE11" s="276">
        <f>SUMIFS('PCO Log'!$E20:$SJ20,'PCO Log'!$E$8:$SJ$8,'Graph Data'!BE$1,'PCO Log'!$E$6:$SJ$6,"Approved")</f>
        <v>0</v>
      </c>
      <c r="BF11" s="276">
        <f>SUMIFS('PCO Log'!$E20:$SJ20,'PCO Log'!$E$8:$SJ$8,'Graph Data'!BF$1,'PCO Log'!$E$6:$SJ$6,"Approved")</f>
        <v>0</v>
      </c>
      <c r="BG11" s="276">
        <f>SUMIFS('PCO Log'!$E20:$SJ20,'PCO Log'!$E$8:$SJ$8,'Graph Data'!BG$1,'PCO Log'!$E$6:$SJ$6,"Approved")</f>
        <v>0</v>
      </c>
      <c r="BH11" s="276">
        <f>SUMIFS('PCO Log'!$E20:$SJ20,'PCO Log'!$E$8:$SJ$8,'Graph Data'!BH$1,'PCO Log'!$E$6:$SJ$6,"Approved")</f>
        <v>0</v>
      </c>
      <c r="BI11" s="276">
        <f>SUMIFS('PCO Log'!$E20:$SJ20,'PCO Log'!$E$8:$SJ$8,'Graph Data'!BI$1,'PCO Log'!$E$6:$SJ$6,"Approved")</f>
        <v>0</v>
      </c>
      <c r="BJ11" s="276">
        <f>SUMIFS('PCO Log'!$E20:$SJ20,'PCO Log'!$E$8:$SJ$8,'Graph Data'!BJ$1,'PCO Log'!$E$6:$SJ$6,"Approved")</f>
        <v>0</v>
      </c>
      <c r="BK11" s="276">
        <f>SUMIFS('PCO Log'!$E20:$SJ20,'PCO Log'!$E$8:$SJ$8,'Graph Data'!BK$1,'PCO Log'!$E$6:$SJ$6,"Approved")</f>
        <v>0</v>
      </c>
      <c r="BL11" s="276">
        <f>SUMIFS('PCO Log'!$E20:$SJ20,'PCO Log'!$E$8:$SJ$8,'Graph Data'!BL$1,'PCO Log'!$E$6:$SJ$6,"Approved")</f>
        <v>0</v>
      </c>
      <c r="BM11" s="276">
        <f>SUMIFS('PCO Log'!$E20:$SJ20,'PCO Log'!$E$8:$SJ$8,'Graph Data'!BM$1,'PCO Log'!$E$6:$SJ$6,"Approved")</f>
        <v>0</v>
      </c>
      <c r="BN11" s="276">
        <f>SUMIFS('PCO Log'!$E20:$SJ20,'PCO Log'!$E$8:$SJ$8,'Graph Data'!BN$1,'PCO Log'!$E$6:$SJ$6,"Approved")</f>
        <v>0</v>
      </c>
      <c r="BO11" s="276">
        <f>SUMIFS('PCO Log'!$E20:$SJ20,'PCO Log'!$E$8:$SJ$8,'Graph Data'!BO$1,'PCO Log'!$E$6:$SJ$6,"Approved")</f>
        <v>0</v>
      </c>
      <c r="BP11" s="276">
        <f>SUMIFS('PCO Log'!$E20:$SJ20,'PCO Log'!$E$8:$SJ$8,'Graph Data'!BP$1,'PCO Log'!$E$6:$SJ$6,"Approved")</f>
        <v>0</v>
      </c>
      <c r="BQ11" s="276">
        <f>SUMIFS('PCO Log'!$E20:$SJ20,'PCO Log'!$E$8:$SJ$8,'Graph Data'!BQ$1,'PCO Log'!$E$6:$SJ$6,"Approved")</f>
        <v>0</v>
      </c>
      <c r="BR11" s="276">
        <f>SUMIFS('PCO Log'!$E20:$SJ20,'PCO Log'!$E$8:$SJ$8,'Graph Data'!BR$1,'PCO Log'!$E$6:$SJ$6,"Approved")</f>
        <v>0</v>
      </c>
      <c r="BS11" s="276">
        <f>SUMIFS('PCO Log'!$E20:$SJ20,'PCO Log'!$E$8:$SJ$8,'Graph Data'!BS$1,'PCO Log'!$E$6:$SJ$6,"Approved")</f>
        <v>0</v>
      </c>
      <c r="BT11" s="276">
        <f>SUMIFS('PCO Log'!$E20:$SJ20,'PCO Log'!$E$8:$SJ$8,'Graph Data'!BT$1,'PCO Log'!$E$6:$SJ$6,"Approved")</f>
        <v>0</v>
      </c>
      <c r="BU11" s="276">
        <f>SUMIFS('PCO Log'!$E20:$SJ20,'PCO Log'!$E$8:$SJ$8,'Graph Data'!BU$1,'PCO Log'!$E$6:$SJ$6,"Approved")</f>
        <v>0</v>
      </c>
      <c r="BV11" s="276">
        <f>SUMIFS('PCO Log'!$E20:$SJ20,'PCO Log'!$E$8:$SJ$8,'Graph Data'!BV$1,'PCO Log'!$E$6:$SJ$6,"Approved")</f>
        <v>0</v>
      </c>
      <c r="BW11" s="276">
        <f>SUMIFS('PCO Log'!$E20:$SJ20,'PCO Log'!$E$8:$SJ$8,'Graph Data'!BW$1,'PCO Log'!$E$6:$SJ$6,"Approved")</f>
        <v>0</v>
      </c>
    </row>
    <row r="12" spans="1:75" x14ac:dyDescent="0.25">
      <c r="A12" s="273" t="s">
        <v>363</v>
      </c>
      <c r="B12" s="273">
        <f>'PCO Log'!O6</f>
        <v>0</v>
      </c>
      <c r="C12" s="273">
        <f>'PCO Log'!O4</f>
        <v>0</v>
      </c>
      <c r="D12" s="273">
        <f>'PCO Log'!O7</f>
        <v>0</v>
      </c>
      <c r="E12" s="273">
        <f>'PCO Log'!O3</f>
        <v>0</v>
      </c>
      <c r="F12" s="276">
        <f>'PCO Log'!O9</f>
        <v>0</v>
      </c>
      <c r="G12" s="277">
        <f>'PCO Log'!O5</f>
        <v>0</v>
      </c>
      <c r="I12" s="273" t="s">
        <v>287</v>
      </c>
      <c r="J12" s="273">
        <f>'Pay App 11'!H33</f>
        <v>0</v>
      </c>
      <c r="K12" s="273">
        <f>IF(L12&gt;0,'Pay App 11'!$G$149,0)</f>
        <v>0</v>
      </c>
      <c r="L12" s="273">
        <f>'Pay App 11'!H149</f>
        <v>0</v>
      </c>
      <c r="N12" s="273" t="str">
        <f>'Pay App 1'!B67</f>
        <v>01 35 00</v>
      </c>
      <c r="O12" s="273" t="str">
        <f>'Pay App 1'!C67</f>
        <v>Construction Management Fee</v>
      </c>
      <c r="P12" s="276">
        <f>SUMIFS('PCO Log'!$E21:$SJ21,'PCO Log'!$E$8:$SJ$8,'Graph Data'!P$1,'PCO Log'!$E$6:$SJ$6,"Approved")</f>
        <v>0</v>
      </c>
      <c r="Q12" s="276">
        <f>SUMIFS('PCO Log'!$E21:$SJ21,'PCO Log'!$E$8:$SJ$8,'Graph Data'!Q$1,'PCO Log'!$E$6:$SJ$6,"Approved")</f>
        <v>0</v>
      </c>
      <c r="R12" s="276">
        <f>SUMIFS('PCO Log'!$E21:$SJ21,'PCO Log'!$E$8:$SJ$8,'Graph Data'!R$1,'PCO Log'!$E$6:$SJ$6,"Approved")</f>
        <v>0</v>
      </c>
      <c r="S12" s="276">
        <f>SUMIFS('PCO Log'!$E21:$SJ21,'PCO Log'!$E$8:$SJ$8,'Graph Data'!S$1,'PCO Log'!$E$6:$SJ$6,"Approved")</f>
        <v>0</v>
      </c>
      <c r="T12" s="276">
        <f>SUMIFS('PCO Log'!$E21:$SJ21,'PCO Log'!$E$8:$SJ$8,'Graph Data'!T$1,'PCO Log'!$E$6:$SJ$6,"Approved")</f>
        <v>0</v>
      </c>
      <c r="U12" s="276">
        <f>SUMIFS('PCO Log'!$E21:$SJ21,'PCO Log'!$E$8:$SJ$8,'Graph Data'!U$1,'PCO Log'!$E$6:$SJ$6,"Approved")</f>
        <v>0</v>
      </c>
      <c r="V12" s="276">
        <f>SUMIFS('PCO Log'!$E21:$SJ21,'PCO Log'!$E$8:$SJ$8,'Graph Data'!V$1,'PCO Log'!$E$6:$SJ$6,"Approved")</f>
        <v>0</v>
      </c>
      <c r="W12" s="276">
        <f>SUMIFS('PCO Log'!$E21:$SJ21,'PCO Log'!$E$8:$SJ$8,'Graph Data'!W$1,'PCO Log'!$E$6:$SJ$6,"Approved")</f>
        <v>0</v>
      </c>
      <c r="X12" s="276">
        <f>SUMIFS('PCO Log'!$E21:$SJ21,'PCO Log'!$E$8:$SJ$8,'Graph Data'!X$1,'PCO Log'!$E$6:$SJ$6,"Approved")</f>
        <v>0</v>
      </c>
      <c r="Y12" s="276">
        <f>SUMIFS('PCO Log'!$E21:$SJ21,'PCO Log'!$E$8:$SJ$8,'Graph Data'!Y$1,'PCO Log'!$E$6:$SJ$6,"Approved")</f>
        <v>0</v>
      </c>
      <c r="Z12" s="276">
        <f>SUMIFS('PCO Log'!$E21:$SJ21,'PCO Log'!$E$8:$SJ$8,'Graph Data'!Z$1,'PCO Log'!$E$6:$SJ$6,"Approved")</f>
        <v>0</v>
      </c>
      <c r="AA12" s="276">
        <f>SUMIFS('PCO Log'!$E21:$SJ21,'PCO Log'!$E$8:$SJ$8,'Graph Data'!AA$1,'PCO Log'!$E$6:$SJ$6,"Approved")</f>
        <v>0</v>
      </c>
      <c r="AB12" s="276">
        <f>SUMIFS('PCO Log'!$E21:$SJ21,'PCO Log'!$E$8:$SJ$8,'Graph Data'!AB$1,'PCO Log'!$E$6:$SJ$6,"Approved")</f>
        <v>0</v>
      </c>
      <c r="AC12" s="276">
        <f>SUMIFS('PCO Log'!$E21:$SJ21,'PCO Log'!$E$8:$SJ$8,'Graph Data'!AC$1,'PCO Log'!$E$6:$SJ$6,"Approved")</f>
        <v>0</v>
      </c>
      <c r="AD12" s="276">
        <f>SUMIFS('PCO Log'!$E21:$SJ21,'PCO Log'!$E$8:$SJ$8,'Graph Data'!AD$1,'PCO Log'!$E$6:$SJ$6,"Approved")</f>
        <v>0</v>
      </c>
      <c r="AE12" s="276">
        <f>SUMIFS('PCO Log'!$E21:$SJ21,'PCO Log'!$E$8:$SJ$8,'Graph Data'!AE$1,'PCO Log'!$E$6:$SJ$6,"Approved")</f>
        <v>0</v>
      </c>
      <c r="AF12" s="276">
        <f>SUMIFS('PCO Log'!$E21:$SJ21,'PCO Log'!$E$8:$SJ$8,'Graph Data'!AF$1,'PCO Log'!$E$6:$SJ$6,"Approved")</f>
        <v>0</v>
      </c>
      <c r="AG12" s="276">
        <f>SUMIFS('PCO Log'!$E21:$SJ21,'PCO Log'!$E$8:$SJ$8,'Graph Data'!AG$1,'PCO Log'!$E$6:$SJ$6,"Approved")</f>
        <v>0</v>
      </c>
      <c r="AH12" s="276">
        <f>SUMIFS('PCO Log'!$E21:$SJ21,'PCO Log'!$E$8:$SJ$8,'Graph Data'!AH$1,'PCO Log'!$E$6:$SJ$6,"Approved")</f>
        <v>0</v>
      </c>
      <c r="AI12" s="276">
        <f>SUMIFS('PCO Log'!$E21:$SJ21,'PCO Log'!$E$8:$SJ$8,'Graph Data'!AI$1,'PCO Log'!$E$6:$SJ$6,"Approved")</f>
        <v>0</v>
      </c>
      <c r="AJ12" s="276">
        <f>SUMIFS('PCO Log'!$E21:$SJ21,'PCO Log'!$E$8:$SJ$8,'Graph Data'!AJ$1,'PCO Log'!$E$6:$SJ$6,"Approved")</f>
        <v>0</v>
      </c>
      <c r="AK12" s="276">
        <f>SUMIFS('PCO Log'!$E21:$SJ21,'PCO Log'!$E$8:$SJ$8,'Graph Data'!AK$1,'PCO Log'!$E$6:$SJ$6,"Approved")</f>
        <v>0</v>
      </c>
      <c r="AL12" s="276">
        <f>SUMIFS('PCO Log'!$E21:$SJ21,'PCO Log'!$E$8:$SJ$8,'Graph Data'!AL$1,'PCO Log'!$E$6:$SJ$6,"Approved")</f>
        <v>0</v>
      </c>
      <c r="AM12" s="276">
        <f>SUMIFS('PCO Log'!$E21:$SJ21,'PCO Log'!$E$8:$SJ$8,'Graph Data'!AM$1,'PCO Log'!$E$6:$SJ$6,"Approved")</f>
        <v>0</v>
      </c>
      <c r="AN12" s="276">
        <f>SUMIFS('PCO Log'!$E21:$SJ21,'PCO Log'!$E$8:$SJ$8,'Graph Data'!AN$1,'PCO Log'!$E$6:$SJ$6,"Approved")</f>
        <v>0</v>
      </c>
      <c r="AO12" s="276">
        <f>SUMIFS('PCO Log'!$E21:$SJ21,'PCO Log'!$E$8:$SJ$8,'Graph Data'!AO$1,'PCO Log'!$E$6:$SJ$6,"Approved")</f>
        <v>0</v>
      </c>
      <c r="AP12" s="276">
        <f>SUMIFS('PCO Log'!$E21:$SJ21,'PCO Log'!$E$8:$SJ$8,'Graph Data'!AP$1,'PCO Log'!$E$6:$SJ$6,"Approved")</f>
        <v>0</v>
      </c>
      <c r="AQ12" s="276">
        <f>SUMIFS('PCO Log'!$E21:$SJ21,'PCO Log'!$E$8:$SJ$8,'Graph Data'!AQ$1,'PCO Log'!$E$6:$SJ$6,"Approved")</f>
        <v>0</v>
      </c>
      <c r="AR12" s="276">
        <f>SUMIFS('PCO Log'!$E21:$SJ21,'PCO Log'!$E$8:$SJ$8,'Graph Data'!AR$1,'PCO Log'!$E$6:$SJ$6,"Approved")</f>
        <v>0</v>
      </c>
      <c r="AS12" s="276">
        <f>SUMIFS('PCO Log'!$E21:$SJ21,'PCO Log'!$E$8:$SJ$8,'Graph Data'!AS$1,'PCO Log'!$E$6:$SJ$6,"Approved")</f>
        <v>0</v>
      </c>
      <c r="AT12" s="276">
        <f>SUMIFS('PCO Log'!$E21:$SJ21,'PCO Log'!$E$8:$SJ$8,'Graph Data'!AT$1,'PCO Log'!$E$6:$SJ$6,"Approved")</f>
        <v>0</v>
      </c>
      <c r="AU12" s="276">
        <f>SUMIFS('PCO Log'!$E21:$SJ21,'PCO Log'!$E$8:$SJ$8,'Graph Data'!AU$1,'PCO Log'!$E$6:$SJ$6,"Approved")</f>
        <v>0</v>
      </c>
      <c r="AV12" s="276">
        <f>SUMIFS('PCO Log'!$E21:$SJ21,'PCO Log'!$E$8:$SJ$8,'Graph Data'!AV$1,'PCO Log'!$E$6:$SJ$6,"Approved")</f>
        <v>0</v>
      </c>
      <c r="AW12" s="276">
        <f>SUMIFS('PCO Log'!$E21:$SJ21,'PCO Log'!$E$8:$SJ$8,'Graph Data'!AW$1,'PCO Log'!$E$6:$SJ$6,"Approved")</f>
        <v>0</v>
      </c>
      <c r="AX12" s="276">
        <f>SUMIFS('PCO Log'!$E21:$SJ21,'PCO Log'!$E$8:$SJ$8,'Graph Data'!AX$1,'PCO Log'!$E$6:$SJ$6,"Approved")</f>
        <v>0</v>
      </c>
      <c r="AY12" s="276">
        <f>SUMIFS('PCO Log'!$E21:$SJ21,'PCO Log'!$E$8:$SJ$8,'Graph Data'!AY$1,'PCO Log'!$E$6:$SJ$6,"Approved")</f>
        <v>0</v>
      </c>
      <c r="AZ12" s="276">
        <f>SUMIFS('PCO Log'!$E21:$SJ21,'PCO Log'!$E$8:$SJ$8,'Graph Data'!AZ$1,'PCO Log'!$E$6:$SJ$6,"Approved")</f>
        <v>0</v>
      </c>
      <c r="BA12" s="276">
        <f>SUMIFS('PCO Log'!$E21:$SJ21,'PCO Log'!$E$8:$SJ$8,'Graph Data'!BA$1,'PCO Log'!$E$6:$SJ$6,"Approved")</f>
        <v>0</v>
      </c>
      <c r="BB12" s="276">
        <f>SUMIFS('PCO Log'!$E21:$SJ21,'PCO Log'!$E$8:$SJ$8,'Graph Data'!BB$1,'PCO Log'!$E$6:$SJ$6,"Approved")</f>
        <v>0</v>
      </c>
      <c r="BC12" s="276">
        <f>SUMIFS('PCO Log'!$E21:$SJ21,'PCO Log'!$E$8:$SJ$8,'Graph Data'!BC$1,'PCO Log'!$E$6:$SJ$6,"Approved")</f>
        <v>0</v>
      </c>
      <c r="BD12" s="276">
        <f>SUMIFS('PCO Log'!$E21:$SJ21,'PCO Log'!$E$8:$SJ$8,'Graph Data'!BD$1,'PCO Log'!$E$6:$SJ$6,"Approved")</f>
        <v>0</v>
      </c>
      <c r="BE12" s="276">
        <f>SUMIFS('PCO Log'!$E21:$SJ21,'PCO Log'!$E$8:$SJ$8,'Graph Data'!BE$1,'PCO Log'!$E$6:$SJ$6,"Approved")</f>
        <v>0</v>
      </c>
      <c r="BF12" s="276">
        <f>SUMIFS('PCO Log'!$E21:$SJ21,'PCO Log'!$E$8:$SJ$8,'Graph Data'!BF$1,'PCO Log'!$E$6:$SJ$6,"Approved")</f>
        <v>0</v>
      </c>
      <c r="BG12" s="276">
        <f>SUMIFS('PCO Log'!$E21:$SJ21,'PCO Log'!$E$8:$SJ$8,'Graph Data'!BG$1,'PCO Log'!$E$6:$SJ$6,"Approved")</f>
        <v>0</v>
      </c>
      <c r="BH12" s="276">
        <f>SUMIFS('PCO Log'!$E21:$SJ21,'PCO Log'!$E$8:$SJ$8,'Graph Data'!BH$1,'PCO Log'!$E$6:$SJ$6,"Approved")</f>
        <v>0</v>
      </c>
      <c r="BI12" s="276">
        <f>SUMIFS('PCO Log'!$E21:$SJ21,'PCO Log'!$E$8:$SJ$8,'Graph Data'!BI$1,'PCO Log'!$E$6:$SJ$6,"Approved")</f>
        <v>0</v>
      </c>
      <c r="BJ12" s="276">
        <f>SUMIFS('PCO Log'!$E21:$SJ21,'PCO Log'!$E$8:$SJ$8,'Graph Data'!BJ$1,'PCO Log'!$E$6:$SJ$6,"Approved")</f>
        <v>0</v>
      </c>
      <c r="BK12" s="276">
        <f>SUMIFS('PCO Log'!$E21:$SJ21,'PCO Log'!$E$8:$SJ$8,'Graph Data'!BK$1,'PCO Log'!$E$6:$SJ$6,"Approved")</f>
        <v>0</v>
      </c>
      <c r="BL12" s="276">
        <f>SUMIFS('PCO Log'!$E21:$SJ21,'PCO Log'!$E$8:$SJ$8,'Graph Data'!BL$1,'PCO Log'!$E$6:$SJ$6,"Approved")</f>
        <v>0</v>
      </c>
      <c r="BM12" s="276">
        <f>SUMIFS('PCO Log'!$E21:$SJ21,'PCO Log'!$E$8:$SJ$8,'Graph Data'!BM$1,'PCO Log'!$E$6:$SJ$6,"Approved")</f>
        <v>0</v>
      </c>
      <c r="BN12" s="276">
        <f>SUMIFS('PCO Log'!$E21:$SJ21,'PCO Log'!$E$8:$SJ$8,'Graph Data'!BN$1,'PCO Log'!$E$6:$SJ$6,"Approved")</f>
        <v>0</v>
      </c>
      <c r="BO12" s="276">
        <f>SUMIFS('PCO Log'!$E21:$SJ21,'PCO Log'!$E$8:$SJ$8,'Graph Data'!BO$1,'PCO Log'!$E$6:$SJ$6,"Approved")</f>
        <v>0</v>
      </c>
      <c r="BP12" s="276">
        <f>SUMIFS('PCO Log'!$E21:$SJ21,'PCO Log'!$E$8:$SJ$8,'Graph Data'!BP$1,'PCO Log'!$E$6:$SJ$6,"Approved")</f>
        <v>0</v>
      </c>
      <c r="BQ12" s="276">
        <f>SUMIFS('PCO Log'!$E21:$SJ21,'PCO Log'!$E$8:$SJ$8,'Graph Data'!BQ$1,'PCO Log'!$E$6:$SJ$6,"Approved")</f>
        <v>0</v>
      </c>
      <c r="BR12" s="276">
        <f>SUMIFS('PCO Log'!$E21:$SJ21,'PCO Log'!$E$8:$SJ$8,'Graph Data'!BR$1,'PCO Log'!$E$6:$SJ$6,"Approved")</f>
        <v>0</v>
      </c>
      <c r="BS12" s="276">
        <f>SUMIFS('PCO Log'!$E21:$SJ21,'PCO Log'!$E$8:$SJ$8,'Graph Data'!BS$1,'PCO Log'!$E$6:$SJ$6,"Approved")</f>
        <v>0</v>
      </c>
      <c r="BT12" s="276">
        <f>SUMIFS('PCO Log'!$E21:$SJ21,'PCO Log'!$E$8:$SJ$8,'Graph Data'!BT$1,'PCO Log'!$E$6:$SJ$6,"Approved")</f>
        <v>0</v>
      </c>
      <c r="BU12" s="276">
        <f>SUMIFS('PCO Log'!$E21:$SJ21,'PCO Log'!$E$8:$SJ$8,'Graph Data'!BU$1,'PCO Log'!$E$6:$SJ$6,"Approved")</f>
        <v>0</v>
      </c>
      <c r="BV12" s="276">
        <f>SUMIFS('PCO Log'!$E21:$SJ21,'PCO Log'!$E$8:$SJ$8,'Graph Data'!BV$1,'PCO Log'!$E$6:$SJ$6,"Approved")</f>
        <v>0</v>
      </c>
      <c r="BW12" s="276">
        <f>SUMIFS('PCO Log'!$E21:$SJ21,'PCO Log'!$E$8:$SJ$8,'Graph Data'!BW$1,'PCO Log'!$E$6:$SJ$6,"Approved")</f>
        <v>0</v>
      </c>
    </row>
    <row r="13" spans="1:75" x14ac:dyDescent="0.25">
      <c r="A13" s="273" t="s">
        <v>364</v>
      </c>
      <c r="B13" s="273">
        <f>'PCO Log'!P6</f>
        <v>0</v>
      </c>
      <c r="C13" s="273">
        <f>'PCO Log'!P4</f>
        <v>0</v>
      </c>
      <c r="D13" s="273">
        <f>'PCO Log'!P7</f>
        <v>0</v>
      </c>
      <c r="E13" s="273">
        <f>'PCO Log'!P3</f>
        <v>0</v>
      </c>
      <c r="F13" s="276">
        <f>'PCO Log'!P9</f>
        <v>0</v>
      </c>
      <c r="G13" s="277">
        <f>'PCO Log'!P5</f>
        <v>0</v>
      </c>
      <c r="I13" s="273" t="s">
        <v>288</v>
      </c>
      <c r="J13" s="273">
        <f>'Pay App 12'!H33</f>
        <v>0</v>
      </c>
      <c r="K13" s="273">
        <f>IF(L13&gt;0,'Pay App 12'!$G$149,0)</f>
        <v>0</v>
      </c>
      <c r="L13" s="273">
        <f>'Pay App 12'!H149</f>
        <v>0</v>
      </c>
      <c r="N13" s="273" t="str">
        <f>'Pay App 1'!B68</f>
        <v>01 36 00</v>
      </c>
      <c r="O13" s="273" t="str">
        <f>'Pay App 1'!C68</f>
        <v>Contingency</v>
      </c>
      <c r="P13" s="276">
        <f>SUMIFS('PCO Log'!$E22:$SJ22,'PCO Log'!$E$8:$SJ$8,'Graph Data'!P$1,'PCO Log'!$E$6:$SJ$6,"Approved")</f>
        <v>0</v>
      </c>
      <c r="Q13" s="276">
        <f>SUMIFS('PCO Log'!$E22:$SJ22,'PCO Log'!$E$8:$SJ$8,'Graph Data'!Q$1,'PCO Log'!$E$6:$SJ$6,"Approved")</f>
        <v>0</v>
      </c>
      <c r="R13" s="276">
        <f>SUMIFS('PCO Log'!$E22:$SJ22,'PCO Log'!$E$8:$SJ$8,'Graph Data'!R$1,'PCO Log'!$E$6:$SJ$6,"Approved")</f>
        <v>0</v>
      </c>
      <c r="S13" s="276">
        <f>SUMIFS('PCO Log'!$E22:$SJ22,'PCO Log'!$E$8:$SJ$8,'Graph Data'!S$1,'PCO Log'!$E$6:$SJ$6,"Approved")</f>
        <v>0</v>
      </c>
      <c r="T13" s="276">
        <f>SUMIFS('PCO Log'!$E22:$SJ22,'PCO Log'!$E$8:$SJ$8,'Graph Data'!T$1,'PCO Log'!$E$6:$SJ$6,"Approved")</f>
        <v>0</v>
      </c>
      <c r="U13" s="276">
        <f>SUMIFS('PCO Log'!$E22:$SJ22,'PCO Log'!$E$8:$SJ$8,'Graph Data'!U$1,'PCO Log'!$E$6:$SJ$6,"Approved")</f>
        <v>0</v>
      </c>
      <c r="V13" s="276">
        <f>SUMIFS('PCO Log'!$E22:$SJ22,'PCO Log'!$E$8:$SJ$8,'Graph Data'!V$1,'PCO Log'!$E$6:$SJ$6,"Approved")</f>
        <v>0</v>
      </c>
      <c r="W13" s="276">
        <f>SUMIFS('PCO Log'!$E22:$SJ22,'PCO Log'!$E$8:$SJ$8,'Graph Data'!W$1,'PCO Log'!$E$6:$SJ$6,"Approved")</f>
        <v>0</v>
      </c>
      <c r="X13" s="276">
        <f>SUMIFS('PCO Log'!$E22:$SJ22,'PCO Log'!$E$8:$SJ$8,'Graph Data'!X$1,'PCO Log'!$E$6:$SJ$6,"Approved")</f>
        <v>0</v>
      </c>
      <c r="Y13" s="276">
        <f>SUMIFS('PCO Log'!$E22:$SJ22,'PCO Log'!$E$8:$SJ$8,'Graph Data'!Y$1,'PCO Log'!$E$6:$SJ$6,"Approved")</f>
        <v>0</v>
      </c>
      <c r="Z13" s="276">
        <f>SUMIFS('PCO Log'!$E22:$SJ22,'PCO Log'!$E$8:$SJ$8,'Graph Data'!Z$1,'PCO Log'!$E$6:$SJ$6,"Approved")</f>
        <v>0</v>
      </c>
      <c r="AA13" s="276">
        <f>SUMIFS('PCO Log'!$E22:$SJ22,'PCO Log'!$E$8:$SJ$8,'Graph Data'!AA$1,'PCO Log'!$E$6:$SJ$6,"Approved")</f>
        <v>0</v>
      </c>
      <c r="AB13" s="276">
        <f>SUMIFS('PCO Log'!$E22:$SJ22,'PCO Log'!$E$8:$SJ$8,'Graph Data'!AB$1,'PCO Log'!$E$6:$SJ$6,"Approved")</f>
        <v>0</v>
      </c>
      <c r="AC13" s="276">
        <f>SUMIFS('PCO Log'!$E22:$SJ22,'PCO Log'!$E$8:$SJ$8,'Graph Data'!AC$1,'PCO Log'!$E$6:$SJ$6,"Approved")</f>
        <v>0</v>
      </c>
      <c r="AD13" s="276">
        <f>SUMIFS('PCO Log'!$E22:$SJ22,'PCO Log'!$E$8:$SJ$8,'Graph Data'!AD$1,'PCO Log'!$E$6:$SJ$6,"Approved")</f>
        <v>0</v>
      </c>
      <c r="AE13" s="276">
        <f>SUMIFS('PCO Log'!$E22:$SJ22,'PCO Log'!$E$8:$SJ$8,'Graph Data'!AE$1,'PCO Log'!$E$6:$SJ$6,"Approved")</f>
        <v>0</v>
      </c>
      <c r="AF13" s="276">
        <f>SUMIFS('PCO Log'!$E22:$SJ22,'PCO Log'!$E$8:$SJ$8,'Graph Data'!AF$1,'PCO Log'!$E$6:$SJ$6,"Approved")</f>
        <v>0</v>
      </c>
      <c r="AG13" s="276">
        <f>SUMIFS('PCO Log'!$E22:$SJ22,'PCO Log'!$E$8:$SJ$8,'Graph Data'!AG$1,'PCO Log'!$E$6:$SJ$6,"Approved")</f>
        <v>0</v>
      </c>
      <c r="AH13" s="276">
        <f>SUMIFS('PCO Log'!$E22:$SJ22,'PCO Log'!$E$8:$SJ$8,'Graph Data'!AH$1,'PCO Log'!$E$6:$SJ$6,"Approved")</f>
        <v>0</v>
      </c>
      <c r="AI13" s="276">
        <f>SUMIFS('PCO Log'!$E22:$SJ22,'PCO Log'!$E$8:$SJ$8,'Graph Data'!AI$1,'PCO Log'!$E$6:$SJ$6,"Approved")</f>
        <v>0</v>
      </c>
      <c r="AJ13" s="276">
        <f>SUMIFS('PCO Log'!$E22:$SJ22,'PCO Log'!$E$8:$SJ$8,'Graph Data'!AJ$1,'PCO Log'!$E$6:$SJ$6,"Approved")</f>
        <v>0</v>
      </c>
      <c r="AK13" s="276">
        <f>SUMIFS('PCO Log'!$E22:$SJ22,'PCO Log'!$E$8:$SJ$8,'Graph Data'!AK$1,'PCO Log'!$E$6:$SJ$6,"Approved")</f>
        <v>0</v>
      </c>
      <c r="AL13" s="276">
        <f>SUMIFS('PCO Log'!$E22:$SJ22,'PCO Log'!$E$8:$SJ$8,'Graph Data'!AL$1,'PCO Log'!$E$6:$SJ$6,"Approved")</f>
        <v>0</v>
      </c>
      <c r="AM13" s="276">
        <f>SUMIFS('PCO Log'!$E22:$SJ22,'PCO Log'!$E$8:$SJ$8,'Graph Data'!AM$1,'PCO Log'!$E$6:$SJ$6,"Approved")</f>
        <v>0</v>
      </c>
      <c r="AN13" s="276">
        <f>SUMIFS('PCO Log'!$E22:$SJ22,'PCO Log'!$E$8:$SJ$8,'Graph Data'!AN$1,'PCO Log'!$E$6:$SJ$6,"Approved")</f>
        <v>0</v>
      </c>
      <c r="AO13" s="276">
        <f>SUMIFS('PCO Log'!$E22:$SJ22,'PCO Log'!$E$8:$SJ$8,'Graph Data'!AO$1,'PCO Log'!$E$6:$SJ$6,"Approved")</f>
        <v>0</v>
      </c>
      <c r="AP13" s="276">
        <f>SUMIFS('PCO Log'!$E22:$SJ22,'PCO Log'!$E$8:$SJ$8,'Graph Data'!AP$1,'PCO Log'!$E$6:$SJ$6,"Approved")</f>
        <v>0</v>
      </c>
      <c r="AQ13" s="276">
        <f>SUMIFS('PCO Log'!$E22:$SJ22,'PCO Log'!$E$8:$SJ$8,'Graph Data'!AQ$1,'PCO Log'!$E$6:$SJ$6,"Approved")</f>
        <v>0</v>
      </c>
      <c r="AR13" s="276">
        <f>SUMIFS('PCO Log'!$E22:$SJ22,'PCO Log'!$E$8:$SJ$8,'Graph Data'!AR$1,'PCO Log'!$E$6:$SJ$6,"Approved")</f>
        <v>0</v>
      </c>
      <c r="AS13" s="276">
        <f>SUMIFS('PCO Log'!$E22:$SJ22,'PCO Log'!$E$8:$SJ$8,'Graph Data'!AS$1,'PCO Log'!$E$6:$SJ$6,"Approved")</f>
        <v>0</v>
      </c>
      <c r="AT13" s="276">
        <f>SUMIFS('PCO Log'!$E22:$SJ22,'PCO Log'!$E$8:$SJ$8,'Graph Data'!AT$1,'PCO Log'!$E$6:$SJ$6,"Approved")</f>
        <v>0</v>
      </c>
      <c r="AU13" s="276">
        <f>SUMIFS('PCO Log'!$E22:$SJ22,'PCO Log'!$E$8:$SJ$8,'Graph Data'!AU$1,'PCO Log'!$E$6:$SJ$6,"Approved")</f>
        <v>0</v>
      </c>
      <c r="AV13" s="276">
        <f>SUMIFS('PCO Log'!$E22:$SJ22,'PCO Log'!$E$8:$SJ$8,'Graph Data'!AV$1,'PCO Log'!$E$6:$SJ$6,"Approved")</f>
        <v>0</v>
      </c>
      <c r="AW13" s="276">
        <f>SUMIFS('PCO Log'!$E22:$SJ22,'PCO Log'!$E$8:$SJ$8,'Graph Data'!AW$1,'PCO Log'!$E$6:$SJ$6,"Approved")</f>
        <v>0</v>
      </c>
      <c r="AX13" s="276">
        <f>SUMIFS('PCO Log'!$E22:$SJ22,'PCO Log'!$E$8:$SJ$8,'Graph Data'!AX$1,'PCO Log'!$E$6:$SJ$6,"Approved")</f>
        <v>0</v>
      </c>
      <c r="AY13" s="276">
        <f>SUMIFS('PCO Log'!$E22:$SJ22,'PCO Log'!$E$8:$SJ$8,'Graph Data'!AY$1,'PCO Log'!$E$6:$SJ$6,"Approved")</f>
        <v>0</v>
      </c>
      <c r="AZ13" s="276">
        <f>SUMIFS('PCO Log'!$E22:$SJ22,'PCO Log'!$E$8:$SJ$8,'Graph Data'!AZ$1,'PCO Log'!$E$6:$SJ$6,"Approved")</f>
        <v>0</v>
      </c>
      <c r="BA13" s="276">
        <f>SUMIFS('PCO Log'!$E22:$SJ22,'PCO Log'!$E$8:$SJ$8,'Graph Data'!BA$1,'PCO Log'!$E$6:$SJ$6,"Approved")</f>
        <v>0</v>
      </c>
      <c r="BB13" s="276">
        <f>SUMIFS('PCO Log'!$E22:$SJ22,'PCO Log'!$E$8:$SJ$8,'Graph Data'!BB$1,'PCO Log'!$E$6:$SJ$6,"Approved")</f>
        <v>0</v>
      </c>
      <c r="BC13" s="276">
        <f>SUMIFS('PCO Log'!$E22:$SJ22,'PCO Log'!$E$8:$SJ$8,'Graph Data'!BC$1,'PCO Log'!$E$6:$SJ$6,"Approved")</f>
        <v>0</v>
      </c>
      <c r="BD13" s="276">
        <f>SUMIFS('PCO Log'!$E22:$SJ22,'PCO Log'!$E$8:$SJ$8,'Graph Data'!BD$1,'PCO Log'!$E$6:$SJ$6,"Approved")</f>
        <v>0</v>
      </c>
      <c r="BE13" s="276">
        <f>SUMIFS('PCO Log'!$E22:$SJ22,'PCO Log'!$E$8:$SJ$8,'Graph Data'!BE$1,'PCO Log'!$E$6:$SJ$6,"Approved")</f>
        <v>0</v>
      </c>
      <c r="BF13" s="276">
        <f>SUMIFS('PCO Log'!$E22:$SJ22,'PCO Log'!$E$8:$SJ$8,'Graph Data'!BF$1,'PCO Log'!$E$6:$SJ$6,"Approved")</f>
        <v>0</v>
      </c>
      <c r="BG13" s="276">
        <f>SUMIFS('PCO Log'!$E22:$SJ22,'PCO Log'!$E$8:$SJ$8,'Graph Data'!BG$1,'PCO Log'!$E$6:$SJ$6,"Approved")</f>
        <v>0</v>
      </c>
      <c r="BH13" s="276">
        <f>SUMIFS('PCO Log'!$E22:$SJ22,'PCO Log'!$E$8:$SJ$8,'Graph Data'!BH$1,'PCO Log'!$E$6:$SJ$6,"Approved")</f>
        <v>0</v>
      </c>
      <c r="BI13" s="276">
        <f>SUMIFS('PCO Log'!$E22:$SJ22,'PCO Log'!$E$8:$SJ$8,'Graph Data'!BI$1,'PCO Log'!$E$6:$SJ$6,"Approved")</f>
        <v>0</v>
      </c>
      <c r="BJ13" s="276">
        <f>SUMIFS('PCO Log'!$E22:$SJ22,'PCO Log'!$E$8:$SJ$8,'Graph Data'!BJ$1,'PCO Log'!$E$6:$SJ$6,"Approved")</f>
        <v>0</v>
      </c>
      <c r="BK13" s="276">
        <f>SUMIFS('PCO Log'!$E22:$SJ22,'PCO Log'!$E$8:$SJ$8,'Graph Data'!BK$1,'PCO Log'!$E$6:$SJ$6,"Approved")</f>
        <v>0</v>
      </c>
      <c r="BL13" s="276">
        <f>SUMIFS('PCO Log'!$E22:$SJ22,'PCO Log'!$E$8:$SJ$8,'Graph Data'!BL$1,'PCO Log'!$E$6:$SJ$6,"Approved")</f>
        <v>0</v>
      </c>
      <c r="BM13" s="276">
        <f>SUMIFS('PCO Log'!$E22:$SJ22,'PCO Log'!$E$8:$SJ$8,'Graph Data'!BM$1,'PCO Log'!$E$6:$SJ$6,"Approved")</f>
        <v>0</v>
      </c>
      <c r="BN13" s="276">
        <f>SUMIFS('PCO Log'!$E22:$SJ22,'PCO Log'!$E$8:$SJ$8,'Graph Data'!BN$1,'PCO Log'!$E$6:$SJ$6,"Approved")</f>
        <v>0</v>
      </c>
      <c r="BO13" s="276">
        <f>SUMIFS('PCO Log'!$E22:$SJ22,'PCO Log'!$E$8:$SJ$8,'Graph Data'!BO$1,'PCO Log'!$E$6:$SJ$6,"Approved")</f>
        <v>0</v>
      </c>
      <c r="BP13" s="276">
        <f>SUMIFS('PCO Log'!$E22:$SJ22,'PCO Log'!$E$8:$SJ$8,'Graph Data'!BP$1,'PCO Log'!$E$6:$SJ$6,"Approved")</f>
        <v>0</v>
      </c>
      <c r="BQ13" s="276">
        <f>SUMIFS('PCO Log'!$E22:$SJ22,'PCO Log'!$E$8:$SJ$8,'Graph Data'!BQ$1,'PCO Log'!$E$6:$SJ$6,"Approved")</f>
        <v>0</v>
      </c>
      <c r="BR13" s="276">
        <f>SUMIFS('PCO Log'!$E22:$SJ22,'PCO Log'!$E$8:$SJ$8,'Graph Data'!BR$1,'PCO Log'!$E$6:$SJ$6,"Approved")</f>
        <v>0</v>
      </c>
      <c r="BS13" s="276">
        <f>SUMIFS('PCO Log'!$E22:$SJ22,'PCO Log'!$E$8:$SJ$8,'Graph Data'!BS$1,'PCO Log'!$E$6:$SJ$6,"Approved")</f>
        <v>0</v>
      </c>
      <c r="BT13" s="276">
        <f>SUMIFS('PCO Log'!$E22:$SJ22,'PCO Log'!$E$8:$SJ$8,'Graph Data'!BT$1,'PCO Log'!$E$6:$SJ$6,"Approved")</f>
        <v>0</v>
      </c>
      <c r="BU13" s="276">
        <f>SUMIFS('PCO Log'!$E22:$SJ22,'PCO Log'!$E$8:$SJ$8,'Graph Data'!BU$1,'PCO Log'!$E$6:$SJ$6,"Approved")</f>
        <v>0</v>
      </c>
      <c r="BV13" s="276">
        <f>SUMIFS('PCO Log'!$E22:$SJ22,'PCO Log'!$E$8:$SJ$8,'Graph Data'!BV$1,'PCO Log'!$E$6:$SJ$6,"Approved")</f>
        <v>0</v>
      </c>
      <c r="BW13" s="276">
        <f>SUMIFS('PCO Log'!$E22:$SJ22,'PCO Log'!$E$8:$SJ$8,'Graph Data'!BW$1,'PCO Log'!$E$6:$SJ$6,"Approved")</f>
        <v>0</v>
      </c>
    </row>
    <row r="14" spans="1:75" x14ac:dyDescent="0.25">
      <c r="A14" s="273" t="s">
        <v>365</v>
      </c>
      <c r="B14" s="273">
        <f>'PCO Log'!Q6</f>
        <v>0</v>
      </c>
      <c r="C14" s="273">
        <f>'PCO Log'!Q4</f>
        <v>0</v>
      </c>
      <c r="D14" s="273">
        <f>'PCO Log'!Q7</f>
        <v>0</v>
      </c>
      <c r="E14" s="273">
        <f>'PCO Log'!Q3</f>
        <v>0</v>
      </c>
      <c r="F14" s="276">
        <f>'PCO Log'!Q9</f>
        <v>0</v>
      </c>
      <c r="G14" s="277">
        <f>'PCO Log'!Q5</f>
        <v>0</v>
      </c>
      <c r="I14" s="273" t="s">
        <v>289</v>
      </c>
      <c r="J14" s="273">
        <f>'Pay App 13'!H33</f>
        <v>0</v>
      </c>
      <c r="K14" s="273">
        <f>IF(L14&gt;0,'Pay App 13'!$G$149,0)</f>
        <v>0</v>
      </c>
      <c r="L14" s="273">
        <f>'Pay App 13'!H149</f>
        <v>0</v>
      </c>
      <c r="N14" s="273" t="str">
        <f>'Pay App 1'!B69</f>
        <v>01 37 00</v>
      </c>
      <c r="O14" s="273" t="str">
        <f>'Pay App 1'!C69</f>
        <v>Weather Allowance (All Trades)</v>
      </c>
      <c r="P14" s="276">
        <f>SUMIFS('PCO Log'!$E23:$SJ23,'PCO Log'!$E$8:$SJ$8,'Graph Data'!P$1,'PCO Log'!$E$6:$SJ$6,"Approved")</f>
        <v>0</v>
      </c>
      <c r="Q14" s="276">
        <f>SUMIFS('PCO Log'!$E23:$SJ23,'PCO Log'!$E$8:$SJ$8,'Graph Data'!Q$1,'PCO Log'!$E$6:$SJ$6,"Approved")</f>
        <v>0</v>
      </c>
      <c r="R14" s="276">
        <f>SUMIFS('PCO Log'!$E23:$SJ23,'PCO Log'!$E$8:$SJ$8,'Graph Data'!R$1,'PCO Log'!$E$6:$SJ$6,"Approved")</f>
        <v>0</v>
      </c>
      <c r="S14" s="276">
        <f>SUMIFS('PCO Log'!$E23:$SJ23,'PCO Log'!$E$8:$SJ$8,'Graph Data'!S$1,'PCO Log'!$E$6:$SJ$6,"Approved")</f>
        <v>0</v>
      </c>
      <c r="T14" s="276">
        <f>SUMIFS('PCO Log'!$E23:$SJ23,'PCO Log'!$E$8:$SJ$8,'Graph Data'!T$1,'PCO Log'!$E$6:$SJ$6,"Approved")</f>
        <v>0</v>
      </c>
      <c r="U14" s="276">
        <f>SUMIFS('PCO Log'!$E23:$SJ23,'PCO Log'!$E$8:$SJ$8,'Graph Data'!U$1,'PCO Log'!$E$6:$SJ$6,"Approved")</f>
        <v>0</v>
      </c>
      <c r="V14" s="276">
        <f>SUMIFS('PCO Log'!$E23:$SJ23,'PCO Log'!$E$8:$SJ$8,'Graph Data'!V$1,'PCO Log'!$E$6:$SJ$6,"Approved")</f>
        <v>0</v>
      </c>
      <c r="W14" s="276">
        <f>SUMIFS('PCO Log'!$E23:$SJ23,'PCO Log'!$E$8:$SJ$8,'Graph Data'!W$1,'PCO Log'!$E$6:$SJ$6,"Approved")</f>
        <v>0</v>
      </c>
      <c r="X14" s="276">
        <f>SUMIFS('PCO Log'!$E23:$SJ23,'PCO Log'!$E$8:$SJ$8,'Graph Data'!X$1,'PCO Log'!$E$6:$SJ$6,"Approved")</f>
        <v>0</v>
      </c>
      <c r="Y14" s="276">
        <f>SUMIFS('PCO Log'!$E23:$SJ23,'PCO Log'!$E$8:$SJ$8,'Graph Data'!Y$1,'PCO Log'!$E$6:$SJ$6,"Approved")</f>
        <v>0</v>
      </c>
      <c r="Z14" s="276">
        <f>SUMIFS('PCO Log'!$E23:$SJ23,'PCO Log'!$E$8:$SJ$8,'Graph Data'!Z$1,'PCO Log'!$E$6:$SJ$6,"Approved")</f>
        <v>0</v>
      </c>
      <c r="AA14" s="276">
        <f>SUMIFS('PCO Log'!$E23:$SJ23,'PCO Log'!$E$8:$SJ$8,'Graph Data'!AA$1,'PCO Log'!$E$6:$SJ$6,"Approved")</f>
        <v>0</v>
      </c>
      <c r="AB14" s="276">
        <f>SUMIFS('PCO Log'!$E23:$SJ23,'PCO Log'!$E$8:$SJ$8,'Graph Data'!AB$1,'PCO Log'!$E$6:$SJ$6,"Approved")</f>
        <v>0</v>
      </c>
      <c r="AC14" s="276">
        <f>SUMIFS('PCO Log'!$E23:$SJ23,'PCO Log'!$E$8:$SJ$8,'Graph Data'!AC$1,'PCO Log'!$E$6:$SJ$6,"Approved")</f>
        <v>0</v>
      </c>
      <c r="AD14" s="276">
        <f>SUMIFS('PCO Log'!$E23:$SJ23,'PCO Log'!$E$8:$SJ$8,'Graph Data'!AD$1,'PCO Log'!$E$6:$SJ$6,"Approved")</f>
        <v>0</v>
      </c>
      <c r="AE14" s="276">
        <f>SUMIFS('PCO Log'!$E23:$SJ23,'PCO Log'!$E$8:$SJ$8,'Graph Data'!AE$1,'PCO Log'!$E$6:$SJ$6,"Approved")</f>
        <v>0</v>
      </c>
      <c r="AF14" s="276">
        <f>SUMIFS('PCO Log'!$E23:$SJ23,'PCO Log'!$E$8:$SJ$8,'Graph Data'!AF$1,'PCO Log'!$E$6:$SJ$6,"Approved")</f>
        <v>0</v>
      </c>
      <c r="AG14" s="276">
        <f>SUMIFS('PCO Log'!$E23:$SJ23,'PCO Log'!$E$8:$SJ$8,'Graph Data'!AG$1,'PCO Log'!$E$6:$SJ$6,"Approved")</f>
        <v>0</v>
      </c>
      <c r="AH14" s="276">
        <f>SUMIFS('PCO Log'!$E23:$SJ23,'PCO Log'!$E$8:$SJ$8,'Graph Data'!AH$1,'PCO Log'!$E$6:$SJ$6,"Approved")</f>
        <v>0</v>
      </c>
      <c r="AI14" s="276">
        <f>SUMIFS('PCO Log'!$E23:$SJ23,'PCO Log'!$E$8:$SJ$8,'Graph Data'!AI$1,'PCO Log'!$E$6:$SJ$6,"Approved")</f>
        <v>0</v>
      </c>
      <c r="AJ14" s="276">
        <f>SUMIFS('PCO Log'!$E23:$SJ23,'PCO Log'!$E$8:$SJ$8,'Graph Data'!AJ$1,'PCO Log'!$E$6:$SJ$6,"Approved")</f>
        <v>0</v>
      </c>
      <c r="AK14" s="276">
        <f>SUMIFS('PCO Log'!$E23:$SJ23,'PCO Log'!$E$8:$SJ$8,'Graph Data'!AK$1,'PCO Log'!$E$6:$SJ$6,"Approved")</f>
        <v>0</v>
      </c>
      <c r="AL14" s="276">
        <f>SUMIFS('PCO Log'!$E23:$SJ23,'PCO Log'!$E$8:$SJ$8,'Graph Data'!AL$1,'PCO Log'!$E$6:$SJ$6,"Approved")</f>
        <v>0</v>
      </c>
      <c r="AM14" s="276">
        <f>SUMIFS('PCO Log'!$E23:$SJ23,'PCO Log'!$E$8:$SJ$8,'Graph Data'!AM$1,'PCO Log'!$E$6:$SJ$6,"Approved")</f>
        <v>0</v>
      </c>
      <c r="AN14" s="276">
        <f>SUMIFS('PCO Log'!$E23:$SJ23,'PCO Log'!$E$8:$SJ$8,'Graph Data'!AN$1,'PCO Log'!$E$6:$SJ$6,"Approved")</f>
        <v>0</v>
      </c>
      <c r="AO14" s="276">
        <f>SUMIFS('PCO Log'!$E23:$SJ23,'PCO Log'!$E$8:$SJ$8,'Graph Data'!AO$1,'PCO Log'!$E$6:$SJ$6,"Approved")</f>
        <v>0</v>
      </c>
      <c r="AP14" s="276">
        <f>SUMIFS('PCO Log'!$E23:$SJ23,'PCO Log'!$E$8:$SJ$8,'Graph Data'!AP$1,'PCO Log'!$E$6:$SJ$6,"Approved")</f>
        <v>0</v>
      </c>
      <c r="AQ14" s="276">
        <f>SUMIFS('PCO Log'!$E23:$SJ23,'PCO Log'!$E$8:$SJ$8,'Graph Data'!AQ$1,'PCO Log'!$E$6:$SJ$6,"Approved")</f>
        <v>0</v>
      </c>
      <c r="AR14" s="276">
        <f>SUMIFS('PCO Log'!$E23:$SJ23,'PCO Log'!$E$8:$SJ$8,'Graph Data'!AR$1,'PCO Log'!$E$6:$SJ$6,"Approved")</f>
        <v>0</v>
      </c>
      <c r="AS14" s="276">
        <f>SUMIFS('PCO Log'!$E23:$SJ23,'PCO Log'!$E$8:$SJ$8,'Graph Data'!AS$1,'PCO Log'!$E$6:$SJ$6,"Approved")</f>
        <v>0</v>
      </c>
      <c r="AT14" s="276">
        <f>SUMIFS('PCO Log'!$E23:$SJ23,'PCO Log'!$E$8:$SJ$8,'Graph Data'!AT$1,'PCO Log'!$E$6:$SJ$6,"Approved")</f>
        <v>0</v>
      </c>
      <c r="AU14" s="276">
        <f>SUMIFS('PCO Log'!$E23:$SJ23,'PCO Log'!$E$8:$SJ$8,'Graph Data'!AU$1,'PCO Log'!$E$6:$SJ$6,"Approved")</f>
        <v>0</v>
      </c>
      <c r="AV14" s="276">
        <f>SUMIFS('PCO Log'!$E23:$SJ23,'PCO Log'!$E$8:$SJ$8,'Graph Data'!AV$1,'PCO Log'!$E$6:$SJ$6,"Approved")</f>
        <v>0</v>
      </c>
      <c r="AW14" s="276">
        <f>SUMIFS('PCO Log'!$E23:$SJ23,'PCO Log'!$E$8:$SJ$8,'Graph Data'!AW$1,'PCO Log'!$E$6:$SJ$6,"Approved")</f>
        <v>0</v>
      </c>
      <c r="AX14" s="276">
        <f>SUMIFS('PCO Log'!$E23:$SJ23,'PCO Log'!$E$8:$SJ$8,'Graph Data'!AX$1,'PCO Log'!$E$6:$SJ$6,"Approved")</f>
        <v>0</v>
      </c>
      <c r="AY14" s="276">
        <f>SUMIFS('PCO Log'!$E23:$SJ23,'PCO Log'!$E$8:$SJ$8,'Graph Data'!AY$1,'PCO Log'!$E$6:$SJ$6,"Approved")</f>
        <v>0</v>
      </c>
      <c r="AZ14" s="276">
        <f>SUMIFS('PCO Log'!$E23:$SJ23,'PCO Log'!$E$8:$SJ$8,'Graph Data'!AZ$1,'PCO Log'!$E$6:$SJ$6,"Approved")</f>
        <v>0</v>
      </c>
      <c r="BA14" s="276">
        <f>SUMIFS('PCO Log'!$E23:$SJ23,'PCO Log'!$E$8:$SJ$8,'Graph Data'!BA$1,'PCO Log'!$E$6:$SJ$6,"Approved")</f>
        <v>0</v>
      </c>
      <c r="BB14" s="276">
        <f>SUMIFS('PCO Log'!$E23:$SJ23,'PCO Log'!$E$8:$SJ$8,'Graph Data'!BB$1,'PCO Log'!$E$6:$SJ$6,"Approved")</f>
        <v>0</v>
      </c>
      <c r="BC14" s="276">
        <f>SUMIFS('PCO Log'!$E23:$SJ23,'PCO Log'!$E$8:$SJ$8,'Graph Data'!BC$1,'PCO Log'!$E$6:$SJ$6,"Approved")</f>
        <v>0</v>
      </c>
      <c r="BD14" s="276">
        <f>SUMIFS('PCO Log'!$E23:$SJ23,'PCO Log'!$E$8:$SJ$8,'Graph Data'!BD$1,'PCO Log'!$E$6:$SJ$6,"Approved")</f>
        <v>0</v>
      </c>
      <c r="BE14" s="276">
        <f>SUMIFS('PCO Log'!$E23:$SJ23,'PCO Log'!$E$8:$SJ$8,'Graph Data'!BE$1,'PCO Log'!$E$6:$SJ$6,"Approved")</f>
        <v>0</v>
      </c>
      <c r="BF14" s="276">
        <f>SUMIFS('PCO Log'!$E23:$SJ23,'PCO Log'!$E$8:$SJ$8,'Graph Data'!BF$1,'PCO Log'!$E$6:$SJ$6,"Approved")</f>
        <v>0</v>
      </c>
      <c r="BG14" s="276">
        <f>SUMIFS('PCO Log'!$E23:$SJ23,'PCO Log'!$E$8:$SJ$8,'Graph Data'!BG$1,'PCO Log'!$E$6:$SJ$6,"Approved")</f>
        <v>0</v>
      </c>
      <c r="BH14" s="276">
        <f>SUMIFS('PCO Log'!$E23:$SJ23,'PCO Log'!$E$8:$SJ$8,'Graph Data'!BH$1,'PCO Log'!$E$6:$SJ$6,"Approved")</f>
        <v>0</v>
      </c>
      <c r="BI14" s="276">
        <f>SUMIFS('PCO Log'!$E23:$SJ23,'PCO Log'!$E$8:$SJ$8,'Graph Data'!BI$1,'PCO Log'!$E$6:$SJ$6,"Approved")</f>
        <v>0</v>
      </c>
      <c r="BJ14" s="276">
        <f>SUMIFS('PCO Log'!$E23:$SJ23,'PCO Log'!$E$8:$SJ$8,'Graph Data'!BJ$1,'PCO Log'!$E$6:$SJ$6,"Approved")</f>
        <v>0</v>
      </c>
      <c r="BK14" s="276">
        <f>SUMIFS('PCO Log'!$E23:$SJ23,'PCO Log'!$E$8:$SJ$8,'Graph Data'!BK$1,'PCO Log'!$E$6:$SJ$6,"Approved")</f>
        <v>0</v>
      </c>
      <c r="BL14" s="276">
        <f>SUMIFS('PCO Log'!$E23:$SJ23,'PCO Log'!$E$8:$SJ$8,'Graph Data'!BL$1,'PCO Log'!$E$6:$SJ$6,"Approved")</f>
        <v>0</v>
      </c>
      <c r="BM14" s="276">
        <f>SUMIFS('PCO Log'!$E23:$SJ23,'PCO Log'!$E$8:$SJ$8,'Graph Data'!BM$1,'PCO Log'!$E$6:$SJ$6,"Approved")</f>
        <v>0</v>
      </c>
      <c r="BN14" s="276">
        <f>SUMIFS('PCO Log'!$E23:$SJ23,'PCO Log'!$E$8:$SJ$8,'Graph Data'!BN$1,'PCO Log'!$E$6:$SJ$6,"Approved")</f>
        <v>0</v>
      </c>
      <c r="BO14" s="276">
        <f>SUMIFS('PCO Log'!$E23:$SJ23,'PCO Log'!$E$8:$SJ$8,'Graph Data'!BO$1,'PCO Log'!$E$6:$SJ$6,"Approved")</f>
        <v>0</v>
      </c>
      <c r="BP14" s="276">
        <f>SUMIFS('PCO Log'!$E23:$SJ23,'PCO Log'!$E$8:$SJ$8,'Graph Data'!BP$1,'PCO Log'!$E$6:$SJ$6,"Approved")</f>
        <v>0</v>
      </c>
      <c r="BQ14" s="276">
        <f>SUMIFS('PCO Log'!$E23:$SJ23,'PCO Log'!$E$8:$SJ$8,'Graph Data'!BQ$1,'PCO Log'!$E$6:$SJ$6,"Approved")</f>
        <v>0</v>
      </c>
      <c r="BR14" s="276">
        <f>SUMIFS('PCO Log'!$E23:$SJ23,'PCO Log'!$E$8:$SJ$8,'Graph Data'!BR$1,'PCO Log'!$E$6:$SJ$6,"Approved")</f>
        <v>0</v>
      </c>
      <c r="BS14" s="276">
        <f>SUMIFS('PCO Log'!$E23:$SJ23,'PCO Log'!$E$8:$SJ$8,'Graph Data'!BS$1,'PCO Log'!$E$6:$SJ$6,"Approved")</f>
        <v>0</v>
      </c>
      <c r="BT14" s="276">
        <f>SUMIFS('PCO Log'!$E23:$SJ23,'PCO Log'!$E$8:$SJ$8,'Graph Data'!BT$1,'PCO Log'!$E$6:$SJ$6,"Approved")</f>
        <v>0</v>
      </c>
      <c r="BU14" s="276">
        <f>SUMIFS('PCO Log'!$E23:$SJ23,'PCO Log'!$E$8:$SJ$8,'Graph Data'!BU$1,'PCO Log'!$E$6:$SJ$6,"Approved")</f>
        <v>0</v>
      </c>
      <c r="BV14" s="276">
        <f>SUMIFS('PCO Log'!$E23:$SJ23,'PCO Log'!$E$8:$SJ$8,'Graph Data'!BV$1,'PCO Log'!$E$6:$SJ$6,"Approved")</f>
        <v>0</v>
      </c>
      <c r="BW14" s="276">
        <f>SUMIFS('PCO Log'!$E23:$SJ23,'PCO Log'!$E$8:$SJ$8,'Graph Data'!BW$1,'PCO Log'!$E$6:$SJ$6,"Approved")</f>
        <v>0</v>
      </c>
    </row>
    <row r="15" spans="1:75" x14ac:dyDescent="0.25">
      <c r="A15" s="273" t="s">
        <v>366</v>
      </c>
      <c r="B15" s="273">
        <f>'PCO Log'!R6</f>
        <v>0</v>
      </c>
      <c r="C15" s="273">
        <f>'PCO Log'!R4</f>
        <v>0</v>
      </c>
      <c r="D15" s="273">
        <f>'PCO Log'!R7</f>
        <v>0</v>
      </c>
      <c r="E15" s="273">
        <f>'PCO Log'!R3</f>
        <v>0</v>
      </c>
      <c r="F15" s="276">
        <f>'PCO Log'!R9</f>
        <v>0</v>
      </c>
      <c r="G15" s="277">
        <f>'PCO Log'!R5</f>
        <v>0</v>
      </c>
      <c r="I15" s="273" t="s">
        <v>290</v>
      </c>
      <c r="J15" s="273">
        <f>'Pay App 14'!H33</f>
        <v>0</v>
      </c>
      <c r="K15" s="273">
        <f>IF(L15&gt;0,'Pay App 14'!$G$149,0)</f>
        <v>0</v>
      </c>
      <c r="L15" s="273">
        <f>'Pay App 14'!H149</f>
        <v>0</v>
      </c>
      <c r="N15" s="273" t="str">
        <f>'Pay App 1'!B70</f>
        <v>01 74 23</v>
      </c>
      <c r="O15" s="273" t="str">
        <f>'Pay App 1'!C70</f>
        <v>Cleaning (Final)</v>
      </c>
      <c r="P15" s="276">
        <f>SUMIFS('PCO Log'!$E24:$SJ24,'PCO Log'!$E$8:$SJ$8,'Graph Data'!P$1,'PCO Log'!$E$6:$SJ$6,"Approved")</f>
        <v>0</v>
      </c>
      <c r="Q15" s="276">
        <f>SUMIFS('PCO Log'!$E24:$SJ24,'PCO Log'!$E$8:$SJ$8,'Graph Data'!Q$1,'PCO Log'!$E$6:$SJ$6,"Approved")</f>
        <v>0</v>
      </c>
      <c r="R15" s="276">
        <f>SUMIFS('PCO Log'!$E24:$SJ24,'PCO Log'!$E$8:$SJ$8,'Graph Data'!R$1,'PCO Log'!$E$6:$SJ$6,"Approved")</f>
        <v>0</v>
      </c>
      <c r="S15" s="276">
        <f>SUMIFS('PCO Log'!$E24:$SJ24,'PCO Log'!$E$8:$SJ$8,'Graph Data'!S$1,'PCO Log'!$E$6:$SJ$6,"Approved")</f>
        <v>0</v>
      </c>
      <c r="T15" s="276">
        <f>SUMIFS('PCO Log'!$E24:$SJ24,'PCO Log'!$E$8:$SJ$8,'Graph Data'!T$1,'PCO Log'!$E$6:$SJ$6,"Approved")</f>
        <v>0</v>
      </c>
      <c r="U15" s="276">
        <f>SUMIFS('PCO Log'!$E24:$SJ24,'PCO Log'!$E$8:$SJ$8,'Graph Data'!U$1,'PCO Log'!$E$6:$SJ$6,"Approved")</f>
        <v>0</v>
      </c>
      <c r="V15" s="276">
        <f>SUMIFS('PCO Log'!$E24:$SJ24,'PCO Log'!$E$8:$SJ$8,'Graph Data'!V$1,'PCO Log'!$E$6:$SJ$6,"Approved")</f>
        <v>0</v>
      </c>
      <c r="W15" s="276">
        <f>SUMIFS('PCO Log'!$E24:$SJ24,'PCO Log'!$E$8:$SJ$8,'Graph Data'!W$1,'PCO Log'!$E$6:$SJ$6,"Approved")</f>
        <v>0</v>
      </c>
      <c r="X15" s="276">
        <f>SUMIFS('PCO Log'!$E24:$SJ24,'PCO Log'!$E$8:$SJ$8,'Graph Data'!X$1,'PCO Log'!$E$6:$SJ$6,"Approved")</f>
        <v>0</v>
      </c>
      <c r="Y15" s="276">
        <f>SUMIFS('PCO Log'!$E24:$SJ24,'PCO Log'!$E$8:$SJ$8,'Graph Data'!Y$1,'PCO Log'!$E$6:$SJ$6,"Approved")</f>
        <v>0</v>
      </c>
      <c r="Z15" s="276">
        <f>SUMIFS('PCO Log'!$E24:$SJ24,'PCO Log'!$E$8:$SJ$8,'Graph Data'!Z$1,'PCO Log'!$E$6:$SJ$6,"Approved")</f>
        <v>0</v>
      </c>
      <c r="AA15" s="276">
        <f>SUMIFS('PCO Log'!$E24:$SJ24,'PCO Log'!$E$8:$SJ$8,'Graph Data'!AA$1,'PCO Log'!$E$6:$SJ$6,"Approved")</f>
        <v>0</v>
      </c>
      <c r="AB15" s="276">
        <f>SUMIFS('PCO Log'!$E24:$SJ24,'PCO Log'!$E$8:$SJ$8,'Graph Data'!AB$1,'PCO Log'!$E$6:$SJ$6,"Approved")</f>
        <v>0</v>
      </c>
      <c r="AC15" s="276">
        <f>SUMIFS('PCO Log'!$E24:$SJ24,'PCO Log'!$E$8:$SJ$8,'Graph Data'!AC$1,'PCO Log'!$E$6:$SJ$6,"Approved")</f>
        <v>0</v>
      </c>
      <c r="AD15" s="276">
        <f>SUMIFS('PCO Log'!$E24:$SJ24,'PCO Log'!$E$8:$SJ$8,'Graph Data'!AD$1,'PCO Log'!$E$6:$SJ$6,"Approved")</f>
        <v>0</v>
      </c>
      <c r="AE15" s="276">
        <f>SUMIFS('PCO Log'!$E24:$SJ24,'PCO Log'!$E$8:$SJ$8,'Graph Data'!AE$1,'PCO Log'!$E$6:$SJ$6,"Approved")</f>
        <v>0</v>
      </c>
      <c r="AF15" s="276">
        <f>SUMIFS('PCO Log'!$E24:$SJ24,'PCO Log'!$E$8:$SJ$8,'Graph Data'!AF$1,'PCO Log'!$E$6:$SJ$6,"Approved")</f>
        <v>0</v>
      </c>
      <c r="AG15" s="276">
        <f>SUMIFS('PCO Log'!$E24:$SJ24,'PCO Log'!$E$8:$SJ$8,'Graph Data'!AG$1,'PCO Log'!$E$6:$SJ$6,"Approved")</f>
        <v>0</v>
      </c>
      <c r="AH15" s="276">
        <f>SUMIFS('PCO Log'!$E24:$SJ24,'PCO Log'!$E$8:$SJ$8,'Graph Data'!AH$1,'PCO Log'!$E$6:$SJ$6,"Approved")</f>
        <v>0</v>
      </c>
      <c r="AI15" s="276">
        <f>SUMIFS('PCO Log'!$E24:$SJ24,'PCO Log'!$E$8:$SJ$8,'Graph Data'!AI$1,'PCO Log'!$E$6:$SJ$6,"Approved")</f>
        <v>0</v>
      </c>
      <c r="AJ15" s="276">
        <f>SUMIFS('PCO Log'!$E24:$SJ24,'PCO Log'!$E$8:$SJ$8,'Graph Data'!AJ$1,'PCO Log'!$E$6:$SJ$6,"Approved")</f>
        <v>0</v>
      </c>
      <c r="AK15" s="276">
        <f>SUMIFS('PCO Log'!$E24:$SJ24,'PCO Log'!$E$8:$SJ$8,'Graph Data'!AK$1,'PCO Log'!$E$6:$SJ$6,"Approved")</f>
        <v>0</v>
      </c>
      <c r="AL15" s="276">
        <f>SUMIFS('PCO Log'!$E24:$SJ24,'PCO Log'!$E$8:$SJ$8,'Graph Data'!AL$1,'PCO Log'!$E$6:$SJ$6,"Approved")</f>
        <v>0</v>
      </c>
      <c r="AM15" s="276">
        <f>SUMIFS('PCO Log'!$E24:$SJ24,'PCO Log'!$E$8:$SJ$8,'Graph Data'!AM$1,'PCO Log'!$E$6:$SJ$6,"Approved")</f>
        <v>0</v>
      </c>
      <c r="AN15" s="276">
        <f>SUMIFS('PCO Log'!$E24:$SJ24,'PCO Log'!$E$8:$SJ$8,'Graph Data'!AN$1,'PCO Log'!$E$6:$SJ$6,"Approved")</f>
        <v>0</v>
      </c>
      <c r="AO15" s="276">
        <f>SUMIFS('PCO Log'!$E24:$SJ24,'PCO Log'!$E$8:$SJ$8,'Graph Data'!AO$1,'PCO Log'!$E$6:$SJ$6,"Approved")</f>
        <v>0</v>
      </c>
      <c r="AP15" s="276">
        <f>SUMIFS('PCO Log'!$E24:$SJ24,'PCO Log'!$E$8:$SJ$8,'Graph Data'!AP$1,'PCO Log'!$E$6:$SJ$6,"Approved")</f>
        <v>0</v>
      </c>
      <c r="AQ15" s="276">
        <f>SUMIFS('PCO Log'!$E24:$SJ24,'PCO Log'!$E$8:$SJ$8,'Graph Data'!AQ$1,'PCO Log'!$E$6:$SJ$6,"Approved")</f>
        <v>0</v>
      </c>
      <c r="AR15" s="276">
        <f>SUMIFS('PCO Log'!$E24:$SJ24,'PCO Log'!$E$8:$SJ$8,'Graph Data'!AR$1,'PCO Log'!$E$6:$SJ$6,"Approved")</f>
        <v>0</v>
      </c>
      <c r="AS15" s="276">
        <f>SUMIFS('PCO Log'!$E24:$SJ24,'PCO Log'!$E$8:$SJ$8,'Graph Data'!AS$1,'PCO Log'!$E$6:$SJ$6,"Approved")</f>
        <v>0</v>
      </c>
      <c r="AT15" s="276">
        <f>SUMIFS('PCO Log'!$E24:$SJ24,'PCO Log'!$E$8:$SJ$8,'Graph Data'!AT$1,'PCO Log'!$E$6:$SJ$6,"Approved")</f>
        <v>0</v>
      </c>
      <c r="AU15" s="276">
        <f>SUMIFS('PCO Log'!$E24:$SJ24,'PCO Log'!$E$8:$SJ$8,'Graph Data'!AU$1,'PCO Log'!$E$6:$SJ$6,"Approved")</f>
        <v>0</v>
      </c>
      <c r="AV15" s="276">
        <f>SUMIFS('PCO Log'!$E24:$SJ24,'PCO Log'!$E$8:$SJ$8,'Graph Data'!AV$1,'PCO Log'!$E$6:$SJ$6,"Approved")</f>
        <v>0</v>
      </c>
      <c r="AW15" s="276">
        <f>SUMIFS('PCO Log'!$E24:$SJ24,'PCO Log'!$E$8:$SJ$8,'Graph Data'!AW$1,'PCO Log'!$E$6:$SJ$6,"Approved")</f>
        <v>0</v>
      </c>
      <c r="AX15" s="276">
        <f>SUMIFS('PCO Log'!$E24:$SJ24,'PCO Log'!$E$8:$SJ$8,'Graph Data'!AX$1,'PCO Log'!$E$6:$SJ$6,"Approved")</f>
        <v>0</v>
      </c>
      <c r="AY15" s="276">
        <f>SUMIFS('PCO Log'!$E24:$SJ24,'PCO Log'!$E$8:$SJ$8,'Graph Data'!AY$1,'PCO Log'!$E$6:$SJ$6,"Approved")</f>
        <v>0</v>
      </c>
      <c r="AZ15" s="276">
        <f>SUMIFS('PCO Log'!$E24:$SJ24,'PCO Log'!$E$8:$SJ$8,'Graph Data'!AZ$1,'PCO Log'!$E$6:$SJ$6,"Approved")</f>
        <v>0</v>
      </c>
      <c r="BA15" s="276">
        <f>SUMIFS('PCO Log'!$E24:$SJ24,'PCO Log'!$E$8:$SJ$8,'Graph Data'!BA$1,'PCO Log'!$E$6:$SJ$6,"Approved")</f>
        <v>0</v>
      </c>
      <c r="BB15" s="276">
        <f>SUMIFS('PCO Log'!$E24:$SJ24,'PCO Log'!$E$8:$SJ$8,'Graph Data'!BB$1,'PCO Log'!$E$6:$SJ$6,"Approved")</f>
        <v>0</v>
      </c>
      <c r="BC15" s="276">
        <f>SUMIFS('PCO Log'!$E24:$SJ24,'PCO Log'!$E$8:$SJ$8,'Graph Data'!BC$1,'PCO Log'!$E$6:$SJ$6,"Approved")</f>
        <v>0</v>
      </c>
      <c r="BD15" s="276">
        <f>SUMIFS('PCO Log'!$E24:$SJ24,'PCO Log'!$E$8:$SJ$8,'Graph Data'!BD$1,'PCO Log'!$E$6:$SJ$6,"Approved")</f>
        <v>0</v>
      </c>
      <c r="BE15" s="276">
        <f>SUMIFS('PCO Log'!$E24:$SJ24,'PCO Log'!$E$8:$SJ$8,'Graph Data'!BE$1,'PCO Log'!$E$6:$SJ$6,"Approved")</f>
        <v>0</v>
      </c>
      <c r="BF15" s="276">
        <f>SUMIFS('PCO Log'!$E24:$SJ24,'PCO Log'!$E$8:$SJ$8,'Graph Data'!BF$1,'PCO Log'!$E$6:$SJ$6,"Approved")</f>
        <v>0</v>
      </c>
      <c r="BG15" s="276">
        <f>SUMIFS('PCO Log'!$E24:$SJ24,'PCO Log'!$E$8:$SJ$8,'Graph Data'!BG$1,'PCO Log'!$E$6:$SJ$6,"Approved")</f>
        <v>0</v>
      </c>
      <c r="BH15" s="276">
        <f>SUMIFS('PCO Log'!$E24:$SJ24,'PCO Log'!$E$8:$SJ$8,'Graph Data'!BH$1,'PCO Log'!$E$6:$SJ$6,"Approved")</f>
        <v>0</v>
      </c>
      <c r="BI15" s="276">
        <f>SUMIFS('PCO Log'!$E24:$SJ24,'PCO Log'!$E$8:$SJ$8,'Graph Data'!BI$1,'PCO Log'!$E$6:$SJ$6,"Approved")</f>
        <v>0</v>
      </c>
      <c r="BJ15" s="276">
        <f>SUMIFS('PCO Log'!$E24:$SJ24,'PCO Log'!$E$8:$SJ$8,'Graph Data'!BJ$1,'PCO Log'!$E$6:$SJ$6,"Approved")</f>
        <v>0</v>
      </c>
      <c r="BK15" s="276">
        <f>SUMIFS('PCO Log'!$E24:$SJ24,'PCO Log'!$E$8:$SJ$8,'Graph Data'!BK$1,'PCO Log'!$E$6:$SJ$6,"Approved")</f>
        <v>0</v>
      </c>
      <c r="BL15" s="276">
        <f>SUMIFS('PCO Log'!$E24:$SJ24,'PCO Log'!$E$8:$SJ$8,'Graph Data'!BL$1,'PCO Log'!$E$6:$SJ$6,"Approved")</f>
        <v>0</v>
      </c>
      <c r="BM15" s="276">
        <f>SUMIFS('PCO Log'!$E24:$SJ24,'PCO Log'!$E$8:$SJ$8,'Graph Data'!BM$1,'PCO Log'!$E$6:$SJ$6,"Approved")</f>
        <v>0</v>
      </c>
      <c r="BN15" s="276">
        <f>SUMIFS('PCO Log'!$E24:$SJ24,'PCO Log'!$E$8:$SJ$8,'Graph Data'!BN$1,'PCO Log'!$E$6:$SJ$6,"Approved")</f>
        <v>0</v>
      </c>
      <c r="BO15" s="276">
        <f>SUMIFS('PCO Log'!$E24:$SJ24,'PCO Log'!$E$8:$SJ$8,'Graph Data'!BO$1,'PCO Log'!$E$6:$SJ$6,"Approved")</f>
        <v>0</v>
      </c>
      <c r="BP15" s="276">
        <f>SUMIFS('PCO Log'!$E24:$SJ24,'PCO Log'!$E$8:$SJ$8,'Graph Data'!BP$1,'PCO Log'!$E$6:$SJ$6,"Approved")</f>
        <v>0</v>
      </c>
      <c r="BQ15" s="276">
        <f>SUMIFS('PCO Log'!$E24:$SJ24,'PCO Log'!$E$8:$SJ$8,'Graph Data'!BQ$1,'PCO Log'!$E$6:$SJ$6,"Approved")</f>
        <v>0</v>
      </c>
      <c r="BR15" s="276">
        <f>SUMIFS('PCO Log'!$E24:$SJ24,'PCO Log'!$E$8:$SJ$8,'Graph Data'!BR$1,'PCO Log'!$E$6:$SJ$6,"Approved")</f>
        <v>0</v>
      </c>
      <c r="BS15" s="276">
        <f>SUMIFS('PCO Log'!$E24:$SJ24,'PCO Log'!$E$8:$SJ$8,'Graph Data'!BS$1,'PCO Log'!$E$6:$SJ$6,"Approved")</f>
        <v>0</v>
      </c>
      <c r="BT15" s="276">
        <f>SUMIFS('PCO Log'!$E24:$SJ24,'PCO Log'!$E$8:$SJ$8,'Graph Data'!BT$1,'PCO Log'!$E$6:$SJ$6,"Approved")</f>
        <v>0</v>
      </c>
      <c r="BU15" s="276">
        <f>SUMIFS('PCO Log'!$E24:$SJ24,'PCO Log'!$E$8:$SJ$8,'Graph Data'!BU$1,'PCO Log'!$E$6:$SJ$6,"Approved")</f>
        <v>0</v>
      </c>
      <c r="BV15" s="276">
        <f>SUMIFS('PCO Log'!$E24:$SJ24,'PCO Log'!$E$8:$SJ$8,'Graph Data'!BV$1,'PCO Log'!$E$6:$SJ$6,"Approved")</f>
        <v>0</v>
      </c>
      <c r="BW15" s="276">
        <f>SUMIFS('PCO Log'!$E24:$SJ24,'PCO Log'!$E$8:$SJ$8,'Graph Data'!BW$1,'PCO Log'!$E$6:$SJ$6,"Approved")</f>
        <v>0</v>
      </c>
    </row>
    <row r="16" spans="1:75" x14ac:dyDescent="0.25">
      <c r="A16" s="273" t="s">
        <v>367</v>
      </c>
      <c r="B16" s="273">
        <f>'PCO Log'!S6</f>
        <v>0</v>
      </c>
      <c r="C16" s="273">
        <f>'PCO Log'!S4</f>
        <v>0</v>
      </c>
      <c r="D16" s="273">
        <f>'PCO Log'!S7</f>
        <v>0</v>
      </c>
      <c r="E16" s="273">
        <f>'PCO Log'!S3</f>
        <v>0</v>
      </c>
      <c r="F16" s="276">
        <f>'PCO Log'!S9</f>
        <v>0</v>
      </c>
      <c r="G16" s="277">
        <f>'PCO Log'!S5</f>
        <v>0</v>
      </c>
      <c r="I16" s="273" t="s">
        <v>291</v>
      </c>
      <c r="J16" s="273">
        <f>'Pay App 15'!H33</f>
        <v>0</v>
      </c>
      <c r="K16" s="273">
        <f>IF(L16&gt;0,'Pay App 15'!$G$149,0)</f>
        <v>0</v>
      </c>
      <c r="L16" s="273">
        <f>'Pay App 15'!H149</f>
        <v>0</v>
      </c>
      <c r="N16" s="273" t="str">
        <f>'Pay App 1'!B71</f>
        <v>02 21 00</v>
      </c>
      <c r="O16" s="273" t="str">
        <f>'Pay App 1'!C71</f>
        <v>Survey/Engineering</v>
      </c>
      <c r="P16" s="276">
        <f>SUMIFS('PCO Log'!$E25:$SJ25,'PCO Log'!$E$8:$SJ$8,'Graph Data'!P$1,'PCO Log'!$E$6:$SJ$6,"Approved")</f>
        <v>0</v>
      </c>
      <c r="Q16" s="276">
        <f>SUMIFS('PCO Log'!$E25:$SJ25,'PCO Log'!$E$8:$SJ$8,'Graph Data'!Q$1,'PCO Log'!$E$6:$SJ$6,"Approved")</f>
        <v>0</v>
      </c>
      <c r="R16" s="276">
        <f>SUMIFS('PCO Log'!$E25:$SJ25,'PCO Log'!$E$8:$SJ$8,'Graph Data'!R$1,'PCO Log'!$E$6:$SJ$6,"Approved")</f>
        <v>0</v>
      </c>
      <c r="S16" s="276">
        <f>SUMIFS('PCO Log'!$E25:$SJ25,'PCO Log'!$E$8:$SJ$8,'Graph Data'!S$1,'PCO Log'!$E$6:$SJ$6,"Approved")</f>
        <v>0</v>
      </c>
      <c r="T16" s="276">
        <f>SUMIFS('PCO Log'!$E25:$SJ25,'PCO Log'!$E$8:$SJ$8,'Graph Data'!T$1,'PCO Log'!$E$6:$SJ$6,"Approved")</f>
        <v>0</v>
      </c>
      <c r="U16" s="276">
        <f>SUMIFS('PCO Log'!$E25:$SJ25,'PCO Log'!$E$8:$SJ$8,'Graph Data'!U$1,'PCO Log'!$E$6:$SJ$6,"Approved")</f>
        <v>0</v>
      </c>
      <c r="V16" s="276">
        <f>SUMIFS('PCO Log'!$E25:$SJ25,'PCO Log'!$E$8:$SJ$8,'Graph Data'!V$1,'PCO Log'!$E$6:$SJ$6,"Approved")</f>
        <v>0</v>
      </c>
      <c r="W16" s="276">
        <f>SUMIFS('PCO Log'!$E25:$SJ25,'PCO Log'!$E$8:$SJ$8,'Graph Data'!W$1,'PCO Log'!$E$6:$SJ$6,"Approved")</f>
        <v>0</v>
      </c>
      <c r="X16" s="276">
        <f>SUMIFS('PCO Log'!$E25:$SJ25,'PCO Log'!$E$8:$SJ$8,'Graph Data'!X$1,'PCO Log'!$E$6:$SJ$6,"Approved")</f>
        <v>0</v>
      </c>
      <c r="Y16" s="276">
        <f>SUMIFS('PCO Log'!$E25:$SJ25,'PCO Log'!$E$8:$SJ$8,'Graph Data'!Y$1,'PCO Log'!$E$6:$SJ$6,"Approved")</f>
        <v>0</v>
      </c>
      <c r="Z16" s="276">
        <f>SUMIFS('PCO Log'!$E25:$SJ25,'PCO Log'!$E$8:$SJ$8,'Graph Data'!Z$1,'PCO Log'!$E$6:$SJ$6,"Approved")</f>
        <v>0</v>
      </c>
      <c r="AA16" s="276">
        <f>SUMIFS('PCO Log'!$E25:$SJ25,'PCO Log'!$E$8:$SJ$8,'Graph Data'!AA$1,'PCO Log'!$E$6:$SJ$6,"Approved")</f>
        <v>0</v>
      </c>
      <c r="AB16" s="276">
        <f>SUMIFS('PCO Log'!$E25:$SJ25,'PCO Log'!$E$8:$SJ$8,'Graph Data'!AB$1,'PCO Log'!$E$6:$SJ$6,"Approved")</f>
        <v>0</v>
      </c>
      <c r="AC16" s="276">
        <f>SUMIFS('PCO Log'!$E25:$SJ25,'PCO Log'!$E$8:$SJ$8,'Graph Data'!AC$1,'PCO Log'!$E$6:$SJ$6,"Approved")</f>
        <v>0</v>
      </c>
      <c r="AD16" s="276">
        <f>SUMIFS('PCO Log'!$E25:$SJ25,'PCO Log'!$E$8:$SJ$8,'Graph Data'!AD$1,'PCO Log'!$E$6:$SJ$6,"Approved")</f>
        <v>0</v>
      </c>
      <c r="AE16" s="276">
        <f>SUMIFS('PCO Log'!$E25:$SJ25,'PCO Log'!$E$8:$SJ$8,'Graph Data'!AE$1,'PCO Log'!$E$6:$SJ$6,"Approved")</f>
        <v>0</v>
      </c>
      <c r="AF16" s="276">
        <f>SUMIFS('PCO Log'!$E25:$SJ25,'PCO Log'!$E$8:$SJ$8,'Graph Data'!AF$1,'PCO Log'!$E$6:$SJ$6,"Approved")</f>
        <v>0</v>
      </c>
      <c r="AG16" s="276">
        <f>SUMIFS('PCO Log'!$E25:$SJ25,'PCO Log'!$E$8:$SJ$8,'Graph Data'!AG$1,'PCO Log'!$E$6:$SJ$6,"Approved")</f>
        <v>0</v>
      </c>
      <c r="AH16" s="276">
        <f>SUMIFS('PCO Log'!$E25:$SJ25,'PCO Log'!$E$8:$SJ$8,'Graph Data'!AH$1,'PCO Log'!$E$6:$SJ$6,"Approved")</f>
        <v>0</v>
      </c>
      <c r="AI16" s="276">
        <f>SUMIFS('PCO Log'!$E25:$SJ25,'PCO Log'!$E$8:$SJ$8,'Graph Data'!AI$1,'PCO Log'!$E$6:$SJ$6,"Approved")</f>
        <v>0</v>
      </c>
      <c r="AJ16" s="276">
        <f>SUMIFS('PCO Log'!$E25:$SJ25,'PCO Log'!$E$8:$SJ$8,'Graph Data'!AJ$1,'PCO Log'!$E$6:$SJ$6,"Approved")</f>
        <v>0</v>
      </c>
      <c r="AK16" s="276">
        <f>SUMIFS('PCO Log'!$E25:$SJ25,'PCO Log'!$E$8:$SJ$8,'Graph Data'!AK$1,'PCO Log'!$E$6:$SJ$6,"Approved")</f>
        <v>0</v>
      </c>
      <c r="AL16" s="276">
        <f>SUMIFS('PCO Log'!$E25:$SJ25,'PCO Log'!$E$8:$SJ$8,'Graph Data'!AL$1,'PCO Log'!$E$6:$SJ$6,"Approved")</f>
        <v>0</v>
      </c>
      <c r="AM16" s="276">
        <f>SUMIFS('PCO Log'!$E25:$SJ25,'PCO Log'!$E$8:$SJ$8,'Graph Data'!AM$1,'PCO Log'!$E$6:$SJ$6,"Approved")</f>
        <v>0</v>
      </c>
      <c r="AN16" s="276">
        <f>SUMIFS('PCO Log'!$E25:$SJ25,'PCO Log'!$E$8:$SJ$8,'Graph Data'!AN$1,'PCO Log'!$E$6:$SJ$6,"Approved")</f>
        <v>0</v>
      </c>
      <c r="AO16" s="276">
        <f>SUMIFS('PCO Log'!$E25:$SJ25,'PCO Log'!$E$8:$SJ$8,'Graph Data'!AO$1,'PCO Log'!$E$6:$SJ$6,"Approved")</f>
        <v>0</v>
      </c>
      <c r="AP16" s="276">
        <f>SUMIFS('PCO Log'!$E25:$SJ25,'PCO Log'!$E$8:$SJ$8,'Graph Data'!AP$1,'PCO Log'!$E$6:$SJ$6,"Approved")</f>
        <v>0</v>
      </c>
      <c r="AQ16" s="276">
        <f>SUMIFS('PCO Log'!$E25:$SJ25,'PCO Log'!$E$8:$SJ$8,'Graph Data'!AQ$1,'PCO Log'!$E$6:$SJ$6,"Approved")</f>
        <v>0</v>
      </c>
      <c r="AR16" s="276">
        <f>SUMIFS('PCO Log'!$E25:$SJ25,'PCO Log'!$E$8:$SJ$8,'Graph Data'!AR$1,'PCO Log'!$E$6:$SJ$6,"Approved")</f>
        <v>0</v>
      </c>
      <c r="AS16" s="276">
        <f>SUMIFS('PCO Log'!$E25:$SJ25,'PCO Log'!$E$8:$SJ$8,'Graph Data'!AS$1,'PCO Log'!$E$6:$SJ$6,"Approved")</f>
        <v>0</v>
      </c>
      <c r="AT16" s="276">
        <f>SUMIFS('PCO Log'!$E25:$SJ25,'PCO Log'!$E$8:$SJ$8,'Graph Data'!AT$1,'PCO Log'!$E$6:$SJ$6,"Approved")</f>
        <v>0</v>
      </c>
      <c r="AU16" s="276">
        <f>SUMIFS('PCO Log'!$E25:$SJ25,'PCO Log'!$E$8:$SJ$8,'Graph Data'!AU$1,'PCO Log'!$E$6:$SJ$6,"Approved")</f>
        <v>0</v>
      </c>
      <c r="AV16" s="276">
        <f>SUMIFS('PCO Log'!$E25:$SJ25,'PCO Log'!$E$8:$SJ$8,'Graph Data'!AV$1,'PCO Log'!$E$6:$SJ$6,"Approved")</f>
        <v>0</v>
      </c>
      <c r="AW16" s="276">
        <f>SUMIFS('PCO Log'!$E25:$SJ25,'PCO Log'!$E$8:$SJ$8,'Graph Data'!AW$1,'PCO Log'!$E$6:$SJ$6,"Approved")</f>
        <v>0</v>
      </c>
      <c r="AX16" s="276">
        <f>SUMIFS('PCO Log'!$E25:$SJ25,'PCO Log'!$E$8:$SJ$8,'Graph Data'!AX$1,'PCO Log'!$E$6:$SJ$6,"Approved")</f>
        <v>0</v>
      </c>
      <c r="AY16" s="276">
        <f>SUMIFS('PCO Log'!$E25:$SJ25,'PCO Log'!$E$8:$SJ$8,'Graph Data'!AY$1,'PCO Log'!$E$6:$SJ$6,"Approved")</f>
        <v>0</v>
      </c>
      <c r="AZ16" s="276">
        <f>SUMIFS('PCO Log'!$E25:$SJ25,'PCO Log'!$E$8:$SJ$8,'Graph Data'!AZ$1,'PCO Log'!$E$6:$SJ$6,"Approved")</f>
        <v>0</v>
      </c>
      <c r="BA16" s="276">
        <f>SUMIFS('PCO Log'!$E25:$SJ25,'PCO Log'!$E$8:$SJ$8,'Graph Data'!BA$1,'PCO Log'!$E$6:$SJ$6,"Approved")</f>
        <v>0</v>
      </c>
      <c r="BB16" s="276">
        <f>SUMIFS('PCO Log'!$E25:$SJ25,'PCO Log'!$E$8:$SJ$8,'Graph Data'!BB$1,'PCO Log'!$E$6:$SJ$6,"Approved")</f>
        <v>0</v>
      </c>
      <c r="BC16" s="276">
        <f>SUMIFS('PCO Log'!$E25:$SJ25,'PCO Log'!$E$8:$SJ$8,'Graph Data'!BC$1,'PCO Log'!$E$6:$SJ$6,"Approved")</f>
        <v>0</v>
      </c>
      <c r="BD16" s="276">
        <f>SUMIFS('PCO Log'!$E25:$SJ25,'PCO Log'!$E$8:$SJ$8,'Graph Data'!BD$1,'PCO Log'!$E$6:$SJ$6,"Approved")</f>
        <v>0</v>
      </c>
      <c r="BE16" s="276">
        <f>SUMIFS('PCO Log'!$E25:$SJ25,'PCO Log'!$E$8:$SJ$8,'Graph Data'!BE$1,'PCO Log'!$E$6:$SJ$6,"Approved")</f>
        <v>0</v>
      </c>
      <c r="BF16" s="276">
        <f>SUMIFS('PCO Log'!$E25:$SJ25,'PCO Log'!$E$8:$SJ$8,'Graph Data'!BF$1,'PCO Log'!$E$6:$SJ$6,"Approved")</f>
        <v>0</v>
      </c>
      <c r="BG16" s="276">
        <f>SUMIFS('PCO Log'!$E25:$SJ25,'PCO Log'!$E$8:$SJ$8,'Graph Data'!BG$1,'PCO Log'!$E$6:$SJ$6,"Approved")</f>
        <v>0</v>
      </c>
      <c r="BH16" s="276">
        <f>SUMIFS('PCO Log'!$E25:$SJ25,'PCO Log'!$E$8:$SJ$8,'Graph Data'!BH$1,'PCO Log'!$E$6:$SJ$6,"Approved")</f>
        <v>0</v>
      </c>
      <c r="BI16" s="276">
        <f>SUMIFS('PCO Log'!$E25:$SJ25,'PCO Log'!$E$8:$SJ$8,'Graph Data'!BI$1,'PCO Log'!$E$6:$SJ$6,"Approved")</f>
        <v>0</v>
      </c>
      <c r="BJ16" s="276">
        <f>SUMIFS('PCO Log'!$E25:$SJ25,'PCO Log'!$E$8:$SJ$8,'Graph Data'!BJ$1,'PCO Log'!$E$6:$SJ$6,"Approved")</f>
        <v>0</v>
      </c>
      <c r="BK16" s="276">
        <f>SUMIFS('PCO Log'!$E25:$SJ25,'PCO Log'!$E$8:$SJ$8,'Graph Data'!BK$1,'PCO Log'!$E$6:$SJ$6,"Approved")</f>
        <v>0</v>
      </c>
      <c r="BL16" s="276">
        <f>SUMIFS('PCO Log'!$E25:$SJ25,'PCO Log'!$E$8:$SJ$8,'Graph Data'!BL$1,'PCO Log'!$E$6:$SJ$6,"Approved")</f>
        <v>0</v>
      </c>
      <c r="BM16" s="276">
        <f>SUMIFS('PCO Log'!$E25:$SJ25,'PCO Log'!$E$8:$SJ$8,'Graph Data'!BM$1,'PCO Log'!$E$6:$SJ$6,"Approved")</f>
        <v>0</v>
      </c>
      <c r="BN16" s="276">
        <f>SUMIFS('PCO Log'!$E25:$SJ25,'PCO Log'!$E$8:$SJ$8,'Graph Data'!BN$1,'PCO Log'!$E$6:$SJ$6,"Approved")</f>
        <v>0</v>
      </c>
      <c r="BO16" s="276">
        <f>SUMIFS('PCO Log'!$E25:$SJ25,'PCO Log'!$E$8:$SJ$8,'Graph Data'!BO$1,'PCO Log'!$E$6:$SJ$6,"Approved")</f>
        <v>0</v>
      </c>
      <c r="BP16" s="276">
        <f>SUMIFS('PCO Log'!$E25:$SJ25,'PCO Log'!$E$8:$SJ$8,'Graph Data'!BP$1,'PCO Log'!$E$6:$SJ$6,"Approved")</f>
        <v>0</v>
      </c>
      <c r="BQ16" s="276">
        <f>SUMIFS('PCO Log'!$E25:$SJ25,'PCO Log'!$E$8:$SJ$8,'Graph Data'!BQ$1,'PCO Log'!$E$6:$SJ$6,"Approved")</f>
        <v>0</v>
      </c>
      <c r="BR16" s="276">
        <f>SUMIFS('PCO Log'!$E25:$SJ25,'PCO Log'!$E$8:$SJ$8,'Graph Data'!BR$1,'PCO Log'!$E$6:$SJ$6,"Approved")</f>
        <v>0</v>
      </c>
      <c r="BS16" s="276">
        <f>SUMIFS('PCO Log'!$E25:$SJ25,'PCO Log'!$E$8:$SJ$8,'Graph Data'!BS$1,'PCO Log'!$E$6:$SJ$6,"Approved")</f>
        <v>0</v>
      </c>
      <c r="BT16" s="276">
        <f>SUMIFS('PCO Log'!$E25:$SJ25,'PCO Log'!$E$8:$SJ$8,'Graph Data'!BT$1,'PCO Log'!$E$6:$SJ$6,"Approved")</f>
        <v>0</v>
      </c>
      <c r="BU16" s="276">
        <f>SUMIFS('PCO Log'!$E25:$SJ25,'PCO Log'!$E$8:$SJ$8,'Graph Data'!BU$1,'PCO Log'!$E$6:$SJ$6,"Approved")</f>
        <v>0</v>
      </c>
      <c r="BV16" s="276">
        <f>SUMIFS('PCO Log'!$E25:$SJ25,'PCO Log'!$E$8:$SJ$8,'Graph Data'!BV$1,'PCO Log'!$E$6:$SJ$6,"Approved")</f>
        <v>0</v>
      </c>
      <c r="BW16" s="276">
        <f>SUMIFS('PCO Log'!$E25:$SJ25,'PCO Log'!$E$8:$SJ$8,'Graph Data'!BW$1,'PCO Log'!$E$6:$SJ$6,"Approved")</f>
        <v>0</v>
      </c>
    </row>
    <row r="17" spans="1:75" x14ac:dyDescent="0.25">
      <c r="A17" s="273" t="s">
        <v>368</v>
      </c>
      <c r="B17" s="273">
        <f>'PCO Log'!T6</f>
        <v>0</v>
      </c>
      <c r="C17" s="273">
        <f>'PCO Log'!T4</f>
        <v>0</v>
      </c>
      <c r="D17" s="273">
        <f>'PCO Log'!T7</f>
        <v>0</v>
      </c>
      <c r="E17" s="273">
        <f>'PCO Log'!T3</f>
        <v>0</v>
      </c>
      <c r="F17" s="276">
        <f>'PCO Log'!T9</f>
        <v>0</v>
      </c>
      <c r="G17" s="277">
        <f>'PCO Log'!T5</f>
        <v>0</v>
      </c>
      <c r="I17" s="273" t="s">
        <v>292</v>
      </c>
      <c r="J17" s="273">
        <f>'Pay App 16'!H33</f>
        <v>0</v>
      </c>
      <c r="K17" s="273">
        <f>IF(L17&gt;0,'Pay App 16'!$G$149,0)</f>
        <v>0</v>
      </c>
      <c r="L17" s="273">
        <f>'Pay App 16'!H149</f>
        <v>0</v>
      </c>
      <c r="N17" s="273" t="str">
        <f>'Pay App 1'!B72</f>
        <v>02 41 00</v>
      </c>
      <c r="O17" s="273" t="str">
        <f>'Pay App 1'!C72</f>
        <v>Demolition</v>
      </c>
      <c r="P17" s="276">
        <f>SUMIFS('PCO Log'!$E26:$SJ26,'PCO Log'!$E$8:$SJ$8,'Graph Data'!P$1,'PCO Log'!$E$6:$SJ$6,"Approved")</f>
        <v>0</v>
      </c>
      <c r="Q17" s="276">
        <f>SUMIFS('PCO Log'!$E26:$SJ26,'PCO Log'!$E$8:$SJ$8,'Graph Data'!Q$1,'PCO Log'!$E$6:$SJ$6,"Approved")</f>
        <v>0</v>
      </c>
      <c r="R17" s="276">
        <f>SUMIFS('PCO Log'!$E26:$SJ26,'PCO Log'!$E$8:$SJ$8,'Graph Data'!R$1,'PCO Log'!$E$6:$SJ$6,"Approved")</f>
        <v>0</v>
      </c>
      <c r="S17" s="276">
        <f>SUMIFS('PCO Log'!$E26:$SJ26,'PCO Log'!$E$8:$SJ$8,'Graph Data'!S$1,'PCO Log'!$E$6:$SJ$6,"Approved")</f>
        <v>0</v>
      </c>
      <c r="T17" s="276">
        <f>SUMIFS('PCO Log'!$E26:$SJ26,'PCO Log'!$E$8:$SJ$8,'Graph Data'!T$1,'PCO Log'!$E$6:$SJ$6,"Approved")</f>
        <v>0</v>
      </c>
      <c r="U17" s="276">
        <f>SUMIFS('PCO Log'!$E26:$SJ26,'PCO Log'!$E$8:$SJ$8,'Graph Data'!U$1,'PCO Log'!$E$6:$SJ$6,"Approved")</f>
        <v>0</v>
      </c>
      <c r="V17" s="276">
        <f>SUMIFS('PCO Log'!$E26:$SJ26,'PCO Log'!$E$8:$SJ$8,'Graph Data'!V$1,'PCO Log'!$E$6:$SJ$6,"Approved")</f>
        <v>0</v>
      </c>
      <c r="W17" s="276">
        <f>SUMIFS('PCO Log'!$E26:$SJ26,'PCO Log'!$E$8:$SJ$8,'Graph Data'!W$1,'PCO Log'!$E$6:$SJ$6,"Approved")</f>
        <v>0</v>
      </c>
      <c r="X17" s="276">
        <f>SUMIFS('PCO Log'!$E26:$SJ26,'PCO Log'!$E$8:$SJ$8,'Graph Data'!X$1,'PCO Log'!$E$6:$SJ$6,"Approved")</f>
        <v>0</v>
      </c>
      <c r="Y17" s="276">
        <f>SUMIFS('PCO Log'!$E26:$SJ26,'PCO Log'!$E$8:$SJ$8,'Graph Data'!Y$1,'PCO Log'!$E$6:$SJ$6,"Approved")</f>
        <v>0</v>
      </c>
      <c r="Z17" s="276">
        <f>SUMIFS('PCO Log'!$E26:$SJ26,'PCO Log'!$E$8:$SJ$8,'Graph Data'!Z$1,'PCO Log'!$E$6:$SJ$6,"Approved")</f>
        <v>0</v>
      </c>
      <c r="AA17" s="276">
        <f>SUMIFS('PCO Log'!$E26:$SJ26,'PCO Log'!$E$8:$SJ$8,'Graph Data'!AA$1,'PCO Log'!$E$6:$SJ$6,"Approved")</f>
        <v>0</v>
      </c>
      <c r="AB17" s="276">
        <f>SUMIFS('PCO Log'!$E26:$SJ26,'PCO Log'!$E$8:$SJ$8,'Graph Data'!AB$1,'PCO Log'!$E$6:$SJ$6,"Approved")</f>
        <v>0</v>
      </c>
      <c r="AC17" s="276">
        <f>SUMIFS('PCO Log'!$E26:$SJ26,'PCO Log'!$E$8:$SJ$8,'Graph Data'!AC$1,'PCO Log'!$E$6:$SJ$6,"Approved")</f>
        <v>0</v>
      </c>
      <c r="AD17" s="276">
        <f>SUMIFS('PCO Log'!$E26:$SJ26,'PCO Log'!$E$8:$SJ$8,'Graph Data'!AD$1,'PCO Log'!$E$6:$SJ$6,"Approved")</f>
        <v>0</v>
      </c>
      <c r="AE17" s="276">
        <f>SUMIFS('PCO Log'!$E26:$SJ26,'PCO Log'!$E$8:$SJ$8,'Graph Data'!AE$1,'PCO Log'!$E$6:$SJ$6,"Approved")</f>
        <v>0</v>
      </c>
      <c r="AF17" s="276">
        <f>SUMIFS('PCO Log'!$E26:$SJ26,'PCO Log'!$E$8:$SJ$8,'Graph Data'!AF$1,'PCO Log'!$E$6:$SJ$6,"Approved")</f>
        <v>0</v>
      </c>
      <c r="AG17" s="276">
        <f>SUMIFS('PCO Log'!$E26:$SJ26,'PCO Log'!$E$8:$SJ$8,'Graph Data'!AG$1,'PCO Log'!$E$6:$SJ$6,"Approved")</f>
        <v>0</v>
      </c>
      <c r="AH17" s="276">
        <f>SUMIFS('PCO Log'!$E26:$SJ26,'PCO Log'!$E$8:$SJ$8,'Graph Data'!AH$1,'PCO Log'!$E$6:$SJ$6,"Approved")</f>
        <v>0</v>
      </c>
      <c r="AI17" s="276">
        <f>SUMIFS('PCO Log'!$E26:$SJ26,'PCO Log'!$E$8:$SJ$8,'Graph Data'!AI$1,'PCO Log'!$E$6:$SJ$6,"Approved")</f>
        <v>0</v>
      </c>
      <c r="AJ17" s="276">
        <f>SUMIFS('PCO Log'!$E26:$SJ26,'PCO Log'!$E$8:$SJ$8,'Graph Data'!AJ$1,'PCO Log'!$E$6:$SJ$6,"Approved")</f>
        <v>0</v>
      </c>
      <c r="AK17" s="276">
        <f>SUMIFS('PCO Log'!$E26:$SJ26,'PCO Log'!$E$8:$SJ$8,'Graph Data'!AK$1,'PCO Log'!$E$6:$SJ$6,"Approved")</f>
        <v>0</v>
      </c>
      <c r="AL17" s="276">
        <f>SUMIFS('PCO Log'!$E26:$SJ26,'PCO Log'!$E$8:$SJ$8,'Graph Data'!AL$1,'PCO Log'!$E$6:$SJ$6,"Approved")</f>
        <v>0</v>
      </c>
      <c r="AM17" s="276">
        <f>SUMIFS('PCO Log'!$E26:$SJ26,'PCO Log'!$E$8:$SJ$8,'Graph Data'!AM$1,'PCO Log'!$E$6:$SJ$6,"Approved")</f>
        <v>0</v>
      </c>
      <c r="AN17" s="276">
        <f>SUMIFS('PCO Log'!$E26:$SJ26,'PCO Log'!$E$8:$SJ$8,'Graph Data'!AN$1,'PCO Log'!$E$6:$SJ$6,"Approved")</f>
        <v>0</v>
      </c>
      <c r="AO17" s="276">
        <f>SUMIFS('PCO Log'!$E26:$SJ26,'PCO Log'!$E$8:$SJ$8,'Graph Data'!AO$1,'PCO Log'!$E$6:$SJ$6,"Approved")</f>
        <v>0</v>
      </c>
      <c r="AP17" s="276">
        <f>SUMIFS('PCO Log'!$E26:$SJ26,'PCO Log'!$E$8:$SJ$8,'Graph Data'!AP$1,'PCO Log'!$E$6:$SJ$6,"Approved")</f>
        <v>0</v>
      </c>
      <c r="AQ17" s="276">
        <f>SUMIFS('PCO Log'!$E26:$SJ26,'PCO Log'!$E$8:$SJ$8,'Graph Data'!AQ$1,'PCO Log'!$E$6:$SJ$6,"Approved")</f>
        <v>0</v>
      </c>
      <c r="AR17" s="276">
        <f>SUMIFS('PCO Log'!$E26:$SJ26,'PCO Log'!$E$8:$SJ$8,'Graph Data'!AR$1,'PCO Log'!$E$6:$SJ$6,"Approved")</f>
        <v>0</v>
      </c>
      <c r="AS17" s="276">
        <f>SUMIFS('PCO Log'!$E26:$SJ26,'PCO Log'!$E$8:$SJ$8,'Graph Data'!AS$1,'PCO Log'!$E$6:$SJ$6,"Approved")</f>
        <v>0</v>
      </c>
      <c r="AT17" s="276">
        <f>SUMIFS('PCO Log'!$E26:$SJ26,'PCO Log'!$E$8:$SJ$8,'Graph Data'!AT$1,'PCO Log'!$E$6:$SJ$6,"Approved")</f>
        <v>0</v>
      </c>
      <c r="AU17" s="276">
        <f>SUMIFS('PCO Log'!$E26:$SJ26,'PCO Log'!$E$8:$SJ$8,'Graph Data'!AU$1,'PCO Log'!$E$6:$SJ$6,"Approved")</f>
        <v>0</v>
      </c>
      <c r="AV17" s="276">
        <f>SUMIFS('PCO Log'!$E26:$SJ26,'PCO Log'!$E$8:$SJ$8,'Graph Data'!AV$1,'PCO Log'!$E$6:$SJ$6,"Approved")</f>
        <v>0</v>
      </c>
      <c r="AW17" s="276">
        <f>SUMIFS('PCO Log'!$E26:$SJ26,'PCO Log'!$E$8:$SJ$8,'Graph Data'!AW$1,'PCO Log'!$E$6:$SJ$6,"Approved")</f>
        <v>0</v>
      </c>
      <c r="AX17" s="276">
        <f>SUMIFS('PCO Log'!$E26:$SJ26,'PCO Log'!$E$8:$SJ$8,'Graph Data'!AX$1,'PCO Log'!$E$6:$SJ$6,"Approved")</f>
        <v>0</v>
      </c>
      <c r="AY17" s="276">
        <f>SUMIFS('PCO Log'!$E26:$SJ26,'PCO Log'!$E$8:$SJ$8,'Graph Data'!AY$1,'PCO Log'!$E$6:$SJ$6,"Approved")</f>
        <v>0</v>
      </c>
      <c r="AZ17" s="276">
        <f>SUMIFS('PCO Log'!$E26:$SJ26,'PCO Log'!$E$8:$SJ$8,'Graph Data'!AZ$1,'PCO Log'!$E$6:$SJ$6,"Approved")</f>
        <v>0</v>
      </c>
      <c r="BA17" s="276">
        <f>SUMIFS('PCO Log'!$E26:$SJ26,'PCO Log'!$E$8:$SJ$8,'Graph Data'!BA$1,'PCO Log'!$E$6:$SJ$6,"Approved")</f>
        <v>0</v>
      </c>
      <c r="BB17" s="276">
        <f>SUMIFS('PCO Log'!$E26:$SJ26,'PCO Log'!$E$8:$SJ$8,'Graph Data'!BB$1,'PCO Log'!$E$6:$SJ$6,"Approved")</f>
        <v>0</v>
      </c>
      <c r="BC17" s="276">
        <f>SUMIFS('PCO Log'!$E26:$SJ26,'PCO Log'!$E$8:$SJ$8,'Graph Data'!BC$1,'PCO Log'!$E$6:$SJ$6,"Approved")</f>
        <v>0</v>
      </c>
      <c r="BD17" s="276">
        <f>SUMIFS('PCO Log'!$E26:$SJ26,'PCO Log'!$E$8:$SJ$8,'Graph Data'!BD$1,'PCO Log'!$E$6:$SJ$6,"Approved")</f>
        <v>0</v>
      </c>
      <c r="BE17" s="276">
        <f>SUMIFS('PCO Log'!$E26:$SJ26,'PCO Log'!$E$8:$SJ$8,'Graph Data'!BE$1,'PCO Log'!$E$6:$SJ$6,"Approved")</f>
        <v>0</v>
      </c>
      <c r="BF17" s="276">
        <f>SUMIFS('PCO Log'!$E26:$SJ26,'PCO Log'!$E$8:$SJ$8,'Graph Data'!BF$1,'PCO Log'!$E$6:$SJ$6,"Approved")</f>
        <v>0</v>
      </c>
      <c r="BG17" s="276">
        <f>SUMIFS('PCO Log'!$E26:$SJ26,'PCO Log'!$E$8:$SJ$8,'Graph Data'!BG$1,'PCO Log'!$E$6:$SJ$6,"Approved")</f>
        <v>0</v>
      </c>
      <c r="BH17" s="276">
        <f>SUMIFS('PCO Log'!$E26:$SJ26,'PCO Log'!$E$8:$SJ$8,'Graph Data'!BH$1,'PCO Log'!$E$6:$SJ$6,"Approved")</f>
        <v>0</v>
      </c>
      <c r="BI17" s="276">
        <f>SUMIFS('PCO Log'!$E26:$SJ26,'PCO Log'!$E$8:$SJ$8,'Graph Data'!BI$1,'PCO Log'!$E$6:$SJ$6,"Approved")</f>
        <v>0</v>
      </c>
      <c r="BJ17" s="276">
        <f>SUMIFS('PCO Log'!$E26:$SJ26,'PCO Log'!$E$8:$SJ$8,'Graph Data'!BJ$1,'PCO Log'!$E$6:$SJ$6,"Approved")</f>
        <v>0</v>
      </c>
      <c r="BK17" s="276">
        <f>SUMIFS('PCO Log'!$E26:$SJ26,'PCO Log'!$E$8:$SJ$8,'Graph Data'!BK$1,'PCO Log'!$E$6:$SJ$6,"Approved")</f>
        <v>0</v>
      </c>
      <c r="BL17" s="276">
        <f>SUMIFS('PCO Log'!$E26:$SJ26,'PCO Log'!$E$8:$SJ$8,'Graph Data'!BL$1,'PCO Log'!$E$6:$SJ$6,"Approved")</f>
        <v>0</v>
      </c>
      <c r="BM17" s="276">
        <f>SUMIFS('PCO Log'!$E26:$SJ26,'PCO Log'!$E$8:$SJ$8,'Graph Data'!BM$1,'PCO Log'!$E$6:$SJ$6,"Approved")</f>
        <v>0</v>
      </c>
      <c r="BN17" s="276">
        <f>SUMIFS('PCO Log'!$E26:$SJ26,'PCO Log'!$E$8:$SJ$8,'Graph Data'!BN$1,'PCO Log'!$E$6:$SJ$6,"Approved")</f>
        <v>0</v>
      </c>
      <c r="BO17" s="276">
        <f>SUMIFS('PCO Log'!$E26:$SJ26,'PCO Log'!$E$8:$SJ$8,'Graph Data'!BO$1,'PCO Log'!$E$6:$SJ$6,"Approved")</f>
        <v>0</v>
      </c>
      <c r="BP17" s="276">
        <f>SUMIFS('PCO Log'!$E26:$SJ26,'PCO Log'!$E$8:$SJ$8,'Graph Data'!BP$1,'PCO Log'!$E$6:$SJ$6,"Approved")</f>
        <v>0</v>
      </c>
      <c r="BQ17" s="276">
        <f>SUMIFS('PCO Log'!$E26:$SJ26,'PCO Log'!$E$8:$SJ$8,'Graph Data'!BQ$1,'PCO Log'!$E$6:$SJ$6,"Approved")</f>
        <v>0</v>
      </c>
      <c r="BR17" s="276">
        <f>SUMIFS('PCO Log'!$E26:$SJ26,'PCO Log'!$E$8:$SJ$8,'Graph Data'!BR$1,'PCO Log'!$E$6:$SJ$6,"Approved")</f>
        <v>0</v>
      </c>
      <c r="BS17" s="276">
        <f>SUMIFS('PCO Log'!$E26:$SJ26,'PCO Log'!$E$8:$SJ$8,'Graph Data'!BS$1,'PCO Log'!$E$6:$SJ$6,"Approved")</f>
        <v>0</v>
      </c>
      <c r="BT17" s="276">
        <f>SUMIFS('PCO Log'!$E26:$SJ26,'PCO Log'!$E$8:$SJ$8,'Graph Data'!BT$1,'PCO Log'!$E$6:$SJ$6,"Approved")</f>
        <v>0</v>
      </c>
      <c r="BU17" s="276">
        <f>SUMIFS('PCO Log'!$E26:$SJ26,'PCO Log'!$E$8:$SJ$8,'Graph Data'!BU$1,'PCO Log'!$E$6:$SJ$6,"Approved")</f>
        <v>0</v>
      </c>
      <c r="BV17" s="276">
        <f>SUMIFS('PCO Log'!$E26:$SJ26,'PCO Log'!$E$8:$SJ$8,'Graph Data'!BV$1,'PCO Log'!$E$6:$SJ$6,"Approved")</f>
        <v>0</v>
      </c>
      <c r="BW17" s="276">
        <f>SUMIFS('PCO Log'!$E26:$SJ26,'PCO Log'!$E$8:$SJ$8,'Graph Data'!BW$1,'PCO Log'!$E$6:$SJ$6,"Approved")</f>
        <v>0</v>
      </c>
    </row>
    <row r="18" spans="1:75" x14ac:dyDescent="0.25">
      <c r="A18" s="273" t="s">
        <v>369</v>
      </c>
      <c r="B18" s="273">
        <f>'PCO Log'!U6</f>
        <v>0</v>
      </c>
      <c r="C18" s="273">
        <f>'PCO Log'!U4</f>
        <v>0</v>
      </c>
      <c r="D18" s="273">
        <f>'PCO Log'!U7</f>
        <v>0</v>
      </c>
      <c r="E18" s="273">
        <f>'PCO Log'!U3</f>
        <v>0</v>
      </c>
      <c r="F18" s="276">
        <f>'PCO Log'!U9</f>
        <v>0</v>
      </c>
      <c r="G18" s="277">
        <f>'PCO Log'!U5</f>
        <v>0</v>
      </c>
      <c r="I18" s="273" t="s">
        <v>293</v>
      </c>
      <c r="J18" s="273">
        <f>'Pay App 17'!H33</f>
        <v>0</v>
      </c>
      <c r="K18" s="273">
        <f>IF(L18&gt;0,'Pay App 17'!$G$149,0)</f>
        <v>0</v>
      </c>
      <c r="L18" s="273">
        <f>'Pay App 17'!H149</f>
        <v>0</v>
      </c>
      <c r="N18" s="273" t="str">
        <f>'Pay App 1'!B73</f>
        <v>02 82 00</v>
      </c>
      <c r="O18" s="273" t="str">
        <f>'Pay App 1'!C73</f>
        <v>Asbestos Abatement</v>
      </c>
      <c r="P18" s="276">
        <f>SUMIFS('PCO Log'!$E27:$SJ27,'PCO Log'!$E$8:$SJ$8,'Graph Data'!P$1,'PCO Log'!$E$6:$SJ$6,"Approved")</f>
        <v>0</v>
      </c>
      <c r="Q18" s="276">
        <f>SUMIFS('PCO Log'!$E27:$SJ27,'PCO Log'!$E$8:$SJ$8,'Graph Data'!Q$1,'PCO Log'!$E$6:$SJ$6,"Approved")</f>
        <v>0</v>
      </c>
      <c r="R18" s="276">
        <f>SUMIFS('PCO Log'!$E27:$SJ27,'PCO Log'!$E$8:$SJ$8,'Graph Data'!R$1,'PCO Log'!$E$6:$SJ$6,"Approved")</f>
        <v>0</v>
      </c>
      <c r="S18" s="276">
        <f>SUMIFS('PCO Log'!$E27:$SJ27,'PCO Log'!$E$8:$SJ$8,'Graph Data'!S$1,'PCO Log'!$E$6:$SJ$6,"Approved")</f>
        <v>0</v>
      </c>
      <c r="T18" s="276">
        <f>SUMIFS('PCO Log'!$E27:$SJ27,'PCO Log'!$E$8:$SJ$8,'Graph Data'!T$1,'PCO Log'!$E$6:$SJ$6,"Approved")</f>
        <v>0</v>
      </c>
      <c r="U18" s="276">
        <f>SUMIFS('PCO Log'!$E27:$SJ27,'PCO Log'!$E$8:$SJ$8,'Graph Data'!U$1,'PCO Log'!$E$6:$SJ$6,"Approved")</f>
        <v>0</v>
      </c>
      <c r="V18" s="276">
        <f>SUMIFS('PCO Log'!$E27:$SJ27,'PCO Log'!$E$8:$SJ$8,'Graph Data'!V$1,'PCO Log'!$E$6:$SJ$6,"Approved")</f>
        <v>0</v>
      </c>
      <c r="W18" s="276">
        <f>SUMIFS('PCO Log'!$E27:$SJ27,'PCO Log'!$E$8:$SJ$8,'Graph Data'!W$1,'PCO Log'!$E$6:$SJ$6,"Approved")</f>
        <v>0</v>
      </c>
      <c r="X18" s="276">
        <f>SUMIFS('PCO Log'!$E27:$SJ27,'PCO Log'!$E$8:$SJ$8,'Graph Data'!X$1,'PCO Log'!$E$6:$SJ$6,"Approved")</f>
        <v>0</v>
      </c>
      <c r="Y18" s="276">
        <f>SUMIFS('PCO Log'!$E27:$SJ27,'PCO Log'!$E$8:$SJ$8,'Graph Data'!Y$1,'PCO Log'!$E$6:$SJ$6,"Approved")</f>
        <v>0</v>
      </c>
      <c r="Z18" s="276">
        <f>SUMIFS('PCO Log'!$E27:$SJ27,'PCO Log'!$E$8:$SJ$8,'Graph Data'!Z$1,'PCO Log'!$E$6:$SJ$6,"Approved")</f>
        <v>0</v>
      </c>
      <c r="AA18" s="276">
        <f>SUMIFS('PCO Log'!$E27:$SJ27,'PCO Log'!$E$8:$SJ$8,'Graph Data'!AA$1,'PCO Log'!$E$6:$SJ$6,"Approved")</f>
        <v>0</v>
      </c>
      <c r="AB18" s="276">
        <f>SUMIFS('PCO Log'!$E27:$SJ27,'PCO Log'!$E$8:$SJ$8,'Graph Data'!AB$1,'PCO Log'!$E$6:$SJ$6,"Approved")</f>
        <v>0</v>
      </c>
      <c r="AC18" s="276">
        <f>SUMIFS('PCO Log'!$E27:$SJ27,'PCO Log'!$E$8:$SJ$8,'Graph Data'!AC$1,'PCO Log'!$E$6:$SJ$6,"Approved")</f>
        <v>0</v>
      </c>
      <c r="AD18" s="276">
        <f>SUMIFS('PCO Log'!$E27:$SJ27,'PCO Log'!$E$8:$SJ$8,'Graph Data'!AD$1,'PCO Log'!$E$6:$SJ$6,"Approved")</f>
        <v>0</v>
      </c>
      <c r="AE18" s="276">
        <f>SUMIFS('PCO Log'!$E27:$SJ27,'PCO Log'!$E$8:$SJ$8,'Graph Data'!AE$1,'PCO Log'!$E$6:$SJ$6,"Approved")</f>
        <v>0</v>
      </c>
      <c r="AF18" s="276">
        <f>SUMIFS('PCO Log'!$E27:$SJ27,'PCO Log'!$E$8:$SJ$8,'Graph Data'!AF$1,'PCO Log'!$E$6:$SJ$6,"Approved")</f>
        <v>0</v>
      </c>
      <c r="AG18" s="276">
        <f>SUMIFS('PCO Log'!$E27:$SJ27,'PCO Log'!$E$8:$SJ$8,'Graph Data'!AG$1,'PCO Log'!$E$6:$SJ$6,"Approved")</f>
        <v>0</v>
      </c>
      <c r="AH18" s="276">
        <f>SUMIFS('PCO Log'!$E27:$SJ27,'PCO Log'!$E$8:$SJ$8,'Graph Data'!AH$1,'PCO Log'!$E$6:$SJ$6,"Approved")</f>
        <v>0</v>
      </c>
      <c r="AI18" s="276">
        <f>SUMIFS('PCO Log'!$E27:$SJ27,'PCO Log'!$E$8:$SJ$8,'Graph Data'!AI$1,'PCO Log'!$E$6:$SJ$6,"Approved")</f>
        <v>0</v>
      </c>
      <c r="AJ18" s="276">
        <f>SUMIFS('PCO Log'!$E27:$SJ27,'PCO Log'!$E$8:$SJ$8,'Graph Data'!AJ$1,'PCO Log'!$E$6:$SJ$6,"Approved")</f>
        <v>0</v>
      </c>
      <c r="AK18" s="276">
        <f>SUMIFS('PCO Log'!$E27:$SJ27,'PCO Log'!$E$8:$SJ$8,'Graph Data'!AK$1,'PCO Log'!$E$6:$SJ$6,"Approved")</f>
        <v>0</v>
      </c>
      <c r="AL18" s="276">
        <f>SUMIFS('PCO Log'!$E27:$SJ27,'PCO Log'!$E$8:$SJ$8,'Graph Data'!AL$1,'PCO Log'!$E$6:$SJ$6,"Approved")</f>
        <v>0</v>
      </c>
      <c r="AM18" s="276">
        <f>SUMIFS('PCO Log'!$E27:$SJ27,'PCO Log'!$E$8:$SJ$8,'Graph Data'!AM$1,'PCO Log'!$E$6:$SJ$6,"Approved")</f>
        <v>0</v>
      </c>
      <c r="AN18" s="276">
        <f>SUMIFS('PCO Log'!$E27:$SJ27,'PCO Log'!$E$8:$SJ$8,'Graph Data'!AN$1,'PCO Log'!$E$6:$SJ$6,"Approved")</f>
        <v>0</v>
      </c>
      <c r="AO18" s="276">
        <f>SUMIFS('PCO Log'!$E27:$SJ27,'PCO Log'!$E$8:$SJ$8,'Graph Data'!AO$1,'PCO Log'!$E$6:$SJ$6,"Approved")</f>
        <v>0</v>
      </c>
      <c r="AP18" s="276">
        <f>SUMIFS('PCO Log'!$E27:$SJ27,'PCO Log'!$E$8:$SJ$8,'Graph Data'!AP$1,'PCO Log'!$E$6:$SJ$6,"Approved")</f>
        <v>0</v>
      </c>
      <c r="AQ18" s="276">
        <f>SUMIFS('PCO Log'!$E27:$SJ27,'PCO Log'!$E$8:$SJ$8,'Graph Data'!AQ$1,'PCO Log'!$E$6:$SJ$6,"Approved")</f>
        <v>0</v>
      </c>
      <c r="AR18" s="276">
        <f>SUMIFS('PCO Log'!$E27:$SJ27,'PCO Log'!$E$8:$SJ$8,'Graph Data'!AR$1,'PCO Log'!$E$6:$SJ$6,"Approved")</f>
        <v>0</v>
      </c>
      <c r="AS18" s="276">
        <f>SUMIFS('PCO Log'!$E27:$SJ27,'PCO Log'!$E$8:$SJ$8,'Graph Data'!AS$1,'PCO Log'!$E$6:$SJ$6,"Approved")</f>
        <v>0</v>
      </c>
      <c r="AT18" s="276">
        <f>SUMIFS('PCO Log'!$E27:$SJ27,'PCO Log'!$E$8:$SJ$8,'Graph Data'!AT$1,'PCO Log'!$E$6:$SJ$6,"Approved")</f>
        <v>0</v>
      </c>
      <c r="AU18" s="276">
        <f>SUMIFS('PCO Log'!$E27:$SJ27,'PCO Log'!$E$8:$SJ$8,'Graph Data'!AU$1,'PCO Log'!$E$6:$SJ$6,"Approved")</f>
        <v>0</v>
      </c>
      <c r="AV18" s="276">
        <f>SUMIFS('PCO Log'!$E27:$SJ27,'PCO Log'!$E$8:$SJ$8,'Graph Data'!AV$1,'PCO Log'!$E$6:$SJ$6,"Approved")</f>
        <v>0</v>
      </c>
      <c r="AW18" s="276">
        <f>SUMIFS('PCO Log'!$E27:$SJ27,'PCO Log'!$E$8:$SJ$8,'Graph Data'!AW$1,'PCO Log'!$E$6:$SJ$6,"Approved")</f>
        <v>0</v>
      </c>
      <c r="AX18" s="276">
        <f>SUMIFS('PCO Log'!$E27:$SJ27,'PCO Log'!$E$8:$SJ$8,'Graph Data'!AX$1,'PCO Log'!$E$6:$SJ$6,"Approved")</f>
        <v>0</v>
      </c>
      <c r="AY18" s="276">
        <f>SUMIFS('PCO Log'!$E27:$SJ27,'PCO Log'!$E$8:$SJ$8,'Graph Data'!AY$1,'PCO Log'!$E$6:$SJ$6,"Approved")</f>
        <v>0</v>
      </c>
      <c r="AZ18" s="276">
        <f>SUMIFS('PCO Log'!$E27:$SJ27,'PCO Log'!$E$8:$SJ$8,'Graph Data'!AZ$1,'PCO Log'!$E$6:$SJ$6,"Approved")</f>
        <v>0</v>
      </c>
      <c r="BA18" s="276">
        <f>SUMIFS('PCO Log'!$E27:$SJ27,'PCO Log'!$E$8:$SJ$8,'Graph Data'!BA$1,'PCO Log'!$E$6:$SJ$6,"Approved")</f>
        <v>0</v>
      </c>
      <c r="BB18" s="276">
        <f>SUMIFS('PCO Log'!$E27:$SJ27,'PCO Log'!$E$8:$SJ$8,'Graph Data'!BB$1,'PCO Log'!$E$6:$SJ$6,"Approved")</f>
        <v>0</v>
      </c>
      <c r="BC18" s="276">
        <f>SUMIFS('PCO Log'!$E27:$SJ27,'PCO Log'!$E$8:$SJ$8,'Graph Data'!BC$1,'PCO Log'!$E$6:$SJ$6,"Approved")</f>
        <v>0</v>
      </c>
      <c r="BD18" s="276">
        <f>SUMIFS('PCO Log'!$E27:$SJ27,'PCO Log'!$E$8:$SJ$8,'Graph Data'!BD$1,'PCO Log'!$E$6:$SJ$6,"Approved")</f>
        <v>0</v>
      </c>
      <c r="BE18" s="276">
        <f>SUMIFS('PCO Log'!$E27:$SJ27,'PCO Log'!$E$8:$SJ$8,'Graph Data'!BE$1,'PCO Log'!$E$6:$SJ$6,"Approved")</f>
        <v>0</v>
      </c>
      <c r="BF18" s="276">
        <f>SUMIFS('PCO Log'!$E27:$SJ27,'PCO Log'!$E$8:$SJ$8,'Graph Data'!BF$1,'PCO Log'!$E$6:$SJ$6,"Approved")</f>
        <v>0</v>
      </c>
      <c r="BG18" s="276">
        <f>SUMIFS('PCO Log'!$E27:$SJ27,'PCO Log'!$E$8:$SJ$8,'Graph Data'!BG$1,'PCO Log'!$E$6:$SJ$6,"Approved")</f>
        <v>0</v>
      </c>
      <c r="BH18" s="276">
        <f>SUMIFS('PCO Log'!$E27:$SJ27,'PCO Log'!$E$8:$SJ$8,'Graph Data'!BH$1,'PCO Log'!$E$6:$SJ$6,"Approved")</f>
        <v>0</v>
      </c>
      <c r="BI18" s="276">
        <f>SUMIFS('PCO Log'!$E27:$SJ27,'PCO Log'!$E$8:$SJ$8,'Graph Data'!BI$1,'PCO Log'!$E$6:$SJ$6,"Approved")</f>
        <v>0</v>
      </c>
      <c r="BJ18" s="276">
        <f>SUMIFS('PCO Log'!$E27:$SJ27,'PCO Log'!$E$8:$SJ$8,'Graph Data'!BJ$1,'PCO Log'!$E$6:$SJ$6,"Approved")</f>
        <v>0</v>
      </c>
      <c r="BK18" s="276">
        <f>SUMIFS('PCO Log'!$E27:$SJ27,'PCO Log'!$E$8:$SJ$8,'Graph Data'!BK$1,'PCO Log'!$E$6:$SJ$6,"Approved")</f>
        <v>0</v>
      </c>
      <c r="BL18" s="276">
        <f>SUMIFS('PCO Log'!$E27:$SJ27,'PCO Log'!$E$8:$SJ$8,'Graph Data'!BL$1,'PCO Log'!$E$6:$SJ$6,"Approved")</f>
        <v>0</v>
      </c>
      <c r="BM18" s="276">
        <f>SUMIFS('PCO Log'!$E27:$SJ27,'PCO Log'!$E$8:$SJ$8,'Graph Data'!BM$1,'PCO Log'!$E$6:$SJ$6,"Approved")</f>
        <v>0</v>
      </c>
      <c r="BN18" s="276">
        <f>SUMIFS('PCO Log'!$E27:$SJ27,'PCO Log'!$E$8:$SJ$8,'Graph Data'!BN$1,'PCO Log'!$E$6:$SJ$6,"Approved")</f>
        <v>0</v>
      </c>
      <c r="BO18" s="276">
        <f>SUMIFS('PCO Log'!$E27:$SJ27,'PCO Log'!$E$8:$SJ$8,'Graph Data'!BO$1,'PCO Log'!$E$6:$SJ$6,"Approved")</f>
        <v>0</v>
      </c>
      <c r="BP18" s="276">
        <f>SUMIFS('PCO Log'!$E27:$SJ27,'PCO Log'!$E$8:$SJ$8,'Graph Data'!BP$1,'PCO Log'!$E$6:$SJ$6,"Approved")</f>
        <v>0</v>
      </c>
      <c r="BQ18" s="276">
        <f>SUMIFS('PCO Log'!$E27:$SJ27,'PCO Log'!$E$8:$SJ$8,'Graph Data'!BQ$1,'PCO Log'!$E$6:$SJ$6,"Approved")</f>
        <v>0</v>
      </c>
      <c r="BR18" s="276">
        <f>SUMIFS('PCO Log'!$E27:$SJ27,'PCO Log'!$E$8:$SJ$8,'Graph Data'!BR$1,'PCO Log'!$E$6:$SJ$6,"Approved")</f>
        <v>0</v>
      </c>
      <c r="BS18" s="276">
        <f>SUMIFS('PCO Log'!$E27:$SJ27,'PCO Log'!$E$8:$SJ$8,'Graph Data'!BS$1,'PCO Log'!$E$6:$SJ$6,"Approved")</f>
        <v>0</v>
      </c>
      <c r="BT18" s="276">
        <f>SUMIFS('PCO Log'!$E27:$SJ27,'PCO Log'!$E$8:$SJ$8,'Graph Data'!BT$1,'PCO Log'!$E$6:$SJ$6,"Approved")</f>
        <v>0</v>
      </c>
      <c r="BU18" s="276">
        <f>SUMIFS('PCO Log'!$E27:$SJ27,'PCO Log'!$E$8:$SJ$8,'Graph Data'!BU$1,'PCO Log'!$E$6:$SJ$6,"Approved")</f>
        <v>0</v>
      </c>
      <c r="BV18" s="276">
        <f>SUMIFS('PCO Log'!$E27:$SJ27,'PCO Log'!$E$8:$SJ$8,'Graph Data'!BV$1,'PCO Log'!$E$6:$SJ$6,"Approved")</f>
        <v>0</v>
      </c>
      <c r="BW18" s="276">
        <f>SUMIFS('PCO Log'!$E27:$SJ27,'PCO Log'!$E$8:$SJ$8,'Graph Data'!BW$1,'PCO Log'!$E$6:$SJ$6,"Approved")</f>
        <v>0</v>
      </c>
    </row>
    <row r="19" spans="1:75" x14ac:dyDescent="0.25">
      <c r="A19" s="273" t="s">
        <v>370</v>
      </c>
      <c r="B19" s="273">
        <f>'PCO Log'!V6</f>
        <v>0</v>
      </c>
      <c r="C19" s="273">
        <f>'PCO Log'!V4</f>
        <v>0</v>
      </c>
      <c r="D19" s="273">
        <f>'PCO Log'!V7</f>
        <v>0</v>
      </c>
      <c r="E19" s="273">
        <f>'PCO Log'!V3</f>
        <v>0</v>
      </c>
      <c r="F19" s="276">
        <f>'PCO Log'!V9</f>
        <v>0</v>
      </c>
      <c r="G19" s="277">
        <f>'PCO Log'!V5</f>
        <v>0</v>
      </c>
      <c r="I19" s="273" t="s">
        <v>294</v>
      </c>
      <c r="J19" s="273">
        <f>'Pay App 18'!H33</f>
        <v>0</v>
      </c>
      <c r="K19" s="273">
        <f>IF(L19&gt;0,'Pay App 18'!$G$149,0)</f>
        <v>0</v>
      </c>
      <c r="L19" s="273">
        <f>'Pay App 18'!H149</f>
        <v>0</v>
      </c>
      <c r="N19" s="273" t="str">
        <f>'Pay App 1'!B74</f>
        <v>03 00 00</v>
      </c>
      <c r="O19" s="273" t="str">
        <f>'Pay App 1'!C74</f>
        <v>Building Concrete</v>
      </c>
      <c r="P19" s="276">
        <f>SUMIFS('PCO Log'!$E28:$SJ28,'PCO Log'!$E$8:$SJ$8,'Graph Data'!P$1,'PCO Log'!$E$6:$SJ$6,"Approved")</f>
        <v>0</v>
      </c>
      <c r="Q19" s="276">
        <f>SUMIFS('PCO Log'!$E28:$SJ28,'PCO Log'!$E$8:$SJ$8,'Graph Data'!Q$1,'PCO Log'!$E$6:$SJ$6,"Approved")</f>
        <v>0</v>
      </c>
      <c r="R19" s="276">
        <f>SUMIFS('PCO Log'!$E28:$SJ28,'PCO Log'!$E$8:$SJ$8,'Graph Data'!R$1,'PCO Log'!$E$6:$SJ$6,"Approved")</f>
        <v>0</v>
      </c>
      <c r="S19" s="276">
        <f>SUMIFS('PCO Log'!$E28:$SJ28,'PCO Log'!$E$8:$SJ$8,'Graph Data'!S$1,'PCO Log'!$E$6:$SJ$6,"Approved")</f>
        <v>0</v>
      </c>
      <c r="T19" s="276">
        <f>SUMIFS('PCO Log'!$E28:$SJ28,'PCO Log'!$E$8:$SJ$8,'Graph Data'!T$1,'PCO Log'!$E$6:$SJ$6,"Approved")</f>
        <v>0</v>
      </c>
      <c r="U19" s="276">
        <f>SUMIFS('PCO Log'!$E28:$SJ28,'PCO Log'!$E$8:$SJ$8,'Graph Data'!U$1,'PCO Log'!$E$6:$SJ$6,"Approved")</f>
        <v>0</v>
      </c>
      <c r="V19" s="276">
        <f>SUMIFS('PCO Log'!$E28:$SJ28,'PCO Log'!$E$8:$SJ$8,'Graph Data'!V$1,'PCO Log'!$E$6:$SJ$6,"Approved")</f>
        <v>0</v>
      </c>
      <c r="W19" s="276">
        <f>SUMIFS('PCO Log'!$E28:$SJ28,'PCO Log'!$E$8:$SJ$8,'Graph Data'!W$1,'PCO Log'!$E$6:$SJ$6,"Approved")</f>
        <v>0</v>
      </c>
      <c r="X19" s="276">
        <f>SUMIFS('PCO Log'!$E28:$SJ28,'PCO Log'!$E$8:$SJ$8,'Graph Data'!X$1,'PCO Log'!$E$6:$SJ$6,"Approved")</f>
        <v>0</v>
      </c>
      <c r="Y19" s="276">
        <f>SUMIFS('PCO Log'!$E28:$SJ28,'PCO Log'!$E$8:$SJ$8,'Graph Data'!Y$1,'PCO Log'!$E$6:$SJ$6,"Approved")</f>
        <v>0</v>
      </c>
      <c r="Z19" s="276">
        <f>SUMIFS('PCO Log'!$E28:$SJ28,'PCO Log'!$E$8:$SJ$8,'Graph Data'!Z$1,'PCO Log'!$E$6:$SJ$6,"Approved")</f>
        <v>0</v>
      </c>
      <c r="AA19" s="276">
        <f>SUMIFS('PCO Log'!$E28:$SJ28,'PCO Log'!$E$8:$SJ$8,'Graph Data'!AA$1,'PCO Log'!$E$6:$SJ$6,"Approved")</f>
        <v>0</v>
      </c>
      <c r="AB19" s="276">
        <f>SUMIFS('PCO Log'!$E28:$SJ28,'PCO Log'!$E$8:$SJ$8,'Graph Data'!AB$1,'PCO Log'!$E$6:$SJ$6,"Approved")</f>
        <v>0</v>
      </c>
      <c r="AC19" s="276">
        <f>SUMIFS('PCO Log'!$E28:$SJ28,'PCO Log'!$E$8:$SJ$8,'Graph Data'!AC$1,'PCO Log'!$E$6:$SJ$6,"Approved")</f>
        <v>0</v>
      </c>
      <c r="AD19" s="276">
        <f>SUMIFS('PCO Log'!$E28:$SJ28,'PCO Log'!$E$8:$SJ$8,'Graph Data'!AD$1,'PCO Log'!$E$6:$SJ$6,"Approved")</f>
        <v>0</v>
      </c>
      <c r="AE19" s="276">
        <f>SUMIFS('PCO Log'!$E28:$SJ28,'PCO Log'!$E$8:$SJ$8,'Graph Data'!AE$1,'PCO Log'!$E$6:$SJ$6,"Approved")</f>
        <v>0</v>
      </c>
      <c r="AF19" s="276">
        <f>SUMIFS('PCO Log'!$E28:$SJ28,'PCO Log'!$E$8:$SJ$8,'Graph Data'!AF$1,'PCO Log'!$E$6:$SJ$6,"Approved")</f>
        <v>0</v>
      </c>
      <c r="AG19" s="276">
        <f>SUMIFS('PCO Log'!$E28:$SJ28,'PCO Log'!$E$8:$SJ$8,'Graph Data'!AG$1,'PCO Log'!$E$6:$SJ$6,"Approved")</f>
        <v>0</v>
      </c>
      <c r="AH19" s="276">
        <f>SUMIFS('PCO Log'!$E28:$SJ28,'PCO Log'!$E$8:$SJ$8,'Graph Data'!AH$1,'PCO Log'!$E$6:$SJ$6,"Approved")</f>
        <v>0</v>
      </c>
      <c r="AI19" s="276">
        <f>SUMIFS('PCO Log'!$E28:$SJ28,'PCO Log'!$E$8:$SJ$8,'Graph Data'!AI$1,'PCO Log'!$E$6:$SJ$6,"Approved")</f>
        <v>0</v>
      </c>
      <c r="AJ19" s="276">
        <f>SUMIFS('PCO Log'!$E28:$SJ28,'PCO Log'!$E$8:$SJ$8,'Graph Data'!AJ$1,'PCO Log'!$E$6:$SJ$6,"Approved")</f>
        <v>0</v>
      </c>
      <c r="AK19" s="276">
        <f>SUMIFS('PCO Log'!$E28:$SJ28,'PCO Log'!$E$8:$SJ$8,'Graph Data'!AK$1,'PCO Log'!$E$6:$SJ$6,"Approved")</f>
        <v>0</v>
      </c>
      <c r="AL19" s="276">
        <f>SUMIFS('PCO Log'!$E28:$SJ28,'PCO Log'!$E$8:$SJ$8,'Graph Data'!AL$1,'PCO Log'!$E$6:$SJ$6,"Approved")</f>
        <v>0</v>
      </c>
      <c r="AM19" s="276">
        <f>SUMIFS('PCO Log'!$E28:$SJ28,'PCO Log'!$E$8:$SJ$8,'Graph Data'!AM$1,'PCO Log'!$E$6:$SJ$6,"Approved")</f>
        <v>0</v>
      </c>
      <c r="AN19" s="276">
        <f>SUMIFS('PCO Log'!$E28:$SJ28,'PCO Log'!$E$8:$SJ$8,'Graph Data'!AN$1,'PCO Log'!$E$6:$SJ$6,"Approved")</f>
        <v>0</v>
      </c>
      <c r="AO19" s="276">
        <f>SUMIFS('PCO Log'!$E28:$SJ28,'PCO Log'!$E$8:$SJ$8,'Graph Data'!AO$1,'PCO Log'!$E$6:$SJ$6,"Approved")</f>
        <v>0</v>
      </c>
      <c r="AP19" s="276">
        <f>SUMIFS('PCO Log'!$E28:$SJ28,'PCO Log'!$E$8:$SJ$8,'Graph Data'!AP$1,'PCO Log'!$E$6:$SJ$6,"Approved")</f>
        <v>0</v>
      </c>
      <c r="AQ19" s="276">
        <f>SUMIFS('PCO Log'!$E28:$SJ28,'PCO Log'!$E$8:$SJ$8,'Graph Data'!AQ$1,'PCO Log'!$E$6:$SJ$6,"Approved")</f>
        <v>0</v>
      </c>
      <c r="AR19" s="276">
        <f>SUMIFS('PCO Log'!$E28:$SJ28,'PCO Log'!$E$8:$SJ$8,'Graph Data'!AR$1,'PCO Log'!$E$6:$SJ$6,"Approved")</f>
        <v>0</v>
      </c>
      <c r="AS19" s="276">
        <f>SUMIFS('PCO Log'!$E28:$SJ28,'PCO Log'!$E$8:$SJ$8,'Graph Data'!AS$1,'PCO Log'!$E$6:$SJ$6,"Approved")</f>
        <v>0</v>
      </c>
      <c r="AT19" s="276">
        <f>SUMIFS('PCO Log'!$E28:$SJ28,'PCO Log'!$E$8:$SJ$8,'Graph Data'!AT$1,'PCO Log'!$E$6:$SJ$6,"Approved")</f>
        <v>0</v>
      </c>
      <c r="AU19" s="276">
        <f>SUMIFS('PCO Log'!$E28:$SJ28,'PCO Log'!$E$8:$SJ$8,'Graph Data'!AU$1,'PCO Log'!$E$6:$SJ$6,"Approved")</f>
        <v>0</v>
      </c>
      <c r="AV19" s="276">
        <f>SUMIFS('PCO Log'!$E28:$SJ28,'PCO Log'!$E$8:$SJ$8,'Graph Data'!AV$1,'PCO Log'!$E$6:$SJ$6,"Approved")</f>
        <v>0</v>
      </c>
      <c r="AW19" s="276">
        <f>SUMIFS('PCO Log'!$E28:$SJ28,'PCO Log'!$E$8:$SJ$8,'Graph Data'!AW$1,'PCO Log'!$E$6:$SJ$6,"Approved")</f>
        <v>0</v>
      </c>
      <c r="AX19" s="276">
        <f>SUMIFS('PCO Log'!$E28:$SJ28,'PCO Log'!$E$8:$SJ$8,'Graph Data'!AX$1,'PCO Log'!$E$6:$SJ$6,"Approved")</f>
        <v>0</v>
      </c>
      <c r="AY19" s="276">
        <f>SUMIFS('PCO Log'!$E28:$SJ28,'PCO Log'!$E$8:$SJ$8,'Graph Data'!AY$1,'PCO Log'!$E$6:$SJ$6,"Approved")</f>
        <v>0</v>
      </c>
      <c r="AZ19" s="276">
        <f>SUMIFS('PCO Log'!$E28:$SJ28,'PCO Log'!$E$8:$SJ$8,'Graph Data'!AZ$1,'PCO Log'!$E$6:$SJ$6,"Approved")</f>
        <v>0</v>
      </c>
      <c r="BA19" s="276">
        <f>SUMIFS('PCO Log'!$E28:$SJ28,'PCO Log'!$E$8:$SJ$8,'Graph Data'!BA$1,'PCO Log'!$E$6:$SJ$6,"Approved")</f>
        <v>0</v>
      </c>
      <c r="BB19" s="276">
        <f>SUMIFS('PCO Log'!$E28:$SJ28,'PCO Log'!$E$8:$SJ$8,'Graph Data'!BB$1,'PCO Log'!$E$6:$SJ$6,"Approved")</f>
        <v>0</v>
      </c>
      <c r="BC19" s="276">
        <f>SUMIFS('PCO Log'!$E28:$SJ28,'PCO Log'!$E$8:$SJ$8,'Graph Data'!BC$1,'PCO Log'!$E$6:$SJ$6,"Approved")</f>
        <v>0</v>
      </c>
      <c r="BD19" s="276">
        <f>SUMIFS('PCO Log'!$E28:$SJ28,'PCO Log'!$E$8:$SJ$8,'Graph Data'!BD$1,'PCO Log'!$E$6:$SJ$6,"Approved")</f>
        <v>0</v>
      </c>
      <c r="BE19" s="276">
        <f>SUMIFS('PCO Log'!$E28:$SJ28,'PCO Log'!$E$8:$SJ$8,'Graph Data'!BE$1,'PCO Log'!$E$6:$SJ$6,"Approved")</f>
        <v>0</v>
      </c>
      <c r="BF19" s="276">
        <f>SUMIFS('PCO Log'!$E28:$SJ28,'PCO Log'!$E$8:$SJ$8,'Graph Data'!BF$1,'PCO Log'!$E$6:$SJ$6,"Approved")</f>
        <v>0</v>
      </c>
      <c r="BG19" s="276">
        <f>SUMIFS('PCO Log'!$E28:$SJ28,'PCO Log'!$E$8:$SJ$8,'Graph Data'!BG$1,'PCO Log'!$E$6:$SJ$6,"Approved")</f>
        <v>0</v>
      </c>
      <c r="BH19" s="276">
        <f>SUMIFS('PCO Log'!$E28:$SJ28,'PCO Log'!$E$8:$SJ$8,'Graph Data'!BH$1,'PCO Log'!$E$6:$SJ$6,"Approved")</f>
        <v>0</v>
      </c>
      <c r="BI19" s="276">
        <f>SUMIFS('PCO Log'!$E28:$SJ28,'PCO Log'!$E$8:$SJ$8,'Graph Data'!BI$1,'PCO Log'!$E$6:$SJ$6,"Approved")</f>
        <v>0</v>
      </c>
      <c r="BJ19" s="276">
        <f>SUMIFS('PCO Log'!$E28:$SJ28,'PCO Log'!$E$8:$SJ$8,'Graph Data'!BJ$1,'PCO Log'!$E$6:$SJ$6,"Approved")</f>
        <v>0</v>
      </c>
      <c r="BK19" s="276">
        <f>SUMIFS('PCO Log'!$E28:$SJ28,'PCO Log'!$E$8:$SJ$8,'Graph Data'!BK$1,'PCO Log'!$E$6:$SJ$6,"Approved")</f>
        <v>0</v>
      </c>
      <c r="BL19" s="276">
        <f>SUMIFS('PCO Log'!$E28:$SJ28,'PCO Log'!$E$8:$SJ$8,'Graph Data'!BL$1,'PCO Log'!$E$6:$SJ$6,"Approved")</f>
        <v>0</v>
      </c>
      <c r="BM19" s="276">
        <f>SUMIFS('PCO Log'!$E28:$SJ28,'PCO Log'!$E$8:$SJ$8,'Graph Data'!BM$1,'PCO Log'!$E$6:$SJ$6,"Approved")</f>
        <v>0</v>
      </c>
      <c r="BN19" s="276">
        <f>SUMIFS('PCO Log'!$E28:$SJ28,'PCO Log'!$E$8:$SJ$8,'Graph Data'!BN$1,'PCO Log'!$E$6:$SJ$6,"Approved")</f>
        <v>0</v>
      </c>
      <c r="BO19" s="276">
        <f>SUMIFS('PCO Log'!$E28:$SJ28,'PCO Log'!$E$8:$SJ$8,'Graph Data'!BO$1,'PCO Log'!$E$6:$SJ$6,"Approved")</f>
        <v>0</v>
      </c>
      <c r="BP19" s="276">
        <f>SUMIFS('PCO Log'!$E28:$SJ28,'PCO Log'!$E$8:$SJ$8,'Graph Data'!BP$1,'PCO Log'!$E$6:$SJ$6,"Approved")</f>
        <v>0</v>
      </c>
      <c r="BQ19" s="276">
        <f>SUMIFS('PCO Log'!$E28:$SJ28,'PCO Log'!$E$8:$SJ$8,'Graph Data'!BQ$1,'PCO Log'!$E$6:$SJ$6,"Approved")</f>
        <v>0</v>
      </c>
      <c r="BR19" s="276">
        <f>SUMIFS('PCO Log'!$E28:$SJ28,'PCO Log'!$E$8:$SJ$8,'Graph Data'!BR$1,'PCO Log'!$E$6:$SJ$6,"Approved")</f>
        <v>0</v>
      </c>
      <c r="BS19" s="276">
        <f>SUMIFS('PCO Log'!$E28:$SJ28,'PCO Log'!$E$8:$SJ$8,'Graph Data'!BS$1,'PCO Log'!$E$6:$SJ$6,"Approved")</f>
        <v>0</v>
      </c>
      <c r="BT19" s="276">
        <f>SUMIFS('PCO Log'!$E28:$SJ28,'PCO Log'!$E$8:$SJ$8,'Graph Data'!BT$1,'PCO Log'!$E$6:$SJ$6,"Approved")</f>
        <v>0</v>
      </c>
      <c r="BU19" s="276">
        <f>SUMIFS('PCO Log'!$E28:$SJ28,'PCO Log'!$E$8:$SJ$8,'Graph Data'!BU$1,'PCO Log'!$E$6:$SJ$6,"Approved")</f>
        <v>0</v>
      </c>
      <c r="BV19" s="276">
        <f>SUMIFS('PCO Log'!$E28:$SJ28,'PCO Log'!$E$8:$SJ$8,'Graph Data'!BV$1,'PCO Log'!$E$6:$SJ$6,"Approved")</f>
        <v>0</v>
      </c>
      <c r="BW19" s="276">
        <f>SUMIFS('PCO Log'!$E28:$SJ28,'PCO Log'!$E$8:$SJ$8,'Graph Data'!BW$1,'PCO Log'!$E$6:$SJ$6,"Approved")</f>
        <v>0</v>
      </c>
    </row>
    <row r="20" spans="1:75" x14ac:dyDescent="0.25">
      <c r="A20" s="273" t="s">
        <v>371</v>
      </c>
      <c r="B20" s="273">
        <f>'PCO Log'!W6</f>
        <v>0</v>
      </c>
      <c r="C20" s="273">
        <f>'PCO Log'!W4</f>
        <v>0</v>
      </c>
      <c r="D20" s="273">
        <f>'PCO Log'!W7</f>
        <v>0</v>
      </c>
      <c r="E20" s="273">
        <f>'PCO Log'!W3</f>
        <v>0</v>
      </c>
      <c r="F20" s="276">
        <f>'PCO Log'!W9</f>
        <v>0</v>
      </c>
      <c r="G20" s="277">
        <f>'PCO Log'!W5</f>
        <v>0</v>
      </c>
      <c r="I20" s="273" t="s">
        <v>295</v>
      </c>
      <c r="J20" s="273">
        <f>'Pay App 19'!H33</f>
        <v>0</v>
      </c>
      <c r="K20" s="273">
        <f>IF(L20&gt;0,'Pay App 19'!$G$149,0)</f>
        <v>0</v>
      </c>
      <c r="L20" s="273">
        <f>'Pay App 19'!H149</f>
        <v>0</v>
      </c>
      <c r="N20" s="273" t="str">
        <f>'Pay App 1'!B75</f>
        <v>03 20 00</v>
      </c>
      <c r="O20" s="273" t="str">
        <f>'Pay App 1'!C75</f>
        <v>Building Concrete Reinforcing</v>
      </c>
      <c r="P20" s="276">
        <f>SUMIFS('PCO Log'!$E29:$SJ29,'PCO Log'!$E$8:$SJ$8,'Graph Data'!P$1,'PCO Log'!$E$6:$SJ$6,"Approved")</f>
        <v>0</v>
      </c>
      <c r="Q20" s="276">
        <f>SUMIFS('PCO Log'!$E29:$SJ29,'PCO Log'!$E$8:$SJ$8,'Graph Data'!Q$1,'PCO Log'!$E$6:$SJ$6,"Approved")</f>
        <v>0</v>
      </c>
      <c r="R20" s="276">
        <f>SUMIFS('PCO Log'!$E29:$SJ29,'PCO Log'!$E$8:$SJ$8,'Graph Data'!R$1,'PCO Log'!$E$6:$SJ$6,"Approved")</f>
        <v>0</v>
      </c>
      <c r="S20" s="276">
        <f>SUMIFS('PCO Log'!$E29:$SJ29,'PCO Log'!$E$8:$SJ$8,'Graph Data'!S$1,'PCO Log'!$E$6:$SJ$6,"Approved")</f>
        <v>0</v>
      </c>
      <c r="T20" s="276">
        <f>SUMIFS('PCO Log'!$E29:$SJ29,'PCO Log'!$E$8:$SJ$8,'Graph Data'!T$1,'PCO Log'!$E$6:$SJ$6,"Approved")</f>
        <v>0</v>
      </c>
      <c r="U20" s="276">
        <f>SUMIFS('PCO Log'!$E29:$SJ29,'PCO Log'!$E$8:$SJ$8,'Graph Data'!U$1,'PCO Log'!$E$6:$SJ$6,"Approved")</f>
        <v>0</v>
      </c>
      <c r="V20" s="276">
        <f>SUMIFS('PCO Log'!$E29:$SJ29,'PCO Log'!$E$8:$SJ$8,'Graph Data'!V$1,'PCO Log'!$E$6:$SJ$6,"Approved")</f>
        <v>0</v>
      </c>
      <c r="W20" s="276">
        <f>SUMIFS('PCO Log'!$E29:$SJ29,'PCO Log'!$E$8:$SJ$8,'Graph Data'!W$1,'PCO Log'!$E$6:$SJ$6,"Approved")</f>
        <v>0</v>
      </c>
      <c r="X20" s="276">
        <f>SUMIFS('PCO Log'!$E29:$SJ29,'PCO Log'!$E$8:$SJ$8,'Graph Data'!X$1,'PCO Log'!$E$6:$SJ$6,"Approved")</f>
        <v>0</v>
      </c>
      <c r="Y20" s="276">
        <f>SUMIFS('PCO Log'!$E29:$SJ29,'PCO Log'!$E$8:$SJ$8,'Graph Data'!Y$1,'PCO Log'!$E$6:$SJ$6,"Approved")</f>
        <v>0</v>
      </c>
      <c r="Z20" s="276">
        <f>SUMIFS('PCO Log'!$E29:$SJ29,'PCO Log'!$E$8:$SJ$8,'Graph Data'!Z$1,'PCO Log'!$E$6:$SJ$6,"Approved")</f>
        <v>0</v>
      </c>
      <c r="AA20" s="276">
        <f>SUMIFS('PCO Log'!$E29:$SJ29,'PCO Log'!$E$8:$SJ$8,'Graph Data'!AA$1,'PCO Log'!$E$6:$SJ$6,"Approved")</f>
        <v>0</v>
      </c>
      <c r="AB20" s="276">
        <f>SUMIFS('PCO Log'!$E29:$SJ29,'PCO Log'!$E$8:$SJ$8,'Graph Data'!AB$1,'PCO Log'!$E$6:$SJ$6,"Approved")</f>
        <v>0</v>
      </c>
      <c r="AC20" s="276">
        <f>SUMIFS('PCO Log'!$E29:$SJ29,'PCO Log'!$E$8:$SJ$8,'Graph Data'!AC$1,'PCO Log'!$E$6:$SJ$6,"Approved")</f>
        <v>0</v>
      </c>
      <c r="AD20" s="276">
        <f>SUMIFS('PCO Log'!$E29:$SJ29,'PCO Log'!$E$8:$SJ$8,'Graph Data'!AD$1,'PCO Log'!$E$6:$SJ$6,"Approved")</f>
        <v>0</v>
      </c>
      <c r="AE20" s="276">
        <f>SUMIFS('PCO Log'!$E29:$SJ29,'PCO Log'!$E$8:$SJ$8,'Graph Data'!AE$1,'PCO Log'!$E$6:$SJ$6,"Approved")</f>
        <v>0</v>
      </c>
      <c r="AF20" s="276">
        <f>SUMIFS('PCO Log'!$E29:$SJ29,'PCO Log'!$E$8:$SJ$8,'Graph Data'!AF$1,'PCO Log'!$E$6:$SJ$6,"Approved")</f>
        <v>0</v>
      </c>
      <c r="AG20" s="276">
        <f>SUMIFS('PCO Log'!$E29:$SJ29,'PCO Log'!$E$8:$SJ$8,'Graph Data'!AG$1,'PCO Log'!$E$6:$SJ$6,"Approved")</f>
        <v>0</v>
      </c>
      <c r="AH20" s="276">
        <f>SUMIFS('PCO Log'!$E29:$SJ29,'PCO Log'!$E$8:$SJ$8,'Graph Data'!AH$1,'PCO Log'!$E$6:$SJ$6,"Approved")</f>
        <v>0</v>
      </c>
      <c r="AI20" s="276">
        <f>SUMIFS('PCO Log'!$E29:$SJ29,'PCO Log'!$E$8:$SJ$8,'Graph Data'!AI$1,'PCO Log'!$E$6:$SJ$6,"Approved")</f>
        <v>0</v>
      </c>
      <c r="AJ20" s="276">
        <f>SUMIFS('PCO Log'!$E29:$SJ29,'PCO Log'!$E$8:$SJ$8,'Graph Data'!AJ$1,'PCO Log'!$E$6:$SJ$6,"Approved")</f>
        <v>0</v>
      </c>
      <c r="AK20" s="276">
        <f>SUMIFS('PCO Log'!$E29:$SJ29,'PCO Log'!$E$8:$SJ$8,'Graph Data'!AK$1,'PCO Log'!$E$6:$SJ$6,"Approved")</f>
        <v>0</v>
      </c>
      <c r="AL20" s="276">
        <f>SUMIFS('PCO Log'!$E29:$SJ29,'PCO Log'!$E$8:$SJ$8,'Graph Data'!AL$1,'PCO Log'!$E$6:$SJ$6,"Approved")</f>
        <v>0</v>
      </c>
      <c r="AM20" s="276">
        <f>SUMIFS('PCO Log'!$E29:$SJ29,'PCO Log'!$E$8:$SJ$8,'Graph Data'!AM$1,'PCO Log'!$E$6:$SJ$6,"Approved")</f>
        <v>0</v>
      </c>
      <c r="AN20" s="276">
        <f>SUMIFS('PCO Log'!$E29:$SJ29,'PCO Log'!$E$8:$SJ$8,'Graph Data'!AN$1,'PCO Log'!$E$6:$SJ$6,"Approved")</f>
        <v>0</v>
      </c>
      <c r="AO20" s="276">
        <f>SUMIFS('PCO Log'!$E29:$SJ29,'PCO Log'!$E$8:$SJ$8,'Graph Data'!AO$1,'PCO Log'!$E$6:$SJ$6,"Approved")</f>
        <v>0</v>
      </c>
      <c r="AP20" s="276">
        <f>SUMIFS('PCO Log'!$E29:$SJ29,'PCO Log'!$E$8:$SJ$8,'Graph Data'!AP$1,'PCO Log'!$E$6:$SJ$6,"Approved")</f>
        <v>0</v>
      </c>
      <c r="AQ20" s="276">
        <f>SUMIFS('PCO Log'!$E29:$SJ29,'PCO Log'!$E$8:$SJ$8,'Graph Data'!AQ$1,'PCO Log'!$E$6:$SJ$6,"Approved")</f>
        <v>0</v>
      </c>
      <c r="AR20" s="276">
        <f>SUMIFS('PCO Log'!$E29:$SJ29,'PCO Log'!$E$8:$SJ$8,'Graph Data'!AR$1,'PCO Log'!$E$6:$SJ$6,"Approved")</f>
        <v>0</v>
      </c>
      <c r="AS20" s="276">
        <f>SUMIFS('PCO Log'!$E29:$SJ29,'PCO Log'!$E$8:$SJ$8,'Graph Data'!AS$1,'PCO Log'!$E$6:$SJ$6,"Approved")</f>
        <v>0</v>
      </c>
      <c r="AT20" s="276">
        <f>SUMIFS('PCO Log'!$E29:$SJ29,'PCO Log'!$E$8:$SJ$8,'Graph Data'!AT$1,'PCO Log'!$E$6:$SJ$6,"Approved")</f>
        <v>0</v>
      </c>
      <c r="AU20" s="276">
        <f>SUMIFS('PCO Log'!$E29:$SJ29,'PCO Log'!$E$8:$SJ$8,'Graph Data'!AU$1,'PCO Log'!$E$6:$SJ$6,"Approved")</f>
        <v>0</v>
      </c>
      <c r="AV20" s="276">
        <f>SUMIFS('PCO Log'!$E29:$SJ29,'PCO Log'!$E$8:$SJ$8,'Graph Data'!AV$1,'PCO Log'!$E$6:$SJ$6,"Approved")</f>
        <v>0</v>
      </c>
      <c r="AW20" s="276">
        <f>SUMIFS('PCO Log'!$E29:$SJ29,'PCO Log'!$E$8:$SJ$8,'Graph Data'!AW$1,'PCO Log'!$E$6:$SJ$6,"Approved")</f>
        <v>0</v>
      </c>
      <c r="AX20" s="276">
        <f>SUMIFS('PCO Log'!$E29:$SJ29,'PCO Log'!$E$8:$SJ$8,'Graph Data'!AX$1,'PCO Log'!$E$6:$SJ$6,"Approved")</f>
        <v>0</v>
      </c>
      <c r="AY20" s="276">
        <f>SUMIFS('PCO Log'!$E29:$SJ29,'PCO Log'!$E$8:$SJ$8,'Graph Data'!AY$1,'PCO Log'!$E$6:$SJ$6,"Approved")</f>
        <v>0</v>
      </c>
      <c r="AZ20" s="276">
        <f>SUMIFS('PCO Log'!$E29:$SJ29,'PCO Log'!$E$8:$SJ$8,'Graph Data'!AZ$1,'PCO Log'!$E$6:$SJ$6,"Approved")</f>
        <v>0</v>
      </c>
      <c r="BA20" s="276">
        <f>SUMIFS('PCO Log'!$E29:$SJ29,'PCO Log'!$E$8:$SJ$8,'Graph Data'!BA$1,'PCO Log'!$E$6:$SJ$6,"Approved")</f>
        <v>0</v>
      </c>
      <c r="BB20" s="276">
        <f>SUMIFS('PCO Log'!$E29:$SJ29,'PCO Log'!$E$8:$SJ$8,'Graph Data'!BB$1,'PCO Log'!$E$6:$SJ$6,"Approved")</f>
        <v>0</v>
      </c>
      <c r="BC20" s="276">
        <f>SUMIFS('PCO Log'!$E29:$SJ29,'PCO Log'!$E$8:$SJ$8,'Graph Data'!BC$1,'PCO Log'!$E$6:$SJ$6,"Approved")</f>
        <v>0</v>
      </c>
      <c r="BD20" s="276">
        <f>SUMIFS('PCO Log'!$E29:$SJ29,'PCO Log'!$E$8:$SJ$8,'Graph Data'!BD$1,'PCO Log'!$E$6:$SJ$6,"Approved")</f>
        <v>0</v>
      </c>
      <c r="BE20" s="276">
        <f>SUMIFS('PCO Log'!$E29:$SJ29,'PCO Log'!$E$8:$SJ$8,'Graph Data'!BE$1,'PCO Log'!$E$6:$SJ$6,"Approved")</f>
        <v>0</v>
      </c>
      <c r="BF20" s="276">
        <f>SUMIFS('PCO Log'!$E29:$SJ29,'PCO Log'!$E$8:$SJ$8,'Graph Data'!BF$1,'PCO Log'!$E$6:$SJ$6,"Approved")</f>
        <v>0</v>
      </c>
      <c r="BG20" s="276">
        <f>SUMIFS('PCO Log'!$E29:$SJ29,'PCO Log'!$E$8:$SJ$8,'Graph Data'!BG$1,'PCO Log'!$E$6:$SJ$6,"Approved")</f>
        <v>0</v>
      </c>
      <c r="BH20" s="276">
        <f>SUMIFS('PCO Log'!$E29:$SJ29,'PCO Log'!$E$8:$SJ$8,'Graph Data'!BH$1,'PCO Log'!$E$6:$SJ$6,"Approved")</f>
        <v>0</v>
      </c>
      <c r="BI20" s="276">
        <f>SUMIFS('PCO Log'!$E29:$SJ29,'PCO Log'!$E$8:$SJ$8,'Graph Data'!BI$1,'PCO Log'!$E$6:$SJ$6,"Approved")</f>
        <v>0</v>
      </c>
      <c r="BJ20" s="276">
        <f>SUMIFS('PCO Log'!$E29:$SJ29,'PCO Log'!$E$8:$SJ$8,'Graph Data'!BJ$1,'PCO Log'!$E$6:$SJ$6,"Approved")</f>
        <v>0</v>
      </c>
      <c r="BK20" s="276">
        <f>SUMIFS('PCO Log'!$E29:$SJ29,'PCO Log'!$E$8:$SJ$8,'Graph Data'!BK$1,'PCO Log'!$E$6:$SJ$6,"Approved")</f>
        <v>0</v>
      </c>
      <c r="BL20" s="276">
        <f>SUMIFS('PCO Log'!$E29:$SJ29,'PCO Log'!$E$8:$SJ$8,'Graph Data'!BL$1,'PCO Log'!$E$6:$SJ$6,"Approved")</f>
        <v>0</v>
      </c>
      <c r="BM20" s="276">
        <f>SUMIFS('PCO Log'!$E29:$SJ29,'PCO Log'!$E$8:$SJ$8,'Graph Data'!BM$1,'PCO Log'!$E$6:$SJ$6,"Approved")</f>
        <v>0</v>
      </c>
      <c r="BN20" s="276">
        <f>SUMIFS('PCO Log'!$E29:$SJ29,'PCO Log'!$E$8:$SJ$8,'Graph Data'!BN$1,'PCO Log'!$E$6:$SJ$6,"Approved")</f>
        <v>0</v>
      </c>
      <c r="BO20" s="276">
        <f>SUMIFS('PCO Log'!$E29:$SJ29,'PCO Log'!$E$8:$SJ$8,'Graph Data'!BO$1,'PCO Log'!$E$6:$SJ$6,"Approved")</f>
        <v>0</v>
      </c>
      <c r="BP20" s="276">
        <f>SUMIFS('PCO Log'!$E29:$SJ29,'PCO Log'!$E$8:$SJ$8,'Graph Data'!BP$1,'PCO Log'!$E$6:$SJ$6,"Approved")</f>
        <v>0</v>
      </c>
      <c r="BQ20" s="276">
        <f>SUMIFS('PCO Log'!$E29:$SJ29,'PCO Log'!$E$8:$SJ$8,'Graph Data'!BQ$1,'PCO Log'!$E$6:$SJ$6,"Approved")</f>
        <v>0</v>
      </c>
      <c r="BR20" s="276">
        <f>SUMIFS('PCO Log'!$E29:$SJ29,'PCO Log'!$E$8:$SJ$8,'Graph Data'!BR$1,'PCO Log'!$E$6:$SJ$6,"Approved")</f>
        <v>0</v>
      </c>
      <c r="BS20" s="276">
        <f>SUMIFS('PCO Log'!$E29:$SJ29,'PCO Log'!$E$8:$SJ$8,'Graph Data'!BS$1,'PCO Log'!$E$6:$SJ$6,"Approved")</f>
        <v>0</v>
      </c>
      <c r="BT20" s="276">
        <f>SUMIFS('PCO Log'!$E29:$SJ29,'PCO Log'!$E$8:$SJ$8,'Graph Data'!BT$1,'PCO Log'!$E$6:$SJ$6,"Approved")</f>
        <v>0</v>
      </c>
      <c r="BU20" s="276">
        <f>SUMIFS('PCO Log'!$E29:$SJ29,'PCO Log'!$E$8:$SJ$8,'Graph Data'!BU$1,'PCO Log'!$E$6:$SJ$6,"Approved")</f>
        <v>0</v>
      </c>
      <c r="BV20" s="276">
        <f>SUMIFS('PCO Log'!$E29:$SJ29,'PCO Log'!$E$8:$SJ$8,'Graph Data'!BV$1,'PCO Log'!$E$6:$SJ$6,"Approved")</f>
        <v>0</v>
      </c>
      <c r="BW20" s="276">
        <f>SUMIFS('PCO Log'!$E29:$SJ29,'PCO Log'!$E$8:$SJ$8,'Graph Data'!BW$1,'PCO Log'!$E$6:$SJ$6,"Approved")</f>
        <v>0</v>
      </c>
    </row>
    <row r="21" spans="1:75" x14ac:dyDescent="0.25">
      <c r="A21" s="273" t="s">
        <v>372</v>
      </c>
      <c r="B21" s="273">
        <f>'PCO Log'!X6</f>
        <v>0</v>
      </c>
      <c r="C21" s="273">
        <f>'PCO Log'!X4</f>
        <v>0</v>
      </c>
      <c r="D21" s="273">
        <f>'PCO Log'!X7</f>
        <v>0</v>
      </c>
      <c r="E21" s="273">
        <f>'PCO Log'!X3</f>
        <v>0</v>
      </c>
      <c r="F21" s="276">
        <f>'PCO Log'!X9</f>
        <v>0</v>
      </c>
      <c r="G21" s="277">
        <f>'PCO Log'!X5</f>
        <v>0</v>
      </c>
      <c r="I21" s="273" t="s">
        <v>296</v>
      </c>
      <c r="J21" s="273">
        <f>'Pay App 20'!H33</f>
        <v>0</v>
      </c>
      <c r="K21" s="273">
        <f>IF(L21&gt;0,'Pay App 20'!$G$149,0)</f>
        <v>0</v>
      </c>
      <c r="L21" s="273">
        <f>'Pay App 20'!H149</f>
        <v>0</v>
      </c>
      <c r="N21" s="273" t="str">
        <f>'Pay App 1'!B76</f>
        <v>03 40 00</v>
      </c>
      <c r="O21" s="273" t="str">
        <f>'Pay App 1'!C76</f>
        <v>Precast</v>
      </c>
      <c r="P21" s="276">
        <f>SUMIFS('PCO Log'!$E30:$SJ30,'PCO Log'!$E$8:$SJ$8,'Graph Data'!P$1,'PCO Log'!$E$6:$SJ$6,"Approved")</f>
        <v>0</v>
      </c>
      <c r="Q21" s="276">
        <f>SUMIFS('PCO Log'!$E30:$SJ30,'PCO Log'!$E$8:$SJ$8,'Graph Data'!Q$1,'PCO Log'!$E$6:$SJ$6,"Approved")</f>
        <v>0</v>
      </c>
      <c r="R21" s="276">
        <f>SUMIFS('PCO Log'!$E30:$SJ30,'PCO Log'!$E$8:$SJ$8,'Graph Data'!R$1,'PCO Log'!$E$6:$SJ$6,"Approved")</f>
        <v>0</v>
      </c>
      <c r="S21" s="276">
        <f>SUMIFS('PCO Log'!$E30:$SJ30,'PCO Log'!$E$8:$SJ$8,'Graph Data'!S$1,'PCO Log'!$E$6:$SJ$6,"Approved")</f>
        <v>0</v>
      </c>
      <c r="T21" s="276">
        <f>SUMIFS('PCO Log'!$E30:$SJ30,'PCO Log'!$E$8:$SJ$8,'Graph Data'!T$1,'PCO Log'!$E$6:$SJ$6,"Approved")</f>
        <v>0</v>
      </c>
      <c r="U21" s="276">
        <f>SUMIFS('PCO Log'!$E30:$SJ30,'PCO Log'!$E$8:$SJ$8,'Graph Data'!U$1,'PCO Log'!$E$6:$SJ$6,"Approved")</f>
        <v>0</v>
      </c>
      <c r="V21" s="276">
        <f>SUMIFS('PCO Log'!$E30:$SJ30,'PCO Log'!$E$8:$SJ$8,'Graph Data'!V$1,'PCO Log'!$E$6:$SJ$6,"Approved")</f>
        <v>0</v>
      </c>
      <c r="W21" s="276">
        <f>SUMIFS('PCO Log'!$E30:$SJ30,'PCO Log'!$E$8:$SJ$8,'Graph Data'!W$1,'PCO Log'!$E$6:$SJ$6,"Approved")</f>
        <v>0</v>
      </c>
      <c r="X21" s="276">
        <f>SUMIFS('PCO Log'!$E30:$SJ30,'PCO Log'!$E$8:$SJ$8,'Graph Data'!X$1,'PCO Log'!$E$6:$SJ$6,"Approved")</f>
        <v>0</v>
      </c>
      <c r="Y21" s="276">
        <f>SUMIFS('PCO Log'!$E30:$SJ30,'PCO Log'!$E$8:$SJ$8,'Graph Data'!Y$1,'PCO Log'!$E$6:$SJ$6,"Approved")</f>
        <v>0</v>
      </c>
      <c r="Z21" s="276">
        <f>SUMIFS('PCO Log'!$E30:$SJ30,'PCO Log'!$E$8:$SJ$8,'Graph Data'!Z$1,'PCO Log'!$E$6:$SJ$6,"Approved")</f>
        <v>0</v>
      </c>
      <c r="AA21" s="276">
        <f>SUMIFS('PCO Log'!$E30:$SJ30,'PCO Log'!$E$8:$SJ$8,'Graph Data'!AA$1,'PCO Log'!$E$6:$SJ$6,"Approved")</f>
        <v>0</v>
      </c>
      <c r="AB21" s="276">
        <f>SUMIFS('PCO Log'!$E30:$SJ30,'PCO Log'!$E$8:$SJ$8,'Graph Data'!AB$1,'PCO Log'!$E$6:$SJ$6,"Approved")</f>
        <v>0</v>
      </c>
      <c r="AC21" s="276">
        <f>SUMIFS('PCO Log'!$E30:$SJ30,'PCO Log'!$E$8:$SJ$8,'Graph Data'!AC$1,'PCO Log'!$E$6:$SJ$6,"Approved")</f>
        <v>0</v>
      </c>
      <c r="AD21" s="276">
        <f>SUMIFS('PCO Log'!$E30:$SJ30,'PCO Log'!$E$8:$SJ$8,'Graph Data'!AD$1,'PCO Log'!$E$6:$SJ$6,"Approved")</f>
        <v>0</v>
      </c>
      <c r="AE21" s="276">
        <f>SUMIFS('PCO Log'!$E30:$SJ30,'PCO Log'!$E$8:$SJ$8,'Graph Data'!AE$1,'PCO Log'!$E$6:$SJ$6,"Approved")</f>
        <v>0</v>
      </c>
      <c r="AF21" s="276">
        <f>SUMIFS('PCO Log'!$E30:$SJ30,'PCO Log'!$E$8:$SJ$8,'Graph Data'!AF$1,'PCO Log'!$E$6:$SJ$6,"Approved")</f>
        <v>0</v>
      </c>
      <c r="AG21" s="276">
        <f>SUMIFS('PCO Log'!$E30:$SJ30,'PCO Log'!$E$8:$SJ$8,'Graph Data'!AG$1,'PCO Log'!$E$6:$SJ$6,"Approved")</f>
        <v>0</v>
      </c>
      <c r="AH21" s="276">
        <f>SUMIFS('PCO Log'!$E30:$SJ30,'PCO Log'!$E$8:$SJ$8,'Graph Data'!AH$1,'PCO Log'!$E$6:$SJ$6,"Approved")</f>
        <v>0</v>
      </c>
      <c r="AI21" s="276">
        <f>SUMIFS('PCO Log'!$E30:$SJ30,'PCO Log'!$E$8:$SJ$8,'Graph Data'!AI$1,'PCO Log'!$E$6:$SJ$6,"Approved")</f>
        <v>0</v>
      </c>
      <c r="AJ21" s="276">
        <f>SUMIFS('PCO Log'!$E30:$SJ30,'PCO Log'!$E$8:$SJ$8,'Graph Data'!AJ$1,'PCO Log'!$E$6:$SJ$6,"Approved")</f>
        <v>0</v>
      </c>
      <c r="AK21" s="276">
        <f>SUMIFS('PCO Log'!$E30:$SJ30,'PCO Log'!$E$8:$SJ$8,'Graph Data'!AK$1,'PCO Log'!$E$6:$SJ$6,"Approved")</f>
        <v>0</v>
      </c>
      <c r="AL21" s="276">
        <f>SUMIFS('PCO Log'!$E30:$SJ30,'PCO Log'!$E$8:$SJ$8,'Graph Data'!AL$1,'PCO Log'!$E$6:$SJ$6,"Approved")</f>
        <v>0</v>
      </c>
      <c r="AM21" s="276">
        <f>SUMIFS('PCO Log'!$E30:$SJ30,'PCO Log'!$E$8:$SJ$8,'Graph Data'!AM$1,'PCO Log'!$E$6:$SJ$6,"Approved")</f>
        <v>0</v>
      </c>
      <c r="AN21" s="276">
        <f>SUMIFS('PCO Log'!$E30:$SJ30,'PCO Log'!$E$8:$SJ$8,'Graph Data'!AN$1,'PCO Log'!$E$6:$SJ$6,"Approved")</f>
        <v>0</v>
      </c>
      <c r="AO21" s="276">
        <f>SUMIFS('PCO Log'!$E30:$SJ30,'PCO Log'!$E$8:$SJ$8,'Graph Data'!AO$1,'PCO Log'!$E$6:$SJ$6,"Approved")</f>
        <v>0</v>
      </c>
      <c r="AP21" s="276">
        <f>SUMIFS('PCO Log'!$E30:$SJ30,'PCO Log'!$E$8:$SJ$8,'Graph Data'!AP$1,'PCO Log'!$E$6:$SJ$6,"Approved")</f>
        <v>0</v>
      </c>
      <c r="AQ21" s="276">
        <f>SUMIFS('PCO Log'!$E30:$SJ30,'PCO Log'!$E$8:$SJ$8,'Graph Data'!AQ$1,'PCO Log'!$E$6:$SJ$6,"Approved")</f>
        <v>0</v>
      </c>
      <c r="AR21" s="276">
        <f>SUMIFS('PCO Log'!$E30:$SJ30,'PCO Log'!$E$8:$SJ$8,'Graph Data'!AR$1,'PCO Log'!$E$6:$SJ$6,"Approved")</f>
        <v>0</v>
      </c>
      <c r="AS21" s="276">
        <f>SUMIFS('PCO Log'!$E30:$SJ30,'PCO Log'!$E$8:$SJ$8,'Graph Data'!AS$1,'PCO Log'!$E$6:$SJ$6,"Approved")</f>
        <v>0</v>
      </c>
      <c r="AT21" s="276">
        <f>SUMIFS('PCO Log'!$E30:$SJ30,'PCO Log'!$E$8:$SJ$8,'Graph Data'!AT$1,'PCO Log'!$E$6:$SJ$6,"Approved")</f>
        <v>0</v>
      </c>
      <c r="AU21" s="276">
        <f>SUMIFS('PCO Log'!$E30:$SJ30,'PCO Log'!$E$8:$SJ$8,'Graph Data'!AU$1,'PCO Log'!$E$6:$SJ$6,"Approved")</f>
        <v>0</v>
      </c>
      <c r="AV21" s="276">
        <f>SUMIFS('PCO Log'!$E30:$SJ30,'PCO Log'!$E$8:$SJ$8,'Graph Data'!AV$1,'PCO Log'!$E$6:$SJ$6,"Approved")</f>
        <v>0</v>
      </c>
      <c r="AW21" s="276">
        <f>SUMIFS('PCO Log'!$E30:$SJ30,'PCO Log'!$E$8:$SJ$8,'Graph Data'!AW$1,'PCO Log'!$E$6:$SJ$6,"Approved")</f>
        <v>0</v>
      </c>
      <c r="AX21" s="276">
        <f>SUMIFS('PCO Log'!$E30:$SJ30,'PCO Log'!$E$8:$SJ$8,'Graph Data'!AX$1,'PCO Log'!$E$6:$SJ$6,"Approved")</f>
        <v>0</v>
      </c>
      <c r="AY21" s="276">
        <f>SUMIFS('PCO Log'!$E30:$SJ30,'PCO Log'!$E$8:$SJ$8,'Graph Data'!AY$1,'PCO Log'!$E$6:$SJ$6,"Approved")</f>
        <v>0</v>
      </c>
      <c r="AZ21" s="276">
        <f>SUMIFS('PCO Log'!$E30:$SJ30,'PCO Log'!$E$8:$SJ$8,'Graph Data'!AZ$1,'PCO Log'!$E$6:$SJ$6,"Approved")</f>
        <v>0</v>
      </c>
      <c r="BA21" s="276">
        <f>SUMIFS('PCO Log'!$E30:$SJ30,'PCO Log'!$E$8:$SJ$8,'Graph Data'!BA$1,'PCO Log'!$E$6:$SJ$6,"Approved")</f>
        <v>0</v>
      </c>
      <c r="BB21" s="276">
        <f>SUMIFS('PCO Log'!$E30:$SJ30,'PCO Log'!$E$8:$SJ$8,'Graph Data'!BB$1,'PCO Log'!$E$6:$SJ$6,"Approved")</f>
        <v>0</v>
      </c>
      <c r="BC21" s="276">
        <f>SUMIFS('PCO Log'!$E30:$SJ30,'PCO Log'!$E$8:$SJ$8,'Graph Data'!BC$1,'PCO Log'!$E$6:$SJ$6,"Approved")</f>
        <v>0</v>
      </c>
      <c r="BD21" s="276">
        <f>SUMIFS('PCO Log'!$E30:$SJ30,'PCO Log'!$E$8:$SJ$8,'Graph Data'!BD$1,'PCO Log'!$E$6:$SJ$6,"Approved")</f>
        <v>0</v>
      </c>
      <c r="BE21" s="276">
        <f>SUMIFS('PCO Log'!$E30:$SJ30,'PCO Log'!$E$8:$SJ$8,'Graph Data'!BE$1,'PCO Log'!$E$6:$SJ$6,"Approved")</f>
        <v>0</v>
      </c>
      <c r="BF21" s="276">
        <f>SUMIFS('PCO Log'!$E30:$SJ30,'PCO Log'!$E$8:$SJ$8,'Graph Data'!BF$1,'PCO Log'!$E$6:$SJ$6,"Approved")</f>
        <v>0</v>
      </c>
      <c r="BG21" s="276">
        <f>SUMIFS('PCO Log'!$E30:$SJ30,'PCO Log'!$E$8:$SJ$8,'Graph Data'!BG$1,'PCO Log'!$E$6:$SJ$6,"Approved")</f>
        <v>0</v>
      </c>
      <c r="BH21" s="276">
        <f>SUMIFS('PCO Log'!$E30:$SJ30,'PCO Log'!$E$8:$SJ$8,'Graph Data'!BH$1,'PCO Log'!$E$6:$SJ$6,"Approved")</f>
        <v>0</v>
      </c>
      <c r="BI21" s="276">
        <f>SUMIFS('PCO Log'!$E30:$SJ30,'PCO Log'!$E$8:$SJ$8,'Graph Data'!BI$1,'PCO Log'!$E$6:$SJ$6,"Approved")</f>
        <v>0</v>
      </c>
      <c r="BJ21" s="276">
        <f>SUMIFS('PCO Log'!$E30:$SJ30,'PCO Log'!$E$8:$SJ$8,'Graph Data'!BJ$1,'PCO Log'!$E$6:$SJ$6,"Approved")</f>
        <v>0</v>
      </c>
      <c r="BK21" s="276">
        <f>SUMIFS('PCO Log'!$E30:$SJ30,'PCO Log'!$E$8:$SJ$8,'Graph Data'!BK$1,'PCO Log'!$E$6:$SJ$6,"Approved")</f>
        <v>0</v>
      </c>
      <c r="BL21" s="276">
        <f>SUMIFS('PCO Log'!$E30:$SJ30,'PCO Log'!$E$8:$SJ$8,'Graph Data'!BL$1,'PCO Log'!$E$6:$SJ$6,"Approved")</f>
        <v>0</v>
      </c>
      <c r="BM21" s="276">
        <f>SUMIFS('PCO Log'!$E30:$SJ30,'PCO Log'!$E$8:$SJ$8,'Graph Data'!BM$1,'PCO Log'!$E$6:$SJ$6,"Approved")</f>
        <v>0</v>
      </c>
      <c r="BN21" s="276">
        <f>SUMIFS('PCO Log'!$E30:$SJ30,'PCO Log'!$E$8:$SJ$8,'Graph Data'!BN$1,'PCO Log'!$E$6:$SJ$6,"Approved")</f>
        <v>0</v>
      </c>
      <c r="BO21" s="276">
        <f>SUMIFS('PCO Log'!$E30:$SJ30,'PCO Log'!$E$8:$SJ$8,'Graph Data'!BO$1,'PCO Log'!$E$6:$SJ$6,"Approved")</f>
        <v>0</v>
      </c>
      <c r="BP21" s="276">
        <f>SUMIFS('PCO Log'!$E30:$SJ30,'PCO Log'!$E$8:$SJ$8,'Graph Data'!BP$1,'PCO Log'!$E$6:$SJ$6,"Approved")</f>
        <v>0</v>
      </c>
      <c r="BQ21" s="276">
        <f>SUMIFS('PCO Log'!$E30:$SJ30,'PCO Log'!$E$8:$SJ$8,'Graph Data'!BQ$1,'PCO Log'!$E$6:$SJ$6,"Approved")</f>
        <v>0</v>
      </c>
      <c r="BR21" s="276">
        <f>SUMIFS('PCO Log'!$E30:$SJ30,'PCO Log'!$E$8:$SJ$8,'Graph Data'!BR$1,'PCO Log'!$E$6:$SJ$6,"Approved")</f>
        <v>0</v>
      </c>
      <c r="BS21" s="276">
        <f>SUMIFS('PCO Log'!$E30:$SJ30,'PCO Log'!$E$8:$SJ$8,'Graph Data'!BS$1,'PCO Log'!$E$6:$SJ$6,"Approved")</f>
        <v>0</v>
      </c>
      <c r="BT21" s="276">
        <f>SUMIFS('PCO Log'!$E30:$SJ30,'PCO Log'!$E$8:$SJ$8,'Graph Data'!BT$1,'PCO Log'!$E$6:$SJ$6,"Approved")</f>
        <v>0</v>
      </c>
      <c r="BU21" s="276">
        <f>SUMIFS('PCO Log'!$E30:$SJ30,'PCO Log'!$E$8:$SJ$8,'Graph Data'!BU$1,'PCO Log'!$E$6:$SJ$6,"Approved")</f>
        <v>0</v>
      </c>
      <c r="BV21" s="276">
        <f>SUMIFS('PCO Log'!$E30:$SJ30,'PCO Log'!$E$8:$SJ$8,'Graph Data'!BV$1,'PCO Log'!$E$6:$SJ$6,"Approved")</f>
        <v>0</v>
      </c>
      <c r="BW21" s="276">
        <f>SUMIFS('PCO Log'!$E30:$SJ30,'PCO Log'!$E$8:$SJ$8,'Graph Data'!BW$1,'PCO Log'!$E$6:$SJ$6,"Approved")</f>
        <v>0</v>
      </c>
    </row>
    <row r="22" spans="1:75" x14ac:dyDescent="0.25">
      <c r="A22" s="273" t="s">
        <v>373</v>
      </c>
      <c r="B22" s="273">
        <f>'PCO Log'!Y6</f>
        <v>0</v>
      </c>
      <c r="C22" s="273">
        <f>'PCO Log'!Y4</f>
        <v>0</v>
      </c>
      <c r="D22" s="273">
        <f>'PCO Log'!Y7</f>
        <v>0</v>
      </c>
      <c r="E22" s="273">
        <f>'PCO Log'!Y3</f>
        <v>0</v>
      </c>
      <c r="F22" s="276">
        <f>'PCO Log'!Y9</f>
        <v>0</v>
      </c>
      <c r="G22" s="277">
        <f>'PCO Log'!Y5</f>
        <v>0</v>
      </c>
      <c r="I22" s="273" t="s">
        <v>297</v>
      </c>
      <c r="J22" s="273">
        <f>'Pay App 21'!H33</f>
        <v>0</v>
      </c>
      <c r="K22" s="273">
        <f>IF(L22&gt;0,'Pay App 21'!$G$149,0)</f>
        <v>0</v>
      </c>
      <c r="L22" s="273">
        <f>'Pay App 21'!H149</f>
        <v>0</v>
      </c>
      <c r="N22" s="273" t="str">
        <f>'Pay App 1'!B77</f>
        <v>04 00 00</v>
      </c>
      <c r="O22" s="273" t="str">
        <f>'Pay App 1'!C77</f>
        <v>Masonry</v>
      </c>
      <c r="P22" s="276">
        <f>SUMIFS('PCO Log'!$E31:$SJ31,'PCO Log'!$E$8:$SJ$8,'Graph Data'!P$1,'PCO Log'!$E$6:$SJ$6,"Approved")</f>
        <v>0</v>
      </c>
      <c r="Q22" s="276">
        <f>SUMIFS('PCO Log'!$E31:$SJ31,'PCO Log'!$E$8:$SJ$8,'Graph Data'!Q$1,'PCO Log'!$E$6:$SJ$6,"Approved")</f>
        <v>0</v>
      </c>
      <c r="R22" s="276">
        <f>SUMIFS('PCO Log'!$E31:$SJ31,'PCO Log'!$E$8:$SJ$8,'Graph Data'!R$1,'PCO Log'!$E$6:$SJ$6,"Approved")</f>
        <v>0</v>
      </c>
      <c r="S22" s="276">
        <f>SUMIFS('PCO Log'!$E31:$SJ31,'PCO Log'!$E$8:$SJ$8,'Graph Data'!S$1,'PCO Log'!$E$6:$SJ$6,"Approved")</f>
        <v>0</v>
      </c>
      <c r="T22" s="276">
        <f>SUMIFS('PCO Log'!$E31:$SJ31,'PCO Log'!$E$8:$SJ$8,'Graph Data'!T$1,'PCO Log'!$E$6:$SJ$6,"Approved")</f>
        <v>0</v>
      </c>
      <c r="U22" s="276">
        <f>SUMIFS('PCO Log'!$E31:$SJ31,'PCO Log'!$E$8:$SJ$8,'Graph Data'!U$1,'PCO Log'!$E$6:$SJ$6,"Approved")</f>
        <v>0</v>
      </c>
      <c r="V22" s="276">
        <f>SUMIFS('PCO Log'!$E31:$SJ31,'PCO Log'!$E$8:$SJ$8,'Graph Data'!V$1,'PCO Log'!$E$6:$SJ$6,"Approved")</f>
        <v>0</v>
      </c>
      <c r="W22" s="276">
        <f>SUMIFS('PCO Log'!$E31:$SJ31,'PCO Log'!$E$8:$SJ$8,'Graph Data'!W$1,'PCO Log'!$E$6:$SJ$6,"Approved")</f>
        <v>0</v>
      </c>
      <c r="X22" s="276">
        <f>SUMIFS('PCO Log'!$E31:$SJ31,'PCO Log'!$E$8:$SJ$8,'Graph Data'!X$1,'PCO Log'!$E$6:$SJ$6,"Approved")</f>
        <v>0</v>
      </c>
      <c r="Y22" s="276">
        <f>SUMIFS('PCO Log'!$E31:$SJ31,'PCO Log'!$E$8:$SJ$8,'Graph Data'!Y$1,'PCO Log'!$E$6:$SJ$6,"Approved")</f>
        <v>0</v>
      </c>
      <c r="Z22" s="276">
        <f>SUMIFS('PCO Log'!$E31:$SJ31,'PCO Log'!$E$8:$SJ$8,'Graph Data'!Z$1,'PCO Log'!$E$6:$SJ$6,"Approved")</f>
        <v>0</v>
      </c>
      <c r="AA22" s="276">
        <f>SUMIFS('PCO Log'!$E31:$SJ31,'PCO Log'!$E$8:$SJ$8,'Graph Data'!AA$1,'PCO Log'!$E$6:$SJ$6,"Approved")</f>
        <v>0</v>
      </c>
      <c r="AB22" s="276">
        <f>SUMIFS('PCO Log'!$E31:$SJ31,'PCO Log'!$E$8:$SJ$8,'Graph Data'!AB$1,'PCO Log'!$E$6:$SJ$6,"Approved")</f>
        <v>0</v>
      </c>
      <c r="AC22" s="276">
        <f>SUMIFS('PCO Log'!$E31:$SJ31,'PCO Log'!$E$8:$SJ$8,'Graph Data'!AC$1,'PCO Log'!$E$6:$SJ$6,"Approved")</f>
        <v>0</v>
      </c>
      <c r="AD22" s="276">
        <f>SUMIFS('PCO Log'!$E31:$SJ31,'PCO Log'!$E$8:$SJ$8,'Graph Data'!AD$1,'PCO Log'!$E$6:$SJ$6,"Approved")</f>
        <v>0</v>
      </c>
      <c r="AE22" s="276">
        <f>SUMIFS('PCO Log'!$E31:$SJ31,'PCO Log'!$E$8:$SJ$8,'Graph Data'!AE$1,'PCO Log'!$E$6:$SJ$6,"Approved")</f>
        <v>0</v>
      </c>
      <c r="AF22" s="276">
        <f>SUMIFS('PCO Log'!$E31:$SJ31,'PCO Log'!$E$8:$SJ$8,'Graph Data'!AF$1,'PCO Log'!$E$6:$SJ$6,"Approved")</f>
        <v>0</v>
      </c>
      <c r="AG22" s="276">
        <f>SUMIFS('PCO Log'!$E31:$SJ31,'PCO Log'!$E$8:$SJ$8,'Graph Data'!AG$1,'PCO Log'!$E$6:$SJ$6,"Approved")</f>
        <v>0</v>
      </c>
      <c r="AH22" s="276">
        <f>SUMIFS('PCO Log'!$E31:$SJ31,'PCO Log'!$E$8:$SJ$8,'Graph Data'!AH$1,'PCO Log'!$E$6:$SJ$6,"Approved")</f>
        <v>0</v>
      </c>
      <c r="AI22" s="276">
        <f>SUMIFS('PCO Log'!$E31:$SJ31,'PCO Log'!$E$8:$SJ$8,'Graph Data'!AI$1,'PCO Log'!$E$6:$SJ$6,"Approved")</f>
        <v>0</v>
      </c>
      <c r="AJ22" s="276">
        <f>SUMIFS('PCO Log'!$E31:$SJ31,'PCO Log'!$E$8:$SJ$8,'Graph Data'!AJ$1,'PCO Log'!$E$6:$SJ$6,"Approved")</f>
        <v>0</v>
      </c>
      <c r="AK22" s="276">
        <f>SUMIFS('PCO Log'!$E31:$SJ31,'PCO Log'!$E$8:$SJ$8,'Graph Data'!AK$1,'PCO Log'!$E$6:$SJ$6,"Approved")</f>
        <v>0</v>
      </c>
      <c r="AL22" s="276">
        <f>SUMIFS('PCO Log'!$E31:$SJ31,'PCO Log'!$E$8:$SJ$8,'Graph Data'!AL$1,'PCO Log'!$E$6:$SJ$6,"Approved")</f>
        <v>0</v>
      </c>
      <c r="AM22" s="276">
        <f>SUMIFS('PCO Log'!$E31:$SJ31,'PCO Log'!$E$8:$SJ$8,'Graph Data'!AM$1,'PCO Log'!$E$6:$SJ$6,"Approved")</f>
        <v>0</v>
      </c>
      <c r="AN22" s="276">
        <f>SUMIFS('PCO Log'!$E31:$SJ31,'PCO Log'!$E$8:$SJ$8,'Graph Data'!AN$1,'PCO Log'!$E$6:$SJ$6,"Approved")</f>
        <v>0</v>
      </c>
      <c r="AO22" s="276">
        <f>SUMIFS('PCO Log'!$E31:$SJ31,'PCO Log'!$E$8:$SJ$8,'Graph Data'!AO$1,'PCO Log'!$E$6:$SJ$6,"Approved")</f>
        <v>0</v>
      </c>
      <c r="AP22" s="276">
        <f>SUMIFS('PCO Log'!$E31:$SJ31,'PCO Log'!$E$8:$SJ$8,'Graph Data'!AP$1,'PCO Log'!$E$6:$SJ$6,"Approved")</f>
        <v>0</v>
      </c>
      <c r="AQ22" s="276">
        <f>SUMIFS('PCO Log'!$E31:$SJ31,'PCO Log'!$E$8:$SJ$8,'Graph Data'!AQ$1,'PCO Log'!$E$6:$SJ$6,"Approved")</f>
        <v>0</v>
      </c>
      <c r="AR22" s="276">
        <f>SUMIFS('PCO Log'!$E31:$SJ31,'PCO Log'!$E$8:$SJ$8,'Graph Data'!AR$1,'PCO Log'!$E$6:$SJ$6,"Approved")</f>
        <v>0</v>
      </c>
      <c r="AS22" s="276">
        <f>SUMIFS('PCO Log'!$E31:$SJ31,'PCO Log'!$E$8:$SJ$8,'Graph Data'!AS$1,'PCO Log'!$E$6:$SJ$6,"Approved")</f>
        <v>0</v>
      </c>
      <c r="AT22" s="276">
        <f>SUMIFS('PCO Log'!$E31:$SJ31,'PCO Log'!$E$8:$SJ$8,'Graph Data'!AT$1,'PCO Log'!$E$6:$SJ$6,"Approved")</f>
        <v>0</v>
      </c>
      <c r="AU22" s="276">
        <f>SUMIFS('PCO Log'!$E31:$SJ31,'PCO Log'!$E$8:$SJ$8,'Graph Data'!AU$1,'PCO Log'!$E$6:$SJ$6,"Approved")</f>
        <v>0</v>
      </c>
      <c r="AV22" s="276">
        <f>SUMIFS('PCO Log'!$E31:$SJ31,'PCO Log'!$E$8:$SJ$8,'Graph Data'!AV$1,'PCO Log'!$E$6:$SJ$6,"Approved")</f>
        <v>0</v>
      </c>
      <c r="AW22" s="276">
        <f>SUMIFS('PCO Log'!$E31:$SJ31,'PCO Log'!$E$8:$SJ$8,'Graph Data'!AW$1,'PCO Log'!$E$6:$SJ$6,"Approved")</f>
        <v>0</v>
      </c>
      <c r="AX22" s="276">
        <f>SUMIFS('PCO Log'!$E31:$SJ31,'PCO Log'!$E$8:$SJ$8,'Graph Data'!AX$1,'PCO Log'!$E$6:$SJ$6,"Approved")</f>
        <v>0</v>
      </c>
      <c r="AY22" s="276">
        <f>SUMIFS('PCO Log'!$E31:$SJ31,'PCO Log'!$E$8:$SJ$8,'Graph Data'!AY$1,'PCO Log'!$E$6:$SJ$6,"Approved")</f>
        <v>0</v>
      </c>
      <c r="AZ22" s="276">
        <f>SUMIFS('PCO Log'!$E31:$SJ31,'PCO Log'!$E$8:$SJ$8,'Graph Data'!AZ$1,'PCO Log'!$E$6:$SJ$6,"Approved")</f>
        <v>0</v>
      </c>
      <c r="BA22" s="276">
        <f>SUMIFS('PCO Log'!$E31:$SJ31,'PCO Log'!$E$8:$SJ$8,'Graph Data'!BA$1,'PCO Log'!$E$6:$SJ$6,"Approved")</f>
        <v>0</v>
      </c>
      <c r="BB22" s="276">
        <f>SUMIFS('PCO Log'!$E31:$SJ31,'PCO Log'!$E$8:$SJ$8,'Graph Data'!BB$1,'PCO Log'!$E$6:$SJ$6,"Approved")</f>
        <v>0</v>
      </c>
      <c r="BC22" s="276">
        <f>SUMIFS('PCO Log'!$E31:$SJ31,'PCO Log'!$E$8:$SJ$8,'Graph Data'!BC$1,'PCO Log'!$E$6:$SJ$6,"Approved")</f>
        <v>0</v>
      </c>
      <c r="BD22" s="276">
        <f>SUMIFS('PCO Log'!$E31:$SJ31,'PCO Log'!$E$8:$SJ$8,'Graph Data'!BD$1,'PCO Log'!$E$6:$SJ$6,"Approved")</f>
        <v>0</v>
      </c>
      <c r="BE22" s="276">
        <f>SUMIFS('PCO Log'!$E31:$SJ31,'PCO Log'!$E$8:$SJ$8,'Graph Data'!BE$1,'PCO Log'!$E$6:$SJ$6,"Approved")</f>
        <v>0</v>
      </c>
      <c r="BF22" s="276">
        <f>SUMIFS('PCO Log'!$E31:$SJ31,'PCO Log'!$E$8:$SJ$8,'Graph Data'!BF$1,'PCO Log'!$E$6:$SJ$6,"Approved")</f>
        <v>0</v>
      </c>
      <c r="BG22" s="276">
        <f>SUMIFS('PCO Log'!$E31:$SJ31,'PCO Log'!$E$8:$SJ$8,'Graph Data'!BG$1,'PCO Log'!$E$6:$SJ$6,"Approved")</f>
        <v>0</v>
      </c>
      <c r="BH22" s="276">
        <f>SUMIFS('PCO Log'!$E31:$SJ31,'PCO Log'!$E$8:$SJ$8,'Graph Data'!BH$1,'PCO Log'!$E$6:$SJ$6,"Approved")</f>
        <v>0</v>
      </c>
      <c r="BI22" s="276">
        <f>SUMIFS('PCO Log'!$E31:$SJ31,'PCO Log'!$E$8:$SJ$8,'Graph Data'!BI$1,'PCO Log'!$E$6:$SJ$6,"Approved")</f>
        <v>0</v>
      </c>
      <c r="BJ22" s="276">
        <f>SUMIFS('PCO Log'!$E31:$SJ31,'PCO Log'!$E$8:$SJ$8,'Graph Data'!BJ$1,'PCO Log'!$E$6:$SJ$6,"Approved")</f>
        <v>0</v>
      </c>
      <c r="BK22" s="276">
        <f>SUMIFS('PCO Log'!$E31:$SJ31,'PCO Log'!$E$8:$SJ$8,'Graph Data'!BK$1,'PCO Log'!$E$6:$SJ$6,"Approved")</f>
        <v>0</v>
      </c>
      <c r="BL22" s="276">
        <f>SUMIFS('PCO Log'!$E31:$SJ31,'PCO Log'!$E$8:$SJ$8,'Graph Data'!BL$1,'PCO Log'!$E$6:$SJ$6,"Approved")</f>
        <v>0</v>
      </c>
      <c r="BM22" s="276">
        <f>SUMIFS('PCO Log'!$E31:$SJ31,'PCO Log'!$E$8:$SJ$8,'Graph Data'!BM$1,'PCO Log'!$E$6:$SJ$6,"Approved")</f>
        <v>0</v>
      </c>
      <c r="BN22" s="276">
        <f>SUMIFS('PCO Log'!$E31:$SJ31,'PCO Log'!$E$8:$SJ$8,'Graph Data'!BN$1,'PCO Log'!$E$6:$SJ$6,"Approved")</f>
        <v>0</v>
      </c>
      <c r="BO22" s="276">
        <f>SUMIFS('PCO Log'!$E31:$SJ31,'PCO Log'!$E$8:$SJ$8,'Graph Data'!BO$1,'PCO Log'!$E$6:$SJ$6,"Approved")</f>
        <v>0</v>
      </c>
      <c r="BP22" s="276">
        <f>SUMIFS('PCO Log'!$E31:$SJ31,'PCO Log'!$E$8:$SJ$8,'Graph Data'!BP$1,'PCO Log'!$E$6:$SJ$6,"Approved")</f>
        <v>0</v>
      </c>
      <c r="BQ22" s="276">
        <f>SUMIFS('PCO Log'!$E31:$SJ31,'PCO Log'!$E$8:$SJ$8,'Graph Data'!BQ$1,'PCO Log'!$E$6:$SJ$6,"Approved")</f>
        <v>0</v>
      </c>
      <c r="BR22" s="276">
        <f>SUMIFS('PCO Log'!$E31:$SJ31,'PCO Log'!$E$8:$SJ$8,'Graph Data'!BR$1,'PCO Log'!$E$6:$SJ$6,"Approved")</f>
        <v>0</v>
      </c>
      <c r="BS22" s="276">
        <f>SUMIFS('PCO Log'!$E31:$SJ31,'PCO Log'!$E$8:$SJ$8,'Graph Data'!BS$1,'PCO Log'!$E$6:$SJ$6,"Approved")</f>
        <v>0</v>
      </c>
      <c r="BT22" s="276">
        <f>SUMIFS('PCO Log'!$E31:$SJ31,'PCO Log'!$E$8:$SJ$8,'Graph Data'!BT$1,'PCO Log'!$E$6:$SJ$6,"Approved")</f>
        <v>0</v>
      </c>
      <c r="BU22" s="276">
        <f>SUMIFS('PCO Log'!$E31:$SJ31,'PCO Log'!$E$8:$SJ$8,'Graph Data'!BU$1,'PCO Log'!$E$6:$SJ$6,"Approved")</f>
        <v>0</v>
      </c>
      <c r="BV22" s="276">
        <f>SUMIFS('PCO Log'!$E31:$SJ31,'PCO Log'!$E$8:$SJ$8,'Graph Data'!BV$1,'PCO Log'!$E$6:$SJ$6,"Approved")</f>
        <v>0</v>
      </c>
      <c r="BW22" s="276">
        <f>SUMIFS('PCO Log'!$E31:$SJ31,'PCO Log'!$E$8:$SJ$8,'Graph Data'!BW$1,'PCO Log'!$E$6:$SJ$6,"Approved")</f>
        <v>0</v>
      </c>
    </row>
    <row r="23" spans="1:75" x14ac:dyDescent="0.25">
      <c r="A23" s="273" t="s">
        <v>374</v>
      </c>
      <c r="B23" s="273">
        <f>'PCO Log'!Z6</f>
        <v>0</v>
      </c>
      <c r="C23" s="273">
        <f>'PCO Log'!Z4</f>
        <v>0</v>
      </c>
      <c r="D23" s="273">
        <f>'PCO Log'!Z7</f>
        <v>0</v>
      </c>
      <c r="E23" s="273">
        <f>'PCO Log'!Z3</f>
        <v>0</v>
      </c>
      <c r="F23" s="276">
        <f>'PCO Log'!Z9</f>
        <v>0</v>
      </c>
      <c r="G23" s="277">
        <f>'PCO Log'!Z5</f>
        <v>0</v>
      </c>
      <c r="I23" s="273" t="s">
        <v>298</v>
      </c>
      <c r="J23" s="273">
        <f>'Pay App 22'!H33</f>
        <v>0</v>
      </c>
      <c r="K23" s="273">
        <f>IF(L23&gt;0,'Pay App 22'!$G$149,0)</f>
        <v>0</v>
      </c>
      <c r="L23" s="273">
        <f>'Pay App 22'!H149</f>
        <v>0</v>
      </c>
      <c r="N23" s="273" t="str">
        <f>'Pay App 1'!B78</f>
        <v>04 05 19</v>
      </c>
      <c r="O23" s="273" t="str">
        <f>'Pay App 1'!C78</f>
        <v>Masonry Reinforcing</v>
      </c>
      <c r="P23" s="276">
        <f>SUMIFS('PCO Log'!$E32:$SJ32,'PCO Log'!$E$8:$SJ$8,'Graph Data'!P$1,'PCO Log'!$E$6:$SJ$6,"Approved")</f>
        <v>0</v>
      </c>
      <c r="Q23" s="276">
        <f>SUMIFS('PCO Log'!$E32:$SJ32,'PCO Log'!$E$8:$SJ$8,'Graph Data'!Q$1,'PCO Log'!$E$6:$SJ$6,"Approved")</f>
        <v>0</v>
      </c>
      <c r="R23" s="276">
        <f>SUMIFS('PCO Log'!$E32:$SJ32,'PCO Log'!$E$8:$SJ$8,'Graph Data'!R$1,'PCO Log'!$E$6:$SJ$6,"Approved")</f>
        <v>0</v>
      </c>
      <c r="S23" s="276">
        <f>SUMIFS('PCO Log'!$E32:$SJ32,'PCO Log'!$E$8:$SJ$8,'Graph Data'!S$1,'PCO Log'!$E$6:$SJ$6,"Approved")</f>
        <v>0</v>
      </c>
      <c r="T23" s="276">
        <f>SUMIFS('PCO Log'!$E32:$SJ32,'PCO Log'!$E$8:$SJ$8,'Graph Data'!T$1,'PCO Log'!$E$6:$SJ$6,"Approved")</f>
        <v>0</v>
      </c>
      <c r="U23" s="276">
        <f>SUMIFS('PCO Log'!$E32:$SJ32,'PCO Log'!$E$8:$SJ$8,'Graph Data'!U$1,'PCO Log'!$E$6:$SJ$6,"Approved")</f>
        <v>0</v>
      </c>
      <c r="V23" s="276">
        <f>SUMIFS('PCO Log'!$E32:$SJ32,'PCO Log'!$E$8:$SJ$8,'Graph Data'!V$1,'PCO Log'!$E$6:$SJ$6,"Approved")</f>
        <v>0</v>
      </c>
      <c r="W23" s="276">
        <f>SUMIFS('PCO Log'!$E32:$SJ32,'PCO Log'!$E$8:$SJ$8,'Graph Data'!W$1,'PCO Log'!$E$6:$SJ$6,"Approved")</f>
        <v>0</v>
      </c>
      <c r="X23" s="276">
        <f>SUMIFS('PCO Log'!$E32:$SJ32,'PCO Log'!$E$8:$SJ$8,'Graph Data'!X$1,'PCO Log'!$E$6:$SJ$6,"Approved")</f>
        <v>0</v>
      </c>
      <c r="Y23" s="276">
        <f>SUMIFS('PCO Log'!$E32:$SJ32,'PCO Log'!$E$8:$SJ$8,'Graph Data'!Y$1,'PCO Log'!$E$6:$SJ$6,"Approved")</f>
        <v>0</v>
      </c>
      <c r="Z23" s="276">
        <f>SUMIFS('PCO Log'!$E32:$SJ32,'PCO Log'!$E$8:$SJ$8,'Graph Data'!Z$1,'PCO Log'!$E$6:$SJ$6,"Approved")</f>
        <v>0</v>
      </c>
      <c r="AA23" s="276">
        <f>SUMIFS('PCO Log'!$E32:$SJ32,'PCO Log'!$E$8:$SJ$8,'Graph Data'!AA$1,'PCO Log'!$E$6:$SJ$6,"Approved")</f>
        <v>0</v>
      </c>
      <c r="AB23" s="276">
        <f>SUMIFS('PCO Log'!$E32:$SJ32,'PCO Log'!$E$8:$SJ$8,'Graph Data'!AB$1,'PCO Log'!$E$6:$SJ$6,"Approved")</f>
        <v>0</v>
      </c>
      <c r="AC23" s="276">
        <f>SUMIFS('PCO Log'!$E32:$SJ32,'PCO Log'!$E$8:$SJ$8,'Graph Data'!AC$1,'PCO Log'!$E$6:$SJ$6,"Approved")</f>
        <v>0</v>
      </c>
      <c r="AD23" s="276">
        <f>SUMIFS('PCO Log'!$E32:$SJ32,'PCO Log'!$E$8:$SJ$8,'Graph Data'!AD$1,'PCO Log'!$E$6:$SJ$6,"Approved")</f>
        <v>0</v>
      </c>
      <c r="AE23" s="276">
        <f>SUMIFS('PCO Log'!$E32:$SJ32,'PCO Log'!$E$8:$SJ$8,'Graph Data'!AE$1,'PCO Log'!$E$6:$SJ$6,"Approved")</f>
        <v>0</v>
      </c>
      <c r="AF23" s="276">
        <f>SUMIFS('PCO Log'!$E32:$SJ32,'PCO Log'!$E$8:$SJ$8,'Graph Data'!AF$1,'PCO Log'!$E$6:$SJ$6,"Approved")</f>
        <v>0</v>
      </c>
      <c r="AG23" s="276">
        <f>SUMIFS('PCO Log'!$E32:$SJ32,'PCO Log'!$E$8:$SJ$8,'Graph Data'!AG$1,'PCO Log'!$E$6:$SJ$6,"Approved")</f>
        <v>0</v>
      </c>
      <c r="AH23" s="276">
        <f>SUMIFS('PCO Log'!$E32:$SJ32,'PCO Log'!$E$8:$SJ$8,'Graph Data'!AH$1,'PCO Log'!$E$6:$SJ$6,"Approved")</f>
        <v>0</v>
      </c>
      <c r="AI23" s="276">
        <f>SUMIFS('PCO Log'!$E32:$SJ32,'PCO Log'!$E$8:$SJ$8,'Graph Data'!AI$1,'PCO Log'!$E$6:$SJ$6,"Approved")</f>
        <v>0</v>
      </c>
      <c r="AJ23" s="276">
        <f>SUMIFS('PCO Log'!$E32:$SJ32,'PCO Log'!$E$8:$SJ$8,'Graph Data'!AJ$1,'PCO Log'!$E$6:$SJ$6,"Approved")</f>
        <v>0</v>
      </c>
      <c r="AK23" s="276">
        <f>SUMIFS('PCO Log'!$E32:$SJ32,'PCO Log'!$E$8:$SJ$8,'Graph Data'!AK$1,'PCO Log'!$E$6:$SJ$6,"Approved")</f>
        <v>0</v>
      </c>
      <c r="AL23" s="276">
        <f>SUMIFS('PCO Log'!$E32:$SJ32,'PCO Log'!$E$8:$SJ$8,'Graph Data'!AL$1,'PCO Log'!$E$6:$SJ$6,"Approved")</f>
        <v>0</v>
      </c>
      <c r="AM23" s="276">
        <f>SUMIFS('PCO Log'!$E32:$SJ32,'PCO Log'!$E$8:$SJ$8,'Graph Data'!AM$1,'PCO Log'!$E$6:$SJ$6,"Approved")</f>
        <v>0</v>
      </c>
      <c r="AN23" s="276">
        <f>SUMIFS('PCO Log'!$E32:$SJ32,'PCO Log'!$E$8:$SJ$8,'Graph Data'!AN$1,'PCO Log'!$E$6:$SJ$6,"Approved")</f>
        <v>0</v>
      </c>
      <c r="AO23" s="276">
        <f>SUMIFS('PCO Log'!$E32:$SJ32,'PCO Log'!$E$8:$SJ$8,'Graph Data'!AO$1,'PCO Log'!$E$6:$SJ$6,"Approved")</f>
        <v>0</v>
      </c>
      <c r="AP23" s="276">
        <f>SUMIFS('PCO Log'!$E32:$SJ32,'PCO Log'!$E$8:$SJ$8,'Graph Data'!AP$1,'PCO Log'!$E$6:$SJ$6,"Approved")</f>
        <v>0</v>
      </c>
      <c r="AQ23" s="276">
        <f>SUMIFS('PCO Log'!$E32:$SJ32,'PCO Log'!$E$8:$SJ$8,'Graph Data'!AQ$1,'PCO Log'!$E$6:$SJ$6,"Approved")</f>
        <v>0</v>
      </c>
      <c r="AR23" s="276">
        <f>SUMIFS('PCO Log'!$E32:$SJ32,'PCO Log'!$E$8:$SJ$8,'Graph Data'!AR$1,'PCO Log'!$E$6:$SJ$6,"Approved")</f>
        <v>0</v>
      </c>
      <c r="AS23" s="276">
        <f>SUMIFS('PCO Log'!$E32:$SJ32,'PCO Log'!$E$8:$SJ$8,'Graph Data'!AS$1,'PCO Log'!$E$6:$SJ$6,"Approved")</f>
        <v>0</v>
      </c>
      <c r="AT23" s="276">
        <f>SUMIFS('PCO Log'!$E32:$SJ32,'PCO Log'!$E$8:$SJ$8,'Graph Data'!AT$1,'PCO Log'!$E$6:$SJ$6,"Approved")</f>
        <v>0</v>
      </c>
      <c r="AU23" s="276">
        <f>SUMIFS('PCO Log'!$E32:$SJ32,'PCO Log'!$E$8:$SJ$8,'Graph Data'!AU$1,'PCO Log'!$E$6:$SJ$6,"Approved")</f>
        <v>0</v>
      </c>
      <c r="AV23" s="276">
        <f>SUMIFS('PCO Log'!$E32:$SJ32,'PCO Log'!$E$8:$SJ$8,'Graph Data'!AV$1,'PCO Log'!$E$6:$SJ$6,"Approved")</f>
        <v>0</v>
      </c>
      <c r="AW23" s="276">
        <f>SUMIFS('PCO Log'!$E32:$SJ32,'PCO Log'!$E$8:$SJ$8,'Graph Data'!AW$1,'PCO Log'!$E$6:$SJ$6,"Approved")</f>
        <v>0</v>
      </c>
      <c r="AX23" s="276">
        <f>SUMIFS('PCO Log'!$E32:$SJ32,'PCO Log'!$E$8:$SJ$8,'Graph Data'!AX$1,'PCO Log'!$E$6:$SJ$6,"Approved")</f>
        <v>0</v>
      </c>
      <c r="AY23" s="276">
        <f>SUMIFS('PCO Log'!$E32:$SJ32,'PCO Log'!$E$8:$SJ$8,'Graph Data'!AY$1,'PCO Log'!$E$6:$SJ$6,"Approved")</f>
        <v>0</v>
      </c>
      <c r="AZ23" s="276">
        <f>SUMIFS('PCO Log'!$E32:$SJ32,'PCO Log'!$E$8:$SJ$8,'Graph Data'!AZ$1,'PCO Log'!$E$6:$SJ$6,"Approved")</f>
        <v>0</v>
      </c>
      <c r="BA23" s="276">
        <f>SUMIFS('PCO Log'!$E32:$SJ32,'PCO Log'!$E$8:$SJ$8,'Graph Data'!BA$1,'PCO Log'!$E$6:$SJ$6,"Approved")</f>
        <v>0</v>
      </c>
      <c r="BB23" s="276">
        <f>SUMIFS('PCO Log'!$E32:$SJ32,'PCO Log'!$E$8:$SJ$8,'Graph Data'!BB$1,'PCO Log'!$E$6:$SJ$6,"Approved")</f>
        <v>0</v>
      </c>
      <c r="BC23" s="276">
        <f>SUMIFS('PCO Log'!$E32:$SJ32,'PCO Log'!$E$8:$SJ$8,'Graph Data'!BC$1,'PCO Log'!$E$6:$SJ$6,"Approved")</f>
        <v>0</v>
      </c>
      <c r="BD23" s="276">
        <f>SUMIFS('PCO Log'!$E32:$SJ32,'PCO Log'!$E$8:$SJ$8,'Graph Data'!BD$1,'PCO Log'!$E$6:$SJ$6,"Approved")</f>
        <v>0</v>
      </c>
      <c r="BE23" s="276">
        <f>SUMIFS('PCO Log'!$E32:$SJ32,'PCO Log'!$E$8:$SJ$8,'Graph Data'!BE$1,'PCO Log'!$E$6:$SJ$6,"Approved")</f>
        <v>0</v>
      </c>
      <c r="BF23" s="276">
        <f>SUMIFS('PCO Log'!$E32:$SJ32,'PCO Log'!$E$8:$SJ$8,'Graph Data'!BF$1,'PCO Log'!$E$6:$SJ$6,"Approved")</f>
        <v>0</v>
      </c>
      <c r="BG23" s="276">
        <f>SUMIFS('PCO Log'!$E32:$SJ32,'PCO Log'!$E$8:$SJ$8,'Graph Data'!BG$1,'PCO Log'!$E$6:$SJ$6,"Approved")</f>
        <v>0</v>
      </c>
      <c r="BH23" s="276">
        <f>SUMIFS('PCO Log'!$E32:$SJ32,'PCO Log'!$E$8:$SJ$8,'Graph Data'!BH$1,'PCO Log'!$E$6:$SJ$6,"Approved")</f>
        <v>0</v>
      </c>
      <c r="BI23" s="276">
        <f>SUMIFS('PCO Log'!$E32:$SJ32,'PCO Log'!$E$8:$SJ$8,'Graph Data'!BI$1,'PCO Log'!$E$6:$SJ$6,"Approved")</f>
        <v>0</v>
      </c>
      <c r="BJ23" s="276">
        <f>SUMIFS('PCO Log'!$E32:$SJ32,'PCO Log'!$E$8:$SJ$8,'Graph Data'!BJ$1,'PCO Log'!$E$6:$SJ$6,"Approved")</f>
        <v>0</v>
      </c>
      <c r="BK23" s="276">
        <f>SUMIFS('PCO Log'!$E32:$SJ32,'PCO Log'!$E$8:$SJ$8,'Graph Data'!BK$1,'PCO Log'!$E$6:$SJ$6,"Approved")</f>
        <v>0</v>
      </c>
      <c r="BL23" s="276">
        <f>SUMIFS('PCO Log'!$E32:$SJ32,'PCO Log'!$E$8:$SJ$8,'Graph Data'!BL$1,'PCO Log'!$E$6:$SJ$6,"Approved")</f>
        <v>0</v>
      </c>
      <c r="BM23" s="276">
        <f>SUMIFS('PCO Log'!$E32:$SJ32,'PCO Log'!$E$8:$SJ$8,'Graph Data'!BM$1,'PCO Log'!$E$6:$SJ$6,"Approved")</f>
        <v>0</v>
      </c>
      <c r="BN23" s="276">
        <f>SUMIFS('PCO Log'!$E32:$SJ32,'PCO Log'!$E$8:$SJ$8,'Graph Data'!BN$1,'PCO Log'!$E$6:$SJ$6,"Approved")</f>
        <v>0</v>
      </c>
      <c r="BO23" s="276">
        <f>SUMIFS('PCO Log'!$E32:$SJ32,'PCO Log'!$E$8:$SJ$8,'Graph Data'!BO$1,'PCO Log'!$E$6:$SJ$6,"Approved")</f>
        <v>0</v>
      </c>
      <c r="BP23" s="276">
        <f>SUMIFS('PCO Log'!$E32:$SJ32,'PCO Log'!$E$8:$SJ$8,'Graph Data'!BP$1,'PCO Log'!$E$6:$SJ$6,"Approved")</f>
        <v>0</v>
      </c>
      <c r="BQ23" s="276">
        <f>SUMIFS('PCO Log'!$E32:$SJ32,'PCO Log'!$E$8:$SJ$8,'Graph Data'!BQ$1,'PCO Log'!$E$6:$SJ$6,"Approved")</f>
        <v>0</v>
      </c>
      <c r="BR23" s="276">
        <f>SUMIFS('PCO Log'!$E32:$SJ32,'PCO Log'!$E$8:$SJ$8,'Graph Data'!BR$1,'PCO Log'!$E$6:$SJ$6,"Approved")</f>
        <v>0</v>
      </c>
      <c r="BS23" s="276">
        <f>SUMIFS('PCO Log'!$E32:$SJ32,'PCO Log'!$E$8:$SJ$8,'Graph Data'!BS$1,'PCO Log'!$E$6:$SJ$6,"Approved")</f>
        <v>0</v>
      </c>
      <c r="BT23" s="276">
        <f>SUMIFS('PCO Log'!$E32:$SJ32,'PCO Log'!$E$8:$SJ$8,'Graph Data'!BT$1,'PCO Log'!$E$6:$SJ$6,"Approved")</f>
        <v>0</v>
      </c>
      <c r="BU23" s="276">
        <f>SUMIFS('PCO Log'!$E32:$SJ32,'PCO Log'!$E$8:$SJ$8,'Graph Data'!BU$1,'PCO Log'!$E$6:$SJ$6,"Approved")</f>
        <v>0</v>
      </c>
      <c r="BV23" s="276">
        <f>SUMIFS('PCO Log'!$E32:$SJ32,'PCO Log'!$E$8:$SJ$8,'Graph Data'!BV$1,'PCO Log'!$E$6:$SJ$6,"Approved")</f>
        <v>0</v>
      </c>
      <c r="BW23" s="276">
        <f>SUMIFS('PCO Log'!$E32:$SJ32,'PCO Log'!$E$8:$SJ$8,'Graph Data'!BW$1,'PCO Log'!$E$6:$SJ$6,"Approved")</f>
        <v>0</v>
      </c>
    </row>
    <row r="24" spans="1:75" x14ac:dyDescent="0.25">
      <c r="A24" s="273" t="s">
        <v>375</v>
      </c>
      <c r="B24" s="273">
        <f>'PCO Log'!AA6</f>
        <v>0</v>
      </c>
      <c r="C24" s="273">
        <f>'PCO Log'!AA4</f>
        <v>0</v>
      </c>
      <c r="D24" s="273">
        <f>'PCO Log'!AA7</f>
        <v>0</v>
      </c>
      <c r="E24" s="273">
        <f>'PCO Log'!AA3</f>
        <v>0</v>
      </c>
      <c r="F24" s="276">
        <f>'PCO Log'!AA9</f>
        <v>0</v>
      </c>
      <c r="G24" s="277">
        <f>'PCO Log'!AA5</f>
        <v>0</v>
      </c>
      <c r="I24" s="273" t="s">
        <v>299</v>
      </c>
      <c r="J24" s="273">
        <f>'Pay App 23'!H33</f>
        <v>0</v>
      </c>
      <c r="K24" s="273">
        <f>IF(L24&gt;0,'Pay App 23'!$G$149,0)</f>
        <v>0</v>
      </c>
      <c r="L24" s="273">
        <f>'Pay App 23'!H149</f>
        <v>0</v>
      </c>
      <c r="N24" s="273" t="str">
        <f>'Pay App 1'!B79</f>
        <v>05 10 00</v>
      </c>
      <c r="O24" s="273" t="str">
        <f>'Pay App 1'!C79</f>
        <v>Structural Steel/Misc. Steel Fab</v>
      </c>
      <c r="P24" s="276">
        <f>SUMIFS('PCO Log'!$E33:$SJ33,'PCO Log'!$E$8:$SJ$8,'Graph Data'!P$1,'PCO Log'!$E$6:$SJ$6,"Approved")</f>
        <v>0</v>
      </c>
      <c r="Q24" s="276">
        <f>SUMIFS('PCO Log'!$E33:$SJ33,'PCO Log'!$E$8:$SJ$8,'Graph Data'!Q$1,'PCO Log'!$E$6:$SJ$6,"Approved")</f>
        <v>0</v>
      </c>
      <c r="R24" s="276">
        <f>SUMIFS('PCO Log'!$E33:$SJ33,'PCO Log'!$E$8:$SJ$8,'Graph Data'!R$1,'PCO Log'!$E$6:$SJ$6,"Approved")</f>
        <v>0</v>
      </c>
      <c r="S24" s="276">
        <f>SUMIFS('PCO Log'!$E33:$SJ33,'PCO Log'!$E$8:$SJ$8,'Graph Data'!S$1,'PCO Log'!$E$6:$SJ$6,"Approved")</f>
        <v>0</v>
      </c>
      <c r="T24" s="276">
        <f>SUMIFS('PCO Log'!$E33:$SJ33,'PCO Log'!$E$8:$SJ$8,'Graph Data'!T$1,'PCO Log'!$E$6:$SJ$6,"Approved")</f>
        <v>0</v>
      </c>
      <c r="U24" s="276">
        <f>SUMIFS('PCO Log'!$E33:$SJ33,'PCO Log'!$E$8:$SJ$8,'Graph Data'!U$1,'PCO Log'!$E$6:$SJ$6,"Approved")</f>
        <v>0</v>
      </c>
      <c r="V24" s="276">
        <f>SUMIFS('PCO Log'!$E33:$SJ33,'PCO Log'!$E$8:$SJ$8,'Graph Data'!V$1,'PCO Log'!$E$6:$SJ$6,"Approved")</f>
        <v>0</v>
      </c>
      <c r="W24" s="276">
        <f>SUMIFS('PCO Log'!$E33:$SJ33,'PCO Log'!$E$8:$SJ$8,'Graph Data'!W$1,'PCO Log'!$E$6:$SJ$6,"Approved")</f>
        <v>0</v>
      </c>
      <c r="X24" s="276">
        <f>SUMIFS('PCO Log'!$E33:$SJ33,'PCO Log'!$E$8:$SJ$8,'Graph Data'!X$1,'PCO Log'!$E$6:$SJ$6,"Approved")</f>
        <v>0</v>
      </c>
      <c r="Y24" s="276">
        <f>SUMIFS('PCO Log'!$E33:$SJ33,'PCO Log'!$E$8:$SJ$8,'Graph Data'!Y$1,'PCO Log'!$E$6:$SJ$6,"Approved")</f>
        <v>0</v>
      </c>
      <c r="Z24" s="276">
        <f>SUMIFS('PCO Log'!$E33:$SJ33,'PCO Log'!$E$8:$SJ$8,'Graph Data'!Z$1,'PCO Log'!$E$6:$SJ$6,"Approved")</f>
        <v>0</v>
      </c>
      <c r="AA24" s="276">
        <f>SUMIFS('PCO Log'!$E33:$SJ33,'PCO Log'!$E$8:$SJ$8,'Graph Data'!AA$1,'PCO Log'!$E$6:$SJ$6,"Approved")</f>
        <v>0</v>
      </c>
      <c r="AB24" s="276">
        <f>SUMIFS('PCO Log'!$E33:$SJ33,'PCO Log'!$E$8:$SJ$8,'Graph Data'!AB$1,'PCO Log'!$E$6:$SJ$6,"Approved")</f>
        <v>0</v>
      </c>
      <c r="AC24" s="276">
        <f>SUMIFS('PCO Log'!$E33:$SJ33,'PCO Log'!$E$8:$SJ$8,'Graph Data'!AC$1,'PCO Log'!$E$6:$SJ$6,"Approved")</f>
        <v>0</v>
      </c>
      <c r="AD24" s="276">
        <f>SUMIFS('PCO Log'!$E33:$SJ33,'PCO Log'!$E$8:$SJ$8,'Graph Data'!AD$1,'PCO Log'!$E$6:$SJ$6,"Approved")</f>
        <v>0</v>
      </c>
      <c r="AE24" s="276">
        <f>SUMIFS('PCO Log'!$E33:$SJ33,'PCO Log'!$E$8:$SJ$8,'Graph Data'!AE$1,'PCO Log'!$E$6:$SJ$6,"Approved")</f>
        <v>0</v>
      </c>
      <c r="AF24" s="276">
        <f>SUMIFS('PCO Log'!$E33:$SJ33,'PCO Log'!$E$8:$SJ$8,'Graph Data'!AF$1,'PCO Log'!$E$6:$SJ$6,"Approved")</f>
        <v>0</v>
      </c>
      <c r="AG24" s="276">
        <f>SUMIFS('PCO Log'!$E33:$SJ33,'PCO Log'!$E$8:$SJ$8,'Graph Data'!AG$1,'PCO Log'!$E$6:$SJ$6,"Approved")</f>
        <v>0</v>
      </c>
      <c r="AH24" s="276">
        <f>SUMIFS('PCO Log'!$E33:$SJ33,'PCO Log'!$E$8:$SJ$8,'Graph Data'!AH$1,'PCO Log'!$E$6:$SJ$6,"Approved")</f>
        <v>0</v>
      </c>
      <c r="AI24" s="276">
        <f>SUMIFS('PCO Log'!$E33:$SJ33,'PCO Log'!$E$8:$SJ$8,'Graph Data'!AI$1,'PCO Log'!$E$6:$SJ$6,"Approved")</f>
        <v>0</v>
      </c>
      <c r="AJ24" s="276">
        <f>SUMIFS('PCO Log'!$E33:$SJ33,'PCO Log'!$E$8:$SJ$8,'Graph Data'!AJ$1,'PCO Log'!$E$6:$SJ$6,"Approved")</f>
        <v>0</v>
      </c>
      <c r="AK24" s="276">
        <f>SUMIFS('PCO Log'!$E33:$SJ33,'PCO Log'!$E$8:$SJ$8,'Graph Data'!AK$1,'PCO Log'!$E$6:$SJ$6,"Approved")</f>
        <v>0</v>
      </c>
      <c r="AL24" s="276">
        <f>SUMIFS('PCO Log'!$E33:$SJ33,'PCO Log'!$E$8:$SJ$8,'Graph Data'!AL$1,'PCO Log'!$E$6:$SJ$6,"Approved")</f>
        <v>0</v>
      </c>
      <c r="AM24" s="276">
        <f>SUMIFS('PCO Log'!$E33:$SJ33,'PCO Log'!$E$8:$SJ$8,'Graph Data'!AM$1,'PCO Log'!$E$6:$SJ$6,"Approved")</f>
        <v>0</v>
      </c>
      <c r="AN24" s="276">
        <f>SUMIFS('PCO Log'!$E33:$SJ33,'PCO Log'!$E$8:$SJ$8,'Graph Data'!AN$1,'PCO Log'!$E$6:$SJ$6,"Approved")</f>
        <v>0</v>
      </c>
      <c r="AO24" s="276">
        <f>SUMIFS('PCO Log'!$E33:$SJ33,'PCO Log'!$E$8:$SJ$8,'Graph Data'!AO$1,'PCO Log'!$E$6:$SJ$6,"Approved")</f>
        <v>0</v>
      </c>
      <c r="AP24" s="276">
        <f>SUMIFS('PCO Log'!$E33:$SJ33,'PCO Log'!$E$8:$SJ$8,'Graph Data'!AP$1,'PCO Log'!$E$6:$SJ$6,"Approved")</f>
        <v>0</v>
      </c>
      <c r="AQ24" s="276">
        <f>SUMIFS('PCO Log'!$E33:$SJ33,'PCO Log'!$E$8:$SJ$8,'Graph Data'!AQ$1,'PCO Log'!$E$6:$SJ$6,"Approved")</f>
        <v>0</v>
      </c>
      <c r="AR24" s="276">
        <f>SUMIFS('PCO Log'!$E33:$SJ33,'PCO Log'!$E$8:$SJ$8,'Graph Data'!AR$1,'PCO Log'!$E$6:$SJ$6,"Approved")</f>
        <v>0</v>
      </c>
      <c r="AS24" s="276">
        <f>SUMIFS('PCO Log'!$E33:$SJ33,'PCO Log'!$E$8:$SJ$8,'Graph Data'!AS$1,'PCO Log'!$E$6:$SJ$6,"Approved")</f>
        <v>0</v>
      </c>
      <c r="AT24" s="276">
        <f>SUMIFS('PCO Log'!$E33:$SJ33,'PCO Log'!$E$8:$SJ$8,'Graph Data'!AT$1,'PCO Log'!$E$6:$SJ$6,"Approved")</f>
        <v>0</v>
      </c>
      <c r="AU24" s="276">
        <f>SUMIFS('PCO Log'!$E33:$SJ33,'PCO Log'!$E$8:$SJ$8,'Graph Data'!AU$1,'PCO Log'!$E$6:$SJ$6,"Approved")</f>
        <v>0</v>
      </c>
      <c r="AV24" s="276">
        <f>SUMIFS('PCO Log'!$E33:$SJ33,'PCO Log'!$E$8:$SJ$8,'Graph Data'!AV$1,'PCO Log'!$E$6:$SJ$6,"Approved")</f>
        <v>0</v>
      </c>
      <c r="AW24" s="276">
        <f>SUMIFS('PCO Log'!$E33:$SJ33,'PCO Log'!$E$8:$SJ$8,'Graph Data'!AW$1,'PCO Log'!$E$6:$SJ$6,"Approved")</f>
        <v>0</v>
      </c>
      <c r="AX24" s="276">
        <f>SUMIFS('PCO Log'!$E33:$SJ33,'PCO Log'!$E$8:$SJ$8,'Graph Data'!AX$1,'PCO Log'!$E$6:$SJ$6,"Approved")</f>
        <v>0</v>
      </c>
      <c r="AY24" s="276">
        <f>SUMIFS('PCO Log'!$E33:$SJ33,'PCO Log'!$E$8:$SJ$8,'Graph Data'!AY$1,'PCO Log'!$E$6:$SJ$6,"Approved")</f>
        <v>0</v>
      </c>
      <c r="AZ24" s="276">
        <f>SUMIFS('PCO Log'!$E33:$SJ33,'PCO Log'!$E$8:$SJ$8,'Graph Data'!AZ$1,'PCO Log'!$E$6:$SJ$6,"Approved")</f>
        <v>0</v>
      </c>
      <c r="BA24" s="276">
        <f>SUMIFS('PCO Log'!$E33:$SJ33,'PCO Log'!$E$8:$SJ$8,'Graph Data'!BA$1,'PCO Log'!$E$6:$SJ$6,"Approved")</f>
        <v>0</v>
      </c>
      <c r="BB24" s="276">
        <f>SUMIFS('PCO Log'!$E33:$SJ33,'PCO Log'!$E$8:$SJ$8,'Graph Data'!BB$1,'PCO Log'!$E$6:$SJ$6,"Approved")</f>
        <v>0</v>
      </c>
      <c r="BC24" s="276">
        <f>SUMIFS('PCO Log'!$E33:$SJ33,'PCO Log'!$E$8:$SJ$8,'Graph Data'!BC$1,'PCO Log'!$E$6:$SJ$6,"Approved")</f>
        <v>0</v>
      </c>
      <c r="BD24" s="276">
        <f>SUMIFS('PCO Log'!$E33:$SJ33,'PCO Log'!$E$8:$SJ$8,'Graph Data'!BD$1,'PCO Log'!$E$6:$SJ$6,"Approved")</f>
        <v>0</v>
      </c>
      <c r="BE24" s="276">
        <f>SUMIFS('PCO Log'!$E33:$SJ33,'PCO Log'!$E$8:$SJ$8,'Graph Data'!BE$1,'PCO Log'!$E$6:$SJ$6,"Approved")</f>
        <v>0</v>
      </c>
      <c r="BF24" s="276">
        <f>SUMIFS('PCO Log'!$E33:$SJ33,'PCO Log'!$E$8:$SJ$8,'Graph Data'!BF$1,'PCO Log'!$E$6:$SJ$6,"Approved")</f>
        <v>0</v>
      </c>
      <c r="BG24" s="276">
        <f>SUMIFS('PCO Log'!$E33:$SJ33,'PCO Log'!$E$8:$SJ$8,'Graph Data'!BG$1,'PCO Log'!$E$6:$SJ$6,"Approved")</f>
        <v>0</v>
      </c>
      <c r="BH24" s="276">
        <f>SUMIFS('PCO Log'!$E33:$SJ33,'PCO Log'!$E$8:$SJ$8,'Graph Data'!BH$1,'PCO Log'!$E$6:$SJ$6,"Approved")</f>
        <v>0</v>
      </c>
      <c r="BI24" s="276">
        <f>SUMIFS('PCO Log'!$E33:$SJ33,'PCO Log'!$E$8:$SJ$8,'Graph Data'!BI$1,'PCO Log'!$E$6:$SJ$6,"Approved")</f>
        <v>0</v>
      </c>
      <c r="BJ24" s="276">
        <f>SUMIFS('PCO Log'!$E33:$SJ33,'PCO Log'!$E$8:$SJ$8,'Graph Data'!BJ$1,'PCO Log'!$E$6:$SJ$6,"Approved")</f>
        <v>0</v>
      </c>
      <c r="BK24" s="276">
        <f>SUMIFS('PCO Log'!$E33:$SJ33,'PCO Log'!$E$8:$SJ$8,'Graph Data'!BK$1,'PCO Log'!$E$6:$SJ$6,"Approved")</f>
        <v>0</v>
      </c>
      <c r="BL24" s="276">
        <f>SUMIFS('PCO Log'!$E33:$SJ33,'PCO Log'!$E$8:$SJ$8,'Graph Data'!BL$1,'PCO Log'!$E$6:$SJ$6,"Approved")</f>
        <v>0</v>
      </c>
      <c r="BM24" s="276">
        <f>SUMIFS('PCO Log'!$E33:$SJ33,'PCO Log'!$E$8:$SJ$8,'Graph Data'!BM$1,'PCO Log'!$E$6:$SJ$6,"Approved")</f>
        <v>0</v>
      </c>
      <c r="BN24" s="276">
        <f>SUMIFS('PCO Log'!$E33:$SJ33,'PCO Log'!$E$8:$SJ$8,'Graph Data'!BN$1,'PCO Log'!$E$6:$SJ$6,"Approved")</f>
        <v>0</v>
      </c>
      <c r="BO24" s="276">
        <f>SUMIFS('PCO Log'!$E33:$SJ33,'PCO Log'!$E$8:$SJ$8,'Graph Data'!BO$1,'PCO Log'!$E$6:$SJ$6,"Approved")</f>
        <v>0</v>
      </c>
      <c r="BP24" s="276">
        <f>SUMIFS('PCO Log'!$E33:$SJ33,'PCO Log'!$E$8:$SJ$8,'Graph Data'!BP$1,'PCO Log'!$E$6:$SJ$6,"Approved")</f>
        <v>0</v>
      </c>
      <c r="BQ24" s="276">
        <f>SUMIFS('PCO Log'!$E33:$SJ33,'PCO Log'!$E$8:$SJ$8,'Graph Data'!BQ$1,'PCO Log'!$E$6:$SJ$6,"Approved")</f>
        <v>0</v>
      </c>
      <c r="BR24" s="276">
        <f>SUMIFS('PCO Log'!$E33:$SJ33,'PCO Log'!$E$8:$SJ$8,'Graph Data'!BR$1,'PCO Log'!$E$6:$SJ$6,"Approved")</f>
        <v>0</v>
      </c>
      <c r="BS24" s="276">
        <f>SUMIFS('PCO Log'!$E33:$SJ33,'PCO Log'!$E$8:$SJ$8,'Graph Data'!BS$1,'PCO Log'!$E$6:$SJ$6,"Approved")</f>
        <v>0</v>
      </c>
      <c r="BT24" s="276">
        <f>SUMIFS('PCO Log'!$E33:$SJ33,'PCO Log'!$E$8:$SJ$8,'Graph Data'!BT$1,'PCO Log'!$E$6:$SJ$6,"Approved")</f>
        <v>0</v>
      </c>
      <c r="BU24" s="276">
        <f>SUMIFS('PCO Log'!$E33:$SJ33,'PCO Log'!$E$8:$SJ$8,'Graph Data'!BU$1,'PCO Log'!$E$6:$SJ$6,"Approved")</f>
        <v>0</v>
      </c>
      <c r="BV24" s="276">
        <f>SUMIFS('PCO Log'!$E33:$SJ33,'PCO Log'!$E$8:$SJ$8,'Graph Data'!BV$1,'PCO Log'!$E$6:$SJ$6,"Approved")</f>
        <v>0</v>
      </c>
      <c r="BW24" s="276">
        <f>SUMIFS('PCO Log'!$E33:$SJ33,'PCO Log'!$E$8:$SJ$8,'Graph Data'!BW$1,'PCO Log'!$E$6:$SJ$6,"Approved")</f>
        <v>0</v>
      </c>
    </row>
    <row r="25" spans="1:75" x14ac:dyDescent="0.25">
      <c r="A25" s="273" t="s">
        <v>376</v>
      </c>
      <c r="B25" s="273">
        <f>'PCO Log'!AB6</f>
        <v>0</v>
      </c>
      <c r="C25" s="273">
        <f>'PCO Log'!AB4</f>
        <v>0</v>
      </c>
      <c r="D25" s="273">
        <f>'PCO Log'!AB7</f>
        <v>0</v>
      </c>
      <c r="E25" s="273">
        <f>'PCO Log'!AB3</f>
        <v>0</v>
      </c>
      <c r="F25" s="276">
        <f>'PCO Log'!AB9</f>
        <v>0</v>
      </c>
      <c r="G25" s="277">
        <f>'PCO Log'!AB5</f>
        <v>0</v>
      </c>
      <c r="I25" s="273" t="s">
        <v>300</v>
      </c>
      <c r="J25" s="273">
        <f>'Pay App 24'!H33</f>
        <v>0</v>
      </c>
      <c r="K25" s="273">
        <f>IF(L25&gt;0,'Pay App 24'!$G$149,0)</f>
        <v>0</v>
      </c>
      <c r="L25" s="273">
        <f>'Pay App 24'!H149</f>
        <v>0</v>
      </c>
      <c r="N25" s="273" t="str">
        <f>'Pay App 1'!B80</f>
        <v>05 20 00</v>
      </c>
      <c r="O25" s="273" t="str">
        <f>'Pay App 1'!C80</f>
        <v>Joists &amp; Deck</v>
      </c>
      <c r="P25" s="276">
        <f>SUMIFS('PCO Log'!$E34:$SJ34,'PCO Log'!$E$8:$SJ$8,'Graph Data'!P$1,'PCO Log'!$E$6:$SJ$6,"Approved")</f>
        <v>0</v>
      </c>
      <c r="Q25" s="276">
        <f>SUMIFS('PCO Log'!$E34:$SJ34,'PCO Log'!$E$8:$SJ$8,'Graph Data'!Q$1,'PCO Log'!$E$6:$SJ$6,"Approved")</f>
        <v>0</v>
      </c>
      <c r="R25" s="276">
        <f>SUMIFS('PCO Log'!$E34:$SJ34,'PCO Log'!$E$8:$SJ$8,'Graph Data'!R$1,'PCO Log'!$E$6:$SJ$6,"Approved")</f>
        <v>0</v>
      </c>
      <c r="S25" s="276">
        <f>SUMIFS('PCO Log'!$E34:$SJ34,'PCO Log'!$E$8:$SJ$8,'Graph Data'!S$1,'PCO Log'!$E$6:$SJ$6,"Approved")</f>
        <v>0</v>
      </c>
      <c r="T25" s="276">
        <f>SUMIFS('PCO Log'!$E34:$SJ34,'PCO Log'!$E$8:$SJ$8,'Graph Data'!T$1,'PCO Log'!$E$6:$SJ$6,"Approved")</f>
        <v>0</v>
      </c>
      <c r="U25" s="276">
        <f>SUMIFS('PCO Log'!$E34:$SJ34,'PCO Log'!$E$8:$SJ$8,'Graph Data'!U$1,'PCO Log'!$E$6:$SJ$6,"Approved")</f>
        <v>0</v>
      </c>
      <c r="V25" s="276">
        <f>SUMIFS('PCO Log'!$E34:$SJ34,'PCO Log'!$E$8:$SJ$8,'Graph Data'!V$1,'PCO Log'!$E$6:$SJ$6,"Approved")</f>
        <v>0</v>
      </c>
      <c r="W25" s="276">
        <f>SUMIFS('PCO Log'!$E34:$SJ34,'PCO Log'!$E$8:$SJ$8,'Graph Data'!W$1,'PCO Log'!$E$6:$SJ$6,"Approved")</f>
        <v>0</v>
      </c>
      <c r="X25" s="276">
        <f>SUMIFS('PCO Log'!$E34:$SJ34,'PCO Log'!$E$8:$SJ$8,'Graph Data'!X$1,'PCO Log'!$E$6:$SJ$6,"Approved")</f>
        <v>0</v>
      </c>
      <c r="Y25" s="276">
        <f>SUMIFS('PCO Log'!$E34:$SJ34,'PCO Log'!$E$8:$SJ$8,'Graph Data'!Y$1,'PCO Log'!$E$6:$SJ$6,"Approved")</f>
        <v>0</v>
      </c>
      <c r="Z25" s="276">
        <f>SUMIFS('PCO Log'!$E34:$SJ34,'PCO Log'!$E$8:$SJ$8,'Graph Data'!Z$1,'PCO Log'!$E$6:$SJ$6,"Approved")</f>
        <v>0</v>
      </c>
      <c r="AA25" s="276">
        <f>SUMIFS('PCO Log'!$E34:$SJ34,'PCO Log'!$E$8:$SJ$8,'Graph Data'!AA$1,'PCO Log'!$E$6:$SJ$6,"Approved")</f>
        <v>0</v>
      </c>
      <c r="AB25" s="276">
        <f>SUMIFS('PCO Log'!$E34:$SJ34,'PCO Log'!$E$8:$SJ$8,'Graph Data'!AB$1,'PCO Log'!$E$6:$SJ$6,"Approved")</f>
        <v>0</v>
      </c>
      <c r="AC25" s="276">
        <f>SUMIFS('PCO Log'!$E34:$SJ34,'PCO Log'!$E$8:$SJ$8,'Graph Data'!AC$1,'PCO Log'!$E$6:$SJ$6,"Approved")</f>
        <v>0</v>
      </c>
      <c r="AD25" s="276">
        <f>SUMIFS('PCO Log'!$E34:$SJ34,'PCO Log'!$E$8:$SJ$8,'Graph Data'!AD$1,'PCO Log'!$E$6:$SJ$6,"Approved")</f>
        <v>0</v>
      </c>
      <c r="AE25" s="276">
        <f>SUMIFS('PCO Log'!$E34:$SJ34,'PCO Log'!$E$8:$SJ$8,'Graph Data'!AE$1,'PCO Log'!$E$6:$SJ$6,"Approved")</f>
        <v>0</v>
      </c>
      <c r="AF25" s="276">
        <f>SUMIFS('PCO Log'!$E34:$SJ34,'PCO Log'!$E$8:$SJ$8,'Graph Data'!AF$1,'PCO Log'!$E$6:$SJ$6,"Approved")</f>
        <v>0</v>
      </c>
      <c r="AG25" s="276">
        <f>SUMIFS('PCO Log'!$E34:$SJ34,'PCO Log'!$E$8:$SJ$8,'Graph Data'!AG$1,'PCO Log'!$E$6:$SJ$6,"Approved")</f>
        <v>0</v>
      </c>
      <c r="AH25" s="276">
        <f>SUMIFS('PCO Log'!$E34:$SJ34,'PCO Log'!$E$8:$SJ$8,'Graph Data'!AH$1,'PCO Log'!$E$6:$SJ$6,"Approved")</f>
        <v>0</v>
      </c>
      <c r="AI25" s="276">
        <f>SUMIFS('PCO Log'!$E34:$SJ34,'PCO Log'!$E$8:$SJ$8,'Graph Data'!AI$1,'PCO Log'!$E$6:$SJ$6,"Approved")</f>
        <v>0</v>
      </c>
      <c r="AJ25" s="276">
        <f>SUMIFS('PCO Log'!$E34:$SJ34,'PCO Log'!$E$8:$SJ$8,'Graph Data'!AJ$1,'PCO Log'!$E$6:$SJ$6,"Approved")</f>
        <v>0</v>
      </c>
      <c r="AK25" s="276">
        <f>SUMIFS('PCO Log'!$E34:$SJ34,'PCO Log'!$E$8:$SJ$8,'Graph Data'!AK$1,'PCO Log'!$E$6:$SJ$6,"Approved")</f>
        <v>0</v>
      </c>
      <c r="AL25" s="276">
        <f>SUMIFS('PCO Log'!$E34:$SJ34,'PCO Log'!$E$8:$SJ$8,'Graph Data'!AL$1,'PCO Log'!$E$6:$SJ$6,"Approved")</f>
        <v>0</v>
      </c>
      <c r="AM25" s="276">
        <f>SUMIFS('PCO Log'!$E34:$SJ34,'PCO Log'!$E$8:$SJ$8,'Graph Data'!AM$1,'PCO Log'!$E$6:$SJ$6,"Approved")</f>
        <v>0</v>
      </c>
      <c r="AN25" s="276">
        <f>SUMIFS('PCO Log'!$E34:$SJ34,'PCO Log'!$E$8:$SJ$8,'Graph Data'!AN$1,'PCO Log'!$E$6:$SJ$6,"Approved")</f>
        <v>0</v>
      </c>
      <c r="AO25" s="276">
        <f>SUMIFS('PCO Log'!$E34:$SJ34,'PCO Log'!$E$8:$SJ$8,'Graph Data'!AO$1,'PCO Log'!$E$6:$SJ$6,"Approved")</f>
        <v>0</v>
      </c>
      <c r="AP25" s="276">
        <f>SUMIFS('PCO Log'!$E34:$SJ34,'PCO Log'!$E$8:$SJ$8,'Graph Data'!AP$1,'PCO Log'!$E$6:$SJ$6,"Approved")</f>
        <v>0</v>
      </c>
      <c r="AQ25" s="276">
        <f>SUMIFS('PCO Log'!$E34:$SJ34,'PCO Log'!$E$8:$SJ$8,'Graph Data'!AQ$1,'PCO Log'!$E$6:$SJ$6,"Approved")</f>
        <v>0</v>
      </c>
      <c r="AR25" s="276">
        <f>SUMIFS('PCO Log'!$E34:$SJ34,'PCO Log'!$E$8:$SJ$8,'Graph Data'!AR$1,'PCO Log'!$E$6:$SJ$6,"Approved")</f>
        <v>0</v>
      </c>
      <c r="AS25" s="276">
        <f>SUMIFS('PCO Log'!$E34:$SJ34,'PCO Log'!$E$8:$SJ$8,'Graph Data'!AS$1,'PCO Log'!$E$6:$SJ$6,"Approved")</f>
        <v>0</v>
      </c>
      <c r="AT25" s="276">
        <f>SUMIFS('PCO Log'!$E34:$SJ34,'PCO Log'!$E$8:$SJ$8,'Graph Data'!AT$1,'PCO Log'!$E$6:$SJ$6,"Approved")</f>
        <v>0</v>
      </c>
      <c r="AU25" s="276">
        <f>SUMIFS('PCO Log'!$E34:$SJ34,'PCO Log'!$E$8:$SJ$8,'Graph Data'!AU$1,'PCO Log'!$E$6:$SJ$6,"Approved")</f>
        <v>0</v>
      </c>
      <c r="AV25" s="276">
        <f>SUMIFS('PCO Log'!$E34:$SJ34,'PCO Log'!$E$8:$SJ$8,'Graph Data'!AV$1,'PCO Log'!$E$6:$SJ$6,"Approved")</f>
        <v>0</v>
      </c>
      <c r="AW25" s="276">
        <f>SUMIFS('PCO Log'!$E34:$SJ34,'PCO Log'!$E$8:$SJ$8,'Graph Data'!AW$1,'PCO Log'!$E$6:$SJ$6,"Approved")</f>
        <v>0</v>
      </c>
      <c r="AX25" s="276">
        <f>SUMIFS('PCO Log'!$E34:$SJ34,'PCO Log'!$E$8:$SJ$8,'Graph Data'!AX$1,'PCO Log'!$E$6:$SJ$6,"Approved")</f>
        <v>0</v>
      </c>
      <c r="AY25" s="276">
        <f>SUMIFS('PCO Log'!$E34:$SJ34,'PCO Log'!$E$8:$SJ$8,'Graph Data'!AY$1,'PCO Log'!$E$6:$SJ$6,"Approved")</f>
        <v>0</v>
      </c>
      <c r="AZ25" s="276">
        <f>SUMIFS('PCO Log'!$E34:$SJ34,'PCO Log'!$E$8:$SJ$8,'Graph Data'!AZ$1,'PCO Log'!$E$6:$SJ$6,"Approved")</f>
        <v>0</v>
      </c>
      <c r="BA25" s="276">
        <f>SUMIFS('PCO Log'!$E34:$SJ34,'PCO Log'!$E$8:$SJ$8,'Graph Data'!BA$1,'PCO Log'!$E$6:$SJ$6,"Approved")</f>
        <v>0</v>
      </c>
      <c r="BB25" s="276">
        <f>SUMIFS('PCO Log'!$E34:$SJ34,'PCO Log'!$E$8:$SJ$8,'Graph Data'!BB$1,'PCO Log'!$E$6:$SJ$6,"Approved")</f>
        <v>0</v>
      </c>
      <c r="BC25" s="276">
        <f>SUMIFS('PCO Log'!$E34:$SJ34,'PCO Log'!$E$8:$SJ$8,'Graph Data'!BC$1,'PCO Log'!$E$6:$SJ$6,"Approved")</f>
        <v>0</v>
      </c>
      <c r="BD25" s="276">
        <f>SUMIFS('PCO Log'!$E34:$SJ34,'PCO Log'!$E$8:$SJ$8,'Graph Data'!BD$1,'PCO Log'!$E$6:$SJ$6,"Approved")</f>
        <v>0</v>
      </c>
      <c r="BE25" s="276">
        <f>SUMIFS('PCO Log'!$E34:$SJ34,'PCO Log'!$E$8:$SJ$8,'Graph Data'!BE$1,'PCO Log'!$E$6:$SJ$6,"Approved")</f>
        <v>0</v>
      </c>
      <c r="BF25" s="276">
        <f>SUMIFS('PCO Log'!$E34:$SJ34,'PCO Log'!$E$8:$SJ$8,'Graph Data'!BF$1,'PCO Log'!$E$6:$SJ$6,"Approved")</f>
        <v>0</v>
      </c>
      <c r="BG25" s="276">
        <f>SUMIFS('PCO Log'!$E34:$SJ34,'PCO Log'!$E$8:$SJ$8,'Graph Data'!BG$1,'PCO Log'!$E$6:$SJ$6,"Approved")</f>
        <v>0</v>
      </c>
      <c r="BH25" s="276">
        <f>SUMIFS('PCO Log'!$E34:$SJ34,'PCO Log'!$E$8:$SJ$8,'Graph Data'!BH$1,'PCO Log'!$E$6:$SJ$6,"Approved")</f>
        <v>0</v>
      </c>
      <c r="BI25" s="276">
        <f>SUMIFS('PCO Log'!$E34:$SJ34,'PCO Log'!$E$8:$SJ$8,'Graph Data'!BI$1,'PCO Log'!$E$6:$SJ$6,"Approved")</f>
        <v>0</v>
      </c>
      <c r="BJ25" s="276">
        <f>SUMIFS('PCO Log'!$E34:$SJ34,'PCO Log'!$E$8:$SJ$8,'Graph Data'!BJ$1,'PCO Log'!$E$6:$SJ$6,"Approved")</f>
        <v>0</v>
      </c>
      <c r="BK25" s="276">
        <f>SUMIFS('PCO Log'!$E34:$SJ34,'PCO Log'!$E$8:$SJ$8,'Graph Data'!BK$1,'PCO Log'!$E$6:$SJ$6,"Approved")</f>
        <v>0</v>
      </c>
      <c r="BL25" s="276">
        <f>SUMIFS('PCO Log'!$E34:$SJ34,'PCO Log'!$E$8:$SJ$8,'Graph Data'!BL$1,'PCO Log'!$E$6:$SJ$6,"Approved")</f>
        <v>0</v>
      </c>
      <c r="BM25" s="276">
        <f>SUMIFS('PCO Log'!$E34:$SJ34,'PCO Log'!$E$8:$SJ$8,'Graph Data'!BM$1,'PCO Log'!$E$6:$SJ$6,"Approved")</f>
        <v>0</v>
      </c>
      <c r="BN25" s="276">
        <f>SUMIFS('PCO Log'!$E34:$SJ34,'PCO Log'!$E$8:$SJ$8,'Graph Data'!BN$1,'PCO Log'!$E$6:$SJ$6,"Approved")</f>
        <v>0</v>
      </c>
      <c r="BO25" s="276">
        <f>SUMIFS('PCO Log'!$E34:$SJ34,'PCO Log'!$E$8:$SJ$8,'Graph Data'!BO$1,'PCO Log'!$E$6:$SJ$6,"Approved")</f>
        <v>0</v>
      </c>
      <c r="BP25" s="276">
        <f>SUMIFS('PCO Log'!$E34:$SJ34,'PCO Log'!$E$8:$SJ$8,'Graph Data'!BP$1,'PCO Log'!$E$6:$SJ$6,"Approved")</f>
        <v>0</v>
      </c>
      <c r="BQ25" s="276">
        <f>SUMIFS('PCO Log'!$E34:$SJ34,'PCO Log'!$E$8:$SJ$8,'Graph Data'!BQ$1,'PCO Log'!$E$6:$SJ$6,"Approved")</f>
        <v>0</v>
      </c>
      <c r="BR25" s="276">
        <f>SUMIFS('PCO Log'!$E34:$SJ34,'PCO Log'!$E$8:$SJ$8,'Graph Data'!BR$1,'PCO Log'!$E$6:$SJ$6,"Approved")</f>
        <v>0</v>
      </c>
      <c r="BS25" s="276">
        <f>SUMIFS('PCO Log'!$E34:$SJ34,'PCO Log'!$E$8:$SJ$8,'Graph Data'!BS$1,'PCO Log'!$E$6:$SJ$6,"Approved")</f>
        <v>0</v>
      </c>
      <c r="BT25" s="276">
        <f>SUMIFS('PCO Log'!$E34:$SJ34,'PCO Log'!$E$8:$SJ$8,'Graph Data'!BT$1,'PCO Log'!$E$6:$SJ$6,"Approved")</f>
        <v>0</v>
      </c>
      <c r="BU25" s="276">
        <f>SUMIFS('PCO Log'!$E34:$SJ34,'PCO Log'!$E$8:$SJ$8,'Graph Data'!BU$1,'PCO Log'!$E$6:$SJ$6,"Approved")</f>
        <v>0</v>
      </c>
      <c r="BV25" s="276">
        <f>SUMIFS('PCO Log'!$E34:$SJ34,'PCO Log'!$E$8:$SJ$8,'Graph Data'!BV$1,'PCO Log'!$E$6:$SJ$6,"Approved")</f>
        <v>0</v>
      </c>
      <c r="BW25" s="276">
        <f>SUMIFS('PCO Log'!$E34:$SJ34,'PCO Log'!$E$8:$SJ$8,'Graph Data'!BW$1,'PCO Log'!$E$6:$SJ$6,"Approved")</f>
        <v>0</v>
      </c>
    </row>
    <row r="26" spans="1:75" x14ac:dyDescent="0.25">
      <c r="A26" s="273" t="s">
        <v>377</v>
      </c>
      <c r="B26" s="273">
        <f>'PCO Log'!AC6</f>
        <v>0</v>
      </c>
      <c r="C26" s="273">
        <f>'PCO Log'!AC4</f>
        <v>0</v>
      </c>
      <c r="D26" s="273">
        <f>'PCO Log'!AC7</f>
        <v>0</v>
      </c>
      <c r="E26" s="273">
        <f>'PCO Log'!AC3</f>
        <v>0</v>
      </c>
      <c r="F26" s="276">
        <f>'PCO Log'!AC9</f>
        <v>0</v>
      </c>
      <c r="G26" s="277">
        <f>'PCO Log'!AC5</f>
        <v>0</v>
      </c>
      <c r="I26" s="273" t="s">
        <v>301</v>
      </c>
      <c r="J26" s="273">
        <f>'Pay App 25'!H33</f>
        <v>0</v>
      </c>
      <c r="K26" s="273">
        <f>IF(L26&gt;0,'Pay App 25'!$G$149,0)</f>
        <v>0</v>
      </c>
      <c r="L26" s="273">
        <f>'Pay App 25'!H149</f>
        <v>0</v>
      </c>
      <c r="N26" s="273" t="str">
        <f>'Pay App 1'!B81</f>
        <v>05 70 00</v>
      </c>
      <c r="O26" s="273" t="str">
        <f>'Pay App 1'!C81</f>
        <v>Ornamental Metal</v>
      </c>
      <c r="P26" s="276">
        <f>SUMIFS('PCO Log'!$E35:$SJ35,'PCO Log'!$E$8:$SJ$8,'Graph Data'!P$1,'PCO Log'!$E$6:$SJ$6,"Approved")</f>
        <v>0</v>
      </c>
      <c r="Q26" s="276">
        <f>SUMIFS('PCO Log'!$E35:$SJ35,'PCO Log'!$E$8:$SJ$8,'Graph Data'!Q$1,'PCO Log'!$E$6:$SJ$6,"Approved")</f>
        <v>0</v>
      </c>
      <c r="R26" s="276">
        <f>SUMIFS('PCO Log'!$E35:$SJ35,'PCO Log'!$E$8:$SJ$8,'Graph Data'!R$1,'PCO Log'!$E$6:$SJ$6,"Approved")</f>
        <v>0</v>
      </c>
      <c r="S26" s="276">
        <f>SUMIFS('PCO Log'!$E35:$SJ35,'PCO Log'!$E$8:$SJ$8,'Graph Data'!S$1,'PCO Log'!$E$6:$SJ$6,"Approved")</f>
        <v>0</v>
      </c>
      <c r="T26" s="276">
        <f>SUMIFS('PCO Log'!$E35:$SJ35,'PCO Log'!$E$8:$SJ$8,'Graph Data'!T$1,'PCO Log'!$E$6:$SJ$6,"Approved")</f>
        <v>0</v>
      </c>
      <c r="U26" s="276">
        <f>SUMIFS('PCO Log'!$E35:$SJ35,'PCO Log'!$E$8:$SJ$8,'Graph Data'!U$1,'PCO Log'!$E$6:$SJ$6,"Approved")</f>
        <v>0</v>
      </c>
      <c r="V26" s="276">
        <f>SUMIFS('PCO Log'!$E35:$SJ35,'PCO Log'!$E$8:$SJ$8,'Graph Data'!V$1,'PCO Log'!$E$6:$SJ$6,"Approved")</f>
        <v>0</v>
      </c>
      <c r="W26" s="276">
        <f>SUMIFS('PCO Log'!$E35:$SJ35,'PCO Log'!$E$8:$SJ$8,'Graph Data'!W$1,'PCO Log'!$E$6:$SJ$6,"Approved")</f>
        <v>0</v>
      </c>
      <c r="X26" s="276">
        <f>SUMIFS('PCO Log'!$E35:$SJ35,'PCO Log'!$E$8:$SJ$8,'Graph Data'!X$1,'PCO Log'!$E$6:$SJ$6,"Approved")</f>
        <v>0</v>
      </c>
      <c r="Y26" s="276">
        <f>SUMIFS('PCO Log'!$E35:$SJ35,'PCO Log'!$E$8:$SJ$8,'Graph Data'!Y$1,'PCO Log'!$E$6:$SJ$6,"Approved")</f>
        <v>0</v>
      </c>
      <c r="Z26" s="276">
        <f>SUMIFS('PCO Log'!$E35:$SJ35,'PCO Log'!$E$8:$SJ$8,'Graph Data'!Z$1,'PCO Log'!$E$6:$SJ$6,"Approved")</f>
        <v>0</v>
      </c>
      <c r="AA26" s="276">
        <f>SUMIFS('PCO Log'!$E35:$SJ35,'PCO Log'!$E$8:$SJ$8,'Graph Data'!AA$1,'PCO Log'!$E$6:$SJ$6,"Approved")</f>
        <v>0</v>
      </c>
      <c r="AB26" s="276">
        <f>SUMIFS('PCO Log'!$E35:$SJ35,'PCO Log'!$E$8:$SJ$8,'Graph Data'!AB$1,'PCO Log'!$E$6:$SJ$6,"Approved")</f>
        <v>0</v>
      </c>
      <c r="AC26" s="276">
        <f>SUMIFS('PCO Log'!$E35:$SJ35,'PCO Log'!$E$8:$SJ$8,'Graph Data'!AC$1,'PCO Log'!$E$6:$SJ$6,"Approved")</f>
        <v>0</v>
      </c>
      <c r="AD26" s="276">
        <f>SUMIFS('PCO Log'!$E35:$SJ35,'PCO Log'!$E$8:$SJ$8,'Graph Data'!AD$1,'PCO Log'!$E$6:$SJ$6,"Approved")</f>
        <v>0</v>
      </c>
      <c r="AE26" s="276">
        <f>SUMIFS('PCO Log'!$E35:$SJ35,'PCO Log'!$E$8:$SJ$8,'Graph Data'!AE$1,'PCO Log'!$E$6:$SJ$6,"Approved")</f>
        <v>0</v>
      </c>
      <c r="AF26" s="276">
        <f>SUMIFS('PCO Log'!$E35:$SJ35,'PCO Log'!$E$8:$SJ$8,'Graph Data'!AF$1,'PCO Log'!$E$6:$SJ$6,"Approved")</f>
        <v>0</v>
      </c>
      <c r="AG26" s="276">
        <f>SUMIFS('PCO Log'!$E35:$SJ35,'PCO Log'!$E$8:$SJ$8,'Graph Data'!AG$1,'PCO Log'!$E$6:$SJ$6,"Approved")</f>
        <v>0</v>
      </c>
      <c r="AH26" s="276">
        <f>SUMIFS('PCO Log'!$E35:$SJ35,'PCO Log'!$E$8:$SJ$8,'Graph Data'!AH$1,'PCO Log'!$E$6:$SJ$6,"Approved")</f>
        <v>0</v>
      </c>
      <c r="AI26" s="276">
        <f>SUMIFS('PCO Log'!$E35:$SJ35,'PCO Log'!$E$8:$SJ$8,'Graph Data'!AI$1,'PCO Log'!$E$6:$SJ$6,"Approved")</f>
        <v>0</v>
      </c>
      <c r="AJ26" s="276">
        <f>SUMIFS('PCO Log'!$E35:$SJ35,'PCO Log'!$E$8:$SJ$8,'Graph Data'!AJ$1,'PCO Log'!$E$6:$SJ$6,"Approved")</f>
        <v>0</v>
      </c>
      <c r="AK26" s="276">
        <f>SUMIFS('PCO Log'!$E35:$SJ35,'PCO Log'!$E$8:$SJ$8,'Graph Data'!AK$1,'PCO Log'!$E$6:$SJ$6,"Approved")</f>
        <v>0</v>
      </c>
      <c r="AL26" s="276">
        <f>SUMIFS('PCO Log'!$E35:$SJ35,'PCO Log'!$E$8:$SJ$8,'Graph Data'!AL$1,'PCO Log'!$E$6:$SJ$6,"Approved")</f>
        <v>0</v>
      </c>
      <c r="AM26" s="276">
        <f>SUMIFS('PCO Log'!$E35:$SJ35,'PCO Log'!$E$8:$SJ$8,'Graph Data'!AM$1,'PCO Log'!$E$6:$SJ$6,"Approved")</f>
        <v>0</v>
      </c>
      <c r="AN26" s="276">
        <f>SUMIFS('PCO Log'!$E35:$SJ35,'PCO Log'!$E$8:$SJ$8,'Graph Data'!AN$1,'PCO Log'!$E$6:$SJ$6,"Approved")</f>
        <v>0</v>
      </c>
      <c r="AO26" s="276">
        <f>SUMIFS('PCO Log'!$E35:$SJ35,'PCO Log'!$E$8:$SJ$8,'Graph Data'!AO$1,'PCO Log'!$E$6:$SJ$6,"Approved")</f>
        <v>0</v>
      </c>
      <c r="AP26" s="276">
        <f>SUMIFS('PCO Log'!$E35:$SJ35,'PCO Log'!$E$8:$SJ$8,'Graph Data'!AP$1,'PCO Log'!$E$6:$SJ$6,"Approved")</f>
        <v>0</v>
      </c>
      <c r="AQ26" s="276">
        <f>SUMIFS('PCO Log'!$E35:$SJ35,'PCO Log'!$E$8:$SJ$8,'Graph Data'!AQ$1,'PCO Log'!$E$6:$SJ$6,"Approved")</f>
        <v>0</v>
      </c>
      <c r="AR26" s="276">
        <f>SUMIFS('PCO Log'!$E35:$SJ35,'PCO Log'!$E$8:$SJ$8,'Graph Data'!AR$1,'PCO Log'!$E$6:$SJ$6,"Approved")</f>
        <v>0</v>
      </c>
      <c r="AS26" s="276">
        <f>SUMIFS('PCO Log'!$E35:$SJ35,'PCO Log'!$E$8:$SJ$8,'Graph Data'!AS$1,'PCO Log'!$E$6:$SJ$6,"Approved")</f>
        <v>0</v>
      </c>
      <c r="AT26" s="276">
        <f>SUMIFS('PCO Log'!$E35:$SJ35,'PCO Log'!$E$8:$SJ$8,'Graph Data'!AT$1,'PCO Log'!$E$6:$SJ$6,"Approved")</f>
        <v>0</v>
      </c>
      <c r="AU26" s="276">
        <f>SUMIFS('PCO Log'!$E35:$SJ35,'PCO Log'!$E$8:$SJ$8,'Graph Data'!AU$1,'PCO Log'!$E$6:$SJ$6,"Approved")</f>
        <v>0</v>
      </c>
      <c r="AV26" s="276">
        <f>SUMIFS('PCO Log'!$E35:$SJ35,'PCO Log'!$E$8:$SJ$8,'Graph Data'!AV$1,'PCO Log'!$E$6:$SJ$6,"Approved")</f>
        <v>0</v>
      </c>
      <c r="AW26" s="276">
        <f>SUMIFS('PCO Log'!$E35:$SJ35,'PCO Log'!$E$8:$SJ$8,'Graph Data'!AW$1,'PCO Log'!$E$6:$SJ$6,"Approved")</f>
        <v>0</v>
      </c>
      <c r="AX26" s="276">
        <f>SUMIFS('PCO Log'!$E35:$SJ35,'PCO Log'!$E$8:$SJ$8,'Graph Data'!AX$1,'PCO Log'!$E$6:$SJ$6,"Approved")</f>
        <v>0</v>
      </c>
      <c r="AY26" s="276">
        <f>SUMIFS('PCO Log'!$E35:$SJ35,'PCO Log'!$E$8:$SJ$8,'Graph Data'!AY$1,'PCO Log'!$E$6:$SJ$6,"Approved")</f>
        <v>0</v>
      </c>
      <c r="AZ26" s="276">
        <f>SUMIFS('PCO Log'!$E35:$SJ35,'PCO Log'!$E$8:$SJ$8,'Graph Data'!AZ$1,'PCO Log'!$E$6:$SJ$6,"Approved")</f>
        <v>0</v>
      </c>
      <c r="BA26" s="276">
        <f>SUMIFS('PCO Log'!$E35:$SJ35,'PCO Log'!$E$8:$SJ$8,'Graph Data'!BA$1,'PCO Log'!$E$6:$SJ$6,"Approved")</f>
        <v>0</v>
      </c>
      <c r="BB26" s="276">
        <f>SUMIFS('PCO Log'!$E35:$SJ35,'PCO Log'!$E$8:$SJ$8,'Graph Data'!BB$1,'PCO Log'!$E$6:$SJ$6,"Approved")</f>
        <v>0</v>
      </c>
      <c r="BC26" s="276">
        <f>SUMIFS('PCO Log'!$E35:$SJ35,'PCO Log'!$E$8:$SJ$8,'Graph Data'!BC$1,'PCO Log'!$E$6:$SJ$6,"Approved")</f>
        <v>0</v>
      </c>
      <c r="BD26" s="276">
        <f>SUMIFS('PCO Log'!$E35:$SJ35,'PCO Log'!$E$8:$SJ$8,'Graph Data'!BD$1,'PCO Log'!$E$6:$SJ$6,"Approved")</f>
        <v>0</v>
      </c>
      <c r="BE26" s="276">
        <f>SUMIFS('PCO Log'!$E35:$SJ35,'PCO Log'!$E$8:$SJ$8,'Graph Data'!BE$1,'PCO Log'!$E$6:$SJ$6,"Approved")</f>
        <v>0</v>
      </c>
      <c r="BF26" s="276">
        <f>SUMIFS('PCO Log'!$E35:$SJ35,'PCO Log'!$E$8:$SJ$8,'Graph Data'!BF$1,'PCO Log'!$E$6:$SJ$6,"Approved")</f>
        <v>0</v>
      </c>
      <c r="BG26" s="276">
        <f>SUMIFS('PCO Log'!$E35:$SJ35,'PCO Log'!$E$8:$SJ$8,'Graph Data'!BG$1,'PCO Log'!$E$6:$SJ$6,"Approved")</f>
        <v>0</v>
      </c>
      <c r="BH26" s="276">
        <f>SUMIFS('PCO Log'!$E35:$SJ35,'PCO Log'!$E$8:$SJ$8,'Graph Data'!BH$1,'PCO Log'!$E$6:$SJ$6,"Approved")</f>
        <v>0</v>
      </c>
      <c r="BI26" s="276">
        <f>SUMIFS('PCO Log'!$E35:$SJ35,'PCO Log'!$E$8:$SJ$8,'Graph Data'!BI$1,'PCO Log'!$E$6:$SJ$6,"Approved")</f>
        <v>0</v>
      </c>
      <c r="BJ26" s="276">
        <f>SUMIFS('PCO Log'!$E35:$SJ35,'PCO Log'!$E$8:$SJ$8,'Graph Data'!BJ$1,'PCO Log'!$E$6:$SJ$6,"Approved")</f>
        <v>0</v>
      </c>
      <c r="BK26" s="276">
        <f>SUMIFS('PCO Log'!$E35:$SJ35,'PCO Log'!$E$8:$SJ$8,'Graph Data'!BK$1,'PCO Log'!$E$6:$SJ$6,"Approved")</f>
        <v>0</v>
      </c>
      <c r="BL26" s="276">
        <f>SUMIFS('PCO Log'!$E35:$SJ35,'PCO Log'!$E$8:$SJ$8,'Graph Data'!BL$1,'PCO Log'!$E$6:$SJ$6,"Approved")</f>
        <v>0</v>
      </c>
      <c r="BM26" s="276">
        <f>SUMIFS('PCO Log'!$E35:$SJ35,'PCO Log'!$E$8:$SJ$8,'Graph Data'!BM$1,'PCO Log'!$E$6:$SJ$6,"Approved")</f>
        <v>0</v>
      </c>
      <c r="BN26" s="276">
        <f>SUMIFS('PCO Log'!$E35:$SJ35,'PCO Log'!$E$8:$SJ$8,'Graph Data'!BN$1,'PCO Log'!$E$6:$SJ$6,"Approved")</f>
        <v>0</v>
      </c>
      <c r="BO26" s="276">
        <f>SUMIFS('PCO Log'!$E35:$SJ35,'PCO Log'!$E$8:$SJ$8,'Graph Data'!BO$1,'PCO Log'!$E$6:$SJ$6,"Approved")</f>
        <v>0</v>
      </c>
      <c r="BP26" s="276">
        <f>SUMIFS('PCO Log'!$E35:$SJ35,'PCO Log'!$E$8:$SJ$8,'Graph Data'!BP$1,'PCO Log'!$E$6:$SJ$6,"Approved")</f>
        <v>0</v>
      </c>
      <c r="BQ26" s="276">
        <f>SUMIFS('PCO Log'!$E35:$SJ35,'PCO Log'!$E$8:$SJ$8,'Graph Data'!BQ$1,'PCO Log'!$E$6:$SJ$6,"Approved")</f>
        <v>0</v>
      </c>
      <c r="BR26" s="276">
        <f>SUMIFS('PCO Log'!$E35:$SJ35,'PCO Log'!$E$8:$SJ$8,'Graph Data'!BR$1,'PCO Log'!$E$6:$SJ$6,"Approved")</f>
        <v>0</v>
      </c>
      <c r="BS26" s="276">
        <f>SUMIFS('PCO Log'!$E35:$SJ35,'PCO Log'!$E$8:$SJ$8,'Graph Data'!BS$1,'PCO Log'!$E$6:$SJ$6,"Approved")</f>
        <v>0</v>
      </c>
      <c r="BT26" s="276">
        <f>SUMIFS('PCO Log'!$E35:$SJ35,'PCO Log'!$E$8:$SJ$8,'Graph Data'!BT$1,'PCO Log'!$E$6:$SJ$6,"Approved")</f>
        <v>0</v>
      </c>
      <c r="BU26" s="276">
        <f>SUMIFS('PCO Log'!$E35:$SJ35,'PCO Log'!$E$8:$SJ$8,'Graph Data'!BU$1,'PCO Log'!$E$6:$SJ$6,"Approved")</f>
        <v>0</v>
      </c>
      <c r="BV26" s="276">
        <f>SUMIFS('PCO Log'!$E35:$SJ35,'PCO Log'!$E$8:$SJ$8,'Graph Data'!BV$1,'PCO Log'!$E$6:$SJ$6,"Approved")</f>
        <v>0</v>
      </c>
      <c r="BW26" s="276">
        <f>SUMIFS('PCO Log'!$E35:$SJ35,'PCO Log'!$E$8:$SJ$8,'Graph Data'!BW$1,'PCO Log'!$E$6:$SJ$6,"Approved")</f>
        <v>0</v>
      </c>
    </row>
    <row r="27" spans="1:75" x14ac:dyDescent="0.25">
      <c r="A27" s="273" t="s">
        <v>378</v>
      </c>
      <c r="B27" s="273">
        <f>'PCO Log'!AD6</f>
        <v>0</v>
      </c>
      <c r="C27" s="273">
        <f>'PCO Log'!AD4</f>
        <v>0</v>
      </c>
      <c r="D27" s="273">
        <f>'PCO Log'!AD7</f>
        <v>0</v>
      </c>
      <c r="E27" s="273">
        <f>'PCO Log'!AD3</f>
        <v>0</v>
      </c>
      <c r="F27" s="276">
        <f>'PCO Log'!AD9</f>
        <v>0</v>
      </c>
      <c r="G27" s="277">
        <f>'PCO Log'!AD5</f>
        <v>0</v>
      </c>
      <c r="I27" s="273" t="s">
        <v>302</v>
      </c>
      <c r="J27" s="273">
        <f>'Pay App 26'!H33</f>
        <v>0</v>
      </c>
      <c r="K27" s="273">
        <f>IF(L27&gt;0,'Pay App 26'!$G$149,0)</f>
        <v>0</v>
      </c>
      <c r="L27" s="273">
        <f>'Pay App 26'!H149</f>
        <v>0</v>
      </c>
      <c r="N27" s="273" t="str">
        <f>'Pay App 1'!B82</f>
        <v>06 10 00</v>
      </c>
      <c r="O27" s="273" t="str">
        <f>'Pay App 1'!C82</f>
        <v>Rough Carpentry</v>
      </c>
      <c r="P27" s="276">
        <f>SUMIFS('PCO Log'!$E36:$SJ36,'PCO Log'!$E$8:$SJ$8,'Graph Data'!P$1,'PCO Log'!$E$6:$SJ$6,"Approved")</f>
        <v>0</v>
      </c>
      <c r="Q27" s="276">
        <f>SUMIFS('PCO Log'!$E36:$SJ36,'PCO Log'!$E$8:$SJ$8,'Graph Data'!Q$1,'PCO Log'!$E$6:$SJ$6,"Approved")</f>
        <v>0</v>
      </c>
      <c r="R27" s="276">
        <f>SUMIFS('PCO Log'!$E36:$SJ36,'PCO Log'!$E$8:$SJ$8,'Graph Data'!R$1,'PCO Log'!$E$6:$SJ$6,"Approved")</f>
        <v>0</v>
      </c>
      <c r="S27" s="276">
        <f>SUMIFS('PCO Log'!$E36:$SJ36,'PCO Log'!$E$8:$SJ$8,'Graph Data'!S$1,'PCO Log'!$E$6:$SJ$6,"Approved")</f>
        <v>0</v>
      </c>
      <c r="T27" s="276">
        <f>SUMIFS('PCO Log'!$E36:$SJ36,'PCO Log'!$E$8:$SJ$8,'Graph Data'!T$1,'PCO Log'!$E$6:$SJ$6,"Approved")</f>
        <v>0</v>
      </c>
      <c r="U27" s="276">
        <f>SUMIFS('PCO Log'!$E36:$SJ36,'PCO Log'!$E$8:$SJ$8,'Graph Data'!U$1,'PCO Log'!$E$6:$SJ$6,"Approved")</f>
        <v>0</v>
      </c>
      <c r="V27" s="276">
        <f>SUMIFS('PCO Log'!$E36:$SJ36,'PCO Log'!$E$8:$SJ$8,'Graph Data'!V$1,'PCO Log'!$E$6:$SJ$6,"Approved")</f>
        <v>0</v>
      </c>
      <c r="W27" s="276">
        <f>SUMIFS('PCO Log'!$E36:$SJ36,'PCO Log'!$E$8:$SJ$8,'Graph Data'!W$1,'PCO Log'!$E$6:$SJ$6,"Approved")</f>
        <v>0</v>
      </c>
      <c r="X27" s="276">
        <f>SUMIFS('PCO Log'!$E36:$SJ36,'PCO Log'!$E$8:$SJ$8,'Graph Data'!X$1,'PCO Log'!$E$6:$SJ$6,"Approved")</f>
        <v>0</v>
      </c>
      <c r="Y27" s="276">
        <f>SUMIFS('PCO Log'!$E36:$SJ36,'PCO Log'!$E$8:$SJ$8,'Graph Data'!Y$1,'PCO Log'!$E$6:$SJ$6,"Approved")</f>
        <v>0</v>
      </c>
      <c r="Z27" s="276">
        <f>SUMIFS('PCO Log'!$E36:$SJ36,'PCO Log'!$E$8:$SJ$8,'Graph Data'!Z$1,'PCO Log'!$E$6:$SJ$6,"Approved")</f>
        <v>0</v>
      </c>
      <c r="AA27" s="276">
        <f>SUMIFS('PCO Log'!$E36:$SJ36,'PCO Log'!$E$8:$SJ$8,'Graph Data'!AA$1,'PCO Log'!$E$6:$SJ$6,"Approved")</f>
        <v>0</v>
      </c>
      <c r="AB27" s="276">
        <f>SUMIFS('PCO Log'!$E36:$SJ36,'PCO Log'!$E$8:$SJ$8,'Graph Data'!AB$1,'PCO Log'!$E$6:$SJ$6,"Approved")</f>
        <v>0</v>
      </c>
      <c r="AC27" s="276">
        <f>SUMIFS('PCO Log'!$E36:$SJ36,'PCO Log'!$E$8:$SJ$8,'Graph Data'!AC$1,'PCO Log'!$E$6:$SJ$6,"Approved")</f>
        <v>0</v>
      </c>
      <c r="AD27" s="276">
        <f>SUMIFS('PCO Log'!$E36:$SJ36,'PCO Log'!$E$8:$SJ$8,'Graph Data'!AD$1,'PCO Log'!$E$6:$SJ$6,"Approved")</f>
        <v>0</v>
      </c>
      <c r="AE27" s="276">
        <f>SUMIFS('PCO Log'!$E36:$SJ36,'PCO Log'!$E$8:$SJ$8,'Graph Data'!AE$1,'PCO Log'!$E$6:$SJ$6,"Approved")</f>
        <v>0</v>
      </c>
      <c r="AF27" s="276">
        <f>SUMIFS('PCO Log'!$E36:$SJ36,'PCO Log'!$E$8:$SJ$8,'Graph Data'!AF$1,'PCO Log'!$E$6:$SJ$6,"Approved")</f>
        <v>0</v>
      </c>
      <c r="AG27" s="276">
        <f>SUMIFS('PCO Log'!$E36:$SJ36,'PCO Log'!$E$8:$SJ$8,'Graph Data'!AG$1,'PCO Log'!$E$6:$SJ$6,"Approved")</f>
        <v>0</v>
      </c>
      <c r="AH27" s="276">
        <f>SUMIFS('PCO Log'!$E36:$SJ36,'PCO Log'!$E$8:$SJ$8,'Graph Data'!AH$1,'PCO Log'!$E$6:$SJ$6,"Approved")</f>
        <v>0</v>
      </c>
      <c r="AI27" s="276">
        <f>SUMIFS('PCO Log'!$E36:$SJ36,'PCO Log'!$E$8:$SJ$8,'Graph Data'!AI$1,'PCO Log'!$E$6:$SJ$6,"Approved")</f>
        <v>0</v>
      </c>
      <c r="AJ27" s="276">
        <f>SUMIFS('PCO Log'!$E36:$SJ36,'PCO Log'!$E$8:$SJ$8,'Graph Data'!AJ$1,'PCO Log'!$E$6:$SJ$6,"Approved")</f>
        <v>0</v>
      </c>
      <c r="AK27" s="276">
        <f>SUMIFS('PCO Log'!$E36:$SJ36,'PCO Log'!$E$8:$SJ$8,'Graph Data'!AK$1,'PCO Log'!$E$6:$SJ$6,"Approved")</f>
        <v>0</v>
      </c>
      <c r="AL27" s="276">
        <f>SUMIFS('PCO Log'!$E36:$SJ36,'PCO Log'!$E$8:$SJ$8,'Graph Data'!AL$1,'PCO Log'!$E$6:$SJ$6,"Approved")</f>
        <v>0</v>
      </c>
      <c r="AM27" s="276">
        <f>SUMIFS('PCO Log'!$E36:$SJ36,'PCO Log'!$E$8:$SJ$8,'Graph Data'!AM$1,'PCO Log'!$E$6:$SJ$6,"Approved")</f>
        <v>0</v>
      </c>
      <c r="AN27" s="276">
        <f>SUMIFS('PCO Log'!$E36:$SJ36,'PCO Log'!$E$8:$SJ$8,'Graph Data'!AN$1,'PCO Log'!$E$6:$SJ$6,"Approved")</f>
        <v>0</v>
      </c>
      <c r="AO27" s="276">
        <f>SUMIFS('PCO Log'!$E36:$SJ36,'PCO Log'!$E$8:$SJ$8,'Graph Data'!AO$1,'PCO Log'!$E$6:$SJ$6,"Approved")</f>
        <v>0</v>
      </c>
      <c r="AP27" s="276">
        <f>SUMIFS('PCO Log'!$E36:$SJ36,'PCO Log'!$E$8:$SJ$8,'Graph Data'!AP$1,'PCO Log'!$E$6:$SJ$6,"Approved")</f>
        <v>0</v>
      </c>
      <c r="AQ27" s="276">
        <f>SUMIFS('PCO Log'!$E36:$SJ36,'PCO Log'!$E$8:$SJ$8,'Graph Data'!AQ$1,'PCO Log'!$E$6:$SJ$6,"Approved")</f>
        <v>0</v>
      </c>
      <c r="AR27" s="276">
        <f>SUMIFS('PCO Log'!$E36:$SJ36,'PCO Log'!$E$8:$SJ$8,'Graph Data'!AR$1,'PCO Log'!$E$6:$SJ$6,"Approved")</f>
        <v>0</v>
      </c>
      <c r="AS27" s="276">
        <f>SUMIFS('PCO Log'!$E36:$SJ36,'PCO Log'!$E$8:$SJ$8,'Graph Data'!AS$1,'PCO Log'!$E$6:$SJ$6,"Approved")</f>
        <v>0</v>
      </c>
      <c r="AT27" s="276">
        <f>SUMIFS('PCO Log'!$E36:$SJ36,'PCO Log'!$E$8:$SJ$8,'Graph Data'!AT$1,'PCO Log'!$E$6:$SJ$6,"Approved")</f>
        <v>0</v>
      </c>
      <c r="AU27" s="276">
        <f>SUMIFS('PCO Log'!$E36:$SJ36,'PCO Log'!$E$8:$SJ$8,'Graph Data'!AU$1,'PCO Log'!$E$6:$SJ$6,"Approved")</f>
        <v>0</v>
      </c>
      <c r="AV27" s="276">
        <f>SUMIFS('PCO Log'!$E36:$SJ36,'PCO Log'!$E$8:$SJ$8,'Graph Data'!AV$1,'PCO Log'!$E$6:$SJ$6,"Approved")</f>
        <v>0</v>
      </c>
      <c r="AW27" s="276">
        <f>SUMIFS('PCO Log'!$E36:$SJ36,'PCO Log'!$E$8:$SJ$8,'Graph Data'!AW$1,'PCO Log'!$E$6:$SJ$6,"Approved")</f>
        <v>0</v>
      </c>
      <c r="AX27" s="276">
        <f>SUMIFS('PCO Log'!$E36:$SJ36,'PCO Log'!$E$8:$SJ$8,'Graph Data'!AX$1,'PCO Log'!$E$6:$SJ$6,"Approved")</f>
        <v>0</v>
      </c>
      <c r="AY27" s="276">
        <f>SUMIFS('PCO Log'!$E36:$SJ36,'PCO Log'!$E$8:$SJ$8,'Graph Data'!AY$1,'PCO Log'!$E$6:$SJ$6,"Approved")</f>
        <v>0</v>
      </c>
      <c r="AZ27" s="276">
        <f>SUMIFS('PCO Log'!$E36:$SJ36,'PCO Log'!$E$8:$SJ$8,'Graph Data'!AZ$1,'PCO Log'!$E$6:$SJ$6,"Approved")</f>
        <v>0</v>
      </c>
      <c r="BA27" s="276">
        <f>SUMIFS('PCO Log'!$E36:$SJ36,'PCO Log'!$E$8:$SJ$8,'Graph Data'!BA$1,'PCO Log'!$E$6:$SJ$6,"Approved")</f>
        <v>0</v>
      </c>
      <c r="BB27" s="276">
        <f>SUMIFS('PCO Log'!$E36:$SJ36,'PCO Log'!$E$8:$SJ$8,'Graph Data'!BB$1,'PCO Log'!$E$6:$SJ$6,"Approved")</f>
        <v>0</v>
      </c>
      <c r="BC27" s="276">
        <f>SUMIFS('PCO Log'!$E36:$SJ36,'PCO Log'!$E$8:$SJ$8,'Graph Data'!BC$1,'PCO Log'!$E$6:$SJ$6,"Approved")</f>
        <v>0</v>
      </c>
      <c r="BD27" s="276">
        <f>SUMIFS('PCO Log'!$E36:$SJ36,'PCO Log'!$E$8:$SJ$8,'Graph Data'!BD$1,'PCO Log'!$E$6:$SJ$6,"Approved")</f>
        <v>0</v>
      </c>
      <c r="BE27" s="276">
        <f>SUMIFS('PCO Log'!$E36:$SJ36,'PCO Log'!$E$8:$SJ$8,'Graph Data'!BE$1,'PCO Log'!$E$6:$SJ$6,"Approved")</f>
        <v>0</v>
      </c>
      <c r="BF27" s="276">
        <f>SUMIFS('PCO Log'!$E36:$SJ36,'PCO Log'!$E$8:$SJ$8,'Graph Data'!BF$1,'PCO Log'!$E$6:$SJ$6,"Approved")</f>
        <v>0</v>
      </c>
      <c r="BG27" s="276">
        <f>SUMIFS('PCO Log'!$E36:$SJ36,'PCO Log'!$E$8:$SJ$8,'Graph Data'!BG$1,'PCO Log'!$E$6:$SJ$6,"Approved")</f>
        <v>0</v>
      </c>
      <c r="BH27" s="276">
        <f>SUMIFS('PCO Log'!$E36:$SJ36,'PCO Log'!$E$8:$SJ$8,'Graph Data'!BH$1,'PCO Log'!$E$6:$SJ$6,"Approved")</f>
        <v>0</v>
      </c>
      <c r="BI27" s="276">
        <f>SUMIFS('PCO Log'!$E36:$SJ36,'PCO Log'!$E$8:$SJ$8,'Graph Data'!BI$1,'PCO Log'!$E$6:$SJ$6,"Approved")</f>
        <v>0</v>
      </c>
      <c r="BJ27" s="276">
        <f>SUMIFS('PCO Log'!$E36:$SJ36,'PCO Log'!$E$8:$SJ$8,'Graph Data'!BJ$1,'PCO Log'!$E$6:$SJ$6,"Approved")</f>
        <v>0</v>
      </c>
      <c r="BK27" s="276">
        <f>SUMIFS('PCO Log'!$E36:$SJ36,'PCO Log'!$E$8:$SJ$8,'Graph Data'!BK$1,'PCO Log'!$E$6:$SJ$6,"Approved")</f>
        <v>0</v>
      </c>
      <c r="BL27" s="276">
        <f>SUMIFS('PCO Log'!$E36:$SJ36,'PCO Log'!$E$8:$SJ$8,'Graph Data'!BL$1,'PCO Log'!$E$6:$SJ$6,"Approved")</f>
        <v>0</v>
      </c>
      <c r="BM27" s="276">
        <f>SUMIFS('PCO Log'!$E36:$SJ36,'PCO Log'!$E$8:$SJ$8,'Graph Data'!BM$1,'PCO Log'!$E$6:$SJ$6,"Approved")</f>
        <v>0</v>
      </c>
      <c r="BN27" s="276">
        <f>SUMIFS('PCO Log'!$E36:$SJ36,'PCO Log'!$E$8:$SJ$8,'Graph Data'!BN$1,'PCO Log'!$E$6:$SJ$6,"Approved")</f>
        <v>0</v>
      </c>
      <c r="BO27" s="276">
        <f>SUMIFS('PCO Log'!$E36:$SJ36,'PCO Log'!$E$8:$SJ$8,'Graph Data'!BO$1,'PCO Log'!$E$6:$SJ$6,"Approved")</f>
        <v>0</v>
      </c>
      <c r="BP27" s="276">
        <f>SUMIFS('PCO Log'!$E36:$SJ36,'PCO Log'!$E$8:$SJ$8,'Graph Data'!BP$1,'PCO Log'!$E$6:$SJ$6,"Approved")</f>
        <v>0</v>
      </c>
      <c r="BQ27" s="276">
        <f>SUMIFS('PCO Log'!$E36:$SJ36,'PCO Log'!$E$8:$SJ$8,'Graph Data'!BQ$1,'PCO Log'!$E$6:$SJ$6,"Approved")</f>
        <v>0</v>
      </c>
      <c r="BR27" s="276">
        <f>SUMIFS('PCO Log'!$E36:$SJ36,'PCO Log'!$E$8:$SJ$8,'Graph Data'!BR$1,'PCO Log'!$E$6:$SJ$6,"Approved")</f>
        <v>0</v>
      </c>
      <c r="BS27" s="276">
        <f>SUMIFS('PCO Log'!$E36:$SJ36,'PCO Log'!$E$8:$SJ$8,'Graph Data'!BS$1,'PCO Log'!$E$6:$SJ$6,"Approved")</f>
        <v>0</v>
      </c>
      <c r="BT27" s="276">
        <f>SUMIFS('PCO Log'!$E36:$SJ36,'PCO Log'!$E$8:$SJ$8,'Graph Data'!BT$1,'PCO Log'!$E$6:$SJ$6,"Approved")</f>
        <v>0</v>
      </c>
      <c r="BU27" s="276">
        <f>SUMIFS('PCO Log'!$E36:$SJ36,'PCO Log'!$E$8:$SJ$8,'Graph Data'!BU$1,'PCO Log'!$E$6:$SJ$6,"Approved")</f>
        <v>0</v>
      </c>
      <c r="BV27" s="276">
        <f>SUMIFS('PCO Log'!$E36:$SJ36,'PCO Log'!$E$8:$SJ$8,'Graph Data'!BV$1,'PCO Log'!$E$6:$SJ$6,"Approved")</f>
        <v>0</v>
      </c>
      <c r="BW27" s="276">
        <f>SUMIFS('PCO Log'!$E36:$SJ36,'PCO Log'!$E$8:$SJ$8,'Graph Data'!BW$1,'PCO Log'!$E$6:$SJ$6,"Approved")</f>
        <v>0</v>
      </c>
    </row>
    <row r="28" spans="1:75" x14ac:dyDescent="0.25">
      <c r="A28" s="273" t="s">
        <v>379</v>
      </c>
      <c r="B28" s="273">
        <f>'PCO Log'!AE6</f>
        <v>0</v>
      </c>
      <c r="C28" s="273">
        <f>'PCO Log'!AE4</f>
        <v>0</v>
      </c>
      <c r="D28" s="273">
        <f>'PCO Log'!AE7</f>
        <v>0</v>
      </c>
      <c r="E28" s="273">
        <f>'PCO Log'!AE3</f>
        <v>0</v>
      </c>
      <c r="F28" s="276">
        <f>'PCO Log'!AE9</f>
        <v>0</v>
      </c>
      <c r="G28" s="277">
        <f>'PCO Log'!AE5</f>
        <v>0</v>
      </c>
      <c r="I28" s="273" t="s">
        <v>303</v>
      </c>
      <c r="J28" s="273">
        <f>'Pay App 27'!H33</f>
        <v>0</v>
      </c>
      <c r="K28" s="273">
        <f>IF(L28&gt;0,'Pay App 27'!$G$149,0)</f>
        <v>0</v>
      </c>
      <c r="L28" s="273">
        <f>'Pay App 27'!H149</f>
        <v>0</v>
      </c>
      <c r="N28" s="273" t="str">
        <f>'Pay App 1'!B83</f>
        <v>06 40 00</v>
      </c>
      <c r="O28" s="273" t="str">
        <f>'Pay App 1'!C83</f>
        <v>Arch. Woodwork &amp; Finish Carp.</v>
      </c>
      <c r="P28" s="276">
        <f>SUMIFS('PCO Log'!$E37:$SJ37,'PCO Log'!$E$8:$SJ$8,'Graph Data'!P$1,'PCO Log'!$E$6:$SJ$6,"Approved")</f>
        <v>0</v>
      </c>
      <c r="Q28" s="276">
        <f>SUMIFS('PCO Log'!$E37:$SJ37,'PCO Log'!$E$8:$SJ$8,'Graph Data'!Q$1,'PCO Log'!$E$6:$SJ$6,"Approved")</f>
        <v>0</v>
      </c>
      <c r="R28" s="276">
        <f>SUMIFS('PCO Log'!$E37:$SJ37,'PCO Log'!$E$8:$SJ$8,'Graph Data'!R$1,'PCO Log'!$E$6:$SJ$6,"Approved")</f>
        <v>0</v>
      </c>
      <c r="S28" s="276">
        <f>SUMIFS('PCO Log'!$E37:$SJ37,'PCO Log'!$E$8:$SJ$8,'Graph Data'!S$1,'PCO Log'!$E$6:$SJ$6,"Approved")</f>
        <v>0</v>
      </c>
      <c r="T28" s="276">
        <f>SUMIFS('PCO Log'!$E37:$SJ37,'PCO Log'!$E$8:$SJ$8,'Graph Data'!T$1,'PCO Log'!$E$6:$SJ$6,"Approved")</f>
        <v>0</v>
      </c>
      <c r="U28" s="276">
        <f>SUMIFS('PCO Log'!$E37:$SJ37,'PCO Log'!$E$8:$SJ$8,'Graph Data'!U$1,'PCO Log'!$E$6:$SJ$6,"Approved")</f>
        <v>0</v>
      </c>
      <c r="V28" s="276">
        <f>SUMIFS('PCO Log'!$E37:$SJ37,'PCO Log'!$E$8:$SJ$8,'Graph Data'!V$1,'PCO Log'!$E$6:$SJ$6,"Approved")</f>
        <v>0</v>
      </c>
      <c r="W28" s="276">
        <f>SUMIFS('PCO Log'!$E37:$SJ37,'PCO Log'!$E$8:$SJ$8,'Graph Data'!W$1,'PCO Log'!$E$6:$SJ$6,"Approved")</f>
        <v>0</v>
      </c>
      <c r="X28" s="276">
        <f>SUMIFS('PCO Log'!$E37:$SJ37,'PCO Log'!$E$8:$SJ$8,'Graph Data'!X$1,'PCO Log'!$E$6:$SJ$6,"Approved")</f>
        <v>0</v>
      </c>
      <c r="Y28" s="276">
        <f>SUMIFS('PCO Log'!$E37:$SJ37,'PCO Log'!$E$8:$SJ$8,'Graph Data'!Y$1,'PCO Log'!$E$6:$SJ$6,"Approved")</f>
        <v>0</v>
      </c>
      <c r="Z28" s="276">
        <f>SUMIFS('PCO Log'!$E37:$SJ37,'PCO Log'!$E$8:$SJ$8,'Graph Data'!Z$1,'PCO Log'!$E$6:$SJ$6,"Approved")</f>
        <v>0</v>
      </c>
      <c r="AA28" s="276">
        <f>SUMIFS('PCO Log'!$E37:$SJ37,'PCO Log'!$E$8:$SJ$8,'Graph Data'!AA$1,'PCO Log'!$E$6:$SJ$6,"Approved")</f>
        <v>0</v>
      </c>
      <c r="AB28" s="276">
        <f>SUMIFS('PCO Log'!$E37:$SJ37,'PCO Log'!$E$8:$SJ$8,'Graph Data'!AB$1,'PCO Log'!$E$6:$SJ$6,"Approved")</f>
        <v>0</v>
      </c>
      <c r="AC28" s="276">
        <f>SUMIFS('PCO Log'!$E37:$SJ37,'PCO Log'!$E$8:$SJ$8,'Graph Data'!AC$1,'PCO Log'!$E$6:$SJ$6,"Approved")</f>
        <v>0</v>
      </c>
      <c r="AD28" s="276">
        <f>SUMIFS('PCO Log'!$E37:$SJ37,'PCO Log'!$E$8:$SJ$8,'Graph Data'!AD$1,'PCO Log'!$E$6:$SJ$6,"Approved")</f>
        <v>0</v>
      </c>
      <c r="AE28" s="276">
        <f>SUMIFS('PCO Log'!$E37:$SJ37,'PCO Log'!$E$8:$SJ$8,'Graph Data'!AE$1,'PCO Log'!$E$6:$SJ$6,"Approved")</f>
        <v>0</v>
      </c>
      <c r="AF28" s="276">
        <f>SUMIFS('PCO Log'!$E37:$SJ37,'PCO Log'!$E$8:$SJ$8,'Graph Data'!AF$1,'PCO Log'!$E$6:$SJ$6,"Approved")</f>
        <v>0</v>
      </c>
      <c r="AG28" s="276">
        <f>SUMIFS('PCO Log'!$E37:$SJ37,'PCO Log'!$E$8:$SJ$8,'Graph Data'!AG$1,'PCO Log'!$E$6:$SJ$6,"Approved")</f>
        <v>0</v>
      </c>
      <c r="AH28" s="276">
        <f>SUMIFS('PCO Log'!$E37:$SJ37,'PCO Log'!$E$8:$SJ$8,'Graph Data'!AH$1,'PCO Log'!$E$6:$SJ$6,"Approved")</f>
        <v>0</v>
      </c>
      <c r="AI28" s="276">
        <f>SUMIFS('PCO Log'!$E37:$SJ37,'PCO Log'!$E$8:$SJ$8,'Graph Data'!AI$1,'PCO Log'!$E$6:$SJ$6,"Approved")</f>
        <v>0</v>
      </c>
      <c r="AJ28" s="276">
        <f>SUMIFS('PCO Log'!$E37:$SJ37,'PCO Log'!$E$8:$SJ$8,'Graph Data'!AJ$1,'PCO Log'!$E$6:$SJ$6,"Approved")</f>
        <v>0</v>
      </c>
      <c r="AK28" s="276">
        <f>SUMIFS('PCO Log'!$E37:$SJ37,'PCO Log'!$E$8:$SJ$8,'Graph Data'!AK$1,'PCO Log'!$E$6:$SJ$6,"Approved")</f>
        <v>0</v>
      </c>
      <c r="AL28" s="276">
        <f>SUMIFS('PCO Log'!$E37:$SJ37,'PCO Log'!$E$8:$SJ$8,'Graph Data'!AL$1,'PCO Log'!$E$6:$SJ$6,"Approved")</f>
        <v>0</v>
      </c>
      <c r="AM28" s="276">
        <f>SUMIFS('PCO Log'!$E37:$SJ37,'PCO Log'!$E$8:$SJ$8,'Graph Data'!AM$1,'PCO Log'!$E$6:$SJ$6,"Approved")</f>
        <v>0</v>
      </c>
      <c r="AN28" s="276">
        <f>SUMIFS('PCO Log'!$E37:$SJ37,'PCO Log'!$E$8:$SJ$8,'Graph Data'!AN$1,'PCO Log'!$E$6:$SJ$6,"Approved")</f>
        <v>0</v>
      </c>
      <c r="AO28" s="276">
        <f>SUMIFS('PCO Log'!$E37:$SJ37,'PCO Log'!$E$8:$SJ$8,'Graph Data'!AO$1,'PCO Log'!$E$6:$SJ$6,"Approved")</f>
        <v>0</v>
      </c>
      <c r="AP28" s="276">
        <f>SUMIFS('PCO Log'!$E37:$SJ37,'PCO Log'!$E$8:$SJ$8,'Graph Data'!AP$1,'PCO Log'!$E$6:$SJ$6,"Approved")</f>
        <v>0</v>
      </c>
      <c r="AQ28" s="276">
        <f>SUMIFS('PCO Log'!$E37:$SJ37,'PCO Log'!$E$8:$SJ$8,'Graph Data'!AQ$1,'PCO Log'!$E$6:$SJ$6,"Approved")</f>
        <v>0</v>
      </c>
      <c r="AR28" s="276">
        <f>SUMIFS('PCO Log'!$E37:$SJ37,'PCO Log'!$E$8:$SJ$8,'Graph Data'!AR$1,'PCO Log'!$E$6:$SJ$6,"Approved")</f>
        <v>0</v>
      </c>
      <c r="AS28" s="276">
        <f>SUMIFS('PCO Log'!$E37:$SJ37,'PCO Log'!$E$8:$SJ$8,'Graph Data'!AS$1,'PCO Log'!$E$6:$SJ$6,"Approved")</f>
        <v>0</v>
      </c>
      <c r="AT28" s="276">
        <f>SUMIFS('PCO Log'!$E37:$SJ37,'PCO Log'!$E$8:$SJ$8,'Graph Data'!AT$1,'PCO Log'!$E$6:$SJ$6,"Approved")</f>
        <v>0</v>
      </c>
      <c r="AU28" s="276">
        <f>SUMIFS('PCO Log'!$E37:$SJ37,'PCO Log'!$E$8:$SJ$8,'Graph Data'!AU$1,'PCO Log'!$E$6:$SJ$6,"Approved")</f>
        <v>0</v>
      </c>
      <c r="AV28" s="276">
        <f>SUMIFS('PCO Log'!$E37:$SJ37,'PCO Log'!$E$8:$SJ$8,'Graph Data'!AV$1,'PCO Log'!$E$6:$SJ$6,"Approved")</f>
        <v>0</v>
      </c>
      <c r="AW28" s="276">
        <f>SUMIFS('PCO Log'!$E37:$SJ37,'PCO Log'!$E$8:$SJ$8,'Graph Data'!AW$1,'PCO Log'!$E$6:$SJ$6,"Approved")</f>
        <v>0</v>
      </c>
      <c r="AX28" s="276">
        <f>SUMIFS('PCO Log'!$E37:$SJ37,'PCO Log'!$E$8:$SJ$8,'Graph Data'!AX$1,'PCO Log'!$E$6:$SJ$6,"Approved")</f>
        <v>0</v>
      </c>
      <c r="AY28" s="276">
        <f>SUMIFS('PCO Log'!$E37:$SJ37,'PCO Log'!$E$8:$SJ$8,'Graph Data'!AY$1,'PCO Log'!$E$6:$SJ$6,"Approved")</f>
        <v>0</v>
      </c>
      <c r="AZ28" s="276">
        <f>SUMIFS('PCO Log'!$E37:$SJ37,'PCO Log'!$E$8:$SJ$8,'Graph Data'!AZ$1,'PCO Log'!$E$6:$SJ$6,"Approved")</f>
        <v>0</v>
      </c>
      <c r="BA28" s="276">
        <f>SUMIFS('PCO Log'!$E37:$SJ37,'PCO Log'!$E$8:$SJ$8,'Graph Data'!BA$1,'PCO Log'!$E$6:$SJ$6,"Approved")</f>
        <v>0</v>
      </c>
      <c r="BB28" s="276">
        <f>SUMIFS('PCO Log'!$E37:$SJ37,'PCO Log'!$E$8:$SJ$8,'Graph Data'!BB$1,'PCO Log'!$E$6:$SJ$6,"Approved")</f>
        <v>0</v>
      </c>
      <c r="BC28" s="276">
        <f>SUMIFS('PCO Log'!$E37:$SJ37,'PCO Log'!$E$8:$SJ$8,'Graph Data'!BC$1,'PCO Log'!$E$6:$SJ$6,"Approved")</f>
        <v>0</v>
      </c>
      <c r="BD28" s="276">
        <f>SUMIFS('PCO Log'!$E37:$SJ37,'PCO Log'!$E$8:$SJ$8,'Graph Data'!BD$1,'PCO Log'!$E$6:$SJ$6,"Approved")</f>
        <v>0</v>
      </c>
      <c r="BE28" s="276">
        <f>SUMIFS('PCO Log'!$E37:$SJ37,'PCO Log'!$E$8:$SJ$8,'Graph Data'!BE$1,'PCO Log'!$E$6:$SJ$6,"Approved")</f>
        <v>0</v>
      </c>
      <c r="BF28" s="276">
        <f>SUMIFS('PCO Log'!$E37:$SJ37,'PCO Log'!$E$8:$SJ$8,'Graph Data'!BF$1,'PCO Log'!$E$6:$SJ$6,"Approved")</f>
        <v>0</v>
      </c>
      <c r="BG28" s="276">
        <f>SUMIFS('PCO Log'!$E37:$SJ37,'PCO Log'!$E$8:$SJ$8,'Graph Data'!BG$1,'PCO Log'!$E$6:$SJ$6,"Approved")</f>
        <v>0</v>
      </c>
      <c r="BH28" s="276">
        <f>SUMIFS('PCO Log'!$E37:$SJ37,'PCO Log'!$E$8:$SJ$8,'Graph Data'!BH$1,'PCO Log'!$E$6:$SJ$6,"Approved")</f>
        <v>0</v>
      </c>
      <c r="BI28" s="276">
        <f>SUMIFS('PCO Log'!$E37:$SJ37,'PCO Log'!$E$8:$SJ$8,'Graph Data'!BI$1,'PCO Log'!$E$6:$SJ$6,"Approved")</f>
        <v>0</v>
      </c>
      <c r="BJ28" s="276">
        <f>SUMIFS('PCO Log'!$E37:$SJ37,'PCO Log'!$E$8:$SJ$8,'Graph Data'!BJ$1,'PCO Log'!$E$6:$SJ$6,"Approved")</f>
        <v>0</v>
      </c>
      <c r="BK28" s="276">
        <f>SUMIFS('PCO Log'!$E37:$SJ37,'PCO Log'!$E$8:$SJ$8,'Graph Data'!BK$1,'PCO Log'!$E$6:$SJ$6,"Approved")</f>
        <v>0</v>
      </c>
      <c r="BL28" s="276">
        <f>SUMIFS('PCO Log'!$E37:$SJ37,'PCO Log'!$E$8:$SJ$8,'Graph Data'!BL$1,'PCO Log'!$E$6:$SJ$6,"Approved")</f>
        <v>0</v>
      </c>
      <c r="BM28" s="276">
        <f>SUMIFS('PCO Log'!$E37:$SJ37,'PCO Log'!$E$8:$SJ$8,'Graph Data'!BM$1,'PCO Log'!$E$6:$SJ$6,"Approved")</f>
        <v>0</v>
      </c>
      <c r="BN28" s="276">
        <f>SUMIFS('PCO Log'!$E37:$SJ37,'PCO Log'!$E$8:$SJ$8,'Graph Data'!BN$1,'PCO Log'!$E$6:$SJ$6,"Approved")</f>
        <v>0</v>
      </c>
      <c r="BO28" s="276">
        <f>SUMIFS('PCO Log'!$E37:$SJ37,'PCO Log'!$E$8:$SJ$8,'Graph Data'!BO$1,'PCO Log'!$E$6:$SJ$6,"Approved")</f>
        <v>0</v>
      </c>
      <c r="BP28" s="276">
        <f>SUMIFS('PCO Log'!$E37:$SJ37,'PCO Log'!$E$8:$SJ$8,'Graph Data'!BP$1,'PCO Log'!$E$6:$SJ$6,"Approved")</f>
        <v>0</v>
      </c>
      <c r="BQ28" s="276">
        <f>SUMIFS('PCO Log'!$E37:$SJ37,'PCO Log'!$E$8:$SJ$8,'Graph Data'!BQ$1,'PCO Log'!$E$6:$SJ$6,"Approved")</f>
        <v>0</v>
      </c>
      <c r="BR28" s="276">
        <f>SUMIFS('PCO Log'!$E37:$SJ37,'PCO Log'!$E$8:$SJ$8,'Graph Data'!BR$1,'PCO Log'!$E$6:$SJ$6,"Approved")</f>
        <v>0</v>
      </c>
      <c r="BS28" s="276">
        <f>SUMIFS('PCO Log'!$E37:$SJ37,'PCO Log'!$E$8:$SJ$8,'Graph Data'!BS$1,'PCO Log'!$E$6:$SJ$6,"Approved")</f>
        <v>0</v>
      </c>
      <c r="BT28" s="276">
        <f>SUMIFS('PCO Log'!$E37:$SJ37,'PCO Log'!$E$8:$SJ$8,'Graph Data'!BT$1,'PCO Log'!$E$6:$SJ$6,"Approved")</f>
        <v>0</v>
      </c>
      <c r="BU28" s="276">
        <f>SUMIFS('PCO Log'!$E37:$SJ37,'PCO Log'!$E$8:$SJ$8,'Graph Data'!BU$1,'PCO Log'!$E$6:$SJ$6,"Approved")</f>
        <v>0</v>
      </c>
      <c r="BV28" s="276">
        <f>SUMIFS('PCO Log'!$E37:$SJ37,'PCO Log'!$E$8:$SJ$8,'Graph Data'!BV$1,'PCO Log'!$E$6:$SJ$6,"Approved")</f>
        <v>0</v>
      </c>
      <c r="BW28" s="276">
        <f>SUMIFS('PCO Log'!$E37:$SJ37,'PCO Log'!$E$8:$SJ$8,'Graph Data'!BW$1,'PCO Log'!$E$6:$SJ$6,"Approved")</f>
        <v>0</v>
      </c>
    </row>
    <row r="29" spans="1:75" x14ac:dyDescent="0.25">
      <c r="A29" s="273" t="s">
        <v>380</v>
      </c>
      <c r="B29" s="273">
        <f>'PCO Log'!AF6</f>
        <v>0</v>
      </c>
      <c r="C29" s="273">
        <f>'PCO Log'!AF4</f>
        <v>0</v>
      </c>
      <c r="D29" s="273">
        <f>'PCO Log'!AF7</f>
        <v>0</v>
      </c>
      <c r="E29" s="273">
        <f>'PCO Log'!AF3</f>
        <v>0</v>
      </c>
      <c r="F29" s="276">
        <f>'PCO Log'!AF9</f>
        <v>0</v>
      </c>
      <c r="G29" s="277">
        <f>'PCO Log'!AF5</f>
        <v>0</v>
      </c>
      <c r="I29" s="273" t="s">
        <v>304</v>
      </c>
      <c r="J29" s="273">
        <f>'Pay App 28'!H33</f>
        <v>0</v>
      </c>
      <c r="K29" s="273">
        <f>IF(L29&gt;0,'Pay App 28'!$G$149,0)</f>
        <v>0</v>
      </c>
      <c r="L29" s="273">
        <f>'Pay App 28'!H149</f>
        <v>0</v>
      </c>
      <c r="N29" s="273" t="str">
        <f>'Pay App 1'!B84</f>
        <v>07 10 00</v>
      </c>
      <c r="O29" s="273" t="str">
        <f>'Pay App 1'!C84</f>
        <v>Waterproofing/Water Repellents</v>
      </c>
      <c r="P29" s="276">
        <f>SUMIFS('PCO Log'!$E38:$SJ38,'PCO Log'!$E$8:$SJ$8,'Graph Data'!P$1,'PCO Log'!$E$6:$SJ$6,"Approved")</f>
        <v>0</v>
      </c>
      <c r="Q29" s="276">
        <f>SUMIFS('PCO Log'!$E38:$SJ38,'PCO Log'!$E$8:$SJ$8,'Graph Data'!Q$1,'PCO Log'!$E$6:$SJ$6,"Approved")</f>
        <v>0</v>
      </c>
      <c r="R29" s="276">
        <f>SUMIFS('PCO Log'!$E38:$SJ38,'PCO Log'!$E$8:$SJ$8,'Graph Data'!R$1,'PCO Log'!$E$6:$SJ$6,"Approved")</f>
        <v>0</v>
      </c>
      <c r="S29" s="276">
        <f>SUMIFS('PCO Log'!$E38:$SJ38,'PCO Log'!$E$8:$SJ$8,'Graph Data'!S$1,'PCO Log'!$E$6:$SJ$6,"Approved")</f>
        <v>0</v>
      </c>
      <c r="T29" s="276">
        <f>SUMIFS('PCO Log'!$E38:$SJ38,'PCO Log'!$E$8:$SJ$8,'Graph Data'!T$1,'PCO Log'!$E$6:$SJ$6,"Approved")</f>
        <v>0</v>
      </c>
      <c r="U29" s="276">
        <f>SUMIFS('PCO Log'!$E38:$SJ38,'PCO Log'!$E$8:$SJ$8,'Graph Data'!U$1,'PCO Log'!$E$6:$SJ$6,"Approved")</f>
        <v>0</v>
      </c>
      <c r="V29" s="276">
        <f>SUMIFS('PCO Log'!$E38:$SJ38,'PCO Log'!$E$8:$SJ$8,'Graph Data'!V$1,'PCO Log'!$E$6:$SJ$6,"Approved")</f>
        <v>0</v>
      </c>
      <c r="W29" s="276">
        <f>SUMIFS('PCO Log'!$E38:$SJ38,'PCO Log'!$E$8:$SJ$8,'Graph Data'!W$1,'PCO Log'!$E$6:$SJ$6,"Approved")</f>
        <v>0</v>
      </c>
      <c r="X29" s="276">
        <f>SUMIFS('PCO Log'!$E38:$SJ38,'PCO Log'!$E$8:$SJ$8,'Graph Data'!X$1,'PCO Log'!$E$6:$SJ$6,"Approved")</f>
        <v>0</v>
      </c>
      <c r="Y29" s="276">
        <f>SUMIFS('PCO Log'!$E38:$SJ38,'PCO Log'!$E$8:$SJ$8,'Graph Data'!Y$1,'PCO Log'!$E$6:$SJ$6,"Approved")</f>
        <v>0</v>
      </c>
      <c r="Z29" s="276">
        <f>SUMIFS('PCO Log'!$E38:$SJ38,'PCO Log'!$E$8:$SJ$8,'Graph Data'!Z$1,'PCO Log'!$E$6:$SJ$6,"Approved")</f>
        <v>0</v>
      </c>
      <c r="AA29" s="276">
        <f>SUMIFS('PCO Log'!$E38:$SJ38,'PCO Log'!$E$8:$SJ$8,'Graph Data'!AA$1,'PCO Log'!$E$6:$SJ$6,"Approved")</f>
        <v>0</v>
      </c>
      <c r="AB29" s="276">
        <f>SUMIFS('PCO Log'!$E38:$SJ38,'PCO Log'!$E$8:$SJ$8,'Graph Data'!AB$1,'PCO Log'!$E$6:$SJ$6,"Approved")</f>
        <v>0</v>
      </c>
      <c r="AC29" s="276">
        <f>SUMIFS('PCO Log'!$E38:$SJ38,'PCO Log'!$E$8:$SJ$8,'Graph Data'!AC$1,'PCO Log'!$E$6:$SJ$6,"Approved")</f>
        <v>0</v>
      </c>
      <c r="AD29" s="276">
        <f>SUMIFS('PCO Log'!$E38:$SJ38,'PCO Log'!$E$8:$SJ$8,'Graph Data'!AD$1,'PCO Log'!$E$6:$SJ$6,"Approved")</f>
        <v>0</v>
      </c>
      <c r="AE29" s="276">
        <f>SUMIFS('PCO Log'!$E38:$SJ38,'PCO Log'!$E$8:$SJ$8,'Graph Data'!AE$1,'PCO Log'!$E$6:$SJ$6,"Approved")</f>
        <v>0</v>
      </c>
      <c r="AF29" s="276">
        <f>SUMIFS('PCO Log'!$E38:$SJ38,'PCO Log'!$E$8:$SJ$8,'Graph Data'!AF$1,'PCO Log'!$E$6:$SJ$6,"Approved")</f>
        <v>0</v>
      </c>
      <c r="AG29" s="276">
        <f>SUMIFS('PCO Log'!$E38:$SJ38,'PCO Log'!$E$8:$SJ$8,'Graph Data'!AG$1,'PCO Log'!$E$6:$SJ$6,"Approved")</f>
        <v>0</v>
      </c>
      <c r="AH29" s="276">
        <f>SUMIFS('PCO Log'!$E38:$SJ38,'PCO Log'!$E$8:$SJ$8,'Graph Data'!AH$1,'PCO Log'!$E$6:$SJ$6,"Approved")</f>
        <v>0</v>
      </c>
      <c r="AI29" s="276">
        <f>SUMIFS('PCO Log'!$E38:$SJ38,'PCO Log'!$E$8:$SJ$8,'Graph Data'!AI$1,'PCO Log'!$E$6:$SJ$6,"Approved")</f>
        <v>0</v>
      </c>
      <c r="AJ29" s="276">
        <f>SUMIFS('PCO Log'!$E38:$SJ38,'PCO Log'!$E$8:$SJ$8,'Graph Data'!AJ$1,'PCO Log'!$E$6:$SJ$6,"Approved")</f>
        <v>0</v>
      </c>
      <c r="AK29" s="276">
        <f>SUMIFS('PCO Log'!$E38:$SJ38,'PCO Log'!$E$8:$SJ$8,'Graph Data'!AK$1,'PCO Log'!$E$6:$SJ$6,"Approved")</f>
        <v>0</v>
      </c>
      <c r="AL29" s="276">
        <f>SUMIFS('PCO Log'!$E38:$SJ38,'PCO Log'!$E$8:$SJ$8,'Graph Data'!AL$1,'PCO Log'!$E$6:$SJ$6,"Approved")</f>
        <v>0</v>
      </c>
      <c r="AM29" s="276">
        <f>SUMIFS('PCO Log'!$E38:$SJ38,'PCO Log'!$E$8:$SJ$8,'Graph Data'!AM$1,'PCO Log'!$E$6:$SJ$6,"Approved")</f>
        <v>0</v>
      </c>
      <c r="AN29" s="276">
        <f>SUMIFS('PCO Log'!$E38:$SJ38,'PCO Log'!$E$8:$SJ$8,'Graph Data'!AN$1,'PCO Log'!$E$6:$SJ$6,"Approved")</f>
        <v>0</v>
      </c>
      <c r="AO29" s="276">
        <f>SUMIFS('PCO Log'!$E38:$SJ38,'PCO Log'!$E$8:$SJ$8,'Graph Data'!AO$1,'PCO Log'!$E$6:$SJ$6,"Approved")</f>
        <v>0</v>
      </c>
      <c r="AP29" s="276">
        <f>SUMIFS('PCO Log'!$E38:$SJ38,'PCO Log'!$E$8:$SJ$8,'Graph Data'!AP$1,'PCO Log'!$E$6:$SJ$6,"Approved")</f>
        <v>0</v>
      </c>
      <c r="AQ29" s="276">
        <f>SUMIFS('PCO Log'!$E38:$SJ38,'PCO Log'!$E$8:$SJ$8,'Graph Data'!AQ$1,'PCO Log'!$E$6:$SJ$6,"Approved")</f>
        <v>0</v>
      </c>
      <c r="AR29" s="276">
        <f>SUMIFS('PCO Log'!$E38:$SJ38,'PCO Log'!$E$8:$SJ$8,'Graph Data'!AR$1,'PCO Log'!$E$6:$SJ$6,"Approved")</f>
        <v>0</v>
      </c>
      <c r="AS29" s="276">
        <f>SUMIFS('PCO Log'!$E38:$SJ38,'PCO Log'!$E$8:$SJ$8,'Graph Data'!AS$1,'PCO Log'!$E$6:$SJ$6,"Approved")</f>
        <v>0</v>
      </c>
      <c r="AT29" s="276">
        <f>SUMIFS('PCO Log'!$E38:$SJ38,'PCO Log'!$E$8:$SJ$8,'Graph Data'!AT$1,'PCO Log'!$E$6:$SJ$6,"Approved")</f>
        <v>0</v>
      </c>
      <c r="AU29" s="276">
        <f>SUMIFS('PCO Log'!$E38:$SJ38,'PCO Log'!$E$8:$SJ$8,'Graph Data'!AU$1,'PCO Log'!$E$6:$SJ$6,"Approved")</f>
        <v>0</v>
      </c>
      <c r="AV29" s="276">
        <f>SUMIFS('PCO Log'!$E38:$SJ38,'PCO Log'!$E$8:$SJ$8,'Graph Data'!AV$1,'PCO Log'!$E$6:$SJ$6,"Approved")</f>
        <v>0</v>
      </c>
      <c r="AW29" s="276">
        <f>SUMIFS('PCO Log'!$E38:$SJ38,'PCO Log'!$E$8:$SJ$8,'Graph Data'!AW$1,'PCO Log'!$E$6:$SJ$6,"Approved")</f>
        <v>0</v>
      </c>
      <c r="AX29" s="276">
        <f>SUMIFS('PCO Log'!$E38:$SJ38,'PCO Log'!$E$8:$SJ$8,'Graph Data'!AX$1,'PCO Log'!$E$6:$SJ$6,"Approved")</f>
        <v>0</v>
      </c>
      <c r="AY29" s="276">
        <f>SUMIFS('PCO Log'!$E38:$SJ38,'PCO Log'!$E$8:$SJ$8,'Graph Data'!AY$1,'PCO Log'!$E$6:$SJ$6,"Approved")</f>
        <v>0</v>
      </c>
      <c r="AZ29" s="276">
        <f>SUMIFS('PCO Log'!$E38:$SJ38,'PCO Log'!$E$8:$SJ$8,'Graph Data'!AZ$1,'PCO Log'!$E$6:$SJ$6,"Approved")</f>
        <v>0</v>
      </c>
      <c r="BA29" s="276">
        <f>SUMIFS('PCO Log'!$E38:$SJ38,'PCO Log'!$E$8:$SJ$8,'Graph Data'!BA$1,'PCO Log'!$E$6:$SJ$6,"Approved")</f>
        <v>0</v>
      </c>
      <c r="BB29" s="276">
        <f>SUMIFS('PCO Log'!$E38:$SJ38,'PCO Log'!$E$8:$SJ$8,'Graph Data'!BB$1,'PCO Log'!$E$6:$SJ$6,"Approved")</f>
        <v>0</v>
      </c>
      <c r="BC29" s="276">
        <f>SUMIFS('PCO Log'!$E38:$SJ38,'PCO Log'!$E$8:$SJ$8,'Graph Data'!BC$1,'PCO Log'!$E$6:$SJ$6,"Approved")</f>
        <v>0</v>
      </c>
      <c r="BD29" s="276">
        <f>SUMIFS('PCO Log'!$E38:$SJ38,'PCO Log'!$E$8:$SJ$8,'Graph Data'!BD$1,'PCO Log'!$E$6:$SJ$6,"Approved")</f>
        <v>0</v>
      </c>
      <c r="BE29" s="276">
        <f>SUMIFS('PCO Log'!$E38:$SJ38,'PCO Log'!$E$8:$SJ$8,'Graph Data'!BE$1,'PCO Log'!$E$6:$SJ$6,"Approved")</f>
        <v>0</v>
      </c>
      <c r="BF29" s="276">
        <f>SUMIFS('PCO Log'!$E38:$SJ38,'PCO Log'!$E$8:$SJ$8,'Graph Data'!BF$1,'PCO Log'!$E$6:$SJ$6,"Approved")</f>
        <v>0</v>
      </c>
      <c r="BG29" s="276">
        <f>SUMIFS('PCO Log'!$E38:$SJ38,'PCO Log'!$E$8:$SJ$8,'Graph Data'!BG$1,'PCO Log'!$E$6:$SJ$6,"Approved")</f>
        <v>0</v>
      </c>
      <c r="BH29" s="276">
        <f>SUMIFS('PCO Log'!$E38:$SJ38,'PCO Log'!$E$8:$SJ$8,'Graph Data'!BH$1,'PCO Log'!$E$6:$SJ$6,"Approved")</f>
        <v>0</v>
      </c>
      <c r="BI29" s="276">
        <f>SUMIFS('PCO Log'!$E38:$SJ38,'PCO Log'!$E$8:$SJ$8,'Graph Data'!BI$1,'PCO Log'!$E$6:$SJ$6,"Approved")</f>
        <v>0</v>
      </c>
      <c r="BJ29" s="276">
        <f>SUMIFS('PCO Log'!$E38:$SJ38,'PCO Log'!$E$8:$SJ$8,'Graph Data'!BJ$1,'PCO Log'!$E$6:$SJ$6,"Approved")</f>
        <v>0</v>
      </c>
      <c r="BK29" s="276">
        <f>SUMIFS('PCO Log'!$E38:$SJ38,'PCO Log'!$E$8:$SJ$8,'Graph Data'!BK$1,'PCO Log'!$E$6:$SJ$6,"Approved")</f>
        <v>0</v>
      </c>
      <c r="BL29" s="276">
        <f>SUMIFS('PCO Log'!$E38:$SJ38,'PCO Log'!$E$8:$SJ$8,'Graph Data'!BL$1,'PCO Log'!$E$6:$SJ$6,"Approved")</f>
        <v>0</v>
      </c>
      <c r="BM29" s="276">
        <f>SUMIFS('PCO Log'!$E38:$SJ38,'PCO Log'!$E$8:$SJ$8,'Graph Data'!BM$1,'PCO Log'!$E$6:$SJ$6,"Approved")</f>
        <v>0</v>
      </c>
      <c r="BN29" s="276">
        <f>SUMIFS('PCO Log'!$E38:$SJ38,'PCO Log'!$E$8:$SJ$8,'Graph Data'!BN$1,'PCO Log'!$E$6:$SJ$6,"Approved")</f>
        <v>0</v>
      </c>
      <c r="BO29" s="276">
        <f>SUMIFS('PCO Log'!$E38:$SJ38,'PCO Log'!$E$8:$SJ$8,'Graph Data'!BO$1,'PCO Log'!$E$6:$SJ$6,"Approved")</f>
        <v>0</v>
      </c>
      <c r="BP29" s="276">
        <f>SUMIFS('PCO Log'!$E38:$SJ38,'PCO Log'!$E$8:$SJ$8,'Graph Data'!BP$1,'PCO Log'!$E$6:$SJ$6,"Approved")</f>
        <v>0</v>
      </c>
      <c r="BQ29" s="276">
        <f>SUMIFS('PCO Log'!$E38:$SJ38,'PCO Log'!$E$8:$SJ$8,'Graph Data'!BQ$1,'PCO Log'!$E$6:$SJ$6,"Approved")</f>
        <v>0</v>
      </c>
      <c r="BR29" s="276">
        <f>SUMIFS('PCO Log'!$E38:$SJ38,'PCO Log'!$E$8:$SJ$8,'Graph Data'!BR$1,'PCO Log'!$E$6:$SJ$6,"Approved")</f>
        <v>0</v>
      </c>
      <c r="BS29" s="276">
        <f>SUMIFS('PCO Log'!$E38:$SJ38,'PCO Log'!$E$8:$SJ$8,'Graph Data'!BS$1,'PCO Log'!$E$6:$SJ$6,"Approved")</f>
        <v>0</v>
      </c>
      <c r="BT29" s="276">
        <f>SUMIFS('PCO Log'!$E38:$SJ38,'PCO Log'!$E$8:$SJ$8,'Graph Data'!BT$1,'PCO Log'!$E$6:$SJ$6,"Approved")</f>
        <v>0</v>
      </c>
      <c r="BU29" s="276">
        <f>SUMIFS('PCO Log'!$E38:$SJ38,'PCO Log'!$E$8:$SJ$8,'Graph Data'!BU$1,'PCO Log'!$E$6:$SJ$6,"Approved")</f>
        <v>0</v>
      </c>
      <c r="BV29" s="276">
        <f>SUMIFS('PCO Log'!$E38:$SJ38,'PCO Log'!$E$8:$SJ$8,'Graph Data'!BV$1,'PCO Log'!$E$6:$SJ$6,"Approved")</f>
        <v>0</v>
      </c>
      <c r="BW29" s="276">
        <f>SUMIFS('PCO Log'!$E38:$SJ38,'PCO Log'!$E$8:$SJ$8,'Graph Data'!BW$1,'PCO Log'!$E$6:$SJ$6,"Approved")</f>
        <v>0</v>
      </c>
    </row>
    <row r="30" spans="1:75" x14ac:dyDescent="0.25">
      <c r="A30" s="273" t="s">
        <v>381</v>
      </c>
      <c r="B30" s="273">
        <f>'PCO Log'!AG6</f>
        <v>0</v>
      </c>
      <c r="C30" s="273">
        <f>'PCO Log'!AG4</f>
        <v>0</v>
      </c>
      <c r="D30" s="273">
        <f>'PCO Log'!AG7</f>
        <v>0</v>
      </c>
      <c r="E30" s="273">
        <f>'PCO Log'!AG3</f>
        <v>0</v>
      </c>
      <c r="F30" s="276">
        <f>'PCO Log'!AG9</f>
        <v>0</v>
      </c>
      <c r="G30" s="277">
        <f>'PCO Log'!AG5</f>
        <v>0</v>
      </c>
      <c r="I30" s="273" t="s">
        <v>305</v>
      </c>
      <c r="J30" s="273">
        <f>'Pay App 29'!H33</f>
        <v>0</v>
      </c>
      <c r="K30" s="273">
        <f>IF(L30&gt;0,'Pay App 29'!$G$149,0)</f>
        <v>0</v>
      </c>
      <c r="L30" s="273">
        <f>'Pay App 29'!H149</f>
        <v>0</v>
      </c>
      <c r="N30" s="273" t="str">
        <f>'Pay App 1'!B85</f>
        <v>07 20 00</v>
      </c>
      <c r="O30" s="273" t="str">
        <f>'Pay App 1'!C85</f>
        <v>Insulation</v>
      </c>
      <c r="P30" s="276">
        <f>SUMIFS('PCO Log'!$E39:$SJ39,'PCO Log'!$E$8:$SJ$8,'Graph Data'!P$1,'PCO Log'!$E$6:$SJ$6,"Approved")</f>
        <v>0</v>
      </c>
      <c r="Q30" s="276">
        <f>SUMIFS('PCO Log'!$E39:$SJ39,'PCO Log'!$E$8:$SJ$8,'Graph Data'!Q$1,'PCO Log'!$E$6:$SJ$6,"Approved")</f>
        <v>0</v>
      </c>
      <c r="R30" s="276">
        <f>SUMIFS('PCO Log'!$E39:$SJ39,'PCO Log'!$E$8:$SJ$8,'Graph Data'!R$1,'PCO Log'!$E$6:$SJ$6,"Approved")</f>
        <v>0</v>
      </c>
      <c r="S30" s="276">
        <f>SUMIFS('PCO Log'!$E39:$SJ39,'PCO Log'!$E$8:$SJ$8,'Graph Data'!S$1,'PCO Log'!$E$6:$SJ$6,"Approved")</f>
        <v>0</v>
      </c>
      <c r="T30" s="276">
        <f>SUMIFS('PCO Log'!$E39:$SJ39,'PCO Log'!$E$8:$SJ$8,'Graph Data'!T$1,'PCO Log'!$E$6:$SJ$6,"Approved")</f>
        <v>0</v>
      </c>
      <c r="U30" s="276">
        <f>SUMIFS('PCO Log'!$E39:$SJ39,'PCO Log'!$E$8:$SJ$8,'Graph Data'!U$1,'PCO Log'!$E$6:$SJ$6,"Approved")</f>
        <v>0</v>
      </c>
      <c r="V30" s="276">
        <f>SUMIFS('PCO Log'!$E39:$SJ39,'PCO Log'!$E$8:$SJ$8,'Graph Data'!V$1,'PCO Log'!$E$6:$SJ$6,"Approved")</f>
        <v>0</v>
      </c>
      <c r="W30" s="276">
        <f>SUMIFS('PCO Log'!$E39:$SJ39,'PCO Log'!$E$8:$SJ$8,'Graph Data'!W$1,'PCO Log'!$E$6:$SJ$6,"Approved")</f>
        <v>0</v>
      </c>
      <c r="X30" s="276">
        <f>SUMIFS('PCO Log'!$E39:$SJ39,'PCO Log'!$E$8:$SJ$8,'Graph Data'!X$1,'PCO Log'!$E$6:$SJ$6,"Approved")</f>
        <v>0</v>
      </c>
      <c r="Y30" s="276">
        <f>SUMIFS('PCO Log'!$E39:$SJ39,'PCO Log'!$E$8:$SJ$8,'Graph Data'!Y$1,'PCO Log'!$E$6:$SJ$6,"Approved")</f>
        <v>0</v>
      </c>
      <c r="Z30" s="276">
        <f>SUMIFS('PCO Log'!$E39:$SJ39,'PCO Log'!$E$8:$SJ$8,'Graph Data'!Z$1,'PCO Log'!$E$6:$SJ$6,"Approved")</f>
        <v>0</v>
      </c>
      <c r="AA30" s="276">
        <f>SUMIFS('PCO Log'!$E39:$SJ39,'PCO Log'!$E$8:$SJ$8,'Graph Data'!AA$1,'PCO Log'!$E$6:$SJ$6,"Approved")</f>
        <v>0</v>
      </c>
      <c r="AB30" s="276">
        <f>SUMIFS('PCO Log'!$E39:$SJ39,'PCO Log'!$E$8:$SJ$8,'Graph Data'!AB$1,'PCO Log'!$E$6:$SJ$6,"Approved")</f>
        <v>0</v>
      </c>
      <c r="AC30" s="276">
        <f>SUMIFS('PCO Log'!$E39:$SJ39,'PCO Log'!$E$8:$SJ$8,'Graph Data'!AC$1,'PCO Log'!$E$6:$SJ$6,"Approved")</f>
        <v>0</v>
      </c>
      <c r="AD30" s="276">
        <f>SUMIFS('PCO Log'!$E39:$SJ39,'PCO Log'!$E$8:$SJ$8,'Graph Data'!AD$1,'PCO Log'!$E$6:$SJ$6,"Approved")</f>
        <v>0</v>
      </c>
      <c r="AE30" s="276">
        <f>SUMIFS('PCO Log'!$E39:$SJ39,'PCO Log'!$E$8:$SJ$8,'Graph Data'!AE$1,'PCO Log'!$E$6:$SJ$6,"Approved")</f>
        <v>0</v>
      </c>
      <c r="AF30" s="276">
        <f>SUMIFS('PCO Log'!$E39:$SJ39,'PCO Log'!$E$8:$SJ$8,'Graph Data'!AF$1,'PCO Log'!$E$6:$SJ$6,"Approved")</f>
        <v>0</v>
      </c>
      <c r="AG30" s="276">
        <f>SUMIFS('PCO Log'!$E39:$SJ39,'PCO Log'!$E$8:$SJ$8,'Graph Data'!AG$1,'PCO Log'!$E$6:$SJ$6,"Approved")</f>
        <v>0</v>
      </c>
      <c r="AH30" s="276">
        <f>SUMIFS('PCO Log'!$E39:$SJ39,'PCO Log'!$E$8:$SJ$8,'Graph Data'!AH$1,'PCO Log'!$E$6:$SJ$6,"Approved")</f>
        <v>0</v>
      </c>
      <c r="AI30" s="276">
        <f>SUMIFS('PCO Log'!$E39:$SJ39,'PCO Log'!$E$8:$SJ$8,'Graph Data'!AI$1,'PCO Log'!$E$6:$SJ$6,"Approved")</f>
        <v>0</v>
      </c>
      <c r="AJ30" s="276">
        <f>SUMIFS('PCO Log'!$E39:$SJ39,'PCO Log'!$E$8:$SJ$8,'Graph Data'!AJ$1,'PCO Log'!$E$6:$SJ$6,"Approved")</f>
        <v>0</v>
      </c>
      <c r="AK30" s="276">
        <f>SUMIFS('PCO Log'!$E39:$SJ39,'PCO Log'!$E$8:$SJ$8,'Graph Data'!AK$1,'PCO Log'!$E$6:$SJ$6,"Approved")</f>
        <v>0</v>
      </c>
      <c r="AL30" s="276">
        <f>SUMIFS('PCO Log'!$E39:$SJ39,'PCO Log'!$E$8:$SJ$8,'Graph Data'!AL$1,'PCO Log'!$E$6:$SJ$6,"Approved")</f>
        <v>0</v>
      </c>
      <c r="AM30" s="276">
        <f>SUMIFS('PCO Log'!$E39:$SJ39,'PCO Log'!$E$8:$SJ$8,'Graph Data'!AM$1,'PCO Log'!$E$6:$SJ$6,"Approved")</f>
        <v>0</v>
      </c>
      <c r="AN30" s="276">
        <f>SUMIFS('PCO Log'!$E39:$SJ39,'PCO Log'!$E$8:$SJ$8,'Graph Data'!AN$1,'PCO Log'!$E$6:$SJ$6,"Approved")</f>
        <v>0</v>
      </c>
      <c r="AO30" s="276">
        <f>SUMIFS('PCO Log'!$E39:$SJ39,'PCO Log'!$E$8:$SJ$8,'Graph Data'!AO$1,'PCO Log'!$E$6:$SJ$6,"Approved")</f>
        <v>0</v>
      </c>
      <c r="AP30" s="276">
        <f>SUMIFS('PCO Log'!$E39:$SJ39,'PCO Log'!$E$8:$SJ$8,'Graph Data'!AP$1,'PCO Log'!$E$6:$SJ$6,"Approved")</f>
        <v>0</v>
      </c>
      <c r="AQ30" s="276">
        <f>SUMIFS('PCO Log'!$E39:$SJ39,'PCO Log'!$E$8:$SJ$8,'Graph Data'!AQ$1,'PCO Log'!$E$6:$SJ$6,"Approved")</f>
        <v>0</v>
      </c>
      <c r="AR30" s="276">
        <f>SUMIFS('PCO Log'!$E39:$SJ39,'PCO Log'!$E$8:$SJ$8,'Graph Data'!AR$1,'PCO Log'!$E$6:$SJ$6,"Approved")</f>
        <v>0</v>
      </c>
      <c r="AS30" s="276">
        <f>SUMIFS('PCO Log'!$E39:$SJ39,'PCO Log'!$E$8:$SJ$8,'Graph Data'!AS$1,'PCO Log'!$E$6:$SJ$6,"Approved")</f>
        <v>0</v>
      </c>
      <c r="AT30" s="276">
        <f>SUMIFS('PCO Log'!$E39:$SJ39,'PCO Log'!$E$8:$SJ$8,'Graph Data'!AT$1,'PCO Log'!$E$6:$SJ$6,"Approved")</f>
        <v>0</v>
      </c>
      <c r="AU30" s="276">
        <f>SUMIFS('PCO Log'!$E39:$SJ39,'PCO Log'!$E$8:$SJ$8,'Graph Data'!AU$1,'PCO Log'!$E$6:$SJ$6,"Approved")</f>
        <v>0</v>
      </c>
      <c r="AV30" s="276">
        <f>SUMIFS('PCO Log'!$E39:$SJ39,'PCO Log'!$E$8:$SJ$8,'Graph Data'!AV$1,'PCO Log'!$E$6:$SJ$6,"Approved")</f>
        <v>0</v>
      </c>
      <c r="AW30" s="276">
        <f>SUMIFS('PCO Log'!$E39:$SJ39,'PCO Log'!$E$8:$SJ$8,'Graph Data'!AW$1,'PCO Log'!$E$6:$SJ$6,"Approved")</f>
        <v>0</v>
      </c>
      <c r="AX30" s="276">
        <f>SUMIFS('PCO Log'!$E39:$SJ39,'PCO Log'!$E$8:$SJ$8,'Graph Data'!AX$1,'PCO Log'!$E$6:$SJ$6,"Approved")</f>
        <v>0</v>
      </c>
      <c r="AY30" s="276">
        <f>SUMIFS('PCO Log'!$E39:$SJ39,'PCO Log'!$E$8:$SJ$8,'Graph Data'!AY$1,'PCO Log'!$E$6:$SJ$6,"Approved")</f>
        <v>0</v>
      </c>
      <c r="AZ30" s="276">
        <f>SUMIFS('PCO Log'!$E39:$SJ39,'PCO Log'!$E$8:$SJ$8,'Graph Data'!AZ$1,'PCO Log'!$E$6:$SJ$6,"Approved")</f>
        <v>0</v>
      </c>
      <c r="BA30" s="276">
        <f>SUMIFS('PCO Log'!$E39:$SJ39,'PCO Log'!$E$8:$SJ$8,'Graph Data'!BA$1,'PCO Log'!$E$6:$SJ$6,"Approved")</f>
        <v>0</v>
      </c>
      <c r="BB30" s="276">
        <f>SUMIFS('PCO Log'!$E39:$SJ39,'PCO Log'!$E$8:$SJ$8,'Graph Data'!BB$1,'PCO Log'!$E$6:$SJ$6,"Approved")</f>
        <v>0</v>
      </c>
      <c r="BC30" s="276">
        <f>SUMIFS('PCO Log'!$E39:$SJ39,'PCO Log'!$E$8:$SJ$8,'Graph Data'!BC$1,'PCO Log'!$E$6:$SJ$6,"Approved")</f>
        <v>0</v>
      </c>
      <c r="BD30" s="276">
        <f>SUMIFS('PCO Log'!$E39:$SJ39,'PCO Log'!$E$8:$SJ$8,'Graph Data'!BD$1,'PCO Log'!$E$6:$SJ$6,"Approved")</f>
        <v>0</v>
      </c>
      <c r="BE30" s="276">
        <f>SUMIFS('PCO Log'!$E39:$SJ39,'PCO Log'!$E$8:$SJ$8,'Graph Data'!BE$1,'PCO Log'!$E$6:$SJ$6,"Approved")</f>
        <v>0</v>
      </c>
      <c r="BF30" s="276">
        <f>SUMIFS('PCO Log'!$E39:$SJ39,'PCO Log'!$E$8:$SJ$8,'Graph Data'!BF$1,'PCO Log'!$E$6:$SJ$6,"Approved")</f>
        <v>0</v>
      </c>
      <c r="BG30" s="276">
        <f>SUMIFS('PCO Log'!$E39:$SJ39,'PCO Log'!$E$8:$SJ$8,'Graph Data'!BG$1,'PCO Log'!$E$6:$SJ$6,"Approved")</f>
        <v>0</v>
      </c>
      <c r="BH30" s="276">
        <f>SUMIFS('PCO Log'!$E39:$SJ39,'PCO Log'!$E$8:$SJ$8,'Graph Data'!BH$1,'PCO Log'!$E$6:$SJ$6,"Approved")</f>
        <v>0</v>
      </c>
      <c r="BI30" s="276">
        <f>SUMIFS('PCO Log'!$E39:$SJ39,'PCO Log'!$E$8:$SJ$8,'Graph Data'!BI$1,'PCO Log'!$E$6:$SJ$6,"Approved")</f>
        <v>0</v>
      </c>
      <c r="BJ30" s="276">
        <f>SUMIFS('PCO Log'!$E39:$SJ39,'PCO Log'!$E$8:$SJ$8,'Graph Data'!BJ$1,'PCO Log'!$E$6:$SJ$6,"Approved")</f>
        <v>0</v>
      </c>
      <c r="BK30" s="276">
        <f>SUMIFS('PCO Log'!$E39:$SJ39,'PCO Log'!$E$8:$SJ$8,'Graph Data'!BK$1,'PCO Log'!$E$6:$SJ$6,"Approved")</f>
        <v>0</v>
      </c>
      <c r="BL30" s="276">
        <f>SUMIFS('PCO Log'!$E39:$SJ39,'PCO Log'!$E$8:$SJ$8,'Graph Data'!BL$1,'PCO Log'!$E$6:$SJ$6,"Approved")</f>
        <v>0</v>
      </c>
      <c r="BM30" s="276">
        <f>SUMIFS('PCO Log'!$E39:$SJ39,'PCO Log'!$E$8:$SJ$8,'Graph Data'!BM$1,'PCO Log'!$E$6:$SJ$6,"Approved")</f>
        <v>0</v>
      </c>
      <c r="BN30" s="276">
        <f>SUMIFS('PCO Log'!$E39:$SJ39,'PCO Log'!$E$8:$SJ$8,'Graph Data'!BN$1,'PCO Log'!$E$6:$SJ$6,"Approved")</f>
        <v>0</v>
      </c>
      <c r="BO30" s="276">
        <f>SUMIFS('PCO Log'!$E39:$SJ39,'PCO Log'!$E$8:$SJ$8,'Graph Data'!BO$1,'PCO Log'!$E$6:$SJ$6,"Approved")</f>
        <v>0</v>
      </c>
      <c r="BP30" s="276">
        <f>SUMIFS('PCO Log'!$E39:$SJ39,'PCO Log'!$E$8:$SJ$8,'Graph Data'!BP$1,'PCO Log'!$E$6:$SJ$6,"Approved")</f>
        <v>0</v>
      </c>
      <c r="BQ30" s="276">
        <f>SUMIFS('PCO Log'!$E39:$SJ39,'PCO Log'!$E$8:$SJ$8,'Graph Data'!BQ$1,'PCO Log'!$E$6:$SJ$6,"Approved")</f>
        <v>0</v>
      </c>
      <c r="BR30" s="276">
        <f>SUMIFS('PCO Log'!$E39:$SJ39,'PCO Log'!$E$8:$SJ$8,'Graph Data'!BR$1,'PCO Log'!$E$6:$SJ$6,"Approved")</f>
        <v>0</v>
      </c>
      <c r="BS30" s="276">
        <f>SUMIFS('PCO Log'!$E39:$SJ39,'PCO Log'!$E$8:$SJ$8,'Graph Data'!BS$1,'PCO Log'!$E$6:$SJ$6,"Approved")</f>
        <v>0</v>
      </c>
      <c r="BT30" s="276">
        <f>SUMIFS('PCO Log'!$E39:$SJ39,'PCO Log'!$E$8:$SJ$8,'Graph Data'!BT$1,'PCO Log'!$E$6:$SJ$6,"Approved")</f>
        <v>0</v>
      </c>
      <c r="BU30" s="276">
        <f>SUMIFS('PCO Log'!$E39:$SJ39,'PCO Log'!$E$8:$SJ$8,'Graph Data'!BU$1,'PCO Log'!$E$6:$SJ$6,"Approved")</f>
        <v>0</v>
      </c>
      <c r="BV30" s="276">
        <f>SUMIFS('PCO Log'!$E39:$SJ39,'PCO Log'!$E$8:$SJ$8,'Graph Data'!BV$1,'PCO Log'!$E$6:$SJ$6,"Approved")</f>
        <v>0</v>
      </c>
      <c r="BW30" s="276">
        <f>SUMIFS('PCO Log'!$E39:$SJ39,'PCO Log'!$E$8:$SJ$8,'Graph Data'!BW$1,'PCO Log'!$E$6:$SJ$6,"Approved")</f>
        <v>0</v>
      </c>
    </row>
    <row r="31" spans="1:75" x14ac:dyDescent="0.25">
      <c r="A31" s="273" t="s">
        <v>382</v>
      </c>
      <c r="B31" s="273">
        <f>'PCO Log'!AH6</f>
        <v>0</v>
      </c>
      <c r="C31" s="273">
        <f>'PCO Log'!AH4</f>
        <v>0</v>
      </c>
      <c r="D31" s="273">
        <f>'PCO Log'!AH7</f>
        <v>0</v>
      </c>
      <c r="E31" s="273">
        <f>'PCO Log'!AH3</f>
        <v>0</v>
      </c>
      <c r="F31" s="276">
        <f>'PCO Log'!AH9</f>
        <v>0</v>
      </c>
      <c r="G31" s="277">
        <f>'PCO Log'!AH5</f>
        <v>0</v>
      </c>
      <c r="I31" s="273" t="s">
        <v>306</v>
      </c>
      <c r="J31" s="273">
        <f>'Pay App 30'!H33</f>
        <v>0</v>
      </c>
      <c r="K31" s="273">
        <f>IF(L31&gt;0,'Pay App 30'!$G$149,0)</f>
        <v>0</v>
      </c>
      <c r="L31" s="273">
        <f>'Pay App 30'!H149</f>
        <v>0</v>
      </c>
      <c r="N31" s="273" t="str">
        <f>'Pay App 1'!B86</f>
        <v>07 24 00</v>
      </c>
      <c r="O31" s="273" t="str">
        <f>'Pay App 1'!C86</f>
        <v>EIFS</v>
      </c>
      <c r="P31" s="276">
        <f>SUMIFS('PCO Log'!$E40:$SJ40,'PCO Log'!$E$8:$SJ$8,'Graph Data'!P$1,'PCO Log'!$E$6:$SJ$6,"Approved")</f>
        <v>0</v>
      </c>
      <c r="Q31" s="276">
        <f>SUMIFS('PCO Log'!$E40:$SJ40,'PCO Log'!$E$8:$SJ$8,'Graph Data'!Q$1,'PCO Log'!$E$6:$SJ$6,"Approved")</f>
        <v>0</v>
      </c>
      <c r="R31" s="276">
        <f>SUMIFS('PCO Log'!$E40:$SJ40,'PCO Log'!$E$8:$SJ$8,'Graph Data'!R$1,'PCO Log'!$E$6:$SJ$6,"Approved")</f>
        <v>0</v>
      </c>
      <c r="S31" s="276">
        <f>SUMIFS('PCO Log'!$E40:$SJ40,'PCO Log'!$E$8:$SJ$8,'Graph Data'!S$1,'PCO Log'!$E$6:$SJ$6,"Approved")</f>
        <v>0</v>
      </c>
      <c r="T31" s="276">
        <f>SUMIFS('PCO Log'!$E40:$SJ40,'PCO Log'!$E$8:$SJ$8,'Graph Data'!T$1,'PCO Log'!$E$6:$SJ$6,"Approved")</f>
        <v>0</v>
      </c>
      <c r="U31" s="276">
        <f>SUMIFS('PCO Log'!$E40:$SJ40,'PCO Log'!$E$8:$SJ$8,'Graph Data'!U$1,'PCO Log'!$E$6:$SJ$6,"Approved")</f>
        <v>0</v>
      </c>
      <c r="V31" s="276">
        <f>SUMIFS('PCO Log'!$E40:$SJ40,'PCO Log'!$E$8:$SJ$8,'Graph Data'!V$1,'PCO Log'!$E$6:$SJ$6,"Approved")</f>
        <v>0</v>
      </c>
      <c r="W31" s="276">
        <f>SUMIFS('PCO Log'!$E40:$SJ40,'PCO Log'!$E$8:$SJ$8,'Graph Data'!W$1,'PCO Log'!$E$6:$SJ$6,"Approved")</f>
        <v>0</v>
      </c>
      <c r="X31" s="276">
        <f>SUMIFS('PCO Log'!$E40:$SJ40,'PCO Log'!$E$8:$SJ$8,'Graph Data'!X$1,'PCO Log'!$E$6:$SJ$6,"Approved")</f>
        <v>0</v>
      </c>
      <c r="Y31" s="276">
        <f>SUMIFS('PCO Log'!$E40:$SJ40,'PCO Log'!$E$8:$SJ$8,'Graph Data'!Y$1,'PCO Log'!$E$6:$SJ$6,"Approved")</f>
        <v>0</v>
      </c>
      <c r="Z31" s="276">
        <f>SUMIFS('PCO Log'!$E40:$SJ40,'PCO Log'!$E$8:$SJ$8,'Graph Data'!Z$1,'PCO Log'!$E$6:$SJ$6,"Approved")</f>
        <v>0</v>
      </c>
      <c r="AA31" s="276">
        <f>SUMIFS('PCO Log'!$E40:$SJ40,'PCO Log'!$E$8:$SJ$8,'Graph Data'!AA$1,'PCO Log'!$E$6:$SJ$6,"Approved")</f>
        <v>0</v>
      </c>
      <c r="AB31" s="276">
        <f>SUMIFS('PCO Log'!$E40:$SJ40,'PCO Log'!$E$8:$SJ$8,'Graph Data'!AB$1,'PCO Log'!$E$6:$SJ$6,"Approved")</f>
        <v>0</v>
      </c>
      <c r="AC31" s="276">
        <f>SUMIFS('PCO Log'!$E40:$SJ40,'PCO Log'!$E$8:$SJ$8,'Graph Data'!AC$1,'PCO Log'!$E$6:$SJ$6,"Approved")</f>
        <v>0</v>
      </c>
      <c r="AD31" s="276">
        <f>SUMIFS('PCO Log'!$E40:$SJ40,'PCO Log'!$E$8:$SJ$8,'Graph Data'!AD$1,'PCO Log'!$E$6:$SJ$6,"Approved")</f>
        <v>0</v>
      </c>
      <c r="AE31" s="276">
        <f>SUMIFS('PCO Log'!$E40:$SJ40,'PCO Log'!$E$8:$SJ$8,'Graph Data'!AE$1,'PCO Log'!$E$6:$SJ$6,"Approved")</f>
        <v>0</v>
      </c>
      <c r="AF31" s="276">
        <f>SUMIFS('PCO Log'!$E40:$SJ40,'PCO Log'!$E$8:$SJ$8,'Graph Data'!AF$1,'PCO Log'!$E$6:$SJ$6,"Approved")</f>
        <v>0</v>
      </c>
      <c r="AG31" s="276">
        <f>SUMIFS('PCO Log'!$E40:$SJ40,'PCO Log'!$E$8:$SJ$8,'Graph Data'!AG$1,'PCO Log'!$E$6:$SJ$6,"Approved")</f>
        <v>0</v>
      </c>
      <c r="AH31" s="276">
        <f>SUMIFS('PCO Log'!$E40:$SJ40,'PCO Log'!$E$8:$SJ$8,'Graph Data'!AH$1,'PCO Log'!$E$6:$SJ$6,"Approved")</f>
        <v>0</v>
      </c>
      <c r="AI31" s="276">
        <f>SUMIFS('PCO Log'!$E40:$SJ40,'PCO Log'!$E$8:$SJ$8,'Graph Data'!AI$1,'PCO Log'!$E$6:$SJ$6,"Approved")</f>
        <v>0</v>
      </c>
      <c r="AJ31" s="276">
        <f>SUMIFS('PCO Log'!$E40:$SJ40,'PCO Log'!$E$8:$SJ$8,'Graph Data'!AJ$1,'PCO Log'!$E$6:$SJ$6,"Approved")</f>
        <v>0</v>
      </c>
      <c r="AK31" s="276">
        <f>SUMIFS('PCO Log'!$E40:$SJ40,'PCO Log'!$E$8:$SJ$8,'Graph Data'!AK$1,'PCO Log'!$E$6:$SJ$6,"Approved")</f>
        <v>0</v>
      </c>
      <c r="AL31" s="276">
        <f>SUMIFS('PCO Log'!$E40:$SJ40,'PCO Log'!$E$8:$SJ$8,'Graph Data'!AL$1,'PCO Log'!$E$6:$SJ$6,"Approved")</f>
        <v>0</v>
      </c>
      <c r="AM31" s="276">
        <f>SUMIFS('PCO Log'!$E40:$SJ40,'PCO Log'!$E$8:$SJ$8,'Graph Data'!AM$1,'PCO Log'!$E$6:$SJ$6,"Approved")</f>
        <v>0</v>
      </c>
      <c r="AN31" s="276">
        <f>SUMIFS('PCO Log'!$E40:$SJ40,'PCO Log'!$E$8:$SJ$8,'Graph Data'!AN$1,'PCO Log'!$E$6:$SJ$6,"Approved")</f>
        <v>0</v>
      </c>
      <c r="AO31" s="276">
        <f>SUMIFS('PCO Log'!$E40:$SJ40,'PCO Log'!$E$8:$SJ$8,'Graph Data'!AO$1,'PCO Log'!$E$6:$SJ$6,"Approved")</f>
        <v>0</v>
      </c>
      <c r="AP31" s="276">
        <f>SUMIFS('PCO Log'!$E40:$SJ40,'PCO Log'!$E$8:$SJ$8,'Graph Data'!AP$1,'PCO Log'!$E$6:$SJ$6,"Approved")</f>
        <v>0</v>
      </c>
      <c r="AQ31" s="276">
        <f>SUMIFS('PCO Log'!$E40:$SJ40,'PCO Log'!$E$8:$SJ$8,'Graph Data'!AQ$1,'PCO Log'!$E$6:$SJ$6,"Approved")</f>
        <v>0</v>
      </c>
      <c r="AR31" s="276">
        <f>SUMIFS('PCO Log'!$E40:$SJ40,'PCO Log'!$E$8:$SJ$8,'Graph Data'!AR$1,'PCO Log'!$E$6:$SJ$6,"Approved")</f>
        <v>0</v>
      </c>
      <c r="AS31" s="276">
        <f>SUMIFS('PCO Log'!$E40:$SJ40,'PCO Log'!$E$8:$SJ$8,'Graph Data'!AS$1,'PCO Log'!$E$6:$SJ$6,"Approved")</f>
        <v>0</v>
      </c>
      <c r="AT31" s="276">
        <f>SUMIFS('PCO Log'!$E40:$SJ40,'PCO Log'!$E$8:$SJ$8,'Graph Data'!AT$1,'PCO Log'!$E$6:$SJ$6,"Approved")</f>
        <v>0</v>
      </c>
      <c r="AU31" s="276">
        <f>SUMIFS('PCO Log'!$E40:$SJ40,'PCO Log'!$E$8:$SJ$8,'Graph Data'!AU$1,'PCO Log'!$E$6:$SJ$6,"Approved")</f>
        <v>0</v>
      </c>
      <c r="AV31" s="276">
        <f>SUMIFS('PCO Log'!$E40:$SJ40,'PCO Log'!$E$8:$SJ$8,'Graph Data'!AV$1,'PCO Log'!$E$6:$SJ$6,"Approved")</f>
        <v>0</v>
      </c>
      <c r="AW31" s="276">
        <f>SUMIFS('PCO Log'!$E40:$SJ40,'PCO Log'!$E$8:$SJ$8,'Graph Data'!AW$1,'PCO Log'!$E$6:$SJ$6,"Approved")</f>
        <v>0</v>
      </c>
      <c r="AX31" s="276">
        <f>SUMIFS('PCO Log'!$E40:$SJ40,'PCO Log'!$E$8:$SJ$8,'Graph Data'!AX$1,'PCO Log'!$E$6:$SJ$6,"Approved")</f>
        <v>0</v>
      </c>
      <c r="AY31" s="276">
        <f>SUMIFS('PCO Log'!$E40:$SJ40,'PCO Log'!$E$8:$SJ$8,'Graph Data'!AY$1,'PCO Log'!$E$6:$SJ$6,"Approved")</f>
        <v>0</v>
      </c>
      <c r="AZ31" s="276">
        <f>SUMIFS('PCO Log'!$E40:$SJ40,'PCO Log'!$E$8:$SJ$8,'Graph Data'!AZ$1,'PCO Log'!$E$6:$SJ$6,"Approved")</f>
        <v>0</v>
      </c>
      <c r="BA31" s="276">
        <f>SUMIFS('PCO Log'!$E40:$SJ40,'PCO Log'!$E$8:$SJ$8,'Graph Data'!BA$1,'PCO Log'!$E$6:$SJ$6,"Approved")</f>
        <v>0</v>
      </c>
      <c r="BB31" s="276">
        <f>SUMIFS('PCO Log'!$E40:$SJ40,'PCO Log'!$E$8:$SJ$8,'Graph Data'!BB$1,'PCO Log'!$E$6:$SJ$6,"Approved")</f>
        <v>0</v>
      </c>
      <c r="BC31" s="276">
        <f>SUMIFS('PCO Log'!$E40:$SJ40,'PCO Log'!$E$8:$SJ$8,'Graph Data'!BC$1,'PCO Log'!$E$6:$SJ$6,"Approved")</f>
        <v>0</v>
      </c>
      <c r="BD31" s="276">
        <f>SUMIFS('PCO Log'!$E40:$SJ40,'PCO Log'!$E$8:$SJ$8,'Graph Data'!BD$1,'PCO Log'!$E$6:$SJ$6,"Approved")</f>
        <v>0</v>
      </c>
      <c r="BE31" s="276">
        <f>SUMIFS('PCO Log'!$E40:$SJ40,'PCO Log'!$E$8:$SJ$8,'Graph Data'!BE$1,'PCO Log'!$E$6:$SJ$6,"Approved")</f>
        <v>0</v>
      </c>
      <c r="BF31" s="276">
        <f>SUMIFS('PCO Log'!$E40:$SJ40,'PCO Log'!$E$8:$SJ$8,'Graph Data'!BF$1,'PCO Log'!$E$6:$SJ$6,"Approved")</f>
        <v>0</v>
      </c>
      <c r="BG31" s="276">
        <f>SUMIFS('PCO Log'!$E40:$SJ40,'PCO Log'!$E$8:$SJ$8,'Graph Data'!BG$1,'PCO Log'!$E$6:$SJ$6,"Approved")</f>
        <v>0</v>
      </c>
      <c r="BH31" s="276">
        <f>SUMIFS('PCO Log'!$E40:$SJ40,'PCO Log'!$E$8:$SJ$8,'Graph Data'!BH$1,'PCO Log'!$E$6:$SJ$6,"Approved")</f>
        <v>0</v>
      </c>
      <c r="BI31" s="276">
        <f>SUMIFS('PCO Log'!$E40:$SJ40,'PCO Log'!$E$8:$SJ$8,'Graph Data'!BI$1,'PCO Log'!$E$6:$SJ$6,"Approved")</f>
        <v>0</v>
      </c>
      <c r="BJ31" s="276">
        <f>SUMIFS('PCO Log'!$E40:$SJ40,'PCO Log'!$E$8:$SJ$8,'Graph Data'!BJ$1,'PCO Log'!$E$6:$SJ$6,"Approved")</f>
        <v>0</v>
      </c>
      <c r="BK31" s="276">
        <f>SUMIFS('PCO Log'!$E40:$SJ40,'PCO Log'!$E$8:$SJ$8,'Graph Data'!BK$1,'PCO Log'!$E$6:$SJ$6,"Approved")</f>
        <v>0</v>
      </c>
      <c r="BL31" s="276">
        <f>SUMIFS('PCO Log'!$E40:$SJ40,'PCO Log'!$E$8:$SJ$8,'Graph Data'!BL$1,'PCO Log'!$E$6:$SJ$6,"Approved")</f>
        <v>0</v>
      </c>
      <c r="BM31" s="276">
        <f>SUMIFS('PCO Log'!$E40:$SJ40,'PCO Log'!$E$8:$SJ$8,'Graph Data'!BM$1,'PCO Log'!$E$6:$SJ$6,"Approved")</f>
        <v>0</v>
      </c>
      <c r="BN31" s="276">
        <f>SUMIFS('PCO Log'!$E40:$SJ40,'PCO Log'!$E$8:$SJ$8,'Graph Data'!BN$1,'PCO Log'!$E$6:$SJ$6,"Approved")</f>
        <v>0</v>
      </c>
      <c r="BO31" s="276">
        <f>SUMIFS('PCO Log'!$E40:$SJ40,'PCO Log'!$E$8:$SJ$8,'Graph Data'!BO$1,'PCO Log'!$E$6:$SJ$6,"Approved")</f>
        <v>0</v>
      </c>
      <c r="BP31" s="276">
        <f>SUMIFS('PCO Log'!$E40:$SJ40,'PCO Log'!$E$8:$SJ$8,'Graph Data'!BP$1,'PCO Log'!$E$6:$SJ$6,"Approved")</f>
        <v>0</v>
      </c>
      <c r="BQ31" s="276">
        <f>SUMIFS('PCO Log'!$E40:$SJ40,'PCO Log'!$E$8:$SJ$8,'Graph Data'!BQ$1,'PCO Log'!$E$6:$SJ$6,"Approved")</f>
        <v>0</v>
      </c>
      <c r="BR31" s="276">
        <f>SUMIFS('PCO Log'!$E40:$SJ40,'PCO Log'!$E$8:$SJ$8,'Graph Data'!BR$1,'PCO Log'!$E$6:$SJ$6,"Approved")</f>
        <v>0</v>
      </c>
      <c r="BS31" s="276">
        <f>SUMIFS('PCO Log'!$E40:$SJ40,'PCO Log'!$E$8:$SJ$8,'Graph Data'!BS$1,'PCO Log'!$E$6:$SJ$6,"Approved")</f>
        <v>0</v>
      </c>
      <c r="BT31" s="276">
        <f>SUMIFS('PCO Log'!$E40:$SJ40,'PCO Log'!$E$8:$SJ$8,'Graph Data'!BT$1,'PCO Log'!$E$6:$SJ$6,"Approved")</f>
        <v>0</v>
      </c>
      <c r="BU31" s="276">
        <f>SUMIFS('PCO Log'!$E40:$SJ40,'PCO Log'!$E$8:$SJ$8,'Graph Data'!BU$1,'PCO Log'!$E$6:$SJ$6,"Approved")</f>
        <v>0</v>
      </c>
      <c r="BV31" s="276">
        <f>SUMIFS('PCO Log'!$E40:$SJ40,'PCO Log'!$E$8:$SJ$8,'Graph Data'!BV$1,'PCO Log'!$E$6:$SJ$6,"Approved")</f>
        <v>0</v>
      </c>
      <c r="BW31" s="276">
        <f>SUMIFS('PCO Log'!$E40:$SJ40,'PCO Log'!$E$8:$SJ$8,'Graph Data'!BW$1,'PCO Log'!$E$6:$SJ$6,"Approved")</f>
        <v>0</v>
      </c>
    </row>
    <row r="32" spans="1:75" x14ac:dyDescent="0.25">
      <c r="A32" s="273" t="s">
        <v>383</v>
      </c>
      <c r="B32" s="273">
        <f>'PCO Log'!AI6</f>
        <v>0</v>
      </c>
      <c r="C32" s="273">
        <f>'PCO Log'!AI4</f>
        <v>0</v>
      </c>
      <c r="D32" s="273">
        <f>'PCO Log'!AI7</f>
        <v>0</v>
      </c>
      <c r="E32" s="273">
        <f>'PCO Log'!AI3</f>
        <v>0</v>
      </c>
      <c r="F32" s="276">
        <f>'PCO Log'!AI9</f>
        <v>0</v>
      </c>
      <c r="G32" s="277">
        <f>'PCO Log'!AI5</f>
        <v>0</v>
      </c>
      <c r="I32" s="273" t="s">
        <v>307</v>
      </c>
      <c r="J32" s="273">
        <f>'Pay App 31'!H33</f>
        <v>0</v>
      </c>
      <c r="K32" s="273">
        <f>IF(L32&gt;0,'Pay App 31'!$G$149,0)</f>
        <v>0</v>
      </c>
      <c r="L32" s="273">
        <f>'Pay App 31'!H149</f>
        <v>0</v>
      </c>
      <c r="N32" s="273" t="str">
        <f>'Pay App 1'!B87</f>
        <v>07 26 00</v>
      </c>
      <c r="O32" s="273" t="str">
        <f>'Pay App 1'!C87</f>
        <v>Vapor Retarders</v>
      </c>
      <c r="P32" s="276">
        <f>SUMIFS('PCO Log'!$E41:$SJ41,'PCO Log'!$E$8:$SJ$8,'Graph Data'!P$1,'PCO Log'!$E$6:$SJ$6,"Approved")</f>
        <v>0</v>
      </c>
      <c r="Q32" s="276">
        <f>SUMIFS('PCO Log'!$E41:$SJ41,'PCO Log'!$E$8:$SJ$8,'Graph Data'!Q$1,'PCO Log'!$E$6:$SJ$6,"Approved")</f>
        <v>0</v>
      </c>
      <c r="R32" s="276">
        <f>SUMIFS('PCO Log'!$E41:$SJ41,'PCO Log'!$E$8:$SJ$8,'Graph Data'!R$1,'PCO Log'!$E$6:$SJ$6,"Approved")</f>
        <v>0</v>
      </c>
      <c r="S32" s="276">
        <f>SUMIFS('PCO Log'!$E41:$SJ41,'PCO Log'!$E$8:$SJ$8,'Graph Data'!S$1,'PCO Log'!$E$6:$SJ$6,"Approved")</f>
        <v>0</v>
      </c>
      <c r="T32" s="276">
        <f>SUMIFS('PCO Log'!$E41:$SJ41,'PCO Log'!$E$8:$SJ$8,'Graph Data'!T$1,'PCO Log'!$E$6:$SJ$6,"Approved")</f>
        <v>0</v>
      </c>
      <c r="U32" s="276">
        <f>SUMIFS('PCO Log'!$E41:$SJ41,'PCO Log'!$E$8:$SJ$8,'Graph Data'!U$1,'PCO Log'!$E$6:$SJ$6,"Approved")</f>
        <v>0</v>
      </c>
      <c r="V32" s="276">
        <f>SUMIFS('PCO Log'!$E41:$SJ41,'PCO Log'!$E$8:$SJ$8,'Graph Data'!V$1,'PCO Log'!$E$6:$SJ$6,"Approved")</f>
        <v>0</v>
      </c>
      <c r="W32" s="276">
        <f>SUMIFS('PCO Log'!$E41:$SJ41,'PCO Log'!$E$8:$SJ$8,'Graph Data'!W$1,'PCO Log'!$E$6:$SJ$6,"Approved")</f>
        <v>0</v>
      </c>
      <c r="X32" s="276">
        <f>SUMIFS('PCO Log'!$E41:$SJ41,'PCO Log'!$E$8:$SJ$8,'Graph Data'!X$1,'PCO Log'!$E$6:$SJ$6,"Approved")</f>
        <v>0</v>
      </c>
      <c r="Y32" s="276">
        <f>SUMIFS('PCO Log'!$E41:$SJ41,'PCO Log'!$E$8:$SJ$8,'Graph Data'!Y$1,'PCO Log'!$E$6:$SJ$6,"Approved")</f>
        <v>0</v>
      </c>
      <c r="Z32" s="276">
        <f>SUMIFS('PCO Log'!$E41:$SJ41,'PCO Log'!$E$8:$SJ$8,'Graph Data'!Z$1,'PCO Log'!$E$6:$SJ$6,"Approved")</f>
        <v>0</v>
      </c>
      <c r="AA32" s="276">
        <f>SUMIFS('PCO Log'!$E41:$SJ41,'PCO Log'!$E$8:$SJ$8,'Graph Data'!AA$1,'PCO Log'!$E$6:$SJ$6,"Approved")</f>
        <v>0</v>
      </c>
      <c r="AB32" s="276">
        <f>SUMIFS('PCO Log'!$E41:$SJ41,'PCO Log'!$E$8:$SJ$8,'Graph Data'!AB$1,'PCO Log'!$E$6:$SJ$6,"Approved")</f>
        <v>0</v>
      </c>
      <c r="AC32" s="276">
        <f>SUMIFS('PCO Log'!$E41:$SJ41,'PCO Log'!$E$8:$SJ$8,'Graph Data'!AC$1,'PCO Log'!$E$6:$SJ$6,"Approved")</f>
        <v>0</v>
      </c>
      <c r="AD32" s="276">
        <f>SUMIFS('PCO Log'!$E41:$SJ41,'PCO Log'!$E$8:$SJ$8,'Graph Data'!AD$1,'PCO Log'!$E$6:$SJ$6,"Approved")</f>
        <v>0</v>
      </c>
      <c r="AE32" s="276">
        <f>SUMIFS('PCO Log'!$E41:$SJ41,'PCO Log'!$E$8:$SJ$8,'Graph Data'!AE$1,'PCO Log'!$E$6:$SJ$6,"Approved")</f>
        <v>0</v>
      </c>
      <c r="AF32" s="276">
        <f>SUMIFS('PCO Log'!$E41:$SJ41,'PCO Log'!$E$8:$SJ$8,'Graph Data'!AF$1,'PCO Log'!$E$6:$SJ$6,"Approved")</f>
        <v>0</v>
      </c>
      <c r="AG32" s="276">
        <f>SUMIFS('PCO Log'!$E41:$SJ41,'PCO Log'!$E$8:$SJ$8,'Graph Data'!AG$1,'PCO Log'!$E$6:$SJ$6,"Approved")</f>
        <v>0</v>
      </c>
      <c r="AH32" s="276">
        <f>SUMIFS('PCO Log'!$E41:$SJ41,'PCO Log'!$E$8:$SJ$8,'Graph Data'!AH$1,'PCO Log'!$E$6:$SJ$6,"Approved")</f>
        <v>0</v>
      </c>
      <c r="AI32" s="276">
        <f>SUMIFS('PCO Log'!$E41:$SJ41,'PCO Log'!$E$8:$SJ$8,'Graph Data'!AI$1,'PCO Log'!$E$6:$SJ$6,"Approved")</f>
        <v>0</v>
      </c>
      <c r="AJ32" s="276">
        <f>SUMIFS('PCO Log'!$E41:$SJ41,'PCO Log'!$E$8:$SJ$8,'Graph Data'!AJ$1,'PCO Log'!$E$6:$SJ$6,"Approved")</f>
        <v>0</v>
      </c>
      <c r="AK32" s="276">
        <f>SUMIFS('PCO Log'!$E41:$SJ41,'PCO Log'!$E$8:$SJ$8,'Graph Data'!AK$1,'PCO Log'!$E$6:$SJ$6,"Approved")</f>
        <v>0</v>
      </c>
      <c r="AL32" s="276">
        <f>SUMIFS('PCO Log'!$E41:$SJ41,'PCO Log'!$E$8:$SJ$8,'Graph Data'!AL$1,'PCO Log'!$E$6:$SJ$6,"Approved")</f>
        <v>0</v>
      </c>
      <c r="AM32" s="276">
        <f>SUMIFS('PCO Log'!$E41:$SJ41,'PCO Log'!$E$8:$SJ$8,'Graph Data'!AM$1,'PCO Log'!$E$6:$SJ$6,"Approved")</f>
        <v>0</v>
      </c>
      <c r="AN32" s="276">
        <f>SUMIFS('PCO Log'!$E41:$SJ41,'PCO Log'!$E$8:$SJ$8,'Graph Data'!AN$1,'PCO Log'!$E$6:$SJ$6,"Approved")</f>
        <v>0</v>
      </c>
      <c r="AO32" s="276">
        <f>SUMIFS('PCO Log'!$E41:$SJ41,'PCO Log'!$E$8:$SJ$8,'Graph Data'!AO$1,'PCO Log'!$E$6:$SJ$6,"Approved")</f>
        <v>0</v>
      </c>
      <c r="AP32" s="276">
        <f>SUMIFS('PCO Log'!$E41:$SJ41,'PCO Log'!$E$8:$SJ$8,'Graph Data'!AP$1,'PCO Log'!$E$6:$SJ$6,"Approved")</f>
        <v>0</v>
      </c>
      <c r="AQ32" s="276">
        <f>SUMIFS('PCO Log'!$E41:$SJ41,'PCO Log'!$E$8:$SJ$8,'Graph Data'!AQ$1,'PCO Log'!$E$6:$SJ$6,"Approved")</f>
        <v>0</v>
      </c>
      <c r="AR32" s="276">
        <f>SUMIFS('PCO Log'!$E41:$SJ41,'PCO Log'!$E$8:$SJ$8,'Graph Data'!AR$1,'PCO Log'!$E$6:$SJ$6,"Approved")</f>
        <v>0</v>
      </c>
      <c r="AS32" s="276">
        <f>SUMIFS('PCO Log'!$E41:$SJ41,'PCO Log'!$E$8:$SJ$8,'Graph Data'!AS$1,'PCO Log'!$E$6:$SJ$6,"Approved")</f>
        <v>0</v>
      </c>
      <c r="AT32" s="276">
        <f>SUMIFS('PCO Log'!$E41:$SJ41,'PCO Log'!$E$8:$SJ$8,'Graph Data'!AT$1,'PCO Log'!$E$6:$SJ$6,"Approved")</f>
        <v>0</v>
      </c>
      <c r="AU32" s="276">
        <f>SUMIFS('PCO Log'!$E41:$SJ41,'PCO Log'!$E$8:$SJ$8,'Graph Data'!AU$1,'PCO Log'!$E$6:$SJ$6,"Approved")</f>
        <v>0</v>
      </c>
      <c r="AV32" s="276">
        <f>SUMIFS('PCO Log'!$E41:$SJ41,'PCO Log'!$E$8:$SJ$8,'Graph Data'!AV$1,'PCO Log'!$E$6:$SJ$6,"Approved")</f>
        <v>0</v>
      </c>
      <c r="AW32" s="276">
        <f>SUMIFS('PCO Log'!$E41:$SJ41,'PCO Log'!$E$8:$SJ$8,'Graph Data'!AW$1,'PCO Log'!$E$6:$SJ$6,"Approved")</f>
        <v>0</v>
      </c>
      <c r="AX32" s="276">
        <f>SUMIFS('PCO Log'!$E41:$SJ41,'PCO Log'!$E$8:$SJ$8,'Graph Data'!AX$1,'PCO Log'!$E$6:$SJ$6,"Approved")</f>
        <v>0</v>
      </c>
      <c r="AY32" s="276">
        <f>SUMIFS('PCO Log'!$E41:$SJ41,'PCO Log'!$E$8:$SJ$8,'Graph Data'!AY$1,'PCO Log'!$E$6:$SJ$6,"Approved")</f>
        <v>0</v>
      </c>
      <c r="AZ32" s="276">
        <f>SUMIFS('PCO Log'!$E41:$SJ41,'PCO Log'!$E$8:$SJ$8,'Graph Data'!AZ$1,'PCO Log'!$E$6:$SJ$6,"Approved")</f>
        <v>0</v>
      </c>
      <c r="BA32" s="276">
        <f>SUMIFS('PCO Log'!$E41:$SJ41,'PCO Log'!$E$8:$SJ$8,'Graph Data'!BA$1,'PCO Log'!$E$6:$SJ$6,"Approved")</f>
        <v>0</v>
      </c>
      <c r="BB32" s="276">
        <f>SUMIFS('PCO Log'!$E41:$SJ41,'PCO Log'!$E$8:$SJ$8,'Graph Data'!BB$1,'PCO Log'!$E$6:$SJ$6,"Approved")</f>
        <v>0</v>
      </c>
      <c r="BC32" s="276">
        <f>SUMIFS('PCO Log'!$E41:$SJ41,'PCO Log'!$E$8:$SJ$8,'Graph Data'!BC$1,'PCO Log'!$E$6:$SJ$6,"Approved")</f>
        <v>0</v>
      </c>
      <c r="BD32" s="276">
        <f>SUMIFS('PCO Log'!$E41:$SJ41,'PCO Log'!$E$8:$SJ$8,'Graph Data'!BD$1,'PCO Log'!$E$6:$SJ$6,"Approved")</f>
        <v>0</v>
      </c>
      <c r="BE32" s="276">
        <f>SUMIFS('PCO Log'!$E41:$SJ41,'PCO Log'!$E$8:$SJ$8,'Graph Data'!BE$1,'PCO Log'!$E$6:$SJ$6,"Approved")</f>
        <v>0</v>
      </c>
      <c r="BF32" s="276">
        <f>SUMIFS('PCO Log'!$E41:$SJ41,'PCO Log'!$E$8:$SJ$8,'Graph Data'!BF$1,'PCO Log'!$E$6:$SJ$6,"Approved")</f>
        <v>0</v>
      </c>
      <c r="BG32" s="276">
        <f>SUMIFS('PCO Log'!$E41:$SJ41,'PCO Log'!$E$8:$SJ$8,'Graph Data'!BG$1,'PCO Log'!$E$6:$SJ$6,"Approved")</f>
        <v>0</v>
      </c>
      <c r="BH32" s="276">
        <f>SUMIFS('PCO Log'!$E41:$SJ41,'PCO Log'!$E$8:$SJ$8,'Graph Data'!BH$1,'PCO Log'!$E$6:$SJ$6,"Approved")</f>
        <v>0</v>
      </c>
      <c r="BI32" s="276">
        <f>SUMIFS('PCO Log'!$E41:$SJ41,'PCO Log'!$E$8:$SJ$8,'Graph Data'!BI$1,'PCO Log'!$E$6:$SJ$6,"Approved")</f>
        <v>0</v>
      </c>
      <c r="BJ32" s="276">
        <f>SUMIFS('PCO Log'!$E41:$SJ41,'PCO Log'!$E$8:$SJ$8,'Graph Data'!BJ$1,'PCO Log'!$E$6:$SJ$6,"Approved")</f>
        <v>0</v>
      </c>
      <c r="BK32" s="276">
        <f>SUMIFS('PCO Log'!$E41:$SJ41,'PCO Log'!$E$8:$SJ$8,'Graph Data'!BK$1,'PCO Log'!$E$6:$SJ$6,"Approved")</f>
        <v>0</v>
      </c>
      <c r="BL32" s="276">
        <f>SUMIFS('PCO Log'!$E41:$SJ41,'PCO Log'!$E$8:$SJ$8,'Graph Data'!BL$1,'PCO Log'!$E$6:$SJ$6,"Approved")</f>
        <v>0</v>
      </c>
      <c r="BM32" s="276">
        <f>SUMIFS('PCO Log'!$E41:$SJ41,'PCO Log'!$E$8:$SJ$8,'Graph Data'!BM$1,'PCO Log'!$E$6:$SJ$6,"Approved")</f>
        <v>0</v>
      </c>
      <c r="BN32" s="276">
        <f>SUMIFS('PCO Log'!$E41:$SJ41,'PCO Log'!$E$8:$SJ$8,'Graph Data'!BN$1,'PCO Log'!$E$6:$SJ$6,"Approved")</f>
        <v>0</v>
      </c>
      <c r="BO32" s="276">
        <f>SUMIFS('PCO Log'!$E41:$SJ41,'PCO Log'!$E$8:$SJ$8,'Graph Data'!BO$1,'PCO Log'!$E$6:$SJ$6,"Approved")</f>
        <v>0</v>
      </c>
      <c r="BP32" s="276">
        <f>SUMIFS('PCO Log'!$E41:$SJ41,'PCO Log'!$E$8:$SJ$8,'Graph Data'!BP$1,'PCO Log'!$E$6:$SJ$6,"Approved")</f>
        <v>0</v>
      </c>
      <c r="BQ32" s="276">
        <f>SUMIFS('PCO Log'!$E41:$SJ41,'PCO Log'!$E$8:$SJ$8,'Graph Data'!BQ$1,'PCO Log'!$E$6:$SJ$6,"Approved")</f>
        <v>0</v>
      </c>
      <c r="BR32" s="276">
        <f>SUMIFS('PCO Log'!$E41:$SJ41,'PCO Log'!$E$8:$SJ$8,'Graph Data'!BR$1,'PCO Log'!$E$6:$SJ$6,"Approved")</f>
        <v>0</v>
      </c>
      <c r="BS32" s="276">
        <f>SUMIFS('PCO Log'!$E41:$SJ41,'PCO Log'!$E$8:$SJ$8,'Graph Data'!BS$1,'PCO Log'!$E$6:$SJ$6,"Approved")</f>
        <v>0</v>
      </c>
      <c r="BT32" s="276">
        <f>SUMIFS('PCO Log'!$E41:$SJ41,'PCO Log'!$E$8:$SJ$8,'Graph Data'!BT$1,'PCO Log'!$E$6:$SJ$6,"Approved")</f>
        <v>0</v>
      </c>
      <c r="BU32" s="276">
        <f>SUMIFS('PCO Log'!$E41:$SJ41,'PCO Log'!$E$8:$SJ$8,'Graph Data'!BU$1,'PCO Log'!$E$6:$SJ$6,"Approved")</f>
        <v>0</v>
      </c>
      <c r="BV32" s="276">
        <f>SUMIFS('PCO Log'!$E41:$SJ41,'PCO Log'!$E$8:$SJ$8,'Graph Data'!BV$1,'PCO Log'!$E$6:$SJ$6,"Approved")</f>
        <v>0</v>
      </c>
      <c r="BW32" s="276">
        <f>SUMIFS('PCO Log'!$E41:$SJ41,'PCO Log'!$E$8:$SJ$8,'Graph Data'!BW$1,'PCO Log'!$E$6:$SJ$6,"Approved")</f>
        <v>0</v>
      </c>
    </row>
    <row r="33" spans="1:75" x14ac:dyDescent="0.25">
      <c r="A33" s="273" t="s">
        <v>384</v>
      </c>
      <c r="B33" s="273">
        <f>'PCO Log'!AJ6</f>
        <v>0</v>
      </c>
      <c r="C33" s="273">
        <f>'PCO Log'!AJ4</f>
        <v>0</v>
      </c>
      <c r="D33" s="273">
        <f>'PCO Log'!AJ7</f>
        <v>0</v>
      </c>
      <c r="E33" s="273">
        <f>'PCO Log'!AJ3</f>
        <v>0</v>
      </c>
      <c r="F33" s="276">
        <f>'PCO Log'!AJ9</f>
        <v>0</v>
      </c>
      <c r="G33" s="277">
        <f>'PCO Log'!AJ5</f>
        <v>0</v>
      </c>
      <c r="I33" s="273" t="s">
        <v>308</v>
      </c>
      <c r="J33" s="273">
        <f>'Pay App 32'!H33</f>
        <v>0</v>
      </c>
      <c r="K33" s="273">
        <f>IF(L33&gt;0,'Pay App 32'!$G$149,0)</f>
        <v>0</v>
      </c>
      <c r="L33" s="273">
        <f>'Pay App 32'!H149</f>
        <v>0</v>
      </c>
      <c r="N33" s="273" t="str">
        <f>'Pay App 1'!B88</f>
        <v>07 41 00</v>
      </c>
      <c r="O33" s="273" t="str">
        <f>'Pay App 1'!C88</f>
        <v>Roofing</v>
      </c>
      <c r="P33" s="276">
        <f>SUMIFS('PCO Log'!$E42:$SJ42,'PCO Log'!$E$8:$SJ$8,'Graph Data'!P$1,'PCO Log'!$E$6:$SJ$6,"Approved")</f>
        <v>0</v>
      </c>
      <c r="Q33" s="276">
        <f>SUMIFS('PCO Log'!$E42:$SJ42,'PCO Log'!$E$8:$SJ$8,'Graph Data'!Q$1,'PCO Log'!$E$6:$SJ$6,"Approved")</f>
        <v>0</v>
      </c>
      <c r="R33" s="276">
        <f>SUMIFS('PCO Log'!$E42:$SJ42,'PCO Log'!$E$8:$SJ$8,'Graph Data'!R$1,'PCO Log'!$E$6:$SJ$6,"Approved")</f>
        <v>0</v>
      </c>
      <c r="S33" s="276">
        <f>SUMIFS('PCO Log'!$E42:$SJ42,'PCO Log'!$E$8:$SJ$8,'Graph Data'!S$1,'PCO Log'!$E$6:$SJ$6,"Approved")</f>
        <v>0</v>
      </c>
      <c r="T33" s="276">
        <f>SUMIFS('PCO Log'!$E42:$SJ42,'PCO Log'!$E$8:$SJ$8,'Graph Data'!T$1,'PCO Log'!$E$6:$SJ$6,"Approved")</f>
        <v>0</v>
      </c>
      <c r="U33" s="276">
        <f>SUMIFS('PCO Log'!$E42:$SJ42,'PCO Log'!$E$8:$SJ$8,'Graph Data'!U$1,'PCO Log'!$E$6:$SJ$6,"Approved")</f>
        <v>0</v>
      </c>
      <c r="V33" s="276">
        <f>SUMIFS('PCO Log'!$E42:$SJ42,'PCO Log'!$E$8:$SJ$8,'Graph Data'!V$1,'PCO Log'!$E$6:$SJ$6,"Approved")</f>
        <v>0</v>
      </c>
      <c r="W33" s="276">
        <f>SUMIFS('PCO Log'!$E42:$SJ42,'PCO Log'!$E$8:$SJ$8,'Graph Data'!W$1,'PCO Log'!$E$6:$SJ$6,"Approved")</f>
        <v>0</v>
      </c>
      <c r="X33" s="276">
        <f>SUMIFS('PCO Log'!$E42:$SJ42,'PCO Log'!$E$8:$SJ$8,'Graph Data'!X$1,'PCO Log'!$E$6:$SJ$6,"Approved")</f>
        <v>0</v>
      </c>
      <c r="Y33" s="276">
        <f>SUMIFS('PCO Log'!$E42:$SJ42,'PCO Log'!$E$8:$SJ$8,'Graph Data'!Y$1,'PCO Log'!$E$6:$SJ$6,"Approved")</f>
        <v>0</v>
      </c>
      <c r="Z33" s="276">
        <f>SUMIFS('PCO Log'!$E42:$SJ42,'PCO Log'!$E$8:$SJ$8,'Graph Data'!Z$1,'PCO Log'!$E$6:$SJ$6,"Approved")</f>
        <v>0</v>
      </c>
      <c r="AA33" s="276">
        <f>SUMIFS('PCO Log'!$E42:$SJ42,'PCO Log'!$E$8:$SJ$8,'Graph Data'!AA$1,'PCO Log'!$E$6:$SJ$6,"Approved")</f>
        <v>0</v>
      </c>
      <c r="AB33" s="276">
        <f>SUMIFS('PCO Log'!$E42:$SJ42,'PCO Log'!$E$8:$SJ$8,'Graph Data'!AB$1,'PCO Log'!$E$6:$SJ$6,"Approved")</f>
        <v>0</v>
      </c>
      <c r="AC33" s="276">
        <f>SUMIFS('PCO Log'!$E42:$SJ42,'PCO Log'!$E$8:$SJ$8,'Graph Data'!AC$1,'PCO Log'!$E$6:$SJ$6,"Approved")</f>
        <v>0</v>
      </c>
      <c r="AD33" s="276">
        <f>SUMIFS('PCO Log'!$E42:$SJ42,'PCO Log'!$E$8:$SJ$8,'Graph Data'!AD$1,'PCO Log'!$E$6:$SJ$6,"Approved")</f>
        <v>0</v>
      </c>
      <c r="AE33" s="276">
        <f>SUMIFS('PCO Log'!$E42:$SJ42,'PCO Log'!$E$8:$SJ$8,'Graph Data'!AE$1,'PCO Log'!$E$6:$SJ$6,"Approved")</f>
        <v>0</v>
      </c>
      <c r="AF33" s="276">
        <f>SUMIFS('PCO Log'!$E42:$SJ42,'PCO Log'!$E$8:$SJ$8,'Graph Data'!AF$1,'PCO Log'!$E$6:$SJ$6,"Approved")</f>
        <v>0</v>
      </c>
      <c r="AG33" s="276">
        <f>SUMIFS('PCO Log'!$E42:$SJ42,'PCO Log'!$E$8:$SJ$8,'Graph Data'!AG$1,'PCO Log'!$E$6:$SJ$6,"Approved")</f>
        <v>0</v>
      </c>
      <c r="AH33" s="276">
        <f>SUMIFS('PCO Log'!$E42:$SJ42,'PCO Log'!$E$8:$SJ$8,'Graph Data'!AH$1,'PCO Log'!$E$6:$SJ$6,"Approved")</f>
        <v>0</v>
      </c>
      <c r="AI33" s="276">
        <f>SUMIFS('PCO Log'!$E42:$SJ42,'PCO Log'!$E$8:$SJ$8,'Graph Data'!AI$1,'PCO Log'!$E$6:$SJ$6,"Approved")</f>
        <v>0</v>
      </c>
      <c r="AJ33" s="276">
        <f>SUMIFS('PCO Log'!$E42:$SJ42,'PCO Log'!$E$8:$SJ$8,'Graph Data'!AJ$1,'PCO Log'!$E$6:$SJ$6,"Approved")</f>
        <v>0</v>
      </c>
      <c r="AK33" s="276">
        <f>SUMIFS('PCO Log'!$E42:$SJ42,'PCO Log'!$E$8:$SJ$8,'Graph Data'!AK$1,'PCO Log'!$E$6:$SJ$6,"Approved")</f>
        <v>0</v>
      </c>
      <c r="AL33" s="276">
        <f>SUMIFS('PCO Log'!$E42:$SJ42,'PCO Log'!$E$8:$SJ$8,'Graph Data'!AL$1,'PCO Log'!$E$6:$SJ$6,"Approved")</f>
        <v>0</v>
      </c>
      <c r="AM33" s="276">
        <f>SUMIFS('PCO Log'!$E42:$SJ42,'PCO Log'!$E$8:$SJ$8,'Graph Data'!AM$1,'PCO Log'!$E$6:$SJ$6,"Approved")</f>
        <v>0</v>
      </c>
      <c r="AN33" s="276">
        <f>SUMIFS('PCO Log'!$E42:$SJ42,'PCO Log'!$E$8:$SJ$8,'Graph Data'!AN$1,'PCO Log'!$E$6:$SJ$6,"Approved")</f>
        <v>0</v>
      </c>
      <c r="AO33" s="276">
        <f>SUMIFS('PCO Log'!$E42:$SJ42,'PCO Log'!$E$8:$SJ$8,'Graph Data'!AO$1,'PCO Log'!$E$6:$SJ$6,"Approved")</f>
        <v>0</v>
      </c>
      <c r="AP33" s="276">
        <f>SUMIFS('PCO Log'!$E42:$SJ42,'PCO Log'!$E$8:$SJ$8,'Graph Data'!AP$1,'PCO Log'!$E$6:$SJ$6,"Approved")</f>
        <v>0</v>
      </c>
      <c r="AQ33" s="276">
        <f>SUMIFS('PCO Log'!$E42:$SJ42,'PCO Log'!$E$8:$SJ$8,'Graph Data'!AQ$1,'PCO Log'!$E$6:$SJ$6,"Approved")</f>
        <v>0</v>
      </c>
      <c r="AR33" s="276">
        <f>SUMIFS('PCO Log'!$E42:$SJ42,'PCO Log'!$E$8:$SJ$8,'Graph Data'!AR$1,'PCO Log'!$E$6:$SJ$6,"Approved")</f>
        <v>0</v>
      </c>
      <c r="AS33" s="276">
        <f>SUMIFS('PCO Log'!$E42:$SJ42,'PCO Log'!$E$8:$SJ$8,'Graph Data'!AS$1,'PCO Log'!$E$6:$SJ$6,"Approved")</f>
        <v>0</v>
      </c>
      <c r="AT33" s="276">
        <f>SUMIFS('PCO Log'!$E42:$SJ42,'PCO Log'!$E$8:$SJ$8,'Graph Data'!AT$1,'PCO Log'!$E$6:$SJ$6,"Approved")</f>
        <v>0</v>
      </c>
      <c r="AU33" s="276">
        <f>SUMIFS('PCO Log'!$E42:$SJ42,'PCO Log'!$E$8:$SJ$8,'Graph Data'!AU$1,'PCO Log'!$E$6:$SJ$6,"Approved")</f>
        <v>0</v>
      </c>
      <c r="AV33" s="276">
        <f>SUMIFS('PCO Log'!$E42:$SJ42,'PCO Log'!$E$8:$SJ$8,'Graph Data'!AV$1,'PCO Log'!$E$6:$SJ$6,"Approved")</f>
        <v>0</v>
      </c>
      <c r="AW33" s="276">
        <f>SUMIFS('PCO Log'!$E42:$SJ42,'PCO Log'!$E$8:$SJ$8,'Graph Data'!AW$1,'PCO Log'!$E$6:$SJ$6,"Approved")</f>
        <v>0</v>
      </c>
      <c r="AX33" s="276">
        <f>SUMIFS('PCO Log'!$E42:$SJ42,'PCO Log'!$E$8:$SJ$8,'Graph Data'!AX$1,'PCO Log'!$E$6:$SJ$6,"Approved")</f>
        <v>0</v>
      </c>
      <c r="AY33" s="276">
        <f>SUMIFS('PCO Log'!$E42:$SJ42,'PCO Log'!$E$8:$SJ$8,'Graph Data'!AY$1,'PCO Log'!$E$6:$SJ$6,"Approved")</f>
        <v>0</v>
      </c>
      <c r="AZ33" s="276">
        <f>SUMIFS('PCO Log'!$E42:$SJ42,'PCO Log'!$E$8:$SJ$8,'Graph Data'!AZ$1,'PCO Log'!$E$6:$SJ$6,"Approved")</f>
        <v>0</v>
      </c>
      <c r="BA33" s="276">
        <f>SUMIFS('PCO Log'!$E42:$SJ42,'PCO Log'!$E$8:$SJ$8,'Graph Data'!BA$1,'PCO Log'!$E$6:$SJ$6,"Approved")</f>
        <v>0</v>
      </c>
      <c r="BB33" s="276">
        <f>SUMIFS('PCO Log'!$E42:$SJ42,'PCO Log'!$E$8:$SJ$8,'Graph Data'!BB$1,'PCO Log'!$E$6:$SJ$6,"Approved")</f>
        <v>0</v>
      </c>
      <c r="BC33" s="276">
        <f>SUMIFS('PCO Log'!$E42:$SJ42,'PCO Log'!$E$8:$SJ$8,'Graph Data'!BC$1,'PCO Log'!$E$6:$SJ$6,"Approved")</f>
        <v>0</v>
      </c>
      <c r="BD33" s="276">
        <f>SUMIFS('PCO Log'!$E42:$SJ42,'PCO Log'!$E$8:$SJ$8,'Graph Data'!BD$1,'PCO Log'!$E$6:$SJ$6,"Approved")</f>
        <v>0</v>
      </c>
      <c r="BE33" s="276">
        <f>SUMIFS('PCO Log'!$E42:$SJ42,'PCO Log'!$E$8:$SJ$8,'Graph Data'!BE$1,'PCO Log'!$E$6:$SJ$6,"Approved")</f>
        <v>0</v>
      </c>
      <c r="BF33" s="276">
        <f>SUMIFS('PCO Log'!$E42:$SJ42,'PCO Log'!$E$8:$SJ$8,'Graph Data'!BF$1,'PCO Log'!$E$6:$SJ$6,"Approved")</f>
        <v>0</v>
      </c>
      <c r="BG33" s="276">
        <f>SUMIFS('PCO Log'!$E42:$SJ42,'PCO Log'!$E$8:$SJ$8,'Graph Data'!BG$1,'PCO Log'!$E$6:$SJ$6,"Approved")</f>
        <v>0</v>
      </c>
      <c r="BH33" s="276">
        <f>SUMIFS('PCO Log'!$E42:$SJ42,'PCO Log'!$E$8:$SJ$8,'Graph Data'!BH$1,'PCO Log'!$E$6:$SJ$6,"Approved")</f>
        <v>0</v>
      </c>
      <c r="BI33" s="276">
        <f>SUMIFS('PCO Log'!$E42:$SJ42,'PCO Log'!$E$8:$SJ$8,'Graph Data'!BI$1,'PCO Log'!$E$6:$SJ$6,"Approved")</f>
        <v>0</v>
      </c>
      <c r="BJ33" s="276">
        <f>SUMIFS('PCO Log'!$E42:$SJ42,'PCO Log'!$E$8:$SJ$8,'Graph Data'!BJ$1,'PCO Log'!$E$6:$SJ$6,"Approved")</f>
        <v>0</v>
      </c>
      <c r="BK33" s="276">
        <f>SUMIFS('PCO Log'!$E42:$SJ42,'PCO Log'!$E$8:$SJ$8,'Graph Data'!BK$1,'PCO Log'!$E$6:$SJ$6,"Approved")</f>
        <v>0</v>
      </c>
      <c r="BL33" s="276">
        <f>SUMIFS('PCO Log'!$E42:$SJ42,'PCO Log'!$E$8:$SJ$8,'Graph Data'!BL$1,'PCO Log'!$E$6:$SJ$6,"Approved")</f>
        <v>0</v>
      </c>
      <c r="BM33" s="276">
        <f>SUMIFS('PCO Log'!$E42:$SJ42,'PCO Log'!$E$8:$SJ$8,'Graph Data'!BM$1,'PCO Log'!$E$6:$SJ$6,"Approved")</f>
        <v>0</v>
      </c>
      <c r="BN33" s="276">
        <f>SUMIFS('PCO Log'!$E42:$SJ42,'PCO Log'!$E$8:$SJ$8,'Graph Data'!BN$1,'PCO Log'!$E$6:$SJ$6,"Approved")</f>
        <v>0</v>
      </c>
      <c r="BO33" s="276">
        <f>SUMIFS('PCO Log'!$E42:$SJ42,'PCO Log'!$E$8:$SJ$8,'Graph Data'!BO$1,'PCO Log'!$E$6:$SJ$6,"Approved")</f>
        <v>0</v>
      </c>
      <c r="BP33" s="276">
        <f>SUMIFS('PCO Log'!$E42:$SJ42,'PCO Log'!$E$8:$SJ$8,'Graph Data'!BP$1,'PCO Log'!$E$6:$SJ$6,"Approved")</f>
        <v>0</v>
      </c>
      <c r="BQ33" s="276">
        <f>SUMIFS('PCO Log'!$E42:$SJ42,'PCO Log'!$E$8:$SJ$8,'Graph Data'!BQ$1,'PCO Log'!$E$6:$SJ$6,"Approved")</f>
        <v>0</v>
      </c>
      <c r="BR33" s="276">
        <f>SUMIFS('PCO Log'!$E42:$SJ42,'PCO Log'!$E$8:$SJ$8,'Graph Data'!BR$1,'PCO Log'!$E$6:$SJ$6,"Approved")</f>
        <v>0</v>
      </c>
      <c r="BS33" s="276">
        <f>SUMIFS('PCO Log'!$E42:$SJ42,'PCO Log'!$E$8:$SJ$8,'Graph Data'!BS$1,'PCO Log'!$E$6:$SJ$6,"Approved")</f>
        <v>0</v>
      </c>
      <c r="BT33" s="276">
        <f>SUMIFS('PCO Log'!$E42:$SJ42,'PCO Log'!$E$8:$SJ$8,'Graph Data'!BT$1,'PCO Log'!$E$6:$SJ$6,"Approved")</f>
        <v>0</v>
      </c>
      <c r="BU33" s="276">
        <f>SUMIFS('PCO Log'!$E42:$SJ42,'PCO Log'!$E$8:$SJ$8,'Graph Data'!BU$1,'PCO Log'!$E$6:$SJ$6,"Approved")</f>
        <v>0</v>
      </c>
      <c r="BV33" s="276">
        <f>SUMIFS('PCO Log'!$E42:$SJ42,'PCO Log'!$E$8:$SJ$8,'Graph Data'!BV$1,'PCO Log'!$E$6:$SJ$6,"Approved")</f>
        <v>0</v>
      </c>
      <c r="BW33" s="276">
        <f>SUMIFS('PCO Log'!$E42:$SJ42,'PCO Log'!$E$8:$SJ$8,'Graph Data'!BW$1,'PCO Log'!$E$6:$SJ$6,"Approved")</f>
        <v>0</v>
      </c>
    </row>
    <row r="34" spans="1:75" x14ac:dyDescent="0.25">
      <c r="A34" s="273" t="s">
        <v>385</v>
      </c>
      <c r="B34" s="273">
        <f>'PCO Log'!AK6</f>
        <v>0</v>
      </c>
      <c r="C34" s="273">
        <f>'PCO Log'!AK4</f>
        <v>0</v>
      </c>
      <c r="D34" s="273">
        <f>'PCO Log'!AK7</f>
        <v>0</v>
      </c>
      <c r="E34" s="273">
        <f>'PCO Log'!AK3</f>
        <v>0</v>
      </c>
      <c r="F34" s="276">
        <f>'PCO Log'!AK9</f>
        <v>0</v>
      </c>
      <c r="G34" s="277">
        <f>'PCO Log'!AK5</f>
        <v>0</v>
      </c>
      <c r="I34" s="273" t="s">
        <v>309</v>
      </c>
      <c r="J34" s="273">
        <f>'Pay App 33'!H33</f>
        <v>0</v>
      </c>
      <c r="K34" s="273">
        <f>IF(L34&gt;0,'Pay App 33'!$G$149,0)</f>
        <v>0</v>
      </c>
      <c r="L34" s="273">
        <f>'Pay App 33'!H149</f>
        <v>0</v>
      </c>
      <c r="N34" s="273" t="str">
        <f>'Pay App 1'!B89</f>
        <v>07 42 00</v>
      </c>
      <c r="O34" s="273" t="str">
        <f>'Pay App 1'!C89</f>
        <v>Metal Panels</v>
      </c>
      <c r="P34" s="276">
        <f>SUMIFS('PCO Log'!$E43:$SJ43,'PCO Log'!$E$8:$SJ$8,'Graph Data'!P$1,'PCO Log'!$E$6:$SJ$6,"Approved")</f>
        <v>0</v>
      </c>
      <c r="Q34" s="276">
        <f>SUMIFS('PCO Log'!$E43:$SJ43,'PCO Log'!$E$8:$SJ$8,'Graph Data'!Q$1,'PCO Log'!$E$6:$SJ$6,"Approved")</f>
        <v>0</v>
      </c>
      <c r="R34" s="276">
        <f>SUMIFS('PCO Log'!$E43:$SJ43,'PCO Log'!$E$8:$SJ$8,'Graph Data'!R$1,'PCO Log'!$E$6:$SJ$6,"Approved")</f>
        <v>0</v>
      </c>
      <c r="S34" s="276">
        <f>SUMIFS('PCO Log'!$E43:$SJ43,'PCO Log'!$E$8:$SJ$8,'Graph Data'!S$1,'PCO Log'!$E$6:$SJ$6,"Approved")</f>
        <v>0</v>
      </c>
      <c r="T34" s="276">
        <f>SUMIFS('PCO Log'!$E43:$SJ43,'PCO Log'!$E$8:$SJ$8,'Graph Data'!T$1,'PCO Log'!$E$6:$SJ$6,"Approved")</f>
        <v>0</v>
      </c>
      <c r="U34" s="276">
        <f>SUMIFS('PCO Log'!$E43:$SJ43,'PCO Log'!$E$8:$SJ$8,'Graph Data'!U$1,'PCO Log'!$E$6:$SJ$6,"Approved")</f>
        <v>0</v>
      </c>
      <c r="V34" s="276">
        <f>SUMIFS('PCO Log'!$E43:$SJ43,'PCO Log'!$E$8:$SJ$8,'Graph Data'!V$1,'PCO Log'!$E$6:$SJ$6,"Approved")</f>
        <v>0</v>
      </c>
      <c r="W34" s="276">
        <f>SUMIFS('PCO Log'!$E43:$SJ43,'PCO Log'!$E$8:$SJ$8,'Graph Data'!W$1,'PCO Log'!$E$6:$SJ$6,"Approved")</f>
        <v>0</v>
      </c>
      <c r="X34" s="276">
        <f>SUMIFS('PCO Log'!$E43:$SJ43,'PCO Log'!$E$8:$SJ$8,'Graph Data'!X$1,'PCO Log'!$E$6:$SJ$6,"Approved")</f>
        <v>0</v>
      </c>
      <c r="Y34" s="276">
        <f>SUMIFS('PCO Log'!$E43:$SJ43,'PCO Log'!$E$8:$SJ$8,'Graph Data'!Y$1,'PCO Log'!$E$6:$SJ$6,"Approved")</f>
        <v>0</v>
      </c>
      <c r="Z34" s="276">
        <f>SUMIFS('PCO Log'!$E43:$SJ43,'PCO Log'!$E$8:$SJ$8,'Graph Data'!Z$1,'PCO Log'!$E$6:$SJ$6,"Approved")</f>
        <v>0</v>
      </c>
      <c r="AA34" s="276">
        <f>SUMIFS('PCO Log'!$E43:$SJ43,'PCO Log'!$E$8:$SJ$8,'Graph Data'!AA$1,'PCO Log'!$E$6:$SJ$6,"Approved")</f>
        <v>0</v>
      </c>
      <c r="AB34" s="276">
        <f>SUMIFS('PCO Log'!$E43:$SJ43,'PCO Log'!$E$8:$SJ$8,'Graph Data'!AB$1,'PCO Log'!$E$6:$SJ$6,"Approved")</f>
        <v>0</v>
      </c>
      <c r="AC34" s="276">
        <f>SUMIFS('PCO Log'!$E43:$SJ43,'PCO Log'!$E$8:$SJ$8,'Graph Data'!AC$1,'PCO Log'!$E$6:$SJ$6,"Approved")</f>
        <v>0</v>
      </c>
      <c r="AD34" s="276">
        <f>SUMIFS('PCO Log'!$E43:$SJ43,'PCO Log'!$E$8:$SJ$8,'Graph Data'!AD$1,'PCO Log'!$E$6:$SJ$6,"Approved")</f>
        <v>0</v>
      </c>
      <c r="AE34" s="276">
        <f>SUMIFS('PCO Log'!$E43:$SJ43,'PCO Log'!$E$8:$SJ$8,'Graph Data'!AE$1,'PCO Log'!$E$6:$SJ$6,"Approved")</f>
        <v>0</v>
      </c>
      <c r="AF34" s="276">
        <f>SUMIFS('PCO Log'!$E43:$SJ43,'PCO Log'!$E$8:$SJ$8,'Graph Data'!AF$1,'PCO Log'!$E$6:$SJ$6,"Approved")</f>
        <v>0</v>
      </c>
      <c r="AG34" s="276">
        <f>SUMIFS('PCO Log'!$E43:$SJ43,'PCO Log'!$E$8:$SJ$8,'Graph Data'!AG$1,'PCO Log'!$E$6:$SJ$6,"Approved")</f>
        <v>0</v>
      </c>
      <c r="AH34" s="276">
        <f>SUMIFS('PCO Log'!$E43:$SJ43,'PCO Log'!$E$8:$SJ$8,'Graph Data'!AH$1,'PCO Log'!$E$6:$SJ$6,"Approved")</f>
        <v>0</v>
      </c>
      <c r="AI34" s="276">
        <f>SUMIFS('PCO Log'!$E43:$SJ43,'PCO Log'!$E$8:$SJ$8,'Graph Data'!AI$1,'PCO Log'!$E$6:$SJ$6,"Approved")</f>
        <v>0</v>
      </c>
      <c r="AJ34" s="276">
        <f>SUMIFS('PCO Log'!$E43:$SJ43,'PCO Log'!$E$8:$SJ$8,'Graph Data'!AJ$1,'PCO Log'!$E$6:$SJ$6,"Approved")</f>
        <v>0</v>
      </c>
      <c r="AK34" s="276">
        <f>SUMIFS('PCO Log'!$E43:$SJ43,'PCO Log'!$E$8:$SJ$8,'Graph Data'!AK$1,'PCO Log'!$E$6:$SJ$6,"Approved")</f>
        <v>0</v>
      </c>
      <c r="AL34" s="276">
        <f>SUMIFS('PCO Log'!$E43:$SJ43,'PCO Log'!$E$8:$SJ$8,'Graph Data'!AL$1,'PCO Log'!$E$6:$SJ$6,"Approved")</f>
        <v>0</v>
      </c>
      <c r="AM34" s="276">
        <f>SUMIFS('PCO Log'!$E43:$SJ43,'PCO Log'!$E$8:$SJ$8,'Graph Data'!AM$1,'PCO Log'!$E$6:$SJ$6,"Approved")</f>
        <v>0</v>
      </c>
      <c r="AN34" s="276">
        <f>SUMIFS('PCO Log'!$E43:$SJ43,'PCO Log'!$E$8:$SJ$8,'Graph Data'!AN$1,'PCO Log'!$E$6:$SJ$6,"Approved")</f>
        <v>0</v>
      </c>
      <c r="AO34" s="276">
        <f>SUMIFS('PCO Log'!$E43:$SJ43,'PCO Log'!$E$8:$SJ$8,'Graph Data'!AO$1,'PCO Log'!$E$6:$SJ$6,"Approved")</f>
        <v>0</v>
      </c>
      <c r="AP34" s="276">
        <f>SUMIFS('PCO Log'!$E43:$SJ43,'PCO Log'!$E$8:$SJ$8,'Graph Data'!AP$1,'PCO Log'!$E$6:$SJ$6,"Approved")</f>
        <v>0</v>
      </c>
      <c r="AQ34" s="276">
        <f>SUMIFS('PCO Log'!$E43:$SJ43,'PCO Log'!$E$8:$SJ$8,'Graph Data'!AQ$1,'PCO Log'!$E$6:$SJ$6,"Approved")</f>
        <v>0</v>
      </c>
      <c r="AR34" s="276">
        <f>SUMIFS('PCO Log'!$E43:$SJ43,'PCO Log'!$E$8:$SJ$8,'Graph Data'!AR$1,'PCO Log'!$E$6:$SJ$6,"Approved")</f>
        <v>0</v>
      </c>
      <c r="AS34" s="276">
        <f>SUMIFS('PCO Log'!$E43:$SJ43,'PCO Log'!$E$8:$SJ$8,'Graph Data'!AS$1,'PCO Log'!$E$6:$SJ$6,"Approved")</f>
        <v>0</v>
      </c>
      <c r="AT34" s="276">
        <f>SUMIFS('PCO Log'!$E43:$SJ43,'PCO Log'!$E$8:$SJ$8,'Graph Data'!AT$1,'PCO Log'!$E$6:$SJ$6,"Approved")</f>
        <v>0</v>
      </c>
      <c r="AU34" s="276">
        <f>SUMIFS('PCO Log'!$E43:$SJ43,'PCO Log'!$E$8:$SJ$8,'Graph Data'!AU$1,'PCO Log'!$E$6:$SJ$6,"Approved")</f>
        <v>0</v>
      </c>
      <c r="AV34" s="276">
        <f>SUMIFS('PCO Log'!$E43:$SJ43,'PCO Log'!$E$8:$SJ$8,'Graph Data'!AV$1,'PCO Log'!$E$6:$SJ$6,"Approved")</f>
        <v>0</v>
      </c>
      <c r="AW34" s="276">
        <f>SUMIFS('PCO Log'!$E43:$SJ43,'PCO Log'!$E$8:$SJ$8,'Graph Data'!AW$1,'PCO Log'!$E$6:$SJ$6,"Approved")</f>
        <v>0</v>
      </c>
      <c r="AX34" s="276">
        <f>SUMIFS('PCO Log'!$E43:$SJ43,'PCO Log'!$E$8:$SJ$8,'Graph Data'!AX$1,'PCO Log'!$E$6:$SJ$6,"Approved")</f>
        <v>0</v>
      </c>
      <c r="AY34" s="276">
        <f>SUMIFS('PCO Log'!$E43:$SJ43,'PCO Log'!$E$8:$SJ$8,'Graph Data'!AY$1,'PCO Log'!$E$6:$SJ$6,"Approved")</f>
        <v>0</v>
      </c>
      <c r="AZ34" s="276">
        <f>SUMIFS('PCO Log'!$E43:$SJ43,'PCO Log'!$E$8:$SJ$8,'Graph Data'!AZ$1,'PCO Log'!$E$6:$SJ$6,"Approved")</f>
        <v>0</v>
      </c>
      <c r="BA34" s="276">
        <f>SUMIFS('PCO Log'!$E43:$SJ43,'PCO Log'!$E$8:$SJ$8,'Graph Data'!BA$1,'PCO Log'!$E$6:$SJ$6,"Approved")</f>
        <v>0</v>
      </c>
      <c r="BB34" s="276">
        <f>SUMIFS('PCO Log'!$E43:$SJ43,'PCO Log'!$E$8:$SJ$8,'Graph Data'!BB$1,'PCO Log'!$E$6:$SJ$6,"Approved")</f>
        <v>0</v>
      </c>
      <c r="BC34" s="276">
        <f>SUMIFS('PCO Log'!$E43:$SJ43,'PCO Log'!$E$8:$SJ$8,'Graph Data'!BC$1,'PCO Log'!$E$6:$SJ$6,"Approved")</f>
        <v>0</v>
      </c>
      <c r="BD34" s="276">
        <f>SUMIFS('PCO Log'!$E43:$SJ43,'PCO Log'!$E$8:$SJ$8,'Graph Data'!BD$1,'PCO Log'!$E$6:$SJ$6,"Approved")</f>
        <v>0</v>
      </c>
      <c r="BE34" s="276">
        <f>SUMIFS('PCO Log'!$E43:$SJ43,'PCO Log'!$E$8:$SJ$8,'Graph Data'!BE$1,'PCO Log'!$E$6:$SJ$6,"Approved")</f>
        <v>0</v>
      </c>
      <c r="BF34" s="276">
        <f>SUMIFS('PCO Log'!$E43:$SJ43,'PCO Log'!$E$8:$SJ$8,'Graph Data'!BF$1,'PCO Log'!$E$6:$SJ$6,"Approved")</f>
        <v>0</v>
      </c>
      <c r="BG34" s="276">
        <f>SUMIFS('PCO Log'!$E43:$SJ43,'PCO Log'!$E$8:$SJ$8,'Graph Data'!BG$1,'PCO Log'!$E$6:$SJ$6,"Approved")</f>
        <v>0</v>
      </c>
      <c r="BH34" s="276">
        <f>SUMIFS('PCO Log'!$E43:$SJ43,'PCO Log'!$E$8:$SJ$8,'Graph Data'!BH$1,'PCO Log'!$E$6:$SJ$6,"Approved")</f>
        <v>0</v>
      </c>
      <c r="BI34" s="276">
        <f>SUMIFS('PCO Log'!$E43:$SJ43,'PCO Log'!$E$8:$SJ$8,'Graph Data'!BI$1,'PCO Log'!$E$6:$SJ$6,"Approved")</f>
        <v>0</v>
      </c>
      <c r="BJ34" s="276">
        <f>SUMIFS('PCO Log'!$E43:$SJ43,'PCO Log'!$E$8:$SJ$8,'Graph Data'!BJ$1,'PCO Log'!$E$6:$SJ$6,"Approved")</f>
        <v>0</v>
      </c>
      <c r="BK34" s="276">
        <f>SUMIFS('PCO Log'!$E43:$SJ43,'PCO Log'!$E$8:$SJ$8,'Graph Data'!BK$1,'PCO Log'!$E$6:$SJ$6,"Approved")</f>
        <v>0</v>
      </c>
      <c r="BL34" s="276">
        <f>SUMIFS('PCO Log'!$E43:$SJ43,'PCO Log'!$E$8:$SJ$8,'Graph Data'!BL$1,'PCO Log'!$E$6:$SJ$6,"Approved")</f>
        <v>0</v>
      </c>
      <c r="BM34" s="276">
        <f>SUMIFS('PCO Log'!$E43:$SJ43,'PCO Log'!$E$8:$SJ$8,'Graph Data'!BM$1,'PCO Log'!$E$6:$SJ$6,"Approved")</f>
        <v>0</v>
      </c>
      <c r="BN34" s="276">
        <f>SUMIFS('PCO Log'!$E43:$SJ43,'PCO Log'!$E$8:$SJ$8,'Graph Data'!BN$1,'PCO Log'!$E$6:$SJ$6,"Approved")</f>
        <v>0</v>
      </c>
      <c r="BO34" s="276">
        <f>SUMIFS('PCO Log'!$E43:$SJ43,'PCO Log'!$E$8:$SJ$8,'Graph Data'!BO$1,'PCO Log'!$E$6:$SJ$6,"Approved")</f>
        <v>0</v>
      </c>
      <c r="BP34" s="276">
        <f>SUMIFS('PCO Log'!$E43:$SJ43,'PCO Log'!$E$8:$SJ$8,'Graph Data'!BP$1,'PCO Log'!$E$6:$SJ$6,"Approved")</f>
        <v>0</v>
      </c>
      <c r="BQ34" s="276">
        <f>SUMIFS('PCO Log'!$E43:$SJ43,'PCO Log'!$E$8:$SJ$8,'Graph Data'!BQ$1,'PCO Log'!$E$6:$SJ$6,"Approved")</f>
        <v>0</v>
      </c>
      <c r="BR34" s="276">
        <f>SUMIFS('PCO Log'!$E43:$SJ43,'PCO Log'!$E$8:$SJ$8,'Graph Data'!BR$1,'PCO Log'!$E$6:$SJ$6,"Approved")</f>
        <v>0</v>
      </c>
      <c r="BS34" s="276">
        <f>SUMIFS('PCO Log'!$E43:$SJ43,'PCO Log'!$E$8:$SJ$8,'Graph Data'!BS$1,'PCO Log'!$E$6:$SJ$6,"Approved")</f>
        <v>0</v>
      </c>
      <c r="BT34" s="276">
        <f>SUMIFS('PCO Log'!$E43:$SJ43,'PCO Log'!$E$8:$SJ$8,'Graph Data'!BT$1,'PCO Log'!$E$6:$SJ$6,"Approved")</f>
        <v>0</v>
      </c>
      <c r="BU34" s="276">
        <f>SUMIFS('PCO Log'!$E43:$SJ43,'PCO Log'!$E$8:$SJ$8,'Graph Data'!BU$1,'PCO Log'!$E$6:$SJ$6,"Approved")</f>
        <v>0</v>
      </c>
      <c r="BV34" s="276">
        <f>SUMIFS('PCO Log'!$E43:$SJ43,'PCO Log'!$E$8:$SJ$8,'Graph Data'!BV$1,'PCO Log'!$E$6:$SJ$6,"Approved")</f>
        <v>0</v>
      </c>
      <c r="BW34" s="276">
        <f>SUMIFS('PCO Log'!$E43:$SJ43,'PCO Log'!$E$8:$SJ$8,'Graph Data'!BW$1,'PCO Log'!$E$6:$SJ$6,"Approved")</f>
        <v>0</v>
      </c>
    </row>
    <row r="35" spans="1:75" x14ac:dyDescent="0.25">
      <c r="A35" s="273" t="s">
        <v>386</v>
      </c>
      <c r="B35" s="273">
        <f>'PCO Log'!AL6</f>
        <v>0</v>
      </c>
      <c r="C35" s="273">
        <f>'PCO Log'!AL4</f>
        <v>0</v>
      </c>
      <c r="D35" s="273">
        <f>'PCO Log'!AL7</f>
        <v>0</v>
      </c>
      <c r="E35" s="273">
        <f>'PCO Log'!AL3</f>
        <v>0</v>
      </c>
      <c r="F35" s="276">
        <f>'PCO Log'!AL9</f>
        <v>0</v>
      </c>
      <c r="G35" s="277">
        <f>'PCO Log'!AL5</f>
        <v>0</v>
      </c>
      <c r="I35" s="273" t="s">
        <v>310</v>
      </c>
      <c r="J35" s="273">
        <f>'Pay App 34'!H33</f>
        <v>0</v>
      </c>
      <c r="K35" s="273">
        <f>IF(L35&gt;0,'Pay App 34'!$G$149,0)</f>
        <v>0</v>
      </c>
      <c r="L35" s="273">
        <f>'Pay App 34'!H149</f>
        <v>0</v>
      </c>
      <c r="N35" s="273" t="str">
        <f>'Pay App 1'!B90</f>
        <v>07 60 00</v>
      </c>
      <c r="O35" s="273" t="str">
        <f>'Pay App 1'!C90</f>
        <v>Sheet Metal Flashing &amp; Trim</v>
      </c>
      <c r="P35" s="276">
        <f>SUMIFS('PCO Log'!$E44:$SJ44,'PCO Log'!$E$8:$SJ$8,'Graph Data'!P$1,'PCO Log'!$E$6:$SJ$6,"Approved")</f>
        <v>0</v>
      </c>
      <c r="Q35" s="276">
        <f>SUMIFS('PCO Log'!$E44:$SJ44,'PCO Log'!$E$8:$SJ$8,'Graph Data'!Q$1,'PCO Log'!$E$6:$SJ$6,"Approved")</f>
        <v>0</v>
      </c>
      <c r="R35" s="276">
        <f>SUMIFS('PCO Log'!$E44:$SJ44,'PCO Log'!$E$8:$SJ$8,'Graph Data'!R$1,'PCO Log'!$E$6:$SJ$6,"Approved")</f>
        <v>0</v>
      </c>
      <c r="S35" s="276">
        <f>SUMIFS('PCO Log'!$E44:$SJ44,'PCO Log'!$E$8:$SJ$8,'Graph Data'!S$1,'PCO Log'!$E$6:$SJ$6,"Approved")</f>
        <v>0</v>
      </c>
      <c r="T35" s="276">
        <f>SUMIFS('PCO Log'!$E44:$SJ44,'PCO Log'!$E$8:$SJ$8,'Graph Data'!T$1,'PCO Log'!$E$6:$SJ$6,"Approved")</f>
        <v>0</v>
      </c>
      <c r="U35" s="276">
        <f>SUMIFS('PCO Log'!$E44:$SJ44,'PCO Log'!$E$8:$SJ$8,'Graph Data'!U$1,'PCO Log'!$E$6:$SJ$6,"Approved")</f>
        <v>0</v>
      </c>
      <c r="V35" s="276">
        <f>SUMIFS('PCO Log'!$E44:$SJ44,'PCO Log'!$E$8:$SJ$8,'Graph Data'!V$1,'PCO Log'!$E$6:$SJ$6,"Approved")</f>
        <v>0</v>
      </c>
      <c r="W35" s="276">
        <f>SUMIFS('PCO Log'!$E44:$SJ44,'PCO Log'!$E$8:$SJ$8,'Graph Data'!W$1,'PCO Log'!$E$6:$SJ$6,"Approved")</f>
        <v>0</v>
      </c>
      <c r="X35" s="276">
        <f>SUMIFS('PCO Log'!$E44:$SJ44,'PCO Log'!$E$8:$SJ$8,'Graph Data'!X$1,'PCO Log'!$E$6:$SJ$6,"Approved")</f>
        <v>0</v>
      </c>
      <c r="Y35" s="276">
        <f>SUMIFS('PCO Log'!$E44:$SJ44,'PCO Log'!$E$8:$SJ$8,'Graph Data'!Y$1,'PCO Log'!$E$6:$SJ$6,"Approved")</f>
        <v>0</v>
      </c>
      <c r="Z35" s="276">
        <f>SUMIFS('PCO Log'!$E44:$SJ44,'PCO Log'!$E$8:$SJ$8,'Graph Data'!Z$1,'PCO Log'!$E$6:$SJ$6,"Approved")</f>
        <v>0</v>
      </c>
      <c r="AA35" s="276">
        <f>SUMIFS('PCO Log'!$E44:$SJ44,'PCO Log'!$E$8:$SJ$8,'Graph Data'!AA$1,'PCO Log'!$E$6:$SJ$6,"Approved")</f>
        <v>0</v>
      </c>
      <c r="AB35" s="276">
        <f>SUMIFS('PCO Log'!$E44:$SJ44,'PCO Log'!$E$8:$SJ$8,'Graph Data'!AB$1,'PCO Log'!$E$6:$SJ$6,"Approved")</f>
        <v>0</v>
      </c>
      <c r="AC35" s="276">
        <f>SUMIFS('PCO Log'!$E44:$SJ44,'PCO Log'!$E$8:$SJ$8,'Graph Data'!AC$1,'PCO Log'!$E$6:$SJ$6,"Approved")</f>
        <v>0</v>
      </c>
      <c r="AD35" s="276">
        <f>SUMIFS('PCO Log'!$E44:$SJ44,'PCO Log'!$E$8:$SJ$8,'Graph Data'!AD$1,'PCO Log'!$E$6:$SJ$6,"Approved")</f>
        <v>0</v>
      </c>
      <c r="AE35" s="276">
        <f>SUMIFS('PCO Log'!$E44:$SJ44,'PCO Log'!$E$8:$SJ$8,'Graph Data'!AE$1,'PCO Log'!$E$6:$SJ$6,"Approved")</f>
        <v>0</v>
      </c>
      <c r="AF35" s="276">
        <f>SUMIFS('PCO Log'!$E44:$SJ44,'PCO Log'!$E$8:$SJ$8,'Graph Data'!AF$1,'PCO Log'!$E$6:$SJ$6,"Approved")</f>
        <v>0</v>
      </c>
      <c r="AG35" s="276">
        <f>SUMIFS('PCO Log'!$E44:$SJ44,'PCO Log'!$E$8:$SJ$8,'Graph Data'!AG$1,'PCO Log'!$E$6:$SJ$6,"Approved")</f>
        <v>0</v>
      </c>
      <c r="AH35" s="276">
        <f>SUMIFS('PCO Log'!$E44:$SJ44,'PCO Log'!$E$8:$SJ$8,'Graph Data'!AH$1,'PCO Log'!$E$6:$SJ$6,"Approved")</f>
        <v>0</v>
      </c>
      <c r="AI35" s="276">
        <f>SUMIFS('PCO Log'!$E44:$SJ44,'PCO Log'!$E$8:$SJ$8,'Graph Data'!AI$1,'PCO Log'!$E$6:$SJ$6,"Approved")</f>
        <v>0</v>
      </c>
      <c r="AJ35" s="276">
        <f>SUMIFS('PCO Log'!$E44:$SJ44,'PCO Log'!$E$8:$SJ$8,'Graph Data'!AJ$1,'PCO Log'!$E$6:$SJ$6,"Approved")</f>
        <v>0</v>
      </c>
      <c r="AK35" s="276">
        <f>SUMIFS('PCO Log'!$E44:$SJ44,'PCO Log'!$E$8:$SJ$8,'Graph Data'!AK$1,'PCO Log'!$E$6:$SJ$6,"Approved")</f>
        <v>0</v>
      </c>
      <c r="AL35" s="276">
        <f>SUMIFS('PCO Log'!$E44:$SJ44,'PCO Log'!$E$8:$SJ$8,'Graph Data'!AL$1,'PCO Log'!$E$6:$SJ$6,"Approved")</f>
        <v>0</v>
      </c>
      <c r="AM35" s="276">
        <f>SUMIFS('PCO Log'!$E44:$SJ44,'PCO Log'!$E$8:$SJ$8,'Graph Data'!AM$1,'PCO Log'!$E$6:$SJ$6,"Approved")</f>
        <v>0</v>
      </c>
      <c r="AN35" s="276">
        <f>SUMIFS('PCO Log'!$E44:$SJ44,'PCO Log'!$E$8:$SJ$8,'Graph Data'!AN$1,'PCO Log'!$E$6:$SJ$6,"Approved")</f>
        <v>0</v>
      </c>
      <c r="AO35" s="276">
        <f>SUMIFS('PCO Log'!$E44:$SJ44,'PCO Log'!$E$8:$SJ$8,'Graph Data'!AO$1,'PCO Log'!$E$6:$SJ$6,"Approved")</f>
        <v>0</v>
      </c>
      <c r="AP35" s="276">
        <f>SUMIFS('PCO Log'!$E44:$SJ44,'PCO Log'!$E$8:$SJ$8,'Graph Data'!AP$1,'PCO Log'!$E$6:$SJ$6,"Approved")</f>
        <v>0</v>
      </c>
      <c r="AQ35" s="276">
        <f>SUMIFS('PCO Log'!$E44:$SJ44,'PCO Log'!$E$8:$SJ$8,'Graph Data'!AQ$1,'PCO Log'!$E$6:$SJ$6,"Approved")</f>
        <v>0</v>
      </c>
      <c r="AR35" s="276">
        <f>SUMIFS('PCO Log'!$E44:$SJ44,'PCO Log'!$E$8:$SJ$8,'Graph Data'!AR$1,'PCO Log'!$E$6:$SJ$6,"Approved")</f>
        <v>0</v>
      </c>
      <c r="AS35" s="276">
        <f>SUMIFS('PCO Log'!$E44:$SJ44,'PCO Log'!$E$8:$SJ$8,'Graph Data'!AS$1,'PCO Log'!$E$6:$SJ$6,"Approved")</f>
        <v>0</v>
      </c>
      <c r="AT35" s="276">
        <f>SUMIFS('PCO Log'!$E44:$SJ44,'PCO Log'!$E$8:$SJ$8,'Graph Data'!AT$1,'PCO Log'!$E$6:$SJ$6,"Approved")</f>
        <v>0</v>
      </c>
      <c r="AU35" s="276">
        <f>SUMIFS('PCO Log'!$E44:$SJ44,'PCO Log'!$E$8:$SJ$8,'Graph Data'!AU$1,'PCO Log'!$E$6:$SJ$6,"Approved")</f>
        <v>0</v>
      </c>
      <c r="AV35" s="276">
        <f>SUMIFS('PCO Log'!$E44:$SJ44,'PCO Log'!$E$8:$SJ$8,'Graph Data'!AV$1,'PCO Log'!$E$6:$SJ$6,"Approved")</f>
        <v>0</v>
      </c>
      <c r="AW35" s="276">
        <f>SUMIFS('PCO Log'!$E44:$SJ44,'PCO Log'!$E$8:$SJ$8,'Graph Data'!AW$1,'PCO Log'!$E$6:$SJ$6,"Approved")</f>
        <v>0</v>
      </c>
      <c r="AX35" s="276">
        <f>SUMIFS('PCO Log'!$E44:$SJ44,'PCO Log'!$E$8:$SJ$8,'Graph Data'!AX$1,'PCO Log'!$E$6:$SJ$6,"Approved")</f>
        <v>0</v>
      </c>
      <c r="AY35" s="276">
        <f>SUMIFS('PCO Log'!$E44:$SJ44,'PCO Log'!$E$8:$SJ$8,'Graph Data'!AY$1,'PCO Log'!$E$6:$SJ$6,"Approved")</f>
        <v>0</v>
      </c>
      <c r="AZ35" s="276">
        <f>SUMIFS('PCO Log'!$E44:$SJ44,'PCO Log'!$E$8:$SJ$8,'Graph Data'!AZ$1,'PCO Log'!$E$6:$SJ$6,"Approved")</f>
        <v>0</v>
      </c>
      <c r="BA35" s="276">
        <f>SUMIFS('PCO Log'!$E44:$SJ44,'PCO Log'!$E$8:$SJ$8,'Graph Data'!BA$1,'PCO Log'!$E$6:$SJ$6,"Approved")</f>
        <v>0</v>
      </c>
      <c r="BB35" s="276">
        <f>SUMIFS('PCO Log'!$E44:$SJ44,'PCO Log'!$E$8:$SJ$8,'Graph Data'!BB$1,'PCO Log'!$E$6:$SJ$6,"Approved")</f>
        <v>0</v>
      </c>
      <c r="BC35" s="276">
        <f>SUMIFS('PCO Log'!$E44:$SJ44,'PCO Log'!$E$8:$SJ$8,'Graph Data'!BC$1,'PCO Log'!$E$6:$SJ$6,"Approved")</f>
        <v>0</v>
      </c>
      <c r="BD35" s="276">
        <f>SUMIFS('PCO Log'!$E44:$SJ44,'PCO Log'!$E$8:$SJ$8,'Graph Data'!BD$1,'PCO Log'!$E$6:$SJ$6,"Approved")</f>
        <v>0</v>
      </c>
      <c r="BE35" s="276">
        <f>SUMIFS('PCO Log'!$E44:$SJ44,'PCO Log'!$E$8:$SJ$8,'Graph Data'!BE$1,'PCO Log'!$E$6:$SJ$6,"Approved")</f>
        <v>0</v>
      </c>
      <c r="BF35" s="276">
        <f>SUMIFS('PCO Log'!$E44:$SJ44,'PCO Log'!$E$8:$SJ$8,'Graph Data'!BF$1,'PCO Log'!$E$6:$SJ$6,"Approved")</f>
        <v>0</v>
      </c>
      <c r="BG35" s="276">
        <f>SUMIFS('PCO Log'!$E44:$SJ44,'PCO Log'!$E$8:$SJ$8,'Graph Data'!BG$1,'PCO Log'!$E$6:$SJ$6,"Approved")</f>
        <v>0</v>
      </c>
      <c r="BH35" s="276">
        <f>SUMIFS('PCO Log'!$E44:$SJ44,'PCO Log'!$E$8:$SJ$8,'Graph Data'!BH$1,'PCO Log'!$E$6:$SJ$6,"Approved")</f>
        <v>0</v>
      </c>
      <c r="BI35" s="276">
        <f>SUMIFS('PCO Log'!$E44:$SJ44,'PCO Log'!$E$8:$SJ$8,'Graph Data'!BI$1,'PCO Log'!$E$6:$SJ$6,"Approved")</f>
        <v>0</v>
      </c>
      <c r="BJ35" s="276">
        <f>SUMIFS('PCO Log'!$E44:$SJ44,'PCO Log'!$E$8:$SJ$8,'Graph Data'!BJ$1,'PCO Log'!$E$6:$SJ$6,"Approved")</f>
        <v>0</v>
      </c>
      <c r="BK35" s="276">
        <f>SUMIFS('PCO Log'!$E44:$SJ44,'PCO Log'!$E$8:$SJ$8,'Graph Data'!BK$1,'PCO Log'!$E$6:$SJ$6,"Approved")</f>
        <v>0</v>
      </c>
      <c r="BL35" s="276">
        <f>SUMIFS('PCO Log'!$E44:$SJ44,'PCO Log'!$E$8:$SJ$8,'Graph Data'!BL$1,'PCO Log'!$E$6:$SJ$6,"Approved")</f>
        <v>0</v>
      </c>
      <c r="BM35" s="276">
        <f>SUMIFS('PCO Log'!$E44:$SJ44,'PCO Log'!$E$8:$SJ$8,'Graph Data'!BM$1,'PCO Log'!$E$6:$SJ$6,"Approved")</f>
        <v>0</v>
      </c>
      <c r="BN35" s="276">
        <f>SUMIFS('PCO Log'!$E44:$SJ44,'PCO Log'!$E$8:$SJ$8,'Graph Data'!BN$1,'PCO Log'!$E$6:$SJ$6,"Approved")</f>
        <v>0</v>
      </c>
      <c r="BO35" s="276">
        <f>SUMIFS('PCO Log'!$E44:$SJ44,'PCO Log'!$E$8:$SJ$8,'Graph Data'!BO$1,'PCO Log'!$E$6:$SJ$6,"Approved")</f>
        <v>0</v>
      </c>
      <c r="BP35" s="276">
        <f>SUMIFS('PCO Log'!$E44:$SJ44,'PCO Log'!$E$8:$SJ$8,'Graph Data'!BP$1,'PCO Log'!$E$6:$SJ$6,"Approved")</f>
        <v>0</v>
      </c>
      <c r="BQ35" s="276">
        <f>SUMIFS('PCO Log'!$E44:$SJ44,'PCO Log'!$E$8:$SJ$8,'Graph Data'!BQ$1,'PCO Log'!$E$6:$SJ$6,"Approved")</f>
        <v>0</v>
      </c>
      <c r="BR35" s="276">
        <f>SUMIFS('PCO Log'!$E44:$SJ44,'PCO Log'!$E$8:$SJ$8,'Graph Data'!BR$1,'PCO Log'!$E$6:$SJ$6,"Approved")</f>
        <v>0</v>
      </c>
      <c r="BS35" s="276">
        <f>SUMIFS('PCO Log'!$E44:$SJ44,'PCO Log'!$E$8:$SJ$8,'Graph Data'!BS$1,'PCO Log'!$E$6:$SJ$6,"Approved")</f>
        <v>0</v>
      </c>
      <c r="BT35" s="276">
        <f>SUMIFS('PCO Log'!$E44:$SJ44,'PCO Log'!$E$8:$SJ$8,'Graph Data'!BT$1,'PCO Log'!$E$6:$SJ$6,"Approved")</f>
        <v>0</v>
      </c>
      <c r="BU35" s="276">
        <f>SUMIFS('PCO Log'!$E44:$SJ44,'PCO Log'!$E$8:$SJ$8,'Graph Data'!BU$1,'PCO Log'!$E$6:$SJ$6,"Approved")</f>
        <v>0</v>
      </c>
      <c r="BV35" s="276">
        <f>SUMIFS('PCO Log'!$E44:$SJ44,'PCO Log'!$E$8:$SJ$8,'Graph Data'!BV$1,'PCO Log'!$E$6:$SJ$6,"Approved")</f>
        <v>0</v>
      </c>
      <c r="BW35" s="276">
        <f>SUMIFS('PCO Log'!$E44:$SJ44,'PCO Log'!$E$8:$SJ$8,'Graph Data'!BW$1,'PCO Log'!$E$6:$SJ$6,"Approved")</f>
        <v>0</v>
      </c>
    </row>
    <row r="36" spans="1:75" x14ac:dyDescent="0.25">
      <c r="A36" s="273" t="s">
        <v>387</v>
      </c>
      <c r="B36" s="273">
        <f>'PCO Log'!AM6</f>
        <v>0</v>
      </c>
      <c r="C36" s="273">
        <f>'PCO Log'!AM4</f>
        <v>0</v>
      </c>
      <c r="D36" s="273">
        <f>'PCO Log'!AM7</f>
        <v>0</v>
      </c>
      <c r="E36" s="273">
        <f>'PCO Log'!AM3</f>
        <v>0</v>
      </c>
      <c r="F36" s="276">
        <f>'PCO Log'!AM9</f>
        <v>0</v>
      </c>
      <c r="G36" s="277">
        <f>'PCO Log'!AM5</f>
        <v>0</v>
      </c>
      <c r="I36" s="273" t="s">
        <v>311</v>
      </c>
      <c r="J36" s="273">
        <f>'Pay App 35'!H33</f>
        <v>0</v>
      </c>
      <c r="K36" s="273">
        <f>IF(L36&gt;0,'Pay App 35'!$G$149,0)</f>
        <v>0</v>
      </c>
      <c r="L36" s="273">
        <f>'Pay App 35'!H149</f>
        <v>0</v>
      </c>
      <c r="N36" s="273" t="str">
        <f>'Pay App 1'!B91</f>
        <v>07 80 00</v>
      </c>
      <c r="O36" s="273" t="str">
        <f>'Pay App 1'!C91</f>
        <v>Fireproofing</v>
      </c>
      <c r="P36" s="276">
        <f>SUMIFS('PCO Log'!$E45:$SJ45,'PCO Log'!$E$8:$SJ$8,'Graph Data'!P$1,'PCO Log'!$E$6:$SJ$6,"Approved")</f>
        <v>0</v>
      </c>
      <c r="Q36" s="276">
        <f>SUMIFS('PCO Log'!$E45:$SJ45,'PCO Log'!$E$8:$SJ$8,'Graph Data'!Q$1,'PCO Log'!$E$6:$SJ$6,"Approved")</f>
        <v>0</v>
      </c>
      <c r="R36" s="276">
        <f>SUMIFS('PCO Log'!$E45:$SJ45,'PCO Log'!$E$8:$SJ$8,'Graph Data'!R$1,'PCO Log'!$E$6:$SJ$6,"Approved")</f>
        <v>0</v>
      </c>
      <c r="S36" s="276">
        <f>SUMIFS('PCO Log'!$E45:$SJ45,'PCO Log'!$E$8:$SJ$8,'Graph Data'!S$1,'PCO Log'!$E$6:$SJ$6,"Approved")</f>
        <v>0</v>
      </c>
      <c r="T36" s="276">
        <f>SUMIFS('PCO Log'!$E45:$SJ45,'PCO Log'!$E$8:$SJ$8,'Graph Data'!T$1,'PCO Log'!$E$6:$SJ$6,"Approved")</f>
        <v>0</v>
      </c>
      <c r="U36" s="276">
        <f>SUMIFS('PCO Log'!$E45:$SJ45,'PCO Log'!$E$8:$SJ$8,'Graph Data'!U$1,'PCO Log'!$E$6:$SJ$6,"Approved")</f>
        <v>0</v>
      </c>
      <c r="V36" s="276">
        <f>SUMIFS('PCO Log'!$E45:$SJ45,'PCO Log'!$E$8:$SJ$8,'Graph Data'!V$1,'PCO Log'!$E$6:$SJ$6,"Approved")</f>
        <v>0</v>
      </c>
      <c r="W36" s="276">
        <f>SUMIFS('PCO Log'!$E45:$SJ45,'PCO Log'!$E$8:$SJ$8,'Graph Data'!W$1,'PCO Log'!$E$6:$SJ$6,"Approved")</f>
        <v>0</v>
      </c>
      <c r="X36" s="276">
        <f>SUMIFS('PCO Log'!$E45:$SJ45,'PCO Log'!$E$8:$SJ$8,'Graph Data'!X$1,'PCO Log'!$E$6:$SJ$6,"Approved")</f>
        <v>0</v>
      </c>
      <c r="Y36" s="276">
        <f>SUMIFS('PCO Log'!$E45:$SJ45,'PCO Log'!$E$8:$SJ$8,'Graph Data'!Y$1,'PCO Log'!$E$6:$SJ$6,"Approved")</f>
        <v>0</v>
      </c>
      <c r="Z36" s="276">
        <f>SUMIFS('PCO Log'!$E45:$SJ45,'PCO Log'!$E$8:$SJ$8,'Graph Data'!Z$1,'PCO Log'!$E$6:$SJ$6,"Approved")</f>
        <v>0</v>
      </c>
      <c r="AA36" s="276">
        <f>SUMIFS('PCO Log'!$E45:$SJ45,'PCO Log'!$E$8:$SJ$8,'Graph Data'!AA$1,'PCO Log'!$E$6:$SJ$6,"Approved")</f>
        <v>0</v>
      </c>
      <c r="AB36" s="276">
        <f>SUMIFS('PCO Log'!$E45:$SJ45,'PCO Log'!$E$8:$SJ$8,'Graph Data'!AB$1,'PCO Log'!$E$6:$SJ$6,"Approved")</f>
        <v>0</v>
      </c>
      <c r="AC36" s="276">
        <f>SUMIFS('PCO Log'!$E45:$SJ45,'PCO Log'!$E$8:$SJ$8,'Graph Data'!AC$1,'PCO Log'!$E$6:$SJ$6,"Approved")</f>
        <v>0</v>
      </c>
      <c r="AD36" s="276">
        <f>SUMIFS('PCO Log'!$E45:$SJ45,'PCO Log'!$E$8:$SJ$8,'Graph Data'!AD$1,'PCO Log'!$E$6:$SJ$6,"Approved")</f>
        <v>0</v>
      </c>
      <c r="AE36" s="276">
        <f>SUMIFS('PCO Log'!$E45:$SJ45,'PCO Log'!$E$8:$SJ$8,'Graph Data'!AE$1,'PCO Log'!$E$6:$SJ$6,"Approved")</f>
        <v>0</v>
      </c>
      <c r="AF36" s="276">
        <f>SUMIFS('PCO Log'!$E45:$SJ45,'PCO Log'!$E$8:$SJ$8,'Graph Data'!AF$1,'PCO Log'!$E$6:$SJ$6,"Approved")</f>
        <v>0</v>
      </c>
      <c r="AG36" s="276">
        <f>SUMIFS('PCO Log'!$E45:$SJ45,'PCO Log'!$E$8:$SJ$8,'Graph Data'!AG$1,'PCO Log'!$E$6:$SJ$6,"Approved")</f>
        <v>0</v>
      </c>
      <c r="AH36" s="276">
        <f>SUMIFS('PCO Log'!$E45:$SJ45,'PCO Log'!$E$8:$SJ$8,'Graph Data'!AH$1,'PCO Log'!$E$6:$SJ$6,"Approved")</f>
        <v>0</v>
      </c>
      <c r="AI36" s="276">
        <f>SUMIFS('PCO Log'!$E45:$SJ45,'PCO Log'!$E$8:$SJ$8,'Graph Data'!AI$1,'PCO Log'!$E$6:$SJ$6,"Approved")</f>
        <v>0</v>
      </c>
      <c r="AJ36" s="276">
        <f>SUMIFS('PCO Log'!$E45:$SJ45,'PCO Log'!$E$8:$SJ$8,'Graph Data'!AJ$1,'PCO Log'!$E$6:$SJ$6,"Approved")</f>
        <v>0</v>
      </c>
      <c r="AK36" s="276">
        <f>SUMIFS('PCO Log'!$E45:$SJ45,'PCO Log'!$E$8:$SJ$8,'Graph Data'!AK$1,'PCO Log'!$E$6:$SJ$6,"Approved")</f>
        <v>0</v>
      </c>
      <c r="AL36" s="276">
        <f>SUMIFS('PCO Log'!$E45:$SJ45,'PCO Log'!$E$8:$SJ$8,'Graph Data'!AL$1,'PCO Log'!$E$6:$SJ$6,"Approved")</f>
        <v>0</v>
      </c>
      <c r="AM36" s="276">
        <f>SUMIFS('PCO Log'!$E45:$SJ45,'PCO Log'!$E$8:$SJ$8,'Graph Data'!AM$1,'PCO Log'!$E$6:$SJ$6,"Approved")</f>
        <v>0</v>
      </c>
      <c r="AN36" s="276">
        <f>SUMIFS('PCO Log'!$E45:$SJ45,'PCO Log'!$E$8:$SJ$8,'Graph Data'!AN$1,'PCO Log'!$E$6:$SJ$6,"Approved")</f>
        <v>0</v>
      </c>
      <c r="AO36" s="276">
        <f>SUMIFS('PCO Log'!$E45:$SJ45,'PCO Log'!$E$8:$SJ$8,'Graph Data'!AO$1,'PCO Log'!$E$6:$SJ$6,"Approved")</f>
        <v>0</v>
      </c>
      <c r="AP36" s="276">
        <f>SUMIFS('PCO Log'!$E45:$SJ45,'PCO Log'!$E$8:$SJ$8,'Graph Data'!AP$1,'PCO Log'!$E$6:$SJ$6,"Approved")</f>
        <v>0</v>
      </c>
      <c r="AQ36" s="276">
        <f>SUMIFS('PCO Log'!$E45:$SJ45,'PCO Log'!$E$8:$SJ$8,'Graph Data'!AQ$1,'PCO Log'!$E$6:$SJ$6,"Approved")</f>
        <v>0</v>
      </c>
      <c r="AR36" s="276">
        <f>SUMIFS('PCO Log'!$E45:$SJ45,'PCO Log'!$E$8:$SJ$8,'Graph Data'!AR$1,'PCO Log'!$E$6:$SJ$6,"Approved")</f>
        <v>0</v>
      </c>
      <c r="AS36" s="276">
        <f>SUMIFS('PCO Log'!$E45:$SJ45,'PCO Log'!$E$8:$SJ$8,'Graph Data'!AS$1,'PCO Log'!$E$6:$SJ$6,"Approved")</f>
        <v>0</v>
      </c>
      <c r="AT36" s="276">
        <f>SUMIFS('PCO Log'!$E45:$SJ45,'PCO Log'!$E$8:$SJ$8,'Graph Data'!AT$1,'PCO Log'!$E$6:$SJ$6,"Approved")</f>
        <v>0</v>
      </c>
      <c r="AU36" s="276">
        <f>SUMIFS('PCO Log'!$E45:$SJ45,'PCO Log'!$E$8:$SJ$8,'Graph Data'!AU$1,'PCO Log'!$E$6:$SJ$6,"Approved")</f>
        <v>0</v>
      </c>
      <c r="AV36" s="276">
        <f>SUMIFS('PCO Log'!$E45:$SJ45,'PCO Log'!$E$8:$SJ$8,'Graph Data'!AV$1,'PCO Log'!$E$6:$SJ$6,"Approved")</f>
        <v>0</v>
      </c>
      <c r="AW36" s="276">
        <f>SUMIFS('PCO Log'!$E45:$SJ45,'PCO Log'!$E$8:$SJ$8,'Graph Data'!AW$1,'PCO Log'!$E$6:$SJ$6,"Approved")</f>
        <v>0</v>
      </c>
      <c r="AX36" s="276">
        <f>SUMIFS('PCO Log'!$E45:$SJ45,'PCO Log'!$E$8:$SJ$8,'Graph Data'!AX$1,'PCO Log'!$E$6:$SJ$6,"Approved")</f>
        <v>0</v>
      </c>
      <c r="AY36" s="276">
        <f>SUMIFS('PCO Log'!$E45:$SJ45,'PCO Log'!$E$8:$SJ$8,'Graph Data'!AY$1,'PCO Log'!$E$6:$SJ$6,"Approved")</f>
        <v>0</v>
      </c>
      <c r="AZ36" s="276">
        <f>SUMIFS('PCO Log'!$E45:$SJ45,'PCO Log'!$E$8:$SJ$8,'Graph Data'!AZ$1,'PCO Log'!$E$6:$SJ$6,"Approved")</f>
        <v>0</v>
      </c>
      <c r="BA36" s="276">
        <f>SUMIFS('PCO Log'!$E45:$SJ45,'PCO Log'!$E$8:$SJ$8,'Graph Data'!BA$1,'PCO Log'!$E$6:$SJ$6,"Approved")</f>
        <v>0</v>
      </c>
      <c r="BB36" s="276">
        <f>SUMIFS('PCO Log'!$E45:$SJ45,'PCO Log'!$E$8:$SJ$8,'Graph Data'!BB$1,'PCO Log'!$E$6:$SJ$6,"Approved")</f>
        <v>0</v>
      </c>
      <c r="BC36" s="276">
        <f>SUMIFS('PCO Log'!$E45:$SJ45,'PCO Log'!$E$8:$SJ$8,'Graph Data'!BC$1,'PCO Log'!$E$6:$SJ$6,"Approved")</f>
        <v>0</v>
      </c>
      <c r="BD36" s="276">
        <f>SUMIFS('PCO Log'!$E45:$SJ45,'PCO Log'!$E$8:$SJ$8,'Graph Data'!BD$1,'PCO Log'!$E$6:$SJ$6,"Approved")</f>
        <v>0</v>
      </c>
      <c r="BE36" s="276">
        <f>SUMIFS('PCO Log'!$E45:$SJ45,'PCO Log'!$E$8:$SJ$8,'Graph Data'!BE$1,'PCO Log'!$E$6:$SJ$6,"Approved")</f>
        <v>0</v>
      </c>
      <c r="BF36" s="276">
        <f>SUMIFS('PCO Log'!$E45:$SJ45,'PCO Log'!$E$8:$SJ$8,'Graph Data'!BF$1,'PCO Log'!$E$6:$SJ$6,"Approved")</f>
        <v>0</v>
      </c>
      <c r="BG36" s="276">
        <f>SUMIFS('PCO Log'!$E45:$SJ45,'PCO Log'!$E$8:$SJ$8,'Graph Data'!BG$1,'PCO Log'!$E$6:$SJ$6,"Approved")</f>
        <v>0</v>
      </c>
      <c r="BH36" s="276">
        <f>SUMIFS('PCO Log'!$E45:$SJ45,'PCO Log'!$E$8:$SJ$8,'Graph Data'!BH$1,'PCO Log'!$E$6:$SJ$6,"Approved")</f>
        <v>0</v>
      </c>
      <c r="BI36" s="276">
        <f>SUMIFS('PCO Log'!$E45:$SJ45,'PCO Log'!$E$8:$SJ$8,'Graph Data'!BI$1,'PCO Log'!$E$6:$SJ$6,"Approved")</f>
        <v>0</v>
      </c>
      <c r="BJ36" s="276">
        <f>SUMIFS('PCO Log'!$E45:$SJ45,'PCO Log'!$E$8:$SJ$8,'Graph Data'!BJ$1,'PCO Log'!$E$6:$SJ$6,"Approved")</f>
        <v>0</v>
      </c>
      <c r="BK36" s="276">
        <f>SUMIFS('PCO Log'!$E45:$SJ45,'PCO Log'!$E$8:$SJ$8,'Graph Data'!BK$1,'PCO Log'!$E$6:$SJ$6,"Approved")</f>
        <v>0</v>
      </c>
      <c r="BL36" s="276">
        <f>SUMIFS('PCO Log'!$E45:$SJ45,'PCO Log'!$E$8:$SJ$8,'Graph Data'!BL$1,'PCO Log'!$E$6:$SJ$6,"Approved")</f>
        <v>0</v>
      </c>
      <c r="BM36" s="276">
        <f>SUMIFS('PCO Log'!$E45:$SJ45,'PCO Log'!$E$8:$SJ$8,'Graph Data'!BM$1,'PCO Log'!$E$6:$SJ$6,"Approved")</f>
        <v>0</v>
      </c>
      <c r="BN36" s="276">
        <f>SUMIFS('PCO Log'!$E45:$SJ45,'PCO Log'!$E$8:$SJ$8,'Graph Data'!BN$1,'PCO Log'!$E$6:$SJ$6,"Approved")</f>
        <v>0</v>
      </c>
      <c r="BO36" s="276">
        <f>SUMIFS('PCO Log'!$E45:$SJ45,'PCO Log'!$E$8:$SJ$8,'Graph Data'!BO$1,'PCO Log'!$E$6:$SJ$6,"Approved")</f>
        <v>0</v>
      </c>
      <c r="BP36" s="276">
        <f>SUMIFS('PCO Log'!$E45:$SJ45,'PCO Log'!$E$8:$SJ$8,'Graph Data'!BP$1,'PCO Log'!$E$6:$SJ$6,"Approved")</f>
        <v>0</v>
      </c>
      <c r="BQ36" s="276">
        <f>SUMIFS('PCO Log'!$E45:$SJ45,'PCO Log'!$E$8:$SJ$8,'Graph Data'!BQ$1,'PCO Log'!$E$6:$SJ$6,"Approved")</f>
        <v>0</v>
      </c>
      <c r="BR36" s="276">
        <f>SUMIFS('PCO Log'!$E45:$SJ45,'PCO Log'!$E$8:$SJ$8,'Graph Data'!BR$1,'PCO Log'!$E$6:$SJ$6,"Approved")</f>
        <v>0</v>
      </c>
      <c r="BS36" s="276">
        <f>SUMIFS('PCO Log'!$E45:$SJ45,'PCO Log'!$E$8:$SJ$8,'Graph Data'!BS$1,'PCO Log'!$E$6:$SJ$6,"Approved")</f>
        <v>0</v>
      </c>
      <c r="BT36" s="276">
        <f>SUMIFS('PCO Log'!$E45:$SJ45,'PCO Log'!$E$8:$SJ$8,'Graph Data'!BT$1,'PCO Log'!$E$6:$SJ$6,"Approved")</f>
        <v>0</v>
      </c>
      <c r="BU36" s="276">
        <f>SUMIFS('PCO Log'!$E45:$SJ45,'PCO Log'!$E$8:$SJ$8,'Graph Data'!BU$1,'PCO Log'!$E$6:$SJ$6,"Approved")</f>
        <v>0</v>
      </c>
      <c r="BV36" s="276">
        <f>SUMIFS('PCO Log'!$E45:$SJ45,'PCO Log'!$E$8:$SJ$8,'Graph Data'!BV$1,'PCO Log'!$E$6:$SJ$6,"Approved")</f>
        <v>0</v>
      </c>
      <c r="BW36" s="276">
        <f>SUMIFS('PCO Log'!$E45:$SJ45,'PCO Log'!$E$8:$SJ$8,'Graph Data'!BW$1,'PCO Log'!$E$6:$SJ$6,"Approved")</f>
        <v>0</v>
      </c>
    </row>
    <row r="37" spans="1:75" x14ac:dyDescent="0.25">
      <c r="A37" s="273" t="s">
        <v>388</v>
      </c>
      <c r="B37" s="273">
        <f>'PCO Log'!AN6</f>
        <v>0</v>
      </c>
      <c r="C37" s="273">
        <f>'PCO Log'!AN4</f>
        <v>0</v>
      </c>
      <c r="D37" s="273">
        <f>'PCO Log'!AN7</f>
        <v>0</v>
      </c>
      <c r="E37" s="273">
        <f>'PCO Log'!AN3</f>
        <v>0</v>
      </c>
      <c r="F37" s="276">
        <f>'PCO Log'!AN9</f>
        <v>0</v>
      </c>
      <c r="G37" s="277">
        <f>'PCO Log'!AN5</f>
        <v>0</v>
      </c>
      <c r="I37" s="273" t="s">
        <v>312</v>
      </c>
      <c r="J37" s="273">
        <f>'Pay App 36'!H33</f>
        <v>0</v>
      </c>
      <c r="K37" s="273">
        <f>IF(L37&gt;0,'Pay App 36'!$G$149,0)</f>
        <v>0</v>
      </c>
      <c r="L37" s="273">
        <f>'Pay App 36'!H149</f>
        <v>0</v>
      </c>
      <c r="N37" s="273" t="str">
        <f>'Pay App 1'!B92</f>
        <v>07 90 00</v>
      </c>
      <c r="O37" s="273" t="str">
        <f>'Pay App 1'!C92</f>
        <v>Joint Sealants</v>
      </c>
      <c r="P37" s="276">
        <f>SUMIFS('PCO Log'!$E46:$SJ46,'PCO Log'!$E$8:$SJ$8,'Graph Data'!P$1,'PCO Log'!$E$6:$SJ$6,"Approved")</f>
        <v>0</v>
      </c>
      <c r="Q37" s="276">
        <f>SUMIFS('PCO Log'!$E46:$SJ46,'PCO Log'!$E$8:$SJ$8,'Graph Data'!Q$1,'PCO Log'!$E$6:$SJ$6,"Approved")</f>
        <v>0</v>
      </c>
      <c r="R37" s="276">
        <f>SUMIFS('PCO Log'!$E46:$SJ46,'PCO Log'!$E$8:$SJ$8,'Graph Data'!R$1,'PCO Log'!$E$6:$SJ$6,"Approved")</f>
        <v>0</v>
      </c>
      <c r="S37" s="276">
        <f>SUMIFS('PCO Log'!$E46:$SJ46,'PCO Log'!$E$8:$SJ$8,'Graph Data'!S$1,'PCO Log'!$E$6:$SJ$6,"Approved")</f>
        <v>0</v>
      </c>
      <c r="T37" s="276">
        <f>SUMIFS('PCO Log'!$E46:$SJ46,'PCO Log'!$E$8:$SJ$8,'Graph Data'!T$1,'PCO Log'!$E$6:$SJ$6,"Approved")</f>
        <v>0</v>
      </c>
      <c r="U37" s="276">
        <f>SUMIFS('PCO Log'!$E46:$SJ46,'PCO Log'!$E$8:$SJ$8,'Graph Data'!U$1,'PCO Log'!$E$6:$SJ$6,"Approved")</f>
        <v>0</v>
      </c>
      <c r="V37" s="276">
        <f>SUMIFS('PCO Log'!$E46:$SJ46,'PCO Log'!$E$8:$SJ$8,'Graph Data'!V$1,'PCO Log'!$E$6:$SJ$6,"Approved")</f>
        <v>0</v>
      </c>
      <c r="W37" s="276">
        <f>SUMIFS('PCO Log'!$E46:$SJ46,'PCO Log'!$E$8:$SJ$8,'Graph Data'!W$1,'PCO Log'!$E$6:$SJ$6,"Approved")</f>
        <v>0</v>
      </c>
      <c r="X37" s="276">
        <f>SUMIFS('PCO Log'!$E46:$SJ46,'PCO Log'!$E$8:$SJ$8,'Graph Data'!X$1,'PCO Log'!$E$6:$SJ$6,"Approved")</f>
        <v>0</v>
      </c>
      <c r="Y37" s="276">
        <f>SUMIFS('PCO Log'!$E46:$SJ46,'PCO Log'!$E$8:$SJ$8,'Graph Data'!Y$1,'PCO Log'!$E$6:$SJ$6,"Approved")</f>
        <v>0</v>
      </c>
      <c r="Z37" s="276">
        <f>SUMIFS('PCO Log'!$E46:$SJ46,'PCO Log'!$E$8:$SJ$8,'Graph Data'!Z$1,'PCO Log'!$E$6:$SJ$6,"Approved")</f>
        <v>0</v>
      </c>
      <c r="AA37" s="276">
        <f>SUMIFS('PCO Log'!$E46:$SJ46,'PCO Log'!$E$8:$SJ$8,'Graph Data'!AA$1,'PCO Log'!$E$6:$SJ$6,"Approved")</f>
        <v>0</v>
      </c>
      <c r="AB37" s="276">
        <f>SUMIFS('PCO Log'!$E46:$SJ46,'PCO Log'!$E$8:$SJ$8,'Graph Data'!AB$1,'PCO Log'!$E$6:$SJ$6,"Approved")</f>
        <v>0</v>
      </c>
      <c r="AC37" s="276">
        <f>SUMIFS('PCO Log'!$E46:$SJ46,'PCO Log'!$E$8:$SJ$8,'Graph Data'!AC$1,'PCO Log'!$E$6:$SJ$6,"Approved")</f>
        <v>0</v>
      </c>
      <c r="AD37" s="276">
        <f>SUMIFS('PCO Log'!$E46:$SJ46,'PCO Log'!$E$8:$SJ$8,'Graph Data'!AD$1,'PCO Log'!$E$6:$SJ$6,"Approved")</f>
        <v>0</v>
      </c>
      <c r="AE37" s="276">
        <f>SUMIFS('PCO Log'!$E46:$SJ46,'PCO Log'!$E$8:$SJ$8,'Graph Data'!AE$1,'PCO Log'!$E$6:$SJ$6,"Approved")</f>
        <v>0</v>
      </c>
      <c r="AF37" s="276">
        <f>SUMIFS('PCO Log'!$E46:$SJ46,'PCO Log'!$E$8:$SJ$8,'Graph Data'!AF$1,'PCO Log'!$E$6:$SJ$6,"Approved")</f>
        <v>0</v>
      </c>
      <c r="AG37" s="276">
        <f>SUMIFS('PCO Log'!$E46:$SJ46,'PCO Log'!$E$8:$SJ$8,'Graph Data'!AG$1,'PCO Log'!$E$6:$SJ$6,"Approved")</f>
        <v>0</v>
      </c>
      <c r="AH37" s="276">
        <f>SUMIFS('PCO Log'!$E46:$SJ46,'PCO Log'!$E$8:$SJ$8,'Graph Data'!AH$1,'PCO Log'!$E$6:$SJ$6,"Approved")</f>
        <v>0</v>
      </c>
      <c r="AI37" s="276">
        <f>SUMIFS('PCO Log'!$E46:$SJ46,'PCO Log'!$E$8:$SJ$8,'Graph Data'!AI$1,'PCO Log'!$E$6:$SJ$6,"Approved")</f>
        <v>0</v>
      </c>
      <c r="AJ37" s="276">
        <f>SUMIFS('PCO Log'!$E46:$SJ46,'PCO Log'!$E$8:$SJ$8,'Graph Data'!AJ$1,'PCO Log'!$E$6:$SJ$6,"Approved")</f>
        <v>0</v>
      </c>
      <c r="AK37" s="276">
        <f>SUMIFS('PCO Log'!$E46:$SJ46,'PCO Log'!$E$8:$SJ$8,'Graph Data'!AK$1,'PCO Log'!$E$6:$SJ$6,"Approved")</f>
        <v>0</v>
      </c>
      <c r="AL37" s="276">
        <f>SUMIFS('PCO Log'!$E46:$SJ46,'PCO Log'!$E$8:$SJ$8,'Graph Data'!AL$1,'PCO Log'!$E$6:$SJ$6,"Approved")</f>
        <v>0</v>
      </c>
      <c r="AM37" s="276">
        <f>SUMIFS('PCO Log'!$E46:$SJ46,'PCO Log'!$E$8:$SJ$8,'Graph Data'!AM$1,'PCO Log'!$E$6:$SJ$6,"Approved")</f>
        <v>0</v>
      </c>
      <c r="AN37" s="276">
        <f>SUMIFS('PCO Log'!$E46:$SJ46,'PCO Log'!$E$8:$SJ$8,'Graph Data'!AN$1,'PCO Log'!$E$6:$SJ$6,"Approved")</f>
        <v>0</v>
      </c>
      <c r="AO37" s="276">
        <f>SUMIFS('PCO Log'!$E46:$SJ46,'PCO Log'!$E$8:$SJ$8,'Graph Data'!AO$1,'PCO Log'!$E$6:$SJ$6,"Approved")</f>
        <v>0</v>
      </c>
      <c r="AP37" s="276">
        <f>SUMIFS('PCO Log'!$E46:$SJ46,'PCO Log'!$E$8:$SJ$8,'Graph Data'!AP$1,'PCO Log'!$E$6:$SJ$6,"Approved")</f>
        <v>0</v>
      </c>
      <c r="AQ37" s="276">
        <f>SUMIFS('PCO Log'!$E46:$SJ46,'PCO Log'!$E$8:$SJ$8,'Graph Data'!AQ$1,'PCO Log'!$E$6:$SJ$6,"Approved")</f>
        <v>0</v>
      </c>
      <c r="AR37" s="276">
        <f>SUMIFS('PCO Log'!$E46:$SJ46,'PCO Log'!$E$8:$SJ$8,'Graph Data'!AR$1,'PCO Log'!$E$6:$SJ$6,"Approved")</f>
        <v>0</v>
      </c>
      <c r="AS37" s="276">
        <f>SUMIFS('PCO Log'!$E46:$SJ46,'PCO Log'!$E$8:$SJ$8,'Graph Data'!AS$1,'PCO Log'!$E$6:$SJ$6,"Approved")</f>
        <v>0</v>
      </c>
      <c r="AT37" s="276">
        <f>SUMIFS('PCO Log'!$E46:$SJ46,'PCO Log'!$E$8:$SJ$8,'Graph Data'!AT$1,'PCO Log'!$E$6:$SJ$6,"Approved")</f>
        <v>0</v>
      </c>
      <c r="AU37" s="276">
        <f>SUMIFS('PCO Log'!$E46:$SJ46,'PCO Log'!$E$8:$SJ$8,'Graph Data'!AU$1,'PCO Log'!$E$6:$SJ$6,"Approved")</f>
        <v>0</v>
      </c>
      <c r="AV37" s="276">
        <f>SUMIFS('PCO Log'!$E46:$SJ46,'PCO Log'!$E$8:$SJ$8,'Graph Data'!AV$1,'PCO Log'!$E$6:$SJ$6,"Approved")</f>
        <v>0</v>
      </c>
      <c r="AW37" s="276">
        <f>SUMIFS('PCO Log'!$E46:$SJ46,'PCO Log'!$E$8:$SJ$8,'Graph Data'!AW$1,'PCO Log'!$E$6:$SJ$6,"Approved")</f>
        <v>0</v>
      </c>
      <c r="AX37" s="276">
        <f>SUMIFS('PCO Log'!$E46:$SJ46,'PCO Log'!$E$8:$SJ$8,'Graph Data'!AX$1,'PCO Log'!$E$6:$SJ$6,"Approved")</f>
        <v>0</v>
      </c>
      <c r="AY37" s="276">
        <f>SUMIFS('PCO Log'!$E46:$SJ46,'PCO Log'!$E$8:$SJ$8,'Graph Data'!AY$1,'PCO Log'!$E$6:$SJ$6,"Approved")</f>
        <v>0</v>
      </c>
      <c r="AZ37" s="276">
        <f>SUMIFS('PCO Log'!$E46:$SJ46,'PCO Log'!$E$8:$SJ$8,'Graph Data'!AZ$1,'PCO Log'!$E$6:$SJ$6,"Approved")</f>
        <v>0</v>
      </c>
      <c r="BA37" s="276">
        <f>SUMIFS('PCO Log'!$E46:$SJ46,'PCO Log'!$E$8:$SJ$8,'Graph Data'!BA$1,'PCO Log'!$E$6:$SJ$6,"Approved")</f>
        <v>0</v>
      </c>
      <c r="BB37" s="276">
        <f>SUMIFS('PCO Log'!$E46:$SJ46,'PCO Log'!$E$8:$SJ$8,'Graph Data'!BB$1,'PCO Log'!$E$6:$SJ$6,"Approved")</f>
        <v>0</v>
      </c>
      <c r="BC37" s="276">
        <f>SUMIFS('PCO Log'!$E46:$SJ46,'PCO Log'!$E$8:$SJ$8,'Graph Data'!BC$1,'PCO Log'!$E$6:$SJ$6,"Approved")</f>
        <v>0</v>
      </c>
      <c r="BD37" s="276">
        <f>SUMIFS('PCO Log'!$E46:$SJ46,'PCO Log'!$E$8:$SJ$8,'Graph Data'!BD$1,'PCO Log'!$E$6:$SJ$6,"Approved")</f>
        <v>0</v>
      </c>
      <c r="BE37" s="276">
        <f>SUMIFS('PCO Log'!$E46:$SJ46,'PCO Log'!$E$8:$SJ$8,'Graph Data'!BE$1,'PCO Log'!$E$6:$SJ$6,"Approved")</f>
        <v>0</v>
      </c>
      <c r="BF37" s="276">
        <f>SUMIFS('PCO Log'!$E46:$SJ46,'PCO Log'!$E$8:$SJ$8,'Graph Data'!BF$1,'PCO Log'!$E$6:$SJ$6,"Approved")</f>
        <v>0</v>
      </c>
      <c r="BG37" s="276">
        <f>SUMIFS('PCO Log'!$E46:$SJ46,'PCO Log'!$E$8:$SJ$8,'Graph Data'!BG$1,'PCO Log'!$E$6:$SJ$6,"Approved")</f>
        <v>0</v>
      </c>
      <c r="BH37" s="276">
        <f>SUMIFS('PCO Log'!$E46:$SJ46,'PCO Log'!$E$8:$SJ$8,'Graph Data'!BH$1,'PCO Log'!$E$6:$SJ$6,"Approved")</f>
        <v>0</v>
      </c>
      <c r="BI37" s="276">
        <f>SUMIFS('PCO Log'!$E46:$SJ46,'PCO Log'!$E$8:$SJ$8,'Graph Data'!BI$1,'PCO Log'!$E$6:$SJ$6,"Approved")</f>
        <v>0</v>
      </c>
      <c r="BJ37" s="276">
        <f>SUMIFS('PCO Log'!$E46:$SJ46,'PCO Log'!$E$8:$SJ$8,'Graph Data'!BJ$1,'PCO Log'!$E$6:$SJ$6,"Approved")</f>
        <v>0</v>
      </c>
      <c r="BK37" s="276">
        <f>SUMIFS('PCO Log'!$E46:$SJ46,'PCO Log'!$E$8:$SJ$8,'Graph Data'!BK$1,'PCO Log'!$E$6:$SJ$6,"Approved")</f>
        <v>0</v>
      </c>
      <c r="BL37" s="276">
        <f>SUMIFS('PCO Log'!$E46:$SJ46,'PCO Log'!$E$8:$SJ$8,'Graph Data'!BL$1,'PCO Log'!$E$6:$SJ$6,"Approved")</f>
        <v>0</v>
      </c>
      <c r="BM37" s="276">
        <f>SUMIFS('PCO Log'!$E46:$SJ46,'PCO Log'!$E$8:$SJ$8,'Graph Data'!BM$1,'PCO Log'!$E$6:$SJ$6,"Approved")</f>
        <v>0</v>
      </c>
      <c r="BN37" s="276">
        <f>SUMIFS('PCO Log'!$E46:$SJ46,'PCO Log'!$E$8:$SJ$8,'Graph Data'!BN$1,'PCO Log'!$E$6:$SJ$6,"Approved")</f>
        <v>0</v>
      </c>
      <c r="BO37" s="276">
        <f>SUMIFS('PCO Log'!$E46:$SJ46,'PCO Log'!$E$8:$SJ$8,'Graph Data'!BO$1,'PCO Log'!$E$6:$SJ$6,"Approved")</f>
        <v>0</v>
      </c>
      <c r="BP37" s="276">
        <f>SUMIFS('PCO Log'!$E46:$SJ46,'PCO Log'!$E$8:$SJ$8,'Graph Data'!BP$1,'PCO Log'!$E$6:$SJ$6,"Approved")</f>
        <v>0</v>
      </c>
      <c r="BQ37" s="276">
        <f>SUMIFS('PCO Log'!$E46:$SJ46,'PCO Log'!$E$8:$SJ$8,'Graph Data'!BQ$1,'PCO Log'!$E$6:$SJ$6,"Approved")</f>
        <v>0</v>
      </c>
      <c r="BR37" s="276">
        <f>SUMIFS('PCO Log'!$E46:$SJ46,'PCO Log'!$E$8:$SJ$8,'Graph Data'!BR$1,'PCO Log'!$E$6:$SJ$6,"Approved")</f>
        <v>0</v>
      </c>
      <c r="BS37" s="276">
        <f>SUMIFS('PCO Log'!$E46:$SJ46,'PCO Log'!$E$8:$SJ$8,'Graph Data'!BS$1,'PCO Log'!$E$6:$SJ$6,"Approved")</f>
        <v>0</v>
      </c>
      <c r="BT37" s="276">
        <f>SUMIFS('PCO Log'!$E46:$SJ46,'PCO Log'!$E$8:$SJ$8,'Graph Data'!BT$1,'PCO Log'!$E$6:$SJ$6,"Approved")</f>
        <v>0</v>
      </c>
      <c r="BU37" s="276">
        <f>SUMIFS('PCO Log'!$E46:$SJ46,'PCO Log'!$E$8:$SJ$8,'Graph Data'!BU$1,'PCO Log'!$E$6:$SJ$6,"Approved")</f>
        <v>0</v>
      </c>
      <c r="BV37" s="276">
        <f>SUMIFS('PCO Log'!$E46:$SJ46,'PCO Log'!$E$8:$SJ$8,'Graph Data'!BV$1,'PCO Log'!$E$6:$SJ$6,"Approved")</f>
        <v>0</v>
      </c>
      <c r="BW37" s="276">
        <f>SUMIFS('PCO Log'!$E46:$SJ46,'PCO Log'!$E$8:$SJ$8,'Graph Data'!BW$1,'PCO Log'!$E$6:$SJ$6,"Approved")</f>
        <v>0</v>
      </c>
    </row>
    <row r="38" spans="1:75" x14ac:dyDescent="0.25">
      <c r="A38" s="273" t="s">
        <v>389</v>
      </c>
      <c r="B38" s="273">
        <f>'PCO Log'!AO6</f>
        <v>0</v>
      </c>
      <c r="C38" s="273">
        <f>'PCO Log'!AO4</f>
        <v>0</v>
      </c>
      <c r="D38" s="273">
        <f>'PCO Log'!AO7</f>
        <v>0</v>
      </c>
      <c r="E38" s="273">
        <f>'PCO Log'!AO3</f>
        <v>0</v>
      </c>
      <c r="F38" s="276">
        <f>'PCO Log'!AO9</f>
        <v>0</v>
      </c>
      <c r="G38" s="277">
        <f>'PCO Log'!AO5</f>
        <v>0</v>
      </c>
      <c r="I38" s="273" t="s">
        <v>313</v>
      </c>
      <c r="J38" s="273">
        <f>'Pay App 37'!H33</f>
        <v>0</v>
      </c>
      <c r="K38" s="273">
        <f>IF(L38&gt;0,'Pay App 37'!$G$149,0)</f>
        <v>0</v>
      </c>
      <c r="L38" s="273">
        <f>'Pay App 37'!H149</f>
        <v>0</v>
      </c>
      <c r="N38" s="273" t="str">
        <f>'Pay App 1'!B93</f>
        <v>07 95 00</v>
      </c>
      <c r="O38" s="273" t="str">
        <f>'Pay App 1'!C93</f>
        <v>Expansion Joints</v>
      </c>
      <c r="P38" s="276">
        <f>SUMIFS('PCO Log'!$E47:$SJ47,'PCO Log'!$E$8:$SJ$8,'Graph Data'!P$1,'PCO Log'!$E$6:$SJ$6,"Approved")</f>
        <v>0</v>
      </c>
      <c r="Q38" s="276">
        <f>SUMIFS('PCO Log'!$E47:$SJ47,'PCO Log'!$E$8:$SJ$8,'Graph Data'!Q$1,'PCO Log'!$E$6:$SJ$6,"Approved")</f>
        <v>0</v>
      </c>
      <c r="R38" s="276">
        <f>SUMIFS('PCO Log'!$E47:$SJ47,'PCO Log'!$E$8:$SJ$8,'Graph Data'!R$1,'PCO Log'!$E$6:$SJ$6,"Approved")</f>
        <v>0</v>
      </c>
      <c r="S38" s="276">
        <f>SUMIFS('PCO Log'!$E47:$SJ47,'PCO Log'!$E$8:$SJ$8,'Graph Data'!S$1,'PCO Log'!$E$6:$SJ$6,"Approved")</f>
        <v>0</v>
      </c>
      <c r="T38" s="276">
        <f>SUMIFS('PCO Log'!$E47:$SJ47,'PCO Log'!$E$8:$SJ$8,'Graph Data'!T$1,'PCO Log'!$E$6:$SJ$6,"Approved")</f>
        <v>0</v>
      </c>
      <c r="U38" s="276">
        <f>SUMIFS('PCO Log'!$E47:$SJ47,'PCO Log'!$E$8:$SJ$8,'Graph Data'!U$1,'PCO Log'!$E$6:$SJ$6,"Approved")</f>
        <v>0</v>
      </c>
      <c r="V38" s="276">
        <f>SUMIFS('PCO Log'!$E47:$SJ47,'PCO Log'!$E$8:$SJ$8,'Graph Data'!V$1,'PCO Log'!$E$6:$SJ$6,"Approved")</f>
        <v>0</v>
      </c>
      <c r="W38" s="276">
        <f>SUMIFS('PCO Log'!$E47:$SJ47,'PCO Log'!$E$8:$SJ$8,'Graph Data'!W$1,'PCO Log'!$E$6:$SJ$6,"Approved")</f>
        <v>0</v>
      </c>
      <c r="X38" s="276">
        <f>SUMIFS('PCO Log'!$E47:$SJ47,'PCO Log'!$E$8:$SJ$8,'Graph Data'!X$1,'PCO Log'!$E$6:$SJ$6,"Approved")</f>
        <v>0</v>
      </c>
      <c r="Y38" s="276">
        <f>SUMIFS('PCO Log'!$E47:$SJ47,'PCO Log'!$E$8:$SJ$8,'Graph Data'!Y$1,'PCO Log'!$E$6:$SJ$6,"Approved")</f>
        <v>0</v>
      </c>
      <c r="Z38" s="276">
        <f>SUMIFS('PCO Log'!$E47:$SJ47,'PCO Log'!$E$8:$SJ$8,'Graph Data'!Z$1,'PCO Log'!$E$6:$SJ$6,"Approved")</f>
        <v>0</v>
      </c>
      <c r="AA38" s="276">
        <f>SUMIFS('PCO Log'!$E47:$SJ47,'PCO Log'!$E$8:$SJ$8,'Graph Data'!AA$1,'PCO Log'!$E$6:$SJ$6,"Approved")</f>
        <v>0</v>
      </c>
      <c r="AB38" s="276">
        <f>SUMIFS('PCO Log'!$E47:$SJ47,'PCO Log'!$E$8:$SJ$8,'Graph Data'!AB$1,'PCO Log'!$E$6:$SJ$6,"Approved")</f>
        <v>0</v>
      </c>
      <c r="AC38" s="276">
        <f>SUMIFS('PCO Log'!$E47:$SJ47,'PCO Log'!$E$8:$SJ$8,'Graph Data'!AC$1,'PCO Log'!$E$6:$SJ$6,"Approved")</f>
        <v>0</v>
      </c>
      <c r="AD38" s="276">
        <f>SUMIFS('PCO Log'!$E47:$SJ47,'PCO Log'!$E$8:$SJ$8,'Graph Data'!AD$1,'PCO Log'!$E$6:$SJ$6,"Approved")</f>
        <v>0</v>
      </c>
      <c r="AE38" s="276">
        <f>SUMIFS('PCO Log'!$E47:$SJ47,'PCO Log'!$E$8:$SJ$8,'Graph Data'!AE$1,'PCO Log'!$E$6:$SJ$6,"Approved")</f>
        <v>0</v>
      </c>
      <c r="AF38" s="276">
        <f>SUMIFS('PCO Log'!$E47:$SJ47,'PCO Log'!$E$8:$SJ$8,'Graph Data'!AF$1,'PCO Log'!$E$6:$SJ$6,"Approved")</f>
        <v>0</v>
      </c>
      <c r="AG38" s="276">
        <f>SUMIFS('PCO Log'!$E47:$SJ47,'PCO Log'!$E$8:$SJ$8,'Graph Data'!AG$1,'PCO Log'!$E$6:$SJ$6,"Approved")</f>
        <v>0</v>
      </c>
      <c r="AH38" s="276">
        <f>SUMIFS('PCO Log'!$E47:$SJ47,'PCO Log'!$E$8:$SJ$8,'Graph Data'!AH$1,'PCO Log'!$E$6:$SJ$6,"Approved")</f>
        <v>0</v>
      </c>
      <c r="AI38" s="276">
        <f>SUMIFS('PCO Log'!$E47:$SJ47,'PCO Log'!$E$8:$SJ$8,'Graph Data'!AI$1,'PCO Log'!$E$6:$SJ$6,"Approved")</f>
        <v>0</v>
      </c>
      <c r="AJ38" s="276">
        <f>SUMIFS('PCO Log'!$E47:$SJ47,'PCO Log'!$E$8:$SJ$8,'Graph Data'!AJ$1,'PCO Log'!$E$6:$SJ$6,"Approved")</f>
        <v>0</v>
      </c>
      <c r="AK38" s="276">
        <f>SUMIFS('PCO Log'!$E47:$SJ47,'PCO Log'!$E$8:$SJ$8,'Graph Data'!AK$1,'PCO Log'!$E$6:$SJ$6,"Approved")</f>
        <v>0</v>
      </c>
      <c r="AL38" s="276">
        <f>SUMIFS('PCO Log'!$E47:$SJ47,'PCO Log'!$E$8:$SJ$8,'Graph Data'!AL$1,'PCO Log'!$E$6:$SJ$6,"Approved")</f>
        <v>0</v>
      </c>
      <c r="AM38" s="276">
        <f>SUMIFS('PCO Log'!$E47:$SJ47,'PCO Log'!$E$8:$SJ$8,'Graph Data'!AM$1,'PCO Log'!$E$6:$SJ$6,"Approved")</f>
        <v>0</v>
      </c>
      <c r="AN38" s="276">
        <f>SUMIFS('PCO Log'!$E47:$SJ47,'PCO Log'!$E$8:$SJ$8,'Graph Data'!AN$1,'PCO Log'!$E$6:$SJ$6,"Approved")</f>
        <v>0</v>
      </c>
      <c r="AO38" s="276">
        <f>SUMIFS('PCO Log'!$E47:$SJ47,'PCO Log'!$E$8:$SJ$8,'Graph Data'!AO$1,'PCO Log'!$E$6:$SJ$6,"Approved")</f>
        <v>0</v>
      </c>
      <c r="AP38" s="276">
        <f>SUMIFS('PCO Log'!$E47:$SJ47,'PCO Log'!$E$8:$SJ$8,'Graph Data'!AP$1,'PCO Log'!$E$6:$SJ$6,"Approved")</f>
        <v>0</v>
      </c>
      <c r="AQ38" s="276">
        <f>SUMIFS('PCO Log'!$E47:$SJ47,'PCO Log'!$E$8:$SJ$8,'Graph Data'!AQ$1,'PCO Log'!$E$6:$SJ$6,"Approved")</f>
        <v>0</v>
      </c>
      <c r="AR38" s="276">
        <f>SUMIFS('PCO Log'!$E47:$SJ47,'PCO Log'!$E$8:$SJ$8,'Graph Data'!AR$1,'PCO Log'!$E$6:$SJ$6,"Approved")</f>
        <v>0</v>
      </c>
      <c r="AS38" s="276">
        <f>SUMIFS('PCO Log'!$E47:$SJ47,'PCO Log'!$E$8:$SJ$8,'Graph Data'!AS$1,'PCO Log'!$E$6:$SJ$6,"Approved")</f>
        <v>0</v>
      </c>
      <c r="AT38" s="276">
        <f>SUMIFS('PCO Log'!$E47:$SJ47,'PCO Log'!$E$8:$SJ$8,'Graph Data'!AT$1,'PCO Log'!$E$6:$SJ$6,"Approved")</f>
        <v>0</v>
      </c>
      <c r="AU38" s="276">
        <f>SUMIFS('PCO Log'!$E47:$SJ47,'PCO Log'!$E$8:$SJ$8,'Graph Data'!AU$1,'PCO Log'!$E$6:$SJ$6,"Approved")</f>
        <v>0</v>
      </c>
      <c r="AV38" s="276">
        <f>SUMIFS('PCO Log'!$E47:$SJ47,'PCO Log'!$E$8:$SJ$8,'Graph Data'!AV$1,'PCO Log'!$E$6:$SJ$6,"Approved")</f>
        <v>0</v>
      </c>
      <c r="AW38" s="276">
        <f>SUMIFS('PCO Log'!$E47:$SJ47,'PCO Log'!$E$8:$SJ$8,'Graph Data'!AW$1,'PCO Log'!$E$6:$SJ$6,"Approved")</f>
        <v>0</v>
      </c>
      <c r="AX38" s="276">
        <f>SUMIFS('PCO Log'!$E47:$SJ47,'PCO Log'!$E$8:$SJ$8,'Graph Data'!AX$1,'PCO Log'!$E$6:$SJ$6,"Approved")</f>
        <v>0</v>
      </c>
      <c r="AY38" s="276">
        <f>SUMIFS('PCO Log'!$E47:$SJ47,'PCO Log'!$E$8:$SJ$8,'Graph Data'!AY$1,'PCO Log'!$E$6:$SJ$6,"Approved")</f>
        <v>0</v>
      </c>
      <c r="AZ38" s="276">
        <f>SUMIFS('PCO Log'!$E47:$SJ47,'PCO Log'!$E$8:$SJ$8,'Graph Data'!AZ$1,'PCO Log'!$E$6:$SJ$6,"Approved")</f>
        <v>0</v>
      </c>
      <c r="BA38" s="276">
        <f>SUMIFS('PCO Log'!$E47:$SJ47,'PCO Log'!$E$8:$SJ$8,'Graph Data'!BA$1,'PCO Log'!$E$6:$SJ$6,"Approved")</f>
        <v>0</v>
      </c>
      <c r="BB38" s="276">
        <f>SUMIFS('PCO Log'!$E47:$SJ47,'PCO Log'!$E$8:$SJ$8,'Graph Data'!BB$1,'PCO Log'!$E$6:$SJ$6,"Approved")</f>
        <v>0</v>
      </c>
      <c r="BC38" s="276">
        <f>SUMIFS('PCO Log'!$E47:$SJ47,'PCO Log'!$E$8:$SJ$8,'Graph Data'!BC$1,'PCO Log'!$E$6:$SJ$6,"Approved")</f>
        <v>0</v>
      </c>
      <c r="BD38" s="276">
        <f>SUMIFS('PCO Log'!$E47:$SJ47,'PCO Log'!$E$8:$SJ$8,'Graph Data'!BD$1,'PCO Log'!$E$6:$SJ$6,"Approved")</f>
        <v>0</v>
      </c>
      <c r="BE38" s="276">
        <f>SUMIFS('PCO Log'!$E47:$SJ47,'PCO Log'!$E$8:$SJ$8,'Graph Data'!BE$1,'PCO Log'!$E$6:$SJ$6,"Approved")</f>
        <v>0</v>
      </c>
      <c r="BF38" s="276">
        <f>SUMIFS('PCO Log'!$E47:$SJ47,'PCO Log'!$E$8:$SJ$8,'Graph Data'!BF$1,'PCO Log'!$E$6:$SJ$6,"Approved")</f>
        <v>0</v>
      </c>
      <c r="BG38" s="276">
        <f>SUMIFS('PCO Log'!$E47:$SJ47,'PCO Log'!$E$8:$SJ$8,'Graph Data'!BG$1,'PCO Log'!$E$6:$SJ$6,"Approved")</f>
        <v>0</v>
      </c>
      <c r="BH38" s="276">
        <f>SUMIFS('PCO Log'!$E47:$SJ47,'PCO Log'!$E$8:$SJ$8,'Graph Data'!BH$1,'PCO Log'!$E$6:$SJ$6,"Approved")</f>
        <v>0</v>
      </c>
      <c r="BI38" s="276">
        <f>SUMIFS('PCO Log'!$E47:$SJ47,'PCO Log'!$E$8:$SJ$8,'Graph Data'!BI$1,'PCO Log'!$E$6:$SJ$6,"Approved")</f>
        <v>0</v>
      </c>
      <c r="BJ38" s="276">
        <f>SUMIFS('PCO Log'!$E47:$SJ47,'PCO Log'!$E$8:$SJ$8,'Graph Data'!BJ$1,'PCO Log'!$E$6:$SJ$6,"Approved")</f>
        <v>0</v>
      </c>
      <c r="BK38" s="276">
        <f>SUMIFS('PCO Log'!$E47:$SJ47,'PCO Log'!$E$8:$SJ$8,'Graph Data'!BK$1,'PCO Log'!$E$6:$SJ$6,"Approved")</f>
        <v>0</v>
      </c>
      <c r="BL38" s="276">
        <f>SUMIFS('PCO Log'!$E47:$SJ47,'PCO Log'!$E$8:$SJ$8,'Graph Data'!BL$1,'PCO Log'!$E$6:$SJ$6,"Approved")</f>
        <v>0</v>
      </c>
      <c r="BM38" s="276">
        <f>SUMIFS('PCO Log'!$E47:$SJ47,'PCO Log'!$E$8:$SJ$8,'Graph Data'!BM$1,'PCO Log'!$E$6:$SJ$6,"Approved")</f>
        <v>0</v>
      </c>
      <c r="BN38" s="276">
        <f>SUMIFS('PCO Log'!$E47:$SJ47,'PCO Log'!$E$8:$SJ$8,'Graph Data'!BN$1,'PCO Log'!$E$6:$SJ$6,"Approved")</f>
        <v>0</v>
      </c>
      <c r="BO38" s="276">
        <f>SUMIFS('PCO Log'!$E47:$SJ47,'PCO Log'!$E$8:$SJ$8,'Graph Data'!BO$1,'PCO Log'!$E$6:$SJ$6,"Approved")</f>
        <v>0</v>
      </c>
      <c r="BP38" s="276">
        <f>SUMIFS('PCO Log'!$E47:$SJ47,'PCO Log'!$E$8:$SJ$8,'Graph Data'!BP$1,'PCO Log'!$E$6:$SJ$6,"Approved")</f>
        <v>0</v>
      </c>
      <c r="BQ38" s="276">
        <f>SUMIFS('PCO Log'!$E47:$SJ47,'PCO Log'!$E$8:$SJ$8,'Graph Data'!BQ$1,'PCO Log'!$E$6:$SJ$6,"Approved")</f>
        <v>0</v>
      </c>
      <c r="BR38" s="276">
        <f>SUMIFS('PCO Log'!$E47:$SJ47,'PCO Log'!$E$8:$SJ$8,'Graph Data'!BR$1,'PCO Log'!$E$6:$SJ$6,"Approved")</f>
        <v>0</v>
      </c>
      <c r="BS38" s="276">
        <f>SUMIFS('PCO Log'!$E47:$SJ47,'PCO Log'!$E$8:$SJ$8,'Graph Data'!BS$1,'PCO Log'!$E$6:$SJ$6,"Approved")</f>
        <v>0</v>
      </c>
      <c r="BT38" s="276">
        <f>SUMIFS('PCO Log'!$E47:$SJ47,'PCO Log'!$E$8:$SJ$8,'Graph Data'!BT$1,'PCO Log'!$E$6:$SJ$6,"Approved")</f>
        <v>0</v>
      </c>
      <c r="BU38" s="276">
        <f>SUMIFS('PCO Log'!$E47:$SJ47,'PCO Log'!$E$8:$SJ$8,'Graph Data'!BU$1,'PCO Log'!$E$6:$SJ$6,"Approved")</f>
        <v>0</v>
      </c>
      <c r="BV38" s="276">
        <f>SUMIFS('PCO Log'!$E47:$SJ47,'PCO Log'!$E$8:$SJ$8,'Graph Data'!BV$1,'PCO Log'!$E$6:$SJ$6,"Approved")</f>
        <v>0</v>
      </c>
      <c r="BW38" s="276">
        <f>SUMIFS('PCO Log'!$E47:$SJ47,'PCO Log'!$E$8:$SJ$8,'Graph Data'!BW$1,'PCO Log'!$E$6:$SJ$6,"Approved")</f>
        <v>0</v>
      </c>
    </row>
    <row r="39" spans="1:75" x14ac:dyDescent="0.25">
      <c r="A39" s="273" t="s">
        <v>390</v>
      </c>
      <c r="B39" s="273">
        <f>'PCO Log'!AP6</f>
        <v>0</v>
      </c>
      <c r="C39" s="273">
        <f>'PCO Log'!AP4</f>
        <v>0</v>
      </c>
      <c r="D39" s="273">
        <f>'PCO Log'!AP7</f>
        <v>0</v>
      </c>
      <c r="E39" s="273">
        <f>'PCO Log'!AP3</f>
        <v>0</v>
      </c>
      <c r="F39" s="276">
        <f>'PCO Log'!AP9</f>
        <v>0</v>
      </c>
      <c r="G39" s="277">
        <f>'PCO Log'!AP5</f>
        <v>0</v>
      </c>
      <c r="I39" s="273" t="s">
        <v>314</v>
      </c>
      <c r="J39" s="273">
        <f>'Pay App 38'!H33</f>
        <v>0</v>
      </c>
      <c r="K39" s="273">
        <f>IF(L39&gt;0,'Pay App 38'!$G$149,0)</f>
        <v>0</v>
      </c>
      <c r="L39" s="273">
        <f>'Pay App 38'!H149</f>
        <v>0</v>
      </c>
      <c r="N39" s="273" t="str">
        <f>'Pay App 1'!B94</f>
        <v>08 10 00</v>
      </c>
      <c r="O39" s="273" t="str">
        <f>'Pay App 1'!C94</f>
        <v>Doors, Frames &amp; Hardware</v>
      </c>
      <c r="P39" s="276">
        <f>SUMIFS('PCO Log'!$E48:$SJ48,'PCO Log'!$E$8:$SJ$8,'Graph Data'!P$1,'PCO Log'!$E$6:$SJ$6,"Approved")</f>
        <v>0</v>
      </c>
      <c r="Q39" s="276">
        <f>SUMIFS('PCO Log'!$E48:$SJ48,'PCO Log'!$E$8:$SJ$8,'Graph Data'!Q$1,'PCO Log'!$E$6:$SJ$6,"Approved")</f>
        <v>0</v>
      </c>
      <c r="R39" s="276">
        <f>SUMIFS('PCO Log'!$E48:$SJ48,'PCO Log'!$E$8:$SJ$8,'Graph Data'!R$1,'PCO Log'!$E$6:$SJ$6,"Approved")</f>
        <v>0</v>
      </c>
      <c r="S39" s="276">
        <f>SUMIFS('PCO Log'!$E48:$SJ48,'PCO Log'!$E$8:$SJ$8,'Graph Data'!S$1,'PCO Log'!$E$6:$SJ$6,"Approved")</f>
        <v>0</v>
      </c>
      <c r="T39" s="276">
        <f>SUMIFS('PCO Log'!$E48:$SJ48,'PCO Log'!$E$8:$SJ$8,'Graph Data'!T$1,'PCO Log'!$E$6:$SJ$6,"Approved")</f>
        <v>0</v>
      </c>
      <c r="U39" s="276">
        <f>SUMIFS('PCO Log'!$E48:$SJ48,'PCO Log'!$E$8:$SJ$8,'Graph Data'!U$1,'PCO Log'!$E$6:$SJ$6,"Approved")</f>
        <v>0</v>
      </c>
      <c r="V39" s="276">
        <f>SUMIFS('PCO Log'!$E48:$SJ48,'PCO Log'!$E$8:$SJ$8,'Graph Data'!V$1,'PCO Log'!$E$6:$SJ$6,"Approved")</f>
        <v>0</v>
      </c>
      <c r="W39" s="276">
        <f>SUMIFS('PCO Log'!$E48:$SJ48,'PCO Log'!$E$8:$SJ$8,'Graph Data'!W$1,'PCO Log'!$E$6:$SJ$6,"Approved")</f>
        <v>0</v>
      </c>
      <c r="X39" s="276">
        <f>SUMIFS('PCO Log'!$E48:$SJ48,'PCO Log'!$E$8:$SJ$8,'Graph Data'!X$1,'PCO Log'!$E$6:$SJ$6,"Approved")</f>
        <v>0</v>
      </c>
      <c r="Y39" s="276">
        <f>SUMIFS('PCO Log'!$E48:$SJ48,'PCO Log'!$E$8:$SJ$8,'Graph Data'!Y$1,'PCO Log'!$E$6:$SJ$6,"Approved")</f>
        <v>0</v>
      </c>
      <c r="Z39" s="276">
        <f>SUMIFS('PCO Log'!$E48:$SJ48,'PCO Log'!$E$8:$SJ$8,'Graph Data'!Z$1,'PCO Log'!$E$6:$SJ$6,"Approved")</f>
        <v>0</v>
      </c>
      <c r="AA39" s="276">
        <f>SUMIFS('PCO Log'!$E48:$SJ48,'PCO Log'!$E$8:$SJ$8,'Graph Data'!AA$1,'PCO Log'!$E$6:$SJ$6,"Approved")</f>
        <v>0</v>
      </c>
      <c r="AB39" s="276">
        <f>SUMIFS('PCO Log'!$E48:$SJ48,'PCO Log'!$E$8:$SJ$8,'Graph Data'!AB$1,'PCO Log'!$E$6:$SJ$6,"Approved")</f>
        <v>0</v>
      </c>
      <c r="AC39" s="276">
        <f>SUMIFS('PCO Log'!$E48:$SJ48,'PCO Log'!$E$8:$SJ$8,'Graph Data'!AC$1,'PCO Log'!$E$6:$SJ$6,"Approved")</f>
        <v>0</v>
      </c>
      <c r="AD39" s="276">
        <f>SUMIFS('PCO Log'!$E48:$SJ48,'PCO Log'!$E$8:$SJ$8,'Graph Data'!AD$1,'PCO Log'!$E$6:$SJ$6,"Approved")</f>
        <v>0</v>
      </c>
      <c r="AE39" s="276">
        <f>SUMIFS('PCO Log'!$E48:$SJ48,'PCO Log'!$E$8:$SJ$8,'Graph Data'!AE$1,'PCO Log'!$E$6:$SJ$6,"Approved")</f>
        <v>0</v>
      </c>
      <c r="AF39" s="276">
        <f>SUMIFS('PCO Log'!$E48:$SJ48,'PCO Log'!$E$8:$SJ$8,'Graph Data'!AF$1,'PCO Log'!$E$6:$SJ$6,"Approved")</f>
        <v>0</v>
      </c>
      <c r="AG39" s="276">
        <f>SUMIFS('PCO Log'!$E48:$SJ48,'PCO Log'!$E$8:$SJ$8,'Graph Data'!AG$1,'PCO Log'!$E$6:$SJ$6,"Approved")</f>
        <v>0</v>
      </c>
      <c r="AH39" s="276">
        <f>SUMIFS('PCO Log'!$E48:$SJ48,'PCO Log'!$E$8:$SJ$8,'Graph Data'!AH$1,'PCO Log'!$E$6:$SJ$6,"Approved")</f>
        <v>0</v>
      </c>
      <c r="AI39" s="276">
        <f>SUMIFS('PCO Log'!$E48:$SJ48,'PCO Log'!$E$8:$SJ$8,'Graph Data'!AI$1,'PCO Log'!$E$6:$SJ$6,"Approved")</f>
        <v>0</v>
      </c>
      <c r="AJ39" s="276">
        <f>SUMIFS('PCO Log'!$E48:$SJ48,'PCO Log'!$E$8:$SJ$8,'Graph Data'!AJ$1,'PCO Log'!$E$6:$SJ$6,"Approved")</f>
        <v>0</v>
      </c>
      <c r="AK39" s="276">
        <f>SUMIFS('PCO Log'!$E48:$SJ48,'PCO Log'!$E$8:$SJ$8,'Graph Data'!AK$1,'PCO Log'!$E$6:$SJ$6,"Approved")</f>
        <v>0</v>
      </c>
      <c r="AL39" s="276">
        <f>SUMIFS('PCO Log'!$E48:$SJ48,'PCO Log'!$E$8:$SJ$8,'Graph Data'!AL$1,'PCO Log'!$E$6:$SJ$6,"Approved")</f>
        <v>0</v>
      </c>
      <c r="AM39" s="276">
        <f>SUMIFS('PCO Log'!$E48:$SJ48,'PCO Log'!$E$8:$SJ$8,'Graph Data'!AM$1,'PCO Log'!$E$6:$SJ$6,"Approved")</f>
        <v>0</v>
      </c>
      <c r="AN39" s="276">
        <f>SUMIFS('PCO Log'!$E48:$SJ48,'PCO Log'!$E$8:$SJ$8,'Graph Data'!AN$1,'PCO Log'!$E$6:$SJ$6,"Approved")</f>
        <v>0</v>
      </c>
      <c r="AO39" s="276">
        <f>SUMIFS('PCO Log'!$E48:$SJ48,'PCO Log'!$E$8:$SJ$8,'Graph Data'!AO$1,'PCO Log'!$E$6:$SJ$6,"Approved")</f>
        <v>0</v>
      </c>
      <c r="AP39" s="276">
        <f>SUMIFS('PCO Log'!$E48:$SJ48,'PCO Log'!$E$8:$SJ$8,'Graph Data'!AP$1,'PCO Log'!$E$6:$SJ$6,"Approved")</f>
        <v>0</v>
      </c>
      <c r="AQ39" s="276">
        <f>SUMIFS('PCO Log'!$E48:$SJ48,'PCO Log'!$E$8:$SJ$8,'Graph Data'!AQ$1,'PCO Log'!$E$6:$SJ$6,"Approved")</f>
        <v>0</v>
      </c>
      <c r="AR39" s="276">
        <f>SUMIFS('PCO Log'!$E48:$SJ48,'PCO Log'!$E$8:$SJ$8,'Graph Data'!AR$1,'PCO Log'!$E$6:$SJ$6,"Approved")</f>
        <v>0</v>
      </c>
      <c r="AS39" s="276">
        <f>SUMIFS('PCO Log'!$E48:$SJ48,'PCO Log'!$E$8:$SJ$8,'Graph Data'!AS$1,'PCO Log'!$E$6:$SJ$6,"Approved")</f>
        <v>0</v>
      </c>
      <c r="AT39" s="276">
        <f>SUMIFS('PCO Log'!$E48:$SJ48,'PCO Log'!$E$8:$SJ$8,'Graph Data'!AT$1,'PCO Log'!$E$6:$SJ$6,"Approved")</f>
        <v>0</v>
      </c>
      <c r="AU39" s="276">
        <f>SUMIFS('PCO Log'!$E48:$SJ48,'PCO Log'!$E$8:$SJ$8,'Graph Data'!AU$1,'PCO Log'!$E$6:$SJ$6,"Approved")</f>
        <v>0</v>
      </c>
      <c r="AV39" s="276">
        <f>SUMIFS('PCO Log'!$E48:$SJ48,'PCO Log'!$E$8:$SJ$8,'Graph Data'!AV$1,'PCO Log'!$E$6:$SJ$6,"Approved")</f>
        <v>0</v>
      </c>
      <c r="AW39" s="276">
        <f>SUMIFS('PCO Log'!$E48:$SJ48,'PCO Log'!$E$8:$SJ$8,'Graph Data'!AW$1,'PCO Log'!$E$6:$SJ$6,"Approved")</f>
        <v>0</v>
      </c>
      <c r="AX39" s="276">
        <f>SUMIFS('PCO Log'!$E48:$SJ48,'PCO Log'!$E$8:$SJ$8,'Graph Data'!AX$1,'PCO Log'!$E$6:$SJ$6,"Approved")</f>
        <v>0</v>
      </c>
      <c r="AY39" s="276">
        <f>SUMIFS('PCO Log'!$E48:$SJ48,'PCO Log'!$E$8:$SJ$8,'Graph Data'!AY$1,'PCO Log'!$E$6:$SJ$6,"Approved")</f>
        <v>0</v>
      </c>
      <c r="AZ39" s="276">
        <f>SUMIFS('PCO Log'!$E48:$SJ48,'PCO Log'!$E$8:$SJ$8,'Graph Data'!AZ$1,'PCO Log'!$E$6:$SJ$6,"Approved")</f>
        <v>0</v>
      </c>
      <c r="BA39" s="276">
        <f>SUMIFS('PCO Log'!$E48:$SJ48,'PCO Log'!$E$8:$SJ$8,'Graph Data'!BA$1,'PCO Log'!$E$6:$SJ$6,"Approved")</f>
        <v>0</v>
      </c>
      <c r="BB39" s="276">
        <f>SUMIFS('PCO Log'!$E48:$SJ48,'PCO Log'!$E$8:$SJ$8,'Graph Data'!BB$1,'PCO Log'!$E$6:$SJ$6,"Approved")</f>
        <v>0</v>
      </c>
      <c r="BC39" s="276">
        <f>SUMIFS('PCO Log'!$E48:$SJ48,'PCO Log'!$E$8:$SJ$8,'Graph Data'!BC$1,'PCO Log'!$E$6:$SJ$6,"Approved")</f>
        <v>0</v>
      </c>
      <c r="BD39" s="276">
        <f>SUMIFS('PCO Log'!$E48:$SJ48,'PCO Log'!$E$8:$SJ$8,'Graph Data'!BD$1,'PCO Log'!$E$6:$SJ$6,"Approved")</f>
        <v>0</v>
      </c>
      <c r="BE39" s="276">
        <f>SUMIFS('PCO Log'!$E48:$SJ48,'PCO Log'!$E$8:$SJ$8,'Graph Data'!BE$1,'PCO Log'!$E$6:$SJ$6,"Approved")</f>
        <v>0</v>
      </c>
      <c r="BF39" s="276">
        <f>SUMIFS('PCO Log'!$E48:$SJ48,'PCO Log'!$E$8:$SJ$8,'Graph Data'!BF$1,'PCO Log'!$E$6:$SJ$6,"Approved")</f>
        <v>0</v>
      </c>
      <c r="BG39" s="276">
        <f>SUMIFS('PCO Log'!$E48:$SJ48,'PCO Log'!$E$8:$SJ$8,'Graph Data'!BG$1,'PCO Log'!$E$6:$SJ$6,"Approved")</f>
        <v>0</v>
      </c>
      <c r="BH39" s="276">
        <f>SUMIFS('PCO Log'!$E48:$SJ48,'PCO Log'!$E$8:$SJ$8,'Graph Data'!BH$1,'PCO Log'!$E$6:$SJ$6,"Approved")</f>
        <v>0</v>
      </c>
      <c r="BI39" s="276">
        <f>SUMIFS('PCO Log'!$E48:$SJ48,'PCO Log'!$E$8:$SJ$8,'Graph Data'!BI$1,'PCO Log'!$E$6:$SJ$6,"Approved")</f>
        <v>0</v>
      </c>
      <c r="BJ39" s="276">
        <f>SUMIFS('PCO Log'!$E48:$SJ48,'PCO Log'!$E$8:$SJ$8,'Graph Data'!BJ$1,'PCO Log'!$E$6:$SJ$6,"Approved")</f>
        <v>0</v>
      </c>
      <c r="BK39" s="276">
        <f>SUMIFS('PCO Log'!$E48:$SJ48,'PCO Log'!$E$8:$SJ$8,'Graph Data'!BK$1,'PCO Log'!$E$6:$SJ$6,"Approved")</f>
        <v>0</v>
      </c>
      <c r="BL39" s="276">
        <f>SUMIFS('PCO Log'!$E48:$SJ48,'PCO Log'!$E$8:$SJ$8,'Graph Data'!BL$1,'PCO Log'!$E$6:$SJ$6,"Approved")</f>
        <v>0</v>
      </c>
      <c r="BM39" s="276">
        <f>SUMIFS('PCO Log'!$E48:$SJ48,'PCO Log'!$E$8:$SJ$8,'Graph Data'!BM$1,'PCO Log'!$E$6:$SJ$6,"Approved")</f>
        <v>0</v>
      </c>
      <c r="BN39" s="276">
        <f>SUMIFS('PCO Log'!$E48:$SJ48,'PCO Log'!$E$8:$SJ$8,'Graph Data'!BN$1,'PCO Log'!$E$6:$SJ$6,"Approved")</f>
        <v>0</v>
      </c>
      <c r="BO39" s="276">
        <f>SUMIFS('PCO Log'!$E48:$SJ48,'PCO Log'!$E$8:$SJ$8,'Graph Data'!BO$1,'PCO Log'!$E$6:$SJ$6,"Approved")</f>
        <v>0</v>
      </c>
      <c r="BP39" s="276">
        <f>SUMIFS('PCO Log'!$E48:$SJ48,'PCO Log'!$E$8:$SJ$8,'Graph Data'!BP$1,'PCO Log'!$E$6:$SJ$6,"Approved")</f>
        <v>0</v>
      </c>
      <c r="BQ39" s="276">
        <f>SUMIFS('PCO Log'!$E48:$SJ48,'PCO Log'!$E$8:$SJ$8,'Graph Data'!BQ$1,'PCO Log'!$E$6:$SJ$6,"Approved")</f>
        <v>0</v>
      </c>
      <c r="BR39" s="276">
        <f>SUMIFS('PCO Log'!$E48:$SJ48,'PCO Log'!$E$8:$SJ$8,'Graph Data'!BR$1,'PCO Log'!$E$6:$SJ$6,"Approved")</f>
        <v>0</v>
      </c>
      <c r="BS39" s="276">
        <f>SUMIFS('PCO Log'!$E48:$SJ48,'PCO Log'!$E$8:$SJ$8,'Graph Data'!BS$1,'PCO Log'!$E$6:$SJ$6,"Approved")</f>
        <v>0</v>
      </c>
      <c r="BT39" s="276">
        <f>SUMIFS('PCO Log'!$E48:$SJ48,'PCO Log'!$E$8:$SJ$8,'Graph Data'!BT$1,'PCO Log'!$E$6:$SJ$6,"Approved")</f>
        <v>0</v>
      </c>
      <c r="BU39" s="276">
        <f>SUMIFS('PCO Log'!$E48:$SJ48,'PCO Log'!$E$8:$SJ$8,'Graph Data'!BU$1,'PCO Log'!$E$6:$SJ$6,"Approved")</f>
        <v>0</v>
      </c>
      <c r="BV39" s="276">
        <f>SUMIFS('PCO Log'!$E48:$SJ48,'PCO Log'!$E$8:$SJ$8,'Graph Data'!BV$1,'PCO Log'!$E$6:$SJ$6,"Approved")</f>
        <v>0</v>
      </c>
      <c r="BW39" s="276">
        <f>SUMIFS('PCO Log'!$E48:$SJ48,'PCO Log'!$E$8:$SJ$8,'Graph Data'!BW$1,'PCO Log'!$E$6:$SJ$6,"Approved")</f>
        <v>0</v>
      </c>
    </row>
    <row r="40" spans="1:75" x14ac:dyDescent="0.25">
      <c r="A40" s="273" t="s">
        <v>391</v>
      </c>
      <c r="B40" s="273">
        <f>'PCO Log'!AQ6</f>
        <v>0</v>
      </c>
      <c r="C40" s="273">
        <f>'PCO Log'!AQ4</f>
        <v>0</v>
      </c>
      <c r="D40" s="273">
        <f>'PCO Log'!AQ7</f>
        <v>0</v>
      </c>
      <c r="E40" s="273">
        <f>'PCO Log'!AQ3</f>
        <v>0</v>
      </c>
      <c r="F40" s="276">
        <f>'PCO Log'!AQ9</f>
        <v>0</v>
      </c>
      <c r="G40" s="277">
        <f>'PCO Log'!AQ5</f>
        <v>0</v>
      </c>
      <c r="I40" s="273" t="s">
        <v>315</v>
      </c>
      <c r="J40" s="273">
        <f>'Pay App 39'!H33</f>
        <v>0</v>
      </c>
      <c r="K40" s="273">
        <f>IF(L40&gt;0,'Pay App 39'!$G$149,0)</f>
        <v>0</v>
      </c>
      <c r="L40" s="273">
        <f>'Pay App 39'!H149</f>
        <v>0</v>
      </c>
      <c r="N40" s="273" t="str">
        <f>'Pay App 1'!B95</f>
        <v>08 30 00</v>
      </c>
      <c r="O40" s="273" t="str">
        <f>'Pay App 1'!C95</f>
        <v>Specialty Doors</v>
      </c>
      <c r="P40" s="276">
        <f>SUMIFS('PCO Log'!$E49:$SJ49,'PCO Log'!$E$8:$SJ$8,'Graph Data'!P$1,'PCO Log'!$E$6:$SJ$6,"Approved")</f>
        <v>0</v>
      </c>
      <c r="Q40" s="276">
        <f>SUMIFS('PCO Log'!$E49:$SJ49,'PCO Log'!$E$8:$SJ$8,'Graph Data'!Q$1,'PCO Log'!$E$6:$SJ$6,"Approved")</f>
        <v>0</v>
      </c>
      <c r="R40" s="276">
        <f>SUMIFS('PCO Log'!$E49:$SJ49,'PCO Log'!$E$8:$SJ$8,'Graph Data'!R$1,'PCO Log'!$E$6:$SJ$6,"Approved")</f>
        <v>0</v>
      </c>
      <c r="S40" s="276">
        <f>SUMIFS('PCO Log'!$E49:$SJ49,'PCO Log'!$E$8:$SJ$8,'Graph Data'!S$1,'PCO Log'!$E$6:$SJ$6,"Approved")</f>
        <v>0</v>
      </c>
      <c r="T40" s="276">
        <f>SUMIFS('PCO Log'!$E49:$SJ49,'PCO Log'!$E$8:$SJ$8,'Graph Data'!T$1,'PCO Log'!$E$6:$SJ$6,"Approved")</f>
        <v>0</v>
      </c>
      <c r="U40" s="276">
        <f>SUMIFS('PCO Log'!$E49:$SJ49,'PCO Log'!$E$8:$SJ$8,'Graph Data'!U$1,'PCO Log'!$E$6:$SJ$6,"Approved")</f>
        <v>0</v>
      </c>
      <c r="V40" s="276">
        <f>SUMIFS('PCO Log'!$E49:$SJ49,'PCO Log'!$E$8:$SJ$8,'Graph Data'!V$1,'PCO Log'!$E$6:$SJ$6,"Approved")</f>
        <v>0</v>
      </c>
      <c r="W40" s="276">
        <f>SUMIFS('PCO Log'!$E49:$SJ49,'PCO Log'!$E$8:$SJ$8,'Graph Data'!W$1,'PCO Log'!$E$6:$SJ$6,"Approved")</f>
        <v>0</v>
      </c>
      <c r="X40" s="276">
        <f>SUMIFS('PCO Log'!$E49:$SJ49,'PCO Log'!$E$8:$SJ$8,'Graph Data'!X$1,'PCO Log'!$E$6:$SJ$6,"Approved")</f>
        <v>0</v>
      </c>
      <c r="Y40" s="276">
        <f>SUMIFS('PCO Log'!$E49:$SJ49,'PCO Log'!$E$8:$SJ$8,'Graph Data'!Y$1,'PCO Log'!$E$6:$SJ$6,"Approved")</f>
        <v>0</v>
      </c>
      <c r="Z40" s="276">
        <f>SUMIFS('PCO Log'!$E49:$SJ49,'PCO Log'!$E$8:$SJ$8,'Graph Data'!Z$1,'PCO Log'!$E$6:$SJ$6,"Approved")</f>
        <v>0</v>
      </c>
      <c r="AA40" s="276">
        <f>SUMIFS('PCO Log'!$E49:$SJ49,'PCO Log'!$E$8:$SJ$8,'Graph Data'!AA$1,'PCO Log'!$E$6:$SJ$6,"Approved")</f>
        <v>0</v>
      </c>
      <c r="AB40" s="276">
        <f>SUMIFS('PCO Log'!$E49:$SJ49,'PCO Log'!$E$8:$SJ$8,'Graph Data'!AB$1,'PCO Log'!$E$6:$SJ$6,"Approved")</f>
        <v>0</v>
      </c>
      <c r="AC40" s="276">
        <f>SUMIFS('PCO Log'!$E49:$SJ49,'PCO Log'!$E$8:$SJ$8,'Graph Data'!AC$1,'PCO Log'!$E$6:$SJ$6,"Approved")</f>
        <v>0</v>
      </c>
      <c r="AD40" s="276">
        <f>SUMIFS('PCO Log'!$E49:$SJ49,'PCO Log'!$E$8:$SJ$8,'Graph Data'!AD$1,'PCO Log'!$E$6:$SJ$6,"Approved")</f>
        <v>0</v>
      </c>
      <c r="AE40" s="276">
        <f>SUMIFS('PCO Log'!$E49:$SJ49,'PCO Log'!$E$8:$SJ$8,'Graph Data'!AE$1,'PCO Log'!$E$6:$SJ$6,"Approved")</f>
        <v>0</v>
      </c>
      <c r="AF40" s="276">
        <f>SUMIFS('PCO Log'!$E49:$SJ49,'PCO Log'!$E$8:$SJ$8,'Graph Data'!AF$1,'PCO Log'!$E$6:$SJ$6,"Approved")</f>
        <v>0</v>
      </c>
      <c r="AG40" s="276">
        <f>SUMIFS('PCO Log'!$E49:$SJ49,'PCO Log'!$E$8:$SJ$8,'Graph Data'!AG$1,'PCO Log'!$E$6:$SJ$6,"Approved")</f>
        <v>0</v>
      </c>
      <c r="AH40" s="276">
        <f>SUMIFS('PCO Log'!$E49:$SJ49,'PCO Log'!$E$8:$SJ$8,'Graph Data'!AH$1,'PCO Log'!$E$6:$SJ$6,"Approved")</f>
        <v>0</v>
      </c>
      <c r="AI40" s="276">
        <f>SUMIFS('PCO Log'!$E49:$SJ49,'PCO Log'!$E$8:$SJ$8,'Graph Data'!AI$1,'PCO Log'!$E$6:$SJ$6,"Approved")</f>
        <v>0</v>
      </c>
      <c r="AJ40" s="276">
        <f>SUMIFS('PCO Log'!$E49:$SJ49,'PCO Log'!$E$8:$SJ$8,'Graph Data'!AJ$1,'PCO Log'!$E$6:$SJ$6,"Approved")</f>
        <v>0</v>
      </c>
      <c r="AK40" s="276">
        <f>SUMIFS('PCO Log'!$E49:$SJ49,'PCO Log'!$E$8:$SJ$8,'Graph Data'!AK$1,'PCO Log'!$E$6:$SJ$6,"Approved")</f>
        <v>0</v>
      </c>
      <c r="AL40" s="276">
        <f>SUMIFS('PCO Log'!$E49:$SJ49,'PCO Log'!$E$8:$SJ$8,'Graph Data'!AL$1,'PCO Log'!$E$6:$SJ$6,"Approved")</f>
        <v>0</v>
      </c>
      <c r="AM40" s="276">
        <f>SUMIFS('PCO Log'!$E49:$SJ49,'PCO Log'!$E$8:$SJ$8,'Graph Data'!AM$1,'PCO Log'!$E$6:$SJ$6,"Approved")</f>
        <v>0</v>
      </c>
      <c r="AN40" s="276">
        <f>SUMIFS('PCO Log'!$E49:$SJ49,'PCO Log'!$E$8:$SJ$8,'Graph Data'!AN$1,'PCO Log'!$E$6:$SJ$6,"Approved")</f>
        <v>0</v>
      </c>
      <c r="AO40" s="276">
        <f>SUMIFS('PCO Log'!$E49:$SJ49,'PCO Log'!$E$8:$SJ$8,'Graph Data'!AO$1,'PCO Log'!$E$6:$SJ$6,"Approved")</f>
        <v>0</v>
      </c>
      <c r="AP40" s="276">
        <f>SUMIFS('PCO Log'!$E49:$SJ49,'PCO Log'!$E$8:$SJ$8,'Graph Data'!AP$1,'PCO Log'!$E$6:$SJ$6,"Approved")</f>
        <v>0</v>
      </c>
      <c r="AQ40" s="276">
        <f>SUMIFS('PCO Log'!$E49:$SJ49,'PCO Log'!$E$8:$SJ$8,'Graph Data'!AQ$1,'PCO Log'!$E$6:$SJ$6,"Approved")</f>
        <v>0</v>
      </c>
      <c r="AR40" s="276">
        <f>SUMIFS('PCO Log'!$E49:$SJ49,'PCO Log'!$E$8:$SJ$8,'Graph Data'!AR$1,'PCO Log'!$E$6:$SJ$6,"Approved")</f>
        <v>0</v>
      </c>
      <c r="AS40" s="276">
        <f>SUMIFS('PCO Log'!$E49:$SJ49,'PCO Log'!$E$8:$SJ$8,'Graph Data'!AS$1,'PCO Log'!$E$6:$SJ$6,"Approved")</f>
        <v>0</v>
      </c>
      <c r="AT40" s="276">
        <f>SUMIFS('PCO Log'!$E49:$SJ49,'PCO Log'!$E$8:$SJ$8,'Graph Data'!AT$1,'PCO Log'!$E$6:$SJ$6,"Approved")</f>
        <v>0</v>
      </c>
      <c r="AU40" s="276">
        <f>SUMIFS('PCO Log'!$E49:$SJ49,'PCO Log'!$E$8:$SJ$8,'Graph Data'!AU$1,'PCO Log'!$E$6:$SJ$6,"Approved")</f>
        <v>0</v>
      </c>
      <c r="AV40" s="276">
        <f>SUMIFS('PCO Log'!$E49:$SJ49,'PCO Log'!$E$8:$SJ$8,'Graph Data'!AV$1,'PCO Log'!$E$6:$SJ$6,"Approved")</f>
        <v>0</v>
      </c>
      <c r="AW40" s="276">
        <f>SUMIFS('PCO Log'!$E49:$SJ49,'PCO Log'!$E$8:$SJ$8,'Graph Data'!AW$1,'PCO Log'!$E$6:$SJ$6,"Approved")</f>
        <v>0</v>
      </c>
      <c r="AX40" s="276">
        <f>SUMIFS('PCO Log'!$E49:$SJ49,'PCO Log'!$E$8:$SJ$8,'Graph Data'!AX$1,'PCO Log'!$E$6:$SJ$6,"Approved")</f>
        <v>0</v>
      </c>
      <c r="AY40" s="276">
        <f>SUMIFS('PCO Log'!$E49:$SJ49,'PCO Log'!$E$8:$SJ$8,'Graph Data'!AY$1,'PCO Log'!$E$6:$SJ$6,"Approved")</f>
        <v>0</v>
      </c>
      <c r="AZ40" s="276">
        <f>SUMIFS('PCO Log'!$E49:$SJ49,'PCO Log'!$E$8:$SJ$8,'Graph Data'!AZ$1,'PCO Log'!$E$6:$SJ$6,"Approved")</f>
        <v>0</v>
      </c>
      <c r="BA40" s="276">
        <f>SUMIFS('PCO Log'!$E49:$SJ49,'PCO Log'!$E$8:$SJ$8,'Graph Data'!BA$1,'PCO Log'!$E$6:$SJ$6,"Approved")</f>
        <v>0</v>
      </c>
      <c r="BB40" s="276">
        <f>SUMIFS('PCO Log'!$E49:$SJ49,'PCO Log'!$E$8:$SJ$8,'Graph Data'!BB$1,'PCO Log'!$E$6:$SJ$6,"Approved")</f>
        <v>0</v>
      </c>
      <c r="BC40" s="276">
        <f>SUMIFS('PCO Log'!$E49:$SJ49,'PCO Log'!$E$8:$SJ$8,'Graph Data'!BC$1,'PCO Log'!$E$6:$SJ$6,"Approved")</f>
        <v>0</v>
      </c>
      <c r="BD40" s="276">
        <f>SUMIFS('PCO Log'!$E49:$SJ49,'PCO Log'!$E$8:$SJ$8,'Graph Data'!BD$1,'PCO Log'!$E$6:$SJ$6,"Approved")</f>
        <v>0</v>
      </c>
      <c r="BE40" s="276">
        <f>SUMIFS('PCO Log'!$E49:$SJ49,'PCO Log'!$E$8:$SJ$8,'Graph Data'!BE$1,'PCO Log'!$E$6:$SJ$6,"Approved")</f>
        <v>0</v>
      </c>
      <c r="BF40" s="276">
        <f>SUMIFS('PCO Log'!$E49:$SJ49,'PCO Log'!$E$8:$SJ$8,'Graph Data'!BF$1,'PCO Log'!$E$6:$SJ$6,"Approved")</f>
        <v>0</v>
      </c>
      <c r="BG40" s="276">
        <f>SUMIFS('PCO Log'!$E49:$SJ49,'PCO Log'!$E$8:$SJ$8,'Graph Data'!BG$1,'PCO Log'!$E$6:$SJ$6,"Approved")</f>
        <v>0</v>
      </c>
      <c r="BH40" s="276">
        <f>SUMIFS('PCO Log'!$E49:$SJ49,'PCO Log'!$E$8:$SJ$8,'Graph Data'!BH$1,'PCO Log'!$E$6:$SJ$6,"Approved")</f>
        <v>0</v>
      </c>
      <c r="BI40" s="276">
        <f>SUMIFS('PCO Log'!$E49:$SJ49,'PCO Log'!$E$8:$SJ$8,'Graph Data'!BI$1,'PCO Log'!$E$6:$SJ$6,"Approved")</f>
        <v>0</v>
      </c>
      <c r="BJ40" s="276">
        <f>SUMIFS('PCO Log'!$E49:$SJ49,'PCO Log'!$E$8:$SJ$8,'Graph Data'!BJ$1,'PCO Log'!$E$6:$SJ$6,"Approved")</f>
        <v>0</v>
      </c>
      <c r="BK40" s="276">
        <f>SUMIFS('PCO Log'!$E49:$SJ49,'PCO Log'!$E$8:$SJ$8,'Graph Data'!BK$1,'PCO Log'!$E$6:$SJ$6,"Approved")</f>
        <v>0</v>
      </c>
      <c r="BL40" s="276">
        <f>SUMIFS('PCO Log'!$E49:$SJ49,'PCO Log'!$E$8:$SJ$8,'Graph Data'!BL$1,'PCO Log'!$E$6:$SJ$6,"Approved")</f>
        <v>0</v>
      </c>
      <c r="BM40" s="276">
        <f>SUMIFS('PCO Log'!$E49:$SJ49,'PCO Log'!$E$8:$SJ$8,'Graph Data'!BM$1,'PCO Log'!$E$6:$SJ$6,"Approved")</f>
        <v>0</v>
      </c>
      <c r="BN40" s="276">
        <f>SUMIFS('PCO Log'!$E49:$SJ49,'PCO Log'!$E$8:$SJ$8,'Graph Data'!BN$1,'PCO Log'!$E$6:$SJ$6,"Approved")</f>
        <v>0</v>
      </c>
      <c r="BO40" s="276">
        <f>SUMIFS('PCO Log'!$E49:$SJ49,'PCO Log'!$E$8:$SJ$8,'Graph Data'!BO$1,'PCO Log'!$E$6:$SJ$6,"Approved")</f>
        <v>0</v>
      </c>
      <c r="BP40" s="276">
        <f>SUMIFS('PCO Log'!$E49:$SJ49,'PCO Log'!$E$8:$SJ$8,'Graph Data'!BP$1,'PCO Log'!$E$6:$SJ$6,"Approved")</f>
        <v>0</v>
      </c>
      <c r="BQ40" s="276">
        <f>SUMIFS('PCO Log'!$E49:$SJ49,'PCO Log'!$E$8:$SJ$8,'Graph Data'!BQ$1,'PCO Log'!$E$6:$SJ$6,"Approved")</f>
        <v>0</v>
      </c>
      <c r="BR40" s="276">
        <f>SUMIFS('PCO Log'!$E49:$SJ49,'PCO Log'!$E$8:$SJ$8,'Graph Data'!BR$1,'PCO Log'!$E$6:$SJ$6,"Approved")</f>
        <v>0</v>
      </c>
      <c r="BS40" s="276">
        <f>SUMIFS('PCO Log'!$E49:$SJ49,'PCO Log'!$E$8:$SJ$8,'Graph Data'!BS$1,'PCO Log'!$E$6:$SJ$6,"Approved")</f>
        <v>0</v>
      </c>
      <c r="BT40" s="276">
        <f>SUMIFS('PCO Log'!$E49:$SJ49,'PCO Log'!$E$8:$SJ$8,'Graph Data'!BT$1,'PCO Log'!$E$6:$SJ$6,"Approved")</f>
        <v>0</v>
      </c>
      <c r="BU40" s="276">
        <f>SUMIFS('PCO Log'!$E49:$SJ49,'PCO Log'!$E$8:$SJ$8,'Graph Data'!BU$1,'PCO Log'!$E$6:$SJ$6,"Approved")</f>
        <v>0</v>
      </c>
      <c r="BV40" s="276">
        <f>SUMIFS('PCO Log'!$E49:$SJ49,'PCO Log'!$E$8:$SJ$8,'Graph Data'!BV$1,'PCO Log'!$E$6:$SJ$6,"Approved")</f>
        <v>0</v>
      </c>
      <c r="BW40" s="276">
        <f>SUMIFS('PCO Log'!$E49:$SJ49,'PCO Log'!$E$8:$SJ$8,'Graph Data'!BW$1,'PCO Log'!$E$6:$SJ$6,"Approved")</f>
        <v>0</v>
      </c>
    </row>
    <row r="41" spans="1:75" x14ac:dyDescent="0.25">
      <c r="A41" s="273" t="s">
        <v>392</v>
      </c>
      <c r="B41" s="273">
        <f>'PCO Log'!AR6</f>
        <v>0</v>
      </c>
      <c r="C41" s="273">
        <f>'PCO Log'!AR4</f>
        <v>0</v>
      </c>
      <c r="D41" s="273">
        <f>'PCO Log'!AR7</f>
        <v>0</v>
      </c>
      <c r="E41" s="273">
        <f>'PCO Log'!AR3</f>
        <v>0</v>
      </c>
      <c r="F41" s="276">
        <f>'PCO Log'!AR9</f>
        <v>0</v>
      </c>
      <c r="G41" s="277">
        <f>'PCO Log'!AR5</f>
        <v>0</v>
      </c>
      <c r="I41" s="273" t="s">
        <v>316</v>
      </c>
      <c r="J41" s="273">
        <f>'Pay App 40'!H33</f>
        <v>0</v>
      </c>
      <c r="K41" s="273">
        <f>IF(L41&gt;0,'Pay App 40'!$G$149,0)</f>
        <v>0</v>
      </c>
      <c r="L41" s="273">
        <f>'Pay App 40'!H149</f>
        <v>0</v>
      </c>
      <c r="N41" s="273" t="str">
        <f>'Pay App 1'!B96</f>
        <v>08 33 00</v>
      </c>
      <c r="O41" s="273" t="str">
        <f>'Pay App 1'!C96</f>
        <v>Overhead Doors/Coiling Doors</v>
      </c>
      <c r="P41" s="276">
        <f>SUMIFS('PCO Log'!$E50:$SJ50,'PCO Log'!$E$8:$SJ$8,'Graph Data'!P$1,'PCO Log'!$E$6:$SJ$6,"Approved")</f>
        <v>0</v>
      </c>
      <c r="Q41" s="276">
        <f>SUMIFS('PCO Log'!$E50:$SJ50,'PCO Log'!$E$8:$SJ$8,'Graph Data'!Q$1,'PCO Log'!$E$6:$SJ$6,"Approved")</f>
        <v>0</v>
      </c>
      <c r="R41" s="276">
        <f>SUMIFS('PCO Log'!$E50:$SJ50,'PCO Log'!$E$8:$SJ$8,'Graph Data'!R$1,'PCO Log'!$E$6:$SJ$6,"Approved")</f>
        <v>0</v>
      </c>
      <c r="S41" s="276">
        <f>SUMIFS('PCO Log'!$E50:$SJ50,'PCO Log'!$E$8:$SJ$8,'Graph Data'!S$1,'PCO Log'!$E$6:$SJ$6,"Approved")</f>
        <v>0</v>
      </c>
      <c r="T41" s="276">
        <f>SUMIFS('PCO Log'!$E50:$SJ50,'PCO Log'!$E$8:$SJ$8,'Graph Data'!T$1,'PCO Log'!$E$6:$SJ$6,"Approved")</f>
        <v>0</v>
      </c>
      <c r="U41" s="276">
        <f>SUMIFS('PCO Log'!$E50:$SJ50,'PCO Log'!$E$8:$SJ$8,'Graph Data'!U$1,'PCO Log'!$E$6:$SJ$6,"Approved")</f>
        <v>0</v>
      </c>
      <c r="V41" s="276">
        <f>SUMIFS('PCO Log'!$E50:$SJ50,'PCO Log'!$E$8:$SJ$8,'Graph Data'!V$1,'PCO Log'!$E$6:$SJ$6,"Approved")</f>
        <v>0</v>
      </c>
      <c r="W41" s="276">
        <f>SUMIFS('PCO Log'!$E50:$SJ50,'PCO Log'!$E$8:$SJ$8,'Graph Data'!W$1,'PCO Log'!$E$6:$SJ$6,"Approved")</f>
        <v>0</v>
      </c>
      <c r="X41" s="276">
        <f>SUMIFS('PCO Log'!$E50:$SJ50,'PCO Log'!$E$8:$SJ$8,'Graph Data'!X$1,'PCO Log'!$E$6:$SJ$6,"Approved")</f>
        <v>0</v>
      </c>
      <c r="Y41" s="276">
        <f>SUMIFS('PCO Log'!$E50:$SJ50,'PCO Log'!$E$8:$SJ$8,'Graph Data'!Y$1,'PCO Log'!$E$6:$SJ$6,"Approved")</f>
        <v>0</v>
      </c>
      <c r="Z41" s="276">
        <f>SUMIFS('PCO Log'!$E50:$SJ50,'PCO Log'!$E$8:$SJ$8,'Graph Data'!Z$1,'PCO Log'!$E$6:$SJ$6,"Approved")</f>
        <v>0</v>
      </c>
      <c r="AA41" s="276">
        <f>SUMIFS('PCO Log'!$E50:$SJ50,'PCO Log'!$E$8:$SJ$8,'Graph Data'!AA$1,'PCO Log'!$E$6:$SJ$6,"Approved")</f>
        <v>0</v>
      </c>
      <c r="AB41" s="276">
        <f>SUMIFS('PCO Log'!$E50:$SJ50,'PCO Log'!$E$8:$SJ$8,'Graph Data'!AB$1,'PCO Log'!$E$6:$SJ$6,"Approved")</f>
        <v>0</v>
      </c>
      <c r="AC41" s="276">
        <f>SUMIFS('PCO Log'!$E50:$SJ50,'PCO Log'!$E$8:$SJ$8,'Graph Data'!AC$1,'PCO Log'!$E$6:$SJ$6,"Approved")</f>
        <v>0</v>
      </c>
      <c r="AD41" s="276">
        <f>SUMIFS('PCO Log'!$E50:$SJ50,'PCO Log'!$E$8:$SJ$8,'Graph Data'!AD$1,'PCO Log'!$E$6:$SJ$6,"Approved")</f>
        <v>0</v>
      </c>
      <c r="AE41" s="276">
        <f>SUMIFS('PCO Log'!$E50:$SJ50,'PCO Log'!$E$8:$SJ$8,'Graph Data'!AE$1,'PCO Log'!$E$6:$SJ$6,"Approved")</f>
        <v>0</v>
      </c>
      <c r="AF41" s="276">
        <f>SUMIFS('PCO Log'!$E50:$SJ50,'PCO Log'!$E$8:$SJ$8,'Graph Data'!AF$1,'PCO Log'!$E$6:$SJ$6,"Approved")</f>
        <v>0</v>
      </c>
      <c r="AG41" s="276">
        <f>SUMIFS('PCO Log'!$E50:$SJ50,'PCO Log'!$E$8:$SJ$8,'Graph Data'!AG$1,'PCO Log'!$E$6:$SJ$6,"Approved")</f>
        <v>0</v>
      </c>
      <c r="AH41" s="276">
        <f>SUMIFS('PCO Log'!$E50:$SJ50,'PCO Log'!$E$8:$SJ$8,'Graph Data'!AH$1,'PCO Log'!$E$6:$SJ$6,"Approved")</f>
        <v>0</v>
      </c>
      <c r="AI41" s="276">
        <f>SUMIFS('PCO Log'!$E50:$SJ50,'PCO Log'!$E$8:$SJ$8,'Graph Data'!AI$1,'PCO Log'!$E$6:$SJ$6,"Approved")</f>
        <v>0</v>
      </c>
      <c r="AJ41" s="276">
        <f>SUMIFS('PCO Log'!$E50:$SJ50,'PCO Log'!$E$8:$SJ$8,'Graph Data'!AJ$1,'PCO Log'!$E$6:$SJ$6,"Approved")</f>
        <v>0</v>
      </c>
      <c r="AK41" s="276">
        <f>SUMIFS('PCO Log'!$E50:$SJ50,'PCO Log'!$E$8:$SJ$8,'Graph Data'!AK$1,'PCO Log'!$E$6:$SJ$6,"Approved")</f>
        <v>0</v>
      </c>
      <c r="AL41" s="276">
        <f>SUMIFS('PCO Log'!$E50:$SJ50,'PCO Log'!$E$8:$SJ$8,'Graph Data'!AL$1,'PCO Log'!$E$6:$SJ$6,"Approved")</f>
        <v>0</v>
      </c>
      <c r="AM41" s="276">
        <f>SUMIFS('PCO Log'!$E50:$SJ50,'PCO Log'!$E$8:$SJ$8,'Graph Data'!AM$1,'PCO Log'!$E$6:$SJ$6,"Approved")</f>
        <v>0</v>
      </c>
      <c r="AN41" s="276">
        <f>SUMIFS('PCO Log'!$E50:$SJ50,'PCO Log'!$E$8:$SJ$8,'Graph Data'!AN$1,'PCO Log'!$E$6:$SJ$6,"Approved")</f>
        <v>0</v>
      </c>
      <c r="AO41" s="276">
        <f>SUMIFS('PCO Log'!$E50:$SJ50,'PCO Log'!$E$8:$SJ$8,'Graph Data'!AO$1,'PCO Log'!$E$6:$SJ$6,"Approved")</f>
        <v>0</v>
      </c>
      <c r="AP41" s="276">
        <f>SUMIFS('PCO Log'!$E50:$SJ50,'PCO Log'!$E$8:$SJ$8,'Graph Data'!AP$1,'PCO Log'!$E$6:$SJ$6,"Approved")</f>
        <v>0</v>
      </c>
      <c r="AQ41" s="276">
        <f>SUMIFS('PCO Log'!$E50:$SJ50,'PCO Log'!$E$8:$SJ$8,'Graph Data'!AQ$1,'PCO Log'!$E$6:$SJ$6,"Approved")</f>
        <v>0</v>
      </c>
      <c r="AR41" s="276">
        <f>SUMIFS('PCO Log'!$E50:$SJ50,'PCO Log'!$E$8:$SJ$8,'Graph Data'!AR$1,'PCO Log'!$E$6:$SJ$6,"Approved")</f>
        <v>0</v>
      </c>
      <c r="AS41" s="276">
        <f>SUMIFS('PCO Log'!$E50:$SJ50,'PCO Log'!$E$8:$SJ$8,'Graph Data'!AS$1,'PCO Log'!$E$6:$SJ$6,"Approved")</f>
        <v>0</v>
      </c>
      <c r="AT41" s="276">
        <f>SUMIFS('PCO Log'!$E50:$SJ50,'PCO Log'!$E$8:$SJ$8,'Graph Data'!AT$1,'PCO Log'!$E$6:$SJ$6,"Approved")</f>
        <v>0</v>
      </c>
      <c r="AU41" s="276">
        <f>SUMIFS('PCO Log'!$E50:$SJ50,'PCO Log'!$E$8:$SJ$8,'Graph Data'!AU$1,'PCO Log'!$E$6:$SJ$6,"Approved")</f>
        <v>0</v>
      </c>
      <c r="AV41" s="276">
        <f>SUMIFS('PCO Log'!$E50:$SJ50,'PCO Log'!$E$8:$SJ$8,'Graph Data'!AV$1,'PCO Log'!$E$6:$SJ$6,"Approved")</f>
        <v>0</v>
      </c>
      <c r="AW41" s="276">
        <f>SUMIFS('PCO Log'!$E50:$SJ50,'PCO Log'!$E$8:$SJ$8,'Graph Data'!AW$1,'PCO Log'!$E$6:$SJ$6,"Approved")</f>
        <v>0</v>
      </c>
      <c r="AX41" s="276">
        <f>SUMIFS('PCO Log'!$E50:$SJ50,'PCO Log'!$E$8:$SJ$8,'Graph Data'!AX$1,'PCO Log'!$E$6:$SJ$6,"Approved")</f>
        <v>0</v>
      </c>
      <c r="AY41" s="276">
        <f>SUMIFS('PCO Log'!$E50:$SJ50,'PCO Log'!$E$8:$SJ$8,'Graph Data'!AY$1,'PCO Log'!$E$6:$SJ$6,"Approved")</f>
        <v>0</v>
      </c>
      <c r="AZ41" s="276">
        <f>SUMIFS('PCO Log'!$E50:$SJ50,'PCO Log'!$E$8:$SJ$8,'Graph Data'!AZ$1,'PCO Log'!$E$6:$SJ$6,"Approved")</f>
        <v>0</v>
      </c>
      <c r="BA41" s="276">
        <f>SUMIFS('PCO Log'!$E50:$SJ50,'PCO Log'!$E$8:$SJ$8,'Graph Data'!BA$1,'PCO Log'!$E$6:$SJ$6,"Approved")</f>
        <v>0</v>
      </c>
      <c r="BB41" s="276">
        <f>SUMIFS('PCO Log'!$E50:$SJ50,'PCO Log'!$E$8:$SJ$8,'Graph Data'!BB$1,'PCO Log'!$E$6:$SJ$6,"Approved")</f>
        <v>0</v>
      </c>
      <c r="BC41" s="276">
        <f>SUMIFS('PCO Log'!$E50:$SJ50,'PCO Log'!$E$8:$SJ$8,'Graph Data'!BC$1,'PCO Log'!$E$6:$SJ$6,"Approved")</f>
        <v>0</v>
      </c>
      <c r="BD41" s="276">
        <f>SUMIFS('PCO Log'!$E50:$SJ50,'PCO Log'!$E$8:$SJ$8,'Graph Data'!BD$1,'PCO Log'!$E$6:$SJ$6,"Approved")</f>
        <v>0</v>
      </c>
      <c r="BE41" s="276">
        <f>SUMIFS('PCO Log'!$E50:$SJ50,'PCO Log'!$E$8:$SJ$8,'Graph Data'!BE$1,'PCO Log'!$E$6:$SJ$6,"Approved")</f>
        <v>0</v>
      </c>
      <c r="BF41" s="276">
        <f>SUMIFS('PCO Log'!$E50:$SJ50,'PCO Log'!$E$8:$SJ$8,'Graph Data'!BF$1,'PCO Log'!$E$6:$SJ$6,"Approved")</f>
        <v>0</v>
      </c>
      <c r="BG41" s="276">
        <f>SUMIFS('PCO Log'!$E50:$SJ50,'PCO Log'!$E$8:$SJ$8,'Graph Data'!BG$1,'PCO Log'!$E$6:$SJ$6,"Approved")</f>
        <v>0</v>
      </c>
      <c r="BH41" s="276">
        <f>SUMIFS('PCO Log'!$E50:$SJ50,'PCO Log'!$E$8:$SJ$8,'Graph Data'!BH$1,'PCO Log'!$E$6:$SJ$6,"Approved")</f>
        <v>0</v>
      </c>
      <c r="BI41" s="276">
        <f>SUMIFS('PCO Log'!$E50:$SJ50,'PCO Log'!$E$8:$SJ$8,'Graph Data'!BI$1,'PCO Log'!$E$6:$SJ$6,"Approved")</f>
        <v>0</v>
      </c>
      <c r="BJ41" s="276">
        <f>SUMIFS('PCO Log'!$E50:$SJ50,'PCO Log'!$E$8:$SJ$8,'Graph Data'!BJ$1,'PCO Log'!$E$6:$SJ$6,"Approved")</f>
        <v>0</v>
      </c>
      <c r="BK41" s="276">
        <f>SUMIFS('PCO Log'!$E50:$SJ50,'PCO Log'!$E$8:$SJ$8,'Graph Data'!BK$1,'PCO Log'!$E$6:$SJ$6,"Approved")</f>
        <v>0</v>
      </c>
      <c r="BL41" s="276">
        <f>SUMIFS('PCO Log'!$E50:$SJ50,'PCO Log'!$E$8:$SJ$8,'Graph Data'!BL$1,'PCO Log'!$E$6:$SJ$6,"Approved")</f>
        <v>0</v>
      </c>
      <c r="BM41" s="276">
        <f>SUMIFS('PCO Log'!$E50:$SJ50,'PCO Log'!$E$8:$SJ$8,'Graph Data'!BM$1,'PCO Log'!$E$6:$SJ$6,"Approved")</f>
        <v>0</v>
      </c>
      <c r="BN41" s="276">
        <f>SUMIFS('PCO Log'!$E50:$SJ50,'PCO Log'!$E$8:$SJ$8,'Graph Data'!BN$1,'PCO Log'!$E$6:$SJ$6,"Approved")</f>
        <v>0</v>
      </c>
      <c r="BO41" s="276">
        <f>SUMIFS('PCO Log'!$E50:$SJ50,'PCO Log'!$E$8:$SJ$8,'Graph Data'!BO$1,'PCO Log'!$E$6:$SJ$6,"Approved")</f>
        <v>0</v>
      </c>
      <c r="BP41" s="276">
        <f>SUMIFS('PCO Log'!$E50:$SJ50,'PCO Log'!$E$8:$SJ$8,'Graph Data'!BP$1,'PCO Log'!$E$6:$SJ$6,"Approved")</f>
        <v>0</v>
      </c>
      <c r="BQ41" s="276">
        <f>SUMIFS('PCO Log'!$E50:$SJ50,'PCO Log'!$E$8:$SJ$8,'Graph Data'!BQ$1,'PCO Log'!$E$6:$SJ$6,"Approved")</f>
        <v>0</v>
      </c>
      <c r="BR41" s="276">
        <f>SUMIFS('PCO Log'!$E50:$SJ50,'PCO Log'!$E$8:$SJ$8,'Graph Data'!BR$1,'PCO Log'!$E$6:$SJ$6,"Approved")</f>
        <v>0</v>
      </c>
      <c r="BS41" s="276">
        <f>SUMIFS('PCO Log'!$E50:$SJ50,'PCO Log'!$E$8:$SJ$8,'Graph Data'!BS$1,'PCO Log'!$E$6:$SJ$6,"Approved")</f>
        <v>0</v>
      </c>
      <c r="BT41" s="276">
        <f>SUMIFS('PCO Log'!$E50:$SJ50,'PCO Log'!$E$8:$SJ$8,'Graph Data'!BT$1,'PCO Log'!$E$6:$SJ$6,"Approved")</f>
        <v>0</v>
      </c>
      <c r="BU41" s="276">
        <f>SUMIFS('PCO Log'!$E50:$SJ50,'PCO Log'!$E$8:$SJ$8,'Graph Data'!BU$1,'PCO Log'!$E$6:$SJ$6,"Approved")</f>
        <v>0</v>
      </c>
      <c r="BV41" s="276">
        <f>SUMIFS('PCO Log'!$E50:$SJ50,'PCO Log'!$E$8:$SJ$8,'Graph Data'!BV$1,'PCO Log'!$E$6:$SJ$6,"Approved")</f>
        <v>0</v>
      </c>
      <c r="BW41" s="276">
        <f>SUMIFS('PCO Log'!$E50:$SJ50,'PCO Log'!$E$8:$SJ$8,'Graph Data'!BW$1,'PCO Log'!$E$6:$SJ$6,"Approved")</f>
        <v>0</v>
      </c>
    </row>
    <row r="42" spans="1:75" x14ac:dyDescent="0.25">
      <c r="A42" s="273" t="s">
        <v>393</v>
      </c>
      <c r="B42" s="273">
        <f>'PCO Log'!AS6</f>
        <v>0</v>
      </c>
      <c r="C42" s="273">
        <f>'PCO Log'!AS4</f>
        <v>0</v>
      </c>
      <c r="D42" s="273">
        <f>'PCO Log'!AS7</f>
        <v>0</v>
      </c>
      <c r="E42" s="273">
        <f>'PCO Log'!AS3</f>
        <v>0</v>
      </c>
      <c r="F42" s="276">
        <f>'PCO Log'!AS9</f>
        <v>0</v>
      </c>
      <c r="G42" s="277">
        <f>'PCO Log'!AS5</f>
        <v>0</v>
      </c>
      <c r="I42" s="273" t="s">
        <v>317</v>
      </c>
      <c r="J42" s="273">
        <f>'Pay App 41'!H33</f>
        <v>0</v>
      </c>
      <c r="K42" s="273">
        <f>IF(L42&gt;0,'Pay App 41'!$G$149,0)</f>
        <v>0</v>
      </c>
      <c r="L42" s="273">
        <f>'Pay App 41'!H149</f>
        <v>0</v>
      </c>
      <c r="N42" s="273" t="str">
        <f>'Pay App 1'!B97</f>
        <v>08 40 00</v>
      </c>
      <c r="O42" s="273" t="str">
        <f>'Pay App 1'!C97</f>
        <v>Curtain Wall, Glass &amp; Glazing</v>
      </c>
      <c r="P42" s="276">
        <f>SUMIFS('PCO Log'!$E51:$SJ51,'PCO Log'!$E$8:$SJ$8,'Graph Data'!P$1,'PCO Log'!$E$6:$SJ$6,"Approved")</f>
        <v>0</v>
      </c>
      <c r="Q42" s="276">
        <f>SUMIFS('PCO Log'!$E51:$SJ51,'PCO Log'!$E$8:$SJ$8,'Graph Data'!Q$1,'PCO Log'!$E$6:$SJ$6,"Approved")</f>
        <v>0</v>
      </c>
      <c r="R42" s="276">
        <f>SUMIFS('PCO Log'!$E51:$SJ51,'PCO Log'!$E$8:$SJ$8,'Graph Data'!R$1,'PCO Log'!$E$6:$SJ$6,"Approved")</f>
        <v>0</v>
      </c>
      <c r="S42" s="276">
        <f>SUMIFS('PCO Log'!$E51:$SJ51,'PCO Log'!$E$8:$SJ$8,'Graph Data'!S$1,'PCO Log'!$E$6:$SJ$6,"Approved")</f>
        <v>0</v>
      </c>
      <c r="T42" s="276">
        <f>SUMIFS('PCO Log'!$E51:$SJ51,'PCO Log'!$E$8:$SJ$8,'Graph Data'!T$1,'PCO Log'!$E$6:$SJ$6,"Approved")</f>
        <v>0</v>
      </c>
      <c r="U42" s="276">
        <f>SUMIFS('PCO Log'!$E51:$SJ51,'PCO Log'!$E$8:$SJ$8,'Graph Data'!U$1,'PCO Log'!$E$6:$SJ$6,"Approved")</f>
        <v>0</v>
      </c>
      <c r="V42" s="276">
        <f>SUMIFS('PCO Log'!$E51:$SJ51,'PCO Log'!$E$8:$SJ$8,'Graph Data'!V$1,'PCO Log'!$E$6:$SJ$6,"Approved")</f>
        <v>0</v>
      </c>
      <c r="W42" s="276">
        <f>SUMIFS('PCO Log'!$E51:$SJ51,'PCO Log'!$E$8:$SJ$8,'Graph Data'!W$1,'PCO Log'!$E$6:$SJ$6,"Approved")</f>
        <v>0</v>
      </c>
      <c r="X42" s="276">
        <f>SUMIFS('PCO Log'!$E51:$SJ51,'PCO Log'!$E$8:$SJ$8,'Graph Data'!X$1,'PCO Log'!$E$6:$SJ$6,"Approved")</f>
        <v>0</v>
      </c>
      <c r="Y42" s="276">
        <f>SUMIFS('PCO Log'!$E51:$SJ51,'PCO Log'!$E$8:$SJ$8,'Graph Data'!Y$1,'PCO Log'!$E$6:$SJ$6,"Approved")</f>
        <v>0</v>
      </c>
      <c r="Z42" s="276">
        <f>SUMIFS('PCO Log'!$E51:$SJ51,'PCO Log'!$E$8:$SJ$8,'Graph Data'!Z$1,'PCO Log'!$E$6:$SJ$6,"Approved")</f>
        <v>0</v>
      </c>
      <c r="AA42" s="276">
        <f>SUMIFS('PCO Log'!$E51:$SJ51,'PCO Log'!$E$8:$SJ$8,'Graph Data'!AA$1,'PCO Log'!$E$6:$SJ$6,"Approved")</f>
        <v>0</v>
      </c>
      <c r="AB42" s="276">
        <f>SUMIFS('PCO Log'!$E51:$SJ51,'PCO Log'!$E$8:$SJ$8,'Graph Data'!AB$1,'PCO Log'!$E$6:$SJ$6,"Approved")</f>
        <v>0</v>
      </c>
      <c r="AC42" s="276">
        <f>SUMIFS('PCO Log'!$E51:$SJ51,'PCO Log'!$E$8:$SJ$8,'Graph Data'!AC$1,'PCO Log'!$E$6:$SJ$6,"Approved")</f>
        <v>0</v>
      </c>
      <c r="AD42" s="276">
        <f>SUMIFS('PCO Log'!$E51:$SJ51,'PCO Log'!$E$8:$SJ$8,'Graph Data'!AD$1,'PCO Log'!$E$6:$SJ$6,"Approved")</f>
        <v>0</v>
      </c>
      <c r="AE42" s="276">
        <f>SUMIFS('PCO Log'!$E51:$SJ51,'PCO Log'!$E$8:$SJ$8,'Graph Data'!AE$1,'PCO Log'!$E$6:$SJ$6,"Approved")</f>
        <v>0</v>
      </c>
      <c r="AF42" s="276">
        <f>SUMIFS('PCO Log'!$E51:$SJ51,'PCO Log'!$E$8:$SJ$8,'Graph Data'!AF$1,'PCO Log'!$E$6:$SJ$6,"Approved")</f>
        <v>0</v>
      </c>
      <c r="AG42" s="276">
        <f>SUMIFS('PCO Log'!$E51:$SJ51,'PCO Log'!$E$8:$SJ$8,'Graph Data'!AG$1,'PCO Log'!$E$6:$SJ$6,"Approved")</f>
        <v>0</v>
      </c>
      <c r="AH42" s="276">
        <f>SUMIFS('PCO Log'!$E51:$SJ51,'PCO Log'!$E$8:$SJ$8,'Graph Data'!AH$1,'PCO Log'!$E$6:$SJ$6,"Approved")</f>
        <v>0</v>
      </c>
      <c r="AI42" s="276">
        <f>SUMIFS('PCO Log'!$E51:$SJ51,'PCO Log'!$E$8:$SJ$8,'Graph Data'!AI$1,'PCO Log'!$E$6:$SJ$6,"Approved")</f>
        <v>0</v>
      </c>
      <c r="AJ42" s="276">
        <f>SUMIFS('PCO Log'!$E51:$SJ51,'PCO Log'!$E$8:$SJ$8,'Graph Data'!AJ$1,'PCO Log'!$E$6:$SJ$6,"Approved")</f>
        <v>0</v>
      </c>
      <c r="AK42" s="276">
        <f>SUMIFS('PCO Log'!$E51:$SJ51,'PCO Log'!$E$8:$SJ$8,'Graph Data'!AK$1,'PCO Log'!$E$6:$SJ$6,"Approved")</f>
        <v>0</v>
      </c>
      <c r="AL42" s="276">
        <f>SUMIFS('PCO Log'!$E51:$SJ51,'PCO Log'!$E$8:$SJ$8,'Graph Data'!AL$1,'PCO Log'!$E$6:$SJ$6,"Approved")</f>
        <v>0</v>
      </c>
      <c r="AM42" s="276">
        <f>SUMIFS('PCO Log'!$E51:$SJ51,'PCO Log'!$E$8:$SJ$8,'Graph Data'!AM$1,'PCO Log'!$E$6:$SJ$6,"Approved")</f>
        <v>0</v>
      </c>
      <c r="AN42" s="276">
        <f>SUMIFS('PCO Log'!$E51:$SJ51,'PCO Log'!$E$8:$SJ$8,'Graph Data'!AN$1,'PCO Log'!$E$6:$SJ$6,"Approved")</f>
        <v>0</v>
      </c>
      <c r="AO42" s="276">
        <f>SUMIFS('PCO Log'!$E51:$SJ51,'PCO Log'!$E$8:$SJ$8,'Graph Data'!AO$1,'PCO Log'!$E$6:$SJ$6,"Approved")</f>
        <v>0</v>
      </c>
      <c r="AP42" s="276">
        <f>SUMIFS('PCO Log'!$E51:$SJ51,'PCO Log'!$E$8:$SJ$8,'Graph Data'!AP$1,'PCO Log'!$E$6:$SJ$6,"Approved")</f>
        <v>0</v>
      </c>
      <c r="AQ42" s="276">
        <f>SUMIFS('PCO Log'!$E51:$SJ51,'PCO Log'!$E$8:$SJ$8,'Graph Data'!AQ$1,'PCO Log'!$E$6:$SJ$6,"Approved")</f>
        <v>0</v>
      </c>
      <c r="AR42" s="276">
        <f>SUMIFS('PCO Log'!$E51:$SJ51,'PCO Log'!$E$8:$SJ$8,'Graph Data'!AR$1,'PCO Log'!$E$6:$SJ$6,"Approved")</f>
        <v>0</v>
      </c>
      <c r="AS42" s="276">
        <f>SUMIFS('PCO Log'!$E51:$SJ51,'PCO Log'!$E$8:$SJ$8,'Graph Data'!AS$1,'PCO Log'!$E$6:$SJ$6,"Approved")</f>
        <v>0</v>
      </c>
      <c r="AT42" s="276">
        <f>SUMIFS('PCO Log'!$E51:$SJ51,'PCO Log'!$E$8:$SJ$8,'Graph Data'!AT$1,'PCO Log'!$E$6:$SJ$6,"Approved")</f>
        <v>0</v>
      </c>
      <c r="AU42" s="276">
        <f>SUMIFS('PCO Log'!$E51:$SJ51,'PCO Log'!$E$8:$SJ$8,'Graph Data'!AU$1,'PCO Log'!$E$6:$SJ$6,"Approved")</f>
        <v>0</v>
      </c>
      <c r="AV42" s="276">
        <f>SUMIFS('PCO Log'!$E51:$SJ51,'PCO Log'!$E$8:$SJ$8,'Graph Data'!AV$1,'PCO Log'!$E$6:$SJ$6,"Approved")</f>
        <v>0</v>
      </c>
      <c r="AW42" s="276">
        <f>SUMIFS('PCO Log'!$E51:$SJ51,'PCO Log'!$E$8:$SJ$8,'Graph Data'!AW$1,'PCO Log'!$E$6:$SJ$6,"Approved")</f>
        <v>0</v>
      </c>
      <c r="AX42" s="276">
        <f>SUMIFS('PCO Log'!$E51:$SJ51,'PCO Log'!$E$8:$SJ$8,'Graph Data'!AX$1,'PCO Log'!$E$6:$SJ$6,"Approved")</f>
        <v>0</v>
      </c>
      <c r="AY42" s="276">
        <f>SUMIFS('PCO Log'!$E51:$SJ51,'PCO Log'!$E$8:$SJ$8,'Graph Data'!AY$1,'PCO Log'!$E$6:$SJ$6,"Approved")</f>
        <v>0</v>
      </c>
      <c r="AZ42" s="276">
        <f>SUMIFS('PCO Log'!$E51:$SJ51,'PCO Log'!$E$8:$SJ$8,'Graph Data'!AZ$1,'PCO Log'!$E$6:$SJ$6,"Approved")</f>
        <v>0</v>
      </c>
      <c r="BA42" s="276">
        <f>SUMIFS('PCO Log'!$E51:$SJ51,'PCO Log'!$E$8:$SJ$8,'Graph Data'!BA$1,'PCO Log'!$E$6:$SJ$6,"Approved")</f>
        <v>0</v>
      </c>
      <c r="BB42" s="276">
        <f>SUMIFS('PCO Log'!$E51:$SJ51,'PCO Log'!$E$8:$SJ$8,'Graph Data'!BB$1,'PCO Log'!$E$6:$SJ$6,"Approved")</f>
        <v>0</v>
      </c>
      <c r="BC42" s="276">
        <f>SUMIFS('PCO Log'!$E51:$SJ51,'PCO Log'!$E$8:$SJ$8,'Graph Data'!BC$1,'PCO Log'!$E$6:$SJ$6,"Approved")</f>
        <v>0</v>
      </c>
      <c r="BD42" s="276">
        <f>SUMIFS('PCO Log'!$E51:$SJ51,'PCO Log'!$E$8:$SJ$8,'Graph Data'!BD$1,'PCO Log'!$E$6:$SJ$6,"Approved")</f>
        <v>0</v>
      </c>
      <c r="BE42" s="276">
        <f>SUMIFS('PCO Log'!$E51:$SJ51,'PCO Log'!$E$8:$SJ$8,'Graph Data'!BE$1,'PCO Log'!$E$6:$SJ$6,"Approved")</f>
        <v>0</v>
      </c>
      <c r="BF42" s="276">
        <f>SUMIFS('PCO Log'!$E51:$SJ51,'PCO Log'!$E$8:$SJ$8,'Graph Data'!BF$1,'PCO Log'!$E$6:$SJ$6,"Approved")</f>
        <v>0</v>
      </c>
      <c r="BG42" s="276">
        <f>SUMIFS('PCO Log'!$E51:$SJ51,'PCO Log'!$E$8:$SJ$8,'Graph Data'!BG$1,'PCO Log'!$E$6:$SJ$6,"Approved")</f>
        <v>0</v>
      </c>
      <c r="BH42" s="276">
        <f>SUMIFS('PCO Log'!$E51:$SJ51,'PCO Log'!$E$8:$SJ$8,'Graph Data'!BH$1,'PCO Log'!$E$6:$SJ$6,"Approved")</f>
        <v>0</v>
      </c>
      <c r="BI42" s="276">
        <f>SUMIFS('PCO Log'!$E51:$SJ51,'PCO Log'!$E$8:$SJ$8,'Graph Data'!BI$1,'PCO Log'!$E$6:$SJ$6,"Approved")</f>
        <v>0</v>
      </c>
      <c r="BJ42" s="276">
        <f>SUMIFS('PCO Log'!$E51:$SJ51,'PCO Log'!$E$8:$SJ$8,'Graph Data'!BJ$1,'PCO Log'!$E$6:$SJ$6,"Approved")</f>
        <v>0</v>
      </c>
      <c r="BK42" s="276">
        <f>SUMIFS('PCO Log'!$E51:$SJ51,'PCO Log'!$E$8:$SJ$8,'Graph Data'!BK$1,'PCO Log'!$E$6:$SJ$6,"Approved")</f>
        <v>0</v>
      </c>
      <c r="BL42" s="276">
        <f>SUMIFS('PCO Log'!$E51:$SJ51,'PCO Log'!$E$8:$SJ$8,'Graph Data'!BL$1,'PCO Log'!$E$6:$SJ$6,"Approved")</f>
        <v>0</v>
      </c>
      <c r="BM42" s="276">
        <f>SUMIFS('PCO Log'!$E51:$SJ51,'PCO Log'!$E$8:$SJ$8,'Graph Data'!BM$1,'PCO Log'!$E$6:$SJ$6,"Approved")</f>
        <v>0</v>
      </c>
      <c r="BN42" s="276">
        <f>SUMIFS('PCO Log'!$E51:$SJ51,'PCO Log'!$E$8:$SJ$8,'Graph Data'!BN$1,'PCO Log'!$E$6:$SJ$6,"Approved")</f>
        <v>0</v>
      </c>
      <c r="BO42" s="276">
        <f>SUMIFS('PCO Log'!$E51:$SJ51,'PCO Log'!$E$8:$SJ$8,'Graph Data'!BO$1,'PCO Log'!$E$6:$SJ$6,"Approved")</f>
        <v>0</v>
      </c>
      <c r="BP42" s="276">
        <f>SUMIFS('PCO Log'!$E51:$SJ51,'PCO Log'!$E$8:$SJ$8,'Graph Data'!BP$1,'PCO Log'!$E$6:$SJ$6,"Approved")</f>
        <v>0</v>
      </c>
      <c r="BQ42" s="276">
        <f>SUMIFS('PCO Log'!$E51:$SJ51,'PCO Log'!$E$8:$SJ$8,'Graph Data'!BQ$1,'PCO Log'!$E$6:$SJ$6,"Approved")</f>
        <v>0</v>
      </c>
      <c r="BR42" s="276">
        <f>SUMIFS('PCO Log'!$E51:$SJ51,'PCO Log'!$E$8:$SJ$8,'Graph Data'!BR$1,'PCO Log'!$E$6:$SJ$6,"Approved")</f>
        <v>0</v>
      </c>
      <c r="BS42" s="276">
        <f>SUMIFS('PCO Log'!$E51:$SJ51,'PCO Log'!$E$8:$SJ$8,'Graph Data'!BS$1,'PCO Log'!$E$6:$SJ$6,"Approved")</f>
        <v>0</v>
      </c>
      <c r="BT42" s="276">
        <f>SUMIFS('PCO Log'!$E51:$SJ51,'PCO Log'!$E$8:$SJ$8,'Graph Data'!BT$1,'PCO Log'!$E$6:$SJ$6,"Approved")</f>
        <v>0</v>
      </c>
      <c r="BU42" s="276">
        <f>SUMIFS('PCO Log'!$E51:$SJ51,'PCO Log'!$E$8:$SJ$8,'Graph Data'!BU$1,'PCO Log'!$E$6:$SJ$6,"Approved")</f>
        <v>0</v>
      </c>
      <c r="BV42" s="276">
        <f>SUMIFS('PCO Log'!$E51:$SJ51,'PCO Log'!$E$8:$SJ$8,'Graph Data'!BV$1,'PCO Log'!$E$6:$SJ$6,"Approved")</f>
        <v>0</v>
      </c>
      <c r="BW42" s="276">
        <f>SUMIFS('PCO Log'!$E51:$SJ51,'PCO Log'!$E$8:$SJ$8,'Graph Data'!BW$1,'PCO Log'!$E$6:$SJ$6,"Approved")</f>
        <v>0</v>
      </c>
    </row>
    <row r="43" spans="1:75" x14ac:dyDescent="0.25">
      <c r="A43" s="273" t="s">
        <v>394</v>
      </c>
      <c r="B43" s="273">
        <f>'PCO Log'!AT6</f>
        <v>0</v>
      </c>
      <c r="C43" s="273">
        <f>'PCO Log'!AT4</f>
        <v>0</v>
      </c>
      <c r="D43" s="273">
        <f>'PCO Log'!AT7</f>
        <v>0</v>
      </c>
      <c r="E43" s="273">
        <f>'PCO Log'!AT3</f>
        <v>0</v>
      </c>
      <c r="F43" s="276">
        <f>'PCO Log'!AT9</f>
        <v>0</v>
      </c>
      <c r="G43" s="277">
        <f>'PCO Log'!AT5</f>
        <v>0</v>
      </c>
      <c r="I43" s="273" t="s">
        <v>318</v>
      </c>
      <c r="J43" s="273">
        <f>'Pay App 42'!H33</f>
        <v>0</v>
      </c>
      <c r="K43" s="273">
        <f>IF(L43&gt;0,'Pay App 42'!$G$149,0)</f>
        <v>0</v>
      </c>
      <c r="L43" s="273">
        <f>'Pay App 42'!H149</f>
        <v>0</v>
      </c>
      <c r="N43" s="273" t="str">
        <f>'Pay App 1'!B98</f>
        <v>08 60 00</v>
      </c>
      <c r="O43" s="273" t="str">
        <f>'Pay App 1'!C98</f>
        <v>Skylights</v>
      </c>
      <c r="P43" s="276">
        <f>SUMIFS('PCO Log'!$E52:$SJ52,'PCO Log'!$E$8:$SJ$8,'Graph Data'!P$1,'PCO Log'!$E$6:$SJ$6,"Approved")</f>
        <v>0</v>
      </c>
      <c r="Q43" s="276">
        <f>SUMIFS('PCO Log'!$E52:$SJ52,'PCO Log'!$E$8:$SJ$8,'Graph Data'!Q$1,'PCO Log'!$E$6:$SJ$6,"Approved")</f>
        <v>0</v>
      </c>
      <c r="R43" s="276">
        <f>SUMIFS('PCO Log'!$E52:$SJ52,'PCO Log'!$E$8:$SJ$8,'Graph Data'!R$1,'PCO Log'!$E$6:$SJ$6,"Approved")</f>
        <v>0</v>
      </c>
      <c r="S43" s="276">
        <f>SUMIFS('PCO Log'!$E52:$SJ52,'PCO Log'!$E$8:$SJ$8,'Graph Data'!S$1,'PCO Log'!$E$6:$SJ$6,"Approved")</f>
        <v>0</v>
      </c>
      <c r="T43" s="276">
        <f>SUMIFS('PCO Log'!$E52:$SJ52,'PCO Log'!$E$8:$SJ$8,'Graph Data'!T$1,'PCO Log'!$E$6:$SJ$6,"Approved")</f>
        <v>0</v>
      </c>
      <c r="U43" s="276">
        <f>SUMIFS('PCO Log'!$E52:$SJ52,'PCO Log'!$E$8:$SJ$8,'Graph Data'!U$1,'PCO Log'!$E$6:$SJ$6,"Approved")</f>
        <v>0</v>
      </c>
      <c r="V43" s="276">
        <f>SUMIFS('PCO Log'!$E52:$SJ52,'PCO Log'!$E$8:$SJ$8,'Graph Data'!V$1,'PCO Log'!$E$6:$SJ$6,"Approved")</f>
        <v>0</v>
      </c>
      <c r="W43" s="276">
        <f>SUMIFS('PCO Log'!$E52:$SJ52,'PCO Log'!$E$8:$SJ$8,'Graph Data'!W$1,'PCO Log'!$E$6:$SJ$6,"Approved")</f>
        <v>0</v>
      </c>
      <c r="X43" s="276">
        <f>SUMIFS('PCO Log'!$E52:$SJ52,'PCO Log'!$E$8:$SJ$8,'Graph Data'!X$1,'PCO Log'!$E$6:$SJ$6,"Approved")</f>
        <v>0</v>
      </c>
      <c r="Y43" s="276">
        <f>SUMIFS('PCO Log'!$E52:$SJ52,'PCO Log'!$E$8:$SJ$8,'Graph Data'!Y$1,'PCO Log'!$E$6:$SJ$6,"Approved")</f>
        <v>0</v>
      </c>
      <c r="Z43" s="276">
        <f>SUMIFS('PCO Log'!$E52:$SJ52,'PCO Log'!$E$8:$SJ$8,'Graph Data'!Z$1,'PCO Log'!$E$6:$SJ$6,"Approved")</f>
        <v>0</v>
      </c>
      <c r="AA43" s="276">
        <f>SUMIFS('PCO Log'!$E52:$SJ52,'PCO Log'!$E$8:$SJ$8,'Graph Data'!AA$1,'PCO Log'!$E$6:$SJ$6,"Approved")</f>
        <v>0</v>
      </c>
      <c r="AB43" s="276">
        <f>SUMIFS('PCO Log'!$E52:$SJ52,'PCO Log'!$E$8:$SJ$8,'Graph Data'!AB$1,'PCO Log'!$E$6:$SJ$6,"Approved")</f>
        <v>0</v>
      </c>
      <c r="AC43" s="276">
        <f>SUMIFS('PCO Log'!$E52:$SJ52,'PCO Log'!$E$8:$SJ$8,'Graph Data'!AC$1,'PCO Log'!$E$6:$SJ$6,"Approved")</f>
        <v>0</v>
      </c>
      <c r="AD43" s="276">
        <f>SUMIFS('PCO Log'!$E52:$SJ52,'PCO Log'!$E$8:$SJ$8,'Graph Data'!AD$1,'PCO Log'!$E$6:$SJ$6,"Approved")</f>
        <v>0</v>
      </c>
      <c r="AE43" s="276">
        <f>SUMIFS('PCO Log'!$E52:$SJ52,'PCO Log'!$E$8:$SJ$8,'Graph Data'!AE$1,'PCO Log'!$E$6:$SJ$6,"Approved")</f>
        <v>0</v>
      </c>
      <c r="AF43" s="276">
        <f>SUMIFS('PCO Log'!$E52:$SJ52,'PCO Log'!$E$8:$SJ$8,'Graph Data'!AF$1,'PCO Log'!$E$6:$SJ$6,"Approved")</f>
        <v>0</v>
      </c>
      <c r="AG43" s="276">
        <f>SUMIFS('PCO Log'!$E52:$SJ52,'PCO Log'!$E$8:$SJ$8,'Graph Data'!AG$1,'PCO Log'!$E$6:$SJ$6,"Approved")</f>
        <v>0</v>
      </c>
      <c r="AH43" s="276">
        <f>SUMIFS('PCO Log'!$E52:$SJ52,'PCO Log'!$E$8:$SJ$8,'Graph Data'!AH$1,'PCO Log'!$E$6:$SJ$6,"Approved")</f>
        <v>0</v>
      </c>
      <c r="AI43" s="276">
        <f>SUMIFS('PCO Log'!$E52:$SJ52,'PCO Log'!$E$8:$SJ$8,'Graph Data'!AI$1,'PCO Log'!$E$6:$SJ$6,"Approved")</f>
        <v>0</v>
      </c>
      <c r="AJ43" s="276">
        <f>SUMIFS('PCO Log'!$E52:$SJ52,'PCO Log'!$E$8:$SJ$8,'Graph Data'!AJ$1,'PCO Log'!$E$6:$SJ$6,"Approved")</f>
        <v>0</v>
      </c>
      <c r="AK43" s="276">
        <f>SUMIFS('PCO Log'!$E52:$SJ52,'PCO Log'!$E$8:$SJ$8,'Graph Data'!AK$1,'PCO Log'!$E$6:$SJ$6,"Approved")</f>
        <v>0</v>
      </c>
      <c r="AL43" s="276">
        <f>SUMIFS('PCO Log'!$E52:$SJ52,'PCO Log'!$E$8:$SJ$8,'Graph Data'!AL$1,'PCO Log'!$E$6:$SJ$6,"Approved")</f>
        <v>0</v>
      </c>
      <c r="AM43" s="276">
        <f>SUMIFS('PCO Log'!$E52:$SJ52,'PCO Log'!$E$8:$SJ$8,'Graph Data'!AM$1,'PCO Log'!$E$6:$SJ$6,"Approved")</f>
        <v>0</v>
      </c>
      <c r="AN43" s="276">
        <f>SUMIFS('PCO Log'!$E52:$SJ52,'PCO Log'!$E$8:$SJ$8,'Graph Data'!AN$1,'PCO Log'!$E$6:$SJ$6,"Approved")</f>
        <v>0</v>
      </c>
      <c r="AO43" s="276">
        <f>SUMIFS('PCO Log'!$E52:$SJ52,'PCO Log'!$E$8:$SJ$8,'Graph Data'!AO$1,'PCO Log'!$E$6:$SJ$6,"Approved")</f>
        <v>0</v>
      </c>
      <c r="AP43" s="276">
        <f>SUMIFS('PCO Log'!$E52:$SJ52,'PCO Log'!$E$8:$SJ$8,'Graph Data'!AP$1,'PCO Log'!$E$6:$SJ$6,"Approved")</f>
        <v>0</v>
      </c>
      <c r="AQ43" s="276">
        <f>SUMIFS('PCO Log'!$E52:$SJ52,'PCO Log'!$E$8:$SJ$8,'Graph Data'!AQ$1,'PCO Log'!$E$6:$SJ$6,"Approved")</f>
        <v>0</v>
      </c>
      <c r="AR43" s="276">
        <f>SUMIFS('PCO Log'!$E52:$SJ52,'PCO Log'!$E$8:$SJ$8,'Graph Data'!AR$1,'PCO Log'!$E$6:$SJ$6,"Approved")</f>
        <v>0</v>
      </c>
      <c r="AS43" s="276">
        <f>SUMIFS('PCO Log'!$E52:$SJ52,'PCO Log'!$E$8:$SJ$8,'Graph Data'!AS$1,'PCO Log'!$E$6:$SJ$6,"Approved")</f>
        <v>0</v>
      </c>
      <c r="AT43" s="276">
        <f>SUMIFS('PCO Log'!$E52:$SJ52,'PCO Log'!$E$8:$SJ$8,'Graph Data'!AT$1,'PCO Log'!$E$6:$SJ$6,"Approved")</f>
        <v>0</v>
      </c>
      <c r="AU43" s="276">
        <f>SUMIFS('PCO Log'!$E52:$SJ52,'PCO Log'!$E$8:$SJ$8,'Graph Data'!AU$1,'PCO Log'!$E$6:$SJ$6,"Approved")</f>
        <v>0</v>
      </c>
      <c r="AV43" s="276">
        <f>SUMIFS('PCO Log'!$E52:$SJ52,'PCO Log'!$E$8:$SJ$8,'Graph Data'!AV$1,'PCO Log'!$E$6:$SJ$6,"Approved")</f>
        <v>0</v>
      </c>
      <c r="AW43" s="276">
        <f>SUMIFS('PCO Log'!$E52:$SJ52,'PCO Log'!$E$8:$SJ$8,'Graph Data'!AW$1,'PCO Log'!$E$6:$SJ$6,"Approved")</f>
        <v>0</v>
      </c>
      <c r="AX43" s="276">
        <f>SUMIFS('PCO Log'!$E52:$SJ52,'PCO Log'!$E$8:$SJ$8,'Graph Data'!AX$1,'PCO Log'!$E$6:$SJ$6,"Approved")</f>
        <v>0</v>
      </c>
      <c r="AY43" s="276">
        <f>SUMIFS('PCO Log'!$E52:$SJ52,'PCO Log'!$E$8:$SJ$8,'Graph Data'!AY$1,'PCO Log'!$E$6:$SJ$6,"Approved")</f>
        <v>0</v>
      </c>
      <c r="AZ43" s="276">
        <f>SUMIFS('PCO Log'!$E52:$SJ52,'PCO Log'!$E$8:$SJ$8,'Graph Data'!AZ$1,'PCO Log'!$E$6:$SJ$6,"Approved")</f>
        <v>0</v>
      </c>
      <c r="BA43" s="276">
        <f>SUMIFS('PCO Log'!$E52:$SJ52,'PCO Log'!$E$8:$SJ$8,'Graph Data'!BA$1,'PCO Log'!$E$6:$SJ$6,"Approved")</f>
        <v>0</v>
      </c>
      <c r="BB43" s="276">
        <f>SUMIFS('PCO Log'!$E52:$SJ52,'PCO Log'!$E$8:$SJ$8,'Graph Data'!BB$1,'PCO Log'!$E$6:$SJ$6,"Approved")</f>
        <v>0</v>
      </c>
      <c r="BC43" s="276">
        <f>SUMIFS('PCO Log'!$E52:$SJ52,'PCO Log'!$E$8:$SJ$8,'Graph Data'!BC$1,'PCO Log'!$E$6:$SJ$6,"Approved")</f>
        <v>0</v>
      </c>
      <c r="BD43" s="276">
        <f>SUMIFS('PCO Log'!$E52:$SJ52,'PCO Log'!$E$8:$SJ$8,'Graph Data'!BD$1,'PCO Log'!$E$6:$SJ$6,"Approved")</f>
        <v>0</v>
      </c>
      <c r="BE43" s="276">
        <f>SUMIFS('PCO Log'!$E52:$SJ52,'PCO Log'!$E$8:$SJ$8,'Graph Data'!BE$1,'PCO Log'!$E$6:$SJ$6,"Approved")</f>
        <v>0</v>
      </c>
      <c r="BF43" s="276">
        <f>SUMIFS('PCO Log'!$E52:$SJ52,'PCO Log'!$E$8:$SJ$8,'Graph Data'!BF$1,'PCO Log'!$E$6:$SJ$6,"Approved")</f>
        <v>0</v>
      </c>
      <c r="BG43" s="276">
        <f>SUMIFS('PCO Log'!$E52:$SJ52,'PCO Log'!$E$8:$SJ$8,'Graph Data'!BG$1,'PCO Log'!$E$6:$SJ$6,"Approved")</f>
        <v>0</v>
      </c>
      <c r="BH43" s="276">
        <f>SUMIFS('PCO Log'!$E52:$SJ52,'PCO Log'!$E$8:$SJ$8,'Graph Data'!BH$1,'PCO Log'!$E$6:$SJ$6,"Approved")</f>
        <v>0</v>
      </c>
      <c r="BI43" s="276">
        <f>SUMIFS('PCO Log'!$E52:$SJ52,'PCO Log'!$E$8:$SJ$8,'Graph Data'!BI$1,'PCO Log'!$E$6:$SJ$6,"Approved")</f>
        <v>0</v>
      </c>
      <c r="BJ43" s="276">
        <f>SUMIFS('PCO Log'!$E52:$SJ52,'PCO Log'!$E$8:$SJ$8,'Graph Data'!BJ$1,'PCO Log'!$E$6:$SJ$6,"Approved")</f>
        <v>0</v>
      </c>
      <c r="BK43" s="276">
        <f>SUMIFS('PCO Log'!$E52:$SJ52,'PCO Log'!$E$8:$SJ$8,'Graph Data'!BK$1,'PCO Log'!$E$6:$SJ$6,"Approved")</f>
        <v>0</v>
      </c>
      <c r="BL43" s="276">
        <f>SUMIFS('PCO Log'!$E52:$SJ52,'PCO Log'!$E$8:$SJ$8,'Graph Data'!BL$1,'PCO Log'!$E$6:$SJ$6,"Approved")</f>
        <v>0</v>
      </c>
      <c r="BM43" s="276">
        <f>SUMIFS('PCO Log'!$E52:$SJ52,'PCO Log'!$E$8:$SJ$8,'Graph Data'!BM$1,'PCO Log'!$E$6:$SJ$6,"Approved")</f>
        <v>0</v>
      </c>
      <c r="BN43" s="276">
        <f>SUMIFS('PCO Log'!$E52:$SJ52,'PCO Log'!$E$8:$SJ$8,'Graph Data'!BN$1,'PCO Log'!$E$6:$SJ$6,"Approved")</f>
        <v>0</v>
      </c>
      <c r="BO43" s="276">
        <f>SUMIFS('PCO Log'!$E52:$SJ52,'PCO Log'!$E$8:$SJ$8,'Graph Data'!BO$1,'PCO Log'!$E$6:$SJ$6,"Approved")</f>
        <v>0</v>
      </c>
      <c r="BP43" s="276">
        <f>SUMIFS('PCO Log'!$E52:$SJ52,'PCO Log'!$E$8:$SJ$8,'Graph Data'!BP$1,'PCO Log'!$E$6:$SJ$6,"Approved")</f>
        <v>0</v>
      </c>
      <c r="BQ43" s="276">
        <f>SUMIFS('PCO Log'!$E52:$SJ52,'PCO Log'!$E$8:$SJ$8,'Graph Data'!BQ$1,'PCO Log'!$E$6:$SJ$6,"Approved")</f>
        <v>0</v>
      </c>
      <c r="BR43" s="276">
        <f>SUMIFS('PCO Log'!$E52:$SJ52,'PCO Log'!$E$8:$SJ$8,'Graph Data'!BR$1,'PCO Log'!$E$6:$SJ$6,"Approved")</f>
        <v>0</v>
      </c>
      <c r="BS43" s="276">
        <f>SUMIFS('PCO Log'!$E52:$SJ52,'PCO Log'!$E$8:$SJ$8,'Graph Data'!BS$1,'PCO Log'!$E$6:$SJ$6,"Approved")</f>
        <v>0</v>
      </c>
      <c r="BT43" s="276">
        <f>SUMIFS('PCO Log'!$E52:$SJ52,'PCO Log'!$E$8:$SJ$8,'Graph Data'!BT$1,'PCO Log'!$E$6:$SJ$6,"Approved")</f>
        <v>0</v>
      </c>
      <c r="BU43" s="276">
        <f>SUMIFS('PCO Log'!$E52:$SJ52,'PCO Log'!$E$8:$SJ$8,'Graph Data'!BU$1,'PCO Log'!$E$6:$SJ$6,"Approved")</f>
        <v>0</v>
      </c>
      <c r="BV43" s="276">
        <f>SUMIFS('PCO Log'!$E52:$SJ52,'PCO Log'!$E$8:$SJ$8,'Graph Data'!BV$1,'PCO Log'!$E$6:$SJ$6,"Approved")</f>
        <v>0</v>
      </c>
      <c r="BW43" s="276">
        <f>SUMIFS('PCO Log'!$E52:$SJ52,'PCO Log'!$E$8:$SJ$8,'Graph Data'!BW$1,'PCO Log'!$E$6:$SJ$6,"Approved")</f>
        <v>0</v>
      </c>
    </row>
    <row r="44" spans="1:75" x14ac:dyDescent="0.25">
      <c r="A44" s="273" t="s">
        <v>395</v>
      </c>
      <c r="B44" s="273">
        <f>'PCO Log'!AU6</f>
        <v>0</v>
      </c>
      <c r="C44" s="273">
        <f>'PCO Log'!AU4</f>
        <v>0</v>
      </c>
      <c r="D44" s="273">
        <f>'PCO Log'!AU7</f>
        <v>0</v>
      </c>
      <c r="E44" s="273">
        <f>'PCO Log'!AU3</f>
        <v>0</v>
      </c>
      <c r="F44" s="276">
        <f>'PCO Log'!AU9</f>
        <v>0</v>
      </c>
      <c r="G44" s="277">
        <f>'PCO Log'!AU5</f>
        <v>0</v>
      </c>
      <c r="I44" s="273" t="s">
        <v>319</v>
      </c>
      <c r="J44" s="273">
        <f>'Pay App 43'!H33</f>
        <v>0</v>
      </c>
      <c r="K44" s="273">
        <f>IF(L44&gt;0,'Pay App 43'!$G$149,0)</f>
        <v>0</v>
      </c>
      <c r="L44" s="273">
        <f>'Pay App 43'!H149</f>
        <v>0</v>
      </c>
      <c r="N44" s="273" t="str">
        <f>'Pay App 1'!B99</f>
        <v>08 90 00</v>
      </c>
      <c r="O44" s="273" t="str">
        <f>'Pay App 1'!C99</f>
        <v>Louvers &amp; Vents</v>
      </c>
      <c r="P44" s="276">
        <f>SUMIFS('PCO Log'!$E53:$SJ53,'PCO Log'!$E$8:$SJ$8,'Graph Data'!P$1,'PCO Log'!$E$6:$SJ$6,"Approved")</f>
        <v>0</v>
      </c>
      <c r="Q44" s="276">
        <f>SUMIFS('PCO Log'!$E53:$SJ53,'PCO Log'!$E$8:$SJ$8,'Graph Data'!Q$1,'PCO Log'!$E$6:$SJ$6,"Approved")</f>
        <v>0</v>
      </c>
      <c r="R44" s="276">
        <f>SUMIFS('PCO Log'!$E53:$SJ53,'PCO Log'!$E$8:$SJ$8,'Graph Data'!R$1,'PCO Log'!$E$6:$SJ$6,"Approved")</f>
        <v>0</v>
      </c>
      <c r="S44" s="276">
        <f>SUMIFS('PCO Log'!$E53:$SJ53,'PCO Log'!$E$8:$SJ$8,'Graph Data'!S$1,'PCO Log'!$E$6:$SJ$6,"Approved")</f>
        <v>0</v>
      </c>
      <c r="T44" s="276">
        <f>SUMIFS('PCO Log'!$E53:$SJ53,'PCO Log'!$E$8:$SJ$8,'Graph Data'!T$1,'PCO Log'!$E$6:$SJ$6,"Approved")</f>
        <v>0</v>
      </c>
      <c r="U44" s="276">
        <f>SUMIFS('PCO Log'!$E53:$SJ53,'PCO Log'!$E$8:$SJ$8,'Graph Data'!U$1,'PCO Log'!$E$6:$SJ$6,"Approved")</f>
        <v>0</v>
      </c>
      <c r="V44" s="276">
        <f>SUMIFS('PCO Log'!$E53:$SJ53,'PCO Log'!$E$8:$SJ$8,'Graph Data'!V$1,'PCO Log'!$E$6:$SJ$6,"Approved")</f>
        <v>0</v>
      </c>
      <c r="W44" s="276">
        <f>SUMIFS('PCO Log'!$E53:$SJ53,'PCO Log'!$E$8:$SJ$8,'Graph Data'!W$1,'PCO Log'!$E$6:$SJ$6,"Approved")</f>
        <v>0</v>
      </c>
      <c r="X44" s="276">
        <f>SUMIFS('PCO Log'!$E53:$SJ53,'PCO Log'!$E$8:$SJ$8,'Graph Data'!X$1,'PCO Log'!$E$6:$SJ$6,"Approved")</f>
        <v>0</v>
      </c>
      <c r="Y44" s="276">
        <f>SUMIFS('PCO Log'!$E53:$SJ53,'PCO Log'!$E$8:$SJ$8,'Graph Data'!Y$1,'PCO Log'!$E$6:$SJ$6,"Approved")</f>
        <v>0</v>
      </c>
      <c r="Z44" s="276">
        <f>SUMIFS('PCO Log'!$E53:$SJ53,'PCO Log'!$E$8:$SJ$8,'Graph Data'!Z$1,'PCO Log'!$E$6:$SJ$6,"Approved")</f>
        <v>0</v>
      </c>
      <c r="AA44" s="276">
        <f>SUMIFS('PCO Log'!$E53:$SJ53,'PCO Log'!$E$8:$SJ$8,'Graph Data'!AA$1,'PCO Log'!$E$6:$SJ$6,"Approved")</f>
        <v>0</v>
      </c>
      <c r="AB44" s="276">
        <f>SUMIFS('PCO Log'!$E53:$SJ53,'PCO Log'!$E$8:$SJ$8,'Graph Data'!AB$1,'PCO Log'!$E$6:$SJ$6,"Approved")</f>
        <v>0</v>
      </c>
      <c r="AC44" s="276">
        <f>SUMIFS('PCO Log'!$E53:$SJ53,'PCO Log'!$E$8:$SJ$8,'Graph Data'!AC$1,'PCO Log'!$E$6:$SJ$6,"Approved")</f>
        <v>0</v>
      </c>
      <c r="AD44" s="276">
        <f>SUMIFS('PCO Log'!$E53:$SJ53,'PCO Log'!$E$8:$SJ$8,'Graph Data'!AD$1,'PCO Log'!$E$6:$SJ$6,"Approved")</f>
        <v>0</v>
      </c>
      <c r="AE44" s="276">
        <f>SUMIFS('PCO Log'!$E53:$SJ53,'PCO Log'!$E$8:$SJ$8,'Graph Data'!AE$1,'PCO Log'!$E$6:$SJ$6,"Approved")</f>
        <v>0</v>
      </c>
      <c r="AF44" s="276">
        <f>SUMIFS('PCO Log'!$E53:$SJ53,'PCO Log'!$E$8:$SJ$8,'Graph Data'!AF$1,'PCO Log'!$E$6:$SJ$6,"Approved")</f>
        <v>0</v>
      </c>
      <c r="AG44" s="276">
        <f>SUMIFS('PCO Log'!$E53:$SJ53,'PCO Log'!$E$8:$SJ$8,'Graph Data'!AG$1,'PCO Log'!$E$6:$SJ$6,"Approved")</f>
        <v>0</v>
      </c>
      <c r="AH44" s="276">
        <f>SUMIFS('PCO Log'!$E53:$SJ53,'PCO Log'!$E$8:$SJ$8,'Graph Data'!AH$1,'PCO Log'!$E$6:$SJ$6,"Approved")</f>
        <v>0</v>
      </c>
      <c r="AI44" s="276">
        <f>SUMIFS('PCO Log'!$E53:$SJ53,'PCO Log'!$E$8:$SJ$8,'Graph Data'!AI$1,'PCO Log'!$E$6:$SJ$6,"Approved")</f>
        <v>0</v>
      </c>
      <c r="AJ44" s="276">
        <f>SUMIFS('PCO Log'!$E53:$SJ53,'PCO Log'!$E$8:$SJ$8,'Graph Data'!AJ$1,'PCO Log'!$E$6:$SJ$6,"Approved")</f>
        <v>0</v>
      </c>
      <c r="AK44" s="276">
        <f>SUMIFS('PCO Log'!$E53:$SJ53,'PCO Log'!$E$8:$SJ$8,'Graph Data'!AK$1,'PCO Log'!$E$6:$SJ$6,"Approved")</f>
        <v>0</v>
      </c>
      <c r="AL44" s="276">
        <f>SUMIFS('PCO Log'!$E53:$SJ53,'PCO Log'!$E$8:$SJ$8,'Graph Data'!AL$1,'PCO Log'!$E$6:$SJ$6,"Approved")</f>
        <v>0</v>
      </c>
      <c r="AM44" s="276">
        <f>SUMIFS('PCO Log'!$E53:$SJ53,'PCO Log'!$E$8:$SJ$8,'Graph Data'!AM$1,'PCO Log'!$E$6:$SJ$6,"Approved")</f>
        <v>0</v>
      </c>
      <c r="AN44" s="276">
        <f>SUMIFS('PCO Log'!$E53:$SJ53,'PCO Log'!$E$8:$SJ$8,'Graph Data'!AN$1,'PCO Log'!$E$6:$SJ$6,"Approved")</f>
        <v>0</v>
      </c>
      <c r="AO44" s="276">
        <f>SUMIFS('PCO Log'!$E53:$SJ53,'PCO Log'!$E$8:$SJ$8,'Graph Data'!AO$1,'PCO Log'!$E$6:$SJ$6,"Approved")</f>
        <v>0</v>
      </c>
      <c r="AP44" s="276">
        <f>SUMIFS('PCO Log'!$E53:$SJ53,'PCO Log'!$E$8:$SJ$8,'Graph Data'!AP$1,'PCO Log'!$E$6:$SJ$6,"Approved")</f>
        <v>0</v>
      </c>
      <c r="AQ44" s="276">
        <f>SUMIFS('PCO Log'!$E53:$SJ53,'PCO Log'!$E$8:$SJ$8,'Graph Data'!AQ$1,'PCO Log'!$E$6:$SJ$6,"Approved")</f>
        <v>0</v>
      </c>
      <c r="AR44" s="276">
        <f>SUMIFS('PCO Log'!$E53:$SJ53,'PCO Log'!$E$8:$SJ$8,'Graph Data'!AR$1,'PCO Log'!$E$6:$SJ$6,"Approved")</f>
        <v>0</v>
      </c>
      <c r="AS44" s="276">
        <f>SUMIFS('PCO Log'!$E53:$SJ53,'PCO Log'!$E$8:$SJ$8,'Graph Data'!AS$1,'PCO Log'!$E$6:$SJ$6,"Approved")</f>
        <v>0</v>
      </c>
      <c r="AT44" s="276">
        <f>SUMIFS('PCO Log'!$E53:$SJ53,'PCO Log'!$E$8:$SJ$8,'Graph Data'!AT$1,'PCO Log'!$E$6:$SJ$6,"Approved")</f>
        <v>0</v>
      </c>
      <c r="AU44" s="276">
        <f>SUMIFS('PCO Log'!$E53:$SJ53,'PCO Log'!$E$8:$SJ$8,'Graph Data'!AU$1,'PCO Log'!$E$6:$SJ$6,"Approved")</f>
        <v>0</v>
      </c>
      <c r="AV44" s="276">
        <f>SUMIFS('PCO Log'!$E53:$SJ53,'PCO Log'!$E$8:$SJ$8,'Graph Data'!AV$1,'PCO Log'!$E$6:$SJ$6,"Approved")</f>
        <v>0</v>
      </c>
      <c r="AW44" s="276">
        <f>SUMIFS('PCO Log'!$E53:$SJ53,'PCO Log'!$E$8:$SJ$8,'Graph Data'!AW$1,'PCO Log'!$E$6:$SJ$6,"Approved")</f>
        <v>0</v>
      </c>
      <c r="AX44" s="276">
        <f>SUMIFS('PCO Log'!$E53:$SJ53,'PCO Log'!$E$8:$SJ$8,'Graph Data'!AX$1,'PCO Log'!$E$6:$SJ$6,"Approved")</f>
        <v>0</v>
      </c>
      <c r="AY44" s="276">
        <f>SUMIFS('PCO Log'!$E53:$SJ53,'PCO Log'!$E$8:$SJ$8,'Graph Data'!AY$1,'PCO Log'!$E$6:$SJ$6,"Approved")</f>
        <v>0</v>
      </c>
      <c r="AZ44" s="276">
        <f>SUMIFS('PCO Log'!$E53:$SJ53,'PCO Log'!$E$8:$SJ$8,'Graph Data'!AZ$1,'PCO Log'!$E$6:$SJ$6,"Approved")</f>
        <v>0</v>
      </c>
      <c r="BA44" s="276">
        <f>SUMIFS('PCO Log'!$E53:$SJ53,'PCO Log'!$E$8:$SJ$8,'Graph Data'!BA$1,'PCO Log'!$E$6:$SJ$6,"Approved")</f>
        <v>0</v>
      </c>
      <c r="BB44" s="276">
        <f>SUMIFS('PCO Log'!$E53:$SJ53,'PCO Log'!$E$8:$SJ$8,'Graph Data'!BB$1,'PCO Log'!$E$6:$SJ$6,"Approved")</f>
        <v>0</v>
      </c>
      <c r="BC44" s="276">
        <f>SUMIFS('PCO Log'!$E53:$SJ53,'PCO Log'!$E$8:$SJ$8,'Graph Data'!BC$1,'PCO Log'!$E$6:$SJ$6,"Approved")</f>
        <v>0</v>
      </c>
      <c r="BD44" s="276">
        <f>SUMIFS('PCO Log'!$E53:$SJ53,'PCO Log'!$E$8:$SJ$8,'Graph Data'!BD$1,'PCO Log'!$E$6:$SJ$6,"Approved")</f>
        <v>0</v>
      </c>
      <c r="BE44" s="276">
        <f>SUMIFS('PCO Log'!$E53:$SJ53,'PCO Log'!$E$8:$SJ$8,'Graph Data'!BE$1,'PCO Log'!$E$6:$SJ$6,"Approved")</f>
        <v>0</v>
      </c>
      <c r="BF44" s="276">
        <f>SUMIFS('PCO Log'!$E53:$SJ53,'PCO Log'!$E$8:$SJ$8,'Graph Data'!BF$1,'PCO Log'!$E$6:$SJ$6,"Approved")</f>
        <v>0</v>
      </c>
      <c r="BG44" s="276">
        <f>SUMIFS('PCO Log'!$E53:$SJ53,'PCO Log'!$E$8:$SJ$8,'Graph Data'!BG$1,'PCO Log'!$E$6:$SJ$6,"Approved")</f>
        <v>0</v>
      </c>
      <c r="BH44" s="276">
        <f>SUMIFS('PCO Log'!$E53:$SJ53,'PCO Log'!$E$8:$SJ$8,'Graph Data'!BH$1,'PCO Log'!$E$6:$SJ$6,"Approved")</f>
        <v>0</v>
      </c>
      <c r="BI44" s="276">
        <f>SUMIFS('PCO Log'!$E53:$SJ53,'PCO Log'!$E$8:$SJ$8,'Graph Data'!BI$1,'PCO Log'!$E$6:$SJ$6,"Approved")</f>
        <v>0</v>
      </c>
      <c r="BJ44" s="276">
        <f>SUMIFS('PCO Log'!$E53:$SJ53,'PCO Log'!$E$8:$SJ$8,'Graph Data'!BJ$1,'PCO Log'!$E$6:$SJ$6,"Approved")</f>
        <v>0</v>
      </c>
      <c r="BK44" s="276">
        <f>SUMIFS('PCO Log'!$E53:$SJ53,'PCO Log'!$E$8:$SJ$8,'Graph Data'!BK$1,'PCO Log'!$E$6:$SJ$6,"Approved")</f>
        <v>0</v>
      </c>
      <c r="BL44" s="276">
        <f>SUMIFS('PCO Log'!$E53:$SJ53,'PCO Log'!$E$8:$SJ$8,'Graph Data'!BL$1,'PCO Log'!$E$6:$SJ$6,"Approved")</f>
        <v>0</v>
      </c>
      <c r="BM44" s="276">
        <f>SUMIFS('PCO Log'!$E53:$SJ53,'PCO Log'!$E$8:$SJ$8,'Graph Data'!BM$1,'PCO Log'!$E$6:$SJ$6,"Approved")</f>
        <v>0</v>
      </c>
      <c r="BN44" s="276">
        <f>SUMIFS('PCO Log'!$E53:$SJ53,'PCO Log'!$E$8:$SJ$8,'Graph Data'!BN$1,'PCO Log'!$E$6:$SJ$6,"Approved")</f>
        <v>0</v>
      </c>
      <c r="BO44" s="276">
        <f>SUMIFS('PCO Log'!$E53:$SJ53,'PCO Log'!$E$8:$SJ$8,'Graph Data'!BO$1,'PCO Log'!$E$6:$SJ$6,"Approved")</f>
        <v>0</v>
      </c>
      <c r="BP44" s="276">
        <f>SUMIFS('PCO Log'!$E53:$SJ53,'PCO Log'!$E$8:$SJ$8,'Graph Data'!BP$1,'PCO Log'!$E$6:$SJ$6,"Approved")</f>
        <v>0</v>
      </c>
      <c r="BQ44" s="276">
        <f>SUMIFS('PCO Log'!$E53:$SJ53,'PCO Log'!$E$8:$SJ$8,'Graph Data'!BQ$1,'PCO Log'!$E$6:$SJ$6,"Approved")</f>
        <v>0</v>
      </c>
      <c r="BR44" s="276">
        <f>SUMIFS('PCO Log'!$E53:$SJ53,'PCO Log'!$E$8:$SJ$8,'Graph Data'!BR$1,'PCO Log'!$E$6:$SJ$6,"Approved")</f>
        <v>0</v>
      </c>
      <c r="BS44" s="276">
        <f>SUMIFS('PCO Log'!$E53:$SJ53,'PCO Log'!$E$8:$SJ$8,'Graph Data'!BS$1,'PCO Log'!$E$6:$SJ$6,"Approved")</f>
        <v>0</v>
      </c>
      <c r="BT44" s="276">
        <f>SUMIFS('PCO Log'!$E53:$SJ53,'PCO Log'!$E$8:$SJ$8,'Graph Data'!BT$1,'PCO Log'!$E$6:$SJ$6,"Approved")</f>
        <v>0</v>
      </c>
      <c r="BU44" s="276">
        <f>SUMIFS('PCO Log'!$E53:$SJ53,'PCO Log'!$E$8:$SJ$8,'Graph Data'!BU$1,'PCO Log'!$E$6:$SJ$6,"Approved")</f>
        <v>0</v>
      </c>
      <c r="BV44" s="276">
        <f>SUMIFS('PCO Log'!$E53:$SJ53,'PCO Log'!$E$8:$SJ$8,'Graph Data'!BV$1,'PCO Log'!$E$6:$SJ$6,"Approved")</f>
        <v>0</v>
      </c>
      <c r="BW44" s="276">
        <f>SUMIFS('PCO Log'!$E53:$SJ53,'PCO Log'!$E$8:$SJ$8,'Graph Data'!BW$1,'PCO Log'!$E$6:$SJ$6,"Approved")</f>
        <v>0</v>
      </c>
    </row>
    <row r="45" spans="1:75" x14ac:dyDescent="0.25">
      <c r="A45" s="273" t="s">
        <v>396</v>
      </c>
      <c r="B45" s="273">
        <f>'PCO Log'!AV6</f>
        <v>0</v>
      </c>
      <c r="C45" s="273">
        <f>'PCO Log'!AV4</f>
        <v>0</v>
      </c>
      <c r="D45" s="273">
        <f>'PCO Log'!AV7</f>
        <v>0</v>
      </c>
      <c r="E45" s="273">
        <f>'PCO Log'!AV3</f>
        <v>0</v>
      </c>
      <c r="F45" s="276">
        <f>'PCO Log'!AV9</f>
        <v>0</v>
      </c>
      <c r="G45" s="277">
        <f>'PCO Log'!AV5</f>
        <v>0</v>
      </c>
      <c r="I45" s="273" t="s">
        <v>320</v>
      </c>
      <c r="J45" s="273">
        <f>'Pay App 44'!H33</f>
        <v>0</v>
      </c>
      <c r="K45" s="273">
        <f>IF(L45&gt;0,'Pay App 44'!$G$149,0)</f>
        <v>0</v>
      </c>
      <c r="L45" s="273">
        <f>'Pay App 44'!H149</f>
        <v>0</v>
      </c>
      <c r="N45" s="273" t="str">
        <f>'Pay App 1'!B100</f>
        <v>09 20 00</v>
      </c>
      <c r="O45" s="273" t="str">
        <f>'Pay App 1'!C100</f>
        <v>Gypsum Board Systems</v>
      </c>
      <c r="P45" s="276">
        <f>SUMIFS('PCO Log'!$E54:$SJ54,'PCO Log'!$E$8:$SJ$8,'Graph Data'!P$1,'PCO Log'!$E$6:$SJ$6,"Approved")</f>
        <v>0</v>
      </c>
      <c r="Q45" s="276">
        <f>SUMIFS('PCO Log'!$E54:$SJ54,'PCO Log'!$E$8:$SJ$8,'Graph Data'!Q$1,'PCO Log'!$E$6:$SJ$6,"Approved")</f>
        <v>0</v>
      </c>
      <c r="R45" s="276">
        <f>SUMIFS('PCO Log'!$E54:$SJ54,'PCO Log'!$E$8:$SJ$8,'Graph Data'!R$1,'PCO Log'!$E$6:$SJ$6,"Approved")</f>
        <v>0</v>
      </c>
      <c r="S45" s="276">
        <f>SUMIFS('PCO Log'!$E54:$SJ54,'PCO Log'!$E$8:$SJ$8,'Graph Data'!S$1,'PCO Log'!$E$6:$SJ$6,"Approved")</f>
        <v>0</v>
      </c>
      <c r="T45" s="276">
        <f>SUMIFS('PCO Log'!$E54:$SJ54,'PCO Log'!$E$8:$SJ$8,'Graph Data'!T$1,'PCO Log'!$E$6:$SJ$6,"Approved")</f>
        <v>0</v>
      </c>
      <c r="U45" s="276">
        <f>SUMIFS('PCO Log'!$E54:$SJ54,'PCO Log'!$E$8:$SJ$8,'Graph Data'!U$1,'PCO Log'!$E$6:$SJ$6,"Approved")</f>
        <v>0</v>
      </c>
      <c r="V45" s="276">
        <f>SUMIFS('PCO Log'!$E54:$SJ54,'PCO Log'!$E$8:$SJ$8,'Graph Data'!V$1,'PCO Log'!$E$6:$SJ$6,"Approved")</f>
        <v>0</v>
      </c>
      <c r="W45" s="276">
        <f>SUMIFS('PCO Log'!$E54:$SJ54,'PCO Log'!$E$8:$SJ$8,'Graph Data'!W$1,'PCO Log'!$E$6:$SJ$6,"Approved")</f>
        <v>0</v>
      </c>
      <c r="X45" s="276">
        <f>SUMIFS('PCO Log'!$E54:$SJ54,'PCO Log'!$E$8:$SJ$8,'Graph Data'!X$1,'PCO Log'!$E$6:$SJ$6,"Approved")</f>
        <v>0</v>
      </c>
      <c r="Y45" s="276">
        <f>SUMIFS('PCO Log'!$E54:$SJ54,'PCO Log'!$E$8:$SJ$8,'Graph Data'!Y$1,'PCO Log'!$E$6:$SJ$6,"Approved")</f>
        <v>0</v>
      </c>
      <c r="Z45" s="276">
        <f>SUMIFS('PCO Log'!$E54:$SJ54,'PCO Log'!$E$8:$SJ$8,'Graph Data'!Z$1,'PCO Log'!$E$6:$SJ$6,"Approved")</f>
        <v>0</v>
      </c>
      <c r="AA45" s="276">
        <f>SUMIFS('PCO Log'!$E54:$SJ54,'PCO Log'!$E$8:$SJ$8,'Graph Data'!AA$1,'PCO Log'!$E$6:$SJ$6,"Approved")</f>
        <v>0</v>
      </c>
      <c r="AB45" s="276">
        <f>SUMIFS('PCO Log'!$E54:$SJ54,'PCO Log'!$E$8:$SJ$8,'Graph Data'!AB$1,'PCO Log'!$E$6:$SJ$6,"Approved")</f>
        <v>0</v>
      </c>
      <c r="AC45" s="276">
        <f>SUMIFS('PCO Log'!$E54:$SJ54,'PCO Log'!$E$8:$SJ$8,'Graph Data'!AC$1,'PCO Log'!$E$6:$SJ$6,"Approved")</f>
        <v>0</v>
      </c>
      <c r="AD45" s="276">
        <f>SUMIFS('PCO Log'!$E54:$SJ54,'PCO Log'!$E$8:$SJ$8,'Graph Data'!AD$1,'PCO Log'!$E$6:$SJ$6,"Approved")</f>
        <v>0</v>
      </c>
      <c r="AE45" s="276">
        <f>SUMIFS('PCO Log'!$E54:$SJ54,'PCO Log'!$E$8:$SJ$8,'Graph Data'!AE$1,'PCO Log'!$E$6:$SJ$6,"Approved")</f>
        <v>0</v>
      </c>
      <c r="AF45" s="276">
        <f>SUMIFS('PCO Log'!$E54:$SJ54,'PCO Log'!$E$8:$SJ$8,'Graph Data'!AF$1,'PCO Log'!$E$6:$SJ$6,"Approved")</f>
        <v>0</v>
      </c>
      <c r="AG45" s="276">
        <f>SUMIFS('PCO Log'!$E54:$SJ54,'PCO Log'!$E$8:$SJ$8,'Graph Data'!AG$1,'PCO Log'!$E$6:$SJ$6,"Approved")</f>
        <v>0</v>
      </c>
      <c r="AH45" s="276">
        <f>SUMIFS('PCO Log'!$E54:$SJ54,'PCO Log'!$E$8:$SJ$8,'Graph Data'!AH$1,'PCO Log'!$E$6:$SJ$6,"Approved")</f>
        <v>0</v>
      </c>
      <c r="AI45" s="276">
        <f>SUMIFS('PCO Log'!$E54:$SJ54,'PCO Log'!$E$8:$SJ$8,'Graph Data'!AI$1,'PCO Log'!$E$6:$SJ$6,"Approved")</f>
        <v>0</v>
      </c>
      <c r="AJ45" s="276">
        <f>SUMIFS('PCO Log'!$E54:$SJ54,'PCO Log'!$E$8:$SJ$8,'Graph Data'!AJ$1,'PCO Log'!$E$6:$SJ$6,"Approved")</f>
        <v>0</v>
      </c>
      <c r="AK45" s="276">
        <f>SUMIFS('PCO Log'!$E54:$SJ54,'PCO Log'!$E$8:$SJ$8,'Graph Data'!AK$1,'PCO Log'!$E$6:$SJ$6,"Approved")</f>
        <v>0</v>
      </c>
      <c r="AL45" s="276">
        <f>SUMIFS('PCO Log'!$E54:$SJ54,'PCO Log'!$E$8:$SJ$8,'Graph Data'!AL$1,'PCO Log'!$E$6:$SJ$6,"Approved")</f>
        <v>0</v>
      </c>
      <c r="AM45" s="276">
        <f>SUMIFS('PCO Log'!$E54:$SJ54,'PCO Log'!$E$8:$SJ$8,'Graph Data'!AM$1,'PCO Log'!$E$6:$SJ$6,"Approved")</f>
        <v>0</v>
      </c>
      <c r="AN45" s="276">
        <f>SUMIFS('PCO Log'!$E54:$SJ54,'PCO Log'!$E$8:$SJ$8,'Graph Data'!AN$1,'PCO Log'!$E$6:$SJ$6,"Approved")</f>
        <v>0</v>
      </c>
      <c r="AO45" s="276">
        <f>SUMIFS('PCO Log'!$E54:$SJ54,'PCO Log'!$E$8:$SJ$8,'Graph Data'!AO$1,'PCO Log'!$E$6:$SJ$6,"Approved")</f>
        <v>0</v>
      </c>
      <c r="AP45" s="276">
        <f>SUMIFS('PCO Log'!$E54:$SJ54,'PCO Log'!$E$8:$SJ$8,'Graph Data'!AP$1,'PCO Log'!$E$6:$SJ$6,"Approved")</f>
        <v>0</v>
      </c>
      <c r="AQ45" s="276">
        <f>SUMIFS('PCO Log'!$E54:$SJ54,'PCO Log'!$E$8:$SJ$8,'Graph Data'!AQ$1,'PCO Log'!$E$6:$SJ$6,"Approved")</f>
        <v>0</v>
      </c>
      <c r="AR45" s="276">
        <f>SUMIFS('PCO Log'!$E54:$SJ54,'PCO Log'!$E$8:$SJ$8,'Graph Data'!AR$1,'PCO Log'!$E$6:$SJ$6,"Approved")</f>
        <v>0</v>
      </c>
      <c r="AS45" s="276">
        <f>SUMIFS('PCO Log'!$E54:$SJ54,'PCO Log'!$E$8:$SJ$8,'Graph Data'!AS$1,'PCO Log'!$E$6:$SJ$6,"Approved")</f>
        <v>0</v>
      </c>
      <c r="AT45" s="276">
        <f>SUMIFS('PCO Log'!$E54:$SJ54,'PCO Log'!$E$8:$SJ$8,'Graph Data'!AT$1,'PCO Log'!$E$6:$SJ$6,"Approved")</f>
        <v>0</v>
      </c>
      <c r="AU45" s="276">
        <f>SUMIFS('PCO Log'!$E54:$SJ54,'PCO Log'!$E$8:$SJ$8,'Graph Data'!AU$1,'PCO Log'!$E$6:$SJ$6,"Approved")</f>
        <v>0</v>
      </c>
      <c r="AV45" s="276">
        <f>SUMIFS('PCO Log'!$E54:$SJ54,'PCO Log'!$E$8:$SJ$8,'Graph Data'!AV$1,'PCO Log'!$E$6:$SJ$6,"Approved")</f>
        <v>0</v>
      </c>
      <c r="AW45" s="276">
        <f>SUMIFS('PCO Log'!$E54:$SJ54,'PCO Log'!$E$8:$SJ$8,'Graph Data'!AW$1,'PCO Log'!$E$6:$SJ$6,"Approved")</f>
        <v>0</v>
      </c>
      <c r="AX45" s="276">
        <f>SUMIFS('PCO Log'!$E54:$SJ54,'PCO Log'!$E$8:$SJ$8,'Graph Data'!AX$1,'PCO Log'!$E$6:$SJ$6,"Approved")</f>
        <v>0</v>
      </c>
      <c r="AY45" s="276">
        <f>SUMIFS('PCO Log'!$E54:$SJ54,'PCO Log'!$E$8:$SJ$8,'Graph Data'!AY$1,'PCO Log'!$E$6:$SJ$6,"Approved")</f>
        <v>0</v>
      </c>
      <c r="AZ45" s="276">
        <f>SUMIFS('PCO Log'!$E54:$SJ54,'PCO Log'!$E$8:$SJ$8,'Graph Data'!AZ$1,'PCO Log'!$E$6:$SJ$6,"Approved")</f>
        <v>0</v>
      </c>
      <c r="BA45" s="276">
        <f>SUMIFS('PCO Log'!$E54:$SJ54,'PCO Log'!$E$8:$SJ$8,'Graph Data'!BA$1,'PCO Log'!$E$6:$SJ$6,"Approved")</f>
        <v>0</v>
      </c>
      <c r="BB45" s="276">
        <f>SUMIFS('PCO Log'!$E54:$SJ54,'PCO Log'!$E$8:$SJ$8,'Graph Data'!BB$1,'PCO Log'!$E$6:$SJ$6,"Approved")</f>
        <v>0</v>
      </c>
      <c r="BC45" s="276">
        <f>SUMIFS('PCO Log'!$E54:$SJ54,'PCO Log'!$E$8:$SJ$8,'Graph Data'!BC$1,'PCO Log'!$E$6:$SJ$6,"Approved")</f>
        <v>0</v>
      </c>
      <c r="BD45" s="276">
        <f>SUMIFS('PCO Log'!$E54:$SJ54,'PCO Log'!$E$8:$SJ$8,'Graph Data'!BD$1,'PCO Log'!$E$6:$SJ$6,"Approved")</f>
        <v>0</v>
      </c>
      <c r="BE45" s="276">
        <f>SUMIFS('PCO Log'!$E54:$SJ54,'PCO Log'!$E$8:$SJ$8,'Graph Data'!BE$1,'PCO Log'!$E$6:$SJ$6,"Approved")</f>
        <v>0</v>
      </c>
      <c r="BF45" s="276">
        <f>SUMIFS('PCO Log'!$E54:$SJ54,'PCO Log'!$E$8:$SJ$8,'Graph Data'!BF$1,'PCO Log'!$E$6:$SJ$6,"Approved")</f>
        <v>0</v>
      </c>
      <c r="BG45" s="276">
        <f>SUMIFS('PCO Log'!$E54:$SJ54,'PCO Log'!$E$8:$SJ$8,'Graph Data'!BG$1,'PCO Log'!$E$6:$SJ$6,"Approved")</f>
        <v>0</v>
      </c>
      <c r="BH45" s="276">
        <f>SUMIFS('PCO Log'!$E54:$SJ54,'PCO Log'!$E$8:$SJ$8,'Graph Data'!BH$1,'PCO Log'!$E$6:$SJ$6,"Approved")</f>
        <v>0</v>
      </c>
      <c r="BI45" s="276">
        <f>SUMIFS('PCO Log'!$E54:$SJ54,'PCO Log'!$E$8:$SJ$8,'Graph Data'!BI$1,'PCO Log'!$E$6:$SJ$6,"Approved")</f>
        <v>0</v>
      </c>
      <c r="BJ45" s="276">
        <f>SUMIFS('PCO Log'!$E54:$SJ54,'PCO Log'!$E$8:$SJ$8,'Graph Data'!BJ$1,'PCO Log'!$E$6:$SJ$6,"Approved")</f>
        <v>0</v>
      </c>
      <c r="BK45" s="276">
        <f>SUMIFS('PCO Log'!$E54:$SJ54,'PCO Log'!$E$8:$SJ$8,'Graph Data'!BK$1,'PCO Log'!$E$6:$SJ$6,"Approved")</f>
        <v>0</v>
      </c>
      <c r="BL45" s="276">
        <f>SUMIFS('PCO Log'!$E54:$SJ54,'PCO Log'!$E$8:$SJ$8,'Graph Data'!BL$1,'PCO Log'!$E$6:$SJ$6,"Approved")</f>
        <v>0</v>
      </c>
      <c r="BM45" s="276">
        <f>SUMIFS('PCO Log'!$E54:$SJ54,'PCO Log'!$E$8:$SJ$8,'Graph Data'!BM$1,'PCO Log'!$E$6:$SJ$6,"Approved")</f>
        <v>0</v>
      </c>
      <c r="BN45" s="276">
        <f>SUMIFS('PCO Log'!$E54:$SJ54,'PCO Log'!$E$8:$SJ$8,'Graph Data'!BN$1,'PCO Log'!$E$6:$SJ$6,"Approved")</f>
        <v>0</v>
      </c>
      <c r="BO45" s="276">
        <f>SUMIFS('PCO Log'!$E54:$SJ54,'PCO Log'!$E$8:$SJ$8,'Graph Data'!BO$1,'PCO Log'!$E$6:$SJ$6,"Approved")</f>
        <v>0</v>
      </c>
      <c r="BP45" s="276">
        <f>SUMIFS('PCO Log'!$E54:$SJ54,'PCO Log'!$E$8:$SJ$8,'Graph Data'!BP$1,'PCO Log'!$E$6:$SJ$6,"Approved")</f>
        <v>0</v>
      </c>
      <c r="BQ45" s="276">
        <f>SUMIFS('PCO Log'!$E54:$SJ54,'PCO Log'!$E$8:$SJ$8,'Graph Data'!BQ$1,'PCO Log'!$E$6:$SJ$6,"Approved")</f>
        <v>0</v>
      </c>
      <c r="BR45" s="276">
        <f>SUMIFS('PCO Log'!$E54:$SJ54,'PCO Log'!$E$8:$SJ$8,'Graph Data'!BR$1,'PCO Log'!$E$6:$SJ$6,"Approved")</f>
        <v>0</v>
      </c>
      <c r="BS45" s="276">
        <f>SUMIFS('PCO Log'!$E54:$SJ54,'PCO Log'!$E$8:$SJ$8,'Graph Data'!BS$1,'PCO Log'!$E$6:$SJ$6,"Approved")</f>
        <v>0</v>
      </c>
      <c r="BT45" s="276">
        <f>SUMIFS('PCO Log'!$E54:$SJ54,'PCO Log'!$E$8:$SJ$8,'Graph Data'!BT$1,'PCO Log'!$E$6:$SJ$6,"Approved")</f>
        <v>0</v>
      </c>
      <c r="BU45" s="276">
        <f>SUMIFS('PCO Log'!$E54:$SJ54,'PCO Log'!$E$8:$SJ$8,'Graph Data'!BU$1,'PCO Log'!$E$6:$SJ$6,"Approved")</f>
        <v>0</v>
      </c>
      <c r="BV45" s="276">
        <f>SUMIFS('PCO Log'!$E54:$SJ54,'PCO Log'!$E$8:$SJ$8,'Graph Data'!BV$1,'PCO Log'!$E$6:$SJ$6,"Approved")</f>
        <v>0</v>
      </c>
      <c r="BW45" s="276">
        <f>SUMIFS('PCO Log'!$E54:$SJ54,'PCO Log'!$E$8:$SJ$8,'Graph Data'!BW$1,'PCO Log'!$E$6:$SJ$6,"Approved")</f>
        <v>0</v>
      </c>
    </row>
    <row r="46" spans="1:75" x14ac:dyDescent="0.25">
      <c r="A46" s="273" t="s">
        <v>397</v>
      </c>
      <c r="B46" s="273">
        <f>'PCO Log'!AW6</f>
        <v>0</v>
      </c>
      <c r="C46" s="273">
        <f>'PCO Log'!AW4</f>
        <v>0</v>
      </c>
      <c r="D46" s="273">
        <f>'PCO Log'!AW7</f>
        <v>0</v>
      </c>
      <c r="E46" s="273">
        <f>'PCO Log'!AW3</f>
        <v>0</v>
      </c>
      <c r="F46" s="276">
        <f>'PCO Log'!AW9</f>
        <v>0</v>
      </c>
      <c r="G46" s="277">
        <f>'PCO Log'!AW5</f>
        <v>0</v>
      </c>
      <c r="I46" s="273" t="s">
        <v>321</v>
      </c>
      <c r="J46" s="273">
        <f>'Pay App 45'!H33</f>
        <v>0</v>
      </c>
      <c r="K46" s="273">
        <f>IF(L46&gt;0,'Pay App 45'!$G$149,0)</f>
        <v>0</v>
      </c>
      <c r="L46" s="273">
        <f>'Pay App 45'!H149</f>
        <v>0</v>
      </c>
      <c r="N46" s="273" t="str">
        <f>'Pay App 1'!B106</f>
        <v>09 30 00</v>
      </c>
      <c r="O46" s="273" t="str">
        <f>'Pay App 1'!C106</f>
        <v>Ceramic Tile</v>
      </c>
      <c r="P46" s="276">
        <f>SUMIFS('PCO Log'!$E55:$SJ55,'PCO Log'!$E$8:$SJ$8,'Graph Data'!P$1,'PCO Log'!$E$6:$SJ$6,"Approved")</f>
        <v>0</v>
      </c>
      <c r="Q46" s="276">
        <f>SUMIFS('PCO Log'!$E55:$SJ55,'PCO Log'!$E$8:$SJ$8,'Graph Data'!Q$1,'PCO Log'!$E$6:$SJ$6,"Approved")</f>
        <v>0</v>
      </c>
      <c r="R46" s="276">
        <f>SUMIFS('PCO Log'!$E55:$SJ55,'PCO Log'!$E$8:$SJ$8,'Graph Data'!R$1,'PCO Log'!$E$6:$SJ$6,"Approved")</f>
        <v>0</v>
      </c>
      <c r="S46" s="276">
        <f>SUMIFS('PCO Log'!$E55:$SJ55,'PCO Log'!$E$8:$SJ$8,'Graph Data'!S$1,'PCO Log'!$E$6:$SJ$6,"Approved")</f>
        <v>0</v>
      </c>
      <c r="T46" s="276">
        <f>SUMIFS('PCO Log'!$E55:$SJ55,'PCO Log'!$E$8:$SJ$8,'Graph Data'!T$1,'PCO Log'!$E$6:$SJ$6,"Approved")</f>
        <v>0</v>
      </c>
      <c r="U46" s="276">
        <f>SUMIFS('PCO Log'!$E55:$SJ55,'PCO Log'!$E$8:$SJ$8,'Graph Data'!U$1,'PCO Log'!$E$6:$SJ$6,"Approved")</f>
        <v>0</v>
      </c>
      <c r="V46" s="276">
        <f>SUMIFS('PCO Log'!$E55:$SJ55,'PCO Log'!$E$8:$SJ$8,'Graph Data'!V$1,'PCO Log'!$E$6:$SJ$6,"Approved")</f>
        <v>0</v>
      </c>
      <c r="W46" s="276">
        <f>SUMIFS('PCO Log'!$E55:$SJ55,'PCO Log'!$E$8:$SJ$8,'Graph Data'!W$1,'PCO Log'!$E$6:$SJ$6,"Approved")</f>
        <v>0</v>
      </c>
      <c r="X46" s="276">
        <f>SUMIFS('PCO Log'!$E55:$SJ55,'PCO Log'!$E$8:$SJ$8,'Graph Data'!X$1,'PCO Log'!$E$6:$SJ$6,"Approved")</f>
        <v>0</v>
      </c>
      <c r="Y46" s="276">
        <f>SUMIFS('PCO Log'!$E55:$SJ55,'PCO Log'!$E$8:$SJ$8,'Graph Data'!Y$1,'PCO Log'!$E$6:$SJ$6,"Approved")</f>
        <v>0</v>
      </c>
      <c r="Z46" s="276">
        <f>SUMIFS('PCO Log'!$E55:$SJ55,'PCO Log'!$E$8:$SJ$8,'Graph Data'!Z$1,'PCO Log'!$E$6:$SJ$6,"Approved")</f>
        <v>0</v>
      </c>
      <c r="AA46" s="276">
        <f>SUMIFS('PCO Log'!$E55:$SJ55,'PCO Log'!$E$8:$SJ$8,'Graph Data'!AA$1,'PCO Log'!$E$6:$SJ$6,"Approved")</f>
        <v>0</v>
      </c>
      <c r="AB46" s="276">
        <f>SUMIFS('PCO Log'!$E55:$SJ55,'PCO Log'!$E$8:$SJ$8,'Graph Data'!AB$1,'PCO Log'!$E$6:$SJ$6,"Approved")</f>
        <v>0</v>
      </c>
      <c r="AC46" s="276">
        <f>SUMIFS('PCO Log'!$E55:$SJ55,'PCO Log'!$E$8:$SJ$8,'Graph Data'!AC$1,'PCO Log'!$E$6:$SJ$6,"Approved")</f>
        <v>0</v>
      </c>
      <c r="AD46" s="276">
        <f>SUMIFS('PCO Log'!$E55:$SJ55,'PCO Log'!$E$8:$SJ$8,'Graph Data'!AD$1,'PCO Log'!$E$6:$SJ$6,"Approved")</f>
        <v>0</v>
      </c>
      <c r="AE46" s="276">
        <f>SUMIFS('PCO Log'!$E55:$SJ55,'PCO Log'!$E$8:$SJ$8,'Graph Data'!AE$1,'PCO Log'!$E$6:$SJ$6,"Approved")</f>
        <v>0</v>
      </c>
      <c r="AF46" s="276">
        <f>SUMIFS('PCO Log'!$E55:$SJ55,'PCO Log'!$E$8:$SJ$8,'Graph Data'!AF$1,'PCO Log'!$E$6:$SJ$6,"Approved")</f>
        <v>0</v>
      </c>
      <c r="AG46" s="276">
        <f>SUMIFS('PCO Log'!$E55:$SJ55,'PCO Log'!$E$8:$SJ$8,'Graph Data'!AG$1,'PCO Log'!$E$6:$SJ$6,"Approved")</f>
        <v>0</v>
      </c>
      <c r="AH46" s="276">
        <f>SUMIFS('PCO Log'!$E55:$SJ55,'PCO Log'!$E$8:$SJ$8,'Graph Data'!AH$1,'PCO Log'!$E$6:$SJ$6,"Approved")</f>
        <v>0</v>
      </c>
      <c r="AI46" s="276">
        <f>SUMIFS('PCO Log'!$E55:$SJ55,'PCO Log'!$E$8:$SJ$8,'Graph Data'!AI$1,'PCO Log'!$E$6:$SJ$6,"Approved")</f>
        <v>0</v>
      </c>
      <c r="AJ46" s="276">
        <f>SUMIFS('PCO Log'!$E55:$SJ55,'PCO Log'!$E$8:$SJ$8,'Graph Data'!AJ$1,'PCO Log'!$E$6:$SJ$6,"Approved")</f>
        <v>0</v>
      </c>
      <c r="AK46" s="276">
        <f>SUMIFS('PCO Log'!$E55:$SJ55,'PCO Log'!$E$8:$SJ$8,'Graph Data'!AK$1,'PCO Log'!$E$6:$SJ$6,"Approved")</f>
        <v>0</v>
      </c>
      <c r="AL46" s="276">
        <f>SUMIFS('PCO Log'!$E55:$SJ55,'PCO Log'!$E$8:$SJ$8,'Graph Data'!AL$1,'PCO Log'!$E$6:$SJ$6,"Approved")</f>
        <v>0</v>
      </c>
      <c r="AM46" s="276">
        <f>SUMIFS('PCO Log'!$E55:$SJ55,'PCO Log'!$E$8:$SJ$8,'Graph Data'!AM$1,'PCO Log'!$E$6:$SJ$6,"Approved")</f>
        <v>0</v>
      </c>
      <c r="AN46" s="276">
        <f>SUMIFS('PCO Log'!$E55:$SJ55,'PCO Log'!$E$8:$SJ$8,'Graph Data'!AN$1,'PCO Log'!$E$6:$SJ$6,"Approved")</f>
        <v>0</v>
      </c>
      <c r="AO46" s="276">
        <f>SUMIFS('PCO Log'!$E55:$SJ55,'PCO Log'!$E$8:$SJ$8,'Graph Data'!AO$1,'PCO Log'!$E$6:$SJ$6,"Approved")</f>
        <v>0</v>
      </c>
      <c r="AP46" s="276">
        <f>SUMIFS('PCO Log'!$E55:$SJ55,'PCO Log'!$E$8:$SJ$8,'Graph Data'!AP$1,'PCO Log'!$E$6:$SJ$6,"Approved")</f>
        <v>0</v>
      </c>
      <c r="AQ46" s="276">
        <f>SUMIFS('PCO Log'!$E55:$SJ55,'PCO Log'!$E$8:$SJ$8,'Graph Data'!AQ$1,'PCO Log'!$E$6:$SJ$6,"Approved")</f>
        <v>0</v>
      </c>
      <c r="AR46" s="276">
        <f>SUMIFS('PCO Log'!$E55:$SJ55,'PCO Log'!$E$8:$SJ$8,'Graph Data'!AR$1,'PCO Log'!$E$6:$SJ$6,"Approved")</f>
        <v>0</v>
      </c>
      <c r="AS46" s="276">
        <f>SUMIFS('PCO Log'!$E55:$SJ55,'PCO Log'!$E$8:$SJ$8,'Graph Data'!AS$1,'PCO Log'!$E$6:$SJ$6,"Approved")</f>
        <v>0</v>
      </c>
      <c r="AT46" s="276">
        <f>SUMIFS('PCO Log'!$E55:$SJ55,'PCO Log'!$E$8:$SJ$8,'Graph Data'!AT$1,'PCO Log'!$E$6:$SJ$6,"Approved")</f>
        <v>0</v>
      </c>
      <c r="AU46" s="276">
        <f>SUMIFS('PCO Log'!$E55:$SJ55,'PCO Log'!$E$8:$SJ$8,'Graph Data'!AU$1,'PCO Log'!$E$6:$SJ$6,"Approved")</f>
        <v>0</v>
      </c>
      <c r="AV46" s="276">
        <f>SUMIFS('PCO Log'!$E55:$SJ55,'PCO Log'!$E$8:$SJ$8,'Graph Data'!AV$1,'PCO Log'!$E$6:$SJ$6,"Approved")</f>
        <v>0</v>
      </c>
      <c r="AW46" s="276">
        <f>SUMIFS('PCO Log'!$E55:$SJ55,'PCO Log'!$E$8:$SJ$8,'Graph Data'!AW$1,'PCO Log'!$E$6:$SJ$6,"Approved")</f>
        <v>0</v>
      </c>
      <c r="AX46" s="276">
        <f>SUMIFS('PCO Log'!$E55:$SJ55,'PCO Log'!$E$8:$SJ$8,'Graph Data'!AX$1,'PCO Log'!$E$6:$SJ$6,"Approved")</f>
        <v>0</v>
      </c>
      <c r="AY46" s="276">
        <f>SUMIFS('PCO Log'!$E55:$SJ55,'PCO Log'!$E$8:$SJ$8,'Graph Data'!AY$1,'PCO Log'!$E$6:$SJ$6,"Approved")</f>
        <v>0</v>
      </c>
      <c r="AZ46" s="276">
        <f>SUMIFS('PCO Log'!$E55:$SJ55,'PCO Log'!$E$8:$SJ$8,'Graph Data'!AZ$1,'PCO Log'!$E$6:$SJ$6,"Approved")</f>
        <v>0</v>
      </c>
      <c r="BA46" s="276">
        <f>SUMIFS('PCO Log'!$E55:$SJ55,'PCO Log'!$E$8:$SJ$8,'Graph Data'!BA$1,'PCO Log'!$E$6:$SJ$6,"Approved")</f>
        <v>0</v>
      </c>
      <c r="BB46" s="276">
        <f>SUMIFS('PCO Log'!$E55:$SJ55,'PCO Log'!$E$8:$SJ$8,'Graph Data'!BB$1,'PCO Log'!$E$6:$SJ$6,"Approved")</f>
        <v>0</v>
      </c>
      <c r="BC46" s="276">
        <f>SUMIFS('PCO Log'!$E55:$SJ55,'PCO Log'!$E$8:$SJ$8,'Graph Data'!BC$1,'PCO Log'!$E$6:$SJ$6,"Approved")</f>
        <v>0</v>
      </c>
      <c r="BD46" s="276">
        <f>SUMIFS('PCO Log'!$E55:$SJ55,'PCO Log'!$E$8:$SJ$8,'Graph Data'!BD$1,'PCO Log'!$E$6:$SJ$6,"Approved")</f>
        <v>0</v>
      </c>
      <c r="BE46" s="276">
        <f>SUMIFS('PCO Log'!$E55:$SJ55,'PCO Log'!$E$8:$SJ$8,'Graph Data'!BE$1,'PCO Log'!$E$6:$SJ$6,"Approved")</f>
        <v>0</v>
      </c>
      <c r="BF46" s="276">
        <f>SUMIFS('PCO Log'!$E55:$SJ55,'PCO Log'!$E$8:$SJ$8,'Graph Data'!BF$1,'PCO Log'!$E$6:$SJ$6,"Approved")</f>
        <v>0</v>
      </c>
      <c r="BG46" s="276">
        <f>SUMIFS('PCO Log'!$E55:$SJ55,'PCO Log'!$E$8:$SJ$8,'Graph Data'!BG$1,'PCO Log'!$E$6:$SJ$6,"Approved")</f>
        <v>0</v>
      </c>
      <c r="BH46" s="276">
        <f>SUMIFS('PCO Log'!$E55:$SJ55,'PCO Log'!$E$8:$SJ$8,'Graph Data'!BH$1,'PCO Log'!$E$6:$SJ$6,"Approved")</f>
        <v>0</v>
      </c>
      <c r="BI46" s="276">
        <f>SUMIFS('PCO Log'!$E55:$SJ55,'PCO Log'!$E$8:$SJ$8,'Graph Data'!BI$1,'PCO Log'!$E$6:$SJ$6,"Approved")</f>
        <v>0</v>
      </c>
      <c r="BJ46" s="276">
        <f>SUMIFS('PCO Log'!$E55:$SJ55,'PCO Log'!$E$8:$SJ$8,'Graph Data'!BJ$1,'PCO Log'!$E$6:$SJ$6,"Approved")</f>
        <v>0</v>
      </c>
      <c r="BK46" s="276">
        <f>SUMIFS('PCO Log'!$E55:$SJ55,'PCO Log'!$E$8:$SJ$8,'Graph Data'!BK$1,'PCO Log'!$E$6:$SJ$6,"Approved")</f>
        <v>0</v>
      </c>
      <c r="BL46" s="276">
        <f>SUMIFS('PCO Log'!$E55:$SJ55,'PCO Log'!$E$8:$SJ$8,'Graph Data'!BL$1,'PCO Log'!$E$6:$SJ$6,"Approved")</f>
        <v>0</v>
      </c>
      <c r="BM46" s="276">
        <f>SUMIFS('PCO Log'!$E55:$SJ55,'PCO Log'!$E$8:$SJ$8,'Graph Data'!BM$1,'PCO Log'!$E$6:$SJ$6,"Approved")</f>
        <v>0</v>
      </c>
      <c r="BN46" s="276">
        <f>SUMIFS('PCO Log'!$E55:$SJ55,'PCO Log'!$E$8:$SJ$8,'Graph Data'!BN$1,'PCO Log'!$E$6:$SJ$6,"Approved")</f>
        <v>0</v>
      </c>
      <c r="BO46" s="276">
        <f>SUMIFS('PCO Log'!$E55:$SJ55,'PCO Log'!$E$8:$SJ$8,'Graph Data'!BO$1,'PCO Log'!$E$6:$SJ$6,"Approved")</f>
        <v>0</v>
      </c>
      <c r="BP46" s="276">
        <f>SUMIFS('PCO Log'!$E55:$SJ55,'PCO Log'!$E$8:$SJ$8,'Graph Data'!BP$1,'PCO Log'!$E$6:$SJ$6,"Approved")</f>
        <v>0</v>
      </c>
      <c r="BQ46" s="276">
        <f>SUMIFS('PCO Log'!$E55:$SJ55,'PCO Log'!$E$8:$SJ$8,'Graph Data'!BQ$1,'PCO Log'!$E$6:$SJ$6,"Approved")</f>
        <v>0</v>
      </c>
      <c r="BR46" s="276">
        <f>SUMIFS('PCO Log'!$E55:$SJ55,'PCO Log'!$E$8:$SJ$8,'Graph Data'!BR$1,'PCO Log'!$E$6:$SJ$6,"Approved")</f>
        <v>0</v>
      </c>
      <c r="BS46" s="276">
        <f>SUMIFS('PCO Log'!$E55:$SJ55,'PCO Log'!$E$8:$SJ$8,'Graph Data'!BS$1,'PCO Log'!$E$6:$SJ$6,"Approved")</f>
        <v>0</v>
      </c>
      <c r="BT46" s="276">
        <f>SUMIFS('PCO Log'!$E55:$SJ55,'PCO Log'!$E$8:$SJ$8,'Graph Data'!BT$1,'PCO Log'!$E$6:$SJ$6,"Approved")</f>
        <v>0</v>
      </c>
      <c r="BU46" s="276">
        <f>SUMIFS('PCO Log'!$E55:$SJ55,'PCO Log'!$E$8:$SJ$8,'Graph Data'!BU$1,'PCO Log'!$E$6:$SJ$6,"Approved")</f>
        <v>0</v>
      </c>
      <c r="BV46" s="276">
        <f>SUMIFS('PCO Log'!$E55:$SJ55,'PCO Log'!$E$8:$SJ$8,'Graph Data'!BV$1,'PCO Log'!$E$6:$SJ$6,"Approved")</f>
        <v>0</v>
      </c>
      <c r="BW46" s="276">
        <f>SUMIFS('PCO Log'!$E55:$SJ55,'PCO Log'!$E$8:$SJ$8,'Graph Data'!BW$1,'PCO Log'!$E$6:$SJ$6,"Approved")</f>
        <v>0</v>
      </c>
    </row>
    <row r="47" spans="1:75" x14ac:dyDescent="0.25">
      <c r="A47" s="273" t="s">
        <v>398</v>
      </c>
      <c r="B47" s="273">
        <f>'PCO Log'!AX6</f>
        <v>0</v>
      </c>
      <c r="C47" s="273">
        <f>'PCO Log'!AX4</f>
        <v>0</v>
      </c>
      <c r="D47" s="273">
        <f>'PCO Log'!AX7</f>
        <v>0</v>
      </c>
      <c r="E47" s="273">
        <f>'PCO Log'!AX3</f>
        <v>0</v>
      </c>
      <c r="F47" s="276">
        <f>'PCO Log'!AX9</f>
        <v>0</v>
      </c>
      <c r="G47" s="277">
        <f>'PCO Log'!AX5</f>
        <v>0</v>
      </c>
      <c r="I47" s="273" t="s">
        <v>322</v>
      </c>
      <c r="J47" s="273">
        <f>'Pay App 46'!H33</f>
        <v>0</v>
      </c>
      <c r="K47" s="273">
        <f>IF(L47&gt;0,'Pay App 46'!$G$149,0)</f>
        <v>0</v>
      </c>
      <c r="L47" s="273">
        <f>'Pay App 46'!H149</f>
        <v>0</v>
      </c>
      <c r="N47" s="273" t="str">
        <f>'Pay App 1'!B107</f>
        <v>09 51 00</v>
      </c>
      <c r="O47" s="273" t="str">
        <f>'Pay App 1'!C107</f>
        <v>Acoustical Ceilings</v>
      </c>
      <c r="P47" s="276">
        <f>SUMIFS('PCO Log'!$E56:$SJ56,'PCO Log'!$E$8:$SJ$8,'Graph Data'!P$1,'PCO Log'!$E$6:$SJ$6,"Approved")</f>
        <v>0</v>
      </c>
      <c r="Q47" s="276">
        <f>SUMIFS('PCO Log'!$E56:$SJ56,'PCO Log'!$E$8:$SJ$8,'Graph Data'!Q$1,'PCO Log'!$E$6:$SJ$6,"Approved")</f>
        <v>0</v>
      </c>
      <c r="R47" s="276">
        <f>SUMIFS('PCO Log'!$E56:$SJ56,'PCO Log'!$E$8:$SJ$8,'Graph Data'!R$1,'PCO Log'!$E$6:$SJ$6,"Approved")</f>
        <v>0</v>
      </c>
      <c r="S47" s="276">
        <f>SUMIFS('PCO Log'!$E56:$SJ56,'PCO Log'!$E$8:$SJ$8,'Graph Data'!S$1,'PCO Log'!$E$6:$SJ$6,"Approved")</f>
        <v>0</v>
      </c>
      <c r="T47" s="276">
        <f>SUMIFS('PCO Log'!$E56:$SJ56,'PCO Log'!$E$8:$SJ$8,'Graph Data'!T$1,'PCO Log'!$E$6:$SJ$6,"Approved")</f>
        <v>0</v>
      </c>
      <c r="U47" s="276">
        <f>SUMIFS('PCO Log'!$E56:$SJ56,'PCO Log'!$E$8:$SJ$8,'Graph Data'!U$1,'PCO Log'!$E$6:$SJ$6,"Approved")</f>
        <v>0</v>
      </c>
      <c r="V47" s="276">
        <f>SUMIFS('PCO Log'!$E56:$SJ56,'PCO Log'!$E$8:$SJ$8,'Graph Data'!V$1,'PCO Log'!$E$6:$SJ$6,"Approved")</f>
        <v>0</v>
      </c>
      <c r="W47" s="276">
        <f>SUMIFS('PCO Log'!$E56:$SJ56,'PCO Log'!$E$8:$SJ$8,'Graph Data'!W$1,'PCO Log'!$E$6:$SJ$6,"Approved")</f>
        <v>0</v>
      </c>
      <c r="X47" s="276">
        <f>SUMIFS('PCO Log'!$E56:$SJ56,'PCO Log'!$E$8:$SJ$8,'Graph Data'!X$1,'PCO Log'!$E$6:$SJ$6,"Approved")</f>
        <v>0</v>
      </c>
      <c r="Y47" s="276">
        <f>SUMIFS('PCO Log'!$E56:$SJ56,'PCO Log'!$E$8:$SJ$8,'Graph Data'!Y$1,'PCO Log'!$E$6:$SJ$6,"Approved")</f>
        <v>0</v>
      </c>
      <c r="Z47" s="276">
        <f>SUMIFS('PCO Log'!$E56:$SJ56,'PCO Log'!$E$8:$SJ$8,'Graph Data'!Z$1,'PCO Log'!$E$6:$SJ$6,"Approved")</f>
        <v>0</v>
      </c>
      <c r="AA47" s="276">
        <f>SUMIFS('PCO Log'!$E56:$SJ56,'PCO Log'!$E$8:$SJ$8,'Graph Data'!AA$1,'PCO Log'!$E$6:$SJ$6,"Approved")</f>
        <v>0</v>
      </c>
      <c r="AB47" s="276">
        <f>SUMIFS('PCO Log'!$E56:$SJ56,'PCO Log'!$E$8:$SJ$8,'Graph Data'!AB$1,'PCO Log'!$E$6:$SJ$6,"Approved")</f>
        <v>0</v>
      </c>
      <c r="AC47" s="276">
        <f>SUMIFS('PCO Log'!$E56:$SJ56,'PCO Log'!$E$8:$SJ$8,'Graph Data'!AC$1,'PCO Log'!$E$6:$SJ$6,"Approved")</f>
        <v>0</v>
      </c>
      <c r="AD47" s="276">
        <f>SUMIFS('PCO Log'!$E56:$SJ56,'PCO Log'!$E$8:$SJ$8,'Graph Data'!AD$1,'PCO Log'!$E$6:$SJ$6,"Approved")</f>
        <v>0</v>
      </c>
      <c r="AE47" s="276">
        <f>SUMIFS('PCO Log'!$E56:$SJ56,'PCO Log'!$E$8:$SJ$8,'Graph Data'!AE$1,'PCO Log'!$E$6:$SJ$6,"Approved")</f>
        <v>0</v>
      </c>
      <c r="AF47" s="276">
        <f>SUMIFS('PCO Log'!$E56:$SJ56,'PCO Log'!$E$8:$SJ$8,'Graph Data'!AF$1,'PCO Log'!$E$6:$SJ$6,"Approved")</f>
        <v>0</v>
      </c>
      <c r="AG47" s="276">
        <f>SUMIFS('PCO Log'!$E56:$SJ56,'PCO Log'!$E$8:$SJ$8,'Graph Data'!AG$1,'PCO Log'!$E$6:$SJ$6,"Approved")</f>
        <v>0</v>
      </c>
      <c r="AH47" s="276">
        <f>SUMIFS('PCO Log'!$E56:$SJ56,'PCO Log'!$E$8:$SJ$8,'Graph Data'!AH$1,'PCO Log'!$E$6:$SJ$6,"Approved")</f>
        <v>0</v>
      </c>
      <c r="AI47" s="276">
        <f>SUMIFS('PCO Log'!$E56:$SJ56,'PCO Log'!$E$8:$SJ$8,'Graph Data'!AI$1,'PCO Log'!$E$6:$SJ$6,"Approved")</f>
        <v>0</v>
      </c>
      <c r="AJ47" s="276">
        <f>SUMIFS('PCO Log'!$E56:$SJ56,'PCO Log'!$E$8:$SJ$8,'Graph Data'!AJ$1,'PCO Log'!$E$6:$SJ$6,"Approved")</f>
        <v>0</v>
      </c>
      <c r="AK47" s="276">
        <f>SUMIFS('PCO Log'!$E56:$SJ56,'PCO Log'!$E$8:$SJ$8,'Graph Data'!AK$1,'PCO Log'!$E$6:$SJ$6,"Approved")</f>
        <v>0</v>
      </c>
      <c r="AL47" s="276">
        <f>SUMIFS('PCO Log'!$E56:$SJ56,'PCO Log'!$E$8:$SJ$8,'Graph Data'!AL$1,'PCO Log'!$E$6:$SJ$6,"Approved")</f>
        <v>0</v>
      </c>
      <c r="AM47" s="276">
        <f>SUMIFS('PCO Log'!$E56:$SJ56,'PCO Log'!$E$8:$SJ$8,'Graph Data'!AM$1,'PCO Log'!$E$6:$SJ$6,"Approved")</f>
        <v>0</v>
      </c>
      <c r="AN47" s="276">
        <f>SUMIFS('PCO Log'!$E56:$SJ56,'PCO Log'!$E$8:$SJ$8,'Graph Data'!AN$1,'PCO Log'!$E$6:$SJ$6,"Approved")</f>
        <v>0</v>
      </c>
      <c r="AO47" s="276">
        <f>SUMIFS('PCO Log'!$E56:$SJ56,'PCO Log'!$E$8:$SJ$8,'Graph Data'!AO$1,'PCO Log'!$E$6:$SJ$6,"Approved")</f>
        <v>0</v>
      </c>
      <c r="AP47" s="276">
        <f>SUMIFS('PCO Log'!$E56:$SJ56,'PCO Log'!$E$8:$SJ$8,'Graph Data'!AP$1,'PCO Log'!$E$6:$SJ$6,"Approved")</f>
        <v>0</v>
      </c>
      <c r="AQ47" s="276">
        <f>SUMIFS('PCO Log'!$E56:$SJ56,'PCO Log'!$E$8:$SJ$8,'Graph Data'!AQ$1,'PCO Log'!$E$6:$SJ$6,"Approved")</f>
        <v>0</v>
      </c>
      <c r="AR47" s="276">
        <f>SUMIFS('PCO Log'!$E56:$SJ56,'PCO Log'!$E$8:$SJ$8,'Graph Data'!AR$1,'PCO Log'!$E$6:$SJ$6,"Approved")</f>
        <v>0</v>
      </c>
      <c r="AS47" s="276">
        <f>SUMIFS('PCO Log'!$E56:$SJ56,'PCO Log'!$E$8:$SJ$8,'Graph Data'!AS$1,'PCO Log'!$E$6:$SJ$6,"Approved")</f>
        <v>0</v>
      </c>
      <c r="AT47" s="276">
        <f>SUMIFS('PCO Log'!$E56:$SJ56,'PCO Log'!$E$8:$SJ$8,'Graph Data'!AT$1,'PCO Log'!$E$6:$SJ$6,"Approved")</f>
        <v>0</v>
      </c>
      <c r="AU47" s="276">
        <f>SUMIFS('PCO Log'!$E56:$SJ56,'PCO Log'!$E$8:$SJ$8,'Graph Data'!AU$1,'PCO Log'!$E$6:$SJ$6,"Approved")</f>
        <v>0</v>
      </c>
      <c r="AV47" s="276">
        <f>SUMIFS('PCO Log'!$E56:$SJ56,'PCO Log'!$E$8:$SJ$8,'Graph Data'!AV$1,'PCO Log'!$E$6:$SJ$6,"Approved")</f>
        <v>0</v>
      </c>
      <c r="AW47" s="276">
        <f>SUMIFS('PCO Log'!$E56:$SJ56,'PCO Log'!$E$8:$SJ$8,'Graph Data'!AW$1,'PCO Log'!$E$6:$SJ$6,"Approved")</f>
        <v>0</v>
      </c>
      <c r="AX47" s="276">
        <f>SUMIFS('PCO Log'!$E56:$SJ56,'PCO Log'!$E$8:$SJ$8,'Graph Data'!AX$1,'PCO Log'!$E$6:$SJ$6,"Approved")</f>
        <v>0</v>
      </c>
      <c r="AY47" s="276">
        <f>SUMIFS('PCO Log'!$E56:$SJ56,'PCO Log'!$E$8:$SJ$8,'Graph Data'!AY$1,'PCO Log'!$E$6:$SJ$6,"Approved")</f>
        <v>0</v>
      </c>
      <c r="AZ47" s="276">
        <f>SUMIFS('PCO Log'!$E56:$SJ56,'PCO Log'!$E$8:$SJ$8,'Graph Data'!AZ$1,'PCO Log'!$E$6:$SJ$6,"Approved")</f>
        <v>0</v>
      </c>
      <c r="BA47" s="276">
        <f>SUMIFS('PCO Log'!$E56:$SJ56,'PCO Log'!$E$8:$SJ$8,'Graph Data'!BA$1,'PCO Log'!$E$6:$SJ$6,"Approved")</f>
        <v>0</v>
      </c>
      <c r="BB47" s="276">
        <f>SUMIFS('PCO Log'!$E56:$SJ56,'PCO Log'!$E$8:$SJ$8,'Graph Data'!BB$1,'PCO Log'!$E$6:$SJ$6,"Approved")</f>
        <v>0</v>
      </c>
      <c r="BC47" s="276">
        <f>SUMIFS('PCO Log'!$E56:$SJ56,'PCO Log'!$E$8:$SJ$8,'Graph Data'!BC$1,'PCO Log'!$E$6:$SJ$6,"Approved")</f>
        <v>0</v>
      </c>
      <c r="BD47" s="276">
        <f>SUMIFS('PCO Log'!$E56:$SJ56,'PCO Log'!$E$8:$SJ$8,'Graph Data'!BD$1,'PCO Log'!$E$6:$SJ$6,"Approved")</f>
        <v>0</v>
      </c>
      <c r="BE47" s="276">
        <f>SUMIFS('PCO Log'!$E56:$SJ56,'PCO Log'!$E$8:$SJ$8,'Graph Data'!BE$1,'PCO Log'!$E$6:$SJ$6,"Approved")</f>
        <v>0</v>
      </c>
      <c r="BF47" s="276">
        <f>SUMIFS('PCO Log'!$E56:$SJ56,'PCO Log'!$E$8:$SJ$8,'Graph Data'!BF$1,'PCO Log'!$E$6:$SJ$6,"Approved")</f>
        <v>0</v>
      </c>
      <c r="BG47" s="276">
        <f>SUMIFS('PCO Log'!$E56:$SJ56,'PCO Log'!$E$8:$SJ$8,'Graph Data'!BG$1,'PCO Log'!$E$6:$SJ$6,"Approved")</f>
        <v>0</v>
      </c>
      <c r="BH47" s="276">
        <f>SUMIFS('PCO Log'!$E56:$SJ56,'PCO Log'!$E$8:$SJ$8,'Graph Data'!BH$1,'PCO Log'!$E$6:$SJ$6,"Approved")</f>
        <v>0</v>
      </c>
      <c r="BI47" s="276">
        <f>SUMIFS('PCO Log'!$E56:$SJ56,'PCO Log'!$E$8:$SJ$8,'Graph Data'!BI$1,'PCO Log'!$E$6:$SJ$6,"Approved")</f>
        <v>0</v>
      </c>
      <c r="BJ47" s="276">
        <f>SUMIFS('PCO Log'!$E56:$SJ56,'PCO Log'!$E$8:$SJ$8,'Graph Data'!BJ$1,'PCO Log'!$E$6:$SJ$6,"Approved")</f>
        <v>0</v>
      </c>
      <c r="BK47" s="276">
        <f>SUMIFS('PCO Log'!$E56:$SJ56,'PCO Log'!$E$8:$SJ$8,'Graph Data'!BK$1,'PCO Log'!$E$6:$SJ$6,"Approved")</f>
        <v>0</v>
      </c>
      <c r="BL47" s="276">
        <f>SUMIFS('PCO Log'!$E56:$SJ56,'PCO Log'!$E$8:$SJ$8,'Graph Data'!BL$1,'PCO Log'!$E$6:$SJ$6,"Approved")</f>
        <v>0</v>
      </c>
      <c r="BM47" s="276">
        <f>SUMIFS('PCO Log'!$E56:$SJ56,'PCO Log'!$E$8:$SJ$8,'Graph Data'!BM$1,'PCO Log'!$E$6:$SJ$6,"Approved")</f>
        <v>0</v>
      </c>
      <c r="BN47" s="276">
        <f>SUMIFS('PCO Log'!$E56:$SJ56,'PCO Log'!$E$8:$SJ$8,'Graph Data'!BN$1,'PCO Log'!$E$6:$SJ$6,"Approved")</f>
        <v>0</v>
      </c>
      <c r="BO47" s="276">
        <f>SUMIFS('PCO Log'!$E56:$SJ56,'PCO Log'!$E$8:$SJ$8,'Graph Data'!BO$1,'PCO Log'!$E$6:$SJ$6,"Approved")</f>
        <v>0</v>
      </c>
      <c r="BP47" s="276">
        <f>SUMIFS('PCO Log'!$E56:$SJ56,'PCO Log'!$E$8:$SJ$8,'Graph Data'!BP$1,'PCO Log'!$E$6:$SJ$6,"Approved")</f>
        <v>0</v>
      </c>
      <c r="BQ47" s="276">
        <f>SUMIFS('PCO Log'!$E56:$SJ56,'PCO Log'!$E$8:$SJ$8,'Graph Data'!BQ$1,'PCO Log'!$E$6:$SJ$6,"Approved")</f>
        <v>0</v>
      </c>
      <c r="BR47" s="276">
        <f>SUMIFS('PCO Log'!$E56:$SJ56,'PCO Log'!$E$8:$SJ$8,'Graph Data'!BR$1,'PCO Log'!$E$6:$SJ$6,"Approved")</f>
        <v>0</v>
      </c>
      <c r="BS47" s="276">
        <f>SUMIFS('PCO Log'!$E56:$SJ56,'PCO Log'!$E$8:$SJ$8,'Graph Data'!BS$1,'PCO Log'!$E$6:$SJ$6,"Approved")</f>
        <v>0</v>
      </c>
      <c r="BT47" s="276">
        <f>SUMIFS('PCO Log'!$E56:$SJ56,'PCO Log'!$E$8:$SJ$8,'Graph Data'!BT$1,'PCO Log'!$E$6:$SJ$6,"Approved")</f>
        <v>0</v>
      </c>
      <c r="BU47" s="276">
        <f>SUMIFS('PCO Log'!$E56:$SJ56,'PCO Log'!$E$8:$SJ$8,'Graph Data'!BU$1,'PCO Log'!$E$6:$SJ$6,"Approved")</f>
        <v>0</v>
      </c>
      <c r="BV47" s="276">
        <f>SUMIFS('PCO Log'!$E56:$SJ56,'PCO Log'!$E$8:$SJ$8,'Graph Data'!BV$1,'PCO Log'!$E$6:$SJ$6,"Approved")</f>
        <v>0</v>
      </c>
      <c r="BW47" s="276">
        <f>SUMIFS('PCO Log'!$E56:$SJ56,'PCO Log'!$E$8:$SJ$8,'Graph Data'!BW$1,'PCO Log'!$E$6:$SJ$6,"Approved")</f>
        <v>0</v>
      </c>
    </row>
    <row r="48" spans="1:75" x14ac:dyDescent="0.25">
      <c r="A48" s="273" t="s">
        <v>399</v>
      </c>
      <c r="B48" s="273">
        <f>'PCO Log'!AY6</f>
        <v>0</v>
      </c>
      <c r="C48" s="273">
        <f>'PCO Log'!AY4</f>
        <v>0</v>
      </c>
      <c r="D48" s="273">
        <f>'PCO Log'!AY7</f>
        <v>0</v>
      </c>
      <c r="E48" s="273">
        <f>'PCO Log'!AY3</f>
        <v>0</v>
      </c>
      <c r="F48" s="276">
        <f>'PCO Log'!AY9</f>
        <v>0</v>
      </c>
      <c r="G48" s="277">
        <f>'PCO Log'!AY5</f>
        <v>0</v>
      </c>
      <c r="I48" s="273" t="s">
        <v>323</v>
      </c>
      <c r="J48" s="273">
        <f>'Pay App 47'!H33</f>
        <v>0</v>
      </c>
      <c r="K48" s="273">
        <f>IF(L48&gt;0,'Pay App 47'!$G$149,0)</f>
        <v>0</v>
      </c>
      <c r="L48" s="273">
        <f>'Pay App 47'!H149</f>
        <v>0</v>
      </c>
      <c r="N48" s="273" t="str">
        <f>'Pay App 1'!B108</f>
        <v>09 54 00</v>
      </c>
      <c r="O48" s="273" t="str">
        <f>'Pay App 1'!C108</f>
        <v>Specialty Ceilings</v>
      </c>
      <c r="P48" s="276">
        <f>SUMIFS('PCO Log'!$E57:$SJ57,'PCO Log'!$E$8:$SJ$8,'Graph Data'!P$1,'PCO Log'!$E$6:$SJ$6,"Approved")</f>
        <v>0</v>
      </c>
      <c r="Q48" s="276">
        <f>SUMIFS('PCO Log'!$E57:$SJ57,'PCO Log'!$E$8:$SJ$8,'Graph Data'!Q$1,'PCO Log'!$E$6:$SJ$6,"Approved")</f>
        <v>0</v>
      </c>
      <c r="R48" s="276">
        <f>SUMIFS('PCO Log'!$E57:$SJ57,'PCO Log'!$E$8:$SJ$8,'Graph Data'!R$1,'PCO Log'!$E$6:$SJ$6,"Approved")</f>
        <v>0</v>
      </c>
      <c r="S48" s="276">
        <f>SUMIFS('PCO Log'!$E57:$SJ57,'PCO Log'!$E$8:$SJ$8,'Graph Data'!S$1,'PCO Log'!$E$6:$SJ$6,"Approved")</f>
        <v>0</v>
      </c>
      <c r="T48" s="276">
        <f>SUMIFS('PCO Log'!$E57:$SJ57,'PCO Log'!$E$8:$SJ$8,'Graph Data'!T$1,'PCO Log'!$E$6:$SJ$6,"Approved")</f>
        <v>0</v>
      </c>
      <c r="U48" s="276">
        <f>SUMIFS('PCO Log'!$E57:$SJ57,'PCO Log'!$E$8:$SJ$8,'Graph Data'!U$1,'PCO Log'!$E$6:$SJ$6,"Approved")</f>
        <v>0</v>
      </c>
      <c r="V48" s="276">
        <f>SUMIFS('PCO Log'!$E57:$SJ57,'PCO Log'!$E$8:$SJ$8,'Graph Data'!V$1,'PCO Log'!$E$6:$SJ$6,"Approved")</f>
        <v>0</v>
      </c>
      <c r="W48" s="276">
        <f>SUMIFS('PCO Log'!$E57:$SJ57,'PCO Log'!$E$8:$SJ$8,'Graph Data'!W$1,'PCO Log'!$E$6:$SJ$6,"Approved")</f>
        <v>0</v>
      </c>
      <c r="X48" s="276">
        <f>SUMIFS('PCO Log'!$E57:$SJ57,'PCO Log'!$E$8:$SJ$8,'Graph Data'!X$1,'PCO Log'!$E$6:$SJ$6,"Approved")</f>
        <v>0</v>
      </c>
      <c r="Y48" s="276">
        <f>SUMIFS('PCO Log'!$E57:$SJ57,'PCO Log'!$E$8:$SJ$8,'Graph Data'!Y$1,'PCO Log'!$E$6:$SJ$6,"Approved")</f>
        <v>0</v>
      </c>
      <c r="Z48" s="276">
        <f>SUMIFS('PCO Log'!$E57:$SJ57,'PCO Log'!$E$8:$SJ$8,'Graph Data'!Z$1,'PCO Log'!$E$6:$SJ$6,"Approved")</f>
        <v>0</v>
      </c>
      <c r="AA48" s="276">
        <f>SUMIFS('PCO Log'!$E57:$SJ57,'PCO Log'!$E$8:$SJ$8,'Graph Data'!AA$1,'PCO Log'!$E$6:$SJ$6,"Approved")</f>
        <v>0</v>
      </c>
      <c r="AB48" s="276">
        <f>SUMIFS('PCO Log'!$E57:$SJ57,'PCO Log'!$E$8:$SJ$8,'Graph Data'!AB$1,'PCO Log'!$E$6:$SJ$6,"Approved")</f>
        <v>0</v>
      </c>
      <c r="AC48" s="276">
        <f>SUMIFS('PCO Log'!$E57:$SJ57,'PCO Log'!$E$8:$SJ$8,'Graph Data'!AC$1,'PCO Log'!$E$6:$SJ$6,"Approved")</f>
        <v>0</v>
      </c>
      <c r="AD48" s="276">
        <f>SUMIFS('PCO Log'!$E57:$SJ57,'PCO Log'!$E$8:$SJ$8,'Graph Data'!AD$1,'PCO Log'!$E$6:$SJ$6,"Approved")</f>
        <v>0</v>
      </c>
      <c r="AE48" s="276">
        <f>SUMIFS('PCO Log'!$E57:$SJ57,'PCO Log'!$E$8:$SJ$8,'Graph Data'!AE$1,'PCO Log'!$E$6:$SJ$6,"Approved")</f>
        <v>0</v>
      </c>
      <c r="AF48" s="276">
        <f>SUMIFS('PCO Log'!$E57:$SJ57,'PCO Log'!$E$8:$SJ$8,'Graph Data'!AF$1,'PCO Log'!$E$6:$SJ$6,"Approved")</f>
        <v>0</v>
      </c>
      <c r="AG48" s="276">
        <f>SUMIFS('PCO Log'!$E57:$SJ57,'PCO Log'!$E$8:$SJ$8,'Graph Data'!AG$1,'PCO Log'!$E$6:$SJ$6,"Approved")</f>
        <v>0</v>
      </c>
      <c r="AH48" s="276">
        <f>SUMIFS('PCO Log'!$E57:$SJ57,'PCO Log'!$E$8:$SJ$8,'Graph Data'!AH$1,'PCO Log'!$E$6:$SJ$6,"Approved")</f>
        <v>0</v>
      </c>
      <c r="AI48" s="276">
        <f>SUMIFS('PCO Log'!$E57:$SJ57,'PCO Log'!$E$8:$SJ$8,'Graph Data'!AI$1,'PCO Log'!$E$6:$SJ$6,"Approved")</f>
        <v>0</v>
      </c>
      <c r="AJ48" s="276">
        <f>SUMIFS('PCO Log'!$E57:$SJ57,'PCO Log'!$E$8:$SJ$8,'Graph Data'!AJ$1,'PCO Log'!$E$6:$SJ$6,"Approved")</f>
        <v>0</v>
      </c>
      <c r="AK48" s="276">
        <f>SUMIFS('PCO Log'!$E57:$SJ57,'PCO Log'!$E$8:$SJ$8,'Graph Data'!AK$1,'PCO Log'!$E$6:$SJ$6,"Approved")</f>
        <v>0</v>
      </c>
      <c r="AL48" s="276">
        <f>SUMIFS('PCO Log'!$E57:$SJ57,'PCO Log'!$E$8:$SJ$8,'Graph Data'!AL$1,'PCO Log'!$E$6:$SJ$6,"Approved")</f>
        <v>0</v>
      </c>
      <c r="AM48" s="276">
        <f>SUMIFS('PCO Log'!$E57:$SJ57,'PCO Log'!$E$8:$SJ$8,'Graph Data'!AM$1,'PCO Log'!$E$6:$SJ$6,"Approved")</f>
        <v>0</v>
      </c>
      <c r="AN48" s="276">
        <f>SUMIFS('PCO Log'!$E57:$SJ57,'PCO Log'!$E$8:$SJ$8,'Graph Data'!AN$1,'PCO Log'!$E$6:$SJ$6,"Approved")</f>
        <v>0</v>
      </c>
      <c r="AO48" s="276">
        <f>SUMIFS('PCO Log'!$E57:$SJ57,'PCO Log'!$E$8:$SJ$8,'Graph Data'!AO$1,'PCO Log'!$E$6:$SJ$6,"Approved")</f>
        <v>0</v>
      </c>
      <c r="AP48" s="276">
        <f>SUMIFS('PCO Log'!$E57:$SJ57,'PCO Log'!$E$8:$SJ$8,'Graph Data'!AP$1,'PCO Log'!$E$6:$SJ$6,"Approved")</f>
        <v>0</v>
      </c>
      <c r="AQ48" s="276">
        <f>SUMIFS('PCO Log'!$E57:$SJ57,'PCO Log'!$E$8:$SJ$8,'Graph Data'!AQ$1,'PCO Log'!$E$6:$SJ$6,"Approved")</f>
        <v>0</v>
      </c>
      <c r="AR48" s="276">
        <f>SUMIFS('PCO Log'!$E57:$SJ57,'PCO Log'!$E$8:$SJ$8,'Graph Data'!AR$1,'PCO Log'!$E$6:$SJ$6,"Approved")</f>
        <v>0</v>
      </c>
      <c r="AS48" s="276">
        <f>SUMIFS('PCO Log'!$E57:$SJ57,'PCO Log'!$E$8:$SJ$8,'Graph Data'!AS$1,'PCO Log'!$E$6:$SJ$6,"Approved")</f>
        <v>0</v>
      </c>
      <c r="AT48" s="276">
        <f>SUMIFS('PCO Log'!$E57:$SJ57,'PCO Log'!$E$8:$SJ$8,'Graph Data'!AT$1,'PCO Log'!$E$6:$SJ$6,"Approved")</f>
        <v>0</v>
      </c>
      <c r="AU48" s="276">
        <f>SUMIFS('PCO Log'!$E57:$SJ57,'PCO Log'!$E$8:$SJ$8,'Graph Data'!AU$1,'PCO Log'!$E$6:$SJ$6,"Approved")</f>
        <v>0</v>
      </c>
      <c r="AV48" s="276">
        <f>SUMIFS('PCO Log'!$E57:$SJ57,'PCO Log'!$E$8:$SJ$8,'Graph Data'!AV$1,'PCO Log'!$E$6:$SJ$6,"Approved")</f>
        <v>0</v>
      </c>
      <c r="AW48" s="276">
        <f>SUMIFS('PCO Log'!$E57:$SJ57,'PCO Log'!$E$8:$SJ$8,'Graph Data'!AW$1,'PCO Log'!$E$6:$SJ$6,"Approved")</f>
        <v>0</v>
      </c>
      <c r="AX48" s="276">
        <f>SUMIFS('PCO Log'!$E57:$SJ57,'PCO Log'!$E$8:$SJ$8,'Graph Data'!AX$1,'PCO Log'!$E$6:$SJ$6,"Approved")</f>
        <v>0</v>
      </c>
      <c r="AY48" s="276">
        <f>SUMIFS('PCO Log'!$E57:$SJ57,'PCO Log'!$E$8:$SJ$8,'Graph Data'!AY$1,'PCO Log'!$E$6:$SJ$6,"Approved")</f>
        <v>0</v>
      </c>
      <c r="AZ48" s="276">
        <f>SUMIFS('PCO Log'!$E57:$SJ57,'PCO Log'!$E$8:$SJ$8,'Graph Data'!AZ$1,'PCO Log'!$E$6:$SJ$6,"Approved")</f>
        <v>0</v>
      </c>
      <c r="BA48" s="276">
        <f>SUMIFS('PCO Log'!$E57:$SJ57,'PCO Log'!$E$8:$SJ$8,'Graph Data'!BA$1,'PCO Log'!$E$6:$SJ$6,"Approved")</f>
        <v>0</v>
      </c>
      <c r="BB48" s="276">
        <f>SUMIFS('PCO Log'!$E57:$SJ57,'PCO Log'!$E$8:$SJ$8,'Graph Data'!BB$1,'PCO Log'!$E$6:$SJ$6,"Approved")</f>
        <v>0</v>
      </c>
      <c r="BC48" s="276">
        <f>SUMIFS('PCO Log'!$E57:$SJ57,'PCO Log'!$E$8:$SJ$8,'Graph Data'!BC$1,'PCO Log'!$E$6:$SJ$6,"Approved")</f>
        <v>0</v>
      </c>
      <c r="BD48" s="276">
        <f>SUMIFS('PCO Log'!$E57:$SJ57,'PCO Log'!$E$8:$SJ$8,'Graph Data'!BD$1,'PCO Log'!$E$6:$SJ$6,"Approved")</f>
        <v>0</v>
      </c>
      <c r="BE48" s="276">
        <f>SUMIFS('PCO Log'!$E57:$SJ57,'PCO Log'!$E$8:$SJ$8,'Graph Data'!BE$1,'PCO Log'!$E$6:$SJ$6,"Approved")</f>
        <v>0</v>
      </c>
      <c r="BF48" s="276">
        <f>SUMIFS('PCO Log'!$E57:$SJ57,'PCO Log'!$E$8:$SJ$8,'Graph Data'!BF$1,'PCO Log'!$E$6:$SJ$6,"Approved")</f>
        <v>0</v>
      </c>
      <c r="BG48" s="276">
        <f>SUMIFS('PCO Log'!$E57:$SJ57,'PCO Log'!$E$8:$SJ$8,'Graph Data'!BG$1,'PCO Log'!$E$6:$SJ$6,"Approved")</f>
        <v>0</v>
      </c>
      <c r="BH48" s="276">
        <f>SUMIFS('PCO Log'!$E57:$SJ57,'PCO Log'!$E$8:$SJ$8,'Graph Data'!BH$1,'PCO Log'!$E$6:$SJ$6,"Approved")</f>
        <v>0</v>
      </c>
      <c r="BI48" s="276">
        <f>SUMIFS('PCO Log'!$E57:$SJ57,'PCO Log'!$E$8:$SJ$8,'Graph Data'!BI$1,'PCO Log'!$E$6:$SJ$6,"Approved")</f>
        <v>0</v>
      </c>
      <c r="BJ48" s="276">
        <f>SUMIFS('PCO Log'!$E57:$SJ57,'PCO Log'!$E$8:$SJ$8,'Graph Data'!BJ$1,'PCO Log'!$E$6:$SJ$6,"Approved")</f>
        <v>0</v>
      </c>
      <c r="BK48" s="276">
        <f>SUMIFS('PCO Log'!$E57:$SJ57,'PCO Log'!$E$8:$SJ$8,'Graph Data'!BK$1,'PCO Log'!$E$6:$SJ$6,"Approved")</f>
        <v>0</v>
      </c>
      <c r="BL48" s="276">
        <f>SUMIFS('PCO Log'!$E57:$SJ57,'PCO Log'!$E$8:$SJ$8,'Graph Data'!BL$1,'PCO Log'!$E$6:$SJ$6,"Approved")</f>
        <v>0</v>
      </c>
      <c r="BM48" s="276">
        <f>SUMIFS('PCO Log'!$E57:$SJ57,'PCO Log'!$E$8:$SJ$8,'Graph Data'!BM$1,'PCO Log'!$E$6:$SJ$6,"Approved")</f>
        <v>0</v>
      </c>
      <c r="BN48" s="276">
        <f>SUMIFS('PCO Log'!$E57:$SJ57,'PCO Log'!$E$8:$SJ$8,'Graph Data'!BN$1,'PCO Log'!$E$6:$SJ$6,"Approved")</f>
        <v>0</v>
      </c>
      <c r="BO48" s="276">
        <f>SUMIFS('PCO Log'!$E57:$SJ57,'PCO Log'!$E$8:$SJ$8,'Graph Data'!BO$1,'PCO Log'!$E$6:$SJ$6,"Approved")</f>
        <v>0</v>
      </c>
      <c r="BP48" s="276">
        <f>SUMIFS('PCO Log'!$E57:$SJ57,'PCO Log'!$E$8:$SJ$8,'Graph Data'!BP$1,'PCO Log'!$E$6:$SJ$6,"Approved")</f>
        <v>0</v>
      </c>
      <c r="BQ48" s="276">
        <f>SUMIFS('PCO Log'!$E57:$SJ57,'PCO Log'!$E$8:$SJ$8,'Graph Data'!BQ$1,'PCO Log'!$E$6:$SJ$6,"Approved")</f>
        <v>0</v>
      </c>
      <c r="BR48" s="276">
        <f>SUMIFS('PCO Log'!$E57:$SJ57,'PCO Log'!$E$8:$SJ$8,'Graph Data'!BR$1,'PCO Log'!$E$6:$SJ$6,"Approved")</f>
        <v>0</v>
      </c>
      <c r="BS48" s="276">
        <f>SUMIFS('PCO Log'!$E57:$SJ57,'PCO Log'!$E$8:$SJ$8,'Graph Data'!BS$1,'PCO Log'!$E$6:$SJ$6,"Approved")</f>
        <v>0</v>
      </c>
      <c r="BT48" s="276">
        <f>SUMIFS('PCO Log'!$E57:$SJ57,'PCO Log'!$E$8:$SJ$8,'Graph Data'!BT$1,'PCO Log'!$E$6:$SJ$6,"Approved")</f>
        <v>0</v>
      </c>
      <c r="BU48" s="276">
        <f>SUMIFS('PCO Log'!$E57:$SJ57,'PCO Log'!$E$8:$SJ$8,'Graph Data'!BU$1,'PCO Log'!$E$6:$SJ$6,"Approved")</f>
        <v>0</v>
      </c>
      <c r="BV48" s="276">
        <f>SUMIFS('PCO Log'!$E57:$SJ57,'PCO Log'!$E$8:$SJ$8,'Graph Data'!BV$1,'PCO Log'!$E$6:$SJ$6,"Approved")</f>
        <v>0</v>
      </c>
      <c r="BW48" s="276">
        <f>SUMIFS('PCO Log'!$E57:$SJ57,'PCO Log'!$E$8:$SJ$8,'Graph Data'!BW$1,'PCO Log'!$E$6:$SJ$6,"Approved")</f>
        <v>0</v>
      </c>
    </row>
    <row r="49" spans="1:75" x14ac:dyDescent="0.25">
      <c r="A49" s="273" t="s">
        <v>400</v>
      </c>
      <c r="B49" s="273">
        <f>'PCO Log'!AZ6</f>
        <v>0</v>
      </c>
      <c r="C49" s="273">
        <f>'PCO Log'!AZ4</f>
        <v>0</v>
      </c>
      <c r="D49" s="273">
        <f>'PCO Log'!AZ7</f>
        <v>0</v>
      </c>
      <c r="E49" s="273">
        <f>'PCO Log'!AZ3</f>
        <v>0</v>
      </c>
      <c r="F49" s="276">
        <f>'PCO Log'!AZ9</f>
        <v>0</v>
      </c>
      <c r="G49" s="277">
        <f>'PCO Log'!AZ5</f>
        <v>0</v>
      </c>
      <c r="I49" s="273" t="s">
        <v>324</v>
      </c>
      <c r="J49" s="273">
        <f>'Pay App 48'!H33</f>
        <v>0</v>
      </c>
      <c r="K49" s="273">
        <f>IF(L49&gt;0,'Pay App 48'!$G$149,0)</f>
        <v>0</v>
      </c>
      <c r="L49" s="273">
        <f>'Pay App 48'!H149</f>
        <v>0</v>
      </c>
      <c r="N49" s="273" t="str">
        <f>'Pay App 1'!B109</f>
        <v>09 60 00</v>
      </c>
      <c r="O49" s="273" t="str">
        <f>'Pay App 1'!C109</f>
        <v>Floor Coverings</v>
      </c>
      <c r="P49" s="276">
        <f>SUMIFS('PCO Log'!$E58:$SJ58,'PCO Log'!$E$8:$SJ$8,'Graph Data'!P$1,'PCO Log'!$E$6:$SJ$6,"Approved")</f>
        <v>0</v>
      </c>
      <c r="Q49" s="276">
        <f>SUMIFS('PCO Log'!$E58:$SJ58,'PCO Log'!$E$8:$SJ$8,'Graph Data'!Q$1,'PCO Log'!$E$6:$SJ$6,"Approved")</f>
        <v>0</v>
      </c>
      <c r="R49" s="276">
        <f>SUMIFS('PCO Log'!$E58:$SJ58,'PCO Log'!$E$8:$SJ$8,'Graph Data'!R$1,'PCO Log'!$E$6:$SJ$6,"Approved")</f>
        <v>0</v>
      </c>
      <c r="S49" s="276">
        <f>SUMIFS('PCO Log'!$E58:$SJ58,'PCO Log'!$E$8:$SJ$8,'Graph Data'!S$1,'PCO Log'!$E$6:$SJ$6,"Approved")</f>
        <v>0</v>
      </c>
      <c r="T49" s="276">
        <f>SUMIFS('PCO Log'!$E58:$SJ58,'PCO Log'!$E$8:$SJ$8,'Graph Data'!T$1,'PCO Log'!$E$6:$SJ$6,"Approved")</f>
        <v>0</v>
      </c>
      <c r="U49" s="276">
        <f>SUMIFS('PCO Log'!$E58:$SJ58,'PCO Log'!$E$8:$SJ$8,'Graph Data'!U$1,'PCO Log'!$E$6:$SJ$6,"Approved")</f>
        <v>0</v>
      </c>
      <c r="V49" s="276">
        <f>SUMIFS('PCO Log'!$E58:$SJ58,'PCO Log'!$E$8:$SJ$8,'Graph Data'!V$1,'PCO Log'!$E$6:$SJ$6,"Approved")</f>
        <v>0</v>
      </c>
      <c r="W49" s="276">
        <f>SUMIFS('PCO Log'!$E58:$SJ58,'PCO Log'!$E$8:$SJ$8,'Graph Data'!W$1,'PCO Log'!$E$6:$SJ$6,"Approved")</f>
        <v>0</v>
      </c>
      <c r="X49" s="276">
        <f>SUMIFS('PCO Log'!$E58:$SJ58,'PCO Log'!$E$8:$SJ$8,'Graph Data'!X$1,'PCO Log'!$E$6:$SJ$6,"Approved")</f>
        <v>0</v>
      </c>
      <c r="Y49" s="276">
        <f>SUMIFS('PCO Log'!$E58:$SJ58,'PCO Log'!$E$8:$SJ$8,'Graph Data'!Y$1,'PCO Log'!$E$6:$SJ$6,"Approved")</f>
        <v>0</v>
      </c>
      <c r="Z49" s="276">
        <f>SUMIFS('PCO Log'!$E58:$SJ58,'PCO Log'!$E$8:$SJ$8,'Graph Data'!Z$1,'PCO Log'!$E$6:$SJ$6,"Approved")</f>
        <v>0</v>
      </c>
      <c r="AA49" s="276">
        <f>SUMIFS('PCO Log'!$E58:$SJ58,'PCO Log'!$E$8:$SJ$8,'Graph Data'!AA$1,'PCO Log'!$E$6:$SJ$6,"Approved")</f>
        <v>0</v>
      </c>
      <c r="AB49" s="276">
        <f>SUMIFS('PCO Log'!$E58:$SJ58,'PCO Log'!$E$8:$SJ$8,'Graph Data'!AB$1,'PCO Log'!$E$6:$SJ$6,"Approved")</f>
        <v>0</v>
      </c>
      <c r="AC49" s="276">
        <f>SUMIFS('PCO Log'!$E58:$SJ58,'PCO Log'!$E$8:$SJ$8,'Graph Data'!AC$1,'PCO Log'!$E$6:$SJ$6,"Approved")</f>
        <v>0</v>
      </c>
      <c r="AD49" s="276">
        <f>SUMIFS('PCO Log'!$E58:$SJ58,'PCO Log'!$E$8:$SJ$8,'Graph Data'!AD$1,'PCO Log'!$E$6:$SJ$6,"Approved")</f>
        <v>0</v>
      </c>
      <c r="AE49" s="276">
        <f>SUMIFS('PCO Log'!$E58:$SJ58,'PCO Log'!$E$8:$SJ$8,'Graph Data'!AE$1,'PCO Log'!$E$6:$SJ$6,"Approved")</f>
        <v>0</v>
      </c>
      <c r="AF49" s="276">
        <f>SUMIFS('PCO Log'!$E58:$SJ58,'PCO Log'!$E$8:$SJ$8,'Graph Data'!AF$1,'PCO Log'!$E$6:$SJ$6,"Approved")</f>
        <v>0</v>
      </c>
      <c r="AG49" s="276">
        <f>SUMIFS('PCO Log'!$E58:$SJ58,'PCO Log'!$E$8:$SJ$8,'Graph Data'!AG$1,'PCO Log'!$E$6:$SJ$6,"Approved")</f>
        <v>0</v>
      </c>
      <c r="AH49" s="276">
        <f>SUMIFS('PCO Log'!$E58:$SJ58,'PCO Log'!$E$8:$SJ$8,'Graph Data'!AH$1,'PCO Log'!$E$6:$SJ$6,"Approved")</f>
        <v>0</v>
      </c>
      <c r="AI49" s="276">
        <f>SUMIFS('PCO Log'!$E58:$SJ58,'PCO Log'!$E$8:$SJ$8,'Graph Data'!AI$1,'PCO Log'!$E$6:$SJ$6,"Approved")</f>
        <v>0</v>
      </c>
      <c r="AJ49" s="276">
        <f>SUMIFS('PCO Log'!$E58:$SJ58,'PCO Log'!$E$8:$SJ$8,'Graph Data'!AJ$1,'PCO Log'!$E$6:$SJ$6,"Approved")</f>
        <v>0</v>
      </c>
      <c r="AK49" s="276">
        <f>SUMIFS('PCO Log'!$E58:$SJ58,'PCO Log'!$E$8:$SJ$8,'Graph Data'!AK$1,'PCO Log'!$E$6:$SJ$6,"Approved")</f>
        <v>0</v>
      </c>
      <c r="AL49" s="276">
        <f>SUMIFS('PCO Log'!$E58:$SJ58,'PCO Log'!$E$8:$SJ$8,'Graph Data'!AL$1,'PCO Log'!$E$6:$SJ$6,"Approved")</f>
        <v>0</v>
      </c>
      <c r="AM49" s="276">
        <f>SUMIFS('PCO Log'!$E58:$SJ58,'PCO Log'!$E$8:$SJ$8,'Graph Data'!AM$1,'PCO Log'!$E$6:$SJ$6,"Approved")</f>
        <v>0</v>
      </c>
      <c r="AN49" s="276">
        <f>SUMIFS('PCO Log'!$E58:$SJ58,'PCO Log'!$E$8:$SJ$8,'Graph Data'!AN$1,'PCO Log'!$E$6:$SJ$6,"Approved")</f>
        <v>0</v>
      </c>
      <c r="AO49" s="276">
        <f>SUMIFS('PCO Log'!$E58:$SJ58,'PCO Log'!$E$8:$SJ$8,'Graph Data'!AO$1,'PCO Log'!$E$6:$SJ$6,"Approved")</f>
        <v>0</v>
      </c>
      <c r="AP49" s="276">
        <f>SUMIFS('PCO Log'!$E58:$SJ58,'PCO Log'!$E$8:$SJ$8,'Graph Data'!AP$1,'PCO Log'!$E$6:$SJ$6,"Approved")</f>
        <v>0</v>
      </c>
      <c r="AQ49" s="276">
        <f>SUMIFS('PCO Log'!$E58:$SJ58,'PCO Log'!$E$8:$SJ$8,'Graph Data'!AQ$1,'PCO Log'!$E$6:$SJ$6,"Approved")</f>
        <v>0</v>
      </c>
      <c r="AR49" s="276">
        <f>SUMIFS('PCO Log'!$E58:$SJ58,'PCO Log'!$E$8:$SJ$8,'Graph Data'!AR$1,'PCO Log'!$E$6:$SJ$6,"Approved")</f>
        <v>0</v>
      </c>
      <c r="AS49" s="276">
        <f>SUMIFS('PCO Log'!$E58:$SJ58,'PCO Log'!$E$8:$SJ$8,'Graph Data'!AS$1,'PCO Log'!$E$6:$SJ$6,"Approved")</f>
        <v>0</v>
      </c>
      <c r="AT49" s="276">
        <f>SUMIFS('PCO Log'!$E58:$SJ58,'PCO Log'!$E$8:$SJ$8,'Graph Data'!AT$1,'PCO Log'!$E$6:$SJ$6,"Approved")</f>
        <v>0</v>
      </c>
      <c r="AU49" s="276">
        <f>SUMIFS('PCO Log'!$E58:$SJ58,'PCO Log'!$E$8:$SJ$8,'Graph Data'!AU$1,'PCO Log'!$E$6:$SJ$6,"Approved")</f>
        <v>0</v>
      </c>
      <c r="AV49" s="276">
        <f>SUMIFS('PCO Log'!$E58:$SJ58,'PCO Log'!$E$8:$SJ$8,'Graph Data'!AV$1,'PCO Log'!$E$6:$SJ$6,"Approved")</f>
        <v>0</v>
      </c>
      <c r="AW49" s="276">
        <f>SUMIFS('PCO Log'!$E58:$SJ58,'PCO Log'!$E$8:$SJ$8,'Graph Data'!AW$1,'PCO Log'!$E$6:$SJ$6,"Approved")</f>
        <v>0</v>
      </c>
      <c r="AX49" s="276">
        <f>SUMIFS('PCO Log'!$E58:$SJ58,'PCO Log'!$E$8:$SJ$8,'Graph Data'!AX$1,'PCO Log'!$E$6:$SJ$6,"Approved")</f>
        <v>0</v>
      </c>
      <c r="AY49" s="276">
        <f>SUMIFS('PCO Log'!$E58:$SJ58,'PCO Log'!$E$8:$SJ$8,'Graph Data'!AY$1,'PCO Log'!$E$6:$SJ$6,"Approved")</f>
        <v>0</v>
      </c>
      <c r="AZ49" s="276">
        <f>SUMIFS('PCO Log'!$E58:$SJ58,'PCO Log'!$E$8:$SJ$8,'Graph Data'!AZ$1,'PCO Log'!$E$6:$SJ$6,"Approved")</f>
        <v>0</v>
      </c>
      <c r="BA49" s="276">
        <f>SUMIFS('PCO Log'!$E58:$SJ58,'PCO Log'!$E$8:$SJ$8,'Graph Data'!BA$1,'PCO Log'!$E$6:$SJ$6,"Approved")</f>
        <v>0</v>
      </c>
      <c r="BB49" s="276">
        <f>SUMIFS('PCO Log'!$E58:$SJ58,'PCO Log'!$E$8:$SJ$8,'Graph Data'!BB$1,'PCO Log'!$E$6:$SJ$6,"Approved")</f>
        <v>0</v>
      </c>
      <c r="BC49" s="276">
        <f>SUMIFS('PCO Log'!$E58:$SJ58,'PCO Log'!$E$8:$SJ$8,'Graph Data'!BC$1,'PCO Log'!$E$6:$SJ$6,"Approved")</f>
        <v>0</v>
      </c>
      <c r="BD49" s="276">
        <f>SUMIFS('PCO Log'!$E58:$SJ58,'PCO Log'!$E$8:$SJ$8,'Graph Data'!BD$1,'PCO Log'!$E$6:$SJ$6,"Approved")</f>
        <v>0</v>
      </c>
      <c r="BE49" s="276">
        <f>SUMIFS('PCO Log'!$E58:$SJ58,'PCO Log'!$E$8:$SJ$8,'Graph Data'!BE$1,'PCO Log'!$E$6:$SJ$6,"Approved")</f>
        <v>0</v>
      </c>
      <c r="BF49" s="276">
        <f>SUMIFS('PCO Log'!$E58:$SJ58,'PCO Log'!$E$8:$SJ$8,'Graph Data'!BF$1,'PCO Log'!$E$6:$SJ$6,"Approved")</f>
        <v>0</v>
      </c>
      <c r="BG49" s="276">
        <f>SUMIFS('PCO Log'!$E58:$SJ58,'PCO Log'!$E$8:$SJ$8,'Graph Data'!BG$1,'PCO Log'!$E$6:$SJ$6,"Approved")</f>
        <v>0</v>
      </c>
      <c r="BH49" s="276">
        <f>SUMIFS('PCO Log'!$E58:$SJ58,'PCO Log'!$E$8:$SJ$8,'Graph Data'!BH$1,'PCO Log'!$E$6:$SJ$6,"Approved")</f>
        <v>0</v>
      </c>
      <c r="BI49" s="276">
        <f>SUMIFS('PCO Log'!$E58:$SJ58,'PCO Log'!$E$8:$SJ$8,'Graph Data'!BI$1,'PCO Log'!$E$6:$SJ$6,"Approved")</f>
        <v>0</v>
      </c>
      <c r="BJ49" s="276">
        <f>SUMIFS('PCO Log'!$E58:$SJ58,'PCO Log'!$E$8:$SJ$8,'Graph Data'!BJ$1,'PCO Log'!$E$6:$SJ$6,"Approved")</f>
        <v>0</v>
      </c>
      <c r="BK49" s="276">
        <f>SUMIFS('PCO Log'!$E58:$SJ58,'PCO Log'!$E$8:$SJ$8,'Graph Data'!BK$1,'PCO Log'!$E$6:$SJ$6,"Approved")</f>
        <v>0</v>
      </c>
      <c r="BL49" s="276">
        <f>SUMIFS('PCO Log'!$E58:$SJ58,'PCO Log'!$E$8:$SJ$8,'Graph Data'!BL$1,'PCO Log'!$E$6:$SJ$6,"Approved")</f>
        <v>0</v>
      </c>
      <c r="BM49" s="276">
        <f>SUMIFS('PCO Log'!$E58:$SJ58,'PCO Log'!$E$8:$SJ$8,'Graph Data'!BM$1,'PCO Log'!$E$6:$SJ$6,"Approved")</f>
        <v>0</v>
      </c>
      <c r="BN49" s="276">
        <f>SUMIFS('PCO Log'!$E58:$SJ58,'PCO Log'!$E$8:$SJ$8,'Graph Data'!BN$1,'PCO Log'!$E$6:$SJ$6,"Approved")</f>
        <v>0</v>
      </c>
      <c r="BO49" s="276">
        <f>SUMIFS('PCO Log'!$E58:$SJ58,'PCO Log'!$E$8:$SJ$8,'Graph Data'!BO$1,'PCO Log'!$E$6:$SJ$6,"Approved")</f>
        <v>0</v>
      </c>
      <c r="BP49" s="276">
        <f>SUMIFS('PCO Log'!$E58:$SJ58,'PCO Log'!$E$8:$SJ$8,'Graph Data'!BP$1,'PCO Log'!$E$6:$SJ$6,"Approved")</f>
        <v>0</v>
      </c>
      <c r="BQ49" s="276">
        <f>SUMIFS('PCO Log'!$E58:$SJ58,'PCO Log'!$E$8:$SJ$8,'Graph Data'!BQ$1,'PCO Log'!$E$6:$SJ$6,"Approved")</f>
        <v>0</v>
      </c>
      <c r="BR49" s="276">
        <f>SUMIFS('PCO Log'!$E58:$SJ58,'PCO Log'!$E$8:$SJ$8,'Graph Data'!BR$1,'PCO Log'!$E$6:$SJ$6,"Approved")</f>
        <v>0</v>
      </c>
      <c r="BS49" s="276">
        <f>SUMIFS('PCO Log'!$E58:$SJ58,'PCO Log'!$E$8:$SJ$8,'Graph Data'!BS$1,'PCO Log'!$E$6:$SJ$6,"Approved")</f>
        <v>0</v>
      </c>
      <c r="BT49" s="276">
        <f>SUMIFS('PCO Log'!$E58:$SJ58,'PCO Log'!$E$8:$SJ$8,'Graph Data'!BT$1,'PCO Log'!$E$6:$SJ$6,"Approved")</f>
        <v>0</v>
      </c>
      <c r="BU49" s="276">
        <f>SUMIFS('PCO Log'!$E58:$SJ58,'PCO Log'!$E$8:$SJ$8,'Graph Data'!BU$1,'PCO Log'!$E$6:$SJ$6,"Approved")</f>
        <v>0</v>
      </c>
      <c r="BV49" s="276">
        <f>SUMIFS('PCO Log'!$E58:$SJ58,'PCO Log'!$E$8:$SJ$8,'Graph Data'!BV$1,'PCO Log'!$E$6:$SJ$6,"Approved")</f>
        <v>0</v>
      </c>
      <c r="BW49" s="276">
        <f>SUMIFS('PCO Log'!$E58:$SJ58,'PCO Log'!$E$8:$SJ$8,'Graph Data'!BW$1,'PCO Log'!$E$6:$SJ$6,"Approved")</f>
        <v>0</v>
      </c>
    </row>
    <row r="50" spans="1:75" x14ac:dyDescent="0.25">
      <c r="A50" s="273" t="s">
        <v>401</v>
      </c>
      <c r="B50" s="273">
        <f>'PCO Log'!BA6</f>
        <v>0</v>
      </c>
      <c r="C50" s="273">
        <f>'PCO Log'!BA4</f>
        <v>0</v>
      </c>
      <c r="D50" s="273">
        <f>'PCO Log'!BA7</f>
        <v>0</v>
      </c>
      <c r="E50" s="273">
        <f>'PCO Log'!BA3</f>
        <v>0</v>
      </c>
      <c r="F50" s="276">
        <f>'PCO Log'!BA9</f>
        <v>0</v>
      </c>
      <c r="G50" s="277">
        <f>'PCO Log'!BA5</f>
        <v>0</v>
      </c>
      <c r="I50" s="273" t="s">
        <v>325</v>
      </c>
      <c r="J50" s="273">
        <f>'Pay App 49'!H33</f>
        <v>0</v>
      </c>
      <c r="K50" s="273">
        <f>IF(L50&gt;0,'Pay App 49'!$G$149,0)</f>
        <v>0</v>
      </c>
      <c r="L50" s="273">
        <f>'Pay App 49'!H149</f>
        <v>0</v>
      </c>
      <c r="N50" s="273" t="str">
        <f>'Pay App 1'!B110</f>
        <v>09 62 00</v>
      </c>
      <c r="O50" s="273" t="str">
        <f>'Pay App 1'!C110</f>
        <v>Specialty Flooring</v>
      </c>
      <c r="P50" s="276">
        <f>SUMIFS('PCO Log'!$E59:$SJ59,'PCO Log'!$E$8:$SJ$8,'Graph Data'!P$1,'PCO Log'!$E$6:$SJ$6,"Approved")</f>
        <v>0</v>
      </c>
      <c r="Q50" s="276">
        <f>SUMIFS('PCO Log'!$E59:$SJ59,'PCO Log'!$E$8:$SJ$8,'Graph Data'!Q$1,'PCO Log'!$E$6:$SJ$6,"Approved")</f>
        <v>0</v>
      </c>
      <c r="R50" s="276">
        <f>SUMIFS('PCO Log'!$E59:$SJ59,'PCO Log'!$E$8:$SJ$8,'Graph Data'!R$1,'PCO Log'!$E$6:$SJ$6,"Approved")</f>
        <v>0</v>
      </c>
      <c r="S50" s="276">
        <f>SUMIFS('PCO Log'!$E59:$SJ59,'PCO Log'!$E$8:$SJ$8,'Graph Data'!S$1,'PCO Log'!$E$6:$SJ$6,"Approved")</f>
        <v>0</v>
      </c>
      <c r="T50" s="276">
        <f>SUMIFS('PCO Log'!$E59:$SJ59,'PCO Log'!$E$8:$SJ$8,'Graph Data'!T$1,'PCO Log'!$E$6:$SJ$6,"Approved")</f>
        <v>0</v>
      </c>
      <c r="U50" s="276">
        <f>SUMIFS('PCO Log'!$E59:$SJ59,'PCO Log'!$E$8:$SJ$8,'Graph Data'!U$1,'PCO Log'!$E$6:$SJ$6,"Approved")</f>
        <v>0</v>
      </c>
      <c r="V50" s="276">
        <f>SUMIFS('PCO Log'!$E59:$SJ59,'PCO Log'!$E$8:$SJ$8,'Graph Data'!V$1,'PCO Log'!$E$6:$SJ$6,"Approved")</f>
        <v>0</v>
      </c>
      <c r="W50" s="276">
        <f>SUMIFS('PCO Log'!$E59:$SJ59,'PCO Log'!$E$8:$SJ$8,'Graph Data'!W$1,'PCO Log'!$E$6:$SJ$6,"Approved")</f>
        <v>0</v>
      </c>
      <c r="X50" s="276">
        <f>SUMIFS('PCO Log'!$E59:$SJ59,'PCO Log'!$E$8:$SJ$8,'Graph Data'!X$1,'PCO Log'!$E$6:$SJ$6,"Approved")</f>
        <v>0</v>
      </c>
      <c r="Y50" s="276">
        <f>SUMIFS('PCO Log'!$E59:$SJ59,'PCO Log'!$E$8:$SJ$8,'Graph Data'!Y$1,'PCO Log'!$E$6:$SJ$6,"Approved")</f>
        <v>0</v>
      </c>
      <c r="Z50" s="276">
        <f>SUMIFS('PCO Log'!$E59:$SJ59,'PCO Log'!$E$8:$SJ$8,'Graph Data'!Z$1,'PCO Log'!$E$6:$SJ$6,"Approved")</f>
        <v>0</v>
      </c>
      <c r="AA50" s="276">
        <f>SUMIFS('PCO Log'!$E59:$SJ59,'PCO Log'!$E$8:$SJ$8,'Graph Data'!AA$1,'PCO Log'!$E$6:$SJ$6,"Approved")</f>
        <v>0</v>
      </c>
      <c r="AB50" s="276">
        <f>SUMIFS('PCO Log'!$E59:$SJ59,'PCO Log'!$E$8:$SJ$8,'Graph Data'!AB$1,'PCO Log'!$E$6:$SJ$6,"Approved")</f>
        <v>0</v>
      </c>
      <c r="AC50" s="276">
        <f>SUMIFS('PCO Log'!$E59:$SJ59,'PCO Log'!$E$8:$SJ$8,'Graph Data'!AC$1,'PCO Log'!$E$6:$SJ$6,"Approved")</f>
        <v>0</v>
      </c>
      <c r="AD50" s="276">
        <f>SUMIFS('PCO Log'!$E59:$SJ59,'PCO Log'!$E$8:$SJ$8,'Graph Data'!AD$1,'PCO Log'!$E$6:$SJ$6,"Approved")</f>
        <v>0</v>
      </c>
      <c r="AE50" s="276">
        <f>SUMIFS('PCO Log'!$E59:$SJ59,'PCO Log'!$E$8:$SJ$8,'Graph Data'!AE$1,'PCO Log'!$E$6:$SJ$6,"Approved")</f>
        <v>0</v>
      </c>
      <c r="AF50" s="276">
        <f>SUMIFS('PCO Log'!$E59:$SJ59,'PCO Log'!$E$8:$SJ$8,'Graph Data'!AF$1,'PCO Log'!$E$6:$SJ$6,"Approved")</f>
        <v>0</v>
      </c>
      <c r="AG50" s="276">
        <f>SUMIFS('PCO Log'!$E59:$SJ59,'PCO Log'!$E$8:$SJ$8,'Graph Data'!AG$1,'PCO Log'!$E$6:$SJ$6,"Approved")</f>
        <v>0</v>
      </c>
      <c r="AH50" s="276">
        <f>SUMIFS('PCO Log'!$E59:$SJ59,'PCO Log'!$E$8:$SJ$8,'Graph Data'!AH$1,'PCO Log'!$E$6:$SJ$6,"Approved")</f>
        <v>0</v>
      </c>
      <c r="AI50" s="276">
        <f>SUMIFS('PCO Log'!$E59:$SJ59,'PCO Log'!$E$8:$SJ$8,'Graph Data'!AI$1,'PCO Log'!$E$6:$SJ$6,"Approved")</f>
        <v>0</v>
      </c>
      <c r="AJ50" s="276">
        <f>SUMIFS('PCO Log'!$E59:$SJ59,'PCO Log'!$E$8:$SJ$8,'Graph Data'!AJ$1,'PCO Log'!$E$6:$SJ$6,"Approved")</f>
        <v>0</v>
      </c>
      <c r="AK50" s="276">
        <f>SUMIFS('PCO Log'!$E59:$SJ59,'PCO Log'!$E$8:$SJ$8,'Graph Data'!AK$1,'PCO Log'!$E$6:$SJ$6,"Approved")</f>
        <v>0</v>
      </c>
      <c r="AL50" s="276">
        <f>SUMIFS('PCO Log'!$E59:$SJ59,'PCO Log'!$E$8:$SJ$8,'Graph Data'!AL$1,'PCO Log'!$E$6:$SJ$6,"Approved")</f>
        <v>0</v>
      </c>
      <c r="AM50" s="276">
        <f>SUMIFS('PCO Log'!$E59:$SJ59,'PCO Log'!$E$8:$SJ$8,'Graph Data'!AM$1,'PCO Log'!$E$6:$SJ$6,"Approved")</f>
        <v>0</v>
      </c>
      <c r="AN50" s="276">
        <f>SUMIFS('PCO Log'!$E59:$SJ59,'PCO Log'!$E$8:$SJ$8,'Graph Data'!AN$1,'PCO Log'!$E$6:$SJ$6,"Approved")</f>
        <v>0</v>
      </c>
      <c r="AO50" s="276">
        <f>SUMIFS('PCO Log'!$E59:$SJ59,'PCO Log'!$E$8:$SJ$8,'Graph Data'!AO$1,'PCO Log'!$E$6:$SJ$6,"Approved")</f>
        <v>0</v>
      </c>
      <c r="AP50" s="276">
        <f>SUMIFS('PCO Log'!$E59:$SJ59,'PCO Log'!$E$8:$SJ$8,'Graph Data'!AP$1,'PCO Log'!$E$6:$SJ$6,"Approved")</f>
        <v>0</v>
      </c>
      <c r="AQ50" s="276">
        <f>SUMIFS('PCO Log'!$E59:$SJ59,'PCO Log'!$E$8:$SJ$8,'Graph Data'!AQ$1,'PCO Log'!$E$6:$SJ$6,"Approved")</f>
        <v>0</v>
      </c>
      <c r="AR50" s="276">
        <f>SUMIFS('PCO Log'!$E59:$SJ59,'PCO Log'!$E$8:$SJ$8,'Graph Data'!AR$1,'PCO Log'!$E$6:$SJ$6,"Approved")</f>
        <v>0</v>
      </c>
      <c r="AS50" s="276">
        <f>SUMIFS('PCO Log'!$E59:$SJ59,'PCO Log'!$E$8:$SJ$8,'Graph Data'!AS$1,'PCO Log'!$E$6:$SJ$6,"Approved")</f>
        <v>0</v>
      </c>
      <c r="AT50" s="276">
        <f>SUMIFS('PCO Log'!$E59:$SJ59,'PCO Log'!$E$8:$SJ$8,'Graph Data'!AT$1,'PCO Log'!$E$6:$SJ$6,"Approved")</f>
        <v>0</v>
      </c>
      <c r="AU50" s="276">
        <f>SUMIFS('PCO Log'!$E59:$SJ59,'PCO Log'!$E$8:$SJ$8,'Graph Data'!AU$1,'PCO Log'!$E$6:$SJ$6,"Approved")</f>
        <v>0</v>
      </c>
      <c r="AV50" s="276">
        <f>SUMIFS('PCO Log'!$E59:$SJ59,'PCO Log'!$E$8:$SJ$8,'Graph Data'!AV$1,'PCO Log'!$E$6:$SJ$6,"Approved")</f>
        <v>0</v>
      </c>
      <c r="AW50" s="276">
        <f>SUMIFS('PCO Log'!$E59:$SJ59,'PCO Log'!$E$8:$SJ$8,'Graph Data'!AW$1,'PCO Log'!$E$6:$SJ$6,"Approved")</f>
        <v>0</v>
      </c>
      <c r="AX50" s="276">
        <f>SUMIFS('PCO Log'!$E59:$SJ59,'PCO Log'!$E$8:$SJ$8,'Graph Data'!AX$1,'PCO Log'!$E$6:$SJ$6,"Approved")</f>
        <v>0</v>
      </c>
      <c r="AY50" s="276">
        <f>SUMIFS('PCO Log'!$E59:$SJ59,'PCO Log'!$E$8:$SJ$8,'Graph Data'!AY$1,'PCO Log'!$E$6:$SJ$6,"Approved")</f>
        <v>0</v>
      </c>
      <c r="AZ50" s="276">
        <f>SUMIFS('PCO Log'!$E59:$SJ59,'PCO Log'!$E$8:$SJ$8,'Graph Data'!AZ$1,'PCO Log'!$E$6:$SJ$6,"Approved")</f>
        <v>0</v>
      </c>
      <c r="BA50" s="276">
        <f>SUMIFS('PCO Log'!$E59:$SJ59,'PCO Log'!$E$8:$SJ$8,'Graph Data'!BA$1,'PCO Log'!$E$6:$SJ$6,"Approved")</f>
        <v>0</v>
      </c>
      <c r="BB50" s="276">
        <f>SUMIFS('PCO Log'!$E59:$SJ59,'PCO Log'!$E$8:$SJ$8,'Graph Data'!BB$1,'PCO Log'!$E$6:$SJ$6,"Approved")</f>
        <v>0</v>
      </c>
      <c r="BC50" s="276">
        <f>SUMIFS('PCO Log'!$E59:$SJ59,'PCO Log'!$E$8:$SJ$8,'Graph Data'!BC$1,'PCO Log'!$E$6:$SJ$6,"Approved")</f>
        <v>0</v>
      </c>
      <c r="BD50" s="276">
        <f>SUMIFS('PCO Log'!$E59:$SJ59,'PCO Log'!$E$8:$SJ$8,'Graph Data'!BD$1,'PCO Log'!$E$6:$SJ$6,"Approved")</f>
        <v>0</v>
      </c>
      <c r="BE50" s="276">
        <f>SUMIFS('PCO Log'!$E59:$SJ59,'PCO Log'!$E$8:$SJ$8,'Graph Data'!BE$1,'PCO Log'!$E$6:$SJ$6,"Approved")</f>
        <v>0</v>
      </c>
      <c r="BF50" s="276">
        <f>SUMIFS('PCO Log'!$E59:$SJ59,'PCO Log'!$E$8:$SJ$8,'Graph Data'!BF$1,'PCO Log'!$E$6:$SJ$6,"Approved")</f>
        <v>0</v>
      </c>
      <c r="BG50" s="276">
        <f>SUMIFS('PCO Log'!$E59:$SJ59,'PCO Log'!$E$8:$SJ$8,'Graph Data'!BG$1,'PCO Log'!$E$6:$SJ$6,"Approved")</f>
        <v>0</v>
      </c>
      <c r="BH50" s="276">
        <f>SUMIFS('PCO Log'!$E59:$SJ59,'PCO Log'!$E$8:$SJ$8,'Graph Data'!BH$1,'PCO Log'!$E$6:$SJ$6,"Approved")</f>
        <v>0</v>
      </c>
      <c r="BI50" s="276">
        <f>SUMIFS('PCO Log'!$E59:$SJ59,'PCO Log'!$E$8:$SJ$8,'Graph Data'!BI$1,'PCO Log'!$E$6:$SJ$6,"Approved")</f>
        <v>0</v>
      </c>
      <c r="BJ50" s="276">
        <f>SUMIFS('PCO Log'!$E59:$SJ59,'PCO Log'!$E$8:$SJ$8,'Graph Data'!BJ$1,'PCO Log'!$E$6:$SJ$6,"Approved")</f>
        <v>0</v>
      </c>
      <c r="BK50" s="276">
        <f>SUMIFS('PCO Log'!$E59:$SJ59,'PCO Log'!$E$8:$SJ$8,'Graph Data'!BK$1,'PCO Log'!$E$6:$SJ$6,"Approved")</f>
        <v>0</v>
      </c>
      <c r="BL50" s="276">
        <f>SUMIFS('PCO Log'!$E59:$SJ59,'PCO Log'!$E$8:$SJ$8,'Graph Data'!BL$1,'PCO Log'!$E$6:$SJ$6,"Approved")</f>
        <v>0</v>
      </c>
      <c r="BM50" s="276">
        <f>SUMIFS('PCO Log'!$E59:$SJ59,'PCO Log'!$E$8:$SJ$8,'Graph Data'!BM$1,'PCO Log'!$E$6:$SJ$6,"Approved")</f>
        <v>0</v>
      </c>
      <c r="BN50" s="276">
        <f>SUMIFS('PCO Log'!$E59:$SJ59,'PCO Log'!$E$8:$SJ$8,'Graph Data'!BN$1,'PCO Log'!$E$6:$SJ$6,"Approved")</f>
        <v>0</v>
      </c>
      <c r="BO50" s="276">
        <f>SUMIFS('PCO Log'!$E59:$SJ59,'PCO Log'!$E$8:$SJ$8,'Graph Data'!BO$1,'PCO Log'!$E$6:$SJ$6,"Approved")</f>
        <v>0</v>
      </c>
      <c r="BP50" s="276">
        <f>SUMIFS('PCO Log'!$E59:$SJ59,'PCO Log'!$E$8:$SJ$8,'Graph Data'!BP$1,'PCO Log'!$E$6:$SJ$6,"Approved")</f>
        <v>0</v>
      </c>
      <c r="BQ50" s="276">
        <f>SUMIFS('PCO Log'!$E59:$SJ59,'PCO Log'!$E$8:$SJ$8,'Graph Data'!BQ$1,'PCO Log'!$E$6:$SJ$6,"Approved")</f>
        <v>0</v>
      </c>
      <c r="BR50" s="276">
        <f>SUMIFS('PCO Log'!$E59:$SJ59,'PCO Log'!$E$8:$SJ$8,'Graph Data'!BR$1,'PCO Log'!$E$6:$SJ$6,"Approved")</f>
        <v>0</v>
      </c>
      <c r="BS50" s="276">
        <f>SUMIFS('PCO Log'!$E59:$SJ59,'PCO Log'!$E$8:$SJ$8,'Graph Data'!BS$1,'PCO Log'!$E$6:$SJ$6,"Approved")</f>
        <v>0</v>
      </c>
      <c r="BT50" s="276">
        <f>SUMIFS('PCO Log'!$E59:$SJ59,'PCO Log'!$E$8:$SJ$8,'Graph Data'!BT$1,'PCO Log'!$E$6:$SJ$6,"Approved")</f>
        <v>0</v>
      </c>
      <c r="BU50" s="276">
        <f>SUMIFS('PCO Log'!$E59:$SJ59,'PCO Log'!$E$8:$SJ$8,'Graph Data'!BU$1,'PCO Log'!$E$6:$SJ$6,"Approved")</f>
        <v>0</v>
      </c>
      <c r="BV50" s="276">
        <f>SUMIFS('PCO Log'!$E59:$SJ59,'PCO Log'!$E$8:$SJ$8,'Graph Data'!BV$1,'PCO Log'!$E$6:$SJ$6,"Approved")</f>
        <v>0</v>
      </c>
      <c r="BW50" s="276">
        <f>SUMIFS('PCO Log'!$E59:$SJ59,'PCO Log'!$E$8:$SJ$8,'Graph Data'!BW$1,'PCO Log'!$E$6:$SJ$6,"Approved")</f>
        <v>0</v>
      </c>
    </row>
    <row r="51" spans="1:75" x14ac:dyDescent="0.25">
      <c r="A51" s="273" t="s">
        <v>402</v>
      </c>
      <c r="B51" s="273">
        <f>'PCO Log'!BB6</f>
        <v>0</v>
      </c>
      <c r="C51" s="273">
        <f>'PCO Log'!BB4</f>
        <v>0</v>
      </c>
      <c r="D51" s="273">
        <f>'PCO Log'!BB7</f>
        <v>0</v>
      </c>
      <c r="E51" s="273">
        <f>'PCO Log'!BB3</f>
        <v>0</v>
      </c>
      <c r="F51" s="276">
        <f>'PCO Log'!BB9</f>
        <v>0</v>
      </c>
      <c r="G51" s="277">
        <f>'PCO Log'!BB5</f>
        <v>0</v>
      </c>
      <c r="I51" s="273" t="s">
        <v>326</v>
      </c>
      <c r="J51" s="273">
        <f>'Pay App 50'!H33</f>
        <v>0</v>
      </c>
      <c r="K51" s="273">
        <f>IF(L51&gt;0,'Pay App 50'!$G$149,0)</f>
        <v>0</v>
      </c>
      <c r="L51" s="273">
        <f>'Pay App 50'!H149</f>
        <v>0</v>
      </c>
      <c r="N51" s="273" t="str">
        <f>'Pay App 1'!B111</f>
        <v>09 70 00</v>
      </c>
      <c r="O51" s="273" t="str">
        <f>'Pay App 1'!C111</f>
        <v>Wall Coverings</v>
      </c>
      <c r="P51" s="276">
        <f>SUMIFS('PCO Log'!$E60:$SJ60,'PCO Log'!$E$8:$SJ$8,'Graph Data'!P$1,'PCO Log'!$E$6:$SJ$6,"Approved")</f>
        <v>0</v>
      </c>
      <c r="Q51" s="276">
        <f>SUMIFS('PCO Log'!$E60:$SJ60,'PCO Log'!$E$8:$SJ$8,'Graph Data'!Q$1,'PCO Log'!$E$6:$SJ$6,"Approved")</f>
        <v>0</v>
      </c>
      <c r="R51" s="276">
        <f>SUMIFS('PCO Log'!$E60:$SJ60,'PCO Log'!$E$8:$SJ$8,'Graph Data'!R$1,'PCO Log'!$E$6:$SJ$6,"Approved")</f>
        <v>0</v>
      </c>
      <c r="S51" s="276">
        <f>SUMIFS('PCO Log'!$E60:$SJ60,'PCO Log'!$E$8:$SJ$8,'Graph Data'!S$1,'PCO Log'!$E$6:$SJ$6,"Approved")</f>
        <v>0</v>
      </c>
      <c r="T51" s="276">
        <f>SUMIFS('PCO Log'!$E60:$SJ60,'PCO Log'!$E$8:$SJ$8,'Graph Data'!T$1,'PCO Log'!$E$6:$SJ$6,"Approved")</f>
        <v>0</v>
      </c>
      <c r="U51" s="276">
        <f>SUMIFS('PCO Log'!$E60:$SJ60,'PCO Log'!$E$8:$SJ$8,'Graph Data'!U$1,'PCO Log'!$E$6:$SJ$6,"Approved")</f>
        <v>0</v>
      </c>
      <c r="V51" s="276">
        <f>SUMIFS('PCO Log'!$E60:$SJ60,'PCO Log'!$E$8:$SJ$8,'Graph Data'!V$1,'PCO Log'!$E$6:$SJ$6,"Approved")</f>
        <v>0</v>
      </c>
      <c r="W51" s="276">
        <f>SUMIFS('PCO Log'!$E60:$SJ60,'PCO Log'!$E$8:$SJ$8,'Graph Data'!W$1,'PCO Log'!$E$6:$SJ$6,"Approved")</f>
        <v>0</v>
      </c>
      <c r="X51" s="276">
        <f>SUMIFS('PCO Log'!$E60:$SJ60,'PCO Log'!$E$8:$SJ$8,'Graph Data'!X$1,'PCO Log'!$E$6:$SJ$6,"Approved")</f>
        <v>0</v>
      </c>
      <c r="Y51" s="276">
        <f>SUMIFS('PCO Log'!$E60:$SJ60,'PCO Log'!$E$8:$SJ$8,'Graph Data'!Y$1,'PCO Log'!$E$6:$SJ$6,"Approved")</f>
        <v>0</v>
      </c>
      <c r="Z51" s="276">
        <f>SUMIFS('PCO Log'!$E60:$SJ60,'PCO Log'!$E$8:$SJ$8,'Graph Data'!Z$1,'PCO Log'!$E$6:$SJ$6,"Approved")</f>
        <v>0</v>
      </c>
      <c r="AA51" s="276">
        <f>SUMIFS('PCO Log'!$E60:$SJ60,'PCO Log'!$E$8:$SJ$8,'Graph Data'!AA$1,'PCO Log'!$E$6:$SJ$6,"Approved")</f>
        <v>0</v>
      </c>
      <c r="AB51" s="276">
        <f>SUMIFS('PCO Log'!$E60:$SJ60,'PCO Log'!$E$8:$SJ$8,'Graph Data'!AB$1,'PCO Log'!$E$6:$SJ$6,"Approved")</f>
        <v>0</v>
      </c>
      <c r="AC51" s="276">
        <f>SUMIFS('PCO Log'!$E60:$SJ60,'PCO Log'!$E$8:$SJ$8,'Graph Data'!AC$1,'PCO Log'!$E$6:$SJ$6,"Approved")</f>
        <v>0</v>
      </c>
      <c r="AD51" s="276">
        <f>SUMIFS('PCO Log'!$E60:$SJ60,'PCO Log'!$E$8:$SJ$8,'Graph Data'!AD$1,'PCO Log'!$E$6:$SJ$6,"Approved")</f>
        <v>0</v>
      </c>
      <c r="AE51" s="276">
        <f>SUMIFS('PCO Log'!$E60:$SJ60,'PCO Log'!$E$8:$SJ$8,'Graph Data'!AE$1,'PCO Log'!$E$6:$SJ$6,"Approved")</f>
        <v>0</v>
      </c>
      <c r="AF51" s="276">
        <f>SUMIFS('PCO Log'!$E60:$SJ60,'PCO Log'!$E$8:$SJ$8,'Graph Data'!AF$1,'PCO Log'!$E$6:$SJ$6,"Approved")</f>
        <v>0</v>
      </c>
      <c r="AG51" s="276">
        <f>SUMIFS('PCO Log'!$E60:$SJ60,'PCO Log'!$E$8:$SJ$8,'Graph Data'!AG$1,'PCO Log'!$E$6:$SJ$6,"Approved")</f>
        <v>0</v>
      </c>
      <c r="AH51" s="276">
        <f>SUMIFS('PCO Log'!$E60:$SJ60,'PCO Log'!$E$8:$SJ$8,'Graph Data'!AH$1,'PCO Log'!$E$6:$SJ$6,"Approved")</f>
        <v>0</v>
      </c>
      <c r="AI51" s="276">
        <f>SUMIFS('PCO Log'!$E60:$SJ60,'PCO Log'!$E$8:$SJ$8,'Graph Data'!AI$1,'PCO Log'!$E$6:$SJ$6,"Approved")</f>
        <v>0</v>
      </c>
      <c r="AJ51" s="276">
        <f>SUMIFS('PCO Log'!$E60:$SJ60,'PCO Log'!$E$8:$SJ$8,'Graph Data'!AJ$1,'PCO Log'!$E$6:$SJ$6,"Approved")</f>
        <v>0</v>
      </c>
      <c r="AK51" s="276">
        <f>SUMIFS('PCO Log'!$E60:$SJ60,'PCO Log'!$E$8:$SJ$8,'Graph Data'!AK$1,'PCO Log'!$E$6:$SJ$6,"Approved")</f>
        <v>0</v>
      </c>
      <c r="AL51" s="276">
        <f>SUMIFS('PCO Log'!$E60:$SJ60,'PCO Log'!$E$8:$SJ$8,'Graph Data'!AL$1,'PCO Log'!$E$6:$SJ$6,"Approved")</f>
        <v>0</v>
      </c>
      <c r="AM51" s="276">
        <f>SUMIFS('PCO Log'!$E60:$SJ60,'PCO Log'!$E$8:$SJ$8,'Graph Data'!AM$1,'PCO Log'!$E$6:$SJ$6,"Approved")</f>
        <v>0</v>
      </c>
      <c r="AN51" s="276">
        <f>SUMIFS('PCO Log'!$E60:$SJ60,'PCO Log'!$E$8:$SJ$8,'Graph Data'!AN$1,'PCO Log'!$E$6:$SJ$6,"Approved")</f>
        <v>0</v>
      </c>
      <c r="AO51" s="276">
        <f>SUMIFS('PCO Log'!$E60:$SJ60,'PCO Log'!$E$8:$SJ$8,'Graph Data'!AO$1,'PCO Log'!$E$6:$SJ$6,"Approved")</f>
        <v>0</v>
      </c>
      <c r="AP51" s="276">
        <f>SUMIFS('PCO Log'!$E60:$SJ60,'PCO Log'!$E$8:$SJ$8,'Graph Data'!AP$1,'PCO Log'!$E$6:$SJ$6,"Approved")</f>
        <v>0</v>
      </c>
      <c r="AQ51" s="276">
        <f>SUMIFS('PCO Log'!$E60:$SJ60,'PCO Log'!$E$8:$SJ$8,'Graph Data'!AQ$1,'PCO Log'!$E$6:$SJ$6,"Approved")</f>
        <v>0</v>
      </c>
      <c r="AR51" s="276">
        <f>SUMIFS('PCO Log'!$E60:$SJ60,'PCO Log'!$E$8:$SJ$8,'Graph Data'!AR$1,'PCO Log'!$E$6:$SJ$6,"Approved")</f>
        <v>0</v>
      </c>
      <c r="AS51" s="276">
        <f>SUMIFS('PCO Log'!$E60:$SJ60,'PCO Log'!$E$8:$SJ$8,'Graph Data'!AS$1,'PCO Log'!$E$6:$SJ$6,"Approved")</f>
        <v>0</v>
      </c>
      <c r="AT51" s="276">
        <f>SUMIFS('PCO Log'!$E60:$SJ60,'PCO Log'!$E$8:$SJ$8,'Graph Data'!AT$1,'PCO Log'!$E$6:$SJ$6,"Approved")</f>
        <v>0</v>
      </c>
      <c r="AU51" s="276">
        <f>SUMIFS('PCO Log'!$E60:$SJ60,'PCO Log'!$E$8:$SJ$8,'Graph Data'!AU$1,'PCO Log'!$E$6:$SJ$6,"Approved")</f>
        <v>0</v>
      </c>
      <c r="AV51" s="276">
        <f>SUMIFS('PCO Log'!$E60:$SJ60,'PCO Log'!$E$8:$SJ$8,'Graph Data'!AV$1,'PCO Log'!$E$6:$SJ$6,"Approved")</f>
        <v>0</v>
      </c>
      <c r="AW51" s="276">
        <f>SUMIFS('PCO Log'!$E60:$SJ60,'PCO Log'!$E$8:$SJ$8,'Graph Data'!AW$1,'PCO Log'!$E$6:$SJ$6,"Approved")</f>
        <v>0</v>
      </c>
      <c r="AX51" s="276">
        <f>SUMIFS('PCO Log'!$E60:$SJ60,'PCO Log'!$E$8:$SJ$8,'Graph Data'!AX$1,'PCO Log'!$E$6:$SJ$6,"Approved")</f>
        <v>0</v>
      </c>
      <c r="AY51" s="276">
        <f>SUMIFS('PCO Log'!$E60:$SJ60,'PCO Log'!$E$8:$SJ$8,'Graph Data'!AY$1,'PCO Log'!$E$6:$SJ$6,"Approved")</f>
        <v>0</v>
      </c>
      <c r="AZ51" s="276">
        <f>SUMIFS('PCO Log'!$E60:$SJ60,'PCO Log'!$E$8:$SJ$8,'Graph Data'!AZ$1,'PCO Log'!$E$6:$SJ$6,"Approved")</f>
        <v>0</v>
      </c>
      <c r="BA51" s="276">
        <f>SUMIFS('PCO Log'!$E60:$SJ60,'PCO Log'!$E$8:$SJ$8,'Graph Data'!BA$1,'PCO Log'!$E$6:$SJ$6,"Approved")</f>
        <v>0</v>
      </c>
      <c r="BB51" s="276">
        <f>SUMIFS('PCO Log'!$E60:$SJ60,'PCO Log'!$E$8:$SJ$8,'Graph Data'!BB$1,'PCO Log'!$E$6:$SJ$6,"Approved")</f>
        <v>0</v>
      </c>
      <c r="BC51" s="276">
        <f>SUMIFS('PCO Log'!$E60:$SJ60,'PCO Log'!$E$8:$SJ$8,'Graph Data'!BC$1,'PCO Log'!$E$6:$SJ$6,"Approved")</f>
        <v>0</v>
      </c>
      <c r="BD51" s="276">
        <f>SUMIFS('PCO Log'!$E60:$SJ60,'PCO Log'!$E$8:$SJ$8,'Graph Data'!BD$1,'PCO Log'!$E$6:$SJ$6,"Approved")</f>
        <v>0</v>
      </c>
      <c r="BE51" s="276">
        <f>SUMIFS('PCO Log'!$E60:$SJ60,'PCO Log'!$E$8:$SJ$8,'Graph Data'!BE$1,'PCO Log'!$E$6:$SJ$6,"Approved")</f>
        <v>0</v>
      </c>
      <c r="BF51" s="276">
        <f>SUMIFS('PCO Log'!$E60:$SJ60,'PCO Log'!$E$8:$SJ$8,'Graph Data'!BF$1,'PCO Log'!$E$6:$SJ$6,"Approved")</f>
        <v>0</v>
      </c>
      <c r="BG51" s="276">
        <f>SUMIFS('PCO Log'!$E60:$SJ60,'PCO Log'!$E$8:$SJ$8,'Graph Data'!BG$1,'PCO Log'!$E$6:$SJ$6,"Approved")</f>
        <v>0</v>
      </c>
      <c r="BH51" s="276">
        <f>SUMIFS('PCO Log'!$E60:$SJ60,'PCO Log'!$E$8:$SJ$8,'Graph Data'!BH$1,'PCO Log'!$E$6:$SJ$6,"Approved")</f>
        <v>0</v>
      </c>
      <c r="BI51" s="276">
        <f>SUMIFS('PCO Log'!$E60:$SJ60,'PCO Log'!$E$8:$SJ$8,'Graph Data'!BI$1,'PCO Log'!$E$6:$SJ$6,"Approved")</f>
        <v>0</v>
      </c>
      <c r="BJ51" s="276">
        <f>SUMIFS('PCO Log'!$E60:$SJ60,'PCO Log'!$E$8:$SJ$8,'Graph Data'!BJ$1,'PCO Log'!$E$6:$SJ$6,"Approved")</f>
        <v>0</v>
      </c>
      <c r="BK51" s="276">
        <f>SUMIFS('PCO Log'!$E60:$SJ60,'PCO Log'!$E$8:$SJ$8,'Graph Data'!BK$1,'PCO Log'!$E$6:$SJ$6,"Approved")</f>
        <v>0</v>
      </c>
      <c r="BL51" s="276">
        <f>SUMIFS('PCO Log'!$E60:$SJ60,'PCO Log'!$E$8:$SJ$8,'Graph Data'!BL$1,'PCO Log'!$E$6:$SJ$6,"Approved")</f>
        <v>0</v>
      </c>
      <c r="BM51" s="276">
        <f>SUMIFS('PCO Log'!$E60:$SJ60,'PCO Log'!$E$8:$SJ$8,'Graph Data'!BM$1,'PCO Log'!$E$6:$SJ$6,"Approved")</f>
        <v>0</v>
      </c>
      <c r="BN51" s="276">
        <f>SUMIFS('PCO Log'!$E60:$SJ60,'PCO Log'!$E$8:$SJ$8,'Graph Data'!BN$1,'PCO Log'!$E$6:$SJ$6,"Approved")</f>
        <v>0</v>
      </c>
      <c r="BO51" s="276">
        <f>SUMIFS('PCO Log'!$E60:$SJ60,'PCO Log'!$E$8:$SJ$8,'Graph Data'!BO$1,'PCO Log'!$E$6:$SJ$6,"Approved")</f>
        <v>0</v>
      </c>
      <c r="BP51" s="276">
        <f>SUMIFS('PCO Log'!$E60:$SJ60,'PCO Log'!$E$8:$SJ$8,'Graph Data'!BP$1,'PCO Log'!$E$6:$SJ$6,"Approved")</f>
        <v>0</v>
      </c>
      <c r="BQ51" s="276">
        <f>SUMIFS('PCO Log'!$E60:$SJ60,'PCO Log'!$E$8:$SJ$8,'Graph Data'!BQ$1,'PCO Log'!$E$6:$SJ$6,"Approved")</f>
        <v>0</v>
      </c>
      <c r="BR51" s="276">
        <f>SUMIFS('PCO Log'!$E60:$SJ60,'PCO Log'!$E$8:$SJ$8,'Graph Data'!BR$1,'PCO Log'!$E$6:$SJ$6,"Approved")</f>
        <v>0</v>
      </c>
      <c r="BS51" s="276">
        <f>SUMIFS('PCO Log'!$E60:$SJ60,'PCO Log'!$E$8:$SJ$8,'Graph Data'!BS$1,'PCO Log'!$E$6:$SJ$6,"Approved")</f>
        <v>0</v>
      </c>
      <c r="BT51" s="276">
        <f>SUMIFS('PCO Log'!$E60:$SJ60,'PCO Log'!$E$8:$SJ$8,'Graph Data'!BT$1,'PCO Log'!$E$6:$SJ$6,"Approved")</f>
        <v>0</v>
      </c>
      <c r="BU51" s="276">
        <f>SUMIFS('PCO Log'!$E60:$SJ60,'PCO Log'!$E$8:$SJ$8,'Graph Data'!BU$1,'PCO Log'!$E$6:$SJ$6,"Approved")</f>
        <v>0</v>
      </c>
      <c r="BV51" s="276">
        <f>SUMIFS('PCO Log'!$E60:$SJ60,'PCO Log'!$E$8:$SJ$8,'Graph Data'!BV$1,'PCO Log'!$E$6:$SJ$6,"Approved")</f>
        <v>0</v>
      </c>
      <c r="BW51" s="276">
        <f>SUMIFS('PCO Log'!$E60:$SJ60,'PCO Log'!$E$8:$SJ$8,'Graph Data'!BW$1,'PCO Log'!$E$6:$SJ$6,"Approved")</f>
        <v>0</v>
      </c>
    </row>
    <row r="52" spans="1:75" x14ac:dyDescent="0.25">
      <c r="A52" s="273" t="s">
        <v>403</v>
      </c>
      <c r="B52" s="273">
        <f>'PCO Log'!BC6</f>
        <v>0</v>
      </c>
      <c r="C52" s="273">
        <f>'PCO Log'!BC4</f>
        <v>0</v>
      </c>
      <c r="D52" s="273">
        <f>'PCO Log'!BC7</f>
        <v>0</v>
      </c>
      <c r="E52" s="273">
        <f>'PCO Log'!BC3</f>
        <v>0</v>
      </c>
      <c r="F52" s="276">
        <f>'PCO Log'!BC9</f>
        <v>0</v>
      </c>
      <c r="G52" s="277">
        <f>'PCO Log'!BC5</f>
        <v>0</v>
      </c>
      <c r="I52" s="273" t="s">
        <v>327</v>
      </c>
      <c r="J52" s="273">
        <f>'Pay App 51'!H33</f>
        <v>0</v>
      </c>
      <c r="K52" s="273">
        <f>IF(L52&gt;0,'Pay App 51'!$G$149,0)</f>
        <v>0</v>
      </c>
      <c r="L52" s="273">
        <f>'Pay App 51'!H149</f>
        <v>0</v>
      </c>
      <c r="N52" s="273" t="str">
        <f>'Pay App 1'!B112</f>
        <v>09 90 00</v>
      </c>
      <c r="O52" s="273" t="str">
        <f>'Pay App 1'!C112</f>
        <v>Painting</v>
      </c>
      <c r="P52" s="276">
        <f>SUMIFS('PCO Log'!$E61:$SJ61,'PCO Log'!$E$8:$SJ$8,'Graph Data'!P$1,'PCO Log'!$E$6:$SJ$6,"Approved")</f>
        <v>0</v>
      </c>
      <c r="Q52" s="276">
        <f>SUMIFS('PCO Log'!$E61:$SJ61,'PCO Log'!$E$8:$SJ$8,'Graph Data'!Q$1,'PCO Log'!$E$6:$SJ$6,"Approved")</f>
        <v>0</v>
      </c>
      <c r="R52" s="276">
        <f>SUMIFS('PCO Log'!$E61:$SJ61,'PCO Log'!$E$8:$SJ$8,'Graph Data'!R$1,'PCO Log'!$E$6:$SJ$6,"Approved")</f>
        <v>0</v>
      </c>
      <c r="S52" s="276">
        <f>SUMIFS('PCO Log'!$E61:$SJ61,'PCO Log'!$E$8:$SJ$8,'Graph Data'!S$1,'PCO Log'!$E$6:$SJ$6,"Approved")</f>
        <v>0</v>
      </c>
      <c r="T52" s="276">
        <f>SUMIFS('PCO Log'!$E61:$SJ61,'PCO Log'!$E$8:$SJ$8,'Graph Data'!T$1,'PCO Log'!$E$6:$SJ$6,"Approved")</f>
        <v>0</v>
      </c>
      <c r="U52" s="276">
        <f>SUMIFS('PCO Log'!$E61:$SJ61,'PCO Log'!$E$8:$SJ$8,'Graph Data'!U$1,'PCO Log'!$E$6:$SJ$6,"Approved")</f>
        <v>0</v>
      </c>
      <c r="V52" s="276">
        <f>SUMIFS('PCO Log'!$E61:$SJ61,'PCO Log'!$E$8:$SJ$8,'Graph Data'!V$1,'PCO Log'!$E$6:$SJ$6,"Approved")</f>
        <v>0</v>
      </c>
      <c r="W52" s="276">
        <f>SUMIFS('PCO Log'!$E61:$SJ61,'PCO Log'!$E$8:$SJ$8,'Graph Data'!W$1,'PCO Log'!$E$6:$SJ$6,"Approved")</f>
        <v>0</v>
      </c>
      <c r="X52" s="276">
        <f>SUMIFS('PCO Log'!$E61:$SJ61,'PCO Log'!$E$8:$SJ$8,'Graph Data'!X$1,'PCO Log'!$E$6:$SJ$6,"Approved")</f>
        <v>0</v>
      </c>
      <c r="Y52" s="276">
        <f>SUMIFS('PCO Log'!$E61:$SJ61,'PCO Log'!$E$8:$SJ$8,'Graph Data'!Y$1,'PCO Log'!$E$6:$SJ$6,"Approved")</f>
        <v>0</v>
      </c>
      <c r="Z52" s="276">
        <f>SUMIFS('PCO Log'!$E61:$SJ61,'PCO Log'!$E$8:$SJ$8,'Graph Data'!Z$1,'PCO Log'!$E$6:$SJ$6,"Approved")</f>
        <v>0</v>
      </c>
      <c r="AA52" s="276">
        <f>SUMIFS('PCO Log'!$E61:$SJ61,'PCO Log'!$E$8:$SJ$8,'Graph Data'!AA$1,'PCO Log'!$E$6:$SJ$6,"Approved")</f>
        <v>0</v>
      </c>
      <c r="AB52" s="276">
        <f>SUMIFS('PCO Log'!$E61:$SJ61,'PCO Log'!$E$8:$SJ$8,'Graph Data'!AB$1,'PCO Log'!$E$6:$SJ$6,"Approved")</f>
        <v>0</v>
      </c>
      <c r="AC52" s="276">
        <f>SUMIFS('PCO Log'!$E61:$SJ61,'PCO Log'!$E$8:$SJ$8,'Graph Data'!AC$1,'PCO Log'!$E$6:$SJ$6,"Approved")</f>
        <v>0</v>
      </c>
      <c r="AD52" s="276">
        <f>SUMIFS('PCO Log'!$E61:$SJ61,'PCO Log'!$E$8:$SJ$8,'Graph Data'!AD$1,'PCO Log'!$E$6:$SJ$6,"Approved")</f>
        <v>0</v>
      </c>
      <c r="AE52" s="276">
        <f>SUMIFS('PCO Log'!$E61:$SJ61,'PCO Log'!$E$8:$SJ$8,'Graph Data'!AE$1,'PCO Log'!$E$6:$SJ$6,"Approved")</f>
        <v>0</v>
      </c>
      <c r="AF52" s="276">
        <f>SUMIFS('PCO Log'!$E61:$SJ61,'PCO Log'!$E$8:$SJ$8,'Graph Data'!AF$1,'PCO Log'!$E$6:$SJ$6,"Approved")</f>
        <v>0</v>
      </c>
      <c r="AG52" s="276">
        <f>SUMIFS('PCO Log'!$E61:$SJ61,'PCO Log'!$E$8:$SJ$8,'Graph Data'!AG$1,'PCO Log'!$E$6:$SJ$6,"Approved")</f>
        <v>0</v>
      </c>
      <c r="AH52" s="276">
        <f>SUMIFS('PCO Log'!$E61:$SJ61,'PCO Log'!$E$8:$SJ$8,'Graph Data'!AH$1,'PCO Log'!$E$6:$SJ$6,"Approved")</f>
        <v>0</v>
      </c>
      <c r="AI52" s="276">
        <f>SUMIFS('PCO Log'!$E61:$SJ61,'PCO Log'!$E$8:$SJ$8,'Graph Data'!AI$1,'PCO Log'!$E$6:$SJ$6,"Approved")</f>
        <v>0</v>
      </c>
      <c r="AJ52" s="276">
        <f>SUMIFS('PCO Log'!$E61:$SJ61,'PCO Log'!$E$8:$SJ$8,'Graph Data'!AJ$1,'PCO Log'!$E$6:$SJ$6,"Approved")</f>
        <v>0</v>
      </c>
      <c r="AK52" s="276">
        <f>SUMIFS('PCO Log'!$E61:$SJ61,'PCO Log'!$E$8:$SJ$8,'Graph Data'!AK$1,'PCO Log'!$E$6:$SJ$6,"Approved")</f>
        <v>0</v>
      </c>
      <c r="AL52" s="276">
        <f>SUMIFS('PCO Log'!$E61:$SJ61,'PCO Log'!$E$8:$SJ$8,'Graph Data'!AL$1,'PCO Log'!$E$6:$SJ$6,"Approved")</f>
        <v>0</v>
      </c>
      <c r="AM52" s="276">
        <f>SUMIFS('PCO Log'!$E61:$SJ61,'PCO Log'!$E$8:$SJ$8,'Graph Data'!AM$1,'PCO Log'!$E$6:$SJ$6,"Approved")</f>
        <v>0</v>
      </c>
      <c r="AN52" s="276">
        <f>SUMIFS('PCO Log'!$E61:$SJ61,'PCO Log'!$E$8:$SJ$8,'Graph Data'!AN$1,'PCO Log'!$E$6:$SJ$6,"Approved")</f>
        <v>0</v>
      </c>
      <c r="AO52" s="276">
        <f>SUMIFS('PCO Log'!$E61:$SJ61,'PCO Log'!$E$8:$SJ$8,'Graph Data'!AO$1,'PCO Log'!$E$6:$SJ$6,"Approved")</f>
        <v>0</v>
      </c>
      <c r="AP52" s="276">
        <f>SUMIFS('PCO Log'!$E61:$SJ61,'PCO Log'!$E$8:$SJ$8,'Graph Data'!AP$1,'PCO Log'!$E$6:$SJ$6,"Approved")</f>
        <v>0</v>
      </c>
      <c r="AQ52" s="276">
        <f>SUMIFS('PCO Log'!$E61:$SJ61,'PCO Log'!$E$8:$SJ$8,'Graph Data'!AQ$1,'PCO Log'!$E$6:$SJ$6,"Approved")</f>
        <v>0</v>
      </c>
      <c r="AR52" s="276">
        <f>SUMIFS('PCO Log'!$E61:$SJ61,'PCO Log'!$E$8:$SJ$8,'Graph Data'!AR$1,'PCO Log'!$E$6:$SJ$6,"Approved")</f>
        <v>0</v>
      </c>
      <c r="AS52" s="276">
        <f>SUMIFS('PCO Log'!$E61:$SJ61,'PCO Log'!$E$8:$SJ$8,'Graph Data'!AS$1,'PCO Log'!$E$6:$SJ$6,"Approved")</f>
        <v>0</v>
      </c>
      <c r="AT52" s="276">
        <f>SUMIFS('PCO Log'!$E61:$SJ61,'PCO Log'!$E$8:$SJ$8,'Graph Data'!AT$1,'PCO Log'!$E$6:$SJ$6,"Approved")</f>
        <v>0</v>
      </c>
      <c r="AU52" s="276">
        <f>SUMIFS('PCO Log'!$E61:$SJ61,'PCO Log'!$E$8:$SJ$8,'Graph Data'!AU$1,'PCO Log'!$E$6:$SJ$6,"Approved")</f>
        <v>0</v>
      </c>
      <c r="AV52" s="276">
        <f>SUMIFS('PCO Log'!$E61:$SJ61,'PCO Log'!$E$8:$SJ$8,'Graph Data'!AV$1,'PCO Log'!$E$6:$SJ$6,"Approved")</f>
        <v>0</v>
      </c>
      <c r="AW52" s="276">
        <f>SUMIFS('PCO Log'!$E61:$SJ61,'PCO Log'!$E$8:$SJ$8,'Graph Data'!AW$1,'PCO Log'!$E$6:$SJ$6,"Approved")</f>
        <v>0</v>
      </c>
      <c r="AX52" s="276">
        <f>SUMIFS('PCO Log'!$E61:$SJ61,'PCO Log'!$E$8:$SJ$8,'Graph Data'!AX$1,'PCO Log'!$E$6:$SJ$6,"Approved")</f>
        <v>0</v>
      </c>
      <c r="AY52" s="276">
        <f>SUMIFS('PCO Log'!$E61:$SJ61,'PCO Log'!$E$8:$SJ$8,'Graph Data'!AY$1,'PCO Log'!$E$6:$SJ$6,"Approved")</f>
        <v>0</v>
      </c>
      <c r="AZ52" s="276">
        <f>SUMIFS('PCO Log'!$E61:$SJ61,'PCO Log'!$E$8:$SJ$8,'Graph Data'!AZ$1,'PCO Log'!$E$6:$SJ$6,"Approved")</f>
        <v>0</v>
      </c>
      <c r="BA52" s="276">
        <f>SUMIFS('PCO Log'!$E61:$SJ61,'PCO Log'!$E$8:$SJ$8,'Graph Data'!BA$1,'PCO Log'!$E$6:$SJ$6,"Approved")</f>
        <v>0</v>
      </c>
      <c r="BB52" s="276">
        <f>SUMIFS('PCO Log'!$E61:$SJ61,'PCO Log'!$E$8:$SJ$8,'Graph Data'!BB$1,'PCO Log'!$E$6:$SJ$6,"Approved")</f>
        <v>0</v>
      </c>
      <c r="BC52" s="276">
        <f>SUMIFS('PCO Log'!$E61:$SJ61,'PCO Log'!$E$8:$SJ$8,'Graph Data'!BC$1,'PCO Log'!$E$6:$SJ$6,"Approved")</f>
        <v>0</v>
      </c>
      <c r="BD52" s="276">
        <f>SUMIFS('PCO Log'!$E61:$SJ61,'PCO Log'!$E$8:$SJ$8,'Graph Data'!BD$1,'PCO Log'!$E$6:$SJ$6,"Approved")</f>
        <v>0</v>
      </c>
      <c r="BE52" s="276">
        <f>SUMIFS('PCO Log'!$E61:$SJ61,'PCO Log'!$E$8:$SJ$8,'Graph Data'!BE$1,'PCO Log'!$E$6:$SJ$6,"Approved")</f>
        <v>0</v>
      </c>
      <c r="BF52" s="276">
        <f>SUMIFS('PCO Log'!$E61:$SJ61,'PCO Log'!$E$8:$SJ$8,'Graph Data'!BF$1,'PCO Log'!$E$6:$SJ$6,"Approved")</f>
        <v>0</v>
      </c>
      <c r="BG52" s="276">
        <f>SUMIFS('PCO Log'!$E61:$SJ61,'PCO Log'!$E$8:$SJ$8,'Graph Data'!BG$1,'PCO Log'!$E$6:$SJ$6,"Approved")</f>
        <v>0</v>
      </c>
      <c r="BH52" s="276">
        <f>SUMIFS('PCO Log'!$E61:$SJ61,'PCO Log'!$E$8:$SJ$8,'Graph Data'!BH$1,'PCO Log'!$E$6:$SJ$6,"Approved")</f>
        <v>0</v>
      </c>
      <c r="BI52" s="276">
        <f>SUMIFS('PCO Log'!$E61:$SJ61,'PCO Log'!$E$8:$SJ$8,'Graph Data'!BI$1,'PCO Log'!$E$6:$SJ$6,"Approved")</f>
        <v>0</v>
      </c>
      <c r="BJ52" s="276">
        <f>SUMIFS('PCO Log'!$E61:$SJ61,'PCO Log'!$E$8:$SJ$8,'Graph Data'!BJ$1,'PCO Log'!$E$6:$SJ$6,"Approved")</f>
        <v>0</v>
      </c>
      <c r="BK52" s="276">
        <f>SUMIFS('PCO Log'!$E61:$SJ61,'PCO Log'!$E$8:$SJ$8,'Graph Data'!BK$1,'PCO Log'!$E$6:$SJ$6,"Approved")</f>
        <v>0</v>
      </c>
      <c r="BL52" s="276">
        <f>SUMIFS('PCO Log'!$E61:$SJ61,'PCO Log'!$E$8:$SJ$8,'Graph Data'!BL$1,'PCO Log'!$E$6:$SJ$6,"Approved")</f>
        <v>0</v>
      </c>
      <c r="BM52" s="276">
        <f>SUMIFS('PCO Log'!$E61:$SJ61,'PCO Log'!$E$8:$SJ$8,'Graph Data'!BM$1,'PCO Log'!$E$6:$SJ$6,"Approved")</f>
        <v>0</v>
      </c>
      <c r="BN52" s="276">
        <f>SUMIFS('PCO Log'!$E61:$SJ61,'PCO Log'!$E$8:$SJ$8,'Graph Data'!BN$1,'PCO Log'!$E$6:$SJ$6,"Approved")</f>
        <v>0</v>
      </c>
      <c r="BO52" s="276">
        <f>SUMIFS('PCO Log'!$E61:$SJ61,'PCO Log'!$E$8:$SJ$8,'Graph Data'!BO$1,'PCO Log'!$E$6:$SJ$6,"Approved")</f>
        <v>0</v>
      </c>
      <c r="BP52" s="276">
        <f>SUMIFS('PCO Log'!$E61:$SJ61,'PCO Log'!$E$8:$SJ$8,'Graph Data'!BP$1,'PCO Log'!$E$6:$SJ$6,"Approved")</f>
        <v>0</v>
      </c>
      <c r="BQ52" s="276">
        <f>SUMIFS('PCO Log'!$E61:$SJ61,'PCO Log'!$E$8:$SJ$8,'Graph Data'!BQ$1,'PCO Log'!$E$6:$SJ$6,"Approved")</f>
        <v>0</v>
      </c>
      <c r="BR52" s="276">
        <f>SUMIFS('PCO Log'!$E61:$SJ61,'PCO Log'!$E$8:$SJ$8,'Graph Data'!BR$1,'PCO Log'!$E$6:$SJ$6,"Approved")</f>
        <v>0</v>
      </c>
      <c r="BS52" s="276">
        <f>SUMIFS('PCO Log'!$E61:$SJ61,'PCO Log'!$E$8:$SJ$8,'Graph Data'!BS$1,'PCO Log'!$E$6:$SJ$6,"Approved")</f>
        <v>0</v>
      </c>
      <c r="BT52" s="276">
        <f>SUMIFS('PCO Log'!$E61:$SJ61,'PCO Log'!$E$8:$SJ$8,'Graph Data'!BT$1,'PCO Log'!$E$6:$SJ$6,"Approved")</f>
        <v>0</v>
      </c>
      <c r="BU52" s="276">
        <f>SUMIFS('PCO Log'!$E61:$SJ61,'PCO Log'!$E$8:$SJ$8,'Graph Data'!BU$1,'PCO Log'!$E$6:$SJ$6,"Approved")</f>
        <v>0</v>
      </c>
      <c r="BV52" s="276">
        <f>SUMIFS('PCO Log'!$E61:$SJ61,'PCO Log'!$E$8:$SJ$8,'Graph Data'!BV$1,'PCO Log'!$E$6:$SJ$6,"Approved")</f>
        <v>0</v>
      </c>
      <c r="BW52" s="276">
        <f>SUMIFS('PCO Log'!$E61:$SJ61,'PCO Log'!$E$8:$SJ$8,'Graph Data'!BW$1,'PCO Log'!$E$6:$SJ$6,"Approved")</f>
        <v>0</v>
      </c>
    </row>
    <row r="53" spans="1:75" x14ac:dyDescent="0.25">
      <c r="A53" s="273" t="s">
        <v>404</v>
      </c>
      <c r="B53" s="273">
        <f>'PCO Log'!BD6</f>
        <v>0</v>
      </c>
      <c r="C53" s="273">
        <f>'PCO Log'!BD4</f>
        <v>0</v>
      </c>
      <c r="D53" s="273">
        <f>'PCO Log'!BD7</f>
        <v>0</v>
      </c>
      <c r="E53" s="273">
        <f>'PCO Log'!BD3</f>
        <v>0</v>
      </c>
      <c r="F53" s="276">
        <f>'PCO Log'!BD9</f>
        <v>0</v>
      </c>
      <c r="G53" s="277">
        <f>'PCO Log'!BD5</f>
        <v>0</v>
      </c>
      <c r="I53" s="273" t="s">
        <v>328</v>
      </c>
      <c r="J53" s="273">
        <f>'Pay App 52'!H33</f>
        <v>0</v>
      </c>
      <c r="K53" s="273">
        <f>IF(L53&gt;0,'Pay App 52'!$G$149,0)</f>
        <v>0</v>
      </c>
      <c r="L53" s="273">
        <f>'Pay App 52'!H149</f>
        <v>0</v>
      </c>
      <c r="N53" s="273" t="str">
        <f>'Pay App 1'!B113</f>
        <v>10 00 00</v>
      </c>
      <c r="O53" s="273" t="str">
        <f>'Pay App 1'!C113</f>
        <v>Specialties</v>
      </c>
      <c r="P53" s="276">
        <f>SUMIFS('PCO Log'!$E62:$SJ62,'PCO Log'!$E$8:$SJ$8,'Graph Data'!P$1,'PCO Log'!$E$6:$SJ$6,"Approved")</f>
        <v>0</v>
      </c>
      <c r="Q53" s="276">
        <f>SUMIFS('PCO Log'!$E62:$SJ62,'PCO Log'!$E$8:$SJ$8,'Graph Data'!Q$1,'PCO Log'!$E$6:$SJ$6,"Approved")</f>
        <v>0</v>
      </c>
      <c r="R53" s="276">
        <f>SUMIFS('PCO Log'!$E62:$SJ62,'PCO Log'!$E$8:$SJ$8,'Graph Data'!R$1,'PCO Log'!$E$6:$SJ$6,"Approved")</f>
        <v>0</v>
      </c>
      <c r="S53" s="276">
        <f>SUMIFS('PCO Log'!$E62:$SJ62,'PCO Log'!$E$8:$SJ$8,'Graph Data'!S$1,'PCO Log'!$E$6:$SJ$6,"Approved")</f>
        <v>0</v>
      </c>
      <c r="T53" s="276">
        <f>SUMIFS('PCO Log'!$E62:$SJ62,'PCO Log'!$E$8:$SJ$8,'Graph Data'!T$1,'PCO Log'!$E$6:$SJ$6,"Approved")</f>
        <v>0</v>
      </c>
      <c r="U53" s="276">
        <f>SUMIFS('PCO Log'!$E62:$SJ62,'PCO Log'!$E$8:$SJ$8,'Graph Data'!U$1,'PCO Log'!$E$6:$SJ$6,"Approved")</f>
        <v>0</v>
      </c>
      <c r="V53" s="276">
        <f>SUMIFS('PCO Log'!$E62:$SJ62,'PCO Log'!$E$8:$SJ$8,'Graph Data'!V$1,'PCO Log'!$E$6:$SJ$6,"Approved")</f>
        <v>0</v>
      </c>
      <c r="W53" s="276">
        <f>SUMIFS('PCO Log'!$E62:$SJ62,'PCO Log'!$E$8:$SJ$8,'Graph Data'!W$1,'PCO Log'!$E$6:$SJ$6,"Approved")</f>
        <v>0</v>
      </c>
      <c r="X53" s="276">
        <f>SUMIFS('PCO Log'!$E62:$SJ62,'PCO Log'!$E$8:$SJ$8,'Graph Data'!X$1,'PCO Log'!$E$6:$SJ$6,"Approved")</f>
        <v>0</v>
      </c>
      <c r="Y53" s="276">
        <f>SUMIFS('PCO Log'!$E62:$SJ62,'PCO Log'!$E$8:$SJ$8,'Graph Data'!Y$1,'PCO Log'!$E$6:$SJ$6,"Approved")</f>
        <v>0</v>
      </c>
      <c r="Z53" s="276">
        <f>SUMIFS('PCO Log'!$E62:$SJ62,'PCO Log'!$E$8:$SJ$8,'Graph Data'!Z$1,'PCO Log'!$E$6:$SJ$6,"Approved")</f>
        <v>0</v>
      </c>
      <c r="AA53" s="276">
        <f>SUMIFS('PCO Log'!$E62:$SJ62,'PCO Log'!$E$8:$SJ$8,'Graph Data'!AA$1,'PCO Log'!$E$6:$SJ$6,"Approved")</f>
        <v>0</v>
      </c>
      <c r="AB53" s="276">
        <f>SUMIFS('PCO Log'!$E62:$SJ62,'PCO Log'!$E$8:$SJ$8,'Graph Data'!AB$1,'PCO Log'!$E$6:$SJ$6,"Approved")</f>
        <v>0</v>
      </c>
      <c r="AC53" s="276">
        <f>SUMIFS('PCO Log'!$E62:$SJ62,'PCO Log'!$E$8:$SJ$8,'Graph Data'!AC$1,'PCO Log'!$E$6:$SJ$6,"Approved")</f>
        <v>0</v>
      </c>
      <c r="AD53" s="276">
        <f>SUMIFS('PCO Log'!$E62:$SJ62,'PCO Log'!$E$8:$SJ$8,'Graph Data'!AD$1,'PCO Log'!$E$6:$SJ$6,"Approved")</f>
        <v>0</v>
      </c>
      <c r="AE53" s="276">
        <f>SUMIFS('PCO Log'!$E62:$SJ62,'PCO Log'!$E$8:$SJ$8,'Graph Data'!AE$1,'PCO Log'!$E$6:$SJ$6,"Approved")</f>
        <v>0</v>
      </c>
      <c r="AF53" s="276">
        <f>SUMIFS('PCO Log'!$E62:$SJ62,'PCO Log'!$E$8:$SJ$8,'Graph Data'!AF$1,'PCO Log'!$E$6:$SJ$6,"Approved")</f>
        <v>0</v>
      </c>
      <c r="AG53" s="276">
        <f>SUMIFS('PCO Log'!$E62:$SJ62,'PCO Log'!$E$8:$SJ$8,'Graph Data'!AG$1,'PCO Log'!$E$6:$SJ$6,"Approved")</f>
        <v>0</v>
      </c>
      <c r="AH53" s="276">
        <f>SUMIFS('PCO Log'!$E62:$SJ62,'PCO Log'!$E$8:$SJ$8,'Graph Data'!AH$1,'PCO Log'!$E$6:$SJ$6,"Approved")</f>
        <v>0</v>
      </c>
      <c r="AI53" s="276">
        <f>SUMIFS('PCO Log'!$E62:$SJ62,'PCO Log'!$E$8:$SJ$8,'Graph Data'!AI$1,'PCO Log'!$E$6:$SJ$6,"Approved")</f>
        <v>0</v>
      </c>
      <c r="AJ53" s="276">
        <f>SUMIFS('PCO Log'!$E62:$SJ62,'PCO Log'!$E$8:$SJ$8,'Graph Data'!AJ$1,'PCO Log'!$E$6:$SJ$6,"Approved")</f>
        <v>0</v>
      </c>
      <c r="AK53" s="276">
        <f>SUMIFS('PCO Log'!$E62:$SJ62,'PCO Log'!$E$8:$SJ$8,'Graph Data'!AK$1,'PCO Log'!$E$6:$SJ$6,"Approved")</f>
        <v>0</v>
      </c>
      <c r="AL53" s="276">
        <f>SUMIFS('PCO Log'!$E62:$SJ62,'PCO Log'!$E$8:$SJ$8,'Graph Data'!AL$1,'PCO Log'!$E$6:$SJ$6,"Approved")</f>
        <v>0</v>
      </c>
      <c r="AM53" s="276">
        <f>SUMIFS('PCO Log'!$E62:$SJ62,'PCO Log'!$E$8:$SJ$8,'Graph Data'!AM$1,'PCO Log'!$E$6:$SJ$6,"Approved")</f>
        <v>0</v>
      </c>
      <c r="AN53" s="276">
        <f>SUMIFS('PCO Log'!$E62:$SJ62,'PCO Log'!$E$8:$SJ$8,'Graph Data'!AN$1,'PCO Log'!$E$6:$SJ$6,"Approved")</f>
        <v>0</v>
      </c>
      <c r="AO53" s="276">
        <f>SUMIFS('PCO Log'!$E62:$SJ62,'PCO Log'!$E$8:$SJ$8,'Graph Data'!AO$1,'PCO Log'!$E$6:$SJ$6,"Approved")</f>
        <v>0</v>
      </c>
      <c r="AP53" s="276">
        <f>SUMIFS('PCO Log'!$E62:$SJ62,'PCO Log'!$E$8:$SJ$8,'Graph Data'!AP$1,'PCO Log'!$E$6:$SJ$6,"Approved")</f>
        <v>0</v>
      </c>
      <c r="AQ53" s="276">
        <f>SUMIFS('PCO Log'!$E62:$SJ62,'PCO Log'!$E$8:$SJ$8,'Graph Data'!AQ$1,'PCO Log'!$E$6:$SJ$6,"Approved")</f>
        <v>0</v>
      </c>
      <c r="AR53" s="276">
        <f>SUMIFS('PCO Log'!$E62:$SJ62,'PCO Log'!$E$8:$SJ$8,'Graph Data'!AR$1,'PCO Log'!$E$6:$SJ$6,"Approved")</f>
        <v>0</v>
      </c>
      <c r="AS53" s="276">
        <f>SUMIFS('PCO Log'!$E62:$SJ62,'PCO Log'!$E$8:$SJ$8,'Graph Data'!AS$1,'PCO Log'!$E$6:$SJ$6,"Approved")</f>
        <v>0</v>
      </c>
      <c r="AT53" s="276">
        <f>SUMIFS('PCO Log'!$E62:$SJ62,'PCO Log'!$E$8:$SJ$8,'Graph Data'!AT$1,'PCO Log'!$E$6:$SJ$6,"Approved")</f>
        <v>0</v>
      </c>
      <c r="AU53" s="276">
        <f>SUMIFS('PCO Log'!$E62:$SJ62,'PCO Log'!$E$8:$SJ$8,'Graph Data'!AU$1,'PCO Log'!$E$6:$SJ$6,"Approved")</f>
        <v>0</v>
      </c>
      <c r="AV53" s="276">
        <f>SUMIFS('PCO Log'!$E62:$SJ62,'PCO Log'!$E$8:$SJ$8,'Graph Data'!AV$1,'PCO Log'!$E$6:$SJ$6,"Approved")</f>
        <v>0</v>
      </c>
      <c r="AW53" s="276">
        <f>SUMIFS('PCO Log'!$E62:$SJ62,'PCO Log'!$E$8:$SJ$8,'Graph Data'!AW$1,'PCO Log'!$E$6:$SJ$6,"Approved")</f>
        <v>0</v>
      </c>
      <c r="AX53" s="276">
        <f>SUMIFS('PCO Log'!$E62:$SJ62,'PCO Log'!$E$8:$SJ$8,'Graph Data'!AX$1,'PCO Log'!$E$6:$SJ$6,"Approved")</f>
        <v>0</v>
      </c>
      <c r="AY53" s="276">
        <f>SUMIFS('PCO Log'!$E62:$SJ62,'PCO Log'!$E$8:$SJ$8,'Graph Data'!AY$1,'PCO Log'!$E$6:$SJ$6,"Approved")</f>
        <v>0</v>
      </c>
      <c r="AZ53" s="276">
        <f>SUMIFS('PCO Log'!$E62:$SJ62,'PCO Log'!$E$8:$SJ$8,'Graph Data'!AZ$1,'PCO Log'!$E$6:$SJ$6,"Approved")</f>
        <v>0</v>
      </c>
      <c r="BA53" s="276">
        <f>SUMIFS('PCO Log'!$E62:$SJ62,'PCO Log'!$E$8:$SJ$8,'Graph Data'!BA$1,'PCO Log'!$E$6:$SJ$6,"Approved")</f>
        <v>0</v>
      </c>
      <c r="BB53" s="276">
        <f>SUMIFS('PCO Log'!$E62:$SJ62,'PCO Log'!$E$8:$SJ$8,'Graph Data'!BB$1,'PCO Log'!$E$6:$SJ$6,"Approved")</f>
        <v>0</v>
      </c>
      <c r="BC53" s="276">
        <f>SUMIFS('PCO Log'!$E62:$SJ62,'PCO Log'!$E$8:$SJ$8,'Graph Data'!BC$1,'PCO Log'!$E$6:$SJ$6,"Approved")</f>
        <v>0</v>
      </c>
      <c r="BD53" s="276">
        <f>SUMIFS('PCO Log'!$E62:$SJ62,'PCO Log'!$E$8:$SJ$8,'Graph Data'!BD$1,'PCO Log'!$E$6:$SJ$6,"Approved")</f>
        <v>0</v>
      </c>
      <c r="BE53" s="276">
        <f>SUMIFS('PCO Log'!$E62:$SJ62,'PCO Log'!$E$8:$SJ$8,'Graph Data'!BE$1,'PCO Log'!$E$6:$SJ$6,"Approved")</f>
        <v>0</v>
      </c>
      <c r="BF53" s="276">
        <f>SUMIFS('PCO Log'!$E62:$SJ62,'PCO Log'!$E$8:$SJ$8,'Graph Data'!BF$1,'PCO Log'!$E$6:$SJ$6,"Approved")</f>
        <v>0</v>
      </c>
      <c r="BG53" s="276">
        <f>SUMIFS('PCO Log'!$E62:$SJ62,'PCO Log'!$E$8:$SJ$8,'Graph Data'!BG$1,'PCO Log'!$E$6:$SJ$6,"Approved")</f>
        <v>0</v>
      </c>
      <c r="BH53" s="276">
        <f>SUMIFS('PCO Log'!$E62:$SJ62,'PCO Log'!$E$8:$SJ$8,'Graph Data'!BH$1,'PCO Log'!$E$6:$SJ$6,"Approved")</f>
        <v>0</v>
      </c>
      <c r="BI53" s="276">
        <f>SUMIFS('PCO Log'!$E62:$SJ62,'PCO Log'!$E$8:$SJ$8,'Graph Data'!BI$1,'PCO Log'!$E$6:$SJ$6,"Approved")</f>
        <v>0</v>
      </c>
      <c r="BJ53" s="276">
        <f>SUMIFS('PCO Log'!$E62:$SJ62,'PCO Log'!$E$8:$SJ$8,'Graph Data'!BJ$1,'PCO Log'!$E$6:$SJ$6,"Approved")</f>
        <v>0</v>
      </c>
      <c r="BK53" s="276">
        <f>SUMIFS('PCO Log'!$E62:$SJ62,'PCO Log'!$E$8:$SJ$8,'Graph Data'!BK$1,'PCO Log'!$E$6:$SJ$6,"Approved")</f>
        <v>0</v>
      </c>
      <c r="BL53" s="276">
        <f>SUMIFS('PCO Log'!$E62:$SJ62,'PCO Log'!$E$8:$SJ$8,'Graph Data'!BL$1,'PCO Log'!$E$6:$SJ$6,"Approved")</f>
        <v>0</v>
      </c>
      <c r="BM53" s="276">
        <f>SUMIFS('PCO Log'!$E62:$SJ62,'PCO Log'!$E$8:$SJ$8,'Graph Data'!BM$1,'PCO Log'!$E$6:$SJ$6,"Approved")</f>
        <v>0</v>
      </c>
      <c r="BN53" s="276">
        <f>SUMIFS('PCO Log'!$E62:$SJ62,'PCO Log'!$E$8:$SJ$8,'Graph Data'!BN$1,'PCO Log'!$E$6:$SJ$6,"Approved")</f>
        <v>0</v>
      </c>
      <c r="BO53" s="276">
        <f>SUMIFS('PCO Log'!$E62:$SJ62,'PCO Log'!$E$8:$SJ$8,'Graph Data'!BO$1,'PCO Log'!$E$6:$SJ$6,"Approved")</f>
        <v>0</v>
      </c>
      <c r="BP53" s="276">
        <f>SUMIFS('PCO Log'!$E62:$SJ62,'PCO Log'!$E$8:$SJ$8,'Graph Data'!BP$1,'PCO Log'!$E$6:$SJ$6,"Approved")</f>
        <v>0</v>
      </c>
      <c r="BQ53" s="276">
        <f>SUMIFS('PCO Log'!$E62:$SJ62,'PCO Log'!$E$8:$SJ$8,'Graph Data'!BQ$1,'PCO Log'!$E$6:$SJ$6,"Approved")</f>
        <v>0</v>
      </c>
      <c r="BR53" s="276">
        <f>SUMIFS('PCO Log'!$E62:$SJ62,'PCO Log'!$E$8:$SJ$8,'Graph Data'!BR$1,'PCO Log'!$E$6:$SJ$6,"Approved")</f>
        <v>0</v>
      </c>
      <c r="BS53" s="276">
        <f>SUMIFS('PCO Log'!$E62:$SJ62,'PCO Log'!$E$8:$SJ$8,'Graph Data'!BS$1,'PCO Log'!$E$6:$SJ$6,"Approved")</f>
        <v>0</v>
      </c>
      <c r="BT53" s="276">
        <f>SUMIFS('PCO Log'!$E62:$SJ62,'PCO Log'!$E$8:$SJ$8,'Graph Data'!BT$1,'PCO Log'!$E$6:$SJ$6,"Approved")</f>
        <v>0</v>
      </c>
      <c r="BU53" s="276">
        <f>SUMIFS('PCO Log'!$E62:$SJ62,'PCO Log'!$E$8:$SJ$8,'Graph Data'!BU$1,'PCO Log'!$E$6:$SJ$6,"Approved")</f>
        <v>0</v>
      </c>
      <c r="BV53" s="276">
        <f>SUMIFS('PCO Log'!$E62:$SJ62,'PCO Log'!$E$8:$SJ$8,'Graph Data'!BV$1,'PCO Log'!$E$6:$SJ$6,"Approved")</f>
        <v>0</v>
      </c>
      <c r="BW53" s="276">
        <f>SUMIFS('PCO Log'!$E62:$SJ62,'PCO Log'!$E$8:$SJ$8,'Graph Data'!BW$1,'PCO Log'!$E$6:$SJ$6,"Approved")</f>
        <v>0</v>
      </c>
    </row>
    <row r="54" spans="1:75" x14ac:dyDescent="0.25">
      <c r="A54" s="273" t="s">
        <v>405</v>
      </c>
      <c r="B54" s="273">
        <f>'PCO Log'!BE6</f>
        <v>0</v>
      </c>
      <c r="C54" s="273">
        <f>'PCO Log'!BE4</f>
        <v>0</v>
      </c>
      <c r="D54" s="273">
        <f>'PCO Log'!BE7</f>
        <v>0</v>
      </c>
      <c r="E54" s="273">
        <f>'PCO Log'!BE3</f>
        <v>0</v>
      </c>
      <c r="F54" s="276">
        <f>'PCO Log'!BE9</f>
        <v>0</v>
      </c>
      <c r="G54" s="277">
        <f>'PCO Log'!BE5</f>
        <v>0</v>
      </c>
      <c r="I54" s="273" t="s">
        <v>329</v>
      </c>
      <c r="J54" s="273">
        <f>'Pay App 53'!H33</f>
        <v>0</v>
      </c>
      <c r="K54" s="273">
        <f>IF(L54&gt;0,'Pay App 53'!$G$149,0)</f>
        <v>0</v>
      </c>
      <c r="L54" s="273">
        <f>'Pay App 53'!H149</f>
        <v>0</v>
      </c>
      <c r="N54" s="273" t="str">
        <f>'Pay App 1'!B114</f>
        <v>10 14 14</v>
      </c>
      <c r="O54" s="273" t="str">
        <f>'Pay App 1'!C114</f>
        <v>Exterior Signage</v>
      </c>
      <c r="P54" s="276">
        <f>SUMIFS('PCO Log'!$E63:$SJ63,'PCO Log'!$E$8:$SJ$8,'Graph Data'!P$1,'PCO Log'!$E$6:$SJ$6,"Approved")</f>
        <v>0</v>
      </c>
      <c r="Q54" s="276">
        <f>SUMIFS('PCO Log'!$E63:$SJ63,'PCO Log'!$E$8:$SJ$8,'Graph Data'!Q$1,'PCO Log'!$E$6:$SJ$6,"Approved")</f>
        <v>0</v>
      </c>
      <c r="R54" s="276">
        <f>SUMIFS('PCO Log'!$E63:$SJ63,'PCO Log'!$E$8:$SJ$8,'Graph Data'!R$1,'PCO Log'!$E$6:$SJ$6,"Approved")</f>
        <v>0</v>
      </c>
      <c r="S54" s="276">
        <f>SUMIFS('PCO Log'!$E63:$SJ63,'PCO Log'!$E$8:$SJ$8,'Graph Data'!S$1,'PCO Log'!$E$6:$SJ$6,"Approved")</f>
        <v>0</v>
      </c>
      <c r="T54" s="276">
        <f>SUMIFS('PCO Log'!$E63:$SJ63,'PCO Log'!$E$8:$SJ$8,'Graph Data'!T$1,'PCO Log'!$E$6:$SJ$6,"Approved")</f>
        <v>0</v>
      </c>
      <c r="U54" s="276">
        <f>SUMIFS('PCO Log'!$E63:$SJ63,'PCO Log'!$E$8:$SJ$8,'Graph Data'!U$1,'PCO Log'!$E$6:$SJ$6,"Approved")</f>
        <v>0</v>
      </c>
      <c r="V54" s="276">
        <f>SUMIFS('PCO Log'!$E63:$SJ63,'PCO Log'!$E$8:$SJ$8,'Graph Data'!V$1,'PCO Log'!$E$6:$SJ$6,"Approved")</f>
        <v>0</v>
      </c>
      <c r="W54" s="276">
        <f>SUMIFS('PCO Log'!$E63:$SJ63,'PCO Log'!$E$8:$SJ$8,'Graph Data'!W$1,'PCO Log'!$E$6:$SJ$6,"Approved")</f>
        <v>0</v>
      </c>
      <c r="X54" s="276">
        <f>SUMIFS('PCO Log'!$E63:$SJ63,'PCO Log'!$E$8:$SJ$8,'Graph Data'!X$1,'PCO Log'!$E$6:$SJ$6,"Approved")</f>
        <v>0</v>
      </c>
      <c r="Y54" s="276">
        <f>SUMIFS('PCO Log'!$E63:$SJ63,'PCO Log'!$E$8:$SJ$8,'Graph Data'!Y$1,'PCO Log'!$E$6:$SJ$6,"Approved")</f>
        <v>0</v>
      </c>
      <c r="Z54" s="276">
        <f>SUMIFS('PCO Log'!$E63:$SJ63,'PCO Log'!$E$8:$SJ$8,'Graph Data'!Z$1,'PCO Log'!$E$6:$SJ$6,"Approved")</f>
        <v>0</v>
      </c>
      <c r="AA54" s="276">
        <f>SUMIFS('PCO Log'!$E63:$SJ63,'PCO Log'!$E$8:$SJ$8,'Graph Data'!AA$1,'PCO Log'!$E$6:$SJ$6,"Approved")</f>
        <v>0</v>
      </c>
      <c r="AB54" s="276">
        <f>SUMIFS('PCO Log'!$E63:$SJ63,'PCO Log'!$E$8:$SJ$8,'Graph Data'!AB$1,'PCO Log'!$E$6:$SJ$6,"Approved")</f>
        <v>0</v>
      </c>
      <c r="AC54" s="276">
        <f>SUMIFS('PCO Log'!$E63:$SJ63,'PCO Log'!$E$8:$SJ$8,'Graph Data'!AC$1,'PCO Log'!$E$6:$SJ$6,"Approved")</f>
        <v>0</v>
      </c>
      <c r="AD54" s="276">
        <f>SUMIFS('PCO Log'!$E63:$SJ63,'PCO Log'!$E$8:$SJ$8,'Graph Data'!AD$1,'PCO Log'!$E$6:$SJ$6,"Approved")</f>
        <v>0</v>
      </c>
      <c r="AE54" s="276">
        <f>SUMIFS('PCO Log'!$E63:$SJ63,'PCO Log'!$E$8:$SJ$8,'Graph Data'!AE$1,'PCO Log'!$E$6:$SJ$6,"Approved")</f>
        <v>0</v>
      </c>
      <c r="AF54" s="276">
        <f>SUMIFS('PCO Log'!$E63:$SJ63,'PCO Log'!$E$8:$SJ$8,'Graph Data'!AF$1,'PCO Log'!$E$6:$SJ$6,"Approved")</f>
        <v>0</v>
      </c>
      <c r="AG54" s="276">
        <f>SUMIFS('PCO Log'!$E63:$SJ63,'PCO Log'!$E$8:$SJ$8,'Graph Data'!AG$1,'PCO Log'!$E$6:$SJ$6,"Approved")</f>
        <v>0</v>
      </c>
      <c r="AH54" s="276">
        <f>SUMIFS('PCO Log'!$E63:$SJ63,'PCO Log'!$E$8:$SJ$8,'Graph Data'!AH$1,'PCO Log'!$E$6:$SJ$6,"Approved")</f>
        <v>0</v>
      </c>
      <c r="AI54" s="276">
        <f>SUMIFS('PCO Log'!$E63:$SJ63,'PCO Log'!$E$8:$SJ$8,'Graph Data'!AI$1,'PCO Log'!$E$6:$SJ$6,"Approved")</f>
        <v>0</v>
      </c>
      <c r="AJ54" s="276">
        <f>SUMIFS('PCO Log'!$E63:$SJ63,'PCO Log'!$E$8:$SJ$8,'Graph Data'!AJ$1,'PCO Log'!$E$6:$SJ$6,"Approved")</f>
        <v>0</v>
      </c>
      <c r="AK54" s="276">
        <f>SUMIFS('PCO Log'!$E63:$SJ63,'PCO Log'!$E$8:$SJ$8,'Graph Data'!AK$1,'PCO Log'!$E$6:$SJ$6,"Approved")</f>
        <v>0</v>
      </c>
      <c r="AL54" s="276">
        <f>SUMIFS('PCO Log'!$E63:$SJ63,'PCO Log'!$E$8:$SJ$8,'Graph Data'!AL$1,'PCO Log'!$E$6:$SJ$6,"Approved")</f>
        <v>0</v>
      </c>
      <c r="AM54" s="276">
        <f>SUMIFS('PCO Log'!$E63:$SJ63,'PCO Log'!$E$8:$SJ$8,'Graph Data'!AM$1,'PCO Log'!$E$6:$SJ$6,"Approved")</f>
        <v>0</v>
      </c>
      <c r="AN54" s="276">
        <f>SUMIFS('PCO Log'!$E63:$SJ63,'PCO Log'!$E$8:$SJ$8,'Graph Data'!AN$1,'PCO Log'!$E$6:$SJ$6,"Approved")</f>
        <v>0</v>
      </c>
      <c r="AO54" s="276">
        <f>SUMIFS('PCO Log'!$E63:$SJ63,'PCO Log'!$E$8:$SJ$8,'Graph Data'!AO$1,'PCO Log'!$E$6:$SJ$6,"Approved")</f>
        <v>0</v>
      </c>
      <c r="AP54" s="276">
        <f>SUMIFS('PCO Log'!$E63:$SJ63,'PCO Log'!$E$8:$SJ$8,'Graph Data'!AP$1,'PCO Log'!$E$6:$SJ$6,"Approved")</f>
        <v>0</v>
      </c>
      <c r="AQ54" s="276">
        <f>SUMIFS('PCO Log'!$E63:$SJ63,'PCO Log'!$E$8:$SJ$8,'Graph Data'!AQ$1,'PCO Log'!$E$6:$SJ$6,"Approved")</f>
        <v>0</v>
      </c>
      <c r="AR54" s="276">
        <f>SUMIFS('PCO Log'!$E63:$SJ63,'PCO Log'!$E$8:$SJ$8,'Graph Data'!AR$1,'PCO Log'!$E$6:$SJ$6,"Approved")</f>
        <v>0</v>
      </c>
      <c r="AS54" s="276">
        <f>SUMIFS('PCO Log'!$E63:$SJ63,'PCO Log'!$E$8:$SJ$8,'Graph Data'!AS$1,'PCO Log'!$E$6:$SJ$6,"Approved")</f>
        <v>0</v>
      </c>
      <c r="AT54" s="276">
        <f>SUMIFS('PCO Log'!$E63:$SJ63,'PCO Log'!$E$8:$SJ$8,'Graph Data'!AT$1,'PCO Log'!$E$6:$SJ$6,"Approved")</f>
        <v>0</v>
      </c>
      <c r="AU54" s="276">
        <f>SUMIFS('PCO Log'!$E63:$SJ63,'PCO Log'!$E$8:$SJ$8,'Graph Data'!AU$1,'PCO Log'!$E$6:$SJ$6,"Approved")</f>
        <v>0</v>
      </c>
      <c r="AV54" s="276">
        <f>SUMIFS('PCO Log'!$E63:$SJ63,'PCO Log'!$E$8:$SJ$8,'Graph Data'!AV$1,'PCO Log'!$E$6:$SJ$6,"Approved")</f>
        <v>0</v>
      </c>
      <c r="AW54" s="276">
        <f>SUMIFS('PCO Log'!$E63:$SJ63,'PCO Log'!$E$8:$SJ$8,'Graph Data'!AW$1,'PCO Log'!$E$6:$SJ$6,"Approved")</f>
        <v>0</v>
      </c>
      <c r="AX54" s="276">
        <f>SUMIFS('PCO Log'!$E63:$SJ63,'PCO Log'!$E$8:$SJ$8,'Graph Data'!AX$1,'PCO Log'!$E$6:$SJ$6,"Approved")</f>
        <v>0</v>
      </c>
      <c r="AY54" s="276">
        <f>SUMIFS('PCO Log'!$E63:$SJ63,'PCO Log'!$E$8:$SJ$8,'Graph Data'!AY$1,'PCO Log'!$E$6:$SJ$6,"Approved")</f>
        <v>0</v>
      </c>
      <c r="AZ54" s="276">
        <f>SUMIFS('PCO Log'!$E63:$SJ63,'PCO Log'!$E$8:$SJ$8,'Graph Data'!AZ$1,'PCO Log'!$E$6:$SJ$6,"Approved")</f>
        <v>0</v>
      </c>
      <c r="BA54" s="276">
        <f>SUMIFS('PCO Log'!$E63:$SJ63,'PCO Log'!$E$8:$SJ$8,'Graph Data'!BA$1,'PCO Log'!$E$6:$SJ$6,"Approved")</f>
        <v>0</v>
      </c>
      <c r="BB54" s="276">
        <f>SUMIFS('PCO Log'!$E63:$SJ63,'PCO Log'!$E$8:$SJ$8,'Graph Data'!BB$1,'PCO Log'!$E$6:$SJ$6,"Approved")</f>
        <v>0</v>
      </c>
      <c r="BC54" s="276">
        <f>SUMIFS('PCO Log'!$E63:$SJ63,'PCO Log'!$E$8:$SJ$8,'Graph Data'!BC$1,'PCO Log'!$E$6:$SJ$6,"Approved")</f>
        <v>0</v>
      </c>
      <c r="BD54" s="276">
        <f>SUMIFS('PCO Log'!$E63:$SJ63,'PCO Log'!$E$8:$SJ$8,'Graph Data'!BD$1,'PCO Log'!$E$6:$SJ$6,"Approved")</f>
        <v>0</v>
      </c>
      <c r="BE54" s="276">
        <f>SUMIFS('PCO Log'!$E63:$SJ63,'PCO Log'!$E$8:$SJ$8,'Graph Data'!BE$1,'PCO Log'!$E$6:$SJ$6,"Approved")</f>
        <v>0</v>
      </c>
      <c r="BF54" s="276">
        <f>SUMIFS('PCO Log'!$E63:$SJ63,'PCO Log'!$E$8:$SJ$8,'Graph Data'!BF$1,'PCO Log'!$E$6:$SJ$6,"Approved")</f>
        <v>0</v>
      </c>
      <c r="BG54" s="276">
        <f>SUMIFS('PCO Log'!$E63:$SJ63,'PCO Log'!$E$8:$SJ$8,'Graph Data'!BG$1,'PCO Log'!$E$6:$SJ$6,"Approved")</f>
        <v>0</v>
      </c>
      <c r="BH54" s="276">
        <f>SUMIFS('PCO Log'!$E63:$SJ63,'PCO Log'!$E$8:$SJ$8,'Graph Data'!BH$1,'PCO Log'!$E$6:$SJ$6,"Approved")</f>
        <v>0</v>
      </c>
      <c r="BI54" s="276">
        <f>SUMIFS('PCO Log'!$E63:$SJ63,'PCO Log'!$E$8:$SJ$8,'Graph Data'!BI$1,'PCO Log'!$E$6:$SJ$6,"Approved")</f>
        <v>0</v>
      </c>
      <c r="BJ54" s="276">
        <f>SUMIFS('PCO Log'!$E63:$SJ63,'PCO Log'!$E$8:$SJ$8,'Graph Data'!BJ$1,'PCO Log'!$E$6:$SJ$6,"Approved")</f>
        <v>0</v>
      </c>
      <c r="BK54" s="276">
        <f>SUMIFS('PCO Log'!$E63:$SJ63,'PCO Log'!$E$8:$SJ$8,'Graph Data'!BK$1,'PCO Log'!$E$6:$SJ$6,"Approved")</f>
        <v>0</v>
      </c>
      <c r="BL54" s="276">
        <f>SUMIFS('PCO Log'!$E63:$SJ63,'PCO Log'!$E$8:$SJ$8,'Graph Data'!BL$1,'PCO Log'!$E$6:$SJ$6,"Approved")</f>
        <v>0</v>
      </c>
      <c r="BM54" s="276">
        <f>SUMIFS('PCO Log'!$E63:$SJ63,'PCO Log'!$E$8:$SJ$8,'Graph Data'!BM$1,'PCO Log'!$E$6:$SJ$6,"Approved")</f>
        <v>0</v>
      </c>
      <c r="BN54" s="276">
        <f>SUMIFS('PCO Log'!$E63:$SJ63,'PCO Log'!$E$8:$SJ$8,'Graph Data'!BN$1,'PCO Log'!$E$6:$SJ$6,"Approved")</f>
        <v>0</v>
      </c>
      <c r="BO54" s="276">
        <f>SUMIFS('PCO Log'!$E63:$SJ63,'PCO Log'!$E$8:$SJ$8,'Graph Data'!BO$1,'PCO Log'!$E$6:$SJ$6,"Approved")</f>
        <v>0</v>
      </c>
      <c r="BP54" s="276">
        <f>SUMIFS('PCO Log'!$E63:$SJ63,'PCO Log'!$E$8:$SJ$8,'Graph Data'!BP$1,'PCO Log'!$E$6:$SJ$6,"Approved")</f>
        <v>0</v>
      </c>
      <c r="BQ54" s="276">
        <f>SUMIFS('PCO Log'!$E63:$SJ63,'PCO Log'!$E$8:$SJ$8,'Graph Data'!BQ$1,'PCO Log'!$E$6:$SJ$6,"Approved")</f>
        <v>0</v>
      </c>
      <c r="BR54" s="276">
        <f>SUMIFS('PCO Log'!$E63:$SJ63,'PCO Log'!$E$8:$SJ$8,'Graph Data'!BR$1,'PCO Log'!$E$6:$SJ$6,"Approved")</f>
        <v>0</v>
      </c>
      <c r="BS54" s="276">
        <f>SUMIFS('PCO Log'!$E63:$SJ63,'PCO Log'!$E$8:$SJ$8,'Graph Data'!BS$1,'PCO Log'!$E$6:$SJ$6,"Approved")</f>
        <v>0</v>
      </c>
      <c r="BT54" s="276">
        <f>SUMIFS('PCO Log'!$E63:$SJ63,'PCO Log'!$E$8:$SJ$8,'Graph Data'!BT$1,'PCO Log'!$E$6:$SJ$6,"Approved")</f>
        <v>0</v>
      </c>
      <c r="BU54" s="276">
        <f>SUMIFS('PCO Log'!$E63:$SJ63,'PCO Log'!$E$8:$SJ$8,'Graph Data'!BU$1,'PCO Log'!$E$6:$SJ$6,"Approved")</f>
        <v>0</v>
      </c>
      <c r="BV54" s="276">
        <f>SUMIFS('PCO Log'!$E63:$SJ63,'PCO Log'!$E$8:$SJ$8,'Graph Data'!BV$1,'PCO Log'!$E$6:$SJ$6,"Approved")</f>
        <v>0</v>
      </c>
      <c r="BW54" s="276">
        <f>SUMIFS('PCO Log'!$E63:$SJ63,'PCO Log'!$E$8:$SJ$8,'Graph Data'!BW$1,'PCO Log'!$E$6:$SJ$6,"Approved")</f>
        <v>0</v>
      </c>
    </row>
    <row r="55" spans="1:75" x14ac:dyDescent="0.25">
      <c r="A55" s="273" t="s">
        <v>406</v>
      </c>
      <c r="B55" s="273">
        <f>'PCO Log'!BF6</f>
        <v>0</v>
      </c>
      <c r="C55" s="273">
        <f>'PCO Log'!BF4</f>
        <v>0</v>
      </c>
      <c r="D55" s="273">
        <f>'PCO Log'!BF7</f>
        <v>0</v>
      </c>
      <c r="E55" s="273">
        <f>'PCO Log'!BF3</f>
        <v>0</v>
      </c>
      <c r="F55" s="276">
        <f>'PCO Log'!BF9</f>
        <v>0</v>
      </c>
      <c r="G55" s="277">
        <f>'PCO Log'!BF5</f>
        <v>0</v>
      </c>
      <c r="I55" s="273" t="s">
        <v>330</v>
      </c>
      <c r="J55" s="273">
        <f>'Pay App 54'!H33</f>
        <v>0</v>
      </c>
      <c r="K55" s="273">
        <f>IF(L55&gt;0,'Pay App 54'!$G$149,0)</f>
        <v>0</v>
      </c>
      <c r="L55" s="273">
        <f>'Pay App 54'!H149</f>
        <v>0</v>
      </c>
      <c r="N55" s="273" t="str">
        <f>'Pay App 1'!B115</f>
        <v>10 14 15</v>
      </c>
      <c r="O55" s="273" t="str">
        <f>'Pay App 1'!C115</f>
        <v>Interior Signage</v>
      </c>
      <c r="P55" s="276">
        <f>SUMIFS('PCO Log'!$E64:$SJ64,'PCO Log'!$E$8:$SJ$8,'Graph Data'!P$1,'PCO Log'!$E$6:$SJ$6,"Approved")</f>
        <v>0</v>
      </c>
      <c r="Q55" s="276">
        <f>SUMIFS('PCO Log'!$E64:$SJ64,'PCO Log'!$E$8:$SJ$8,'Graph Data'!Q$1,'PCO Log'!$E$6:$SJ$6,"Approved")</f>
        <v>0</v>
      </c>
      <c r="R55" s="276">
        <f>SUMIFS('PCO Log'!$E64:$SJ64,'PCO Log'!$E$8:$SJ$8,'Graph Data'!R$1,'PCO Log'!$E$6:$SJ$6,"Approved")</f>
        <v>0</v>
      </c>
      <c r="S55" s="276">
        <f>SUMIFS('PCO Log'!$E64:$SJ64,'PCO Log'!$E$8:$SJ$8,'Graph Data'!S$1,'PCO Log'!$E$6:$SJ$6,"Approved")</f>
        <v>0</v>
      </c>
      <c r="T55" s="276">
        <f>SUMIFS('PCO Log'!$E64:$SJ64,'PCO Log'!$E$8:$SJ$8,'Graph Data'!T$1,'PCO Log'!$E$6:$SJ$6,"Approved")</f>
        <v>0</v>
      </c>
      <c r="U55" s="276">
        <f>SUMIFS('PCO Log'!$E64:$SJ64,'PCO Log'!$E$8:$SJ$8,'Graph Data'!U$1,'PCO Log'!$E$6:$SJ$6,"Approved")</f>
        <v>0</v>
      </c>
      <c r="V55" s="276">
        <f>SUMIFS('PCO Log'!$E64:$SJ64,'PCO Log'!$E$8:$SJ$8,'Graph Data'!V$1,'PCO Log'!$E$6:$SJ$6,"Approved")</f>
        <v>0</v>
      </c>
      <c r="W55" s="276">
        <f>SUMIFS('PCO Log'!$E64:$SJ64,'PCO Log'!$E$8:$SJ$8,'Graph Data'!W$1,'PCO Log'!$E$6:$SJ$6,"Approved")</f>
        <v>0</v>
      </c>
      <c r="X55" s="276">
        <f>SUMIFS('PCO Log'!$E64:$SJ64,'PCO Log'!$E$8:$SJ$8,'Graph Data'!X$1,'PCO Log'!$E$6:$SJ$6,"Approved")</f>
        <v>0</v>
      </c>
      <c r="Y55" s="276">
        <f>SUMIFS('PCO Log'!$E64:$SJ64,'PCO Log'!$E$8:$SJ$8,'Graph Data'!Y$1,'PCO Log'!$E$6:$SJ$6,"Approved")</f>
        <v>0</v>
      </c>
      <c r="Z55" s="276">
        <f>SUMIFS('PCO Log'!$E64:$SJ64,'PCO Log'!$E$8:$SJ$8,'Graph Data'!Z$1,'PCO Log'!$E$6:$SJ$6,"Approved")</f>
        <v>0</v>
      </c>
      <c r="AA55" s="276">
        <f>SUMIFS('PCO Log'!$E64:$SJ64,'PCO Log'!$E$8:$SJ$8,'Graph Data'!AA$1,'PCO Log'!$E$6:$SJ$6,"Approved")</f>
        <v>0</v>
      </c>
      <c r="AB55" s="276">
        <f>SUMIFS('PCO Log'!$E64:$SJ64,'PCO Log'!$E$8:$SJ$8,'Graph Data'!AB$1,'PCO Log'!$E$6:$SJ$6,"Approved")</f>
        <v>0</v>
      </c>
      <c r="AC55" s="276">
        <f>SUMIFS('PCO Log'!$E64:$SJ64,'PCO Log'!$E$8:$SJ$8,'Graph Data'!AC$1,'PCO Log'!$E$6:$SJ$6,"Approved")</f>
        <v>0</v>
      </c>
      <c r="AD55" s="276">
        <f>SUMIFS('PCO Log'!$E64:$SJ64,'PCO Log'!$E$8:$SJ$8,'Graph Data'!AD$1,'PCO Log'!$E$6:$SJ$6,"Approved")</f>
        <v>0</v>
      </c>
      <c r="AE55" s="276">
        <f>SUMIFS('PCO Log'!$E64:$SJ64,'PCO Log'!$E$8:$SJ$8,'Graph Data'!AE$1,'PCO Log'!$E$6:$SJ$6,"Approved")</f>
        <v>0</v>
      </c>
      <c r="AF55" s="276">
        <f>SUMIFS('PCO Log'!$E64:$SJ64,'PCO Log'!$E$8:$SJ$8,'Graph Data'!AF$1,'PCO Log'!$E$6:$SJ$6,"Approved")</f>
        <v>0</v>
      </c>
      <c r="AG55" s="276">
        <f>SUMIFS('PCO Log'!$E64:$SJ64,'PCO Log'!$E$8:$SJ$8,'Graph Data'!AG$1,'PCO Log'!$E$6:$SJ$6,"Approved")</f>
        <v>0</v>
      </c>
      <c r="AH55" s="276">
        <f>SUMIFS('PCO Log'!$E64:$SJ64,'PCO Log'!$E$8:$SJ$8,'Graph Data'!AH$1,'PCO Log'!$E$6:$SJ$6,"Approved")</f>
        <v>0</v>
      </c>
      <c r="AI55" s="276">
        <f>SUMIFS('PCO Log'!$E64:$SJ64,'PCO Log'!$E$8:$SJ$8,'Graph Data'!AI$1,'PCO Log'!$E$6:$SJ$6,"Approved")</f>
        <v>0</v>
      </c>
      <c r="AJ55" s="276">
        <f>SUMIFS('PCO Log'!$E64:$SJ64,'PCO Log'!$E$8:$SJ$8,'Graph Data'!AJ$1,'PCO Log'!$E$6:$SJ$6,"Approved")</f>
        <v>0</v>
      </c>
      <c r="AK55" s="276">
        <f>SUMIFS('PCO Log'!$E64:$SJ64,'PCO Log'!$E$8:$SJ$8,'Graph Data'!AK$1,'PCO Log'!$E$6:$SJ$6,"Approved")</f>
        <v>0</v>
      </c>
      <c r="AL55" s="276">
        <f>SUMIFS('PCO Log'!$E64:$SJ64,'PCO Log'!$E$8:$SJ$8,'Graph Data'!AL$1,'PCO Log'!$E$6:$SJ$6,"Approved")</f>
        <v>0</v>
      </c>
      <c r="AM55" s="276">
        <f>SUMIFS('PCO Log'!$E64:$SJ64,'PCO Log'!$E$8:$SJ$8,'Graph Data'!AM$1,'PCO Log'!$E$6:$SJ$6,"Approved")</f>
        <v>0</v>
      </c>
      <c r="AN55" s="276">
        <f>SUMIFS('PCO Log'!$E64:$SJ64,'PCO Log'!$E$8:$SJ$8,'Graph Data'!AN$1,'PCO Log'!$E$6:$SJ$6,"Approved")</f>
        <v>0</v>
      </c>
      <c r="AO55" s="276">
        <f>SUMIFS('PCO Log'!$E64:$SJ64,'PCO Log'!$E$8:$SJ$8,'Graph Data'!AO$1,'PCO Log'!$E$6:$SJ$6,"Approved")</f>
        <v>0</v>
      </c>
      <c r="AP55" s="276">
        <f>SUMIFS('PCO Log'!$E64:$SJ64,'PCO Log'!$E$8:$SJ$8,'Graph Data'!AP$1,'PCO Log'!$E$6:$SJ$6,"Approved")</f>
        <v>0</v>
      </c>
      <c r="AQ55" s="276">
        <f>SUMIFS('PCO Log'!$E64:$SJ64,'PCO Log'!$E$8:$SJ$8,'Graph Data'!AQ$1,'PCO Log'!$E$6:$SJ$6,"Approved")</f>
        <v>0</v>
      </c>
      <c r="AR55" s="276">
        <f>SUMIFS('PCO Log'!$E64:$SJ64,'PCO Log'!$E$8:$SJ$8,'Graph Data'!AR$1,'PCO Log'!$E$6:$SJ$6,"Approved")</f>
        <v>0</v>
      </c>
      <c r="AS55" s="276">
        <f>SUMIFS('PCO Log'!$E64:$SJ64,'PCO Log'!$E$8:$SJ$8,'Graph Data'!AS$1,'PCO Log'!$E$6:$SJ$6,"Approved")</f>
        <v>0</v>
      </c>
      <c r="AT55" s="276">
        <f>SUMIFS('PCO Log'!$E64:$SJ64,'PCO Log'!$E$8:$SJ$8,'Graph Data'!AT$1,'PCO Log'!$E$6:$SJ$6,"Approved")</f>
        <v>0</v>
      </c>
      <c r="AU55" s="276">
        <f>SUMIFS('PCO Log'!$E64:$SJ64,'PCO Log'!$E$8:$SJ$8,'Graph Data'!AU$1,'PCO Log'!$E$6:$SJ$6,"Approved")</f>
        <v>0</v>
      </c>
      <c r="AV55" s="276">
        <f>SUMIFS('PCO Log'!$E64:$SJ64,'PCO Log'!$E$8:$SJ$8,'Graph Data'!AV$1,'PCO Log'!$E$6:$SJ$6,"Approved")</f>
        <v>0</v>
      </c>
      <c r="AW55" s="276">
        <f>SUMIFS('PCO Log'!$E64:$SJ64,'PCO Log'!$E$8:$SJ$8,'Graph Data'!AW$1,'PCO Log'!$E$6:$SJ$6,"Approved")</f>
        <v>0</v>
      </c>
      <c r="AX55" s="276">
        <f>SUMIFS('PCO Log'!$E64:$SJ64,'PCO Log'!$E$8:$SJ$8,'Graph Data'!AX$1,'PCO Log'!$E$6:$SJ$6,"Approved")</f>
        <v>0</v>
      </c>
      <c r="AY55" s="276">
        <f>SUMIFS('PCO Log'!$E64:$SJ64,'PCO Log'!$E$8:$SJ$8,'Graph Data'!AY$1,'PCO Log'!$E$6:$SJ$6,"Approved")</f>
        <v>0</v>
      </c>
      <c r="AZ55" s="276">
        <f>SUMIFS('PCO Log'!$E64:$SJ64,'PCO Log'!$E$8:$SJ$8,'Graph Data'!AZ$1,'PCO Log'!$E$6:$SJ$6,"Approved")</f>
        <v>0</v>
      </c>
      <c r="BA55" s="276">
        <f>SUMIFS('PCO Log'!$E64:$SJ64,'PCO Log'!$E$8:$SJ$8,'Graph Data'!BA$1,'PCO Log'!$E$6:$SJ$6,"Approved")</f>
        <v>0</v>
      </c>
      <c r="BB55" s="276">
        <f>SUMIFS('PCO Log'!$E64:$SJ64,'PCO Log'!$E$8:$SJ$8,'Graph Data'!BB$1,'PCO Log'!$E$6:$SJ$6,"Approved")</f>
        <v>0</v>
      </c>
      <c r="BC55" s="276">
        <f>SUMIFS('PCO Log'!$E64:$SJ64,'PCO Log'!$E$8:$SJ$8,'Graph Data'!BC$1,'PCO Log'!$E$6:$SJ$6,"Approved")</f>
        <v>0</v>
      </c>
      <c r="BD55" s="276">
        <f>SUMIFS('PCO Log'!$E64:$SJ64,'PCO Log'!$E$8:$SJ$8,'Graph Data'!BD$1,'PCO Log'!$E$6:$SJ$6,"Approved")</f>
        <v>0</v>
      </c>
      <c r="BE55" s="276">
        <f>SUMIFS('PCO Log'!$E64:$SJ64,'PCO Log'!$E$8:$SJ$8,'Graph Data'!BE$1,'PCO Log'!$E$6:$SJ$6,"Approved")</f>
        <v>0</v>
      </c>
      <c r="BF55" s="276">
        <f>SUMIFS('PCO Log'!$E64:$SJ64,'PCO Log'!$E$8:$SJ$8,'Graph Data'!BF$1,'PCO Log'!$E$6:$SJ$6,"Approved")</f>
        <v>0</v>
      </c>
      <c r="BG55" s="276">
        <f>SUMIFS('PCO Log'!$E64:$SJ64,'PCO Log'!$E$8:$SJ$8,'Graph Data'!BG$1,'PCO Log'!$E$6:$SJ$6,"Approved")</f>
        <v>0</v>
      </c>
      <c r="BH55" s="276">
        <f>SUMIFS('PCO Log'!$E64:$SJ64,'PCO Log'!$E$8:$SJ$8,'Graph Data'!BH$1,'PCO Log'!$E$6:$SJ$6,"Approved")</f>
        <v>0</v>
      </c>
      <c r="BI55" s="276">
        <f>SUMIFS('PCO Log'!$E64:$SJ64,'PCO Log'!$E$8:$SJ$8,'Graph Data'!BI$1,'PCO Log'!$E$6:$SJ$6,"Approved")</f>
        <v>0</v>
      </c>
      <c r="BJ55" s="276">
        <f>SUMIFS('PCO Log'!$E64:$SJ64,'PCO Log'!$E$8:$SJ$8,'Graph Data'!BJ$1,'PCO Log'!$E$6:$SJ$6,"Approved")</f>
        <v>0</v>
      </c>
      <c r="BK55" s="276">
        <f>SUMIFS('PCO Log'!$E64:$SJ64,'PCO Log'!$E$8:$SJ$8,'Graph Data'!BK$1,'PCO Log'!$E$6:$SJ$6,"Approved")</f>
        <v>0</v>
      </c>
      <c r="BL55" s="276">
        <f>SUMIFS('PCO Log'!$E64:$SJ64,'PCO Log'!$E$8:$SJ$8,'Graph Data'!BL$1,'PCO Log'!$E$6:$SJ$6,"Approved")</f>
        <v>0</v>
      </c>
      <c r="BM55" s="276">
        <f>SUMIFS('PCO Log'!$E64:$SJ64,'PCO Log'!$E$8:$SJ$8,'Graph Data'!BM$1,'PCO Log'!$E$6:$SJ$6,"Approved")</f>
        <v>0</v>
      </c>
      <c r="BN55" s="276">
        <f>SUMIFS('PCO Log'!$E64:$SJ64,'PCO Log'!$E$8:$SJ$8,'Graph Data'!BN$1,'PCO Log'!$E$6:$SJ$6,"Approved")</f>
        <v>0</v>
      </c>
      <c r="BO55" s="276">
        <f>SUMIFS('PCO Log'!$E64:$SJ64,'PCO Log'!$E$8:$SJ$8,'Graph Data'!BO$1,'PCO Log'!$E$6:$SJ$6,"Approved")</f>
        <v>0</v>
      </c>
      <c r="BP55" s="276">
        <f>SUMIFS('PCO Log'!$E64:$SJ64,'PCO Log'!$E$8:$SJ$8,'Graph Data'!BP$1,'PCO Log'!$E$6:$SJ$6,"Approved")</f>
        <v>0</v>
      </c>
      <c r="BQ55" s="276">
        <f>SUMIFS('PCO Log'!$E64:$SJ64,'PCO Log'!$E$8:$SJ$8,'Graph Data'!BQ$1,'PCO Log'!$E$6:$SJ$6,"Approved")</f>
        <v>0</v>
      </c>
      <c r="BR55" s="276">
        <f>SUMIFS('PCO Log'!$E64:$SJ64,'PCO Log'!$E$8:$SJ$8,'Graph Data'!BR$1,'PCO Log'!$E$6:$SJ$6,"Approved")</f>
        <v>0</v>
      </c>
      <c r="BS55" s="276">
        <f>SUMIFS('PCO Log'!$E64:$SJ64,'PCO Log'!$E$8:$SJ$8,'Graph Data'!BS$1,'PCO Log'!$E$6:$SJ$6,"Approved")</f>
        <v>0</v>
      </c>
      <c r="BT55" s="276">
        <f>SUMIFS('PCO Log'!$E64:$SJ64,'PCO Log'!$E$8:$SJ$8,'Graph Data'!BT$1,'PCO Log'!$E$6:$SJ$6,"Approved")</f>
        <v>0</v>
      </c>
      <c r="BU55" s="276">
        <f>SUMIFS('PCO Log'!$E64:$SJ64,'PCO Log'!$E$8:$SJ$8,'Graph Data'!BU$1,'PCO Log'!$E$6:$SJ$6,"Approved")</f>
        <v>0</v>
      </c>
      <c r="BV55" s="276">
        <f>SUMIFS('PCO Log'!$E64:$SJ64,'PCO Log'!$E$8:$SJ$8,'Graph Data'!BV$1,'PCO Log'!$E$6:$SJ$6,"Approved")</f>
        <v>0</v>
      </c>
      <c r="BW55" s="276">
        <f>SUMIFS('PCO Log'!$E64:$SJ64,'PCO Log'!$E$8:$SJ$8,'Graph Data'!BW$1,'PCO Log'!$E$6:$SJ$6,"Approved")</f>
        <v>0</v>
      </c>
    </row>
    <row r="56" spans="1:75" x14ac:dyDescent="0.25">
      <c r="A56" s="273" t="s">
        <v>407</v>
      </c>
      <c r="B56" s="273">
        <f>'PCO Log'!BG6</f>
        <v>0</v>
      </c>
      <c r="C56" s="273">
        <f>'PCO Log'!BG4</f>
        <v>0</v>
      </c>
      <c r="D56" s="273">
        <f>'PCO Log'!BG7</f>
        <v>0</v>
      </c>
      <c r="E56" s="273">
        <f>'PCO Log'!BG3</f>
        <v>0</v>
      </c>
      <c r="F56" s="276">
        <f>'PCO Log'!BG9</f>
        <v>0</v>
      </c>
      <c r="G56" s="277">
        <f>'PCO Log'!BG5</f>
        <v>0</v>
      </c>
      <c r="I56" s="273" t="s">
        <v>331</v>
      </c>
      <c r="J56" s="273">
        <f>'Pay App 55'!H33</f>
        <v>0</v>
      </c>
      <c r="K56" s="273">
        <f>IF(L56&gt;0,'Pay App 55'!$G$149,0)</f>
        <v>0</v>
      </c>
      <c r="L56" s="273">
        <f>'Pay App 55'!H149</f>
        <v>0</v>
      </c>
      <c r="N56" s="273" t="str">
        <f>'Pay App 1'!B116</f>
        <v>11 13 00</v>
      </c>
      <c r="O56" s="273" t="str">
        <f>'Pay App 1'!C116</f>
        <v>Dock Equipment</v>
      </c>
      <c r="P56" s="276">
        <f>SUMIFS('PCO Log'!$E65:$SJ65,'PCO Log'!$E$8:$SJ$8,'Graph Data'!P$1,'PCO Log'!$E$6:$SJ$6,"Approved")</f>
        <v>0</v>
      </c>
      <c r="Q56" s="276">
        <f>SUMIFS('PCO Log'!$E65:$SJ65,'PCO Log'!$E$8:$SJ$8,'Graph Data'!Q$1,'PCO Log'!$E$6:$SJ$6,"Approved")</f>
        <v>0</v>
      </c>
      <c r="R56" s="276">
        <f>SUMIFS('PCO Log'!$E65:$SJ65,'PCO Log'!$E$8:$SJ$8,'Graph Data'!R$1,'PCO Log'!$E$6:$SJ$6,"Approved")</f>
        <v>0</v>
      </c>
      <c r="S56" s="276">
        <f>SUMIFS('PCO Log'!$E65:$SJ65,'PCO Log'!$E$8:$SJ$8,'Graph Data'!S$1,'PCO Log'!$E$6:$SJ$6,"Approved")</f>
        <v>0</v>
      </c>
      <c r="T56" s="276">
        <f>SUMIFS('PCO Log'!$E65:$SJ65,'PCO Log'!$E$8:$SJ$8,'Graph Data'!T$1,'PCO Log'!$E$6:$SJ$6,"Approved")</f>
        <v>0</v>
      </c>
      <c r="U56" s="276">
        <f>SUMIFS('PCO Log'!$E65:$SJ65,'PCO Log'!$E$8:$SJ$8,'Graph Data'!U$1,'PCO Log'!$E$6:$SJ$6,"Approved")</f>
        <v>0</v>
      </c>
      <c r="V56" s="276">
        <f>SUMIFS('PCO Log'!$E65:$SJ65,'PCO Log'!$E$8:$SJ$8,'Graph Data'!V$1,'PCO Log'!$E$6:$SJ$6,"Approved")</f>
        <v>0</v>
      </c>
      <c r="W56" s="276">
        <f>SUMIFS('PCO Log'!$E65:$SJ65,'PCO Log'!$E$8:$SJ$8,'Graph Data'!W$1,'PCO Log'!$E$6:$SJ$6,"Approved")</f>
        <v>0</v>
      </c>
      <c r="X56" s="276">
        <f>SUMIFS('PCO Log'!$E65:$SJ65,'PCO Log'!$E$8:$SJ$8,'Graph Data'!X$1,'PCO Log'!$E$6:$SJ$6,"Approved")</f>
        <v>0</v>
      </c>
      <c r="Y56" s="276">
        <f>SUMIFS('PCO Log'!$E65:$SJ65,'PCO Log'!$E$8:$SJ$8,'Graph Data'!Y$1,'PCO Log'!$E$6:$SJ$6,"Approved")</f>
        <v>0</v>
      </c>
      <c r="Z56" s="276">
        <f>SUMIFS('PCO Log'!$E65:$SJ65,'PCO Log'!$E$8:$SJ$8,'Graph Data'!Z$1,'PCO Log'!$E$6:$SJ$6,"Approved")</f>
        <v>0</v>
      </c>
      <c r="AA56" s="276">
        <f>SUMIFS('PCO Log'!$E65:$SJ65,'PCO Log'!$E$8:$SJ$8,'Graph Data'!AA$1,'PCO Log'!$E$6:$SJ$6,"Approved")</f>
        <v>0</v>
      </c>
      <c r="AB56" s="276">
        <f>SUMIFS('PCO Log'!$E65:$SJ65,'PCO Log'!$E$8:$SJ$8,'Graph Data'!AB$1,'PCO Log'!$E$6:$SJ$6,"Approved")</f>
        <v>0</v>
      </c>
      <c r="AC56" s="276">
        <f>SUMIFS('PCO Log'!$E65:$SJ65,'PCO Log'!$E$8:$SJ$8,'Graph Data'!AC$1,'PCO Log'!$E$6:$SJ$6,"Approved")</f>
        <v>0</v>
      </c>
      <c r="AD56" s="276">
        <f>SUMIFS('PCO Log'!$E65:$SJ65,'PCO Log'!$E$8:$SJ$8,'Graph Data'!AD$1,'PCO Log'!$E$6:$SJ$6,"Approved")</f>
        <v>0</v>
      </c>
      <c r="AE56" s="276">
        <f>SUMIFS('PCO Log'!$E65:$SJ65,'PCO Log'!$E$8:$SJ$8,'Graph Data'!AE$1,'PCO Log'!$E$6:$SJ$6,"Approved")</f>
        <v>0</v>
      </c>
      <c r="AF56" s="276">
        <f>SUMIFS('PCO Log'!$E65:$SJ65,'PCO Log'!$E$8:$SJ$8,'Graph Data'!AF$1,'PCO Log'!$E$6:$SJ$6,"Approved")</f>
        <v>0</v>
      </c>
      <c r="AG56" s="276">
        <f>SUMIFS('PCO Log'!$E65:$SJ65,'PCO Log'!$E$8:$SJ$8,'Graph Data'!AG$1,'PCO Log'!$E$6:$SJ$6,"Approved")</f>
        <v>0</v>
      </c>
      <c r="AH56" s="276">
        <f>SUMIFS('PCO Log'!$E65:$SJ65,'PCO Log'!$E$8:$SJ$8,'Graph Data'!AH$1,'PCO Log'!$E$6:$SJ$6,"Approved")</f>
        <v>0</v>
      </c>
      <c r="AI56" s="276">
        <f>SUMIFS('PCO Log'!$E65:$SJ65,'PCO Log'!$E$8:$SJ$8,'Graph Data'!AI$1,'PCO Log'!$E$6:$SJ$6,"Approved")</f>
        <v>0</v>
      </c>
      <c r="AJ56" s="276">
        <f>SUMIFS('PCO Log'!$E65:$SJ65,'PCO Log'!$E$8:$SJ$8,'Graph Data'!AJ$1,'PCO Log'!$E$6:$SJ$6,"Approved")</f>
        <v>0</v>
      </c>
      <c r="AK56" s="276">
        <f>SUMIFS('PCO Log'!$E65:$SJ65,'PCO Log'!$E$8:$SJ$8,'Graph Data'!AK$1,'PCO Log'!$E$6:$SJ$6,"Approved")</f>
        <v>0</v>
      </c>
      <c r="AL56" s="276">
        <f>SUMIFS('PCO Log'!$E65:$SJ65,'PCO Log'!$E$8:$SJ$8,'Graph Data'!AL$1,'PCO Log'!$E$6:$SJ$6,"Approved")</f>
        <v>0</v>
      </c>
      <c r="AM56" s="276">
        <f>SUMIFS('PCO Log'!$E65:$SJ65,'PCO Log'!$E$8:$SJ$8,'Graph Data'!AM$1,'PCO Log'!$E$6:$SJ$6,"Approved")</f>
        <v>0</v>
      </c>
      <c r="AN56" s="276">
        <f>SUMIFS('PCO Log'!$E65:$SJ65,'PCO Log'!$E$8:$SJ$8,'Graph Data'!AN$1,'PCO Log'!$E$6:$SJ$6,"Approved")</f>
        <v>0</v>
      </c>
      <c r="AO56" s="276">
        <f>SUMIFS('PCO Log'!$E65:$SJ65,'PCO Log'!$E$8:$SJ$8,'Graph Data'!AO$1,'PCO Log'!$E$6:$SJ$6,"Approved")</f>
        <v>0</v>
      </c>
      <c r="AP56" s="276">
        <f>SUMIFS('PCO Log'!$E65:$SJ65,'PCO Log'!$E$8:$SJ$8,'Graph Data'!AP$1,'PCO Log'!$E$6:$SJ$6,"Approved")</f>
        <v>0</v>
      </c>
      <c r="AQ56" s="276">
        <f>SUMIFS('PCO Log'!$E65:$SJ65,'PCO Log'!$E$8:$SJ$8,'Graph Data'!AQ$1,'PCO Log'!$E$6:$SJ$6,"Approved")</f>
        <v>0</v>
      </c>
      <c r="AR56" s="276">
        <f>SUMIFS('PCO Log'!$E65:$SJ65,'PCO Log'!$E$8:$SJ$8,'Graph Data'!AR$1,'PCO Log'!$E$6:$SJ$6,"Approved")</f>
        <v>0</v>
      </c>
      <c r="AS56" s="276">
        <f>SUMIFS('PCO Log'!$E65:$SJ65,'PCO Log'!$E$8:$SJ$8,'Graph Data'!AS$1,'PCO Log'!$E$6:$SJ$6,"Approved")</f>
        <v>0</v>
      </c>
      <c r="AT56" s="276">
        <f>SUMIFS('PCO Log'!$E65:$SJ65,'PCO Log'!$E$8:$SJ$8,'Graph Data'!AT$1,'PCO Log'!$E$6:$SJ$6,"Approved")</f>
        <v>0</v>
      </c>
      <c r="AU56" s="276">
        <f>SUMIFS('PCO Log'!$E65:$SJ65,'PCO Log'!$E$8:$SJ$8,'Graph Data'!AU$1,'PCO Log'!$E$6:$SJ$6,"Approved")</f>
        <v>0</v>
      </c>
      <c r="AV56" s="276">
        <f>SUMIFS('PCO Log'!$E65:$SJ65,'PCO Log'!$E$8:$SJ$8,'Graph Data'!AV$1,'PCO Log'!$E$6:$SJ$6,"Approved")</f>
        <v>0</v>
      </c>
      <c r="AW56" s="276">
        <f>SUMIFS('PCO Log'!$E65:$SJ65,'PCO Log'!$E$8:$SJ$8,'Graph Data'!AW$1,'PCO Log'!$E$6:$SJ$6,"Approved")</f>
        <v>0</v>
      </c>
      <c r="AX56" s="276">
        <f>SUMIFS('PCO Log'!$E65:$SJ65,'PCO Log'!$E$8:$SJ$8,'Graph Data'!AX$1,'PCO Log'!$E$6:$SJ$6,"Approved")</f>
        <v>0</v>
      </c>
      <c r="AY56" s="276">
        <f>SUMIFS('PCO Log'!$E65:$SJ65,'PCO Log'!$E$8:$SJ$8,'Graph Data'!AY$1,'PCO Log'!$E$6:$SJ$6,"Approved")</f>
        <v>0</v>
      </c>
      <c r="AZ56" s="276">
        <f>SUMIFS('PCO Log'!$E65:$SJ65,'PCO Log'!$E$8:$SJ$8,'Graph Data'!AZ$1,'PCO Log'!$E$6:$SJ$6,"Approved")</f>
        <v>0</v>
      </c>
      <c r="BA56" s="276">
        <f>SUMIFS('PCO Log'!$E65:$SJ65,'PCO Log'!$E$8:$SJ$8,'Graph Data'!BA$1,'PCO Log'!$E$6:$SJ$6,"Approved")</f>
        <v>0</v>
      </c>
      <c r="BB56" s="276">
        <f>SUMIFS('PCO Log'!$E65:$SJ65,'PCO Log'!$E$8:$SJ$8,'Graph Data'!BB$1,'PCO Log'!$E$6:$SJ$6,"Approved")</f>
        <v>0</v>
      </c>
      <c r="BC56" s="276">
        <f>SUMIFS('PCO Log'!$E65:$SJ65,'PCO Log'!$E$8:$SJ$8,'Graph Data'!BC$1,'PCO Log'!$E$6:$SJ$6,"Approved")</f>
        <v>0</v>
      </c>
      <c r="BD56" s="276">
        <f>SUMIFS('PCO Log'!$E65:$SJ65,'PCO Log'!$E$8:$SJ$8,'Graph Data'!BD$1,'PCO Log'!$E$6:$SJ$6,"Approved")</f>
        <v>0</v>
      </c>
      <c r="BE56" s="276">
        <f>SUMIFS('PCO Log'!$E65:$SJ65,'PCO Log'!$E$8:$SJ$8,'Graph Data'!BE$1,'PCO Log'!$E$6:$SJ$6,"Approved")</f>
        <v>0</v>
      </c>
      <c r="BF56" s="276">
        <f>SUMIFS('PCO Log'!$E65:$SJ65,'PCO Log'!$E$8:$SJ$8,'Graph Data'!BF$1,'PCO Log'!$E$6:$SJ$6,"Approved")</f>
        <v>0</v>
      </c>
      <c r="BG56" s="276">
        <f>SUMIFS('PCO Log'!$E65:$SJ65,'PCO Log'!$E$8:$SJ$8,'Graph Data'!BG$1,'PCO Log'!$E$6:$SJ$6,"Approved")</f>
        <v>0</v>
      </c>
      <c r="BH56" s="276">
        <f>SUMIFS('PCO Log'!$E65:$SJ65,'PCO Log'!$E$8:$SJ$8,'Graph Data'!BH$1,'PCO Log'!$E$6:$SJ$6,"Approved")</f>
        <v>0</v>
      </c>
      <c r="BI56" s="276">
        <f>SUMIFS('PCO Log'!$E65:$SJ65,'PCO Log'!$E$8:$SJ$8,'Graph Data'!BI$1,'PCO Log'!$E$6:$SJ$6,"Approved")</f>
        <v>0</v>
      </c>
      <c r="BJ56" s="276">
        <f>SUMIFS('PCO Log'!$E65:$SJ65,'PCO Log'!$E$8:$SJ$8,'Graph Data'!BJ$1,'PCO Log'!$E$6:$SJ$6,"Approved")</f>
        <v>0</v>
      </c>
      <c r="BK56" s="276">
        <f>SUMIFS('PCO Log'!$E65:$SJ65,'PCO Log'!$E$8:$SJ$8,'Graph Data'!BK$1,'PCO Log'!$E$6:$SJ$6,"Approved")</f>
        <v>0</v>
      </c>
      <c r="BL56" s="276">
        <f>SUMIFS('PCO Log'!$E65:$SJ65,'PCO Log'!$E$8:$SJ$8,'Graph Data'!BL$1,'PCO Log'!$E$6:$SJ$6,"Approved")</f>
        <v>0</v>
      </c>
      <c r="BM56" s="276">
        <f>SUMIFS('PCO Log'!$E65:$SJ65,'PCO Log'!$E$8:$SJ$8,'Graph Data'!BM$1,'PCO Log'!$E$6:$SJ$6,"Approved")</f>
        <v>0</v>
      </c>
      <c r="BN56" s="276">
        <f>SUMIFS('PCO Log'!$E65:$SJ65,'PCO Log'!$E$8:$SJ$8,'Graph Data'!BN$1,'PCO Log'!$E$6:$SJ$6,"Approved")</f>
        <v>0</v>
      </c>
      <c r="BO56" s="276">
        <f>SUMIFS('PCO Log'!$E65:$SJ65,'PCO Log'!$E$8:$SJ$8,'Graph Data'!BO$1,'PCO Log'!$E$6:$SJ$6,"Approved")</f>
        <v>0</v>
      </c>
      <c r="BP56" s="276">
        <f>SUMIFS('PCO Log'!$E65:$SJ65,'PCO Log'!$E$8:$SJ$8,'Graph Data'!BP$1,'PCO Log'!$E$6:$SJ$6,"Approved")</f>
        <v>0</v>
      </c>
      <c r="BQ56" s="276">
        <f>SUMIFS('PCO Log'!$E65:$SJ65,'PCO Log'!$E$8:$SJ$8,'Graph Data'!BQ$1,'PCO Log'!$E$6:$SJ$6,"Approved")</f>
        <v>0</v>
      </c>
      <c r="BR56" s="276">
        <f>SUMIFS('PCO Log'!$E65:$SJ65,'PCO Log'!$E$8:$SJ$8,'Graph Data'!BR$1,'PCO Log'!$E$6:$SJ$6,"Approved")</f>
        <v>0</v>
      </c>
      <c r="BS56" s="276">
        <f>SUMIFS('PCO Log'!$E65:$SJ65,'PCO Log'!$E$8:$SJ$8,'Graph Data'!BS$1,'PCO Log'!$E$6:$SJ$6,"Approved")</f>
        <v>0</v>
      </c>
      <c r="BT56" s="276">
        <f>SUMIFS('PCO Log'!$E65:$SJ65,'PCO Log'!$E$8:$SJ$8,'Graph Data'!BT$1,'PCO Log'!$E$6:$SJ$6,"Approved")</f>
        <v>0</v>
      </c>
      <c r="BU56" s="276">
        <f>SUMIFS('PCO Log'!$E65:$SJ65,'PCO Log'!$E$8:$SJ$8,'Graph Data'!BU$1,'PCO Log'!$E$6:$SJ$6,"Approved")</f>
        <v>0</v>
      </c>
      <c r="BV56" s="276">
        <f>SUMIFS('PCO Log'!$E65:$SJ65,'PCO Log'!$E$8:$SJ$8,'Graph Data'!BV$1,'PCO Log'!$E$6:$SJ$6,"Approved")</f>
        <v>0</v>
      </c>
      <c r="BW56" s="276">
        <f>SUMIFS('PCO Log'!$E65:$SJ65,'PCO Log'!$E$8:$SJ$8,'Graph Data'!BW$1,'PCO Log'!$E$6:$SJ$6,"Approved")</f>
        <v>0</v>
      </c>
    </row>
    <row r="57" spans="1:75" x14ac:dyDescent="0.25">
      <c r="A57" s="273" t="s">
        <v>408</v>
      </c>
      <c r="B57" s="273">
        <f>'PCO Log'!BH6</f>
        <v>0</v>
      </c>
      <c r="C57" s="273">
        <f>'PCO Log'!BH4</f>
        <v>0</v>
      </c>
      <c r="D57" s="273">
        <f>'PCO Log'!BH7</f>
        <v>0</v>
      </c>
      <c r="E57" s="273">
        <f>'PCO Log'!BH3</f>
        <v>0</v>
      </c>
      <c r="F57" s="276">
        <f>'PCO Log'!BH9</f>
        <v>0</v>
      </c>
      <c r="G57" s="277">
        <f>'PCO Log'!BH5</f>
        <v>0</v>
      </c>
      <c r="I57" s="273" t="s">
        <v>332</v>
      </c>
      <c r="J57" s="273">
        <f>'Pay App 56'!H33</f>
        <v>0</v>
      </c>
      <c r="K57" s="273">
        <f>IF(L57&gt;0,'Pay App 56'!$G$149,0)</f>
        <v>0</v>
      </c>
      <c r="L57" s="273">
        <f>'Pay App 56'!H149</f>
        <v>0</v>
      </c>
      <c r="N57" s="273" t="str">
        <f>'Pay App 1'!B117</f>
        <v>11 40 00</v>
      </c>
      <c r="O57" s="273" t="str">
        <f>'Pay App 1'!C117</f>
        <v>Food Service Equipment</v>
      </c>
      <c r="P57" s="276">
        <f>SUMIFS('PCO Log'!$E66:$SJ66,'PCO Log'!$E$8:$SJ$8,'Graph Data'!P$1,'PCO Log'!$E$6:$SJ$6,"Approved")</f>
        <v>0</v>
      </c>
      <c r="Q57" s="276">
        <f>SUMIFS('PCO Log'!$E66:$SJ66,'PCO Log'!$E$8:$SJ$8,'Graph Data'!Q$1,'PCO Log'!$E$6:$SJ$6,"Approved")</f>
        <v>0</v>
      </c>
      <c r="R57" s="276">
        <f>SUMIFS('PCO Log'!$E66:$SJ66,'PCO Log'!$E$8:$SJ$8,'Graph Data'!R$1,'PCO Log'!$E$6:$SJ$6,"Approved")</f>
        <v>0</v>
      </c>
      <c r="S57" s="276">
        <f>SUMIFS('PCO Log'!$E66:$SJ66,'PCO Log'!$E$8:$SJ$8,'Graph Data'!S$1,'PCO Log'!$E$6:$SJ$6,"Approved")</f>
        <v>0</v>
      </c>
      <c r="T57" s="276">
        <f>SUMIFS('PCO Log'!$E66:$SJ66,'PCO Log'!$E$8:$SJ$8,'Graph Data'!T$1,'PCO Log'!$E$6:$SJ$6,"Approved")</f>
        <v>0</v>
      </c>
      <c r="U57" s="276">
        <f>SUMIFS('PCO Log'!$E66:$SJ66,'PCO Log'!$E$8:$SJ$8,'Graph Data'!U$1,'PCO Log'!$E$6:$SJ$6,"Approved")</f>
        <v>0</v>
      </c>
      <c r="V57" s="276">
        <f>SUMIFS('PCO Log'!$E66:$SJ66,'PCO Log'!$E$8:$SJ$8,'Graph Data'!V$1,'PCO Log'!$E$6:$SJ$6,"Approved")</f>
        <v>0</v>
      </c>
      <c r="W57" s="276">
        <f>SUMIFS('PCO Log'!$E66:$SJ66,'PCO Log'!$E$8:$SJ$8,'Graph Data'!W$1,'PCO Log'!$E$6:$SJ$6,"Approved")</f>
        <v>0</v>
      </c>
      <c r="X57" s="276">
        <f>SUMIFS('PCO Log'!$E66:$SJ66,'PCO Log'!$E$8:$SJ$8,'Graph Data'!X$1,'PCO Log'!$E$6:$SJ$6,"Approved")</f>
        <v>0</v>
      </c>
      <c r="Y57" s="276">
        <f>SUMIFS('PCO Log'!$E66:$SJ66,'PCO Log'!$E$8:$SJ$8,'Graph Data'!Y$1,'PCO Log'!$E$6:$SJ$6,"Approved")</f>
        <v>0</v>
      </c>
      <c r="Z57" s="276">
        <f>SUMIFS('PCO Log'!$E66:$SJ66,'PCO Log'!$E$8:$SJ$8,'Graph Data'!Z$1,'PCO Log'!$E$6:$SJ$6,"Approved")</f>
        <v>0</v>
      </c>
      <c r="AA57" s="276">
        <f>SUMIFS('PCO Log'!$E66:$SJ66,'PCO Log'!$E$8:$SJ$8,'Graph Data'!AA$1,'PCO Log'!$E$6:$SJ$6,"Approved")</f>
        <v>0</v>
      </c>
      <c r="AB57" s="276">
        <f>SUMIFS('PCO Log'!$E66:$SJ66,'PCO Log'!$E$8:$SJ$8,'Graph Data'!AB$1,'PCO Log'!$E$6:$SJ$6,"Approved")</f>
        <v>0</v>
      </c>
      <c r="AC57" s="276">
        <f>SUMIFS('PCO Log'!$E66:$SJ66,'PCO Log'!$E$8:$SJ$8,'Graph Data'!AC$1,'PCO Log'!$E$6:$SJ$6,"Approved")</f>
        <v>0</v>
      </c>
      <c r="AD57" s="276">
        <f>SUMIFS('PCO Log'!$E66:$SJ66,'PCO Log'!$E$8:$SJ$8,'Graph Data'!AD$1,'PCO Log'!$E$6:$SJ$6,"Approved")</f>
        <v>0</v>
      </c>
      <c r="AE57" s="276">
        <f>SUMIFS('PCO Log'!$E66:$SJ66,'PCO Log'!$E$8:$SJ$8,'Graph Data'!AE$1,'PCO Log'!$E$6:$SJ$6,"Approved")</f>
        <v>0</v>
      </c>
      <c r="AF57" s="276">
        <f>SUMIFS('PCO Log'!$E66:$SJ66,'PCO Log'!$E$8:$SJ$8,'Graph Data'!AF$1,'PCO Log'!$E$6:$SJ$6,"Approved")</f>
        <v>0</v>
      </c>
      <c r="AG57" s="276">
        <f>SUMIFS('PCO Log'!$E66:$SJ66,'PCO Log'!$E$8:$SJ$8,'Graph Data'!AG$1,'PCO Log'!$E$6:$SJ$6,"Approved")</f>
        <v>0</v>
      </c>
      <c r="AH57" s="276">
        <f>SUMIFS('PCO Log'!$E66:$SJ66,'PCO Log'!$E$8:$SJ$8,'Graph Data'!AH$1,'PCO Log'!$E$6:$SJ$6,"Approved")</f>
        <v>0</v>
      </c>
      <c r="AI57" s="276">
        <f>SUMIFS('PCO Log'!$E66:$SJ66,'PCO Log'!$E$8:$SJ$8,'Graph Data'!AI$1,'PCO Log'!$E$6:$SJ$6,"Approved")</f>
        <v>0</v>
      </c>
      <c r="AJ57" s="276">
        <f>SUMIFS('PCO Log'!$E66:$SJ66,'PCO Log'!$E$8:$SJ$8,'Graph Data'!AJ$1,'PCO Log'!$E$6:$SJ$6,"Approved")</f>
        <v>0</v>
      </c>
      <c r="AK57" s="276">
        <f>SUMIFS('PCO Log'!$E66:$SJ66,'PCO Log'!$E$8:$SJ$8,'Graph Data'!AK$1,'PCO Log'!$E$6:$SJ$6,"Approved")</f>
        <v>0</v>
      </c>
      <c r="AL57" s="276">
        <f>SUMIFS('PCO Log'!$E66:$SJ66,'PCO Log'!$E$8:$SJ$8,'Graph Data'!AL$1,'PCO Log'!$E$6:$SJ$6,"Approved")</f>
        <v>0</v>
      </c>
      <c r="AM57" s="276">
        <f>SUMIFS('PCO Log'!$E66:$SJ66,'PCO Log'!$E$8:$SJ$8,'Graph Data'!AM$1,'PCO Log'!$E$6:$SJ$6,"Approved")</f>
        <v>0</v>
      </c>
      <c r="AN57" s="276">
        <f>SUMIFS('PCO Log'!$E66:$SJ66,'PCO Log'!$E$8:$SJ$8,'Graph Data'!AN$1,'PCO Log'!$E$6:$SJ$6,"Approved")</f>
        <v>0</v>
      </c>
      <c r="AO57" s="276">
        <f>SUMIFS('PCO Log'!$E66:$SJ66,'PCO Log'!$E$8:$SJ$8,'Graph Data'!AO$1,'PCO Log'!$E$6:$SJ$6,"Approved")</f>
        <v>0</v>
      </c>
      <c r="AP57" s="276">
        <f>SUMIFS('PCO Log'!$E66:$SJ66,'PCO Log'!$E$8:$SJ$8,'Graph Data'!AP$1,'PCO Log'!$E$6:$SJ$6,"Approved")</f>
        <v>0</v>
      </c>
      <c r="AQ57" s="276">
        <f>SUMIFS('PCO Log'!$E66:$SJ66,'PCO Log'!$E$8:$SJ$8,'Graph Data'!AQ$1,'PCO Log'!$E$6:$SJ$6,"Approved")</f>
        <v>0</v>
      </c>
      <c r="AR57" s="276">
        <f>SUMIFS('PCO Log'!$E66:$SJ66,'PCO Log'!$E$8:$SJ$8,'Graph Data'!AR$1,'PCO Log'!$E$6:$SJ$6,"Approved")</f>
        <v>0</v>
      </c>
      <c r="AS57" s="276">
        <f>SUMIFS('PCO Log'!$E66:$SJ66,'PCO Log'!$E$8:$SJ$8,'Graph Data'!AS$1,'PCO Log'!$E$6:$SJ$6,"Approved")</f>
        <v>0</v>
      </c>
      <c r="AT57" s="276">
        <f>SUMIFS('PCO Log'!$E66:$SJ66,'PCO Log'!$E$8:$SJ$8,'Graph Data'!AT$1,'PCO Log'!$E$6:$SJ$6,"Approved")</f>
        <v>0</v>
      </c>
      <c r="AU57" s="276">
        <f>SUMIFS('PCO Log'!$E66:$SJ66,'PCO Log'!$E$8:$SJ$8,'Graph Data'!AU$1,'PCO Log'!$E$6:$SJ$6,"Approved")</f>
        <v>0</v>
      </c>
      <c r="AV57" s="276">
        <f>SUMIFS('PCO Log'!$E66:$SJ66,'PCO Log'!$E$8:$SJ$8,'Graph Data'!AV$1,'PCO Log'!$E$6:$SJ$6,"Approved")</f>
        <v>0</v>
      </c>
      <c r="AW57" s="276">
        <f>SUMIFS('PCO Log'!$E66:$SJ66,'PCO Log'!$E$8:$SJ$8,'Graph Data'!AW$1,'PCO Log'!$E$6:$SJ$6,"Approved")</f>
        <v>0</v>
      </c>
      <c r="AX57" s="276">
        <f>SUMIFS('PCO Log'!$E66:$SJ66,'PCO Log'!$E$8:$SJ$8,'Graph Data'!AX$1,'PCO Log'!$E$6:$SJ$6,"Approved")</f>
        <v>0</v>
      </c>
      <c r="AY57" s="276">
        <f>SUMIFS('PCO Log'!$E66:$SJ66,'PCO Log'!$E$8:$SJ$8,'Graph Data'!AY$1,'PCO Log'!$E$6:$SJ$6,"Approved")</f>
        <v>0</v>
      </c>
      <c r="AZ57" s="276">
        <f>SUMIFS('PCO Log'!$E66:$SJ66,'PCO Log'!$E$8:$SJ$8,'Graph Data'!AZ$1,'PCO Log'!$E$6:$SJ$6,"Approved")</f>
        <v>0</v>
      </c>
      <c r="BA57" s="276">
        <f>SUMIFS('PCO Log'!$E66:$SJ66,'PCO Log'!$E$8:$SJ$8,'Graph Data'!BA$1,'PCO Log'!$E$6:$SJ$6,"Approved")</f>
        <v>0</v>
      </c>
      <c r="BB57" s="276">
        <f>SUMIFS('PCO Log'!$E66:$SJ66,'PCO Log'!$E$8:$SJ$8,'Graph Data'!BB$1,'PCO Log'!$E$6:$SJ$6,"Approved")</f>
        <v>0</v>
      </c>
      <c r="BC57" s="276">
        <f>SUMIFS('PCO Log'!$E66:$SJ66,'PCO Log'!$E$8:$SJ$8,'Graph Data'!BC$1,'PCO Log'!$E$6:$SJ$6,"Approved")</f>
        <v>0</v>
      </c>
      <c r="BD57" s="276">
        <f>SUMIFS('PCO Log'!$E66:$SJ66,'PCO Log'!$E$8:$SJ$8,'Graph Data'!BD$1,'PCO Log'!$E$6:$SJ$6,"Approved")</f>
        <v>0</v>
      </c>
      <c r="BE57" s="276">
        <f>SUMIFS('PCO Log'!$E66:$SJ66,'PCO Log'!$E$8:$SJ$8,'Graph Data'!BE$1,'PCO Log'!$E$6:$SJ$6,"Approved")</f>
        <v>0</v>
      </c>
      <c r="BF57" s="276">
        <f>SUMIFS('PCO Log'!$E66:$SJ66,'PCO Log'!$E$8:$SJ$8,'Graph Data'!BF$1,'PCO Log'!$E$6:$SJ$6,"Approved")</f>
        <v>0</v>
      </c>
      <c r="BG57" s="276">
        <f>SUMIFS('PCO Log'!$E66:$SJ66,'PCO Log'!$E$8:$SJ$8,'Graph Data'!BG$1,'PCO Log'!$E$6:$SJ$6,"Approved")</f>
        <v>0</v>
      </c>
      <c r="BH57" s="276">
        <f>SUMIFS('PCO Log'!$E66:$SJ66,'PCO Log'!$E$8:$SJ$8,'Graph Data'!BH$1,'PCO Log'!$E$6:$SJ$6,"Approved")</f>
        <v>0</v>
      </c>
      <c r="BI57" s="276">
        <f>SUMIFS('PCO Log'!$E66:$SJ66,'PCO Log'!$E$8:$SJ$8,'Graph Data'!BI$1,'PCO Log'!$E$6:$SJ$6,"Approved")</f>
        <v>0</v>
      </c>
      <c r="BJ57" s="276">
        <f>SUMIFS('PCO Log'!$E66:$SJ66,'PCO Log'!$E$8:$SJ$8,'Graph Data'!BJ$1,'PCO Log'!$E$6:$SJ$6,"Approved")</f>
        <v>0</v>
      </c>
      <c r="BK57" s="276">
        <f>SUMIFS('PCO Log'!$E66:$SJ66,'PCO Log'!$E$8:$SJ$8,'Graph Data'!BK$1,'PCO Log'!$E$6:$SJ$6,"Approved")</f>
        <v>0</v>
      </c>
      <c r="BL57" s="276">
        <f>SUMIFS('PCO Log'!$E66:$SJ66,'PCO Log'!$E$8:$SJ$8,'Graph Data'!BL$1,'PCO Log'!$E$6:$SJ$6,"Approved")</f>
        <v>0</v>
      </c>
      <c r="BM57" s="276">
        <f>SUMIFS('PCO Log'!$E66:$SJ66,'PCO Log'!$E$8:$SJ$8,'Graph Data'!BM$1,'PCO Log'!$E$6:$SJ$6,"Approved")</f>
        <v>0</v>
      </c>
      <c r="BN57" s="276">
        <f>SUMIFS('PCO Log'!$E66:$SJ66,'PCO Log'!$E$8:$SJ$8,'Graph Data'!BN$1,'PCO Log'!$E$6:$SJ$6,"Approved")</f>
        <v>0</v>
      </c>
      <c r="BO57" s="276">
        <f>SUMIFS('PCO Log'!$E66:$SJ66,'PCO Log'!$E$8:$SJ$8,'Graph Data'!BO$1,'PCO Log'!$E$6:$SJ$6,"Approved")</f>
        <v>0</v>
      </c>
      <c r="BP57" s="276">
        <f>SUMIFS('PCO Log'!$E66:$SJ66,'PCO Log'!$E$8:$SJ$8,'Graph Data'!BP$1,'PCO Log'!$E$6:$SJ$6,"Approved")</f>
        <v>0</v>
      </c>
      <c r="BQ57" s="276">
        <f>SUMIFS('PCO Log'!$E66:$SJ66,'PCO Log'!$E$8:$SJ$8,'Graph Data'!BQ$1,'PCO Log'!$E$6:$SJ$6,"Approved")</f>
        <v>0</v>
      </c>
      <c r="BR57" s="276">
        <f>SUMIFS('PCO Log'!$E66:$SJ66,'PCO Log'!$E$8:$SJ$8,'Graph Data'!BR$1,'PCO Log'!$E$6:$SJ$6,"Approved")</f>
        <v>0</v>
      </c>
      <c r="BS57" s="276">
        <f>SUMIFS('PCO Log'!$E66:$SJ66,'PCO Log'!$E$8:$SJ$8,'Graph Data'!BS$1,'PCO Log'!$E$6:$SJ$6,"Approved")</f>
        <v>0</v>
      </c>
      <c r="BT57" s="276">
        <f>SUMIFS('PCO Log'!$E66:$SJ66,'PCO Log'!$E$8:$SJ$8,'Graph Data'!BT$1,'PCO Log'!$E$6:$SJ$6,"Approved")</f>
        <v>0</v>
      </c>
      <c r="BU57" s="276">
        <f>SUMIFS('PCO Log'!$E66:$SJ66,'PCO Log'!$E$8:$SJ$8,'Graph Data'!BU$1,'PCO Log'!$E$6:$SJ$6,"Approved")</f>
        <v>0</v>
      </c>
      <c r="BV57" s="276">
        <f>SUMIFS('PCO Log'!$E66:$SJ66,'PCO Log'!$E$8:$SJ$8,'Graph Data'!BV$1,'PCO Log'!$E$6:$SJ$6,"Approved")</f>
        <v>0</v>
      </c>
      <c r="BW57" s="276">
        <f>SUMIFS('PCO Log'!$E66:$SJ66,'PCO Log'!$E$8:$SJ$8,'Graph Data'!BW$1,'PCO Log'!$E$6:$SJ$6,"Approved")</f>
        <v>0</v>
      </c>
    </row>
    <row r="58" spans="1:75" x14ac:dyDescent="0.25">
      <c r="A58" s="273" t="s">
        <v>409</v>
      </c>
      <c r="B58" s="273">
        <f>'PCO Log'!BI6</f>
        <v>0</v>
      </c>
      <c r="C58" s="273">
        <f>'PCO Log'!BI4</f>
        <v>0</v>
      </c>
      <c r="D58" s="273">
        <f>'PCO Log'!BI7</f>
        <v>0</v>
      </c>
      <c r="E58" s="273">
        <f>'PCO Log'!BI3</f>
        <v>0</v>
      </c>
      <c r="F58" s="276">
        <f>'PCO Log'!BI9</f>
        <v>0</v>
      </c>
      <c r="G58" s="277">
        <f>'PCO Log'!BI5</f>
        <v>0</v>
      </c>
      <c r="I58" s="273" t="s">
        <v>333</v>
      </c>
      <c r="J58" s="273">
        <f>'Pay App 57'!H33</f>
        <v>0</v>
      </c>
      <c r="K58" s="273">
        <f>IF(L58&gt;0,'Pay App 57'!$G$149,0)</f>
        <v>0</v>
      </c>
      <c r="L58" s="273">
        <f>'Pay App 57'!H149</f>
        <v>0</v>
      </c>
      <c r="N58" s="273" t="str">
        <f>'Pay App 1'!B118</f>
        <v>11 53 00</v>
      </c>
      <c r="O58" s="273" t="str">
        <f>'Pay App 1'!C118</f>
        <v>Lab/Mechanical Equipment</v>
      </c>
      <c r="P58" s="276">
        <f>SUMIFS('PCO Log'!$E67:$SJ67,'PCO Log'!$E$8:$SJ$8,'Graph Data'!P$1,'PCO Log'!$E$6:$SJ$6,"Approved")</f>
        <v>0</v>
      </c>
      <c r="Q58" s="276">
        <f>SUMIFS('PCO Log'!$E67:$SJ67,'PCO Log'!$E$8:$SJ$8,'Graph Data'!Q$1,'PCO Log'!$E$6:$SJ$6,"Approved")</f>
        <v>0</v>
      </c>
      <c r="R58" s="276">
        <f>SUMIFS('PCO Log'!$E67:$SJ67,'PCO Log'!$E$8:$SJ$8,'Graph Data'!R$1,'PCO Log'!$E$6:$SJ$6,"Approved")</f>
        <v>0</v>
      </c>
      <c r="S58" s="276">
        <f>SUMIFS('PCO Log'!$E67:$SJ67,'PCO Log'!$E$8:$SJ$8,'Graph Data'!S$1,'PCO Log'!$E$6:$SJ$6,"Approved")</f>
        <v>0</v>
      </c>
      <c r="T58" s="276">
        <f>SUMIFS('PCO Log'!$E67:$SJ67,'PCO Log'!$E$8:$SJ$8,'Graph Data'!T$1,'PCO Log'!$E$6:$SJ$6,"Approved")</f>
        <v>0</v>
      </c>
      <c r="U58" s="276">
        <f>SUMIFS('PCO Log'!$E67:$SJ67,'PCO Log'!$E$8:$SJ$8,'Graph Data'!U$1,'PCO Log'!$E$6:$SJ$6,"Approved")</f>
        <v>0</v>
      </c>
      <c r="V58" s="276">
        <f>SUMIFS('PCO Log'!$E67:$SJ67,'PCO Log'!$E$8:$SJ$8,'Graph Data'!V$1,'PCO Log'!$E$6:$SJ$6,"Approved")</f>
        <v>0</v>
      </c>
      <c r="W58" s="276">
        <f>SUMIFS('PCO Log'!$E67:$SJ67,'PCO Log'!$E$8:$SJ$8,'Graph Data'!W$1,'PCO Log'!$E$6:$SJ$6,"Approved")</f>
        <v>0</v>
      </c>
      <c r="X58" s="276">
        <f>SUMIFS('PCO Log'!$E67:$SJ67,'PCO Log'!$E$8:$SJ$8,'Graph Data'!X$1,'PCO Log'!$E$6:$SJ$6,"Approved")</f>
        <v>0</v>
      </c>
      <c r="Y58" s="276">
        <f>SUMIFS('PCO Log'!$E67:$SJ67,'PCO Log'!$E$8:$SJ$8,'Graph Data'!Y$1,'PCO Log'!$E$6:$SJ$6,"Approved")</f>
        <v>0</v>
      </c>
      <c r="Z58" s="276">
        <f>SUMIFS('PCO Log'!$E67:$SJ67,'PCO Log'!$E$8:$SJ$8,'Graph Data'!Z$1,'PCO Log'!$E$6:$SJ$6,"Approved")</f>
        <v>0</v>
      </c>
      <c r="AA58" s="276">
        <f>SUMIFS('PCO Log'!$E67:$SJ67,'PCO Log'!$E$8:$SJ$8,'Graph Data'!AA$1,'PCO Log'!$E$6:$SJ$6,"Approved")</f>
        <v>0</v>
      </c>
      <c r="AB58" s="276">
        <f>SUMIFS('PCO Log'!$E67:$SJ67,'PCO Log'!$E$8:$SJ$8,'Graph Data'!AB$1,'PCO Log'!$E$6:$SJ$6,"Approved")</f>
        <v>0</v>
      </c>
      <c r="AC58" s="276">
        <f>SUMIFS('PCO Log'!$E67:$SJ67,'PCO Log'!$E$8:$SJ$8,'Graph Data'!AC$1,'PCO Log'!$E$6:$SJ$6,"Approved")</f>
        <v>0</v>
      </c>
      <c r="AD58" s="276">
        <f>SUMIFS('PCO Log'!$E67:$SJ67,'PCO Log'!$E$8:$SJ$8,'Graph Data'!AD$1,'PCO Log'!$E$6:$SJ$6,"Approved")</f>
        <v>0</v>
      </c>
      <c r="AE58" s="276">
        <f>SUMIFS('PCO Log'!$E67:$SJ67,'PCO Log'!$E$8:$SJ$8,'Graph Data'!AE$1,'PCO Log'!$E$6:$SJ$6,"Approved")</f>
        <v>0</v>
      </c>
      <c r="AF58" s="276">
        <f>SUMIFS('PCO Log'!$E67:$SJ67,'PCO Log'!$E$8:$SJ$8,'Graph Data'!AF$1,'PCO Log'!$E$6:$SJ$6,"Approved")</f>
        <v>0</v>
      </c>
      <c r="AG58" s="276">
        <f>SUMIFS('PCO Log'!$E67:$SJ67,'PCO Log'!$E$8:$SJ$8,'Graph Data'!AG$1,'PCO Log'!$E$6:$SJ$6,"Approved")</f>
        <v>0</v>
      </c>
      <c r="AH58" s="276">
        <f>SUMIFS('PCO Log'!$E67:$SJ67,'PCO Log'!$E$8:$SJ$8,'Graph Data'!AH$1,'PCO Log'!$E$6:$SJ$6,"Approved")</f>
        <v>0</v>
      </c>
      <c r="AI58" s="276">
        <f>SUMIFS('PCO Log'!$E67:$SJ67,'PCO Log'!$E$8:$SJ$8,'Graph Data'!AI$1,'PCO Log'!$E$6:$SJ$6,"Approved")</f>
        <v>0</v>
      </c>
      <c r="AJ58" s="276">
        <f>SUMIFS('PCO Log'!$E67:$SJ67,'PCO Log'!$E$8:$SJ$8,'Graph Data'!AJ$1,'PCO Log'!$E$6:$SJ$6,"Approved")</f>
        <v>0</v>
      </c>
      <c r="AK58" s="276">
        <f>SUMIFS('PCO Log'!$E67:$SJ67,'PCO Log'!$E$8:$SJ$8,'Graph Data'!AK$1,'PCO Log'!$E$6:$SJ$6,"Approved")</f>
        <v>0</v>
      </c>
      <c r="AL58" s="276">
        <f>SUMIFS('PCO Log'!$E67:$SJ67,'PCO Log'!$E$8:$SJ$8,'Graph Data'!AL$1,'PCO Log'!$E$6:$SJ$6,"Approved")</f>
        <v>0</v>
      </c>
      <c r="AM58" s="276">
        <f>SUMIFS('PCO Log'!$E67:$SJ67,'PCO Log'!$E$8:$SJ$8,'Graph Data'!AM$1,'PCO Log'!$E$6:$SJ$6,"Approved")</f>
        <v>0</v>
      </c>
      <c r="AN58" s="276">
        <f>SUMIFS('PCO Log'!$E67:$SJ67,'PCO Log'!$E$8:$SJ$8,'Graph Data'!AN$1,'PCO Log'!$E$6:$SJ$6,"Approved")</f>
        <v>0</v>
      </c>
      <c r="AO58" s="276">
        <f>SUMIFS('PCO Log'!$E67:$SJ67,'PCO Log'!$E$8:$SJ$8,'Graph Data'!AO$1,'PCO Log'!$E$6:$SJ$6,"Approved")</f>
        <v>0</v>
      </c>
      <c r="AP58" s="276">
        <f>SUMIFS('PCO Log'!$E67:$SJ67,'PCO Log'!$E$8:$SJ$8,'Graph Data'!AP$1,'PCO Log'!$E$6:$SJ$6,"Approved")</f>
        <v>0</v>
      </c>
      <c r="AQ58" s="276">
        <f>SUMIFS('PCO Log'!$E67:$SJ67,'PCO Log'!$E$8:$SJ$8,'Graph Data'!AQ$1,'PCO Log'!$E$6:$SJ$6,"Approved")</f>
        <v>0</v>
      </c>
      <c r="AR58" s="276">
        <f>SUMIFS('PCO Log'!$E67:$SJ67,'PCO Log'!$E$8:$SJ$8,'Graph Data'!AR$1,'PCO Log'!$E$6:$SJ$6,"Approved")</f>
        <v>0</v>
      </c>
      <c r="AS58" s="276">
        <f>SUMIFS('PCO Log'!$E67:$SJ67,'PCO Log'!$E$8:$SJ$8,'Graph Data'!AS$1,'PCO Log'!$E$6:$SJ$6,"Approved")</f>
        <v>0</v>
      </c>
      <c r="AT58" s="276">
        <f>SUMIFS('PCO Log'!$E67:$SJ67,'PCO Log'!$E$8:$SJ$8,'Graph Data'!AT$1,'PCO Log'!$E$6:$SJ$6,"Approved")</f>
        <v>0</v>
      </c>
      <c r="AU58" s="276">
        <f>SUMIFS('PCO Log'!$E67:$SJ67,'PCO Log'!$E$8:$SJ$8,'Graph Data'!AU$1,'PCO Log'!$E$6:$SJ$6,"Approved")</f>
        <v>0</v>
      </c>
      <c r="AV58" s="276">
        <f>SUMIFS('PCO Log'!$E67:$SJ67,'PCO Log'!$E$8:$SJ$8,'Graph Data'!AV$1,'PCO Log'!$E$6:$SJ$6,"Approved")</f>
        <v>0</v>
      </c>
      <c r="AW58" s="276">
        <f>SUMIFS('PCO Log'!$E67:$SJ67,'PCO Log'!$E$8:$SJ$8,'Graph Data'!AW$1,'PCO Log'!$E$6:$SJ$6,"Approved")</f>
        <v>0</v>
      </c>
      <c r="AX58" s="276">
        <f>SUMIFS('PCO Log'!$E67:$SJ67,'PCO Log'!$E$8:$SJ$8,'Graph Data'!AX$1,'PCO Log'!$E$6:$SJ$6,"Approved")</f>
        <v>0</v>
      </c>
      <c r="AY58" s="276">
        <f>SUMIFS('PCO Log'!$E67:$SJ67,'PCO Log'!$E$8:$SJ$8,'Graph Data'!AY$1,'PCO Log'!$E$6:$SJ$6,"Approved")</f>
        <v>0</v>
      </c>
      <c r="AZ58" s="276">
        <f>SUMIFS('PCO Log'!$E67:$SJ67,'PCO Log'!$E$8:$SJ$8,'Graph Data'!AZ$1,'PCO Log'!$E$6:$SJ$6,"Approved")</f>
        <v>0</v>
      </c>
      <c r="BA58" s="276">
        <f>SUMIFS('PCO Log'!$E67:$SJ67,'PCO Log'!$E$8:$SJ$8,'Graph Data'!BA$1,'PCO Log'!$E$6:$SJ$6,"Approved")</f>
        <v>0</v>
      </c>
      <c r="BB58" s="276">
        <f>SUMIFS('PCO Log'!$E67:$SJ67,'PCO Log'!$E$8:$SJ$8,'Graph Data'!BB$1,'PCO Log'!$E$6:$SJ$6,"Approved")</f>
        <v>0</v>
      </c>
      <c r="BC58" s="276">
        <f>SUMIFS('PCO Log'!$E67:$SJ67,'PCO Log'!$E$8:$SJ$8,'Graph Data'!BC$1,'PCO Log'!$E$6:$SJ$6,"Approved")</f>
        <v>0</v>
      </c>
      <c r="BD58" s="276">
        <f>SUMIFS('PCO Log'!$E67:$SJ67,'PCO Log'!$E$8:$SJ$8,'Graph Data'!BD$1,'PCO Log'!$E$6:$SJ$6,"Approved")</f>
        <v>0</v>
      </c>
      <c r="BE58" s="276">
        <f>SUMIFS('PCO Log'!$E67:$SJ67,'PCO Log'!$E$8:$SJ$8,'Graph Data'!BE$1,'PCO Log'!$E$6:$SJ$6,"Approved")</f>
        <v>0</v>
      </c>
      <c r="BF58" s="276">
        <f>SUMIFS('PCO Log'!$E67:$SJ67,'PCO Log'!$E$8:$SJ$8,'Graph Data'!BF$1,'PCO Log'!$E$6:$SJ$6,"Approved")</f>
        <v>0</v>
      </c>
      <c r="BG58" s="276">
        <f>SUMIFS('PCO Log'!$E67:$SJ67,'PCO Log'!$E$8:$SJ$8,'Graph Data'!BG$1,'PCO Log'!$E$6:$SJ$6,"Approved")</f>
        <v>0</v>
      </c>
      <c r="BH58" s="276">
        <f>SUMIFS('PCO Log'!$E67:$SJ67,'PCO Log'!$E$8:$SJ$8,'Graph Data'!BH$1,'PCO Log'!$E$6:$SJ$6,"Approved")</f>
        <v>0</v>
      </c>
      <c r="BI58" s="276">
        <f>SUMIFS('PCO Log'!$E67:$SJ67,'PCO Log'!$E$8:$SJ$8,'Graph Data'!BI$1,'PCO Log'!$E$6:$SJ$6,"Approved")</f>
        <v>0</v>
      </c>
      <c r="BJ58" s="276">
        <f>SUMIFS('PCO Log'!$E67:$SJ67,'PCO Log'!$E$8:$SJ$8,'Graph Data'!BJ$1,'PCO Log'!$E$6:$SJ$6,"Approved")</f>
        <v>0</v>
      </c>
      <c r="BK58" s="276">
        <f>SUMIFS('PCO Log'!$E67:$SJ67,'PCO Log'!$E$8:$SJ$8,'Graph Data'!BK$1,'PCO Log'!$E$6:$SJ$6,"Approved")</f>
        <v>0</v>
      </c>
      <c r="BL58" s="276">
        <f>SUMIFS('PCO Log'!$E67:$SJ67,'PCO Log'!$E$8:$SJ$8,'Graph Data'!BL$1,'PCO Log'!$E$6:$SJ$6,"Approved")</f>
        <v>0</v>
      </c>
      <c r="BM58" s="276">
        <f>SUMIFS('PCO Log'!$E67:$SJ67,'PCO Log'!$E$8:$SJ$8,'Graph Data'!BM$1,'PCO Log'!$E$6:$SJ$6,"Approved")</f>
        <v>0</v>
      </c>
      <c r="BN58" s="276">
        <f>SUMIFS('PCO Log'!$E67:$SJ67,'PCO Log'!$E$8:$SJ$8,'Graph Data'!BN$1,'PCO Log'!$E$6:$SJ$6,"Approved")</f>
        <v>0</v>
      </c>
      <c r="BO58" s="276">
        <f>SUMIFS('PCO Log'!$E67:$SJ67,'PCO Log'!$E$8:$SJ$8,'Graph Data'!BO$1,'PCO Log'!$E$6:$SJ$6,"Approved")</f>
        <v>0</v>
      </c>
      <c r="BP58" s="276">
        <f>SUMIFS('PCO Log'!$E67:$SJ67,'PCO Log'!$E$8:$SJ$8,'Graph Data'!BP$1,'PCO Log'!$E$6:$SJ$6,"Approved")</f>
        <v>0</v>
      </c>
      <c r="BQ58" s="276">
        <f>SUMIFS('PCO Log'!$E67:$SJ67,'PCO Log'!$E$8:$SJ$8,'Graph Data'!BQ$1,'PCO Log'!$E$6:$SJ$6,"Approved")</f>
        <v>0</v>
      </c>
      <c r="BR58" s="276">
        <f>SUMIFS('PCO Log'!$E67:$SJ67,'PCO Log'!$E$8:$SJ$8,'Graph Data'!BR$1,'PCO Log'!$E$6:$SJ$6,"Approved")</f>
        <v>0</v>
      </c>
      <c r="BS58" s="276">
        <f>SUMIFS('PCO Log'!$E67:$SJ67,'PCO Log'!$E$8:$SJ$8,'Graph Data'!BS$1,'PCO Log'!$E$6:$SJ$6,"Approved")</f>
        <v>0</v>
      </c>
      <c r="BT58" s="276">
        <f>SUMIFS('PCO Log'!$E67:$SJ67,'PCO Log'!$E$8:$SJ$8,'Graph Data'!BT$1,'PCO Log'!$E$6:$SJ$6,"Approved")</f>
        <v>0</v>
      </c>
      <c r="BU58" s="276">
        <f>SUMIFS('PCO Log'!$E67:$SJ67,'PCO Log'!$E$8:$SJ$8,'Graph Data'!BU$1,'PCO Log'!$E$6:$SJ$6,"Approved")</f>
        <v>0</v>
      </c>
      <c r="BV58" s="276">
        <f>SUMIFS('PCO Log'!$E67:$SJ67,'PCO Log'!$E$8:$SJ$8,'Graph Data'!BV$1,'PCO Log'!$E$6:$SJ$6,"Approved")</f>
        <v>0</v>
      </c>
      <c r="BW58" s="276">
        <f>SUMIFS('PCO Log'!$E67:$SJ67,'PCO Log'!$E$8:$SJ$8,'Graph Data'!BW$1,'PCO Log'!$E$6:$SJ$6,"Approved")</f>
        <v>0</v>
      </c>
    </row>
    <row r="59" spans="1:75" x14ac:dyDescent="0.25">
      <c r="A59" s="273" t="s">
        <v>410</v>
      </c>
      <c r="B59" s="273">
        <f>'PCO Log'!BJ6</f>
        <v>0</v>
      </c>
      <c r="C59" s="273">
        <f>'PCO Log'!BJ4</f>
        <v>0</v>
      </c>
      <c r="D59" s="273">
        <f>'PCO Log'!BJ7</f>
        <v>0</v>
      </c>
      <c r="E59" s="273">
        <f>'PCO Log'!BJ3</f>
        <v>0</v>
      </c>
      <c r="F59" s="276">
        <f>'PCO Log'!BJ9</f>
        <v>0</v>
      </c>
      <c r="G59" s="277">
        <f>'PCO Log'!BJ5</f>
        <v>0</v>
      </c>
      <c r="I59" s="273" t="s">
        <v>334</v>
      </c>
      <c r="J59" s="273">
        <f>'Pay App 58'!H33</f>
        <v>0</v>
      </c>
      <c r="K59" s="273">
        <f>IF(L59&gt;0,'Pay App 58'!$G$149,0)</f>
        <v>0</v>
      </c>
      <c r="L59" s="273">
        <f>'Pay App 58'!H149</f>
        <v>0</v>
      </c>
      <c r="N59" s="273" t="str">
        <f>'Pay App 1'!B119</f>
        <v>11 66 00</v>
      </c>
      <c r="O59" s="273" t="str">
        <f>'Pay App 1'!C119</f>
        <v>Athletic Equipment</v>
      </c>
      <c r="P59" s="276">
        <f>SUMIFS('PCO Log'!$E68:$SJ68,'PCO Log'!$E$8:$SJ$8,'Graph Data'!P$1,'PCO Log'!$E$6:$SJ$6,"Approved")</f>
        <v>0</v>
      </c>
      <c r="Q59" s="276">
        <f>SUMIFS('PCO Log'!$E68:$SJ68,'PCO Log'!$E$8:$SJ$8,'Graph Data'!Q$1,'PCO Log'!$E$6:$SJ$6,"Approved")</f>
        <v>0</v>
      </c>
      <c r="R59" s="276">
        <f>SUMIFS('PCO Log'!$E68:$SJ68,'PCO Log'!$E$8:$SJ$8,'Graph Data'!R$1,'PCO Log'!$E$6:$SJ$6,"Approved")</f>
        <v>0</v>
      </c>
      <c r="S59" s="276">
        <f>SUMIFS('PCO Log'!$E68:$SJ68,'PCO Log'!$E$8:$SJ$8,'Graph Data'!S$1,'PCO Log'!$E$6:$SJ$6,"Approved")</f>
        <v>0</v>
      </c>
      <c r="T59" s="276">
        <f>SUMIFS('PCO Log'!$E68:$SJ68,'PCO Log'!$E$8:$SJ$8,'Graph Data'!T$1,'PCO Log'!$E$6:$SJ$6,"Approved")</f>
        <v>0</v>
      </c>
      <c r="U59" s="276">
        <f>SUMIFS('PCO Log'!$E68:$SJ68,'PCO Log'!$E$8:$SJ$8,'Graph Data'!U$1,'PCO Log'!$E$6:$SJ$6,"Approved")</f>
        <v>0</v>
      </c>
      <c r="V59" s="276">
        <f>SUMIFS('PCO Log'!$E68:$SJ68,'PCO Log'!$E$8:$SJ$8,'Graph Data'!V$1,'PCO Log'!$E$6:$SJ$6,"Approved")</f>
        <v>0</v>
      </c>
      <c r="W59" s="276">
        <f>SUMIFS('PCO Log'!$E68:$SJ68,'PCO Log'!$E$8:$SJ$8,'Graph Data'!W$1,'PCO Log'!$E$6:$SJ$6,"Approved")</f>
        <v>0</v>
      </c>
      <c r="X59" s="276">
        <f>SUMIFS('PCO Log'!$E68:$SJ68,'PCO Log'!$E$8:$SJ$8,'Graph Data'!X$1,'PCO Log'!$E$6:$SJ$6,"Approved")</f>
        <v>0</v>
      </c>
      <c r="Y59" s="276">
        <f>SUMIFS('PCO Log'!$E68:$SJ68,'PCO Log'!$E$8:$SJ$8,'Graph Data'!Y$1,'PCO Log'!$E$6:$SJ$6,"Approved")</f>
        <v>0</v>
      </c>
      <c r="Z59" s="276">
        <f>SUMIFS('PCO Log'!$E68:$SJ68,'PCO Log'!$E$8:$SJ$8,'Graph Data'!Z$1,'PCO Log'!$E$6:$SJ$6,"Approved")</f>
        <v>0</v>
      </c>
      <c r="AA59" s="276">
        <f>SUMIFS('PCO Log'!$E68:$SJ68,'PCO Log'!$E$8:$SJ$8,'Graph Data'!AA$1,'PCO Log'!$E$6:$SJ$6,"Approved")</f>
        <v>0</v>
      </c>
      <c r="AB59" s="276">
        <f>SUMIFS('PCO Log'!$E68:$SJ68,'PCO Log'!$E$8:$SJ$8,'Graph Data'!AB$1,'PCO Log'!$E$6:$SJ$6,"Approved")</f>
        <v>0</v>
      </c>
      <c r="AC59" s="276">
        <f>SUMIFS('PCO Log'!$E68:$SJ68,'PCO Log'!$E$8:$SJ$8,'Graph Data'!AC$1,'PCO Log'!$E$6:$SJ$6,"Approved")</f>
        <v>0</v>
      </c>
      <c r="AD59" s="276">
        <f>SUMIFS('PCO Log'!$E68:$SJ68,'PCO Log'!$E$8:$SJ$8,'Graph Data'!AD$1,'PCO Log'!$E$6:$SJ$6,"Approved")</f>
        <v>0</v>
      </c>
      <c r="AE59" s="276">
        <f>SUMIFS('PCO Log'!$E68:$SJ68,'PCO Log'!$E$8:$SJ$8,'Graph Data'!AE$1,'PCO Log'!$E$6:$SJ$6,"Approved")</f>
        <v>0</v>
      </c>
      <c r="AF59" s="276">
        <f>SUMIFS('PCO Log'!$E68:$SJ68,'PCO Log'!$E$8:$SJ$8,'Graph Data'!AF$1,'PCO Log'!$E$6:$SJ$6,"Approved")</f>
        <v>0</v>
      </c>
      <c r="AG59" s="276">
        <f>SUMIFS('PCO Log'!$E68:$SJ68,'PCO Log'!$E$8:$SJ$8,'Graph Data'!AG$1,'PCO Log'!$E$6:$SJ$6,"Approved")</f>
        <v>0</v>
      </c>
      <c r="AH59" s="276">
        <f>SUMIFS('PCO Log'!$E68:$SJ68,'PCO Log'!$E$8:$SJ$8,'Graph Data'!AH$1,'PCO Log'!$E$6:$SJ$6,"Approved")</f>
        <v>0</v>
      </c>
      <c r="AI59" s="276">
        <f>SUMIFS('PCO Log'!$E68:$SJ68,'PCO Log'!$E$8:$SJ$8,'Graph Data'!AI$1,'PCO Log'!$E$6:$SJ$6,"Approved")</f>
        <v>0</v>
      </c>
      <c r="AJ59" s="276">
        <f>SUMIFS('PCO Log'!$E68:$SJ68,'PCO Log'!$E$8:$SJ$8,'Graph Data'!AJ$1,'PCO Log'!$E$6:$SJ$6,"Approved")</f>
        <v>0</v>
      </c>
      <c r="AK59" s="276">
        <f>SUMIFS('PCO Log'!$E68:$SJ68,'PCO Log'!$E$8:$SJ$8,'Graph Data'!AK$1,'PCO Log'!$E$6:$SJ$6,"Approved")</f>
        <v>0</v>
      </c>
      <c r="AL59" s="276">
        <f>SUMIFS('PCO Log'!$E68:$SJ68,'PCO Log'!$E$8:$SJ$8,'Graph Data'!AL$1,'PCO Log'!$E$6:$SJ$6,"Approved")</f>
        <v>0</v>
      </c>
      <c r="AM59" s="276">
        <f>SUMIFS('PCO Log'!$E68:$SJ68,'PCO Log'!$E$8:$SJ$8,'Graph Data'!AM$1,'PCO Log'!$E$6:$SJ$6,"Approved")</f>
        <v>0</v>
      </c>
      <c r="AN59" s="276">
        <f>SUMIFS('PCO Log'!$E68:$SJ68,'PCO Log'!$E$8:$SJ$8,'Graph Data'!AN$1,'PCO Log'!$E$6:$SJ$6,"Approved")</f>
        <v>0</v>
      </c>
      <c r="AO59" s="276">
        <f>SUMIFS('PCO Log'!$E68:$SJ68,'PCO Log'!$E$8:$SJ$8,'Graph Data'!AO$1,'PCO Log'!$E$6:$SJ$6,"Approved")</f>
        <v>0</v>
      </c>
      <c r="AP59" s="276">
        <f>SUMIFS('PCO Log'!$E68:$SJ68,'PCO Log'!$E$8:$SJ$8,'Graph Data'!AP$1,'PCO Log'!$E$6:$SJ$6,"Approved")</f>
        <v>0</v>
      </c>
      <c r="AQ59" s="276">
        <f>SUMIFS('PCO Log'!$E68:$SJ68,'PCO Log'!$E$8:$SJ$8,'Graph Data'!AQ$1,'PCO Log'!$E$6:$SJ$6,"Approved")</f>
        <v>0</v>
      </c>
      <c r="AR59" s="276">
        <f>SUMIFS('PCO Log'!$E68:$SJ68,'PCO Log'!$E$8:$SJ$8,'Graph Data'!AR$1,'PCO Log'!$E$6:$SJ$6,"Approved")</f>
        <v>0</v>
      </c>
      <c r="AS59" s="276">
        <f>SUMIFS('PCO Log'!$E68:$SJ68,'PCO Log'!$E$8:$SJ$8,'Graph Data'!AS$1,'PCO Log'!$E$6:$SJ$6,"Approved")</f>
        <v>0</v>
      </c>
      <c r="AT59" s="276">
        <f>SUMIFS('PCO Log'!$E68:$SJ68,'PCO Log'!$E$8:$SJ$8,'Graph Data'!AT$1,'PCO Log'!$E$6:$SJ$6,"Approved")</f>
        <v>0</v>
      </c>
      <c r="AU59" s="276">
        <f>SUMIFS('PCO Log'!$E68:$SJ68,'PCO Log'!$E$8:$SJ$8,'Graph Data'!AU$1,'PCO Log'!$E$6:$SJ$6,"Approved")</f>
        <v>0</v>
      </c>
      <c r="AV59" s="276">
        <f>SUMIFS('PCO Log'!$E68:$SJ68,'PCO Log'!$E$8:$SJ$8,'Graph Data'!AV$1,'PCO Log'!$E$6:$SJ$6,"Approved")</f>
        <v>0</v>
      </c>
      <c r="AW59" s="276">
        <f>SUMIFS('PCO Log'!$E68:$SJ68,'PCO Log'!$E$8:$SJ$8,'Graph Data'!AW$1,'PCO Log'!$E$6:$SJ$6,"Approved")</f>
        <v>0</v>
      </c>
      <c r="AX59" s="276">
        <f>SUMIFS('PCO Log'!$E68:$SJ68,'PCO Log'!$E$8:$SJ$8,'Graph Data'!AX$1,'PCO Log'!$E$6:$SJ$6,"Approved")</f>
        <v>0</v>
      </c>
      <c r="AY59" s="276">
        <f>SUMIFS('PCO Log'!$E68:$SJ68,'PCO Log'!$E$8:$SJ$8,'Graph Data'!AY$1,'PCO Log'!$E$6:$SJ$6,"Approved")</f>
        <v>0</v>
      </c>
      <c r="AZ59" s="276">
        <f>SUMIFS('PCO Log'!$E68:$SJ68,'PCO Log'!$E$8:$SJ$8,'Graph Data'!AZ$1,'PCO Log'!$E$6:$SJ$6,"Approved")</f>
        <v>0</v>
      </c>
      <c r="BA59" s="276">
        <f>SUMIFS('PCO Log'!$E68:$SJ68,'PCO Log'!$E$8:$SJ$8,'Graph Data'!BA$1,'PCO Log'!$E$6:$SJ$6,"Approved")</f>
        <v>0</v>
      </c>
      <c r="BB59" s="276">
        <f>SUMIFS('PCO Log'!$E68:$SJ68,'PCO Log'!$E$8:$SJ$8,'Graph Data'!BB$1,'PCO Log'!$E$6:$SJ$6,"Approved")</f>
        <v>0</v>
      </c>
      <c r="BC59" s="276">
        <f>SUMIFS('PCO Log'!$E68:$SJ68,'PCO Log'!$E$8:$SJ$8,'Graph Data'!BC$1,'PCO Log'!$E$6:$SJ$6,"Approved")</f>
        <v>0</v>
      </c>
      <c r="BD59" s="276">
        <f>SUMIFS('PCO Log'!$E68:$SJ68,'PCO Log'!$E$8:$SJ$8,'Graph Data'!BD$1,'PCO Log'!$E$6:$SJ$6,"Approved")</f>
        <v>0</v>
      </c>
      <c r="BE59" s="276">
        <f>SUMIFS('PCO Log'!$E68:$SJ68,'PCO Log'!$E$8:$SJ$8,'Graph Data'!BE$1,'PCO Log'!$E$6:$SJ$6,"Approved")</f>
        <v>0</v>
      </c>
      <c r="BF59" s="276">
        <f>SUMIFS('PCO Log'!$E68:$SJ68,'PCO Log'!$E$8:$SJ$8,'Graph Data'!BF$1,'PCO Log'!$E$6:$SJ$6,"Approved")</f>
        <v>0</v>
      </c>
      <c r="BG59" s="276">
        <f>SUMIFS('PCO Log'!$E68:$SJ68,'PCO Log'!$E$8:$SJ$8,'Graph Data'!BG$1,'PCO Log'!$E$6:$SJ$6,"Approved")</f>
        <v>0</v>
      </c>
      <c r="BH59" s="276">
        <f>SUMIFS('PCO Log'!$E68:$SJ68,'PCO Log'!$E$8:$SJ$8,'Graph Data'!BH$1,'PCO Log'!$E$6:$SJ$6,"Approved")</f>
        <v>0</v>
      </c>
      <c r="BI59" s="276">
        <f>SUMIFS('PCO Log'!$E68:$SJ68,'PCO Log'!$E$8:$SJ$8,'Graph Data'!BI$1,'PCO Log'!$E$6:$SJ$6,"Approved")</f>
        <v>0</v>
      </c>
      <c r="BJ59" s="276">
        <f>SUMIFS('PCO Log'!$E68:$SJ68,'PCO Log'!$E$8:$SJ$8,'Graph Data'!BJ$1,'PCO Log'!$E$6:$SJ$6,"Approved")</f>
        <v>0</v>
      </c>
      <c r="BK59" s="276">
        <f>SUMIFS('PCO Log'!$E68:$SJ68,'PCO Log'!$E$8:$SJ$8,'Graph Data'!BK$1,'PCO Log'!$E$6:$SJ$6,"Approved")</f>
        <v>0</v>
      </c>
      <c r="BL59" s="276">
        <f>SUMIFS('PCO Log'!$E68:$SJ68,'PCO Log'!$E$8:$SJ$8,'Graph Data'!BL$1,'PCO Log'!$E$6:$SJ$6,"Approved")</f>
        <v>0</v>
      </c>
      <c r="BM59" s="276">
        <f>SUMIFS('PCO Log'!$E68:$SJ68,'PCO Log'!$E$8:$SJ$8,'Graph Data'!BM$1,'PCO Log'!$E$6:$SJ$6,"Approved")</f>
        <v>0</v>
      </c>
      <c r="BN59" s="276">
        <f>SUMIFS('PCO Log'!$E68:$SJ68,'PCO Log'!$E$8:$SJ$8,'Graph Data'!BN$1,'PCO Log'!$E$6:$SJ$6,"Approved")</f>
        <v>0</v>
      </c>
      <c r="BO59" s="276">
        <f>SUMIFS('PCO Log'!$E68:$SJ68,'PCO Log'!$E$8:$SJ$8,'Graph Data'!BO$1,'PCO Log'!$E$6:$SJ$6,"Approved")</f>
        <v>0</v>
      </c>
      <c r="BP59" s="276">
        <f>SUMIFS('PCO Log'!$E68:$SJ68,'PCO Log'!$E$8:$SJ$8,'Graph Data'!BP$1,'PCO Log'!$E$6:$SJ$6,"Approved")</f>
        <v>0</v>
      </c>
      <c r="BQ59" s="276">
        <f>SUMIFS('PCO Log'!$E68:$SJ68,'PCO Log'!$E$8:$SJ$8,'Graph Data'!BQ$1,'PCO Log'!$E$6:$SJ$6,"Approved")</f>
        <v>0</v>
      </c>
      <c r="BR59" s="276">
        <f>SUMIFS('PCO Log'!$E68:$SJ68,'PCO Log'!$E$8:$SJ$8,'Graph Data'!BR$1,'PCO Log'!$E$6:$SJ$6,"Approved")</f>
        <v>0</v>
      </c>
      <c r="BS59" s="276">
        <f>SUMIFS('PCO Log'!$E68:$SJ68,'PCO Log'!$E$8:$SJ$8,'Graph Data'!BS$1,'PCO Log'!$E$6:$SJ$6,"Approved")</f>
        <v>0</v>
      </c>
      <c r="BT59" s="276">
        <f>SUMIFS('PCO Log'!$E68:$SJ68,'PCO Log'!$E$8:$SJ$8,'Graph Data'!BT$1,'PCO Log'!$E$6:$SJ$6,"Approved")</f>
        <v>0</v>
      </c>
      <c r="BU59" s="276">
        <f>SUMIFS('PCO Log'!$E68:$SJ68,'PCO Log'!$E$8:$SJ$8,'Graph Data'!BU$1,'PCO Log'!$E$6:$SJ$6,"Approved")</f>
        <v>0</v>
      </c>
      <c r="BV59" s="276">
        <f>SUMIFS('PCO Log'!$E68:$SJ68,'PCO Log'!$E$8:$SJ$8,'Graph Data'!BV$1,'PCO Log'!$E$6:$SJ$6,"Approved")</f>
        <v>0</v>
      </c>
      <c r="BW59" s="276">
        <f>SUMIFS('PCO Log'!$E68:$SJ68,'PCO Log'!$E$8:$SJ$8,'Graph Data'!BW$1,'PCO Log'!$E$6:$SJ$6,"Approved")</f>
        <v>0</v>
      </c>
    </row>
    <row r="60" spans="1:75" x14ac:dyDescent="0.25">
      <c r="A60" s="273" t="s">
        <v>411</v>
      </c>
      <c r="B60" s="273">
        <f>'PCO Log'!BK6</f>
        <v>0</v>
      </c>
      <c r="C60" s="273">
        <f>'PCO Log'!BK4</f>
        <v>0</v>
      </c>
      <c r="D60" s="273">
        <f>'PCO Log'!BK7</f>
        <v>0</v>
      </c>
      <c r="E60" s="273">
        <f>'PCO Log'!BK3</f>
        <v>0</v>
      </c>
      <c r="F60" s="276">
        <f>'PCO Log'!BK9</f>
        <v>0</v>
      </c>
      <c r="G60" s="277">
        <f>'PCO Log'!BK5</f>
        <v>0</v>
      </c>
      <c r="I60" s="273" t="s">
        <v>335</v>
      </c>
      <c r="J60" s="273">
        <f>'Pay App 59'!H33</f>
        <v>0</v>
      </c>
      <c r="K60" s="273">
        <f>IF(L60&gt;0,'Pay App 59'!$G$149,0)</f>
        <v>0</v>
      </c>
      <c r="L60" s="273">
        <f>'Pay App 59'!H149</f>
        <v>0</v>
      </c>
      <c r="N60" s="273" t="str">
        <f>'Pay App 1'!B120</f>
        <v>11 90 00</v>
      </c>
      <c r="O60" s="273" t="str">
        <f>'Pay App 1'!C120</f>
        <v>Equipment (other)</v>
      </c>
      <c r="P60" s="276">
        <f>SUMIFS('PCO Log'!$E69:$SJ69,'PCO Log'!$E$8:$SJ$8,'Graph Data'!P$1,'PCO Log'!$E$6:$SJ$6,"Approved")</f>
        <v>0</v>
      </c>
      <c r="Q60" s="276">
        <f>SUMIFS('PCO Log'!$E69:$SJ69,'PCO Log'!$E$8:$SJ$8,'Graph Data'!Q$1,'PCO Log'!$E$6:$SJ$6,"Approved")</f>
        <v>0</v>
      </c>
      <c r="R60" s="276">
        <f>SUMIFS('PCO Log'!$E69:$SJ69,'PCO Log'!$E$8:$SJ$8,'Graph Data'!R$1,'PCO Log'!$E$6:$SJ$6,"Approved")</f>
        <v>0</v>
      </c>
      <c r="S60" s="276">
        <f>SUMIFS('PCO Log'!$E69:$SJ69,'PCO Log'!$E$8:$SJ$8,'Graph Data'!S$1,'PCO Log'!$E$6:$SJ$6,"Approved")</f>
        <v>0</v>
      </c>
      <c r="T60" s="276">
        <f>SUMIFS('PCO Log'!$E69:$SJ69,'PCO Log'!$E$8:$SJ$8,'Graph Data'!T$1,'PCO Log'!$E$6:$SJ$6,"Approved")</f>
        <v>0</v>
      </c>
      <c r="U60" s="276">
        <f>SUMIFS('PCO Log'!$E69:$SJ69,'PCO Log'!$E$8:$SJ$8,'Graph Data'!U$1,'PCO Log'!$E$6:$SJ$6,"Approved")</f>
        <v>0</v>
      </c>
      <c r="V60" s="276">
        <f>SUMIFS('PCO Log'!$E69:$SJ69,'PCO Log'!$E$8:$SJ$8,'Graph Data'!V$1,'PCO Log'!$E$6:$SJ$6,"Approved")</f>
        <v>0</v>
      </c>
      <c r="W60" s="276">
        <f>SUMIFS('PCO Log'!$E69:$SJ69,'PCO Log'!$E$8:$SJ$8,'Graph Data'!W$1,'PCO Log'!$E$6:$SJ$6,"Approved")</f>
        <v>0</v>
      </c>
      <c r="X60" s="276">
        <f>SUMIFS('PCO Log'!$E69:$SJ69,'PCO Log'!$E$8:$SJ$8,'Graph Data'!X$1,'PCO Log'!$E$6:$SJ$6,"Approved")</f>
        <v>0</v>
      </c>
      <c r="Y60" s="276">
        <f>SUMIFS('PCO Log'!$E69:$SJ69,'PCO Log'!$E$8:$SJ$8,'Graph Data'!Y$1,'PCO Log'!$E$6:$SJ$6,"Approved")</f>
        <v>0</v>
      </c>
      <c r="Z60" s="276">
        <f>SUMIFS('PCO Log'!$E69:$SJ69,'PCO Log'!$E$8:$SJ$8,'Graph Data'!Z$1,'PCO Log'!$E$6:$SJ$6,"Approved")</f>
        <v>0</v>
      </c>
      <c r="AA60" s="276">
        <f>SUMIFS('PCO Log'!$E69:$SJ69,'PCO Log'!$E$8:$SJ$8,'Graph Data'!AA$1,'PCO Log'!$E$6:$SJ$6,"Approved")</f>
        <v>0</v>
      </c>
      <c r="AB60" s="276">
        <f>SUMIFS('PCO Log'!$E69:$SJ69,'PCO Log'!$E$8:$SJ$8,'Graph Data'!AB$1,'PCO Log'!$E$6:$SJ$6,"Approved")</f>
        <v>0</v>
      </c>
      <c r="AC60" s="276">
        <f>SUMIFS('PCO Log'!$E69:$SJ69,'PCO Log'!$E$8:$SJ$8,'Graph Data'!AC$1,'PCO Log'!$E$6:$SJ$6,"Approved")</f>
        <v>0</v>
      </c>
      <c r="AD60" s="276">
        <f>SUMIFS('PCO Log'!$E69:$SJ69,'PCO Log'!$E$8:$SJ$8,'Graph Data'!AD$1,'PCO Log'!$E$6:$SJ$6,"Approved")</f>
        <v>0</v>
      </c>
      <c r="AE60" s="276">
        <f>SUMIFS('PCO Log'!$E69:$SJ69,'PCO Log'!$E$8:$SJ$8,'Graph Data'!AE$1,'PCO Log'!$E$6:$SJ$6,"Approved")</f>
        <v>0</v>
      </c>
      <c r="AF60" s="276">
        <f>SUMIFS('PCO Log'!$E69:$SJ69,'PCO Log'!$E$8:$SJ$8,'Graph Data'!AF$1,'PCO Log'!$E$6:$SJ$6,"Approved")</f>
        <v>0</v>
      </c>
      <c r="AG60" s="276">
        <f>SUMIFS('PCO Log'!$E69:$SJ69,'PCO Log'!$E$8:$SJ$8,'Graph Data'!AG$1,'PCO Log'!$E$6:$SJ$6,"Approved")</f>
        <v>0</v>
      </c>
      <c r="AH60" s="276">
        <f>SUMIFS('PCO Log'!$E69:$SJ69,'PCO Log'!$E$8:$SJ$8,'Graph Data'!AH$1,'PCO Log'!$E$6:$SJ$6,"Approved")</f>
        <v>0</v>
      </c>
      <c r="AI60" s="276">
        <f>SUMIFS('PCO Log'!$E69:$SJ69,'PCO Log'!$E$8:$SJ$8,'Graph Data'!AI$1,'PCO Log'!$E$6:$SJ$6,"Approved")</f>
        <v>0</v>
      </c>
      <c r="AJ60" s="276">
        <f>SUMIFS('PCO Log'!$E69:$SJ69,'PCO Log'!$E$8:$SJ$8,'Graph Data'!AJ$1,'PCO Log'!$E$6:$SJ$6,"Approved")</f>
        <v>0</v>
      </c>
      <c r="AK60" s="276">
        <f>SUMIFS('PCO Log'!$E69:$SJ69,'PCO Log'!$E$8:$SJ$8,'Graph Data'!AK$1,'PCO Log'!$E$6:$SJ$6,"Approved")</f>
        <v>0</v>
      </c>
      <c r="AL60" s="276">
        <f>SUMIFS('PCO Log'!$E69:$SJ69,'PCO Log'!$E$8:$SJ$8,'Graph Data'!AL$1,'PCO Log'!$E$6:$SJ$6,"Approved")</f>
        <v>0</v>
      </c>
      <c r="AM60" s="276">
        <f>SUMIFS('PCO Log'!$E69:$SJ69,'PCO Log'!$E$8:$SJ$8,'Graph Data'!AM$1,'PCO Log'!$E$6:$SJ$6,"Approved")</f>
        <v>0</v>
      </c>
      <c r="AN60" s="276">
        <f>SUMIFS('PCO Log'!$E69:$SJ69,'PCO Log'!$E$8:$SJ$8,'Graph Data'!AN$1,'PCO Log'!$E$6:$SJ$6,"Approved")</f>
        <v>0</v>
      </c>
      <c r="AO60" s="276">
        <f>SUMIFS('PCO Log'!$E69:$SJ69,'PCO Log'!$E$8:$SJ$8,'Graph Data'!AO$1,'PCO Log'!$E$6:$SJ$6,"Approved")</f>
        <v>0</v>
      </c>
      <c r="AP60" s="276">
        <f>SUMIFS('PCO Log'!$E69:$SJ69,'PCO Log'!$E$8:$SJ$8,'Graph Data'!AP$1,'PCO Log'!$E$6:$SJ$6,"Approved")</f>
        <v>0</v>
      </c>
      <c r="AQ60" s="276">
        <f>SUMIFS('PCO Log'!$E69:$SJ69,'PCO Log'!$E$8:$SJ$8,'Graph Data'!AQ$1,'PCO Log'!$E$6:$SJ$6,"Approved")</f>
        <v>0</v>
      </c>
      <c r="AR60" s="276">
        <f>SUMIFS('PCO Log'!$E69:$SJ69,'PCO Log'!$E$8:$SJ$8,'Graph Data'!AR$1,'PCO Log'!$E$6:$SJ$6,"Approved")</f>
        <v>0</v>
      </c>
      <c r="AS60" s="276">
        <f>SUMIFS('PCO Log'!$E69:$SJ69,'PCO Log'!$E$8:$SJ$8,'Graph Data'!AS$1,'PCO Log'!$E$6:$SJ$6,"Approved")</f>
        <v>0</v>
      </c>
      <c r="AT60" s="276">
        <f>SUMIFS('PCO Log'!$E69:$SJ69,'PCO Log'!$E$8:$SJ$8,'Graph Data'!AT$1,'PCO Log'!$E$6:$SJ$6,"Approved")</f>
        <v>0</v>
      </c>
      <c r="AU60" s="276">
        <f>SUMIFS('PCO Log'!$E69:$SJ69,'PCO Log'!$E$8:$SJ$8,'Graph Data'!AU$1,'PCO Log'!$E$6:$SJ$6,"Approved")</f>
        <v>0</v>
      </c>
      <c r="AV60" s="276">
        <f>SUMIFS('PCO Log'!$E69:$SJ69,'PCO Log'!$E$8:$SJ$8,'Graph Data'!AV$1,'PCO Log'!$E$6:$SJ$6,"Approved")</f>
        <v>0</v>
      </c>
      <c r="AW60" s="276">
        <f>SUMIFS('PCO Log'!$E69:$SJ69,'PCO Log'!$E$8:$SJ$8,'Graph Data'!AW$1,'PCO Log'!$E$6:$SJ$6,"Approved")</f>
        <v>0</v>
      </c>
      <c r="AX60" s="276">
        <f>SUMIFS('PCO Log'!$E69:$SJ69,'PCO Log'!$E$8:$SJ$8,'Graph Data'!AX$1,'PCO Log'!$E$6:$SJ$6,"Approved")</f>
        <v>0</v>
      </c>
      <c r="AY60" s="276">
        <f>SUMIFS('PCO Log'!$E69:$SJ69,'PCO Log'!$E$8:$SJ$8,'Graph Data'!AY$1,'PCO Log'!$E$6:$SJ$6,"Approved")</f>
        <v>0</v>
      </c>
      <c r="AZ60" s="276">
        <f>SUMIFS('PCO Log'!$E69:$SJ69,'PCO Log'!$E$8:$SJ$8,'Graph Data'!AZ$1,'PCO Log'!$E$6:$SJ$6,"Approved")</f>
        <v>0</v>
      </c>
      <c r="BA60" s="276">
        <f>SUMIFS('PCO Log'!$E69:$SJ69,'PCO Log'!$E$8:$SJ$8,'Graph Data'!BA$1,'PCO Log'!$E$6:$SJ$6,"Approved")</f>
        <v>0</v>
      </c>
      <c r="BB60" s="276">
        <f>SUMIFS('PCO Log'!$E69:$SJ69,'PCO Log'!$E$8:$SJ$8,'Graph Data'!BB$1,'PCO Log'!$E$6:$SJ$6,"Approved")</f>
        <v>0</v>
      </c>
      <c r="BC60" s="276">
        <f>SUMIFS('PCO Log'!$E69:$SJ69,'PCO Log'!$E$8:$SJ$8,'Graph Data'!BC$1,'PCO Log'!$E$6:$SJ$6,"Approved")</f>
        <v>0</v>
      </c>
      <c r="BD60" s="276">
        <f>SUMIFS('PCO Log'!$E69:$SJ69,'PCO Log'!$E$8:$SJ$8,'Graph Data'!BD$1,'PCO Log'!$E$6:$SJ$6,"Approved")</f>
        <v>0</v>
      </c>
      <c r="BE60" s="276">
        <f>SUMIFS('PCO Log'!$E69:$SJ69,'PCO Log'!$E$8:$SJ$8,'Graph Data'!BE$1,'PCO Log'!$E$6:$SJ$6,"Approved")</f>
        <v>0</v>
      </c>
      <c r="BF60" s="276">
        <f>SUMIFS('PCO Log'!$E69:$SJ69,'PCO Log'!$E$8:$SJ$8,'Graph Data'!BF$1,'PCO Log'!$E$6:$SJ$6,"Approved")</f>
        <v>0</v>
      </c>
      <c r="BG60" s="276">
        <f>SUMIFS('PCO Log'!$E69:$SJ69,'PCO Log'!$E$8:$SJ$8,'Graph Data'!BG$1,'PCO Log'!$E$6:$SJ$6,"Approved")</f>
        <v>0</v>
      </c>
      <c r="BH60" s="276">
        <f>SUMIFS('PCO Log'!$E69:$SJ69,'PCO Log'!$E$8:$SJ$8,'Graph Data'!BH$1,'PCO Log'!$E$6:$SJ$6,"Approved")</f>
        <v>0</v>
      </c>
      <c r="BI60" s="276">
        <f>SUMIFS('PCO Log'!$E69:$SJ69,'PCO Log'!$E$8:$SJ$8,'Graph Data'!BI$1,'PCO Log'!$E$6:$SJ$6,"Approved")</f>
        <v>0</v>
      </c>
      <c r="BJ60" s="276">
        <f>SUMIFS('PCO Log'!$E69:$SJ69,'PCO Log'!$E$8:$SJ$8,'Graph Data'!BJ$1,'PCO Log'!$E$6:$SJ$6,"Approved")</f>
        <v>0</v>
      </c>
      <c r="BK60" s="276">
        <f>SUMIFS('PCO Log'!$E69:$SJ69,'PCO Log'!$E$8:$SJ$8,'Graph Data'!BK$1,'PCO Log'!$E$6:$SJ$6,"Approved")</f>
        <v>0</v>
      </c>
      <c r="BL60" s="276">
        <f>SUMIFS('PCO Log'!$E69:$SJ69,'PCO Log'!$E$8:$SJ$8,'Graph Data'!BL$1,'PCO Log'!$E$6:$SJ$6,"Approved")</f>
        <v>0</v>
      </c>
      <c r="BM60" s="276">
        <f>SUMIFS('PCO Log'!$E69:$SJ69,'PCO Log'!$E$8:$SJ$8,'Graph Data'!BM$1,'PCO Log'!$E$6:$SJ$6,"Approved")</f>
        <v>0</v>
      </c>
      <c r="BN60" s="276">
        <f>SUMIFS('PCO Log'!$E69:$SJ69,'PCO Log'!$E$8:$SJ$8,'Graph Data'!BN$1,'PCO Log'!$E$6:$SJ$6,"Approved")</f>
        <v>0</v>
      </c>
      <c r="BO60" s="276">
        <f>SUMIFS('PCO Log'!$E69:$SJ69,'PCO Log'!$E$8:$SJ$8,'Graph Data'!BO$1,'PCO Log'!$E$6:$SJ$6,"Approved")</f>
        <v>0</v>
      </c>
      <c r="BP60" s="276">
        <f>SUMIFS('PCO Log'!$E69:$SJ69,'PCO Log'!$E$8:$SJ$8,'Graph Data'!BP$1,'PCO Log'!$E$6:$SJ$6,"Approved")</f>
        <v>0</v>
      </c>
      <c r="BQ60" s="276">
        <f>SUMIFS('PCO Log'!$E69:$SJ69,'PCO Log'!$E$8:$SJ$8,'Graph Data'!BQ$1,'PCO Log'!$E$6:$SJ$6,"Approved")</f>
        <v>0</v>
      </c>
      <c r="BR60" s="276">
        <f>SUMIFS('PCO Log'!$E69:$SJ69,'PCO Log'!$E$8:$SJ$8,'Graph Data'!BR$1,'PCO Log'!$E$6:$SJ$6,"Approved")</f>
        <v>0</v>
      </c>
      <c r="BS60" s="276">
        <f>SUMIFS('PCO Log'!$E69:$SJ69,'PCO Log'!$E$8:$SJ$8,'Graph Data'!BS$1,'PCO Log'!$E$6:$SJ$6,"Approved")</f>
        <v>0</v>
      </c>
      <c r="BT60" s="276">
        <f>SUMIFS('PCO Log'!$E69:$SJ69,'PCO Log'!$E$8:$SJ$8,'Graph Data'!BT$1,'PCO Log'!$E$6:$SJ$6,"Approved")</f>
        <v>0</v>
      </c>
      <c r="BU60" s="276">
        <f>SUMIFS('PCO Log'!$E69:$SJ69,'PCO Log'!$E$8:$SJ$8,'Graph Data'!BU$1,'PCO Log'!$E$6:$SJ$6,"Approved")</f>
        <v>0</v>
      </c>
      <c r="BV60" s="276">
        <f>SUMIFS('PCO Log'!$E69:$SJ69,'PCO Log'!$E$8:$SJ$8,'Graph Data'!BV$1,'PCO Log'!$E$6:$SJ$6,"Approved")</f>
        <v>0</v>
      </c>
      <c r="BW60" s="276">
        <f>SUMIFS('PCO Log'!$E69:$SJ69,'PCO Log'!$E$8:$SJ$8,'Graph Data'!BW$1,'PCO Log'!$E$6:$SJ$6,"Approved")</f>
        <v>0</v>
      </c>
    </row>
    <row r="61" spans="1:75" x14ac:dyDescent="0.25">
      <c r="A61" s="273" t="s">
        <v>412</v>
      </c>
      <c r="B61" s="273">
        <f>'PCO Log'!BL6</f>
        <v>0</v>
      </c>
      <c r="C61" s="273">
        <f>'PCO Log'!BL4</f>
        <v>0</v>
      </c>
      <c r="D61" s="273">
        <f>'PCO Log'!BL7</f>
        <v>0</v>
      </c>
      <c r="E61" s="273">
        <f>'PCO Log'!BL3</f>
        <v>0</v>
      </c>
      <c r="F61" s="276">
        <f>'PCO Log'!BL9</f>
        <v>0</v>
      </c>
      <c r="G61" s="277">
        <f>'PCO Log'!BL5</f>
        <v>0</v>
      </c>
      <c r="I61" s="273" t="s">
        <v>336</v>
      </c>
      <c r="J61" s="273">
        <f>'Pay App 60'!H33</f>
        <v>0</v>
      </c>
      <c r="K61" s="273">
        <f>IF(L61&gt;0,'Pay App 60'!$G$149,0)</f>
        <v>0</v>
      </c>
      <c r="L61" s="273">
        <f>'Pay App 60'!H149</f>
        <v>0</v>
      </c>
      <c r="N61" s="273" t="str">
        <f>'Pay App 1'!B121</f>
        <v>12 00 00</v>
      </c>
      <c r="O61" s="273" t="str">
        <f>'Pay App 1'!C121</f>
        <v xml:space="preserve">Furnishings </v>
      </c>
      <c r="P61" s="276">
        <f>SUMIFS('PCO Log'!$E70:$SJ70,'PCO Log'!$E$8:$SJ$8,'Graph Data'!P$1,'PCO Log'!$E$6:$SJ$6,"Approved")</f>
        <v>0</v>
      </c>
      <c r="Q61" s="276">
        <f>SUMIFS('PCO Log'!$E70:$SJ70,'PCO Log'!$E$8:$SJ$8,'Graph Data'!Q$1,'PCO Log'!$E$6:$SJ$6,"Approved")</f>
        <v>0</v>
      </c>
      <c r="R61" s="276">
        <f>SUMIFS('PCO Log'!$E70:$SJ70,'PCO Log'!$E$8:$SJ$8,'Graph Data'!R$1,'PCO Log'!$E$6:$SJ$6,"Approved")</f>
        <v>0</v>
      </c>
      <c r="S61" s="276">
        <f>SUMIFS('PCO Log'!$E70:$SJ70,'PCO Log'!$E$8:$SJ$8,'Graph Data'!S$1,'PCO Log'!$E$6:$SJ$6,"Approved")</f>
        <v>0</v>
      </c>
      <c r="T61" s="276">
        <f>SUMIFS('PCO Log'!$E70:$SJ70,'PCO Log'!$E$8:$SJ$8,'Graph Data'!T$1,'PCO Log'!$E$6:$SJ$6,"Approved")</f>
        <v>0</v>
      </c>
      <c r="U61" s="276">
        <f>SUMIFS('PCO Log'!$E70:$SJ70,'PCO Log'!$E$8:$SJ$8,'Graph Data'!U$1,'PCO Log'!$E$6:$SJ$6,"Approved")</f>
        <v>0</v>
      </c>
      <c r="V61" s="276">
        <f>SUMIFS('PCO Log'!$E70:$SJ70,'PCO Log'!$E$8:$SJ$8,'Graph Data'!V$1,'PCO Log'!$E$6:$SJ$6,"Approved")</f>
        <v>0</v>
      </c>
      <c r="W61" s="276">
        <f>SUMIFS('PCO Log'!$E70:$SJ70,'PCO Log'!$E$8:$SJ$8,'Graph Data'!W$1,'PCO Log'!$E$6:$SJ$6,"Approved")</f>
        <v>0</v>
      </c>
      <c r="X61" s="276">
        <f>SUMIFS('PCO Log'!$E70:$SJ70,'PCO Log'!$E$8:$SJ$8,'Graph Data'!X$1,'PCO Log'!$E$6:$SJ$6,"Approved")</f>
        <v>0</v>
      </c>
      <c r="Y61" s="276">
        <f>SUMIFS('PCO Log'!$E70:$SJ70,'PCO Log'!$E$8:$SJ$8,'Graph Data'!Y$1,'PCO Log'!$E$6:$SJ$6,"Approved")</f>
        <v>0</v>
      </c>
      <c r="Z61" s="276">
        <f>SUMIFS('PCO Log'!$E70:$SJ70,'PCO Log'!$E$8:$SJ$8,'Graph Data'!Z$1,'PCO Log'!$E$6:$SJ$6,"Approved")</f>
        <v>0</v>
      </c>
      <c r="AA61" s="276">
        <f>SUMIFS('PCO Log'!$E70:$SJ70,'PCO Log'!$E$8:$SJ$8,'Graph Data'!AA$1,'PCO Log'!$E$6:$SJ$6,"Approved")</f>
        <v>0</v>
      </c>
      <c r="AB61" s="276">
        <f>SUMIFS('PCO Log'!$E70:$SJ70,'PCO Log'!$E$8:$SJ$8,'Graph Data'!AB$1,'PCO Log'!$E$6:$SJ$6,"Approved")</f>
        <v>0</v>
      </c>
      <c r="AC61" s="276">
        <f>SUMIFS('PCO Log'!$E70:$SJ70,'PCO Log'!$E$8:$SJ$8,'Graph Data'!AC$1,'PCO Log'!$E$6:$SJ$6,"Approved")</f>
        <v>0</v>
      </c>
      <c r="AD61" s="276">
        <f>SUMIFS('PCO Log'!$E70:$SJ70,'PCO Log'!$E$8:$SJ$8,'Graph Data'!AD$1,'PCO Log'!$E$6:$SJ$6,"Approved")</f>
        <v>0</v>
      </c>
      <c r="AE61" s="276">
        <f>SUMIFS('PCO Log'!$E70:$SJ70,'PCO Log'!$E$8:$SJ$8,'Graph Data'!AE$1,'PCO Log'!$E$6:$SJ$6,"Approved")</f>
        <v>0</v>
      </c>
      <c r="AF61" s="276">
        <f>SUMIFS('PCO Log'!$E70:$SJ70,'PCO Log'!$E$8:$SJ$8,'Graph Data'!AF$1,'PCO Log'!$E$6:$SJ$6,"Approved")</f>
        <v>0</v>
      </c>
      <c r="AG61" s="276">
        <f>SUMIFS('PCO Log'!$E70:$SJ70,'PCO Log'!$E$8:$SJ$8,'Graph Data'!AG$1,'PCO Log'!$E$6:$SJ$6,"Approved")</f>
        <v>0</v>
      </c>
      <c r="AH61" s="276">
        <f>SUMIFS('PCO Log'!$E70:$SJ70,'PCO Log'!$E$8:$SJ$8,'Graph Data'!AH$1,'PCO Log'!$E$6:$SJ$6,"Approved")</f>
        <v>0</v>
      </c>
      <c r="AI61" s="276">
        <f>SUMIFS('PCO Log'!$E70:$SJ70,'PCO Log'!$E$8:$SJ$8,'Graph Data'!AI$1,'PCO Log'!$E$6:$SJ$6,"Approved")</f>
        <v>0</v>
      </c>
      <c r="AJ61" s="276">
        <f>SUMIFS('PCO Log'!$E70:$SJ70,'PCO Log'!$E$8:$SJ$8,'Graph Data'!AJ$1,'PCO Log'!$E$6:$SJ$6,"Approved")</f>
        <v>0</v>
      </c>
      <c r="AK61" s="276">
        <f>SUMIFS('PCO Log'!$E70:$SJ70,'PCO Log'!$E$8:$SJ$8,'Graph Data'!AK$1,'PCO Log'!$E$6:$SJ$6,"Approved")</f>
        <v>0</v>
      </c>
      <c r="AL61" s="276">
        <f>SUMIFS('PCO Log'!$E70:$SJ70,'PCO Log'!$E$8:$SJ$8,'Graph Data'!AL$1,'PCO Log'!$E$6:$SJ$6,"Approved")</f>
        <v>0</v>
      </c>
      <c r="AM61" s="276">
        <f>SUMIFS('PCO Log'!$E70:$SJ70,'PCO Log'!$E$8:$SJ$8,'Graph Data'!AM$1,'PCO Log'!$E$6:$SJ$6,"Approved")</f>
        <v>0</v>
      </c>
      <c r="AN61" s="276">
        <f>SUMIFS('PCO Log'!$E70:$SJ70,'PCO Log'!$E$8:$SJ$8,'Graph Data'!AN$1,'PCO Log'!$E$6:$SJ$6,"Approved")</f>
        <v>0</v>
      </c>
      <c r="AO61" s="276">
        <f>SUMIFS('PCO Log'!$E70:$SJ70,'PCO Log'!$E$8:$SJ$8,'Graph Data'!AO$1,'PCO Log'!$E$6:$SJ$6,"Approved")</f>
        <v>0</v>
      </c>
      <c r="AP61" s="276">
        <f>SUMIFS('PCO Log'!$E70:$SJ70,'PCO Log'!$E$8:$SJ$8,'Graph Data'!AP$1,'PCO Log'!$E$6:$SJ$6,"Approved")</f>
        <v>0</v>
      </c>
      <c r="AQ61" s="276">
        <f>SUMIFS('PCO Log'!$E70:$SJ70,'PCO Log'!$E$8:$SJ$8,'Graph Data'!AQ$1,'PCO Log'!$E$6:$SJ$6,"Approved")</f>
        <v>0</v>
      </c>
      <c r="AR61" s="276">
        <f>SUMIFS('PCO Log'!$E70:$SJ70,'PCO Log'!$E$8:$SJ$8,'Graph Data'!AR$1,'PCO Log'!$E$6:$SJ$6,"Approved")</f>
        <v>0</v>
      </c>
      <c r="AS61" s="276">
        <f>SUMIFS('PCO Log'!$E70:$SJ70,'PCO Log'!$E$8:$SJ$8,'Graph Data'!AS$1,'PCO Log'!$E$6:$SJ$6,"Approved")</f>
        <v>0</v>
      </c>
      <c r="AT61" s="276">
        <f>SUMIFS('PCO Log'!$E70:$SJ70,'PCO Log'!$E$8:$SJ$8,'Graph Data'!AT$1,'PCO Log'!$E$6:$SJ$6,"Approved")</f>
        <v>0</v>
      </c>
      <c r="AU61" s="276">
        <f>SUMIFS('PCO Log'!$E70:$SJ70,'PCO Log'!$E$8:$SJ$8,'Graph Data'!AU$1,'PCO Log'!$E$6:$SJ$6,"Approved")</f>
        <v>0</v>
      </c>
      <c r="AV61" s="276">
        <f>SUMIFS('PCO Log'!$E70:$SJ70,'PCO Log'!$E$8:$SJ$8,'Graph Data'!AV$1,'PCO Log'!$E$6:$SJ$6,"Approved")</f>
        <v>0</v>
      </c>
      <c r="AW61" s="276">
        <f>SUMIFS('PCO Log'!$E70:$SJ70,'PCO Log'!$E$8:$SJ$8,'Graph Data'!AW$1,'PCO Log'!$E$6:$SJ$6,"Approved")</f>
        <v>0</v>
      </c>
      <c r="AX61" s="276">
        <f>SUMIFS('PCO Log'!$E70:$SJ70,'PCO Log'!$E$8:$SJ$8,'Graph Data'!AX$1,'PCO Log'!$E$6:$SJ$6,"Approved")</f>
        <v>0</v>
      </c>
      <c r="AY61" s="276">
        <f>SUMIFS('PCO Log'!$E70:$SJ70,'PCO Log'!$E$8:$SJ$8,'Graph Data'!AY$1,'PCO Log'!$E$6:$SJ$6,"Approved")</f>
        <v>0</v>
      </c>
      <c r="AZ61" s="276">
        <f>SUMIFS('PCO Log'!$E70:$SJ70,'PCO Log'!$E$8:$SJ$8,'Graph Data'!AZ$1,'PCO Log'!$E$6:$SJ$6,"Approved")</f>
        <v>0</v>
      </c>
      <c r="BA61" s="276">
        <f>SUMIFS('PCO Log'!$E70:$SJ70,'PCO Log'!$E$8:$SJ$8,'Graph Data'!BA$1,'PCO Log'!$E$6:$SJ$6,"Approved")</f>
        <v>0</v>
      </c>
      <c r="BB61" s="276">
        <f>SUMIFS('PCO Log'!$E70:$SJ70,'PCO Log'!$E$8:$SJ$8,'Graph Data'!BB$1,'PCO Log'!$E$6:$SJ$6,"Approved")</f>
        <v>0</v>
      </c>
      <c r="BC61" s="276">
        <f>SUMIFS('PCO Log'!$E70:$SJ70,'PCO Log'!$E$8:$SJ$8,'Graph Data'!BC$1,'PCO Log'!$E$6:$SJ$6,"Approved")</f>
        <v>0</v>
      </c>
      <c r="BD61" s="276">
        <f>SUMIFS('PCO Log'!$E70:$SJ70,'PCO Log'!$E$8:$SJ$8,'Graph Data'!BD$1,'PCO Log'!$E$6:$SJ$6,"Approved")</f>
        <v>0</v>
      </c>
      <c r="BE61" s="276">
        <f>SUMIFS('PCO Log'!$E70:$SJ70,'PCO Log'!$E$8:$SJ$8,'Graph Data'!BE$1,'PCO Log'!$E$6:$SJ$6,"Approved")</f>
        <v>0</v>
      </c>
      <c r="BF61" s="276">
        <f>SUMIFS('PCO Log'!$E70:$SJ70,'PCO Log'!$E$8:$SJ$8,'Graph Data'!BF$1,'PCO Log'!$E$6:$SJ$6,"Approved")</f>
        <v>0</v>
      </c>
      <c r="BG61" s="276">
        <f>SUMIFS('PCO Log'!$E70:$SJ70,'PCO Log'!$E$8:$SJ$8,'Graph Data'!BG$1,'PCO Log'!$E$6:$SJ$6,"Approved")</f>
        <v>0</v>
      </c>
      <c r="BH61" s="276">
        <f>SUMIFS('PCO Log'!$E70:$SJ70,'PCO Log'!$E$8:$SJ$8,'Graph Data'!BH$1,'PCO Log'!$E$6:$SJ$6,"Approved")</f>
        <v>0</v>
      </c>
      <c r="BI61" s="276">
        <f>SUMIFS('PCO Log'!$E70:$SJ70,'PCO Log'!$E$8:$SJ$8,'Graph Data'!BI$1,'PCO Log'!$E$6:$SJ$6,"Approved")</f>
        <v>0</v>
      </c>
      <c r="BJ61" s="276">
        <f>SUMIFS('PCO Log'!$E70:$SJ70,'PCO Log'!$E$8:$SJ$8,'Graph Data'!BJ$1,'PCO Log'!$E$6:$SJ$6,"Approved")</f>
        <v>0</v>
      </c>
      <c r="BK61" s="276">
        <f>SUMIFS('PCO Log'!$E70:$SJ70,'PCO Log'!$E$8:$SJ$8,'Graph Data'!BK$1,'PCO Log'!$E$6:$SJ$6,"Approved")</f>
        <v>0</v>
      </c>
      <c r="BL61" s="276">
        <f>SUMIFS('PCO Log'!$E70:$SJ70,'PCO Log'!$E$8:$SJ$8,'Graph Data'!BL$1,'PCO Log'!$E$6:$SJ$6,"Approved")</f>
        <v>0</v>
      </c>
      <c r="BM61" s="276">
        <f>SUMIFS('PCO Log'!$E70:$SJ70,'PCO Log'!$E$8:$SJ$8,'Graph Data'!BM$1,'PCO Log'!$E$6:$SJ$6,"Approved")</f>
        <v>0</v>
      </c>
      <c r="BN61" s="276">
        <f>SUMIFS('PCO Log'!$E70:$SJ70,'PCO Log'!$E$8:$SJ$8,'Graph Data'!BN$1,'PCO Log'!$E$6:$SJ$6,"Approved")</f>
        <v>0</v>
      </c>
      <c r="BO61" s="276">
        <f>SUMIFS('PCO Log'!$E70:$SJ70,'PCO Log'!$E$8:$SJ$8,'Graph Data'!BO$1,'PCO Log'!$E$6:$SJ$6,"Approved")</f>
        <v>0</v>
      </c>
      <c r="BP61" s="276">
        <f>SUMIFS('PCO Log'!$E70:$SJ70,'PCO Log'!$E$8:$SJ$8,'Graph Data'!BP$1,'PCO Log'!$E$6:$SJ$6,"Approved")</f>
        <v>0</v>
      </c>
      <c r="BQ61" s="276">
        <f>SUMIFS('PCO Log'!$E70:$SJ70,'PCO Log'!$E$8:$SJ$8,'Graph Data'!BQ$1,'PCO Log'!$E$6:$SJ$6,"Approved")</f>
        <v>0</v>
      </c>
      <c r="BR61" s="276">
        <f>SUMIFS('PCO Log'!$E70:$SJ70,'PCO Log'!$E$8:$SJ$8,'Graph Data'!BR$1,'PCO Log'!$E$6:$SJ$6,"Approved")</f>
        <v>0</v>
      </c>
      <c r="BS61" s="276">
        <f>SUMIFS('PCO Log'!$E70:$SJ70,'PCO Log'!$E$8:$SJ$8,'Graph Data'!BS$1,'PCO Log'!$E$6:$SJ$6,"Approved")</f>
        <v>0</v>
      </c>
      <c r="BT61" s="276">
        <f>SUMIFS('PCO Log'!$E70:$SJ70,'PCO Log'!$E$8:$SJ$8,'Graph Data'!BT$1,'PCO Log'!$E$6:$SJ$6,"Approved")</f>
        <v>0</v>
      </c>
      <c r="BU61" s="276">
        <f>SUMIFS('PCO Log'!$E70:$SJ70,'PCO Log'!$E$8:$SJ$8,'Graph Data'!BU$1,'PCO Log'!$E$6:$SJ$6,"Approved")</f>
        <v>0</v>
      </c>
      <c r="BV61" s="276">
        <f>SUMIFS('PCO Log'!$E70:$SJ70,'PCO Log'!$E$8:$SJ$8,'Graph Data'!BV$1,'PCO Log'!$E$6:$SJ$6,"Approved")</f>
        <v>0</v>
      </c>
      <c r="BW61" s="276">
        <f>SUMIFS('PCO Log'!$E70:$SJ70,'PCO Log'!$E$8:$SJ$8,'Graph Data'!BW$1,'PCO Log'!$E$6:$SJ$6,"Approved")</f>
        <v>0</v>
      </c>
    </row>
    <row r="62" spans="1:75" x14ac:dyDescent="0.25">
      <c r="A62" s="273" t="s">
        <v>413</v>
      </c>
      <c r="B62" s="273">
        <f>'PCO Log'!BM6</f>
        <v>0</v>
      </c>
      <c r="C62" s="273">
        <f>'PCO Log'!BM4</f>
        <v>0</v>
      </c>
      <c r="D62" s="273">
        <f>'PCO Log'!BM7</f>
        <v>0</v>
      </c>
      <c r="E62" s="273">
        <f>'PCO Log'!BM3</f>
        <v>0</v>
      </c>
      <c r="F62" s="276">
        <f>'PCO Log'!BM9</f>
        <v>0</v>
      </c>
      <c r="G62" s="277">
        <f>'PCO Log'!BM5</f>
        <v>0</v>
      </c>
      <c r="N62" s="273" t="str">
        <f>'Pay App 1'!B122</f>
        <v>12 20 00</v>
      </c>
      <c r="O62" s="273" t="str">
        <f>'Pay App 1'!C122</f>
        <v>Window Coverings</v>
      </c>
      <c r="P62" s="276">
        <f>SUMIFS('PCO Log'!$E71:$SJ71,'PCO Log'!$E$8:$SJ$8,'Graph Data'!P$1,'PCO Log'!$E$6:$SJ$6,"Approved")</f>
        <v>0</v>
      </c>
      <c r="Q62" s="276">
        <f>SUMIFS('PCO Log'!$E71:$SJ71,'PCO Log'!$E$8:$SJ$8,'Graph Data'!Q$1,'PCO Log'!$E$6:$SJ$6,"Approved")</f>
        <v>0</v>
      </c>
      <c r="R62" s="276">
        <f>SUMIFS('PCO Log'!$E71:$SJ71,'PCO Log'!$E$8:$SJ$8,'Graph Data'!R$1,'PCO Log'!$E$6:$SJ$6,"Approved")</f>
        <v>0</v>
      </c>
      <c r="S62" s="276">
        <f>SUMIFS('PCO Log'!$E71:$SJ71,'PCO Log'!$E$8:$SJ$8,'Graph Data'!S$1,'PCO Log'!$E$6:$SJ$6,"Approved")</f>
        <v>0</v>
      </c>
      <c r="T62" s="276">
        <f>SUMIFS('PCO Log'!$E71:$SJ71,'PCO Log'!$E$8:$SJ$8,'Graph Data'!T$1,'PCO Log'!$E$6:$SJ$6,"Approved")</f>
        <v>0</v>
      </c>
      <c r="U62" s="276">
        <f>SUMIFS('PCO Log'!$E71:$SJ71,'PCO Log'!$E$8:$SJ$8,'Graph Data'!U$1,'PCO Log'!$E$6:$SJ$6,"Approved")</f>
        <v>0</v>
      </c>
      <c r="V62" s="276">
        <f>SUMIFS('PCO Log'!$E71:$SJ71,'PCO Log'!$E$8:$SJ$8,'Graph Data'!V$1,'PCO Log'!$E$6:$SJ$6,"Approved")</f>
        <v>0</v>
      </c>
      <c r="W62" s="276">
        <f>SUMIFS('PCO Log'!$E71:$SJ71,'PCO Log'!$E$8:$SJ$8,'Graph Data'!W$1,'PCO Log'!$E$6:$SJ$6,"Approved")</f>
        <v>0</v>
      </c>
      <c r="X62" s="276">
        <f>SUMIFS('PCO Log'!$E71:$SJ71,'PCO Log'!$E$8:$SJ$8,'Graph Data'!X$1,'PCO Log'!$E$6:$SJ$6,"Approved")</f>
        <v>0</v>
      </c>
      <c r="Y62" s="276">
        <f>SUMIFS('PCO Log'!$E71:$SJ71,'PCO Log'!$E$8:$SJ$8,'Graph Data'!Y$1,'PCO Log'!$E$6:$SJ$6,"Approved")</f>
        <v>0</v>
      </c>
      <c r="Z62" s="276">
        <f>SUMIFS('PCO Log'!$E71:$SJ71,'PCO Log'!$E$8:$SJ$8,'Graph Data'!Z$1,'PCO Log'!$E$6:$SJ$6,"Approved")</f>
        <v>0</v>
      </c>
      <c r="AA62" s="276">
        <f>SUMIFS('PCO Log'!$E71:$SJ71,'PCO Log'!$E$8:$SJ$8,'Graph Data'!AA$1,'PCO Log'!$E$6:$SJ$6,"Approved")</f>
        <v>0</v>
      </c>
      <c r="AB62" s="276">
        <f>SUMIFS('PCO Log'!$E71:$SJ71,'PCO Log'!$E$8:$SJ$8,'Graph Data'!AB$1,'PCO Log'!$E$6:$SJ$6,"Approved")</f>
        <v>0</v>
      </c>
      <c r="AC62" s="276">
        <f>SUMIFS('PCO Log'!$E71:$SJ71,'PCO Log'!$E$8:$SJ$8,'Graph Data'!AC$1,'PCO Log'!$E$6:$SJ$6,"Approved")</f>
        <v>0</v>
      </c>
      <c r="AD62" s="276">
        <f>SUMIFS('PCO Log'!$E71:$SJ71,'PCO Log'!$E$8:$SJ$8,'Graph Data'!AD$1,'PCO Log'!$E$6:$SJ$6,"Approved")</f>
        <v>0</v>
      </c>
      <c r="AE62" s="276">
        <f>SUMIFS('PCO Log'!$E71:$SJ71,'PCO Log'!$E$8:$SJ$8,'Graph Data'!AE$1,'PCO Log'!$E$6:$SJ$6,"Approved")</f>
        <v>0</v>
      </c>
      <c r="AF62" s="276">
        <f>SUMIFS('PCO Log'!$E71:$SJ71,'PCO Log'!$E$8:$SJ$8,'Graph Data'!AF$1,'PCO Log'!$E$6:$SJ$6,"Approved")</f>
        <v>0</v>
      </c>
      <c r="AG62" s="276">
        <f>SUMIFS('PCO Log'!$E71:$SJ71,'PCO Log'!$E$8:$SJ$8,'Graph Data'!AG$1,'PCO Log'!$E$6:$SJ$6,"Approved")</f>
        <v>0</v>
      </c>
      <c r="AH62" s="276">
        <f>SUMIFS('PCO Log'!$E71:$SJ71,'PCO Log'!$E$8:$SJ$8,'Graph Data'!AH$1,'PCO Log'!$E$6:$SJ$6,"Approved")</f>
        <v>0</v>
      </c>
      <c r="AI62" s="276">
        <f>SUMIFS('PCO Log'!$E71:$SJ71,'PCO Log'!$E$8:$SJ$8,'Graph Data'!AI$1,'PCO Log'!$E$6:$SJ$6,"Approved")</f>
        <v>0</v>
      </c>
      <c r="AJ62" s="276">
        <f>SUMIFS('PCO Log'!$E71:$SJ71,'PCO Log'!$E$8:$SJ$8,'Graph Data'!AJ$1,'PCO Log'!$E$6:$SJ$6,"Approved")</f>
        <v>0</v>
      </c>
      <c r="AK62" s="276">
        <f>SUMIFS('PCO Log'!$E71:$SJ71,'PCO Log'!$E$8:$SJ$8,'Graph Data'!AK$1,'PCO Log'!$E$6:$SJ$6,"Approved")</f>
        <v>0</v>
      </c>
      <c r="AL62" s="276">
        <f>SUMIFS('PCO Log'!$E71:$SJ71,'PCO Log'!$E$8:$SJ$8,'Graph Data'!AL$1,'PCO Log'!$E$6:$SJ$6,"Approved")</f>
        <v>0</v>
      </c>
      <c r="AM62" s="276">
        <f>SUMIFS('PCO Log'!$E71:$SJ71,'PCO Log'!$E$8:$SJ$8,'Graph Data'!AM$1,'PCO Log'!$E$6:$SJ$6,"Approved")</f>
        <v>0</v>
      </c>
      <c r="AN62" s="276">
        <f>SUMIFS('PCO Log'!$E71:$SJ71,'PCO Log'!$E$8:$SJ$8,'Graph Data'!AN$1,'PCO Log'!$E$6:$SJ$6,"Approved")</f>
        <v>0</v>
      </c>
      <c r="AO62" s="276">
        <f>SUMIFS('PCO Log'!$E71:$SJ71,'PCO Log'!$E$8:$SJ$8,'Graph Data'!AO$1,'PCO Log'!$E$6:$SJ$6,"Approved")</f>
        <v>0</v>
      </c>
      <c r="AP62" s="276">
        <f>SUMIFS('PCO Log'!$E71:$SJ71,'PCO Log'!$E$8:$SJ$8,'Graph Data'!AP$1,'PCO Log'!$E$6:$SJ$6,"Approved")</f>
        <v>0</v>
      </c>
      <c r="AQ62" s="276">
        <f>SUMIFS('PCO Log'!$E71:$SJ71,'PCO Log'!$E$8:$SJ$8,'Graph Data'!AQ$1,'PCO Log'!$E$6:$SJ$6,"Approved")</f>
        <v>0</v>
      </c>
      <c r="AR62" s="276">
        <f>SUMIFS('PCO Log'!$E71:$SJ71,'PCO Log'!$E$8:$SJ$8,'Graph Data'!AR$1,'PCO Log'!$E$6:$SJ$6,"Approved")</f>
        <v>0</v>
      </c>
      <c r="AS62" s="276">
        <f>SUMIFS('PCO Log'!$E71:$SJ71,'PCO Log'!$E$8:$SJ$8,'Graph Data'!AS$1,'PCO Log'!$E$6:$SJ$6,"Approved")</f>
        <v>0</v>
      </c>
      <c r="AT62" s="276">
        <f>SUMIFS('PCO Log'!$E71:$SJ71,'PCO Log'!$E$8:$SJ$8,'Graph Data'!AT$1,'PCO Log'!$E$6:$SJ$6,"Approved")</f>
        <v>0</v>
      </c>
      <c r="AU62" s="276">
        <f>SUMIFS('PCO Log'!$E71:$SJ71,'PCO Log'!$E$8:$SJ$8,'Graph Data'!AU$1,'PCO Log'!$E$6:$SJ$6,"Approved")</f>
        <v>0</v>
      </c>
      <c r="AV62" s="276">
        <f>SUMIFS('PCO Log'!$E71:$SJ71,'PCO Log'!$E$8:$SJ$8,'Graph Data'!AV$1,'PCO Log'!$E$6:$SJ$6,"Approved")</f>
        <v>0</v>
      </c>
      <c r="AW62" s="276">
        <f>SUMIFS('PCO Log'!$E71:$SJ71,'PCO Log'!$E$8:$SJ$8,'Graph Data'!AW$1,'PCO Log'!$E$6:$SJ$6,"Approved")</f>
        <v>0</v>
      </c>
      <c r="AX62" s="276">
        <f>SUMIFS('PCO Log'!$E71:$SJ71,'PCO Log'!$E$8:$SJ$8,'Graph Data'!AX$1,'PCO Log'!$E$6:$SJ$6,"Approved")</f>
        <v>0</v>
      </c>
      <c r="AY62" s="276">
        <f>SUMIFS('PCO Log'!$E71:$SJ71,'PCO Log'!$E$8:$SJ$8,'Graph Data'!AY$1,'PCO Log'!$E$6:$SJ$6,"Approved")</f>
        <v>0</v>
      </c>
      <c r="AZ62" s="276">
        <f>SUMIFS('PCO Log'!$E71:$SJ71,'PCO Log'!$E$8:$SJ$8,'Graph Data'!AZ$1,'PCO Log'!$E$6:$SJ$6,"Approved")</f>
        <v>0</v>
      </c>
      <c r="BA62" s="276">
        <f>SUMIFS('PCO Log'!$E71:$SJ71,'PCO Log'!$E$8:$SJ$8,'Graph Data'!BA$1,'PCO Log'!$E$6:$SJ$6,"Approved")</f>
        <v>0</v>
      </c>
      <c r="BB62" s="276">
        <f>SUMIFS('PCO Log'!$E71:$SJ71,'PCO Log'!$E$8:$SJ$8,'Graph Data'!BB$1,'PCO Log'!$E$6:$SJ$6,"Approved")</f>
        <v>0</v>
      </c>
      <c r="BC62" s="276">
        <f>SUMIFS('PCO Log'!$E71:$SJ71,'PCO Log'!$E$8:$SJ$8,'Graph Data'!BC$1,'PCO Log'!$E$6:$SJ$6,"Approved")</f>
        <v>0</v>
      </c>
      <c r="BD62" s="276">
        <f>SUMIFS('PCO Log'!$E71:$SJ71,'PCO Log'!$E$8:$SJ$8,'Graph Data'!BD$1,'PCO Log'!$E$6:$SJ$6,"Approved")</f>
        <v>0</v>
      </c>
      <c r="BE62" s="276">
        <f>SUMIFS('PCO Log'!$E71:$SJ71,'PCO Log'!$E$8:$SJ$8,'Graph Data'!BE$1,'PCO Log'!$E$6:$SJ$6,"Approved")</f>
        <v>0</v>
      </c>
      <c r="BF62" s="276">
        <f>SUMIFS('PCO Log'!$E71:$SJ71,'PCO Log'!$E$8:$SJ$8,'Graph Data'!BF$1,'PCO Log'!$E$6:$SJ$6,"Approved")</f>
        <v>0</v>
      </c>
      <c r="BG62" s="276">
        <f>SUMIFS('PCO Log'!$E71:$SJ71,'PCO Log'!$E$8:$SJ$8,'Graph Data'!BG$1,'PCO Log'!$E$6:$SJ$6,"Approved")</f>
        <v>0</v>
      </c>
      <c r="BH62" s="276">
        <f>SUMIFS('PCO Log'!$E71:$SJ71,'PCO Log'!$E$8:$SJ$8,'Graph Data'!BH$1,'PCO Log'!$E$6:$SJ$6,"Approved")</f>
        <v>0</v>
      </c>
      <c r="BI62" s="276">
        <f>SUMIFS('PCO Log'!$E71:$SJ71,'PCO Log'!$E$8:$SJ$8,'Graph Data'!BI$1,'PCO Log'!$E$6:$SJ$6,"Approved")</f>
        <v>0</v>
      </c>
      <c r="BJ62" s="276">
        <f>SUMIFS('PCO Log'!$E71:$SJ71,'PCO Log'!$E$8:$SJ$8,'Graph Data'!BJ$1,'PCO Log'!$E$6:$SJ$6,"Approved")</f>
        <v>0</v>
      </c>
      <c r="BK62" s="276">
        <f>SUMIFS('PCO Log'!$E71:$SJ71,'PCO Log'!$E$8:$SJ$8,'Graph Data'!BK$1,'PCO Log'!$E$6:$SJ$6,"Approved")</f>
        <v>0</v>
      </c>
      <c r="BL62" s="276">
        <f>SUMIFS('PCO Log'!$E71:$SJ71,'PCO Log'!$E$8:$SJ$8,'Graph Data'!BL$1,'PCO Log'!$E$6:$SJ$6,"Approved")</f>
        <v>0</v>
      </c>
      <c r="BM62" s="276">
        <f>SUMIFS('PCO Log'!$E71:$SJ71,'PCO Log'!$E$8:$SJ$8,'Graph Data'!BM$1,'PCO Log'!$E$6:$SJ$6,"Approved")</f>
        <v>0</v>
      </c>
      <c r="BN62" s="276">
        <f>SUMIFS('PCO Log'!$E71:$SJ71,'PCO Log'!$E$8:$SJ$8,'Graph Data'!BN$1,'PCO Log'!$E$6:$SJ$6,"Approved")</f>
        <v>0</v>
      </c>
      <c r="BO62" s="276">
        <f>SUMIFS('PCO Log'!$E71:$SJ71,'PCO Log'!$E$8:$SJ$8,'Graph Data'!BO$1,'PCO Log'!$E$6:$SJ$6,"Approved")</f>
        <v>0</v>
      </c>
      <c r="BP62" s="276">
        <f>SUMIFS('PCO Log'!$E71:$SJ71,'PCO Log'!$E$8:$SJ$8,'Graph Data'!BP$1,'PCO Log'!$E$6:$SJ$6,"Approved")</f>
        <v>0</v>
      </c>
      <c r="BQ62" s="276">
        <f>SUMIFS('PCO Log'!$E71:$SJ71,'PCO Log'!$E$8:$SJ$8,'Graph Data'!BQ$1,'PCO Log'!$E$6:$SJ$6,"Approved")</f>
        <v>0</v>
      </c>
      <c r="BR62" s="276">
        <f>SUMIFS('PCO Log'!$E71:$SJ71,'PCO Log'!$E$8:$SJ$8,'Graph Data'!BR$1,'PCO Log'!$E$6:$SJ$6,"Approved")</f>
        <v>0</v>
      </c>
      <c r="BS62" s="276">
        <f>SUMIFS('PCO Log'!$E71:$SJ71,'PCO Log'!$E$8:$SJ$8,'Graph Data'!BS$1,'PCO Log'!$E$6:$SJ$6,"Approved")</f>
        <v>0</v>
      </c>
      <c r="BT62" s="276">
        <f>SUMIFS('PCO Log'!$E71:$SJ71,'PCO Log'!$E$8:$SJ$8,'Graph Data'!BT$1,'PCO Log'!$E$6:$SJ$6,"Approved")</f>
        <v>0</v>
      </c>
      <c r="BU62" s="276">
        <f>SUMIFS('PCO Log'!$E71:$SJ71,'PCO Log'!$E$8:$SJ$8,'Graph Data'!BU$1,'PCO Log'!$E$6:$SJ$6,"Approved")</f>
        <v>0</v>
      </c>
      <c r="BV62" s="276">
        <f>SUMIFS('PCO Log'!$E71:$SJ71,'PCO Log'!$E$8:$SJ$8,'Graph Data'!BV$1,'PCO Log'!$E$6:$SJ$6,"Approved")</f>
        <v>0</v>
      </c>
      <c r="BW62" s="276">
        <f>SUMIFS('PCO Log'!$E71:$SJ71,'PCO Log'!$E$8:$SJ$8,'Graph Data'!BW$1,'PCO Log'!$E$6:$SJ$6,"Approved")</f>
        <v>0</v>
      </c>
    </row>
    <row r="63" spans="1:75" x14ac:dyDescent="0.25">
      <c r="A63" s="273" t="s">
        <v>414</v>
      </c>
      <c r="B63" s="273">
        <f>'PCO Log'!BN6</f>
        <v>0</v>
      </c>
      <c r="C63" s="273">
        <f>'PCO Log'!BN4</f>
        <v>0</v>
      </c>
      <c r="D63" s="273">
        <f>'PCO Log'!BN7</f>
        <v>0</v>
      </c>
      <c r="E63" s="273">
        <f>'PCO Log'!BN3</f>
        <v>0</v>
      </c>
      <c r="F63" s="276">
        <f>'PCO Log'!BN9</f>
        <v>0</v>
      </c>
      <c r="G63" s="277">
        <f>'PCO Log'!BN5</f>
        <v>0</v>
      </c>
      <c r="J63" s="274"/>
      <c r="N63" s="273" t="str">
        <f>'Pay App 1'!B123</f>
        <v>12 61 00</v>
      </c>
      <c r="O63" s="273" t="str">
        <f>'Pay App 1'!C123</f>
        <v>Fixed Seating</v>
      </c>
      <c r="P63" s="276">
        <f>SUMIFS('PCO Log'!$E72:$SJ72,'PCO Log'!$E$8:$SJ$8,'Graph Data'!P$1,'PCO Log'!$E$6:$SJ$6,"Approved")</f>
        <v>0</v>
      </c>
      <c r="Q63" s="276">
        <f>SUMIFS('PCO Log'!$E72:$SJ72,'PCO Log'!$E$8:$SJ$8,'Graph Data'!Q$1,'PCO Log'!$E$6:$SJ$6,"Approved")</f>
        <v>0</v>
      </c>
      <c r="R63" s="276">
        <f>SUMIFS('PCO Log'!$E72:$SJ72,'PCO Log'!$E$8:$SJ$8,'Graph Data'!R$1,'PCO Log'!$E$6:$SJ$6,"Approved")</f>
        <v>0</v>
      </c>
      <c r="S63" s="276">
        <f>SUMIFS('PCO Log'!$E72:$SJ72,'PCO Log'!$E$8:$SJ$8,'Graph Data'!S$1,'PCO Log'!$E$6:$SJ$6,"Approved")</f>
        <v>0</v>
      </c>
      <c r="T63" s="276">
        <f>SUMIFS('PCO Log'!$E72:$SJ72,'PCO Log'!$E$8:$SJ$8,'Graph Data'!T$1,'PCO Log'!$E$6:$SJ$6,"Approved")</f>
        <v>0</v>
      </c>
      <c r="U63" s="276">
        <f>SUMIFS('PCO Log'!$E72:$SJ72,'PCO Log'!$E$8:$SJ$8,'Graph Data'!U$1,'PCO Log'!$E$6:$SJ$6,"Approved")</f>
        <v>0</v>
      </c>
      <c r="V63" s="276">
        <f>SUMIFS('PCO Log'!$E72:$SJ72,'PCO Log'!$E$8:$SJ$8,'Graph Data'!V$1,'PCO Log'!$E$6:$SJ$6,"Approved")</f>
        <v>0</v>
      </c>
      <c r="W63" s="276">
        <f>SUMIFS('PCO Log'!$E72:$SJ72,'PCO Log'!$E$8:$SJ$8,'Graph Data'!W$1,'PCO Log'!$E$6:$SJ$6,"Approved")</f>
        <v>0</v>
      </c>
      <c r="X63" s="276">
        <f>SUMIFS('PCO Log'!$E72:$SJ72,'PCO Log'!$E$8:$SJ$8,'Graph Data'!X$1,'PCO Log'!$E$6:$SJ$6,"Approved")</f>
        <v>0</v>
      </c>
      <c r="Y63" s="276">
        <f>SUMIFS('PCO Log'!$E72:$SJ72,'PCO Log'!$E$8:$SJ$8,'Graph Data'!Y$1,'PCO Log'!$E$6:$SJ$6,"Approved")</f>
        <v>0</v>
      </c>
      <c r="Z63" s="276">
        <f>SUMIFS('PCO Log'!$E72:$SJ72,'PCO Log'!$E$8:$SJ$8,'Graph Data'!Z$1,'PCO Log'!$E$6:$SJ$6,"Approved")</f>
        <v>0</v>
      </c>
      <c r="AA63" s="276">
        <f>SUMIFS('PCO Log'!$E72:$SJ72,'PCO Log'!$E$8:$SJ$8,'Graph Data'!AA$1,'PCO Log'!$E$6:$SJ$6,"Approved")</f>
        <v>0</v>
      </c>
      <c r="AB63" s="276">
        <f>SUMIFS('PCO Log'!$E72:$SJ72,'PCO Log'!$E$8:$SJ$8,'Graph Data'!AB$1,'PCO Log'!$E$6:$SJ$6,"Approved")</f>
        <v>0</v>
      </c>
      <c r="AC63" s="276">
        <f>SUMIFS('PCO Log'!$E72:$SJ72,'PCO Log'!$E$8:$SJ$8,'Graph Data'!AC$1,'PCO Log'!$E$6:$SJ$6,"Approved")</f>
        <v>0</v>
      </c>
      <c r="AD63" s="276">
        <f>SUMIFS('PCO Log'!$E72:$SJ72,'PCO Log'!$E$8:$SJ$8,'Graph Data'!AD$1,'PCO Log'!$E$6:$SJ$6,"Approved")</f>
        <v>0</v>
      </c>
      <c r="AE63" s="276">
        <f>SUMIFS('PCO Log'!$E72:$SJ72,'PCO Log'!$E$8:$SJ$8,'Graph Data'!AE$1,'PCO Log'!$E$6:$SJ$6,"Approved")</f>
        <v>0</v>
      </c>
      <c r="AF63" s="276">
        <f>SUMIFS('PCO Log'!$E72:$SJ72,'PCO Log'!$E$8:$SJ$8,'Graph Data'!AF$1,'PCO Log'!$E$6:$SJ$6,"Approved")</f>
        <v>0</v>
      </c>
      <c r="AG63" s="276">
        <f>SUMIFS('PCO Log'!$E72:$SJ72,'PCO Log'!$E$8:$SJ$8,'Graph Data'!AG$1,'PCO Log'!$E$6:$SJ$6,"Approved")</f>
        <v>0</v>
      </c>
      <c r="AH63" s="276">
        <f>SUMIFS('PCO Log'!$E72:$SJ72,'PCO Log'!$E$8:$SJ$8,'Graph Data'!AH$1,'PCO Log'!$E$6:$SJ$6,"Approved")</f>
        <v>0</v>
      </c>
      <c r="AI63" s="276">
        <f>SUMIFS('PCO Log'!$E72:$SJ72,'PCO Log'!$E$8:$SJ$8,'Graph Data'!AI$1,'PCO Log'!$E$6:$SJ$6,"Approved")</f>
        <v>0</v>
      </c>
      <c r="AJ63" s="276">
        <f>SUMIFS('PCO Log'!$E72:$SJ72,'PCO Log'!$E$8:$SJ$8,'Graph Data'!AJ$1,'PCO Log'!$E$6:$SJ$6,"Approved")</f>
        <v>0</v>
      </c>
      <c r="AK63" s="276">
        <f>SUMIFS('PCO Log'!$E72:$SJ72,'PCO Log'!$E$8:$SJ$8,'Graph Data'!AK$1,'PCO Log'!$E$6:$SJ$6,"Approved")</f>
        <v>0</v>
      </c>
      <c r="AL63" s="276">
        <f>SUMIFS('PCO Log'!$E72:$SJ72,'PCO Log'!$E$8:$SJ$8,'Graph Data'!AL$1,'PCO Log'!$E$6:$SJ$6,"Approved")</f>
        <v>0</v>
      </c>
      <c r="AM63" s="276">
        <f>SUMIFS('PCO Log'!$E72:$SJ72,'PCO Log'!$E$8:$SJ$8,'Graph Data'!AM$1,'PCO Log'!$E$6:$SJ$6,"Approved")</f>
        <v>0</v>
      </c>
      <c r="AN63" s="276">
        <f>SUMIFS('PCO Log'!$E72:$SJ72,'PCO Log'!$E$8:$SJ$8,'Graph Data'!AN$1,'PCO Log'!$E$6:$SJ$6,"Approved")</f>
        <v>0</v>
      </c>
      <c r="AO63" s="276">
        <f>SUMIFS('PCO Log'!$E72:$SJ72,'PCO Log'!$E$8:$SJ$8,'Graph Data'!AO$1,'PCO Log'!$E$6:$SJ$6,"Approved")</f>
        <v>0</v>
      </c>
      <c r="AP63" s="276">
        <f>SUMIFS('PCO Log'!$E72:$SJ72,'PCO Log'!$E$8:$SJ$8,'Graph Data'!AP$1,'PCO Log'!$E$6:$SJ$6,"Approved")</f>
        <v>0</v>
      </c>
      <c r="AQ63" s="276">
        <f>SUMIFS('PCO Log'!$E72:$SJ72,'PCO Log'!$E$8:$SJ$8,'Graph Data'!AQ$1,'PCO Log'!$E$6:$SJ$6,"Approved")</f>
        <v>0</v>
      </c>
      <c r="AR63" s="276">
        <f>SUMIFS('PCO Log'!$E72:$SJ72,'PCO Log'!$E$8:$SJ$8,'Graph Data'!AR$1,'PCO Log'!$E$6:$SJ$6,"Approved")</f>
        <v>0</v>
      </c>
      <c r="AS63" s="276">
        <f>SUMIFS('PCO Log'!$E72:$SJ72,'PCO Log'!$E$8:$SJ$8,'Graph Data'!AS$1,'PCO Log'!$E$6:$SJ$6,"Approved")</f>
        <v>0</v>
      </c>
      <c r="AT63" s="276">
        <f>SUMIFS('PCO Log'!$E72:$SJ72,'PCO Log'!$E$8:$SJ$8,'Graph Data'!AT$1,'PCO Log'!$E$6:$SJ$6,"Approved")</f>
        <v>0</v>
      </c>
      <c r="AU63" s="276">
        <f>SUMIFS('PCO Log'!$E72:$SJ72,'PCO Log'!$E$8:$SJ$8,'Graph Data'!AU$1,'PCO Log'!$E$6:$SJ$6,"Approved")</f>
        <v>0</v>
      </c>
      <c r="AV63" s="276">
        <f>SUMIFS('PCO Log'!$E72:$SJ72,'PCO Log'!$E$8:$SJ$8,'Graph Data'!AV$1,'PCO Log'!$E$6:$SJ$6,"Approved")</f>
        <v>0</v>
      </c>
      <c r="AW63" s="276">
        <f>SUMIFS('PCO Log'!$E72:$SJ72,'PCO Log'!$E$8:$SJ$8,'Graph Data'!AW$1,'PCO Log'!$E$6:$SJ$6,"Approved")</f>
        <v>0</v>
      </c>
      <c r="AX63" s="276">
        <f>SUMIFS('PCO Log'!$E72:$SJ72,'PCO Log'!$E$8:$SJ$8,'Graph Data'!AX$1,'PCO Log'!$E$6:$SJ$6,"Approved")</f>
        <v>0</v>
      </c>
      <c r="AY63" s="276">
        <f>SUMIFS('PCO Log'!$E72:$SJ72,'PCO Log'!$E$8:$SJ$8,'Graph Data'!AY$1,'PCO Log'!$E$6:$SJ$6,"Approved")</f>
        <v>0</v>
      </c>
      <c r="AZ63" s="276">
        <f>SUMIFS('PCO Log'!$E72:$SJ72,'PCO Log'!$E$8:$SJ$8,'Graph Data'!AZ$1,'PCO Log'!$E$6:$SJ$6,"Approved")</f>
        <v>0</v>
      </c>
      <c r="BA63" s="276">
        <f>SUMIFS('PCO Log'!$E72:$SJ72,'PCO Log'!$E$8:$SJ$8,'Graph Data'!BA$1,'PCO Log'!$E$6:$SJ$6,"Approved")</f>
        <v>0</v>
      </c>
      <c r="BB63" s="276">
        <f>SUMIFS('PCO Log'!$E72:$SJ72,'PCO Log'!$E$8:$SJ$8,'Graph Data'!BB$1,'PCO Log'!$E$6:$SJ$6,"Approved")</f>
        <v>0</v>
      </c>
      <c r="BC63" s="276">
        <f>SUMIFS('PCO Log'!$E72:$SJ72,'PCO Log'!$E$8:$SJ$8,'Graph Data'!BC$1,'PCO Log'!$E$6:$SJ$6,"Approved")</f>
        <v>0</v>
      </c>
      <c r="BD63" s="276">
        <f>SUMIFS('PCO Log'!$E72:$SJ72,'PCO Log'!$E$8:$SJ$8,'Graph Data'!BD$1,'PCO Log'!$E$6:$SJ$6,"Approved")</f>
        <v>0</v>
      </c>
      <c r="BE63" s="276">
        <f>SUMIFS('PCO Log'!$E72:$SJ72,'PCO Log'!$E$8:$SJ$8,'Graph Data'!BE$1,'PCO Log'!$E$6:$SJ$6,"Approved")</f>
        <v>0</v>
      </c>
      <c r="BF63" s="276">
        <f>SUMIFS('PCO Log'!$E72:$SJ72,'PCO Log'!$E$8:$SJ$8,'Graph Data'!BF$1,'PCO Log'!$E$6:$SJ$6,"Approved")</f>
        <v>0</v>
      </c>
      <c r="BG63" s="276">
        <f>SUMIFS('PCO Log'!$E72:$SJ72,'PCO Log'!$E$8:$SJ$8,'Graph Data'!BG$1,'PCO Log'!$E$6:$SJ$6,"Approved")</f>
        <v>0</v>
      </c>
      <c r="BH63" s="276">
        <f>SUMIFS('PCO Log'!$E72:$SJ72,'PCO Log'!$E$8:$SJ$8,'Graph Data'!BH$1,'PCO Log'!$E$6:$SJ$6,"Approved")</f>
        <v>0</v>
      </c>
      <c r="BI63" s="276">
        <f>SUMIFS('PCO Log'!$E72:$SJ72,'PCO Log'!$E$8:$SJ$8,'Graph Data'!BI$1,'PCO Log'!$E$6:$SJ$6,"Approved")</f>
        <v>0</v>
      </c>
      <c r="BJ63" s="276">
        <f>SUMIFS('PCO Log'!$E72:$SJ72,'PCO Log'!$E$8:$SJ$8,'Graph Data'!BJ$1,'PCO Log'!$E$6:$SJ$6,"Approved")</f>
        <v>0</v>
      </c>
      <c r="BK63" s="276">
        <f>SUMIFS('PCO Log'!$E72:$SJ72,'PCO Log'!$E$8:$SJ$8,'Graph Data'!BK$1,'PCO Log'!$E$6:$SJ$6,"Approved")</f>
        <v>0</v>
      </c>
      <c r="BL63" s="276">
        <f>SUMIFS('PCO Log'!$E72:$SJ72,'PCO Log'!$E$8:$SJ$8,'Graph Data'!BL$1,'PCO Log'!$E$6:$SJ$6,"Approved")</f>
        <v>0</v>
      </c>
      <c r="BM63" s="276">
        <f>SUMIFS('PCO Log'!$E72:$SJ72,'PCO Log'!$E$8:$SJ$8,'Graph Data'!BM$1,'PCO Log'!$E$6:$SJ$6,"Approved")</f>
        <v>0</v>
      </c>
      <c r="BN63" s="276">
        <f>SUMIFS('PCO Log'!$E72:$SJ72,'PCO Log'!$E$8:$SJ$8,'Graph Data'!BN$1,'PCO Log'!$E$6:$SJ$6,"Approved")</f>
        <v>0</v>
      </c>
      <c r="BO63" s="276">
        <f>SUMIFS('PCO Log'!$E72:$SJ72,'PCO Log'!$E$8:$SJ$8,'Graph Data'!BO$1,'PCO Log'!$E$6:$SJ$6,"Approved")</f>
        <v>0</v>
      </c>
      <c r="BP63" s="276">
        <f>SUMIFS('PCO Log'!$E72:$SJ72,'PCO Log'!$E$8:$SJ$8,'Graph Data'!BP$1,'PCO Log'!$E$6:$SJ$6,"Approved")</f>
        <v>0</v>
      </c>
      <c r="BQ63" s="276">
        <f>SUMIFS('PCO Log'!$E72:$SJ72,'PCO Log'!$E$8:$SJ$8,'Graph Data'!BQ$1,'PCO Log'!$E$6:$SJ$6,"Approved")</f>
        <v>0</v>
      </c>
      <c r="BR63" s="276">
        <f>SUMIFS('PCO Log'!$E72:$SJ72,'PCO Log'!$E$8:$SJ$8,'Graph Data'!BR$1,'PCO Log'!$E$6:$SJ$6,"Approved")</f>
        <v>0</v>
      </c>
      <c r="BS63" s="276">
        <f>SUMIFS('PCO Log'!$E72:$SJ72,'PCO Log'!$E$8:$SJ$8,'Graph Data'!BS$1,'PCO Log'!$E$6:$SJ$6,"Approved")</f>
        <v>0</v>
      </c>
      <c r="BT63" s="276">
        <f>SUMIFS('PCO Log'!$E72:$SJ72,'PCO Log'!$E$8:$SJ$8,'Graph Data'!BT$1,'PCO Log'!$E$6:$SJ$6,"Approved")</f>
        <v>0</v>
      </c>
      <c r="BU63" s="276">
        <f>SUMIFS('PCO Log'!$E72:$SJ72,'PCO Log'!$E$8:$SJ$8,'Graph Data'!BU$1,'PCO Log'!$E$6:$SJ$6,"Approved")</f>
        <v>0</v>
      </c>
      <c r="BV63" s="276">
        <f>SUMIFS('PCO Log'!$E72:$SJ72,'PCO Log'!$E$8:$SJ$8,'Graph Data'!BV$1,'PCO Log'!$E$6:$SJ$6,"Approved")</f>
        <v>0</v>
      </c>
      <c r="BW63" s="276">
        <f>SUMIFS('PCO Log'!$E72:$SJ72,'PCO Log'!$E$8:$SJ$8,'Graph Data'!BW$1,'PCO Log'!$E$6:$SJ$6,"Approved")</f>
        <v>0</v>
      </c>
    </row>
    <row r="64" spans="1:75" x14ac:dyDescent="0.25">
      <c r="A64" s="273" t="s">
        <v>415</v>
      </c>
      <c r="B64" s="273">
        <f>'PCO Log'!BO6</f>
        <v>0</v>
      </c>
      <c r="C64" s="273">
        <f>'PCO Log'!BO4</f>
        <v>0</v>
      </c>
      <c r="D64" s="273">
        <f>'PCO Log'!BO7</f>
        <v>0</v>
      </c>
      <c r="E64" s="273">
        <f>'PCO Log'!BO3</f>
        <v>0</v>
      </c>
      <c r="F64" s="276">
        <f>'PCO Log'!BO9</f>
        <v>0</v>
      </c>
      <c r="G64" s="277">
        <f>'PCO Log'!BO5</f>
        <v>0</v>
      </c>
      <c r="J64" s="274" t="s">
        <v>339</v>
      </c>
      <c r="K64" s="274" t="s">
        <v>459</v>
      </c>
      <c r="L64" s="274" t="s">
        <v>279</v>
      </c>
      <c r="N64" s="273" t="str">
        <f>'Pay App 1'!B124</f>
        <v>13 00 00</v>
      </c>
      <c r="O64" s="273" t="str">
        <f>'Pay App 1'!C124</f>
        <v>Special Construction (Other)</v>
      </c>
      <c r="P64" s="276">
        <f>SUMIFS('PCO Log'!$E73:$SJ73,'PCO Log'!$E$8:$SJ$8,'Graph Data'!P$1,'PCO Log'!$E$6:$SJ$6,"Approved")</f>
        <v>0</v>
      </c>
      <c r="Q64" s="276">
        <f>SUMIFS('PCO Log'!$E73:$SJ73,'PCO Log'!$E$8:$SJ$8,'Graph Data'!Q$1,'PCO Log'!$E$6:$SJ$6,"Approved")</f>
        <v>0</v>
      </c>
      <c r="R64" s="276">
        <f>SUMIFS('PCO Log'!$E73:$SJ73,'PCO Log'!$E$8:$SJ$8,'Graph Data'!R$1,'PCO Log'!$E$6:$SJ$6,"Approved")</f>
        <v>0</v>
      </c>
      <c r="S64" s="276">
        <f>SUMIFS('PCO Log'!$E73:$SJ73,'PCO Log'!$E$8:$SJ$8,'Graph Data'!S$1,'PCO Log'!$E$6:$SJ$6,"Approved")</f>
        <v>0</v>
      </c>
      <c r="T64" s="276">
        <f>SUMIFS('PCO Log'!$E73:$SJ73,'PCO Log'!$E$8:$SJ$8,'Graph Data'!T$1,'PCO Log'!$E$6:$SJ$6,"Approved")</f>
        <v>0</v>
      </c>
      <c r="U64" s="276">
        <f>SUMIFS('PCO Log'!$E73:$SJ73,'PCO Log'!$E$8:$SJ$8,'Graph Data'!U$1,'PCO Log'!$E$6:$SJ$6,"Approved")</f>
        <v>0</v>
      </c>
      <c r="V64" s="276">
        <f>SUMIFS('PCO Log'!$E73:$SJ73,'PCO Log'!$E$8:$SJ$8,'Graph Data'!V$1,'PCO Log'!$E$6:$SJ$6,"Approved")</f>
        <v>0</v>
      </c>
      <c r="W64" s="276">
        <f>SUMIFS('PCO Log'!$E73:$SJ73,'PCO Log'!$E$8:$SJ$8,'Graph Data'!W$1,'PCO Log'!$E$6:$SJ$6,"Approved")</f>
        <v>0</v>
      </c>
      <c r="X64" s="276">
        <f>SUMIFS('PCO Log'!$E73:$SJ73,'PCO Log'!$E$8:$SJ$8,'Graph Data'!X$1,'PCO Log'!$E$6:$SJ$6,"Approved")</f>
        <v>0</v>
      </c>
      <c r="Y64" s="276">
        <f>SUMIFS('PCO Log'!$E73:$SJ73,'PCO Log'!$E$8:$SJ$8,'Graph Data'!Y$1,'PCO Log'!$E$6:$SJ$6,"Approved")</f>
        <v>0</v>
      </c>
      <c r="Z64" s="276">
        <f>SUMIFS('PCO Log'!$E73:$SJ73,'PCO Log'!$E$8:$SJ$8,'Graph Data'!Z$1,'PCO Log'!$E$6:$SJ$6,"Approved")</f>
        <v>0</v>
      </c>
      <c r="AA64" s="276">
        <f>SUMIFS('PCO Log'!$E73:$SJ73,'PCO Log'!$E$8:$SJ$8,'Graph Data'!AA$1,'PCO Log'!$E$6:$SJ$6,"Approved")</f>
        <v>0</v>
      </c>
      <c r="AB64" s="276">
        <f>SUMIFS('PCO Log'!$E73:$SJ73,'PCO Log'!$E$8:$SJ$8,'Graph Data'!AB$1,'PCO Log'!$E$6:$SJ$6,"Approved")</f>
        <v>0</v>
      </c>
      <c r="AC64" s="276">
        <f>SUMIFS('PCO Log'!$E73:$SJ73,'PCO Log'!$E$8:$SJ$8,'Graph Data'!AC$1,'PCO Log'!$E$6:$SJ$6,"Approved")</f>
        <v>0</v>
      </c>
      <c r="AD64" s="276">
        <f>SUMIFS('PCO Log'!$E73:$SJ73,'PCO Log'!$E$8:$SJ$8,'Graph Data'!AD$1,'PCO Log'!$E$6:$SJ$6,"Approved")</f>
        <v>0</v>
      </c>
      <c r="AE64" s="276">
        <f>SUMIFS('PCO Log'!$E73:$SJ73,'PCO Log'!$E$8:$SJ$8,'Graph Data'!AE$1,'PCO Log'!$E$6:$SJ$6,"Approved")</f>
        <v>0</v>
      </c>
      <c r="AF64" s="276">
        <f>SUMIFS('PCO Log'!$E73:$SJ73,'PCO Log'!$E$8:$SJ$8,'Graph Data'!AF$1,'PCO Log'!$E$6:$SJ$6,"Approved")</f>
        <v>0</v>
      </c>
      <c r="AG64" s="276">
        <f>SUMIFS('PCO Log'!$E73:$SJ73,'PCO Log'!$E$8:$SJ$8,'Graph Data'!AG$1,'PCO Log'!$E$6:$SJ$6,"Approved")</f>
        <v>0</v>
      </c>
      <c r="AH64" s="276">
        <f>SUMIFS('PCO Log'!$E73:$SJ73,'PCO Log'!$E$8:$SJ$8,'Graph Data'!AH$1,'PCO Log'!$E$6:$SJ$6,"Approved")</f>
        <v>0</v>
      </c>
      <c r="AI64" s="276">
        <f>SUMIFS('PCO Log'!$E73:$SJ73,'PCO Log'!$E$8:$SJ$8,'Graph Data'!AI$1,'PCO Log'!$E$6:$SJ$6,"Approved")</f>
        <v>0</v>
      </c>
      <c r="AJ64" s="276">
        <f>SUMIFS('PCO Log'!$E73:$SJ73,'PCO Log'!$E$8:$SJ$8,'Graph Data'!AJ$1,'PCO Log'!$E$6:$SJ$6,"Approved")</f>
        <v>0</v>
      </c>
      <c r="AK64" s="276">
        <f>SUMIFS('PCO Log'!$E73:$SJ73,'PCO Log'!$E$8:$SJ$8,'Graph Data'!AK$1,'PCO Log'!$E$6:$SJ$6,"Approved")</f>
        <v>0</v>
      </c>
      <c r="AL64" s="276">
        <f>SUMIFS('PCO Log'!$E73:$SJ73,'PCO Log'!$E$8:$SJ$8,'Graph Data'!AL$1,'PCO Log'!$E$6:$SJ$6,"Approved")</f>
        <v>0</v>
      </c>
      <c r="AM64" s="276">
        <f>SUMIFS('PCO Log'!$E73:$SJ73,'PCO Log'!$E$8:$SJ$8,'Graph Data'!AM$1,'PCO Log'!$E$6:$SJ$6,"Approved")</f>
        <v>0</v>
      </c>
      <c r="AN64" s="276">
        <f>SUMIFS('PCO Log'!$E73:$SJ73,'PCO Log'!$E$8:$SJ$8,'Graph Data'!AN$1,'PCO Log'!$E$6:$SJ$6,"Approved")</f>
        <v>0</v>
      </c>
      <c r="AO64" s="276">
        <f>SUMIFS('PCO Log'!$E73:$SJ73,'PCO Log'!$E$8:$SJ$8,'Graph Data'!AO$1,'PCO Log'!$E$6:$SJ$6,"Approved")</f>
        <v>0</v>
      </c>
      <c r="AP64" s="276">
        <f>SUMIFS('PCO Log'!$E73:$SJ73,'PCO Log'!$E$8:$SJ$8,'Graph Data'!AP$1,'PCO Log'!$E$6:$SJ$6,"Approved")</f>
        <v>0</v>
      </c>
      <c r="AQ64" s="276">
        <f>SUMIFS('PCO Log'!$E73:$SJ73,'PCO Log'!$E$8:$SJ$8,'Graph Data'!AQ$1,'PCO Log'!$E$6:$SJ$6,"Approved")</f>
        <v>0</v>
      </c>
      <c r="AR64" s="276">
        <f>SUMIFS('PCO Log'!$E73:$SJ73,'PCO Log'!$E$8:$SJ$8,'Graph Data'!AR$1,'PCO Log'!$E$6:$SJ$6,"Approved")</f>
        <v>0</v>
      </c>
      <c r="AS64" s="276">
        <f>SUMIFS('PCO Log'!$E73:$SJ73,'PCO Log'!$E$8:$SJ$8,'Graph Data'!AS$1,'PCO Log'!$E$6:$SJ$6,"Approved")</f>
        <v>0</v>
      </c>
      <c r="AT64" s="276">
        <f>SUMIFS('PCO Log'!$E73:$SJ73,'PCO Log'!$E$8:$SJ$8,'Graph Data'!AT$1,'PCO Log'!$E$6:$SJ$6,"Approved")</f>
        <v>0</v>
      </c>
      <c r="AU64" s="276">
        <f>SUMIFS('PCO Log'!$E73:$SJ73,'PCO Log'!$E$8:$SJ$8,'Graph Data'!AU$1,'PCO Log'!$E$6:$SJ$6,"Approved")</f>
        <v>0</v>
      </c>
      <c r="AV64" s="276">
        <f>SUMIFS('PCO Log'!$E73:$SJ73,'PCO Log'!$E$8:$SJ$8,'Graph Data'!AV$1,'PCO Log'!$E$6:$SJ$6,"Approved")</f>
        <v>0</v>
      </c>
      <c r="AW64" s="276">
        <f>SUMIFS('PCO Log'!$E73:$SJ73,'PCO Log'!$E$8:$SJ$8,'Graph Data'!AW$1,'PCO Log'!$E$6:$SJ$6,"Approved")</f>
        <v>0</v>
      </c>
      <c r="AX64" s="276">
        <f>SUMIFS('PCO Log'!$E73:$SJ73,'PCO Log'!$E$8:$SJ$8,'Graph Data'!AX$1,'PCO Log'!$E$6:$SJ$6,"Approved")</f>
        <v>0</v>
      </c>
      <c r="AY64" s="276">
        <f>SUMIFS('PCO Log'!$E73:$SJ73,'PCO Log'!$E$8:$SJ$8,'Graph Data'!AY$1,'PCO Log'!$E$6:$SJ$6,"Approved")</f>
        <v>0</v>
      </c>
      <c r="AZ64" s="276">
        <f>SUMIFS('PCO Log'!$E73:$SJ73,'PCO Log'!$E$8:$SJ$8,'Graph Data'!AZ$1,'PCO Log'!$E$6:$SJ$6,"Approved")</f>
        <v>0</v>
      </c>
      <c r="BA64" s="276">
        <f>SUMIFS('PCO Log'!$E73:$SJ73,'PCO Log'!$E$8:$SJ$8,'Graph Data'!BA$1,'PCO Log'!$E$6:$SJ$6,"Approved")</f>
        <v>0</v>
      </c>
      <c r="BB64" s="276">
        <f>SUMIFS('PCO Log'!$E73:$SJ73,'PCO Log'!$E$8:$SJ$8,'Graph Data'!BB$1,'PCO Log'!$E$6:$SJ$6,"Approved")</f>
        <v>0</v>
      </c>
      <c r="BC64" s="276">
        <f>SUMIFS('PCO Log'!$E73:$SJ73,'PCO Log'!$E$8:$SJ$8,'Graph Data'!BC$1,'PCO Log'!$E$6:$SJ$6,"Approved")</f>
        <v>0</v>
      </c>
      <c r="BD64" s="276">
        <f>SUMIFS('PCO Log'!$E73:$SJ73,'PCO Log'!$E$8:$SJ$8,'Graph Data'!BD$1,'PCO Log'!$E$6:$SJ$6,"Approved")</f>
        <v>0</v>
      </c>
      <c r="BE64" s="276">
        <f>SUMIFS('PCO Log'!$E73:$SJ73,'PCO Log'!$E$8:$SJ$8,'Graph Data'!BE$1,'PCO Log'!$E$6:$SJ$6,"Approved")</f>
        <v>0</v>
      </c>
      <c r="BF64" s="276">
        <f>SUMIFS('PCO Log'!$E73:$SJ73,'PCO Log'!$E$8:$SJ$8,'Graph Data'!BF$1,'PCO Log'!$E$6:$SJ$6,"Approved")</f>
        <v>0</v>
      </c>
      <c r="BG64" s="276">
        <f>SUMIFS('PCO Log'!$E73:$SJ73,'PCO Log'!$E$8:$SJ$8,'Graph Data'!BG$1,'PCO Log'!$E$6:$SJ$6,"Approved")</f>
        <v>0</v>
      </c>
      <c r="BH64" s="276">
        <f>SUMIFS('PCO Log'!$E73:$SJ73,'PCO Log'!$E$8:$SJ$8,'Graph Data'!BH$1,'PCO Log'!$E$6:$SJ$6,"Approved")</f>
        <v>0</v>
      </c>
      <c r="BI64" s="276">
        <f>SUMIFS('PCO Log'!$E73:$SJ73,'PCO Log'!$E$8:$SJ$8,'Graph Data'!BI$1,'PCO Log'!$E$6:$SJ$6,"Approved")</f>
        <v>0</v>
      </c>
      <c r="BJ64" s="276">
        <f>SUMIFS('PCO Log'!$E73:$SJ73,'PCO Log'!$E$8:$SJ$8,'Graph Data'!BJ$1,'PCO Log'!$E$6:$SJ$6,"Approved")</f>
        <v>0</v>
      </c>
      <c r="BK64" s="276">
        <f>SUMIFS('PCO Log'!$E73:$SJ73,'PCO Log'!$E$8:$SJ$8,'Graph Data'!BK$1,'PCO Log'!$E$6:$SJ$6,"Approved")</f>
        <v>0</v>
      </c>
      <c r="BL64" s="276">
        <f>SUMIFS('PCO Log'!$E73:$SJ73,'PCO Log'!$E$8:$SJ$8,'Graph Data'!BL$1,'PCO Log'!$E$6:$SJ$6,"Approved")</f>
        <v>0</v>
      </c>
      <c r="BM64" s="276">
        <f>SUMIFS('PCO Log'!$E73:$SJ73,'PCO Log'!$E$8:$SJ$8,'Graph Data'!BM$1,'PCO Log'!$E$6:$SJ$6,"Approved")</f>
        <v>0</v>
      </c>
      <c r="BN64" s="276">
        <f>SUMIFS('PCO Log'!$E73:$SJ73,'PCO Log'!$E$8:$SJ$8,'Graph Data'!BN$1,'PCO Log'!$E$6:$SJ$6,"Approved")</f>
        <v>0</v>
      </c>
      <c r="BO64" s="276">
        <f>SUMIFS('PCO Log'!$E73:$SJ73,'PCO Log'!$E$8:$SJ$8,'Graph Data'!BO$1,'PCO Log'!$E$6:$SJ$6,"Approved")</f>
        <v>0</v>
      </c>
      <c r="BP64" s="276">
        <f>SUMIFS('PCO Log'!$E73:$SJ73,'PCO Log'!$E$8:$SJ$8,'Graph Data'!BP$1,'PCO Log'!$E$6:$SJ$6,"Approved")</f>
        <v>0</v>
      </c>
      <c r="BQ64" s="276">
        <f>SUMIFS('PCO Log'!$E73:$SJ73,'PCO Log'!$E$8:$SJ$8,'Graph Data'!BQ$1,'PCO Log'!$E$6:$SJ$6,"Approved")</f>
        <v>0</v>
      </c>
      <c r="BR64" s="276">
        <f>SUMIFS('PCO Log'!$E73:$SJ73,'PCO Log'!$E$8:$SJ$8,'Graph Data'!BR$1,'PCO Log'!$E$6:$SJ$6,"Approved")</f>
        <v>0</v>
      </c>
      <c r="BS64" s="276">
        <f>SUMIFS('PCO Log'!$E73:$SJ73,'PCO Log'!$E$8:$SJ$8,'Graph Data'!BS$1,'PCO Log'!$E$6:$SJ$6,"Approved")</f>
        <v>0</v>
      </c>
      <c r="BT64" s="276">
        <f>SUMIFS('PCO Log'!$E73:$SJ73,'PCO Log'!$E$8:$SJ$8,'Graph Data'!BT$1,'PCO Log'!$E$6:$SJ$6,"Approved")</f>
        <v>0</v>
      </c>
      <c r="BU64" s="276">
        <f>SUMIFS('PCO Log'!$E73:$SJ73,'PCO Log'!$E$8:$SJ$8,'Graph Data'!BU$1,'PCO Log'!$E$6:$SJ$6,"Approved")</f>
        <v>0</v>
      </c>
      <c r="BV64" s="276">
        <f>SUMIFS('PCO Log'!$E73:$SJ73,'PCO Log'!$E$8:$SJ$8,'Graph Data'!BV$1,'PCO Log'!$E$6:$SJ$6,"Approved")</f>
        <v>0</v>
      </c>
      <c r="BW64" s="276">
        <f>SUMIFS('PCO Log'!$E73:$SJ73,'PCO Log'!$E$8:$SJ$8,'Graph Data'!BW$1,'PCO Log'!$E$6:$SJ$6,"Approved")</f>
        <v>0</v>
      </c>
    </row>
    <row r="65" spans="1:75" x14ac:dyDescent="0.25">
      <c r="A65" s="273" t="s">
        <v>416</v>
      </c>
      <c r="B65" s="273">
        <f>'PCO Log'!BP6</f>
        <v>0</v>
      </c>
      <c r="C65" s="273">
        <f>'PCO Log'!BP4</f>
        <v>0</v>
      </c>
      <c r="D65" s="273">
        <f>'PCO Log'!BP7</f>
        <v>0</v>
      </c>
      <c r="E65" s="273">
        <f>'PCO Log'!BP3</f>
        <v>0</v>
      </c>
      <c r="F65" s="276">
        <f>'PCO Log'!BP9</f>
        <v>0</v>
      </c>
      <c r="G65" s="277">
        <f>'PCO Log'!BP5</f>
        <v>0</v>
      </c>
      <c r="J65" s="273" t="s">
        <v>274</v>
      </c>
      <c r="K65" s="278">
        <v>1</v>
      </c>
      <c r="L65" s="273" t="s">
        <v>337</v>
      </c>
      <c r="N65" s="273" t="str">
        <f>'Pay App 1'!B125</f>
        <v>13 48 00</v>
      </c>
      <c r="O65" s="273" t="str">
        <f>'Pay App 1'!C125</f>
        <v>Sound &amp; Vibration Control</v>
      </c>
      <c r="P65" s="276">
        <f>SUMIFS('PCO Log'!$E74:$SJ74,'PCO Log'!$E$8:$SJ$8,'Graph Data'!P$1,'PCO Log'!$E$6:$SJ$6,"Approved")</f>
        <v>0</v>
      </c>
      <c r="Q65" s="276">
        <f>SUMIFS('PCO Log'!$E74:$SJ74,'PCO Log'!$E$8:$SJ$8,'Graph Data'!Q$1,'PCO Log'!$E$6:$SJ$6,"Approved")</f>
        <v>0</v>
      </c>
      <c r="R65" s="276">
        <f>SUMIFS('PCO Log'!$E74:$SJ74,'PCO Log'!$E$8:$SJ$8,'Graph Data'!R$1,'PCO Log'!$E$6:$SJ$6,"Approved")</f>
        <v>0</v>
      </c>
      <c r="S65" s="276">
        <f>SUMIFS('PCO Log'!$E74:$SJ74,'PCO Log'!$E$8:$SJ$8,'Graph Data'!S$1,'PCO Log'!$E$6:$SJ$6,"Approved")</f>
        <v>0</v>
      </c>
      <c r="T65" s="276">
        <f>SUMIFS('PCO Log'!$E74:$SJ74,'PCO Log'!$E$8:$SJ$8,'Graph Data'!T$1,'PCO Log'!$E$6:$SJ$6,"Approved")</f>
        <v>0</v>
      </c>
      <c r="U65" s="276">
        <f>SUMIFS('PCO Log'!$E74:$SJ74,'PCO Log'!$E$8:$SJ$8,'Graph Data'!U$1,'PCO Log'!$E$6:$SJ$6,"Approved")</f>
        <v>0</v>
      </c>
      <c r="V65" s="276">
        <f>SUMIFS('PCO Log'!$E74:$SJ74,'PCO Log'!$E$8:$SJ$8,'Graph Data'!V$1,'PCO Log'!$E$6:$SJ$6,"Approved")</f>
        <v>0</v>
      </c>
      <c r="W65" s="276">
        <f>SUMIFS('PCO Log'!$E74:$SJ74,'PCO Log'!$E$8:$SJ$8,'Graph Data'!W$1,'PCO Log'!$E$6:$SJ$6,"Approved")</f>
        <v>0</v>
      </c>
      <c r="X65" s="276">
        <f>SUMIFS('PCO Log'!$E74:$SJ74,'PCO Log'!$E$8:$SJ$8,'Graph Data'!X$1,'PCO Log'!$E$6:$SJ$6,"Approved")</f>
        <v>0</v>
      </c>
      <c r="Y65" s="276">
        <f>SUMIFS('PCO Log'!$E74:$SJ74,'PCO Log'!$E$8:$SJ$8,'Graph Data'!Y$1,'PCO Log'!$E$6:$SJ$6,"Approved")</f>
        <v>0</v>
      </c>
      <c r="Z65" s="276">
        <f>SUMIFS('PCO Log'!$E74:$SJ74,'PCO Log'!$E$8:$SJ$8,'Graph Data'!Z$1,'PCO Log'!$E$6:$SJ$6,"Approved")</f>
        <v>0</v>
      </c>
      <c r="AA65" s="276">
        <f>SUMIFS('PCO Log'!$E74:$SJ74,'PCO Log'!$E$8:$SJ$8,'Graph Data'!AA$1,'PCO Log'!$E$6:$SJ$6,"Approved")</f>
        <v>0</v>
      </c>
      <c r="AB65" s="276">
        <f>SUMIFS('PCO Log'!$E74:$SJ74,'PCO Log'!$E$8:$SJ$8,'Graph Data'!AB$1,'PCO Log'!$E$6:$SJ$6,"Approved")</f>
        <v>0</v>
      </c>
      <c r="AC65" s="276">
        <f>SUMIFS('PCO Log'!$E74:$SJ74,'PCO Log'!$E$8:$SJ$8,'Graph Data'!AC$1,'PCO Log'!$E$6:$SJ$6,"Approved")</f>
        <v>0</v>
      </c>
      <c r="AD65" s="276">
        <f>SUMIFS('PCO Log'!$E74:$SJ74,'PCO Log'!$E$8:$SJ$8,'Graph Data'!AD$1,'PCO Log'!$E$6:$SJ$6,"Approved")</f>
        <v>0</v>
      </c>
      <c r="AE65" s="276">
        <f>SUMIFS('PCO Log'!$E74:$SJ74,'PCO Log'!$E$8:$SJ$8,'Graph Data'!AE$1,'PCO Log'!$E$6:$SJ$6,"Approved")</f>
        <v>0</v>
      </c>
      <c r="AF65" s="276">
        <f>SUMIFS('PCO Log'!$E74:$SJ74,'PCO Log'!$E$8:$SJ$8,'Graph Data'!AF$1,'PCO Log'!$E$6:$SJ$6,"Approved")</f>
        <v>0</v>
      </c>
      <c r="AG65" s="276">
        <f>SUMIFS('PCO Log'!$E74:$SJ74,'PCO Log'!$E$8:$SJ$8,'Graph Data'!AG$1,'PCO Log'!$E$6:$SJ$6,"Approved")</f>
        <v>0</v>
      </c>
      <c r="AH65" s="276">
        <f>SUMIFS('PCO Log'!$E74:$SJ74,'PCO Log'!$E$8:$SJ$8,'Graph Data'!AH$1,'PCO Log'!$E$6:$SJ$6,"Approved")</f>
        <v>0</v>
      </c>
      <c r="AI65" s="276">
        <f>SUMIFS('PCO Log'!$E74:$SJ74,'PCO Log'!$E$8:$SJ$8,'Graph Data'!AI$1,'PCO Log'!$E$6:$SJ$6,"Approved")</f>
        <v>0</v>
      </c>
      <c r="AJ65" s="276">
        <f>SUMIFS('PCO Log'!$E74:$SJ74,'PCO Log'!$E$8:$SJ$8,'Graph Data'!AJ$1,'PCO Log'!$E$6:$SJ$6,"Approved")</f>
        <v>0</v>
      </c>
      <c r="AK65" s="276">
        <f>SUMIFS('PCO Log'!$E74:$SJ74,'PCO Log'!$E$8:$SJ$8,'Graph Data'!AK$1,'PCO Log'!$E$6:$SJ$6,"Approved")</f>
        <v>0</v>
      </c>
      <c r="AL65" s="276">
        <f>SUMIFS('PCO Log'!$E74:$SJ74,'PCO Log'!$E$8:$SJ$8,'Graph Data'!AL$1,'PCO Log'!$E$6:$SJ$6,"Approved")</f>
        <v>0</v>
      </c>
      <c r="AM65" s="276">
        <f>SUMIFS('PCO Log'!$E74:$SJ74,'PCO Log'!$E$8:$SJ$8,'Graph Data'!AM$1,'PCO Log'!$E$6:$SJ$6,"Approved")</f>
        <v>0</v>
      </c>
      <c r="AN65" s="276">
        <f>SUMIFS('PCO Log'!$E74:$SJ74,'PCO Log'!$E$8:$SJ$8,'Graph Data'!AN$1,'PCO Log'!$E$6:$SJ$6,"Approved")</f>
        <v>0</v>
      </c>
      <c r="AO65" s="276">
        <f>SUMIFS('PCO Log'!$E74:$SJ74,'PCO Log'!$E$8:$SJ$8,'Graph Data'!AO$1,'PCO Log'!$E$6:$SJ$6,"Approved")</f>
        <v>0</v>
      </c>
      <c r="AP65" s="276">
        <f>SUMIFS('PCO Log'!$E74:$SJ74,'PCO Log'!$E$8:$SJ$8,'Graph Data'!AP$1,'PCO Log'!$E$6:$SJ$6,"Approved")</f>
        <v>0</v>
      </c>
      <c r="AQ65" s="276">
        <f>SUMIFS('PCO Log'!$E74:$SJ74,'PCO Log'!$E$8:$SJ$8,'Graph Data'!AQ$1,'PCO Log'!$E$6:$SJ$6,"Approved")</f>
        <v>0</v>
      </c>
      <c r="AR65" s="276">
        <f>SUMIFS('PCO Log'!$E74:$SJ74,'PCO Log'!$E$8:$SJ$8,'Graph Data'!AR$1,'PCO Log'!$E$6:$SJ$6,"Approved")</f>
        <v>0</v>
      </c>
      <c r="AS65" s="276">
        <f>SUMIFS('PCO Log'!$E74:$SJ74,'PCO Log'!$E$8:$SJ$8,'Graph Data'!AS$1,'PCO Log'!$E$6:$SJ$6,"Approved")</f>
        <v>0</v>
      </c>
      <c r="AT65" s="276">
        <f>SUMIFS('PCO Log'!$E74:$SJ74,'PCO Log'!$E$8:$SJ$8,'Graph Data'!AT$1,'PCO Log'!$E$6:$SJ$6,"Approved")</f>
        <v>0</v>
      </c>
      <c r="AU65" s="276">
        <f>SUMIFS('PCO Log'!$E74:$SJ74,'PCO Log'!$E$8:$SJ$8,'Graph Data'!AU$1,'PCO Log'!$E$6:$SJ$6,"Approved")</f>
        <v>0</v>
      </c>
      <c r="AV65" s="276">
        <f>SUMIFS('PCO Log'!$E74:$SJ74,'PCO Log'!$E$8:$SJ$8,'Graph Data'!AV$1,'PCO Log'!$E$6:$SJ$6,"Approved")</f>
        <v>0</v>
      </c>
      <c r="AW65" s="276">
        <f>SUMIFS('PCO Log'!$E74:$SJ74,'PCO Log'!$E$8:$SJ$8,'Graph Data'!AW$1,'PCO Log'!$E$6:$SJ$6,"Approved")</f>
        <v>0</v>
      </c>
      <c r="AX65" s="276">
        <f>SUMIFS('PCO Log'!$E74:$SJ74,'PCO Log'!$E$8:$SJ$8,'Graph Data'!AX$1,'PCO Log'!$E$6:$SJ$6,"Approved")</f>
        <v>0</v>
      </c>
      <c r="AY65" s="276">
        <f>SUMIFS('PCO Log'!$E74:$SJ74,'PCO Log'!$E$8:$SJ$8,'Graph Data'!AY$1,'PCO Log'!$E$6:$SJ$6,"Approved")</f>
        <v>0</v>
      </c>
      <c r="AZ65" s="276">
        <f>SUMIFS('PCO Log'!$E74:$SJ74,'PCO Log'!$E$8:$SJ$8,'Graph Data'!AZ$1,'PCO Log'!$E$6:$SJ$6,"Approved")</f>
        <v>0</v>
      </c>
      <c r="BA65" s="276">
        <f>SUMIFS('PCO Log'!$E74:$SJ74,'PCO Log'!$E$8:$SJ$8,'Graph Data'!BA$1,'PCO Log'!$E$6:$SJ$6,"Approved")</f>
        <v>0</v>
      </c>
      <c r="BB65" s="276">
        <f>SUMIFS('PCO Log'!$E74:$SJ74,'PCO Log'!$E$8:$SJ$8,'Graph Data'!BB$1,'PCO Log'!$E$6:$SJ$6,"Approved")</f>
        <v>0</v>
      </c>
      <c r="BC65" s="276">
        <f>SUMIFS('PCO Log'!$E74:$SJ74,'PCO Log'!$E$8:$SJ$8,'Graph Data'!BC$1,'PCO Log'!$E$6:$SJ$6,"Approved")</f>
        <v>0</v>
      </c>
      <c r="BD65" s="276">
        <f>SUMIFS('PCO Log'!$E74:$SJ74,'PCO Log'!$E$8:$SJ$8,'Graph Data'!BD$1,'PCO Log'!$E$6:$SJ$6,"Approved")</f>
        <v>0</v>
      </c>
      <c r="BE65" s="276">
        <f>SUMIFS('PCO Log'!$E74:$SJ74,'PCO Log'!$E$8:$SJ$8,'Graph Data'!BE$1,'PCO Log'!$E$6:$SJ$6,"Approved")</f>
        <v>0</v>
      </c>
      <c r="BF65" s="276">
        <f>SUMIFS('PCO Log'!$E74:$SJ74,'PCO Log'!$E$8:$SJ$8,'Graph Data'!BF$1,'PCO Log'!$E$6:$SJ$6,"Approved")</f>
        <v>0</v>
      </c>
      <c r="BG65" s="276">
        <f>SUMIFS('PCO Log'!$E74:$SJ74,'PCO Log'!$E$8:$SJ$8,'Graph Data'!BG$1,'PCO Log'!$E$6:$SJ$6,"Approved")</f>
        <v>0</v>
      </c>
      <c r="BH65" s="276">
        <f>SUMIFS('PCO Log'!$E74:$SJ74,'PCO Log'!$E$8:$SJ$8,'Graph Data'!BH$1,'PCO Log'!$E$6:$SJ$6,"Approved")</f>
        <v>0</v>
      </c>
      <c r="BI65" s="276">
        <f>SUMIFS('PCO Log'!$E74:$SJ74,'PCO Log'!$E$8:$SJ$8,'Graph Data'!BI$1,'PCO Log'!$E$6:$SJ$6,"Approved")</f>
        <v>0</v>
      </c>
      <c r="BJ65" s="276">
        <f>SUMIFS('PCO Log'!$E74:$SJ74,'PCO Log'!$E$8:$SJ$8,'Graph Data'!BJ$1,'PCO Log'!$E$6:$SJ$6,"Approved")</f>
        <v>0</v>
      </c>
      <c r="BK65" s="276">
        <f>SUMIFS('PCO Log'!$E74:$SJ74,'PCO Log'!$E$8:$SJ$8,'Graph Data'!BK$1,'PCO Log'!$E$6:$SJ$6,"Approved")</f>
        <v>0</v>
      </c>
      <c r="BL65" s="276">
        <f>SUMIFS('PCO Log'!$E74:$SJ74,'PCO Log'!$E$8:$SJ$8,'Graph Data'!BL$1,'PCO Log'!$E$6:$SJ$6,"Approved")</f>
        <v>0</v>
      </c>
      <c r="BM65" s="276">
        <f>SUMIFS('PCO Log'!$E74:$SJ74,'PCO Log'!$E$8:$SJ$8,'Graph Data'!BM$1,'PCO Log'!$E$6:$SJ$6,"Approved")</f>
        <v>0</v>
      </c>
      <c r="BN65" s="276">
        <f>SUMIFS('PCO Log'!$E74:$SJ74,'PCO Log'!$E$8:$SJ$8,'Graph Data'!BN$1,'PCO Log'!$E$6:$SJ$6,"Approved")</f>
        <v>0</v>
      </c>
      <c r="BO65" s="276">
        <f>SUMIFS('PCO Log'!$E74:$SJ74,'PCO Log'!$E$8:$SJ$8,'Graph Data'!BO$1,'PCO Log'!$E$6:$SJ$6,"Approved")</f>
        <v>0</v>
      </c>
      <c r="BP65" s="276">
        <f>SUMIFS('PCO Log'!$E74:$SJ74,'PCO Log'!$E$8:$SJ$8,'Graph Data'!BP$1,'PCO Log'!$E$6:$SJ$6,"Approved")</f>
        <v>0</v>
      </c>
      <c r="BQ65" s="276">
        <f>SUMIFS('PCO Log'!$E74:$SJ74,'PCO Log'!$E$8:$SJ$8,'Graph Data'!BQ$1,'PCO Log'!$E$6:$SJ$6,"Approved")</f>
        <v>0</v>
      </c>
      <c r="BR65" s="276">
        <f>SUMIFS('PCO Log'!$E74:$SJ74,'PCO Log'!$E$8:$SJ$8,'Graph Data'!BR$1,'PCO Log'!$E$6:$SJ$6,"Approved")</f>
        <v>0</v>
      </c>
      <c r="BS65" s="276">
        <f>SUMIFS('PCO Log'!$E74:$SJ74,'PCO Log'!$E$8:$SJ$8,'Graph Data'!BS$1,'PCO Log'!$E$6:$SJ$6,"Approved")</f>
        <v>0</v>
      </c>
      <c r="BT65" s="276">
        <f>SUMIFS('PCO Log'!$E74:$SJ74,'PCO Log'!$E$8:$SJ$8,'Graph Data'!BT$1,'PCO Log'!$E$6:$SJ$6,"Approved")</f>
        <v>0</v>
      </c>
      <c r="BU65" s="276">
        <f>SUMIFS('PCO Log'!$E74:$SJ74,'PCO Log'!$E$8:$SJ$8,'Graph Data'!BU$1,'PCO Log'!$E$6:$SJ$6,"Approved")</f>
        <v>0</v>
      </c>
      <c r="BV65" s="276">
        <f>SUMIFS('PCO Log'!$E74:$SJ74,'PCO Log'!$E$8:$SJ$8,'Graph Data'!BV$1,'PCO Log'!$E$6:$SJ$6,"Approved")</f>
        <v>0</v>
      </c>
      <c r="BW65" s="276">
        <f>SUMIFS('PCO Log'!$E74:$SJ74,'PCO Log'!$E$8:$SJ$8,'Graph Data'!BW$1,'PCO Log'!$E$6:$SJ$6,"Approved")</f>
        <v>0</v>
      </c>
    </row>
    <row r="66" spans="1:75" x14ac:dyDescent="0.25">
      <c r="A66" s="273" t="s">
        <v>417</v>
      </c>
      <c r="B66" s="273">
        <f>'PCO Log'!BQ6</f>
        <v>0</v>
      </c>
      <c r="C66" s="273">
        <f>'PCO Log'!BQ4</f>
        <v>0</v>
      </c>
      <c r="D66" s="273">
        <f>'PCO Log'!BQ7</f>
        <v>0</v>
      </c>
      <c r="E66" s="273">
        <f>'PCO Log'!BQ3</f>
        <v>0</v>
      </c>
      <c r="F66" s="276">
        <f>'PCO Log'!BQ9</f>
        <v>0</v>
      </c>
      <c r="G66" s="277">
        <f>'PCO Log'!BQ5</f>
        <v>0</v>
      </c>
      <c r="J66" s="273" t="s">
        <v>275</v>
      </c>
      <c r="K66" s="278">
        <v>2</v>
      </c>
      <c r="L66" s="273" t="s">
        <v>338</v>
      </c>
      <c r="N66" s="273" t="str">
        <f>'Pay App 1'!B126</f>
        <v>14 20 00</v>
      </c>
      <c r="O66" s="273" t="str">
        <f>'Pay App 1'!C126</f>
        <v>Elevator</v>
      </c>
      <c r="P66" s="276">
        <f>SUMIFS('PCO Log'!$E75:$SJ75,'PCO Log'!$E$8:$SJ$8,'Graph Data'!P$1,'PCO Log'!$E$6:$SJ$6,"Approved")</f>
        <v>0</v>
      </c>
      <c r="Q66" s="276">
        <f>SUMIFS('PCO Log'!$E75:$SJ75,'PCO Log'!$E$8:$SJ$8,'Graph Data'!Q$1,'PCO Log'!$E$6:$SJ$6,"Approved")</f>
        <v>0</v>
      </c>
      <c r="R66" s="276">
        <f>SUMIFS('PCO Log'!$E75:$SJ75,'PCO Log'!$E$8:$SJ$8,'Graph Data'!R$1,'PCO Log'!$E$6:$SJ$6,"Approved")</f>
        <v>0</v>
      </c>
      <c r="S66" s="276">
        <f>SUMIFS('PCO Log'!$E75:$SJ75,'PCO Log'!$E$8:$SJ$8,'Graph Data'!S$1,'PCO Log'!$E$6:$SJ$6,"Approved")</f>
        <v>0</v>
      </c>
      <c r="T66" s="276">
        <f>SUMIFS('PCO Log'!$E75:$SJ75,'PCO Log'!$E$8:$SJ$8,'Graph Data'!T$1,'PCO Log'!$E$6:$SJ$6,"Approved")</f>
        <v>0</v>
      </c>
      <c r="U66" s="276">
        <f>SUMIFS('PCO Log'!$E75:$SJ75,'PCO Log'!$E$8:$SJ$8,'Graph Data'!U$1,'PCO Log'!$E$6:$SJ$6,"Approved")</f>
        <v>0</v>
      </c>
      <c r="V66" s="276">
        <f>SUMIFS('PCO Log'!$E75:$SJ75,'PCO Log'!$E$8:$SJ$8,'Graph Data'!V$1,'PCO Log'!$E$6:$SJ$6,"Approved")</f>
        <v>0</v>
      </c>
      <c r="W66" s="276">
        <f>SUMIFS('PCO Log'!$E75:$SJ75,'PCO Log'!$E$8:$SJ$8,'Graph Data'!W$1,'PCO Log'!$E$6:$SJ$6,"Approved")</f>
        <v>0</v>
      </c>
      <c r="X66" s="276">
        <f>SUMIFS('PCO Log'!$E75:$SJ75,'PCO Log'!$E$8:$SJ$8,'Graph Data'!X$1,'PCO Log'!$E$6:$SJ$6,"Approved")</f>
        <v>0</v>
      </c>
      <c r="Y66" s="276">
        <f>SUMIFS('PCO Log'!$E75:$SJ75,'PCO Log'!$E$8:$SJ$8,'Graph Data'!Y$1,'PCO Log'!$E$6:$SJ$6,"Approved")</f>
        <v>0</v>
      </c>
      <c r="Z66" s="276">
        <f>SUMIFS('PCO Log'!$E75:$SJ75,'PCO Log'!$E$8:$SJ$8,'Graph Data'!Z$1,'PCO Log'!$E$6:$SJ$6,"Approved")</f>
        <v>0</v>
      </c>
      <c r="AA66" s="276">
        <f>SUMIFS('PCO Log'!$E75:$SJ75,'PCO Log'!$E$8:$SJ$8,'Graph Data'!AA$1,'PCO Log'!$E$6:$SJ$6,"Approved")</f>
        <v>0</v>
      </c>
      <c r="AB66" s="276">
        <f>SUMIFS('PCO Log'!$E75:$SJ75,'PCO Log'!$E$8:$SJ$8,'Graph Data'!AB$1,'PCO Log'!$E$6:$SJ$6,"Approved")</f>
        <v>0</v>
      </c>
      <c r="AC66" s="276">
        <f>SUMIFS('PCO Log'!$E75:$SJ75,'PCO Log'!$E$8:$SJ$8,'Graph Data'!AC$1,'PCO Log'!$E$6:$SJ$6,"Approved")</f>
        <v>0</v>
      </c>
      <c r="AD66" s="276">
        <f>SUMIFS('PCO Log'!$E75:$SJ75,'PCO Log'!$E$8:$SJ$8,'Graph Data'!AD$1,'PCO Log'!$E$6:$SJ$6,"Approved")</f>
        <v>0</v>
      </c>
      <c r="AE66" s="276">
        <f>SUMIFS('PCO Log'!$E75:$SJ75,'PCO Log'!$E$8:$SJ$8,'Graph Data'!AE$1,'PCO Log'!$E$6:$SJ$6,"Approved")</f>
        <v>0</v>
      </c>
      <c r="AF66" s="276">
        <f>SUMIFS('PCO Log'!$E75:$SJ75,'PCO Log'!$E$8:$SJ$8,'Graph Data'!AF$1,'PCO Log'!$E$6:$SJ$6,"Approved")</f>
        <v>0</v>
      </c>
      <c r="AG66" s="276">
        <f>SUMIFS('PCO Log'!$E75:$SJ75,'PCO Log'!$E$8:$SJ$8,'Graph Data'!AG$1,'PCO Log'!$E$6:$SJ$6,"Approved")</f>
        <v>0</v>
      </c>
      <c r="AH66" s="276">
        <f>SUMIFS('PCO Log'!$E75:$SJ75,'PCO Log'!$E$8:$SJ$8,'Graph Data'!AH$1,'PCO Log'!$E$6:$SJ$6,"Approved")</f>
        <v>0</v>
      </c>
      <c r="AI66" s="276">
        <f>SUMIFS('PCO Log'!$E75:$SJ75,'PCO Log'!$E$8:$SJ$8,'Graph Data'!AI$1,'PCO Log'!$E$6:$SJ$6,"Approved")</f>
        <v>0</v>
      </c>
      <c r="AJ66" s="276">
        <f>SUMIFS('PCO Log'!$E75:$SJ75,'PCO Log'!$E$8:$SJ$8,'Graph Data'!AJ$1,'PCO Log'!$E$6:$SJ$6,"Approved")</f>
        <v>0</v>
      </c>
      <c r="AK66" s="276">
        <f>SUMIFS('PCO Log'!$E75:$SJ75,'PCO Log'!$E$8:$SJ$8,'Graph Data'!AK$1,'PCO Log'!$E$6:$SJ$6,"Approved")</f>
        <v>0</v>
      </c>
      <c r="AL66" s="276">
        <f>SUMIFS('PCO Log'!$E75:$SJ75,'PCO Log'!$E$8:$SJ$8,'Graph Data'!AL$1,'PCO Log'!$E$6:$SJ$6,"Approved")</f>
        <v>0</v>
      </c>
      <c r="AM66" s="276">
        <f>SUMIFS('PCO Log'!$E75:$SJ75,'PCO Log'!$E$8:$SJ$8,'Graph Data'!AM$1,'PCO Log'!$E$6:$SJ$6,"Approved")</f>
        <v>0</v>
      </c>
      <c r="AN66" s="276">
        <f>SUMIFS('PCO Log'!$E75:$SJ75,'PCO Log'!$E$8:$SJ$8,'Graph Data'!AN$1,'PCO Log'!$E$6:$SJ$6,"Approved")</f>
        <v>0</v>
      </c>
      <c r="AO66" s="276">
        <f>SUMIFS('PCO Log'!$E75:$SJ75,'PCO Log'!$E$8:$SJ$8,'Graph Data'!AO$1,'PCO Log'!$E$6:$SJ$6,"Approved")</f>
        <v>0</v>
      </c>
      <c r="AP66" s="276">
        <f>SUMIFS('PCO Log'!$E75:$SJ75,'PCO Log'!$E$8:$SJ$8,'Graph Data'!AP$1,'PCO Log'!$E$6:$SJ$6,"Approved")</f>
        <v>0</v>
      </c>
      <c r="AQ66" s="276">
        <f>SUMIFS('PCO Log'!$E75:$SJ75,'PCO Log'!$E$8:$SJ$8,'Graph Data'!AQ$1,'PCO Log'!$E$6:$SJ$6,"Approved")</f>
        <v>0</v>
      </c>
      <c r="AR66" s="276">
        <f>SUMIFS('PCO Log'!$E75:$SJ75,'PCO Log'!$E$8:$SJ$8,'Graph Data'!AR$1,'PCO Log'!$E$6:$SJ$6,"Approved")</f>
        <v>0</v>
      </c>
      <c r="AS66" s="276">
        <f>SUMIFS('PCO Log'!$E75:$SJ75,'PCO Log'!$E$8:$SJ$8,'Graph Data'!AS$1,'PCO Log'!$E$6:$SJ$6,"Approved")</f>
        <v>0</v>
      </c>
      <c r="AT66" s="276">
        <f>SUMIFS('PCO Log'!$E75:$SJ75,'PCO Log'!$E$8:$SJ$8,'Graph Data'!AT$1,'PCO Log'!$E$6:$SJ$6,"Approved")</f>
        <v>0</v>
      </c>
      <c r="AU66" s="276">
        <f>SUMIFS('PCO Log'!$E75:$SJ75,'PCO Log'!$E$8:$SJ$8,'Graph Data'!AU$1,'PCO Log'!$E$6:$SJ$6,"Approved")</f>
        <v>0</v>
      </c>
      <c r="AV66" s="276">
        <f>SUMIFS('PCO Log'!$E75:$SJ75,'PCO Log'!$E$8:$SJ$8,'Graph Data'!AV$1,'PCO Log'!$E$6:$SJ$6,"Approved")</f>
        <v>0</v>
      </c>
      <c r="AW66" s="276">
        <f>SUMIFS('PCO Log'!$E75:$SJ75,'PCO Log'!$E$8:$SJ$8,'Graph Data'!AW$1,'PCO Log'!$E$6:$SJ$6,"Approved")</f>
        <v>0</v>
      </c>
      <c r="AX66" s="276">
        <f>SUMIFS('PCO Log'!$E75:$SJ75,'PCO Log'!$E$8:$SJ$8,'Graph Data'!AX$1,'PCO Log'!$E$6:$SJ$6,"Approved")</f>
        <v>0</v>
      </c>
      <c r="AY66" s="276">
        <f>SUMIFS('PCO Log'!$E75:$SJ75,'PCO Log'!$E$8:$SJ$8,'Graph Data'!AY$1,'PCO Log'!$E$6:$SJ$6,"Approved")</f>
        <v>0</v>
      </c>
      <c r="AZ66" s="276">
        <f>SUMIFS('PCO Log'!$E75:$SJ75,'PCO Log'!$E$8:$SJ$8,'Graph Data'!AZ$1,'PCO Log'!$E$6:$SJ$6,"Approved")</f>
        <v>0</v>
      </c>
      <c r="BA66" s="276">
        <f>SUMIFS('PCO Log'!$E75:$SJ75,'PCO Log'!$E$8:$SJ$8,'Graph Data'!BA$1,'PCO Log'!$E$6:$SJ$6,"Approved")</f>
        <v>0</v>
      </c>
      <c r="BB66" s="276">
        <f>SUMIFS('PCO Log'!$E75:$SJ75,'PCO Log'!$E$8:$SJ$8,'Graph Data'!BB$1,'PCO Log'!$E$6:$SJ$6,"Approved")</f>
        <v>0</v>
      </c>
      <c r="BC66" s="276">
        <f>SUMIFS('PCO Log'!$E75:$SJ75,'PCO Log'!$E$8:$SJ$8,'Graph Data'!BC$1,'PCO Log'!$E$6:$SJ$6,"Approved")</f>
        <v>0</v>
      </c>
      <c r="BD66" s="276">
        <f>SUMIFS('PCO Log'!$E75:$SJ75,'PCO Log'!$E$8:$SJ$8,'Graph Data'!BD$1,'PCO Log'!$E$6:$SJ$6,"Approved")</f>
        <v>0</v>
      </c>
      <c r="BE66" s="276">
        <f>SUMIFS('PCO Log'!$E75:$SJ75,'PCO Log'!$E$8:$SJ$8,'Graph Data'!BE$1,'PCO Log'!$E$6:$SJ$6,"Approved")</f>
        <v>0</v>
      </c>
      <c r="BF66" s="276">
        <f>SUMIFS('PCO Log'!$E75:$SJ75,'PCO Log'!$E$8:$SJ$8,'Graph Data'!BF$1,'PCO Log'!$E$6:$SJ$6,"Approved")</f>
        <v>0</v>
      </c>
      <c r="BG66" s="276">
        <f>SUMIFS('PCO Log'!$E75:$SJ75,'PCO Log'!$E$8:$SJ$8,'Graph Data'!BG$1,'PCO Log'!$E$6:$SJ$6,"Approved")</f>
        <v>0</v>
      </c>
      <c r="BH66" s="276">
        <f>SUMIFS('PCO Log'!$E75:$SJ75,'PCO Log'!$E$8:$SJ$8,'Graph Data'!BH$1,'PCO Log'!$E$6:$SJ$6,"Approved")</f>
        <v>0</v>
      </c>
      <c r="BI66" s="276">
        <f>SUMIFS('PCO Log'!$E75:$SJ75,'PCO Log'!$E$8:$SJ$8,'Graph Data'!BI$1,'PCO Log'!$E$6:$SJ$6,"Approved")</f>
        <v>0</v>
      </c>
      <c r="BJ66" s="276">
        <f>SUMIFS('PCO Log'!$E75:$SJ75,'PCO Log'!$E$8:$SJ$8,'Graph Data'!BJ$1,'PCO Log'!$E$6:$SJ$6,"Approved")</f>
        <v>0</v>
      </c>
      <c r="BK66" s="276">
        <f>SUMIFS('PCO Log'!$E75:$SJ75,'PCO Log'!$E$8:$SJ$8,'Graph Data'!BK$1,'PCO Log'!$E$6:$SJ$6,"Approved")</f>
        <v>0</v>
      </c>
      <c r="BL66" s="276">
        <f>SUMIFS('PCO Log'!$E75:$SJ75,'PCO Log'!$E$8:$SJ$8,'Graph Data'!BL$1,'PCO Log'!$E$6:$SJ$6,"Approved")</f>
        <v>0</v>
      </c>
      <c r="BM66" s="276">
        <f>SUMIFS('PCO Log'!$E75:$SJ75,'PCO Log'!$E$8:$SJ$8,'Graph Data'!BM$1,'PCO Log'!$E$6:$SJ$6,"Approved")</f>
        <v>0</v>
      </c>
      <c r="BN66" s="276">
        <f>SUMIFS('PCO Log'!$E75:$SJ75,'PCO Log'!$E$8:$SJ$8,'Graph Data'!BN$1,'PCO Log'!$E$6:$SJ$6,"Approved")</f>
        <v>0</v>
      </c>
      <c r="BO66" s="276">
        <f>SUMIFS('PCO Log'!$E75:$SJ75,'PCO Log'!$E$8:$SJ$8,'Graph Data'!BO$1,'PCO Log'!$E$6:$SJ$6,"Approved")</f>
        <v>0</v>
      </c>
      <c r="BP66" s="276">
        <f>SUMIFS('PCO Log'!$E75:$SJ75,'PCO Log'!$E$8:$SJ$8,'Graph Data'!BP$1,'PCO Log'!$E$6:$SJ$6,"Approved")</f>
        <v>0</v>
      </c>
      <c r="BQ66" s="276">
        <f>SUMIFS('PCO Log'!$E75:$SJ75,'PCO Log'!$E$8:$SJ$8,'Graph Data'!BQ$1,'PCO Log'!$E$6:$SJ$6,"Approved")</f>
        <v>0</v>
      </c>
      <c r="BR66" s="276">
        <f>SUMIFS('PCO Log'!$E75:$SJ75,'PCO Log'!$E$8:$SJ$8,'Graph Data'!BR$1,'PCO Log'!$E$6:$SJ$6,"Approved")</f>
        <v>0</v>
      </c>
      <c r="BS66" s="276">
        <f>SUMIFS('PCO Log'!$E75:$SJ75,'PCO Log'!$E$8:$SJ$8,'Graph Data'!BS$1,'PCO Log'!$E$6:$SJ$6,"Approved")</f>
        <v>0</v>
      </c>
      <c r="BT66" s="276">
        <f>SUMIFS('PCO Log'!$E75:$SJ75,'PCO Log'!$E$8:$SJ$8,'Graph Data'!BT$1,'PCO Log'!$E$6:$SJ$6,"Approved")</f>
        <v>0</v>
      </c>
      <c r="BU66" s="276">
        <f>SUMIFS('PCO Log'!$E75:$SJ75,'PCO Log'!$E$8:$SJ$8,'Graph Data'!BU$1,'PCO Log'!$E$6:$SJ$6,"Approved")</f>
        <v>0</v>
      </c>
      <c r="BV66" s="276">
        <f>SUMIFS('PCO Log'!$E75:$SJ75,'PCO Log'!$E$8:$SJ$8,'Graph Data'!BV$1,'PCO Log'!$E$6:$SJ$6,"Approved")</f>
        <v>0</v>
      </c>
      <c r="BW66" s="276">
        <f>SUMIFS('PCO Log'!$E75:$SJ75,'PCO Log'!$E$8:$SJ$8,'Graph Data'!BW$1,'PCO Log'!$E$6:$SJ$6,"Approved")</f>
        <v>0</v>
      </c>
    </row>
    <row r="67" spans="1:75" x14ac:dyDescent="0.25">
      <c r="A67" s="273" t="s">
        <v>418</v>
      </c>
      <c r="B67" s="273">
        <f>'PCO Log'!BR6</f>
        <v>0</v>
      </c>
      <c r="C67" s="273">
        <f>'PCO Log'!BR4</f>
        <v>0</v>
      </c>
      <c r="D67" s="273">
        <f>'PCO Log'!BR7</f>
        <v>0</v>
      </c>
      <c r="E67" s="273">
        <f>'PCO Log'!BR3</f>
        <v>0</v>
      </c>
      <c r="F67" s="276">
        <f>'PCO Log'!BR9</f>
        <v>0</v>
      </c>
      <c r="G67" s="277">
        <f>'PCO Log'!BR5</f>
        <v>0</v>
      </c>
      <c r="J67" s="273" t="s">
        <v>276</v>
      </c>
      <c r="K67" s="278">
        <v>3</v>
      </c>
      <c r="L67" s="273" t="s">
        <v>280</v>
      </c>
      <c r="N67" s="273" t="str">
        <f>'Pay App 1'!B127</f>
        <v>14 40 00</v>
      </c>
      <c r="O67" s="273" t="str">
        <f>'Pay App 1'!C127</f>
        <v>Lifts</v>
      </c>
      <c r="P67" s="276">
        <f>SUMIFS('PCO Log'!$E76:$SJ76,'PCO Log'!$E$8:$SJ$8,'Graph Data'!P$1,'PCO Log'!$E$6:$SJ$6,"Approved")</f>
        <v>0</v>
      </c>
      <c r="Q67" s="276">
        <f>SUMIFS('PCO Log'!$E76:$SJ76,'PCO Log'!$E$8:$SJ$8,'Graph Data'!Q$1,'PCO Log'!$E$6:$SJ$6,"Approved")</f>
        <v>0</v>
      </c>
      <c r="R67" s="276">
        <f>SUMIFS('PCO Log'!$E76:$SJ76,'PCO Log'!$E$8:$SJ$8,'Graph Data'!R$1,'PCO Log'!$E$6:$SJ$6,"Approved")</f>
        <v>0</v>
      </c>
      <c r="S67" s="276">
        <f>SUMIFS('PCO Log'!$E76:$SJ76,'PCO Log'!$E$8:$SJ$8,'Graph Data'!S$1,'PCO Log'!$E$6:$SJ$6,"Approved")</f>
        <v>0</v>
      </c>
      <c r="T67" s="276">
        <f>SUMIFS('PCO Log'!$E76:$SJ76,'PCO Log'!$E$8:$SJ$8,'Graph Data'!T$1,'PCO Log'!$E$6:$SJ$6,"Approved")</f>
        <v>0</v>
      </c>
      <c r="U67" s="276">
        <f>SUMIFS('PCO Log'!$E76:$SJ76,'PCO Log'!$E$8:$SJ$8,'Graph Data'!U$1,'PCO Log'!$E$6:$SJ$6,"Approved")</f>
        <v>0</v>
      </c>
      <c r="V67" s="276">
        <f>SUMIFS('PCO Log'!$E76:$SJ76,'PCO Log'!$E$8:$SJ$8,'Graph Data'!V$1,'PCO Log'!$E$6:$SJ$6,"Approved")</f>
        <v>0</v>
      </c>
      <c r="W67" s="276">
        <f>SUMIFS('PCO Log'!$E76:$SJ76,'PCO Log'!$E$8:$SJ$8,'Graph Data'!W$1,'PCO Log'!$E$6:$SJ$6,"Approved")</f>
        <v>0</v>
      </c>
      <c r="X67" s="276">
        <f>SUMIFS('PCO Log'!$E76:$SJ76,'PCO Log'!$E$8:$SJ$8,'Graph Data'!X$1,'PCO Log'!$E$6:$SJ$6,"Approved")</f>
        <v>0</v>
      </c>
      <c r="Y67" s="276">
        <f>SUMIFS('PCO Log'!$E76:$SJ76,'PCO Log'!$E$8:$SJ$8,'Graph Data'!Y$1,'PCO Log'!$E$6:$SJ$6,"Approved")</f>
        <v>0</v>
      </c>
      <c r="Z67" s="276">
        <f>SUMIFS('PCO Log'!$E76:$SJ76,'PCO Log'!$E$8:$SJ$8,'Graph Data'!Z$1,'PCO Log'!$E$6:$SJ$6,"Approved")</f>
        <v>0</v>
      </c>
      <c r="AA67" s="276">
        <f>SUMIFS('PCO Log'!$E76:$SJ76,'PCO Log'!$E$8:$SJ$8,'Graph Data'!AA$1,'PCO Log'!$E$6:$SJ$6,"Approved")</f>
        <v>0</v>
      </c>
      <c r="AB67" s="276">
        <f>SUMIFS('PCO Log'!$E76:$SJ76,'PCO Log'!$E$8:$SJ$8,'Graph Data'!AB$1,'PCO Log'!$E$6:$SJ$6,"Approved")</f>
        <v>0</v>
      </c>
      <c r="AC67" s="276">
        <f>SUMIFS('PCO Log'!$E76:$SJ76,'PCO Log'!$E$8:$SJ$8,'Graph Data'!AC$1,'PCO Log'!$E$6:$SJ$6,"Approved")</f>
        <v>0</v>
      </c>
      <c r="AD67" s="276">
        <f>SUMIFS('PCO Log'!$E76:$SJ76,'PCO Log'!$E$8:$SJ$8,'Graph Data'!AD$1,'PCO Log'!$E$6:$SJ$6,"Approved")</f>
        <v>0</v>
      </c>
      <c r="AE67" s="276">
        <f>SUMIFS('PCO Log'!$E76:$SJ76,'PCO Log'!$E$8:$SJ$8,'Graph Data'!AE$1,'PCO Log'!$E$6:$SJ$6,"Approved")</f>
        <v>0</v>
      </c>
      <c r="AF67" s="276">
        <f>SUMIFS('PCO Log'!$E76:$SJ76,'PCO Log'!$E$8:$SJ$8,'Graph Data'!AF$1,'PCO Log'!$E$6:$SJ$6,"Approved")</f>
        <v>0</v>
      </c>
      <c r="AG67" s="276">
        <f>SUMIFS('PCO Log'!$E76:$SJ76,'PCO Log'!$E$8:$SJ$8,'Graph Data'!AG$1,'PCO Log'!$E$6:$SJ$6,"Approved")</f>
        <v>0</v>
      </c>
      <c r="AH67" s="276">
        <f>SUMIFS('PCO Log'!$E76:$SJ76,'PCO Log'!$E$8:$SJ$8,'Graph Data'!AH$1,'PCO Log'!$E$6:$SJ$6,"Approved")</f>
        <v>0</v>
      </c>
      <c r="AI67" s="276">
        <f>SUMIFS('PCO Log'!$E76:$SJ76,'PCO Log'!$E$8:$SJ$8,'Graph Data'!AI$1,'PCO Log'!$E$6:$SJ$6,"Approved")</f>
        <v>0</v>
      </c>
      <c r="AJ67" s="276">
        <f>SUMIFS('PCO Log'!$E76:$SJ76,'PCO Log'!$E$8:$SJ$8,'Graph Data'!AJ$1,'PCO Log'!$E$6:$SJ$6,"Approved")</f>
        <v>0</v>
      </c>
      <c r="AK67" s="276">
        <f>SUMIFS('PCO Log'!$E76:$SJ76,'PCO Log'!$E$8:$SJ$8,'Graph Data'!AK$1,'PCO Log'!$E$6:$SJ$6,"Approved")</f>
        <v>0</v>
      </c>
      <c r="AL67" s="276">
        <f>SUMIFS('PCO Log'!$E76:$SJ76,'PCO Log'!$E$8:$SJ$8,'Graph Data'!AL$1,'PCO Log'!$E$6:$SJ$6,"Approved")</f>
        <v>0</v>
      </c>
      <c r="AM67" s="276">
        <f>SUMIFS('PCO Log'!$E76:$SJ76,'PCO Log'!$E$8:$SJ$8,'Graph Data'!AM$1,'PCO Log'!$E$6:$SJ$6,"Approved")</f>
        <v>0</v>
      </c>
      <c r="AN67" s="276">
        <f>SUMIFS('PCO Log'!$E76:$SJ76,'PCO Log'!$E$8:$SJ$8,'Graph Data'!AN$1,'PCO Log'!$E$6:$SJ$6,"Approved")</f>
        <v>0</v>
      </c>
      <c r="AO67" s="276">
        <f>SUMIFS('PCO Log'!$E76:$SJ76,'PCO Log'!$E$8:$SJ$8,'Graph Data'!AO$1,'PCO Log'!$E$6:$SJ$6,"Approved")</f>
        <v>0</v>
      </c>
      <c r="AP67" s="276">
        <f>SUMIFS('PCO Log'!$E76:$SJ76,'PCO Log'!$E$8:$SJ$8,'Graph Data'!AP$1,'PCO Log'!$E$6:$SJ$6,"Approved")</f>
        <v>0</v>
      </c>
      <c r="AQ67" s="276">
        <f>SUMIFS('PCO Log'!$E76:$SJ76,'PCO Log'!$E$8:$SJ$8,'Graph Data'!AQ$1,'PCO Log'!$E$6:$SJ$6,"Approved")</f>
        <v>0</v>
      </c>
      <c r="AR67" s="276">
        <f>SUMIFS('PCO Log'!$E76:$SJ76,'PCO Log'!$E$8:$SJ$8,'Graph Data'!AR$1,'PCO Log'!$E$6:$SJ$6,"Approved")</f>
        <v>0</v>
      </c>
      <c r="AS67" s="276">
        <f>SUMIFS('PCO Log'!$E76:$SJ76,'PCO Log'!$E$8:$SJ$8,'Graph Data'!AS$1,'PCO Log'!$E$6:$SJ$6,"Approved")</f>
        <v>0</v>
      </c>
      <c r="AT67" s="276">
        <f>SUMIFS('PCO Log'!$E76:$SJ76,'PCO Log'!$E$8:$SJ$8,'Graph Data'!AT$1,'PCO Log'!$E$6:$SJ$6,"Approved")</f>
        <v>0</v>
      </c>
      <c r="AU67" s="276">
        <f>SUMIFS('PCO Log'!$E76:$SJ76,'PCO Log'!$E$8:$SJ$8,'Graph Data'!AU$1,'PCO Log'!$E$6:$SJ$6,"Approved")</f>
        <v>0</v>
      </c>
      <c r="AV67" s="276">
        <f>SUMIFS('PCO Log'!$E76:$SJ76,'PCO Log'!$E$8:$SJ$8,'Graph Data'!AV$1,'PCO Log'!$E$6:$SJ$6,"Approved")</f>
        <v>0</v>
      </c>
      <c r="AW67" s="276">
        <f>SUMIFS('PCO Log'!$E76:$SJ76,'PCO Log'!$E$8:$SJ$8,'Graph Data'!AW$1,'PCO Log'!$E$6:$SJ$6,"Approved")</f>
        <v>0</v>
      </c>
      <c r="AX67" s="276">
        <f>SUMIFS('PCO Log'!$E76:$SJ76,'PCO Log'!$E$8:$SJ$8,'Graph Data'!AX$1,'PCO Log'!$E$6:$SJ$6,"Approved")</f>
        <v>0</v>
      </c>
      <c r="AY67" s="276">
        <f>SUMIFS('PCO Log'!$E76:$SJ76,'PCO Log'!$E$8:$SJ$8,'Graph Data'!AY$1,'PCO Log'!$E$6:$SJ$6,"Approved")</f>
        <v>0</v>
      </c>
      <c r="AZ67" s="276">
        <f>SUMIFS('PCO Log'!$E76:$SJ76,'PCO Log'!$E$8:$SJ$8,'Graph Data'!AZ$1,'PCO Log'!$E$6:$SJ$6,"Approved")</f>
        <v>0</v>
      </c>
      <c r="BA67" s="276">
        <f>SUMIFS('PCO Log'!$E76:$SJ76,'PCO Log'!$E$8:$SJ$8,'Graph Data'!BA$1,'PCO Log'!$E$6:$SJ$6,"Approved")</f>
        <v>0</v>
      </c>
      <c r="BB67" s="276">
        <f>SUMIFS('PCO Log'!$E76:$SJ76,'PCO Log'!$E$8:$SJ$8,'Graph Data'!BB$1,'PCO Log'!$E$6:$SJ$6,"Approved")</f>
        <v>0</v>
      </c>
      <c r="BC67" s="276">
        <f>SUMIFS('PCO Log'!$E76:$SJ76,'PCO Log'!$E$8:$SJ$8,'Graph Data'!BC$1,'PCO Log'!$E$6:$SJ$6,"Approved")</f>
        <v>0</v>
      </c>
      <c r="BD67" s="276">
        <f>SUMIFS('PCO Log'!$E76:$SJ76,'PCO Log'!$E$8:$SJ$8,'Graph Data'!BD$1,'PCO Log'!$E$6:$SJ$6,"Approved")</f>
        <v>0</v>
      </c>
      <c r="BE67" s="276">
        <f>SUMIFS('PCO Log'!$E76:$SJ76,'PCO Log'!$E$8:$SJ$8,'Graph Data'!BE$1,'PCO Log'!$E$6:$SJ$6,"Approved")</f>
        <v>0</v>
      </c>
      <c r="BF67" s="276">
        <f>SUMIFS('PCO Log'!$E76:$SJ76,'PCO Log'!$E$8:$SJ$8,'Graph Data'!BF$1,'PCO Log'!$E$6:$SJ$6,"Approved")</f>
        <v>0</v>
      </c>
      <c r="BG67" s="276">
        <f>SUMIFS('PCO Log'!$E76:$SJ76,'PCO Log'!$E$8:$SJ$8,'Graph Data'!BG$1,'PCO Log'!$E$6:$SJ$6,"Approved")</f>
        <v>0</v>
      </c>
      <c r="BH67" s="276">
        <f>SUMIFS('PCO Log'!$E76:$SJ76,'PCO Log'!$E$8:$SJ$8,'Graph Data'!BH$1,'PCO Log'!$E$6:$SJ$6,"Approved")</f>
        <v>0</v>
      </c>
      <c r="BI67" s="276">
        <f>SUMIFS('PCO Log'!$E76:$SJ76,'PCO Log'!$E$8:$SJ$8,'Graph Data'!BI$1,'PCO Log'!$E$6:$SJ$6,"Approved")</f>
        <v>0</v>
      </c>
      <c r="BJ67" s="276">
        <f>SUMIFS('PCO Log'!$E76:$SJ76,'PCO Log'!$E$8:$SJ$8,'Graph Data'!BJ$1,'PCO Log'!$E$6:$SJ$6,"Approved")</f>
        <v>0</v>
      </c>
      <c r="BK67" s="276">
        <f>SUMIFS('PCO Log'!$E76:$SJ76,'PCO Log'!$E$8:$SJ$8,'Graph Data'!BK$1,'PCO Log'!$E$6:$SJ$6,"Approved")</f>
        <v>0</v>
      </c>
      <c r="BL67" s="276">
        <f>SUMIFS('PCO Log'!$E76:$SJ76,'PCO Log'!$E$8:$SJ$8,'Graph Data'!BL$1,'PCO Log'!$E$6:$SJ$6,"Approved")</f>
        <v>0</v>
      </c>
      <c r="BM67" s="276">
        <f>SUMIFS('PCO Log'!$E76:$SJ76,'PCO Log'!$E$8:$SJ$8,'Graph Data'!BM$1,'PCO Log'!$E$6:$SJ$6,"Approved")</f>
        <v>0</v>
      </c>
      <c r="BN67" s="276">
        <f>SUMIFS('PCO Log'!$E76:$SJ76,'PCO Log'!$E$8:$SJ$8,'Graph Data'!BN$1,'PCO Log'!$E$6:$SJ$6,"Approved")</f>
        <v>0</v>
      </c>
      <c r="BO67" s="276">
        <f>SUMIFS('PCO Log'!$E76:$SJ76,'PCO Log'!$E$8:$SJ$8,'Graph Data'!BO$1,'PCO Log'!$E$6:$SJ$6,"Approved")</f>
        <v>0</v>
      </c>
      <c r="BP67" s="276">
        <f>SUMIFS('PCO Log'!$E76:$SJ76,'PCO Log'!$E$8:$SJ$8,'Graph Data'!BP$1,'PCO Log'!$E$6:$SJ$6,"Approved")</f>
        <v>0</v>
      </c>
      <c r="BQ67" s="276">
        <f>SUMIFS('PCO Log'!$E76:$SJ76,'PCO Log'!$E$8:$SJ$8,'Graph Data'!BQ$1,'PCO Log'!$E$6:$SJ$6,"Approved")</f>
        <v>0</v>
      </c>
      <c r="BR67" s="276">
        <f>SUMIFS('PCO Log'!$E76:$SJ76,'PCO Log'!$E$8:$SJ$8,'Graph Data'!BR$1,'PCO Log'!$E$6:$SJ$6,"Approved")</f>
        <v>0</v>
      </c>
      <c r="BS67" s="276">
        <f>SUMIFS('PCO Log'!$E76:$SJ76,'PCO Log'!$E$8:$SJ$8,'Graph Data'!BS$1,'PCO Log'!$E$6:$SJ$6,"Approved")</f>
        <v>0</v>
      </c>
      <c r="BT67" s="276">
        <f>SUMIFS('PCO Log'!$E76:$SJ76,'PCO Log'!$E$8:$SJ$8,'Graph Data'!BT$1,'PCO Log'!$E$6:$SJ$6,"Approved")</f>
        <v>0</v>
      </c>
      <c r="BU67" s="276">
        <f>SUMIFS('PCO Log'!$E76:$SJ76,'PCO Log'!$E$8:$SJ$8,'Graph Data'!BU$1,'PCO Log'!$E$6:$SJ$6,"Approved")</f>
        <v>0</v>
      </c>
      <c r="BV67" s="276">
        <f>SUMIFS('PCO Log'!$E76:$SJ76,'PCO Log'!$E$8:$SJ$8,'Graph Data'!BV$1,'PCO Log'!$E$6:$SJ$6,"Approved")</f>
        <v>0</v>
      </c>
      <c r="BW67" s="276">
        <f>SUMIFS('PCO Log'!$E76:$SJ76,'PCO Log'!$E$8:$SJ$8,'Graph Data'!BW$1,'PCO Log'!$E$6:$SJ$6,"Approved")</f>
        <v>0</v>
      </c>
    </row>
    <row r="68" spans="1:75" x14ac:dyDescent="0.25">
      <c r="A68" s="273" t="s">
        <v>419</v>
      </c>
      <c r="B68" s="273">
        <f>'PCO Log'!BS6</f>
        <v>0</v>
      </c>
      <c r="C68" s="273">
        <f>'PCO Log'!BS4</f>
        <v>0</v>
      </c>
      <c r="D68" s="273">
        <f>'PCO Log'!BS7</f>
        <v>0</v>
      </c>
      <c r="E68" s="273">
        <f>'PCO Log'!BS3</f>
        <v>0</v>
      </c>
      <c r="F68" s="276">
        <f>'PCO Log'!BS9</f>
        <v>0</v>
      </c>
      <c r="G68" s="277">
        <f>'PCO Log'!BS5</f>
        <v>0</v>
      </c>
      <c r="J68" s="273" t="s">
        <v>277</v>
      </c>
      <c r="K68" s="278">
        <v>4</v>
      </c>
      <c r="L68" s="273" t="s">
        <v>347</v>
      </c>
      <c r="N68" s="273" t="str">
        <f>'Pay App 1'!B128</f>
        <v>20 00 00</v>
      </c>
      <c r="O68" s="273" t="str">
        <f>'Pay App 1'!C128</f>
        <v>Mechanical/Plumbing</v>
      </c>
      <c r="P68" s="276">
        <f>SUMIFS('PCO Log'!$E77:$SJ77,'PCO Log'!$E$8:$SJ$8,'Graph Data'!P$1,'PCO Log'!$E$6:$SJ$6,"Approved")</f>
        <v>0</v>
      </c>
      <c r="Q68" s="276">
        <f>SUMIFS('PCO Log'!$E77:$SJ77,'PCO Log'!$E$8:$SJ$8,'Graph Data'!Q$1,'PCO Log'!$E$6:$SJ$6,"Approved")</f>
        <v>0</v>
      </c>
      <c r="R68" s="276">
        <f>SUMIFS('PCO Log'!$E77:$SJ77,'PCO Log'!$E$8:$SJ$8,'Graph Data'!R$1,'PCO Log'!$E$6:$SJ$6,"Approved")</f>
        <v>0</v>
      </c>
      <c r="S68" s="276">
        <f>SUMIFS('PCO Log'!$E77:$SJ77,'PCO Log'!$E$8:$SJ$8,'Graph Data'!S$1,'PCO Log'!$E$6:$SJ$6,"Approved")</f>
        <v>0</v>
      </c>
      <c r="T68" s="276">
        <f>SUMIFS('PCO Log'!$E77:$SJ77,'PCO Log'!$E$8:$SJ$8,'Graph Data'!T$1,'PCO Log'!$E$6:$SJ$6,"Approved")</f>
        <v>0</v>
      </c>
      <c r="U68" s="276">
        <f>SUMIFS('PCO Log'!$E77:$SJ77,'PCO Log'!$E$8:$SJ$8,'Graph Data'!U$1,'PCO Log'!$E$6:$SJ$6,"Approved")</f>
        <v>0</v>
      </c>
      <c r="V68" s="276">
        <f>SUMIFS('PCO Log'!$E77:$SJ77,'PCO Log'!$E$8:$SJ$8,'Graph Data'!V$1,'PCO Log'!$E$6:$SJ$6,"Approved")</f>
        <v>0</v>
      </c>
      <c r="W68" s="276">
        <f>SUMIFS('PCO Log'!$E77:$SJ77,'PCO Log'!$E$8:$SJ$8,'Graph Data'!W$1,'PCO Log'!$E$6:$SJ$6,"Approved")</f>
        <v>0</v>
      </c>
      <c r="X68" s="276">
        <f>SUMIFS('PCO Log'!$E77:$SJ77,'PCO Log'!$E$8:$SJ$8,'Graph Data'!X$1,'PCO Log'!$E$6:$SJ$6,"Approved")</f>
        <v>0</v>
      </c>
      <c r="Y68" s="276">
        <f>SUMIFS('PCO Log'!$E77:$SJ77,'PCO Log'!$E$8:$SJ$8,'Graph Data'!Y$1,'PCO Log'!$E$6:$SJ$6,"Approved")</f>
        <v>0</v>
      </c>
      <c r="Z68" s="276">
        <f>SUMIFS('PCO Log'!$E77:$SJ77,'PCO Log'!$E$8:$SJ$8,'Graph Data'!Z$1,'PCO Log'!$E$6:$SJ$6,"Approved")</f>
        <v>0</v>
      </c>
      <c r="AA68" s="276">
        <f>SUMIFS('PCO Log'!$E77:$SJ77,'PCO Log'!$E$8:$SJ$8,'Graph Data'!AA$1,'PCO Log'!$E$6:$SJ$6,"Approved")</f>
        <v>0</v>
      </c>
      <c r="AB68" s="276">
        <f>SUMIFS('PCO Log'!$E77:$SJ77,'PCO Log'!$E$8:$SJ$8,'Graph Data'!AB$1,'PCO Log'!$E$6:$SJ$6,"Approved")</f>
        <v>0</v>
      </c>
      <c r="AC68" s="276">
        <f>SUMIFS('PCO Log'!$E77:$SJ77,'PCO Log'!$E$8:$SJ$8,'Graph Data'!AC$1,'PCO Log'!$E$6:$SJ$6,"Approved")</f>
        <v>0</v>
      </c>
      <c r="AD68" s="276">
        <f>SUMIFS('PCO Log'!$E77:$SJ77,'PCO Log'!$E$8:$SJ$8,'Graph Data'!AD$1,'PCO Log'!$E$6:$SJ$6,"Approved")</f>
        <v>0</v>
      </c>
      <c r="AE68" s="276">
        <f>SUMIFS('PCO Log'!$E77:$SJ77,'PCO Log'!$E$8:$SJ$8,'Graph Data'!AE$1,'PCO Log'!$E$6:$SJ$6,"Approved")</f>
        <v>0</v>
      </c>
      <c r="AF68" s="276">
        <f>SUMIFS('PCO Log'!$E77:$SJ77,'PCO Log'!$E$8:$SJ$8,'Graph Data'!AF$1,'PCO Log'!$E$6:$SJ$6,"Approved")</f>
        <v>0</v>
      </c>
      <c r="AG68" s="276">
        <f>SUMIFS('PCO Log'!$E77:$SJ77,'PCO Log'!$E$8:$SJ$8,'Graph Data'!AG$1,'PCO Log'!$E$6:$SJ$6,"Approved")</f>
        <v>0</v>
      </c>
      <c r="AH68" s="276">
        <f>SUMIFS('PCO Log'!$E77:$SJ77,'PCO Log'!$E$8:$SJ$8,'Graph Data'!AH$1,'PCO Log'!$E$6:$SJ$6,"Approved")</f>
        <v>0</v>
      </c>
      <c r="AI68" s="276">
        <f>SUMIFS('PCO Log'!$E77:$SJ77,'PCO Log'!$E$8:$SJ$8,'Graph Data'!AI$1,'PCO Log'!$E$6:$SJ$6,"Approved")</f>
        <v>0</v>
      </c>
      <c r="AJ68" s="276">
        <f>SUMIFS('PCO Log'!$E77:$SJ77,'PCO Log'!$E$8:$SJ$8,'Graph Data'!AJ$1,'PCO Log'!$E$6:$SJ$6,"Approved")</f>
        <v>0</v>
      </c>
      <c r="AK68" s="276">
        <f>SUMIFS('PCO Log'!$E77:$SJ77,'PCO Log'!$E$8:$SJ$8,'Graph Data'!AK$1,'PCO Log'!$E$6:$SJ$6,"Approved")</f>
        <v>0</v>
      </c>
      <c r="AL68" s="276">
        <f>SUMIFS('PCO Log'!$E77:$SJ77,'PCO Log'!$E$8:$SJ$8,'Graph Data'!AL$1,'PCO Log'!$E$6:$SJ$6,"Approved")</f>
        <v>0</v>
      </c>
      <c r="AM68" s="276">
        <f>SUMIFS('PCO Log'!$E77:$SJ77,'PCO Log'!$E$8:$SJ$8,'Graph Data'!AM$1,'PCO Log'!$E$6:$SJ$6,"Approved")</f>
        <v>0</v>
      </c>
      <c r="AN68" s="276">
        <f>SUMIFS('PCO Log'!$E77:$SJ77,'PCO Log'!$E$8:$SJ$8,'Graph Data'!AN$1,'PCO Log'!$E$6:$SJ$6,"Approved")</f>
        <v>0</v>
      </c>
      <c r="AO68" s="276">
        <f>SUMIFS('PCO Log'!$E77:$SJ77,'PCO Log'!$E$8:$SJ$8,'Graph Data'!AO$1,'PCO Log'!$E$6:$SJ$6,"Approved")</f>
        <v>0</v>
      </c>
      <c r="AP68" s="276">
        <f>SUMIFS('PCO Log'!$E77:$SJ77,'PCO Log'!$E$8:$SJ$8,'Graph Data'!AP$1,'PCO Log'!$E$6:$SJ$6,"Approved")</f>
        <v>0</v>
      </c>
      <c r="AQ68" s="276">
        <f>SUMIFS('PCO Log'!$E77:$SJ77,'PCO Log'!$E$8:$SJ$8,'Graph Data'!AQ$1,'PCO Log'!$E$6:$SJ$6,"Approved")</f>
        <v>0</v>
      </c>
      <c r="AR68" s="276">
        <f>SUMIFS('PCO Log'!$E77:$SJ77,'PCO Log'!$E$8:$SJ$8,'Graph Data'!AR$1,'PCO Log'!$E$6:$SJ$6,"Approved")</f>
        <v>0</v>
      </c>
      <c r="AS68" s="276">
        <f>SUMIFS('PCO Log'!$E77:$SJ77,'PCO Log'!$E$8:$SJ$8,'Graph Data'!AS$1,'PCO Log'!$E$6:$SJ$6,"Approved")</f>
        <v>0</v>
      </c>
      <c r="AT68" s="276">
        <f>SUMIFS('PCO Log'!$E77:$SJ77,'PCO Log'!$E$8:$SJ$8,'Graph Data'!AT$1,'PCO Log'!$E$6:$SJ$6,"Approved")</f>
        <v>0</v>
      </c>
      <c r="AU68" s="276">
        <f>SUMIFS('PCO Log'!$E77:$SJ77,'PCO Log'!$E$8:$SJ$8,'Graph Data'!AU$1,'PCO Log'!$E$6:$SJ$6,"Approved")</f>
        <v>0</v>
      </c>
      <c r="AV68" s="276">
        <f>SUMIFS('PCO Log'!$E77:$SJ77,'PCO Log'!$E$8:$SJ$8,'Graph Data'!AV$1,'PCO Log'!$E$6:$SJ$6,"Approved")</f>
        <v>0</v>
      </c>
      <c r="AW68" s="276">
        <f>SUMIFS('PCO Log'!$E77:$SJ77,'PCO Log'!$E$8:$SJ$8,'Graph Data'!AW$1,'PCO Log'!$E$6:$SJ$6,"Approved")</f>
        <v>0</v>
      </c>
      <c r="AX68" s="276">
        <f>SUMIFS('PCO Log'!$E77:$SJ77,'PCO Log'!$E$8:$SJ$8,'Graph Data'!AX$1,'PCO Log'!$E$6:$SJ$6,"Approved")</f>
        <v>0</v>
      </c>
      <c r="AY68" s="276">
        <f>SUMIFS('PCO Log'!$E77:$SJ77,'PCO Log'!$E$8:$SJ$8,'Graph Data'!AY$1,'PCO Log'!$E$6:$SJ$6,"Approved")</f>
        <v>0</v>
      </c>
      <c r="AZ68" s="276">
        <f>SUMIFS('PCO Log'!$E77:$SJ77,'PCO Log'!$E$8:$SJ$8,'Graph Data'!AZ$1,'PCO Log'!$E$6:$SJ$6,"Approved")</f>
        <v>0</v>
      </c>
      <c r="BA68" s="276">
        <f>SUMIFS('PCO Log'!$E77:$SJ77,'PCO Log'!$E$8:$SJ$8,'Graph Data'!BA$1,'PCO Log'!$E$6:$SJ$6,"Approved")</f>
        <v>0</v>
      </c>
      <c r="BB68" s="276">
        <f>SUMIFS('PCO Log'!$E77:$SJ77,'PCO Log'!$E$8:$SJ$8,'Graph Data'!BB$1,'PCO Log'!$E$6:$SJ$6,"Approved")</f>
        <v>0</v>
      </c>
      <c r="BC68" s="276">
        <f>SUMIFS('PCO Log'!$E77:$SJ77,'PCO Log'!$E$8:$SJ$8,'Graph Data'!BC$1,'PCO Log'!$E$6:$SJ$6,"Approved")</f>
        <v>0</v>
      </c>
      <c r="BD68" s="276">
        <f>SUMIFS('PCO Log'!$E77:$SJ77,'PCO Log'!$E$8:$SJ$8,'Graph Data'!BD$1,'PCO Log'!$E$6:$SJ$6,"Approved")</f>
        <v>0</v>
      </c>
      <c r="BE68" s="276">
        <f>SUMIFS('PCO Log'!$E77:$SJ77,'PCO Log'!$E$8:$SJ$8,'Graph Data'!BE$1,'PCO Log'!$E$6:$SJ$6,"Approved")</f>
        <v>0</v>
      </c>
      <c r="BF68" s="276">
        <f>SUMIFS('PCO Log'!$E77:$SJ77,'PCO Log'!$E$8:$SJ$8,'Graph Data'!BF$1,'PCO Log'!$E$6:$SJ$6,"Approved")</f>
        <v>0</v>
      </c>
      <c r="BG68" s="276">
        <f>SUMIFS('PCO Log'!$E77:$SJ77,'PCO Log'!$E$8:$SJ$8,'Graph Data'!BG$1,'PCO Log'!$E$6:$SJ$6,"Approved")</f>
        <v>0</v>
      </c>
      <c r="BH68" s="276">
        <f>SUMIFS('PCO Log'!$E77:$SJ77,'PCO Log'!$E$8:$SJ$8,'Graph Data'!BH$1,'PCO Log'!$E$6:$SJ$6,"Approved")</f>
        <v>0</v>
      </c>
      <c r="BI68" s="276">
        <f>SUMIFS('PCO Log'!$E77:$SJ77,'PCO Log'!$E$8:$SJ$8,'Graph Data'!BI$1,'PCO Log'!$E$6:$SJ$6,"Approved")</f>
        <v>0</v>
      </c>
      <c r="BJ68" s="276">
        <f>SUMIFS('PCO Log'!$E77:$SJ77,'PCO Log'!$E$8:$SJ$8,'Graph Data'!BJ$1,'PCO Log'!$E$6:$SJ$6,"Approved")</f>
        <v>0</v>
      </c>
      <c r="BK68" s="276">
        <f>SUMIFS('PCO Log'!$E77:$SJ77,'PCO Log'!$E$8:$SJ$8,'Graph Data'!BK$1,'PCO Log'!$E$6:$SJ$6,"Approved")</f>
        <v>0</v>
      </c>
      <c r="BL68" s="276">
        <f>SUMIFS('PCO Log'!$E77:$SJ77,'PCO Log'!$E$8:$SJ$8,'Graph Data'!BL$1,'PCO Log'!$E$6:$SJ$6,"Approved")</f>
        <v>0</v>
      </c>
      <c r="BM68" s="276">
        <f>SUMIFS('PCO Log'!$E77:$SJ77,'PCO Log'!$E$8:$SJ$8,'Graph Data'!BM$1,'PCO Log'!$E$6:$SJ$6,"Approved")</f>
        <v>0</v>
      </c>
      <c r="BN68" s="276">
        <f>SUMIFS('PCO Log'!$E77:$SJ77,'PCO Log'!$E$8:$SJ$8,'Graph Data'!BN$1,'PCO Log'!$E$6:$SJ$6,"Approved")</f>
        <v>0</v>
      </c>
      <c r="BO68" s="276">
        <f>SUMIFS('PCO Log'!$E77:$SJ77,'PCO Log'!$E$8:$SJ$8,'Graph Data'!BO$1,'PCO Log'!$E$6:$SJ$6,"Approved")</f>
        <v>0</v>
      </c>
      <c r="BP68" s="276">
        <f>SUMIFS('PCO Log'!$E77:$SJ77,'PCO Log'!$E$8:$SJ$8,'Graph Data'!BP$1,'PCO Log'!$E$6:$SJ$6,"Approved")</f>
        <v>0</v>
      </c>
      <c r="BQ68" s="276">
        <f>SUMIFS('PCO Log'!$E77:$SJ77,'PCO Log'!$E$8:$SJ$8,'Graph Data'!BQ$1,'PCO Log'!$E$6:$SJ$6,"Approved")</f>
        <v>0</v>
      </c>
      <c r="BR68" s="276">
        <f>SUMIFS('PCO Log'!$E77:$SJ77,'PCO Log'!$E$8:$SJ$8,'Graph Data'!BR$1,'PCO Log'!$E$6:$SJ$6,"Approved")</f>
        <v>0</v>
      </c>
      <c r="BS68" s="276">
        <f>SUMIFS('PCO Log'!$E77:$SJ77,'PCO Log'!$E$8:$SJ$8,'Graph Data'!BS$1,'PCO Log'!$E$6:$SJ$6,"Approved")</f>
        <v>0</v>
      </c>
      <c r="BT68" s="276">
        <f>SUMIFS('PCO Log'!$E77:$SJ77,'PCO Log'!$E$8:$SJ$8,'Graph Data'!BT$1,'PCO Log'!$E$6:$SJ$6,"Approved")</f>
        <v>0</v>
      </c>
      <c r="BU68" s="276">
        <f>SUMIFS('PCO Log'!$E77:$SJ77,'PCO Log'!$E$8:$SJ$8,'Graph Data'!BU$1,'PCO Log'!$E$6:$SJ$6,"Approved")</f>
        <v>0</v>
      </c>
      <c r="BV68" s="276">
        <f>SUMIFS('PCO Log'!$E77:$SJ77,'PCO Log'!$E$8:$SJ$8,'Graph Data'!BV$1,'PCO Log'!$E$6:$SJ$6,"Approved")</f>
        <v>0</v>
      </c>
      <c r="BW68" s="276">
        <f>SUMIFS('PCO Log'!$E77:$SJ77,'PCO Log'!$E$8:$SJ$8,'Graph Data'!BW$1,'PCO Log'!$E$6:$SJ$6,"Approved")</f>
        <v>0</v>
      </c>
    </row>
    <row r="69" spans="1:75" x14ac:dyDescent="0.25">
      <c r="A69" s="273" t="s">
        <v>420</v>
      </c>
      <c r="B69" s="273">
        <f>'PCO Log'!BT6</f>
        <v>0</v>
      </c>
      <c r="C69" s="273">
        <f>'PCO Log'!BT4</f>
        <v>0</v>
      </c>
      <c r="D69" s="273">
        <f>'PCO Log'!BT7</f>
        <v>0</v>
      </c>
      <c r="E69" s="273">
        <f>'PCO Log'!BT3</f>
        <v>0</v>
      </c>
      <c r="F69" s="276">
        <f>'PCO Log'!BT9</f>
        <v>0</v>
      </c>
      <c r="G69" s="277">
        <f>'PCO Log'!BT5</f>
        <v>0</v>
      </c>
      <c r="J69" s="273" t="s">
        <v>278</v>
      </c>
      <c r="K69" s="278">
        <v>5</v>
      </c>
      <c r="N69" s="273" t="str">
        <f>'Pay App 1'!B129</f>
        <v>21 00 00</v>
      </c>
      <c r="O69" s="273" t="str">
        <f>'Pay App 1'!C129</f>
        <v>Fire Sprinklers/Pumps</v>
      </c>
      <c r="P69" s="276">
        <f>SUMIFS('PCO Log'!$E78:$SJ78,'PCO Log'!$E$8:$SJ$8,'Graph Data'!P$1,'PCO Log'!$E$6:$SJ$6,"Approved")</f>
        <v>0</v>
      </c>
      <c r="Q69" s="276">
        <f>SUMIFS('PCO Log'!$E78:$SJ78,'PCO Log'!$E$8:$SJ$8,'Graph Data'!Q$1,'PCO Log'!$E$6:$SJ$6,"Approved")</f>
        <v>0</v>
      </c>
      <c r="R69" s="276">
        <f>SUMIFS('PCO Log'!$E78:$SJ78,'PCO Log'!$E$8:$SJ$8,'Graph Data'!R$1,'PCO Log'!$E$6:$SJ$6,"Approved")</f>
        <v>0</v>
      </c>
      <c r="S69" s="276">
        <f>SUMIFS('PCO Log'!$E78:$SJ78,'PCO Log'!$E$8:$SJ$8,'Graph Data'!S$1,'PCO Log'!$E$6:$SJ$6,"Approved")</f>
        <v>0</v>
      </c>
      <c r="T69" s="276">
        <f>SUMIFS('PCO Log'!$E78:$SJ78,'PCO Log'!$E$8:$SJ$8,'Graph Data'!T$1,'PCO Log'!$E$6:$SJ$6,"Approved")</f>
        <v>0</v>
      </c>
      <c r="U69" s="276">
        <f>SUMIFS('PCO Log'!$E78:$SJ78,'PCO Log'!$E$8:$SJ$8,'Graph Data'!U$1,'PCO Log'!$E$6:$SJ$6,"Approved")</f>
        <v>0</v>
      </c>
      <c r="V69" s="276">
        <f>SUMIFS('PCO Log'!$E78:$SJ78,'PCO Log'!$E$8:$SJ$8,'Graph Data'!V$1,'PCO Log'!$E$6:$SJ$6,"Approved")</f>
        <v>0</v>
      </c>
      <c r="W69" s="276">
        <f>SUMIFS('PCO Log'!$E78:$SJ78,'PCO Log'!$E$8:$SJ$8,'Graph Data'!W$1,'PCO Log'!$E$6:$SJ$6,"Approved")</f>
        <v>0</v>
      </c>
      <c r="X69" s="276">
        <f>SUMIFS('PCO Log'!$E78:$SJ78,'PCO Log'!$E$8:$SJ$8,'Graph Data'!X$1,'PCO Log'!$E$6:$SJ$6,"Approved")</f>
        <v>0</v>
      </c>
      <c r="Y69" s="276">
        <f>SUMIFS('PCO Log'!$E78:$SJ78,'PCO Log'!$E$8:$SJ$8,'Graph Data'!Y$1,'PCO Log'!$E$6:$SJ$6,"Approved")</f>
        <v>0</v>
      </c>
      <c r="Z69" s="276">
        <f>SUMIFS('PCO Log'!$E78:$SJ78,'PCO Log'!$E$8:$SJ$8,'Graph Data'!Z$1,'PCO Log'!$E$6:$SJ$6,"Approved")</f>
        <v>0</v>
      </c>
      <c r="AA69" s="276">
        <f>SUMIFS('PCO Log'!$E78:$SJ78,'PCO Log'!$E$8:$SJ$8,'Graph Data'!AA$1,'PCO Log'!$E$6:$SJ$6,"Approved")</f>
        <v>0</v>
      </c>
      <c r="AB69" s="276">
        <f>SUMIFS('PCO Log'!$E78:$SJ78,'PCO Log'!$E$8:$SJ$8,'Graph Data'!AB$1,'PCO Log'!$E$6:$SJ$6,"Approved")</f>
        <v>0</v>
      </c>
      <c r="AC69" s="276">
        <f>SUMIFS('PCO Log'!$E78:$SJ78,'PCO Log'!$E$8:$SJ$8,'Graph Data'!AC$1,'PCO Log'!$E$6:$SJ$6,"Approved")</f>
        <v>0</v>
      </c>
      <c r="AD69" s="276">
        <f>SUMIFS('PCO Log'!$E78:$SJ78,'PCO Log'!$E$8:$SJ$8,'Graph Data'!AD$1,'PCO Log'!$E$6:$SJ$6,"Approved")</f>
        <v>0</v>
      </c>
      <c r="AE69" s="276">
        <f>SUMIFS('PCO Log'!$E78:$SJ78,'PCO Log'!$E$8:$SJ$8,'Graph Data'!AE$1,'PCO Log'!$E$6:$SJ$6,"Approved")</f>
        <v>0</v>
      </c>
      <c r="AF69" s="276">
        <f>SUMIFS('PCO Log'!$E78:$SJ78,'PCO Log'!$E$8:$SJ$8,'Graph Data'!AF$1,'PCO Log'!$E$6:$SJ$6,"Approved")</f>
        <v>0</v>
      </c>
      <c r="AG69" s="276">
        <f>SUMIFS('PCO Log'!$E78:$SJ78,'PCO Log'!$E$8:$SJ$8,'Graph Data'!AG$1,'PCO Log'!$E$6:$SJ$6,"Approved")</f>
        <v>0</v>
      </c>
      <c r="AH69" s="276">
        <f>SUMIFS('PCO Log'!$E78:$SJ78,'PCO Log'!$E$8:$SJ$8,'Graph Data'!AH$1,'PCO Log'!$E$6:$SJ$6,"Approved")</f>
        <v>0</v>
      </c>
      <c r="AI69" s="276">
        <f>SUMIFS('PCO Log'!$E78:$SJ78,'PCO Log'!$E$8:$SJ$8,'Graph Data'!AI$1,'PCO Log'!$E$6:$SJ$6,"Approved")</f>
        <v>0</v>
      </c>
      <c r="AJ69" s="276">
        <f>SUMIFS('PCO Log'!$E78:$SJ78,'PCO Log'!$E$8:$SJ$8,'Graph Data'!AJ$1,'PCO Log'!$E$6:$SJ$6,"Approved")</f>
        <v>0</v>
      </c>
      <c r="AK69" s="276">
        <f>SUMIFS('PCO Log'!$E78:$SJ78,'PCO Log'!$E$8:$SJ$8,'Graph Data'!AK$1,'PCO Log'!$E$6:$SJ$6,"Approved")</f>
        <v>0</v>
      </c>
      <c r="AL69" s="276">
        <f>SUMIFS('PCO Log'!$E78:$SJ78,'PCO Log'!$E$8:$SJ$8,'Graph Data'!AL$1,'PCO Log'!$E$6:$SJ$6,"Approved")</f>
        <v>0</v>
      </c>
      <c r="AM69" s="276">
        <f>SUMIFS('PCO Log'!$E78:$SJ78,'PCO Log'!$E$8:$SJ$8,'Graph Data'!AM$1,'PCO Log'!$E$6:$SJ$6,"Approved")</f>
        <v>0</v>
      </c>
      <c r="AN69" s="276">
        <f>SUMIFS('PCO Log'!$E78:$SJ78,'PCO Log'!$E$8:$SJ$8,'Graph Data'!AN$1,'PCO Log'!$E$6:$SJ$6,"Approved")</f>
        <v>0</v>
      </c>
      <c r="AO69" s="276">
        <f>SUMIFS('PCO Log'!$E78:$SJ78,'PCO Log'!$E$8:$SJ$8,'Graph Data'!AO$1,'PCO Log'!$E$6:$SJ$6,"Approved")</f>
        <v>0</v>
      </c>
      <c r="AP69" s="276">
        <f>SUMIFS('PCO Log'!$E78:$SJ78,'PCO Log'!$E$8:$SJ$8,'Graph Data'!AP$1,'PCO Log'!$E$6:$SJ$6,"Approved")</f>
        <v>0</v>
      </c>
      <c r="AQ69" s="276">
        <f>SUMIFS('PCO Log'!$E78:$SJ78,'PCO Log'!$E$8:$SJ$8,'Graph Data'!AQ$1,'PCO Log'!$E$6:$SJ$6,"Approved")</f>
        <v>0</v>
      </c>
      <c r="AR69" s="276">
        <f>SUMIFS('PCO Log'!$E78:$SJ78,'PCO Log'!$E$8:$SJ$8,'Graph Data'!AR$1,'PCO Log'!$E$6:$SJ$6,"Approved")</f>
        <v>0</v>
      </c>
      <c r="AS69" s="276">
        <f>SUMIFS('PCO Log'!$E78:$SJ78,'PCO Log'!$E$8:$SJ$8,'Graph Data'!AS$1,'PCO Log'!$E$6:$SJ$6,"Approved")</f>
        <v>0</v>
      </c>
      <c r="AT69" s="276">
        <f>SUMIFS('PCO Log'!$E78:$SJ78,'PCO Log'!$E$8:$SJ$8,'Graph Data'!AT$1,'PCO Log'!$E$6:$SJ$6,"Approved")</f>
        <v>0</v>
      </c>
      <c r="AU69" s="276">
        <f>SUMIFS('PCO Log'!$E78:$SJ78,'PCO Log'!$E$8:$SJ$8,'Graph Data'!AU$1,'PCO Log'!$E$6:$SJ$6,"Approved")</f>
        <v>0</v>
      </c>
      <c r="AV69" s="276">
        <f>SUMIFS('PCO Log'!$E78:$SJ78,'PCO Log'!$E$8:$SJ$8,'Graph Data'!AV$1,'PCO Log'!$E$6:$SJ$6,"Approved")</f>
        <v>0</v>
      </c>
      <c r="AW69" s="276">
        <f>SUMIFS('PCO Log'!$E78:$SJ78,'PCO Log'!$E$8:$SJ$8,'Graph Data'!AW$1,'PCO Log'!$E$6:$SJ$6,"Approved")</f>
        <v>0</v>
      </c>
      <c r="AX69" s="276">
        <f>SUMIFS('PCO Log'!$E78:$SJ78,'PCO Log'!$E$8:$SJ$8,'Graph Data'!AX$1,'PCO Log'!$E$6:$SJ$6,"Approved")</f>
        <v>0</v>
      </c>
      <c r="AY69" s="276">
        <f>SUMIFS('PCO Log'!$E78:$SJ78,'PCO Log'!$E$8:$SJ$8,'Graph Data'!AY$1,'PCO Log'!$E$6:$SJ$6,"Approved")</f>
        <v>0</v>
      </c>
      <c r="AZ69" s="276">
        <f>SUMIFS('PCO Log'!$E78:$SJ78,'PCO Log'!$E$8:$SJ$8,'Graph Data'!AZ$1,'PCO Log'!$E$6:$SJ$6,"Approved")</f>
        <v>0</v>
      </c>
      <c r="BA69" s="276">
        <f>SUMIFS('PCO Log'!$E78:$SJ78,'PCO Log'!$E$8:$SJ$8,'Graph Data'!BA$1,'PCO Log'!$E$6:$SJ$6,"Approved")</f>
        <v>0</v>
      </c>
      <c r="BB69" s="276">
        <f>SUMIFS('PCO Log'!$E78:$SJ78,'PCO Log'!$E$8:$SJ$8,'Graph Data'!BB$1,'PCO Log'!$E$6:$SJ$6,"Approved")</f>
        <v>0</v>
      </c>
      <c r="BC69" s="276">
        <f>SUMIFS('PCO Log'!$E78:$SJ78,'PCO Log'!$E$8:$SJ$8,'Graph Data'!BC$1,'PCO Log'!$E$6:$SJ$6,"Approved")</f>
        <v>0</v>
      </c>
      <c r="BD69" s="276">
        <f>SUMIFS('PCO Log'!$E78:$SJ78,'PCO Log'!$E$8:$SJ$8,'Graph Data'!BD$1,'PCO Log'!$E$6:$SJ$6,"Approved")</f>
        <v>0</v>
      </c>
      <c r="BE69" s="276">
        <f>SUMIFS('PCO Log'!$E78:$SJ78,'PCO Log'!$E$8:$SJ$8,'Graph Data'!BE$1,'PCO Log'!$E$6:$SJ$6,"Approved")</f>
        <v>0</v>
      </c>
      <c r="BF69" s="276">
        <f>SUMIFS('PCO Log'!$E78:$SJ78,'PCO Log'!$E$8:$SJ$8,'Graph Data'!BF$1,'PCO Log'!$E$6:$SJ$6,"Approved")</f>
        <v>0</v>
      </c>
      <c r="BG69" s="276">
        <f>SUMIFS('PCO Log'!$E78:$SJ78,'PCO Log'!$E$8:$SJ$8,'Graph Data'!BG$1,'PCO Log'!$E$6:$SJ$6,"Approved")</f>
        <v>0</v>
      </c>
      <c r="BH69" s="276">
        <f>SUMIFS('PCO Log'!$E78:$SJ78,'PCO Log'!$E$8:$SJ$8,'Graph Data'!BH$1,'PCO Log'!$E$6:$SJ$6,"Approved")</f>
        <v>0</v>
      </c>
      <c r="BI69" s="276">
        <f>SUMIFS('PCO Log'!$E78:$SJ78,'PCO Log'!$E$8:$SJ$8,'Graph Data'!BI$1,'PCO Log'!$E$6:$SJ$6,"Approved")</f>
        <v>0</v>
      </c>
      <c r="BJ69" s="276">
        <f>SUMIFS('PCO Log'!$E78:$SJ78,'PCO Log'!$E$8:$SJ$8,'Graph Data'!BJ$1,'PCO Log'!$E$6:$SJ$6,"Approved")</f>
        <v>0</v>
      </c>
      <c r="BK69" s="276">
        <f>SUMIFS('PCO Log'!$E78:$SJ78,'PCO Log'!$E$8:$SJ$8,'Graph Data'!BK$1,'PCO Log'!$E$6:$SJ$6,"Approved")</f>
        <v>0</v>
      </c>
      <c r="BL69" s="276">
        <f>SUMIFS('PCO Log'!$E78:$SJ78,'PCO Log'!$E$8:$SJ$8,'Graph Data'!BL$1,'PCO Log'!$E$6:$SJ$6,"Approved")</f>
        <v>0</v>
      </c>
      <c r="BM69" s="276">
        <f>SUMIFS('PCO Log'!$E78:$SJ78,'PCO Log'!$E$8:$SJ$8,'Graph Data'!BM$1,'PCO Log'!$E$6:$SJ$6,"Approved")</f>
        <v>0</v>
      </c>
      <c r="BN69" s="276">
        <f>SUMIFS('PCO Log'!$E78:$SJ78,'PCO Log'!$E$8:$SJ$8,'Graph Data'!BN$1,'PCO Log'!$E$6:$SJ$6,"Approved")</f>
        <v>0</v>
      </c>
      <c r="BO69" s="276">
        <f>SUMIFS('PCO Log'!$E78:$SJ78,'PCO Log'!$E$8:$SJ$8,'Graph Data'!BO$1,'PCO Log'!$E$6:$SJ$6,"Approved")</f>
        <v>0</v>
      </c>
      <c r="BP69" s="276">
        <f>SUMIFS('PCO Log'!$E78:$SJ78,'PCO Log'!$E$8:$SJ$8,'Graph Data'!BP$1,'PCO Log'!$E$6:$SJ$6,"Approved")</f>
        <v>0</v>
      </c>
      <c r="BQ69" s="276">
        <f>SUMIFS('PCO Log'!$E78:$SJ78,'PCO Log'!$E$8:$SJ$8,'Graph Data'!BQ$1,'PCO Log'!$E$6:$SJ$6,"Approved")</f>
        <v>0</v>
      </c>
      <c r="BR69" s="276">
        <f>SUMIFS('PCO Log'!$E78:$SJ78,'PCO Log'!$E$8:$SJ$8,'Graph Data'!BR$1,'PCO Log'!$E$6:$SJ$6,"Approved")</f>
        <v>0</v>
      </c>
      <c r="BS69" s="276">
        <f>SUMIFS('PCO Log'!$E78:$SJ78,'PCO Log'!$E$8:$SJ$8,'Graph Data'!BS$1,'PCO Log'!$E$6:$SJ$6,"Approved")</f>
        <v>0</v>
      </c>
      <c r="BT69" s="276">
        <f>SUMIFS('PCO Log'!$E78:$SJ78,'PCO Log'!$E$8:$SJ$8,'Graph Data'!BT$1,'PCO Log'!$E$6:$SJ$6,"Approved")</f>
        <v>0</v>
      </c>
      <c r="BU69" s="276">
        <f>SUMIFS('PCO Log'!$E78:$SJ78,'PCO Log'!$E$8:$SJ$8,'Graph Data'!BU$1,'PCO Log'!$E$6:$SJ$6,"Approved")</f>
        <v>0</v>
      </c>
      <c r="BV69" s="276">
        <f>SUMIFS('PCO Log'!$E78:$SJ78,'PCO Log'!$E$8:$SJ$8,'Graph Data'!BV$1,'PCO Log'!$E$6:$SJ$6,"Approved")</f>
        <v>0</v>
      </c>
      <c r="BW69" s="276">
        <f>SUMIFS('PCO Log'!$E78:$SJ78,'PCO Log'!$E$8:$SJ$8,'Graph Data'!BW$1,'PCO Log'!$E$6:$SJ$6,"Approved")</f>
        <v>0</v>
      </c>
    </row>
    <row r="70" spans="1:75" x14ac:dyDescent="0.25">
      <c r="A70" s="273" t="s">
        <v>421</v>
      </c>
      <c r="B70" s="273">
        <f>'PCO Log'!BU6</f>
        <v>0</v>
      </c>
      <c r="C70" s="273">
        <f>'PCO Log'!BU4</f>
        <v>0</v>
      </c>
      <c r="D70" s="273">
        <f>'PCO Log'!BU7</f>
        <v>0</v>
      </c>
      <c r="E70" s="273">
        <f>'PCO Log'!BU3</f>
        <v>0</v>
      </c>
      <c r="F70" s="276">
        <f>'PCO Log'!BU9</f>
        <v>0</v>
      </c>
      <c r="G70" s="277">
        <f>'PCO Log'!BU5</f>
        <v>0</v>
      </c>
      <c r="J70" s="273" t="s">
        <v>282</v>
      </c>
      <c r="K70" s="278">
        <v>6</v>
      </c>
      <c r="N70" s="273" t="str">
        <f>'Pay App 1'!B130</f>
        <v>22 00 00</v>
      </c>
      <c r="O70" s="273" t="str">
        <f>'Pay App 1'!C130</f>
        <v>Plumbing</v>
      </c>
      <c r="P70" s="276">
        <f>SUMIFS('PCO Log'!$E79:$SJ79,'PCO Log'!$E$8:$SJ$8,'Graph Data'!P$1,'PCO Log'!$E$6:$SJ$6,"Approved")</f>
        <v>0</v>
      </c>
      <c r="Q70" s="276">
        <f>SUMIFS('PCO Log'!$E79:$SJ79,'PCO Log'!$E$8:$SJ$8,'Graph Data'!Q$1,'PCO Log'!$E$6:$SJ$6,"Approved")</f>
        <v>0</v>
      </c>
      <c r="R70" s="276">
        <f>SUMIFS('PCO Log'!$E79:$SJ79,'PCO Log'!$E$8:$SJ$8,'Graph Data'!R$1,'PCO Log'!$E$6:$SJ$6,"Approved")</f>
        <v>0</v>
      </c>
      <c r="S70" s="276">
        <f>SUMIFS('PCO Log'!$E79:$SJ79,'PCO Log'!$E$8:$SJ$8,'Graph Data'!S$1,'PCO Log'!$E$6:$SJ$6,"Approved")</f>
        <v>0</v>
      </c>
      <c r="T70" s="276">
        <f>SUMIFS('PCO Log'!$E79:$SJ79,'PCO Log'!$E$8:$SJ$8,'Graph Data'!T$1,'PCO Log'!$E$6:$SJ$6,"Approved")</f>
        <v>0</v>
      </c>
      <c r="U70" s="276">
        <f>SUMIFS('PCO Log'!$E79:$SJ79,'PCO Log'!$E$8:$SJ$8,'Graph Data'!U$1,'PCO Log'!$E$6:$SJ$6,"Approved")</f>
        <v>0</v>
      </c>
      <c r="V70" s="276">
        <f>SUMIFS('PCO Log'!$E79:$SJ79,'PCO Log'!$E$8:$SJ$8,'Graph Data'!V$1,'PCO Log'!$E$6:$SJ$6,"Approved")</f>
        <v>0</v>
      </c>
      <c r="W70" s="276">
        <f>SUMIFS('PCO Log'!$E79:$SJ79,'PCO Log'!$E$8:$SJ$8,'Graph Data'!W$1,'PCO Log'!$E$6:$SJ$6,"Approved")</f>
        <v>0</v>
      </c>
      <c r="X70" s="276">
        <f>SUMIFS('PCO Log'!$E79:$SJ79,'PCO Log'!$E$8:$SJ$8,'Graph Data'!X$1,'PCO Log'!$E$6:$SJ$6,"Approved")</f>
        <v>0</v>
      </c>
      <c r="Y70" s="276">
        <f>SUMIFS('PCO Log'!$E79:$SJ79,'PCO Log'!$E$8:$SJ$8,'Graph Data'!Y$1,'PCO Log'!$E$6:$SJ$6,"Approved")</f>
        <v>0</v>
      </c>
      <c r="Z70" s="276">
        <f>SUMIFS('PCO Log'!$E79:$SJ79,'PCO Log'!$E$8:$SJ$8,'Graph Data'!Z$1,'PCO Log'!$E$6:$SJ$6,"Approved")</f>
        <v>0</v>
      </c>
      <c r="AA70" s="276">
        <f>SUMIFS('PCO Log'!$E79:$SJ79,'PCO Log'!$E$8:$SJ$8,'Graph Data'!AA$1,'PCO Log'!$E$6:$SJ$6,"Approved")</f>
        <v>0</v>
      </c>
      <c r="AB70" s="276">
        <f>SUMIFS('PCO Log'!$E79:$SJ79,'PCO Log'!$E$8:$SJ$8,'Graph Data'!AB$1,'PCO Log'!$E$6:$SJ$6,"Approved")</f>
        <v>0</v>
      </c>
      <c r="AC70" s="276">
        <f>SUMIFS('PCO Log'!$E79:$SJ79,'PCO Log'!$E$8:$SJ$8,'Graph Data'!AC$1,'PCO Log'!$E$6:$SJ$6,"Approved")</f>
        <v>0</v>
      </c>
      <c r="AD70" s="276">
        <f>SUMIFS('PCO Log'!$E79:$SJ79,'PCO Log'!$E$8:$SJ$8,'Graph Data'!AD$1,'PCO Log'!$E$6:$SJ$6,"Approved")</f>
        <v>0</v>
      </c>
      <c r="AE70" s="276">
        <f>SUMIFS('PCO Log'!$E79:$SJ79,'PCO Log'!$E$8:$SJ$8,'Graph Data'!AE$1,'PCO Log'!$E$6:$SJ$6,"Approved")</f>
        <v>0</v>
      </c>
      <c r="AF70" s="276">
        <f>SUMIFS('PCO Log'!$E79:$SJ79,'PCO Log'!$E$8:$SJ$8,'Graph Data'!AF$1,'PCO Log'!$E$6:$SJ$6,"Approved")</f>
        <v>0</v>
      </c>
      <c r="AG70" s="276">
        <f>SUMIFS('PCO Log'!$E79:$SJ79,'PCO Log'!$E$8:$SJ$8,'Graph Data'!AG$1,'PCO Log'!$E$6:$SJ$6,"Approved")</f>
        <v>0</v>
      </c>
      <c r="AH70" s="276">
        <f>SUMIFS('PCO Log'!$E79:$SJ79,'PCO Log'!$E$8:$SJ$8,'Graph Data'!AH$1,'PCO Log'!$E$6:$SJ$6,"Approved")</f>
        <v>0</v>
      </c>
      <c r="AI70" s="276">
        <f>SUMIFS('PCO Log'!$E79:$SJ79,'PCO Log'!$E$8:$SJ$8,'Graph Data'!AI$1,'PCO Log'!$E$6:$SJ$6,"Approved")</f>
        <v>0</v>
      </c>
      <c r="AJ70" s="276">
        <f>SUMIFS('PCO Log'!$E79:$SJ79,'PCO Log'!$E$8:$SJ$8,'Graph Data'!AJ$1,'PCO Log'!$E$6:$SJ$6,"Approved")</f>
        <v>0</v>
      </c>
      <c r="AK70" s="276">
        <f>SUMIFS('PCO Log'!$E79:$SJ79,'PCO Log'!$E$8:$SJ$8,'Graph Data'!AK$1,'PCO Log'!$E$6:$SJ$6,"Approved")</f>
        <v>0</v>
      </c>
      <c r="AL70" s="276">
        <f>SUMIFS('PCO Log'!$E79:$SJ79,'PCO Log'!$E$8:$SJ$8,'Graph Data'!AL$1,'PCO Log'!$E$6:$SJ$6,"Approved")</f>
        <v>0</v>
      </c>
      <c r="AM70" s="276">
        <f>SUMIFS('PCO Log'!$E79:$SJ79,'PCO Log'!$E$8:$SJ$8,'Graph Data'!AM$1,'PCO Log'!$E$6:$SJ$6,"Approved")</f>
        <v>0</v>
      </c>
      <c r="AN70" s="276">
        <f>SUMIFS('PCO Log'!$E79:$SJ79,'PCO Log'!$E$8:$SJ$8,'Graph Data'!AN$1,'PCO Log'!$E$6:$SJ$6,"Approved")</f>
        <v>0</v>
      </c>
      <c r="AO70" s="276">
        <f>SUMIFS('PCO Log'!$E79:$SJ79,'PCO Log'!$E$8:$SJ$8,'Graph Data'!AO$1,'PCO Log'!$E$6:$SJ$6,"Approved")</f>
        <v>0</v>
      </c>
      <c r="AP70" s="276">
        <f>SUMIFS('PCO Log'!$E79:$SJ79,'PCO Log'!$E$8:$SJ$8,'Graph Data'!AP$1,'PCO Log'!$E$6:$SJ$6,"Approved")</f>
        <v>0</v>
      </c>
      <c r="AQ70" s="276">
        <f>SUMIFS('PCO Log'!$E79:$SJ79,'PCO Log'!$E$8:$SJ$8,'Graph Data'!AQ$1,'PCO Log'!$E$6:$SJ$6,"Approved")</f>
        <v>0</v>
      </c>
      <c r="AR70" s="276">
        <f>SUMIFS('PCO Log'!$E79:$SJ79,'PCO Log'!$E$8:$SJ$8,'Graph Data'!AR$1,'PCO Log'!$E$6:$SJ$6,"Approved")</f>
        <v>0</v>
      </c>
      <c r="AS70" s="276">
        <f>SUMIFS('PCO Log'!$E79:$SJ79,'PCO Log'!$E$8:$SJ$8,'Graph Data'!AS$1,'PCO Log'!$E$6:$SJ$6,"Approved")</f>
        <v>0</v>
      </c>
      <c r="AT70" s="276">
        <f>SUMIFS('PCO Log'!$E79:$SJ79,'PCO Log'!$E$8:$SJ$8,'Graph Data'!AT$1,'PCO Log'!$E$6:$SJ$6,"Approved")</f>
        <v>0</v>
      </c>
      <c r="AU70" s="276">
        <f>SUMIFS('PCO Log'!$E79:$SJ79,'PCO Log'!$E$8:$SJ$8,'Graph Data'!AU$1,'PCO Log'!$E$6:$SJ$6,"Approved")</f>
        <v>0</v>
      </c>
      <c r="AV70" s="276">
        <f>SUMIFS('PCO Log'!$E79:$SJ79,'PCO Log'!$E$8:$SJ$8,'Graph Data'!AV$1,'PCO Log'!$E$6:$SJ$6,"Approved")</f>
        <v>0</v>
      </c>
      <c r="AW70" s="276">
        <f>SUMIFS('PCO Log'!$E79:$SJ79,'PCO Log'!$E$8:$SJ$8,'Graph Data'!AW$1,'PCO Log'!$E$6:$SJ$6,"Approved")</f>
        <v>0</v>
      </c>
      <c r="AX70" s="276">
        <f>SUMIFS('PCO Log'!$E79:$SJ79,'PCO Log'!$E$8:$SJ$8,'Graph Data'!AX$1,'PCO Log'!$E$6:$SJ$6,"Approved")</f>
        <v>0</v>
      </c>
      <c r="AY70" s="276">
        <f>SUMIFS('PCO Log'!$E79:$SJ79,'PCO Log'!$E$8:$SJ$8,'Graph Data'!AY$1,'PCO Log'!$E$6:$SJ$6,"Approved")</f>
        <v>0</v>
      </c>
      <c r="AZ70" s="276">
        <f>SUMIFS('PCO Log'!$E79:$SJ79,'PCO Log'!$E$8:$SJ$8,'Graph Data'!AZ$1,'PCO Log'!$E$6:$SJ$6,"Approved")</f>
        <v>0</v>
      </c>
      <c r="BA70" s="276">
        <f>SUMIFS('PCO Log'!$E79:$SJ79,'PCO Log'!$E$8:$SJ$8,'Graph Data'!BA$1,'PCO Log'!$E$6:$SJ$6,"Approved")</f>
        <v>0</v>
      </c>
      <c r="BB70" s="276">
        <f>SUMIFS('PCO Log'!$E79:$SJ79,'PCO Log'!$E$8:$SJ$8,'Graph Data'!BB$1,'PCO Log'!$E$6:$SJ$6,"Approved")</f>
        <v>0</v>
      </c>
      <c r="BC70" s="276">
        <f>SUMIFS('PCO Log'!$E79:$SJ79,'PCO Log'!$E$8:$SJ$8,'Graph Data'!BC$1,'PCO Log'!$E$6:$SJ$6,"Approved")</f>
        <v>0</v>
      </c>
      <c r="BD70" s="276">
        <f>SUMIFS('PCO Log'!$E79:$SJ79,'PCO Log'!$E$8:$SJ$8,'Graph Data'!BD$1,'PCO Log'!$E$6:$SJ$6,"Approved")</f>
        <v>0</v>
      </c>
      <c r="BE70" s="276">
        <f>SUMIFS('PCO Log'!$E79:$SJ79,'PCO Log'!$E$8:$SJ$8,'Graph Data'!BE$1,'PCO Log'!$E$6:$SJ$6,"Approved")</f>
        <v>0</v>
      </c>
      <c r="BF70" s="276">
        <f>SUMIFS('PCO Log'!$E79:$SJ79,'PCO Log'!$E$8:$SJ$8,'Graph Data'!BF$1,'PCO Log'!$E$6:$SJ$6,"Approved")</f>
        <v>0</v>
      </c>
      <c r="BG70" s="276">
        <f>SUMIFS('PCO Log'!$E79:$SJ79,'PCO Log'!$E$8:$SJ$8,'Graph Data'!BG$1,'PCO Log'!$E$6:$SJ$6,"Approved")</f>
        <v>0</v>
      </c>
      <c r="BH70" s="276">
        <f>SUMIFS('PCO Log'!$E79:$SJ79,'PCO Log'!$E$8:$SJ$8,'Graph Data'!BH$1,'PCO Log'!$E$6:$SJ$6,"Approved")</f>
        <v>0</v>
      </c>
      <c r="BI70" s="276">
        <f>SUMIFS('PCO Log'!$E79:$SJ79,'PCO Log'!$E$8:$SJ$8,'Graph Data'!BI$1,'PCO Log'!$E$6:$SJ$6,"Approved")</f>
        <v>0</v>
      </c>
      <c r="BJ70" s="276">
        <f>SUMIFS('PCO Log'!$E79:$SJ79,'PCO Log'!$E$8:$SJ$8,'Graph Data'!BJ$1,'PCO Log'!$E$6:$SJ$6,"Approved")</f>
        <v>0</v>
      </c>
      <c r="BK70" s="276">
        <f>SUMIFS('PCO Log'!$E79:$SJ79,'PCO Log'!$E$8:$SJ$8,'Graph Data'!BK$1,'PCO Log'!$E$6:$SJ$6,"Approved")</f>
        <v>0</v>
      </c>
      <c r="BL70" s="276">
        <f>SUMIFS('PCO Log'!$E79:$SJ79,'PCO Log'!$E$8:$SJ$8,'Graph Data'!BL$1,'PCO Log'!$E$6:$SJ$6,"Approved")</f>
        <v>0</v>
      </c>
      <c r="BM70" s="276">
        <f>SUMIFS('PCO Log'!$E79:$SJ79,'PCO Log'!$E$8:$SJ$8,'Graph Data'!BM$1,'PCO Log'!$E$6:$SJ$6,"Approved")</f>
        <v>0</v>
      </c>
      <c r="BN70" s="276">
        <f>SUMIFS('PCO Log'!$E79:$SJ79,'PCO Log'!$E$8:$SJ$8,'Graph Data'!BN$1,'PCO Log'!$E$6:$SJ$6,"Approved")</f>
        <v>0</v>
      </c>
      <c r="BO70" s="276">
        <f>SUMIFS('PCO Log'!$E79:$SJ79,'PCO Log'!$E$8:$SJ$8,'Graph Data'!BO$1,'PCO Log'!$E$6:$SJ$6,"Approved")</f>
        <v>0</v>
      </c>
      <c r="BP70" s="276">
        <f>SUMIFS('PCO Log'!$E79:$SJ79,'PCO Log'!$E$8:$SJ$8,'Graph Data'!BP$1,'PCO Log'!$E$6:$SJ$6,"Approved")</f>
        <v>0</v>
      </c>
      <c r="BQ70" s="276">
        <f>SUMIFS('PCO Log'!$E79:$SJ79,'PCO Log'!$E$8:$SJ$8,'Graph Data'!BQ$1,'PCO Log'!$E$6:$SJ$6,"Approved")</f>
        <v>0</v>
      </c>
      <c r="BR70" s="276">
        <f>SUMIFS('PCO Log'!$E79:$SJ79,'PCO Log'!$E$8:$SJ$8,'Graph Data'!BR$1,'PCO Log'!$E$6:$SJ$6,"Approved")</f>
        <v>0</v>
      </c>
      <c r="BS70" s="276">
        <f>SUMIFS('PCO Log'!$E79:$SJ79,'PCO Log'!$E$8:$SJ$8,'Graph Data'!BS$1,'PCO Log'!$E$6:$SJ$6,"Approved")</f>
        <v>0</v>
      </c>
      <c r="BT70" s="276">
        <f>SUMIFS('PCO Log'!$E79:$SJ79,'PCO Log'!$E$8:$SJ$8,'Graph Data'!BT$1,'PCO Log'!$E$6:$SJ$6,"Approved")</f>
        <v>0</v>
      </c>
      <c r="BU70" s="276">
        <f>SUMIFS('PCO Log'!$E79:$SJ79,'PCO Log'!$E$8:$SJ$8,'Graph Data'!BU$1,'PCO Log'!$E$6:$SJ$6,"Approved")</f>
        <v>0</v>
      </c>
      <c r="BV70" s="276">
        <f>SUMIFS('PCO Log'!$E79:$SJ79,'PCO Log'!$E$8:$SJ$8,'Graph Data'!BV$1,'PCO Log'!$E$6:$SJ$6,"Approved")</f>
        <v>0</v>
      </c>
      <c r="BW70" s="276">
        <f>SUMIFS('PCO Log'!$E79:$SJ79,'PCO Log'!$E$8:$SJ$8,'Graph Data'!BW$1,'PCO Log'!$E$6:$SJ$6,"Approved")</f>
        <v>0</v>
      </c>
    </row>
    <row r="71" spans="1:75" x14ac:dyDescent="0.25">
      <c r="A71" s="273" t="s">
        <v>422</v>
      </c>
      <c r="B71" s="273">
        <f>'PCO Log'!BV6</f>
        <v>0</v>
      </c>
      <c r="C71" s="273">
        <f>'PCO Log'!BV4</f>
        <v>0</v>
      </c>
      <c r="D71" s="273">
        <f>'PCO Log'!BV7</f>
        <v>0</v>
      </c>
      <c r="E71" s="273">
        <f>'PCO Log'!BV3</f>
        <v>0</v>
      </c>
      <c r="F71" s="276">
        <f>'PCO Log'!BV9</f>
        <v>0</v>
      </c>
      <c r="G71" s="277">
        <f>'PCO Log'!BV5</f>
        <v>0</v>
      </c>
      <c r="J71" s="273" t="s">
        <v>283</v>
      </c>
      <c r="K71" s="278">
        <v>7</v>
      </c>
      <c r="N71" s="273" t="str">
        <f>'Pay App 1'!B131</f>
        <v>23 00 00</v>
      </c>
      <c r="O71" s="273" t="str">
        <f>'Pay App 1'!C131</f>
        <v>HVAC</v>
      </c>
      <c r="P71" s="276">
        <f>SUMIFS('PCO Log'!$E80:$SJ80,'PCO Log'!$E$8:$SJ$8,'Graph Data'!P$1,'PCO Log'!$E$6:$SJ$6,"Approved")</f>
        <v>0</v>
      </c>
      <c r="Q71" s="276">
        <f>SUMIFS('PCO Log'!$E80:$SJ80,'PCO Log'!$E$8:$SJ$8,'Graph Data'!Q$1,'PCO Log'!$E$6:$SJ$6,"Approved")</f>
        <v>0</v>
      </c>
      <c r="R71" s="276">
        <f>SUMIFS('PCO Log'!$E80:$SJ80,'PCO Log'!$E$8:$SJ$8,'Graph Data'!R$1,'PCO Log'!$E$6:$SJ$6,"Approved")</f>
        <v>0</v>
      </c>
      <c r="S71" s="276">
        <f>SUMIFS('PCO Log'!$E80:$SJ80,'PCO Log'!$E$8:$SJ$8,'Graph Data'!S$1,'PCO Log'!$E$6:$SJ$6,"Approved")</f>
        <v>0</v>
      </c>
      <c r="T71" s="276">
        <f>SUMIFS('PCO Log'!$E80:$SJ80,'PCO Log'!$E$8:$SJ$8,'Graph Data'!T$1,'PCO Log'!$E$6:$SJ$6,"Approved")</f>
        <v>0</v>
      </c>
      <c r="U71" s="276">
        <f>SUMIFS('PCO Log'!$E80:$SJ80,'PCO Log'!$E$8:$SJ$8,'Graph Data'!U$1,'PCO Log'!$E$6:$SJ$6,"Approved")</f>
        <v>0</v>
      </c>
      <c r="V71" s="276">
        <f>SUMIFS('PCO Log'!$E80:$SJ80,'PCO Log'!$E$8:$SJ$8,'Graph Data'!V$1,'PCO Log'!$E$6:$SJ$6,"Approved")</f>
        <v>0</v>
      </c>
      <c r="W71" s="276">
        <f>SUMIFS('PCO Log'!$E80:$SJ80,'PCO Log'!$E$8:$SJ$8,'Graph Data'!W$1,'PCO Log'!$E$6:$SJ$6,"Approved")</f>
        <v>0</v>
      </c>
      <c r="X71" s="276">
        <f>SUMIFS('PCO Log'!$E80:$SJ80,'PCO Log'!$E$8:$SJ$8,'Graph Data'!X$1,'PCO Log'!$E$6:$SJ$6,"Approved")</f>
        <v>0</v>
      </c>
      <c r="Y71" s="276">
        <f>SUMIFS('PCO Log'!$E80:$SJ80,'PCO Log'!$E$8:$SJ$8,'Graph Data'!Y$1,'PCO Log'!$E$6:$SJ$6,"Approved")</f>
        <v>0</v>
      </c>
      <c r="Z71" s="276">
        <f>SUMIFS('PCO Log'!$E80:$SJ80,'PCO Log'!$E$8:$SJ$8,'Graph Data'!Z$1,'PCO Log'!$E$6:$SJ$6,"Approved")</f>
        <v>0</v>
      </c>
      <c r="AA71" s="276">
        <f>SUMIFS('PCO Log'!$E80:$SJ80,'PCO Log'!$E$8:$SJ$8,'Graph Data'!AA$1,'PCO Log'!$E$6:$SJ$6,"Approved")</f>
        <v>0</v>
      </c>
      <c r="AB71" s="276">
        <f>SUMIFS('PCO Log'!$E80:$SJ80,'PCO Log'!$E$8:$SJ$8,'Graph Data'!AB$1,'PCO Log'!$E$6:$SJ$6,"Approved")</f>
        <v>0</v>
      </c>
      <c r="AC71" s="276">
        <f>SUMIFS('PCO Log'!$E80:$SJ80,'PCO Log'!$E$8:$SJ$8,'Graph Data'!AC$1,'PCO Log'!$E$6:$SJ$6,"Approved")</f>
        <v>0</v>
      </c>
      <c r="AD71" s="276">
        <f>SUMIFS('PCO Log'!$E80:$SJ80,'PCO Log'!$E$8:$SJ$8,'Graph Data'!AD$1,'PCO Log'!$E$6:$SJ$6,"Approved")</f>
        <v>0</v>
      </c>
      <c r="AE71" s="276">
        <f>SUMIFS('PCO Log'!$E80:$SJ80,'PCO Log'!$E$8:$SJ$8,'Graph Data'!AE$1,'PCO Log'!$E$6:$SJ$6,"Approved")</f>
        <v>0</v>
      </c>
      <c r="AF71" s="276">
        <f>SUMIFS('PCO Log'!$E80:$SJ80,'PCO Log'!$E$8:$SJ$8,'Graph Data'!AF$1,'PCO Log'!$E$6:$SJ$6,"Approved")</f>
        <v>0</v>
      </c>
      <c r="AG71" s="276">
        <f>SUMIFS('PCO Log'!$E80:$SJ80,'PCO Log'!$E$8:$SJ$8,'Graph Data'!AG$1,'PCO Log'!$E$6:$SJ$6,"Approved")</f>
        <v>0</v>
      </c>
      <c r="AH71" s="276">
        <f>SUMIFS('PCO Log'!$E80:$SJ80,'PCO Log'!$E$8:$SJ$8,'Graph Data'!AH$1,'PCO Log'!$E$6:$SJ$6,"Approved")</f>
        <v>0</v>
      </c>
      <c r="AI71" s="276">
        <f>SUMIFS('PCO Log'!$E80:$SJ80,'PCO Log'!$E$8:$SJ$8,'Graph Data'!AI$1,'PCO Log'!$E$6:$SJ$6,"Approved")</f>
        <v>0</v>
      </c>
      <c r="AJ71" s="276">
        <f>SUMIFS('PCO Log'!$E80:$SJ80,'PCO Log'!$E$8:$SJ$8,'Graph Data'!AJ$1,'PCO Log'!$E$6:$SJ$6,"Approved")</f>
        <v>0</v>
      </c>
      <c r="AK71" s="276">
        <f>SUMIFS('PCO Log'!$E80:$SJ80,'PCO Log'!$E$8:$SJ$8,'Graph Data'!AK$1,'PCO Log'!$E$6:$SJ$6,"Approved")</f>
        <v>0</v>
      </c>
      <c r="AL71" s="276">
        <f>SUMIFS('PCO Log'!$E80:$SJ80,'PCO Log'!$E$8:$SJ$8,'Graph Data'!AL$1,'PCO Log'!$E$6:$SJ$6,"Approved")</f>
        <v>0</v>
      </c>
      <c r="AM71" s="276">
        <f>SUMIFS('PCO Log'!$E80:$SJ80,'PCO Log'!$E$8:$SJ$8,'Graph Data'!AM$1,'PCO Log'!$E$6:$SJ$6,"Approved")</f>
        <v>0</v>
      </c>
      <c r="AN71" s="276">
        <f>SUMIFS('PCO Log'!$E80:$SJ80,'PCO Log'!$E$8:$SJ$8,'Graph Data'!AN$1,'PCO Log'!$E$6:$SJ$6,"Approved")</f>
        <v>0</v>
      </c>
      <c r="AO71" s="276">
        <f>SUMIFS('PCO Log'!$E80:$SJ80,'PCO Log'!$E$8:$SJ$8,'Graph Data'!AO$1,'PCO Log'!$E$6:$SJ$6,"Approved")</f>
        <v>0</v>
      </c>
      <c r="AP71" s="276">
        <f>SUMIFS('PCO Log'!$E80:$SJ80,'PCO Log'!$E$8:$SJ$8,'Graph Data'!AP$1,'PCO Log'!$E$6:$SJ$6,"Approved")</f>
        <v>0</v>
      </c>
      <c r="AQ71" s="276">
        <f>SUMIFS('PCO Log'!$E80:$SJ80,'PCO Log'!$E$8:$SJ$8,'Graph Data'!AQ$1,'PCO Log'!$E$6:$SJ$6,"Approved")</f>
        <v>0</v>
      </c>
      <c r="AR71" s="276">
        <f>SUMIFS('PCO Log'!$E80:$SJ80,'PCO Log'!$E$8:$SJ$8,'Graph Data'!AR$1,'PCO Log'!$E$6:$SJ$6,"Approved")</f>
        <v>0</v>
      </c>
      <c r="AS71" s="276">
        <f>SUMIFS('PCO Log'!$E80:$SJ80,'PCO Log'!$E$8:$SJ$8,'Graph Data'!AS$1,'PCO Log'!$E$6:$SJ$6,"Approved")</f>
        <v>0</v>
      </c>
      <c r="AT71" s="276">
        <f>SUMIFS('PCO Log'!$E80:$SJ80,'PCO Log'!$E$8:$SJ$8,'Graph Data'!AT$1,'PCO Log'!$E$6:$SJ$6,"Approved")</f>
        <v>0</v>
      </c>
      <c r="AU71" s="276">
        <f>SUMIFS('PCO Log'!$E80:$SJ80,'PCO Log'!$E$8:$SJ$8,'Graph Data'!AU$1,'PCO Log'!$E$6:$SJ$6,"Approved")</f>
        <v>0</v>
      </c>
      <c r="AV71" s="276">
        <f>SUMIFS('PCO Log'!$E80:$SJ80,'PCO Log'!$E$8:$SJ$8,'Graph Data'!AV$1,'PCO Log'!$E$6:$SJ$6,"Approved")</f>
        <v>0</v>
      </c>
      <c r="AW71" s="276">
        <f>SUMIFS('PCO Log'!$E80:$SJ80,'PCO Log'!$E$8:$SJ$8,'Graph Data'!AW$1,'PCO Log'!$E$6:$SJ$6,"Approved")</f>
        <v>0</v>
      </c>
      <c r="AX71" s="276">
        <f>SUMIFS('PCO Log'!$E80:$SJ80,'PCO Log'!$E$8:$SJ$8,'Graph Data'!AX$1,'PCO Log'!$E$6:$SJ$6,"Approved")</f>
        <v>0</v>
      </c>
      <c r="AY71" s="276">
        <f>SUMIFS('PCO Log'!$E80:$SJ80,'PCO Log'!$E$8:$SJ$8,'Graph Data'!AY$1,'PCO Log'!$E$6:$SJ$6,"Approved")</f>
        <v>0</v>
      </c>
      <c r="AZ71" s="276">
        <f>SUMIFS('PCO Log'!$E80:$SJ80,'PCO Log'!$E$8:$SJ$8,'Graph Data'!AZ$1,'PCO Log'!$E$6:$SJ$6,"Approved")</f>
        <v>0</v>
      </c>
      <c r="BA71" s="276">
        <f>SUMIFS('PCO Log'!$E80:$SJ80,'PCO Log'!$E$8:$SJ$8,'Graph Data'!BA$1,'PCO Log'!$E$6:$SJ$6,"Approved")</f>
        <v>0</v>
      </c>
      <c r="BB71" s="276">
        <f>SUMIFS('PCO Log'!$E80:$SJ80,'PCO Log'!$E$8:$SJ$8,'Graph Data'!BB$1,'PCO Log'!$E$6:$SJ$6,"Approved")</f>
        <v>0</v>
      </c>
      <c r="BC71" s="276">
        <f>SUMIFS('PCO Log'!$E80:$SJ80,'PCO Log'!$E$8:$SJ$8,'Graph Data'!BC$1,'PCO Log'!$E$6:$SJ$6,"Approved")</f>
        <v>0</v>
      </c>
      <c r="BD71" s="276">
        <f>SUMIFS('PCO Log'!$E80:$SJ80,'PCO Log'!$E$8:$SJ$8,'Graph Data'!BD$1,'PCO Log'!$E$6:$SJ$6,"Approved")</f>
        <v>0</v>
      </c>
      <c r="BE71" s="276">
        <f>SUMIFS('PCO Log'!$E80:$SJ80,'PCO Log'!$E$8:$SJ$8,'Graph Data'!BE$1,'PCO Log'!$E$6:$SJ$6,"Approved")</f>
        <v>0</v>
      </c>
      <c r="BF71" s="276">
        <f>SUMIFS('PCO Log'!$E80:$SJ80,'PCO Log'!$E$8:$SJ$8,'Graph Data'!BF$1,'PCO Log'!$E$6:$SJ$6,"Approved")</f>
        <v>0</v>
      </c>
      <c r="BG71" s="276">
        <f>SUMIFS('PCO Log'!$E80:$SJ80,'PCO Log'!$E$8:$SJ$8,'Graph Data'!BG$1,'PCO Log'!$E$6:$SJ$6,"Approved")</f>
        <v>0</v>
      </c>
      <c r="BH71" s="276">
        <f>SUMIFS('PCO Log'!$E80:$SJ80,'PCO Log'!$E$8:$SJ$8,'Graph Data'!BH$1,'PCO Log'!$E$6:$SJ$6,"Approved")</f>
        <v>0</v>
      </c>
      <c r="BI71" s="276">
        <f>SUMIFS('PCO Log'!$E80:$SJ80,'PCO Log'!$E$8:$SJ$8,'Graph Data'!BI$1,'PCO Log'!$E$6:$SJ$6,"Approved")</f>
        <v>0</v>
      </c>
      <c r="BJ71" s="276">
        <f>SUMIFS('PCO Log'!$E80:$SJ80,'PCO Log'!$E$8:$SJ$8,'Graph Data'!BJ$1,'PCO Log'!$E$6:$SJ$6,"Approved")</f>
        <v>0</v>
      </c>
      <c r="BK71" s="276">
        <f>SUMIFS('PCO Log'!$E80:$SJ80,'PCO Log'!$E$8:$SJ$8,'Graph Data'!BK$1,'PCO Log'!$E$6:$SJ$6,"Approved")</f>
        <v>0</v>
      </c>
      <c r="BL71" s="276">
        <f>SUMIFS('PCO Log'!$E80:$SJ80,'PCO Log'!$E$8:$SJ$8,'Graph Data'!BL$1,'PCO Log'!$E$6:$SJ$6,"Approved")</f>
        <v>0</v>
      </c>
      <c r="BM71" s="276">
        <f>SUMIFS('PCO Log'!$E80:$SJ80,'PCO Log'!$E$8:$SJ$8,'Graph Data'!BM$1,'PCO Log'!$E$6:$SJ$6,"Approved")</f>
        <v>0</v>
      </c>
      <c r="BN71" s="276">
        <f>SUMIFS('PCO Log'!$E80:$SJ80,'PCO Log'!$E$8:$SJ$8,'Graph Data'!BN$1,'PCO Log'!$E$6:$SJ$6,"Approved")</f>
        <v>0</v>
      </c>
      <c r="BO71" s="276">
        <f>SUMIFS('PCO Log'!$E80:$SJ80,'PCO Log'!$E$8:$SJ$8,'Graph Data'!BO$1,'PCO Log'!$E$6:$SJ$6,"Approved")</f>
        <v>0</v>
      </c>
      <c r="BP71" s="276">
        <f>SUMIFS('PCO Log'!$E80:$SJ80,'PCO Log'!$E$8:$SJ$8,'Graph Data'!BP$1,'PCO Log'!$E$6:$SJ$6,"Approved")</f>
        <v>0</v>
      </c>
      <c r="BQ71" s="276">
        <f>SUMIFS('PCO Log'!$E80:$SJ80,'PCO Log'!$E$8:$SJ$8,'Graph Data'!BQ$1,'PCO Log'!$E$6:$SJ$6,"Approved")</f>
        <v>0</v>
      </c>
      <c r="BR71" s="276">
        <f>SUMIFS('PCO Log'!$E80:$SJ80,'PCO Log'!$E$8:$SJ$8,'Graph Data'!BR$1,'PCO Log'!$E$6:$SJ$6,"Approved")</f>
        <v>0</v>
      </c>
      <c r="BS71" s="276">
        <f>SUMIFS('PCO Log'!$E80:$SJ80,'PCO Log'!$E$8:$SJ$8,'Graph Data'!BS$1,'PCO Log'!$E$6:$SJ$6,"Approved")</f>
        <v>0</v>
      </c>
      <c r="BT71" s="276">
        <f>SUMIFS('PCO Log'!$E80:$SJ80,'PCO Log'!$E$8:$SJ$8,'Graph Data'!BT$1,'PCO Log'!$E$6:$SJ$6,"Approved")</f>
        <v>0</v>
      </c>
      <c r="BU71" s="276">
        <f>SUMIFS('PCO Log'!$E80:$SJ80,'PCO Log'!$E$8:$SJ$8,'Graph Data'!BU$1,'PCO Log'!$E$6:$SJ$6,"Approved")</f>
        <v>0</v>
      </c>
      <c r="BV71" s="276">
        <f>SUMIFS('PCO Log'!$E80:$SJ80,'PCO Log'!$E$8:$SJ$8,'Graph Data'!BV$1,'PCO Log'!$E$6:$SJ$6,"Approved")</f>
        <v>0</v>
      </c>
      <c r="BW71" s="276">
        <f>SUMIFS('PCO Log'!$E80:$SJ80,'PCO Log'!$E$8:$SJ$8,'Graph Data'!BW$1,'PCO Log'!$E$6:$SJ$6,"Approved")</f>
        <v>0</v>
      </c>
    </row>
    <row r="72" spans="1:75" x14ac:dyDescent="0.25">
      <c r="A72" s="273" t="s">
        <v>423</v>
      </c>
      <c r="B72" s="273">
        <f>'PCO Log'!BW6</f>
        <v>0</v>
      </c>
      <c r="C72" s="273">
        <f>'PCO Log'!BW4</f>
        <v>0</v>
      </c>
      <c r="D72" s="273">
        <f>'PCO Log'!BW7</f>
        <v>0</v>
      </c>
      <c r="E72" s="273">
        <f>'PCO Log'!BW3</f>
        <v>0</v>
      </c>
      <c r="F72" s="276">
        <f>'PCO Log'!BW9</f>
        <v>0</v>
      </c>
      <c r="G72" s="277">
        <f>'PCO Log'!BW5</f>
        <v>0</v>
      </c>
      <c r="J72" s="273" t="s">
        <v>284</v>
      </c>
      <c r="K72" s="278">
        <v>8</v>
      </c>
      <c r="N72" s="273" t="str">
        <f>'Pay App 1'!B132</f>
        <v>26 00 00</v>
      </c>
      <c r="O72" s="273" t="str">
        <f>'Pay App 1'!C132</f>
        <v>Electrical</v>
      </c>
      <c r="P72" s="276">
        <f>SUMIFS('PCO Log'!$E81:$SJ81,'PCO Log'!$E$8:$SJ$8,'Graph Data'!P$1,'PCO Log'!$E$6:$SJ$6,"Approved")</f>
        <v>0</v>
      </c>
      <c r="Q72" s="276">
        <f>SUMIFS('PCO Log'!$E81:$SJ81,'PCO Log'!$E$8:$SJ$8,'Graph Data'!Q$1,'PCO Log'!$E$6:$SJ$6,"Approved")</f>
        <v>0</v>
      </c>
      <c r="R72" s="276">
        <f>SUMIFS('PCO Log'!$E81:$SJ81,'PCO Log'!$E$8:$SJ$8,'Graph Data'!R$1,'PCO Log'!$E$6:$SJ$6,"Approved")</f>
        <v>0</v>
      </c>
      <c r="S72" s="276">
        <f>SUMIFS('PCO Log'!$E81:$SJ81,'PCO Log'!$E$8:$SJ$8,'Graph Data'!S$1,'PCO Log'!$E$6:$SJ$6,"Approved")</f>
        <v>0</v>
      </c>
      <c r="T72" s="276">
        <f>SUMIFS('PCO Log'!$E81:$SJ81,'PCO Log'!$E$8:$SJ$8,'Graph Data'!T$1,'PCO Log'!$E$6:$SJ$6,"Approved")</f>
        <v>0</v>
      </c>
      <c r="U72" s="276">
        <f>SUMIFS('PCO Log'!$E81:$SJ81,'PCO Log'!$E$8:$SJ$8,'Graph Data'!U$1,'PCO Log'!$E$6:$SJ$6,"Approved")</f>
        <v>0</v>
      </c>
      <c r="V72" s="276">
        <f>SUMIFS('PCO Log'!$E81:$SJ81,'PCO Log'!$E$8:$SJ$8,'Graph Data'!V$1,'PCO Log'!$E$6:$SJ$6,"Approved")</f>
        <v>0</v>
      </c>
      <c r="W72" s="276">
        <f>SUMIFS('PCO Log'!$E81:$SJ81,'PCO Log'!$E$8:$SJ$8,'Graph Data'!W$1,'PCO Log'!$E$6:$SJ$6,"Approved")</f>
        <v>0</v>
      </c>
      <c r="X72" s="276">
        <f>SUMIFS('PCO Log'!$E81:$SJ81,'PCO Log'!$E$8:$SJ$8,'Graph Data'!X$1,'PCO Log'!$E$6:$SJ$6,"Approved")</f>
        <v>0</v>
      </c>
      <c r="Y72" s="276">
        <f>SUMIFS('PCO Log'!$E81:$SJ81,'PCO Log'!$E$8:$SJ$8,'Graph Data'!Y$1,'PCO Log'!$E$6:$SJ$6,"Approved")</f>
        <v>0</v>
      </c>
      <c r="Z72" s="276">
        <f>SUMIFS('PCO Log'!$E81:$SJ81,'PCO Log'!$E$8:$SJ$8,'Graph Data'!Z$1,'PCO Log'!$E$6:$SJ$6,"Approved")</f>
        <v>0</v>
      </c>
      <c r="AA72" s="276">
        <f>SUMIFS('PCO Log'!$E81:$SJ81,'PCO Log'!$E$8:$SJ$8,'Graph Data'!AA$1,'PCO Log'!$E$6:$SJ$6,"Approved")</f>
        <v>0</v>
      </c>
      <c r="AB72" s="276">
        <f>SUMIFS('PCO Log'!$E81:$SJ81,'PCO Log'!$E$8:$SJ$8,'Graph Data'!AB$1,'PCO Log'!$E$6:$SJ$6,"Approved")</f>
        <v>0</v>
      </c>
      <c r="AC72" s="276">
        <f>SUMIFS('PCO Log'!$E81:$SJ81,'PCO Log'!$E$8:$SJ$8,'Graph Data'!AC$1,'PCO Log'!$E$6:$SJ$6,"Approved")</f>
        <v>0</v>
      </c>
      <c r="AD72" s="276">
        <f>SUMIFS('PCO Log'!$E81:$SJ81,'PCO Log'!$E$8:$SJ$8,'Graph Data'!AD$1,'PCO Log'!$E$6:$SJ$6,"Approved")</f>
        <v>0</v>
      </c>
      <c r="AE72" s="276">
        <f>SUMIFS('PCO Log'!$E81:$SJ81,'PCO Log'!$E$8:$SJ$8,'Graph Data'!AE$1,'PCO Log'!$E$6:$SJ$6,"Approved")</f>
        <v>0</v>
      </c>
      <c r="AF72" s="276">
        <f>SUMIFS('PCO Log'!$E81:$SJ81,'PCO Log'!$E$8:$SJ$8,'Graph Data'!AF$1,'PCO Log'!$E$6:$SJ$6,"Approved")</f>
        <v>0</v>
      </c>
      <c r="AG72" s="276">
        <f>SUMIFS('PCO Log'!$E81:$SJ81,'PCO Log'!$E$8:$SJ$8,'Graph Data'!AG$1,'PCO Log'!$E$6:$SJ$6,"Approved")</f>
        <v>0</v>
      </c>
      <c r="AH72" s="276">
        <f>SUMIFS('PCO Log'!$E81:$SJ81,'PCO Log'!$E$8:$SJ$8,'Graph Data'!AH$1,'PCO Log'!$E$6:$SJ$6,"Approved")</f>
        <v>0</v>
      </c>
      <c r="AI72" s="276">
        <f>SUMIFS('PCO Log'!$E81:$SJ81,'PCO Log'!$E$8:$SJ$8,'Graph Data'!AI$1,'PCO Log'!$E$6:$SJ$6,"Approved")</f>
        <v>0</v>
      </c>
      <c r="AJ72" s="276">
        <f>SUMIFS('PCO Log'!$E81:$SJ81,'PCO Log'!$E$8:$SJ$8,'Graph Data'!AJ$1,'PCO Log'!$E$6:$SJ$6,"Approved")</f>
        <v>0</v>
      </c>
      <c r="AK72" s="276">
        <f>SUMIFS('PCO Log'!$E81:$SJ81,'PCO Log'!$E$8:$SJ$8,'Graph Data'!AK$1,'PCO Log'!$E$6:$SJ$6,"Approved")</f>
        <v>0</v>
      </c>
      <c r="AL72" s="276">
        <f>SUMIFS('PCO Log'!$E81:$SJ81,'PCO Log'!$E$8:$SJ$8,'Graph Data'!AL$1,'PCO Log'!$E$6:$SJ$6,"Approved")</f>
        <v>0</v>
      </c>
      <c r="AM72" s="276">
        <f>SUMIFS('PCO Log'!$E81:$SJ81,'PCO Log'!$E$8:$SJ$8,'Graph Data'!AM$1,'PCO Log'!$E$6:$SJ$6,"Approved")</f>
        <v>0</v>
      </c>
      <c r="AN72" s="276">
        <f>SUMIFS('PCO Log'!$E81:$SJ81,'PCO Log'!$E$8:$SJ$8,'Graph Data'!AN$1,'PCO Log'!$E$6:$SJ$6,"Approved")</f>
        <v>0</v>
      </c>
      <c r="AO72" s="276">
        <f>SUMIFS('PCO Log'!$E81:$SJ81,'PCO Log'!$E$8:$SJ$8,'Graph Data'!AO$1,'PCO Log'!$E$6:$SJ$6,"Approved")</f>
        <v>0</v>
      </c>
      <c r="AP72" s="276">
        <f>SUMIFS('PCO Log'!$E81:$SJ81,'PCO Log'!$E$8:$SJ$8,'Graph Data'!AP$1,'PCO Log'!$E$6:$SJ$6,"Approved")</f>
        <v>0</v>
      </c>
      <c r="AQ72" s="276">
        <f>SUMIFS('PCO Log'!$E81:$SJ81,'PCO Log'!$E$8:$SJ$8,'Graph Data'!AQ$1,'PCO Log'!$E$6:$SJ$6,"Approved")</f>
        <v>0</v>
      </c>
      <c r="AR72" s="276">
        <f>SUMIFS('PCO Log'!$E81:$SJ81,'PCO Log'!$E$8:$SJ$8,'Graph Data'!AR$1,'PCO Log'!$E$6:$SJ$6,"Approved")</f>
        <v>0</v>
      </c>
      <c r="AS72" s="276">
        <f>SUMIFS('PCO Log'!$E81:$SJ81,'PCO Log'!$E$8:$SJ$8,'Graph Data'!AS$1,'PCO Log'!$E$6:$SJ$6,"Approved")</f>
        <v>0</v>
      </c>
      <c r="AT72" s="276">
        <f>SUMIFS('PCO Log'!$E81:$SJ81,'PCO Log'!$E$8:$SJ$8,'Graph Data'!AT$1,'PCO Log'!$E$6:$SJ$6,"Approved")</f>
        <v>0</v>
      </c>
      <c r="AU72" s="276">
        <f>SUMIFS('PCO Log'!$E81:$SJ81,'PCO Log'!$E$8:$SJ$8,'Graph Data'!AU$1,'PCO Log'!$E$6:$SJ$6,"Approved")</f>
        <v>0</v>
      </c>
      <c r="AV72" s="276">
        <f>SUMIFS('PCO Log'!$E81:$SJ81,'PCO Log'!$E$8:$SJ$8,'Graph Data'!AV$1,'PCO Log'!$E$6:$SJ$6,"Approved")</f>
        <v>0</v>
      </c>
      <c r="AW72" s="276">
        <f>SUMIFS('PCO Log'!$E81:$SJ81,'PCO Log'!$E$8:$SJ$8,'Graph Data'!AW$1,'PCO Log'!$E$6:$SJ$6,"Approved")</f>
        <v>0</v>
      </c>
      <c r="AX72" s="276">
        <f>SUMIFS('PCO Log'!$E81:$SJ81,'PCO Log'!$E$8:$SJ$8,'Graph Data'!AX$1,'PCO Log'!$E$6:$SJ$6,"Approved")</f>
        <v>0</v>
      </c>
      <c r="AY72" s="276">
        <f>SUMIFS('PCO Log'!$E81:$SJ81,'PCO Log'!$E$8:$SJ$8,'Graph Data'!AY$1,'PCO Log'!$E$6:$SJ$6,"Approved")</f>
        <v>0</v>
      </c>
      <c r="AZ72" s="276">
        <f>SUMIFS('PCO Log'!$E81:$SJ81,'PCO Log'!$E$8:$SJ$8,'Graph Data'!AZ$1,'PCO Log'!$E$6:$SJ$6,"Approved")</f>
        <v>0</v>
      </c>
      <c r="BA72" s="276">
        <f>SUMIFS('PCO Log'!$E81:$SJ81,'PCO Log'!$E$8:$SJ$8,'Graph Data'!BA$1,'PCO Log'!$E$6:$SJ$6,"Approved")</f>
        <v>0</v>
      </c>
      <c r="BB72" s="276">
        <f>SUMIFS('PCO Log'!$E81:$SJ81,'PCO Log'!$E$8:$SJ$8,'Graph Data'!BB$1,'PCO Log'!$E$6:$SJ$6,"Approved")</f>
        <v>0</v>
      </c>
      <c r="BC72" s="276">
        <f>SUMIFS('PCO Log'!$E81:$SJ81,'PCO Log'!$E$8:$SJ$8,'Graph Data'!BC$1,'PCO Log'!$E$6:$SJ$6,"Approved")</f>
        <v>0</v>
      </c>
      <c r="BD72" s="276">
        <f>SUMIFS('PCO Log'!$E81:$SJ81,'PCO Log'!$E$8:$SJ$8,'Graph Data'!BD$1,'PCO Log'!$E$6:$SJ$6,"Approved")</f>
        <v>0</v>
      </c>
      <c r="BE72" s="276">
        <f>SUMIFS('PCO Log'!$E81:$SJ81,'PCO Log'!$E$8:$SJ$8,'Graph Data'!BE$1,'PCO Log'!$E$6:$SJ$6,"Approved")</f>
        <v>0</v>
      </c>
      <c r="BF72" s="276">
        <f>SUMIFS('PCO Log'!$E81:$SJ81,'PCO Log'!$E$8:$SJ$8,'Graph Data'!BF$1,'PCO Log'!$E$6:$SJ$6,"Approved")</f>
        <v>0</v>
      </c>
      <c r="BG72" s="276">
        <f>SUMIFS('PCO Log'!$E81:$SJ81,'PCO Log'!$E$8:$SJ$8,'Graph Data'!BG$1,'PCO Log'!$E$6:$SJ$6,"Approved")</f>
        <v>0</v>
      </c>
      <c r="BH72" s="276">
        <f>SUMIFS('PCO Log'!$E81:$SJ81,'PCO Log'!$E$8:$SJ$8,'Graph Data'!BH$1,'PCO Log'!$E$6:$SJ$6,"Approved")</f>
        <v>0</v>
      </c>
      <c r="BI72" s="276">
        <f>SUMIFS('PCO Log'!$E81:$SJ81,'PCO Log'!$E$8:$SJ$8,'Graph Data'!BI$1,'PCO Log'!$E$6:$SJ$6,"Approved")</f>
        <v>0</v>
      </c>
      <c r="BJ72" s="276">
        <f>SUMIFS('PCO Log'!$E81:$SJ81,'PCO Log'!$E$8:$SJ$8,'Graph Data'!BJ$1,'PCO Log'!$E$6:$SJ$6,"Approved")</f>
        <v>0</v>
      </c>
      <c r="BK72" s="276">
        <f>SUMIFS('PCO Log'!$E81:$SJ81,'PCO Log'!$E$8:$SJ$8,'Graph Data'!BK$1,'PCO Log'!$E$6:$SJ$6,"Approved")</f>
        <v>0</v>
      </c>
      <c r="BL72" s="276">
        <f>SUMIFS('PCO Log'!$E81:$SJ81,'PCO Log'!$E$8:$SJ$8,'Graph Data'!BL$1,'PCO Log'!$E$6:$SJ$6,"Approved")</f>
        <v>0</v>
      </c>
      <c r="BM72" s="276">
        <f>SUMIFS('PCO Log'!$E81:$SJ81,'PCO Log'!$E$8:$SJ$8,'Graph Data'!BM$1,'PCO Log'!$E$6:$SJ$6,"Approved")</f>
        <v>0</v>
      </c>
      <c r="BN72" s="276">
        <f>SUMIFS('PCO Log'!$E81:$SJ81,'PCO Log'!$E$8:$SJ$8,'Graph Data'!BN$1,'PCO Log'!$E$6:$SJ$6,"Approved")</f>
        <v>0</v>
      </c>
      <c r="BO72" s="276">
        <f>SUMIFS('PCO Log'!$E81:$SJ81,'PCO Log'!$E$8:$SJ$8,'Graph Data'!BO$1,'PCO Log'!$E$6:$SJ$6,"Approved")</f>
        <v>0</v>
      </c>
      <c r="BP72" s="276">
        <f>SUMIFS('PCO Log'!$E81:$SJ81,'PCO Log'!$E$8:$SJ$8,'Graph Data'!BP$1,'PCO Log'!$E$6:$SJ$6,"Approved")</f>
        <v>0</v>
      </c>
      <c r="BQ72" s="276">
        <f>SUMIFS('PCO Log'!$E81:$SJ81,'PCO Log'!$E$8:$SJ$8,'Graph Data'!BQ$1,'PCO Log'!$E$6:$SJ$6,"Approved")</f>
        <v>0</v>
      </c>
      <c r="BR72" s="276">
        <f>SUMIFS('PCO Log'!$E81:$SJ81,'PCO Log'!$E$8:$SJ$8,'Graph Data'!BR$1,'PCO Log'!$E$6:$SJ$6,"Approved")</f>
        <v>0</v>
      </c>
      <c r="BS72" s="276">
        <f>SUMIFS('PCO Log'!$E81:$SJ81,'PCO Log'!$E$8:$SJ$8,'Graph Data'!BS$1,'PCO Log'!$E$6:$SJ$6,"Approved")</f>
        <v>0</v>
      </c>
      <c r="BT72" s="276">
        <f>SUMIFS('PCO Log'!$E81:$SJ81,'PCO Log'!$E$8:$SJ$8,'Graph Data'!BT$1,'PCO Log'!$E$6:$SJ$6,"Approved")</f>
        <v>0</v>
      </c>
      <c r="BU72" s="276">
        <f>SUMIFS('PCO Log'!$E81:$SJ81,'PCO Log'!$E$8:$SJ$8,'Graph Data'!BU$1,'PCO Log'!$E$6:$SJ$6,"Approved")</f>
        <v>0</v>
      </c>
      <c r="BV72" s="276">
        <f>SUMIFS('PCO Log'!$E81:$SJ81,'PCO Log'!$E$8:$SJ$8,'Graph Data'!BV$1,'PCO Log'!$E$6:$SJ$6,"Approved")</f>
        <v>0</v>
      </c>
      <c r="BW72" s="276">
        <f>SUMIFS('PCO Log'!$E81:$SJ81,'PCO Log'!$E$8:$SJ$8,'Graph Data'!BW$1,'PCO Log'!$E$6:$SJ$6,"Approved")</f>
        <v>0</v>
      </c>
    </row>
    <row r="73" spans="1:75" x14ac:dyDescent="0.25">
      <c r="A73" s="273" t="s">
        <v>424</v>
      </c>
      <c r="B73" s="273">
        <f>'PCO Log'!BX6</f>
        <v>0</v>
      </c>
      <c r="C73" s="273">
        <f>'PCO Log'!BX4</f>
        <v>0</v>
      </c>
      <c r="D73" s="273">
        <f>'PCO Log'!BX7</f>
        <v>0</v>
      </c>
      <c r="E73" s="273">
        <f>'PCO Log'!BX3</f>
        <v>0</v>
      </c>
      <c r="F73" s="276">
        <f>'PCO Log'!BX9</f>
        <v>0</v>
      </c>
      <c r="G73" s="277">
        <f>'PCO Log'!BX5</f>
        <v>0</v>
      </c>
      <c r="J73" s="273" t="s">
        <v>285</v>
      </c>
      <c r="K73" s="278">
        <v>9</v>
      </c>
      <c r="L73" s="274" t="s">
        <v>340</v>
      </c>
      <c r="N73" s="273" t="str">
        <f>'Pay App 1'!B133</f>
        <v>27 00 00</v>
      </c>
      <c r="O73" s="273" t="str">
        <f>'Pay App 1'!C133</f>
        <v>AV/IT/Cabling</v>
      </c>
      <c r="P73" s="276">
        <f>SUMIFS('PCO Log'!$E82:$SJ82,'PCO Log'!$E$8:$SJ$8,'Graph Data'!P$1,'PCO Log'!$E$6:$SJ$6,"Approved")</f>
        <v>0</v>
      </c>
      <c r="Q73" s="276">
        <f>SUMIFS('PCO Log'!$E82:$SJ82,'PCO Log'!$E$8:$SJ$8,'Graph Data'!Q$1,'PCO Log'!$E$6:$SJ$6,"Approved")</f>
        <v>0</v>
      </c>
      <c r="R73" s="276">
        <f>SUMIFS('PCO Log'!$E82:$SJ82,'PCO Log'!$E$8:$SJ$8,'Graph Data'!R$1,'PCO Log'!$E$6:$SJ$6,"Approved")</f>
        <v>0</v>
      </c>
      <c r="S73" s="276">
        <f>SUMIFS('PCO Log'!$E82:$SJ82,'PCO Log'!$E$8:$SJ$8,'Graph Data'!S$1,'PCO Log'!$E$6:$SJ$6,"Approved")</f>
        <v>0</v>
      </c>
      <c r="T73" s="276">
        <f>SUMIFS('PCO Log'!$E82:$SJ82,'PCO Log'!$E$8:$SJ$8,'Graph Data'!T$1,'PCO Log'!$E$6:$SJ$6,"Approved")</f>
        <v>0</v>
      </c>
      <c r="U73" s="276">
        <f>SUMIFS('PCO Log'!$E82:$SJ82,'PCO Log'!$E$8:$SJ$8,'Graph Data'!U$1,'PCO Log'!$E$6:$SJ$6,"Approved")</f>
        <v>0</v>
      </c>
      <c r="V73" s="276">
        <f>SUMIFS('PCO Log'!$E82:$SJ82,'PCO Log'!$E$8:$SJ$8,'Graph Data'!V$1,'PCO Log'!$E$6:$SJ$6,"Approved")</f>
        <v>0</v>
      </c>
      <c r="W73" s="276">
        <f>SUMIFS('PCO Log'!$E82:$SJ82,'PCO Log'!$E$8:$SJ$8,'Graph Data'!W$1,'PCO Log'!$E$6:$SJ$6,"Approved")</f>
        <v>0</v>
      </c>
      <c r="X73" s="276">
        <f>SUMIFS('PCO Log'!$E82:$SJ82,'PCO Log'!$E$8:$SJ$8,'Graph Data'!X$1,'PCO Log'!$E$6:$SJ$6,"Approved")</f>
        <v>0</v>
      </c>
      <c r="Y73" s="276">
        <f>SUMIFS('PCO Log'!$E82:$SJ82,'PCO Log'!$E$8:$SJ$8,'Graph Data'!Y$1,'PCO Log'!$E$6:$SJ$6,"Approved")</f>
        <v>0</v>
      </c>
      <c r="Z73" s="276">
        <f>SUMIFS('PCO Log'!$E82:$SJ82,'PCO Log'!$E$8:$SJ$8,'Graph Data'!Z$1,'PCO Log'!$E$6:$SJ$6,"Approved")</f>
        <v>0</v>
      </c>
      <c r="AA73" s="276">
        <f>SUMIFS('PCO Log'!$E82:$SJ82,'PCO Log'!$E$8:$SJ$8,'Graph Data'!AA$1,'PCO Log'!$E$6:$SJ$6,"Approved")</f>
        <v>0</v>
      </c>
      <c r="AB73" s="276">
        <f>SUMIFS('PCO Log'!$E82:$SJ82,'PCO Log'!$E$8:$SJ$8,'Graph Data'!AB$1,'PCO Log'!$E$6:$SJ$6,"Approved")</f>
        <v>0</v>
      </c>
      <c r="AC73" s="276">
        <f>SUMIFS('PCO Log'!$E82:$SJ82,'PCO Log'!$E$8:$SJ$8,'Graph Data'!AC$1,'PCO Log'!$E$6:$SJ$6,"Approved")</f>
        <v>0</v>
      </c>
      <c r="AD73" s="276">
        <f>SUMIFS('PCO Log'!$E82:$SJ82,'PCO Log'!$E$8:$SJ$8,'Graph Data'!AD$1,'PCO Log'!$E$6:$SJ$6,"Approved")</f>
        <v>0</v>
      </c>
      <c r="AE73" s="276">
        <f>SUMIFS('PCO Log'!$E82:$SJ82,'PCO Log'!$E$8:$SJ$8,'Graph Data'!AE$1,'PCO Log'!$E$6:$SJ$6,"Approved")</f>
        <v>0</v>
      </c>
      <c r="AF73" s="276">
        <f>SUMIFS('PCO Log'!$E82:$SJ82,'PCO Log'!$E$8:$SJ$8,'Graph Data'!AF$1,'PCO Log'!$E$6:$SJ$6,"Approved")</f>
        <v>0</v>
      </c>
      <c r="AG73" s="276">
        <f>SUMIFS('PCO Log'!$E82:$SJ82,'PCO Log'!$E$8:$SJ$8,'Graph Data'!AG$1,'PCO Log'!$E$6:$SJ$6,"Approved")</f>
        <v>0</v>
      </c>
      <c r="AH73" s="276">
        <f>SUMIFS('PCO Log'!$E82:$SJ82,'PCO Log'!$E$8:$SJ$8,'Graph Data'!AH$1,'PCO Log'!$E$6:$SJ$6,"Approved")</f>
        <v>0</v>
      </c>
      <c r="AI73" s="276">
        <f>SUMIFS('PCO Log'!$E82:$SJ82,'PCO Log'!$E$8:$SJ$8,'Graph Data'!AI$1,'PCO Log'!$E$6:$SJ$6,"Approved")</f>
        <v>0</v>
      </c>
      <c r="AJ73" s="276">
        <f>SUMIFS('PCO Log'!$E82:$SJ82,'PCO Log'!$E$8:$SJ$8,'Graph Data'!AJ$1,'PCO Log'!$E$6:$SJ$6,"Approved")</f>
        <v>0</v>
      </c>
      <c r="AK73" s="276">
        <f>SUMIFS('PCO Log'!$E82:$SJ82,'PCO Log'!$E$8:$SJ$8,'Graph Data'!AK$1,'PCO Log'!$E$6:$SJ$6,"Approved")</f>
        <v>0</v>
      </c>
      <c r="AL73" s="276">
        <f>SUMIFS('PCO Log'!$E82:$SJ82,'PCO Log'!$E$8:$SJ$8,'Graph Data'!AL$1,'PCO Log'!$E$6:$SJ$6,"Approved")</f>
        <v>0</v>
      </c>
      <c r="AM73" s="276">
        <f>SUMIFS('PCO Log'!$E82:$SJ82,'PCO Log'!$E$8:$SJ$8,'Graph Data'!AM$1,'PCO Log'!$E$6:$SJ$6,"Approved")</f>
        <v>0</v>
      </c>
      <c r="AN73" s="276">
        <f>SUMIFS('PCO Log'!$E82:$SJ82,'PCO Log'!$E$8:$SJ$8,'Graph Data'!AN$1,'PCO Log'!$E$6:$SJ$6,"Approved")</f>
        <v>0</v>
      </c>
      <c r="AO73" s="276">
        <f>SUMIFS('PCO Log'!$E82:$SJ82,'PCO Log'!$E$8:$SJ$8,'Graph Data'!AO$1,'PCO Log'!$E$6:$SJ$6,"Approved")</f>
        <v>0</v>
      </c>
      <c r="AP73" s="276">
        <f>SUMIFS('PCO Log'!$E82:$SJ82,'PCO Log'!$E$8:$SJ$8,'Graph Data'!AP$1,'PCO Log'!$E$6:$SJ$6,"Approved")</f>
        <v>0</v>
      </c>
      <c r="AQ73" s="276">
        <f>SUMIFS('PCO Log'!$E82:$SJ82,'PCO Log'!$E$8:$SJ$8,'Graph Data'!AQ$1,'PCO Log'!$E$6:$SJ$6,"Approved")</f>
        <v>0</v>
      </c>
      <c r="AR73" s="276">
        <f>SUMIFS('PCO Log'!$E82:$SJ82,'PCO Log'!$E$8:$SJ$8,'Graph Data'!AR$1,'PCO Log'!$E$6:$SJ$6,"Approved")</f>
        <v>0</v>
      </c>
      <c r="AS73" s="276">
        <f>SUMIFS('PCO Log'!$E82:$SJ82,'PCO Log'!$E$8:$SJ$8,'Graph Data'!AS$1,'PCO Log'!$E$6:$SJ$6,"Approved")</f>
        <v>0</v>
      </c>
      <c r="AT73" s="276">
        <f>SUMIFS('PCO Log'!$E82:$SJ82,'PCO Log'!$E$8:$SJ$8,'Graph Data'!AT$1,'PCO Log'!$E$6:$SJ$6,"Approved")</f>
        <v>0</v>
      </c>
      <c r="AU73" s="276">
        <f>SUMIFS('PCO Log'!$E82:$SJ82,'PCO Log'!$E$8:$SJ$8,'Graph Data'!AU$1,'PCO Log'!$E$6:$SJ$6,"Approved")</f>
        <v>0</v>
      </c>
      <c r="AV73" s="276">
        <f>SUMIFS('PCO Log'!$E82:$SJ82,'PCO Log'!$E$8:$SJ$8,'Graph Data'!AV$1,'PCO Log'!$E$6:$SJ$6,"Approved")</f>
        <v>0</v>
      </c>
      <c r="AW73" s="276">
        <f>SUMIFS('PCO Log'!$E82:$SJ82,'PCO Log'!$E$8:$SJ$8,'Graph Data'!AW$1,'PCO Log'!$E$6:$SJ$6,"Approved")</f>
        <v>0</v>
      </c>
      <c r="AX73" s="276">
        <f>SUMIFS('PCO Log'!$E82:$SJ82,'PCO Log'!$E$8:$SJ$8,'Graph Data'!AX$1,'PCO Log'!$E$6:$SJ$6,"Approved")</f>
        <v>0</v>
      </c>
      <c r="AY73" s="276">
        <f>SUMIFS('PCO Log'!$E82:$SJ82,'PCO Log'!$E$8:$SJ$8,'Graph Data'!AY$1,'PCO Log'!$E$6:$SJ$6,"Approved")</f>
        <v>0</v>
      </c>
      <c r="AZ73" s="276">
        <f>SUMIFS('PCO Log'!$E82:$SJ82,'PCO Log'!$E$8:$SJ$8,'Graph Data'!AZ$1,'PCO Log'!$E$6:$SJ$6,"Approved")</f>
        <v>0</v>
      </c>
      <c r="BA73" s="276">
        <f>SUMIFS('PCO Log'!$E82:$SJ82,'PCO Log'!$E$8:$SJ$8,'Graph Data'!BA$1,'PCO Log'!$E$6:$SJ$6,"Approved")</f>
        <v>0</v>
      </c>
      <c r="BB73" s="276">
        <f>SUMIFS('PCO Log'!$E82:$SJ82,'PCO Log'!$E$8:$SJ$8,'Graph Data'!BB$1,'PCO Log'!$E$6:$SJ$6,"Approved")</f>
        <v>0</v>
      </c>
      <c r="BC73" s="276">
        <f>SUMIFS('PCO Log'!$E82:$SJ82,'PCO Log'!$E$8:$SJ$8,'Graph Data'!BC$1,'PCO Log'!$E$6:$SJ$6,"Approved")</f>
        <v>0</v>
      </c>
      <c r="BD73" s="276">
        <f>SUMIFS('PCO Log'!$E82:$SJ82,'PCO Log'!$E$8:$SJ$8,'Graph Data'!BD$1,'PCO Log'!$E$6:$SJ$6,"Approved")</f>
        <v>0</v>
      </c>
      <c r="BE73" s="276">
        <f>SUMIFS('PCO Log'!$E82:$SJ82,'PCO Log'!$E$8:$SJ$8,'Graph Data'!BE$1,'PCO Log'!$E$6:$SJ$6,"Approved")</f>
        <v>0</v>
      </c>
      <c r="BF73" s="276">
        <f>SUMIFS('PCO Log'!$E82:$SJ82,'PCO Log'!$E$8:$SJ$8,'Graph Data'!BF$1,'PCO Log'!$E$6:$SJ$6,"Approved")</f>
        <v>0</v>
      </c>
      <c r="BG73" s="276">
        <f>SUMIFS('PCO Log'!$E82:$SJ82,'PCO Log'!$E$8:$SJ$8,'Graph Data'!BG$1,'PCO Log'!$E$6:$SJ$6,"Approved")</f>
        <v>0</v>
      </c>
      <c r="BH73" s="276">
        <f>SUMIFS('PCO Log'!$E82:$SJ82,'PCO Log'!$E$8:$SJ$8,'Graph Data'!BH$1,'PCO Log'!$E$6:$SJ$6,"Approved")</f>
        <v>0</v>
      </c>
      <c r="BI73" s="276">
        <f>SUMIFS('PCO Log'!$E82:$SJ82,'PCO Log'!$E$8:$SJ$8,'Graph Data'!BI$1,'PCO Log'!$E$6:$SJ$6,"Approved")</f>
        <v>0</v>
      </c>
      <c r="BJ73" s="276">
        <f>SUMIFS('PCO Log'!$E82:$SJ82,'PCO Log'!$E$8:$SJ$8,'Graph Data'!BJ$1,'PCO Log'!$E$6:$SJ$6,"Approved")</f>
        <v>0</v>
      </c>
      <c r="BK73" s="276">
        <f>SUMIFS('PCO Log'!$E82:$SJ82,'PCO Log'!$E$8:$SJ$8,'Graph Data'!BK$1,'PCO Log'!$E$6:$SJ$6,"Approved")</f>
        <v>0</v>
      </c>
      <c r="BL73" s="276">
        <f>SUMIFS('PCO Log'!$E82:$SJ82,'PCO Log'!$E$8:$SJ$8,'Graph Data'!BL$1,'PCO Log'!$E$6:$SJ$6,"Approved")</f>
        <v>0</v>
      </c>
      <c r="BM73" s="276">
        <f>SUMIFS('PCO Log'!$E82:$SJ82,'PCO Log'!$E$8:$SJ$8,'Graph Data'!BM$1,'PCO Log'!$E$6:$SJ$6,"Approved")</f>
        <v>0</v>
      </c>
      <c r="BN73" s="276">
        <f>SUMIFS('PCO Log'!$E82:$SJ82,'PCO Log'!$E$8:$SJ$8,'Graph Data'!BN$1,'PCO Log'!$E$6:$SJ$6,"Approved")</f>
        <v>0</v>
      </c>
      <c r="BO73" s="276">
        <f>SUMIFS('PCO Log'!$E82:$SJ82,'PCO Log'!$E$8:$SJ$8,'Graph Data'!BO$1,'PCO Log'!$E$6:$SJ$6,"Approved")</f>
        <v>0</v>
      </c>
      <c r="BP73" s="276">
        <f>SUMIFS('PCO Log'!$E82:$SJ82,'PCO Log'!$E$8:$SJ$8,'Graph Data'!BP$1,'PCO Log'!$E$6:$SJ$6,"Approved")</f>
        <v>0</v>
      </c>
      <c r="BQ73" s="276">
        <f>SUMIFS('PCO Log'!$E82:$SJ82,'PCO Log'!$E$8:$SJ$8,'Graph Data'!BQ$1,'PCO Log'!$E$6:$SJ$6,"Approved")</f>
        <v>0</v>
      </c>
      <c r="BR73" s="276">
        <f>SUMIFS('PCO Log'!$E82:$SJ82,'PCO Log'!$E$8:$SJ$8,'Graph Data'!BR$1,'PCO Log'!$E$6:$SJ$6,"Approved")</f>
        <v>0</v>
      </c>
      <c r="BS73" s="276">
        <f>SUMIFS('PCO Log'!$E82:$SJ82,'PCO Log'!$E$8:$SJ$8,'Graph Data'!BS$1,'PCO Log'!$E$6:$SJ$6,"Approved")</f>
        <v>0</v>
      </c>
      <c r="BT73" s="276">
        <f>SUMIFS('PCO Log'!$E82:$SJ82,'PCO Log'!$E$8:$SJ$8,'Graph Data'!BT$1,'PCO Log'!$E$6:$SJ$6,"Approved")</f>
        <v>0</v>
      </c>
      <c r="BU73" s="276">
        <f>SUMIFS('PCO Log'!$E82:$SJ82,'PCO Log'!$E$8:$SJ$8,'Graph Data'!BU$1,'PCO Log'!$E$6:$SJ$6,"Approved")</f>
        <v>0</v>
      </c>
      <c r="BV73" s="276">
        <f>SUMIFS('PCO Log'!$E82:$SJ82,'PCO Log'!$E$8:$SJ$8,'Graph Data'!BV$1,'PCO Log'!$E$6:$SJ$6,"Approved")</f>
        <v>0</v>
      </c>
      <c r="BW73" s="276">
        <f>SUMIFS('PCO Log'!$E82:$SJ82,'PCO Log'!$E$8:$SJ$8,'Graph Data'!BW$1,'PCO Log'!$E$6:$SJ$6,"Approved")</f>
        <v>0</v>
      </c>
    </row>
    <row r="74" spans="1:75" x14ac:dyDescent="0.25">
      <c r="A74" s="273" t="s">
        <v>425</v>
      </c>
      <c r="B74" s="273">
        <f>'PCO Log'!BY6</f>
        <v>0</v>
      </c>
      <c r="C74" s="273">
        <f>'PCO Log'!BY4</f>
        <v>0</v>
      </c>
      <c r="D74" s="273">
        <f>'PCO Log'!BY7</f>
        <v>0</v>
      </c>
      <c r="E74" s="273">
        <f>'PCO Log'!BY3</f>
        <v>0</v>
      </c>
      <c r="F74" s="276">
        <f>'PCO Log'!BY9</f>
        <v>0</v>
      </c>
      <c r="G74" s="277">
        <f>'PCO Log'!BY5</f>
        <v>0</v>
      </c>
      <c r="J74" s="273" t="s">
        <v>286</v>
      </c>
      <c r="K74" s="278">
        <v>10</v>
      </c>
      <c r="L74" s="273" t="s">
        <v>341</v>
      </c>
      <c r="N74" s="273" t="str">
        <f>'Pay App 1'!B134</f>
        <v>28 80 00</v>
      </c>
      <c r="O74" s="273" t="str">
        <f>'Pay App 1'!C134</f>
        <v>Security/Access Control</v>
      </c>
      <c r="P74" s="276">
        <f>SUMIFS('PCO Log'!$E83:$SJ83,'PCO Log'!$E$8:$SJ$8,'Graph Data'!P$1,'PCO Log'!$E$6:$SJ$6,"Approved")</f>
        <v>0</v>
      </c>
      <c r="Q74" s="276">
        <f>SUMIFS('PCO Log'!$E83:$SJ83,'PCO Log'!$E$8:$SJ$8,'Graph Data'!Q$1,'PCO Log'!$E$6:$SJ$6,"Approved")</f>
        <v>0</v>
      </c>
      <c r="R74" s="276">
        <f>SUMIFS('PCO Log'!$E83:$SJ83,'PCO Log'!$E$8:$SJ$8,'Graph Data'!R$1,'PCO Log'!$E$6:$SJ$6,"Approved")</f>
        <v>0</v>
      </c>
      <c r="S74" s="276">
        <f>SUMIFS('PCO Log'!$E83:$SJ83,'PCO Log'!$E$8:$SJ$8,'Graph Data'!S$1,'PCO Log'!$E$6:$SJ$6,"Approved")</f>
        <v>0</v>
      </c>
      <c r="T74" s="276">
        <f>SUMIFS('PCO Log'!$E83:$SJ83,'PCO Log'!$E$8:$SJ$8,'Graph Data'!T$1,'PCO Log'!$E$6:$SJ$6,"Approved")</f>
        <v>0</v>
      </c>
      <c r="U74" s="276">
        <f>SUMIFS('PCO Log'!$E83:$SJ83,'PCO Log'!$E$8:$SJ$8,'Graph Data'!U$1,'PCO Log'!$E$6:$SJ$6,"Approved")</f>
        <v>0</v>
      </c>
      <c r="V74" s="276">
        <f>SUMIFS('PCO Log'!$E83:$SJ83,'PCO Log'!$E$8:$SJ$8,'Graph Data'!V$1,'PCO Log'!$E$6:$SJ$6,"Approved")</f>
        <v>0</v>
      </c>
      <c r="W74" s="276">
        <f>SUMIFS('PCO Log'!$E83:$SJ83,'PCO Log'!$E$8:$SJ$8,'Graph Data'!W$1,'PCO Log'!$E$6:$SJ$6,"Approved")</f>
        <v>0</v>
      </c>
      <c r="X74" s="276">
        <f>SUMIFS('PCO Log'!$E83:$SJ83,'PCO Log'!$E$8:$SJ$8,'Graph Data'!X$1,'PCO Log'!$E$6:$SJ$6,"Approved")</f>
        <v>0</v>
      </c>
      <c r="Y74" s="276">
        <f>SUMIFS('PCO Log'!$E83:$SJ83,'PCO Log'!$E$8:$SJ$8,'Graph Data'!Y$1,'PCO Log'!$E$6:$SJ$6,"Approved")</f>
        <v>0</v>
      </c>
      <c r="Z74" s="276">
        <f>SUMIFS('PCO Log'!$E83:$SJ83,'PCO Log'!$E$8:$SJ$8,'Graph Data'!Z$1,'PCO Log'!$E$6:$SJ$6,"Approved")</f>
        <v>0</v>
      </c>
      <c r="AA74" s="276">
        <f>SUMIFS('PCO Log'!$E83:$SJ83,'PCO Log'!$E$8:$SJ$8,'Graph Data'!AA$1,'PCO Log'!$E$6:$SJ$6,"Approved")</f>
        <v>0</v>
      </c>
      <c r="AB74" s="276">
        <f>SUMIFS('PCO Log'!$E83:$SJ83,'PCO Log'!$E$8:$SJ$8,'Graph Data'!AB$1,'PCO Log'!$E$6:$SJ$6,"Approved")</f>
        <v>0</v>
      </c>
      <c r="AC74" s="276">
        <f>SUMIFS('PCO Log'!$E83:$SJ83,'PCO Log'!$E$8:$SJ$8,'Graph Data'!AC$1,'PCO Log'!$E$6:$SJ$6,"Approved")</f>
        <v>0</v>
      </c>
      <c r="AD74" s="276">
        <f>SUMIFS('PCO Log'!$E83:$SJ83,'PCO Log'!$E$8:$SJ$8,'Graph Data'!AD$1,'PCO Log'!$E$6:$SJ$6,"Approved")</f>
        <v>0</v>
      </c>
      <c r="AE74" s="276">
        <f>SUMIFS('PCO Log'!$E83:$SJ83,'PCO Log'!$E$8:$SJ$8,'Graph Data'!AE$1,'PCO Log'!$E$6:$SJ$6,"Approved")</f>
        <v>0</v>
      </c>
      <c r="AF74" s="276">
        <f>SUMIFS('PCO Log'!$E83:$SJ83,'PCO Log'!$E$8:$SJ$8,'Graph Data'!AF$1,'PCO Log'!$E$6:$SJ$6,"Approved")</f>
        <v>0</v>
      </c>
      <c r="AG74" s="276">
        <f>SUMIFS('PCO Log'!$E83:$SJ83,'PCO Log'!$E$8:$SJ$8,'Graph Data'!AG$1,'PCO Log'!$E$6:$SJ$6,"Approved")</f>
        <v>0</v>
      </c>
      <c r="AH74" s="276">
        <f>SUMIFS('PCO Log'!$E83:$SJ83,'PCO Log'!$E$8:$SJ$8,'Graph Data'!AH$1,'PCO Log'!$E$6:$SJ$6,"Approved")</f>
        <v>0</v>
      </c>
      <c r="AI74" s="276">
        <f>SUMIFS('PCO Log'!$E83:$SJ83,'PCO Log'!$E$8:$SJ$8,'Graph Data'!AI$1,'PCO Log'!$E$6:$SJ$6,"Approved")</f>
        <v>0</v>
      </c>
      <c r="AJ74" s="276">
        <f>SUMIFS('PCO Log'!$E83:$SJ83,'PCO Log'!$E$8:$SJ$8,'Graph Data'!AJ$1,'PCO Log'!$E$6:$SJ$6,"Approved")</f>
        <v>0</v>
      </c>
      <c r="AK74" s="276">
        <f>SUMIFS('PCO Log'!$E83:$SJ83,'PCO Log'!$E$8:$SJ$8,'Graph Data'!AK$1,'PCO Log'!$E$6:$SJ$6,"Approved")</f>
        <v>0</v>
      </c>
      <c r="AL74" s="276">
        <f>SUMIFS('PCO Log'!$E83:$SJ83,'PCO Log'!$E$8:$SJ$8,'Graph Data'!AL$1,'PCO Log'!$E$6:$SJ$6,"Approved")</f>
        <v>0</v>
      </c>
      <c r="AM74" s="276">
        <f>SUMIFS('PCO Log'!$E83:$SJ83,'PCO Log'!$E$8:$SJ$8,'Graph Data'!AM$1,'PCO Log'!$E$6:$SJ$6,"Approved")</f>
        <v>0</v>
      </c>
      <c r="AN74" s="276">
        <f>SUMIFS('PCO Log'!$E83:$SJ83,'PCO Log'!$E$8:$SJ$8,'Graph Data'!AN$1,'PCO Log'!$E$6:$SJ$6,"Approved")</f>
        <v>0</v>
      </c>
      <c r="AO74" s="276">
        <f>SUMIFS('PCO Log'!$E83:$SJ83,'PCO Log'!$E$8:$SJ$8,'Graph Data'!AO$1,'PCO Log'!$E$6:$SJ$6,"Approved")</f>
        <v>0</v>
      </c>
      <c r="AP74" s="276">
        <f>SUMIFS('PCO Log'!$E83:$SJ83,'PCO Log'!$E$8:$SJ$8,'Graph Data'!AP$1,'PCO Log'!$E$6:$SJ$6,"Approved")</f>
        <v>0</v>
      </c>
      <c r="AQ74" s="276">
        <f>SUMIFS('PCO Log'!$E83:$SJ83,'PCO Log'!$E$8:$SJ$8,'Graph Data'!AQ$1,'PCO Log'!$E$6:$SJ$6,"Approved")</f>
        <v>0</v>
      </c>
      <c r="AR74" s="276">
        <f>SUMIFS('PCO Log'!$E83:$SJ83,'PCO Log'!$E$8:$SJ$8,'Graph Data'!AR$1,'PCO Log'!$E$6:$SJ$6,"Approved")</f>
        <v>0</v>
      </c>
      <c r="AS74" s="276">
        <f>SUMIFS('PCO Log'!$E83:$SJ83,'PCO Log'!$E$8:$SJ$8,'Graph Data'!AS$1,'PCO Log'!$E$6:$SJ$6,"Approved")</f>
        <v>0</v>
      </c>
      <c r="AT74" s="276">
        <f>SUMIFS('PCO Log'!$E83:$SJ83,'PCO Log'!$E$8:$SJ$8,'Graph Data'!AT$1,'PCO Log'!$E$6:$SJ$6,"Approved")</f>
        <v>0</v>
      </c>
      <c r="AU74" s="276">
        <f>SUMIFS('PCO Log'!$E83:$SJ83,'PCO Log'!$E$8:$SJ$8,'Graph Data'!AU$1,'PCO Log'!$E$6:$SJ$6,"Approved")</f>
        <v>0</v>
      </c>
      <c r="AV74" s="276">
        <f>SUMIFS('PCO Log'!$E83:$SJ83,'PCO Log'!$E$8:$SJ$8,'Graph Data'!AV$1,'PCO Log'!$E$6:$SJ$6,"Approved")</f>
        <v>0</v>
      </c>
      <c r="AW74" s="276">
        <f>SUMIFS('PCO Log'!$E83:$SJ83,'PCO Log'!$E$8:$SJ$8,'Graph Data'!AW$1,'PCO Log'!$E$6:$SJ$6,"Approved")</f>
        <v>0</v>
      </c>
      <c r="AX74" s="276">
        <f>SUMIFS('PCO Log'!$E83:$SJ83,'PCO Log'!$E$8:$SJ$8,'Graph Data'!AX$1,'PCO Log'!$E$6:$SJ$6,"Approved")</f>
        <v>0</v>
      </c>
      <c r="AY74" s="276">
        <f>SUMIFS('PCO Log'!$E83:$SJ83,'PCO Log'!$E$8:$SJ$8,'Graph Data'!AY$1,'PCO Log'!$E$6:$SJ$6,"Approved")</f>
        <v>0</v>
      </c>
      <c r="AZ74" s="276">
        <f>SUMIFS('PCO Log'!$E83:$SJ83,'PCO Log'!$E$8:$SJ$8,'Graph Data'!AZ$1,'PCO Log'!$E$6:$SJ$6,"Approved")</f>
        <v>0</v>
      </c>
      <c r="BA74" s="276">
        <f>SUMIFS('PCO Log'!$E83:$SJ83,'PCO Log'!$E$8:$SJ$8,'Graph Data'!BA$1,'PCO Log'!$E$6:$SJ$6,"Approved")</f>
        <v>0</v>
      </c>
      <c r="BB74" s="276">
        <f>SUMIFS('PCO Log'!$E83:$SJ83,'PCO Log'!$E$8:$SJ$8,'Graph Data'!BB$1,'PCO Log'!$E$6:$SJ$6,"Approved")</f>
        <v>0</v>
      </c>
      <c r="BC74" s="276">
        <f>SUMIFS('PCO Log'!$E83:$SJ83,'PCO Log'!$E$8:$SJ$8,'Graph Data'!BC$1,'PCO Log'!$E$6:$SJ$6,"Approved")</f>
        <v>0</v>
      </c>
      <c r="BD74" s="276">
        <f>SUMIFS('PCO Log'!$E83:$SJ83,'PCO Log'!$E$8:$SJ$8,'Graph Data'!BD$1,'PCO Log'!$E$6:$SJ$6,"Approved")</f>
        <v>0</v>
      </c>
      <c r="BE74" s="276">
        <f>SUMIFS('PCO Log'!$E83:$SJ83,'PCO Log'!$E$8:$SJ$8,'Graph Data'!BE$1,'PCO Log'!$E$6:$SJ$6,"Approved")</f>
        <v>0</v>
      </c>
      <c r="BF74" s="276">
        <f>SUMIFS('PCO Log'!$E83:$SJ83,'PCO Log'!$E$8:$SJ$8,'Graph Data'!BF$1,'PCO Log'!$E$6:$SJ$6,"Approved")</f>
        <v>0</v>
      </c>
      <c r="BG74" s="276">
        <f>SUMIFS('PCO Log'!$E83:$SJ83,'PCO Log'!$E$8:$SJ$8,'Graph Data'!BG$1,'PCO Log'!$E$6:$SJ$6,"Approved")</f>
        <v>0</v>
      </c>
      <c r="BH74" s="276">
        <f>SUMIFS('PCO Log'!$E83:$SJ83,'PCO Log'!$E$8:$SJ$8,'Graph Data'!BH$1,'PCO Log'!$E$6:$SJ$6,"Approved")</f>
        <v>0</v>
      </c>
      <c r="BI74" s="276">
        <f>SUMIFS('PCO Log'!$E83:$SJ83,'PCO Log'!$E$8:$SJ$8,'Graph Data'!BI$1,'PCO Log'!$E$6:$SJ$6,"Approved")</f>
        <v>0</v>
      </c>
      <c r="BJ74" s="276">
        <f>SUMIFS('PCO Log'!$E83:$SJ83,'PCO Log'!$E$8:$SJ$8,'Graph Data'!BJ$1,'PCO Log'!$E$6:$SJ$6,"Approved")</f>
        <v>0</v>
      </c>
      <c r="BK74" s="276">
        <f>SUMIFS('PCO Log'!$E83:$SJ83,'PCO Log'!$E$8:$SJ$8,'Graph Data'!BK$1,'PCO Log'!$E$6:$SJ$6,"Approved")</f>
        <v>0</v>
      </c>
      <c r="BL74" s="276">
        <f>SUMIFS('PCO Log'!$E83:$SJ83,'PCO Log'!$E$8:$SJ$8,'Graph Data'!BL$1,'PCO Log'!$E$6:$SJ$6,"Approved")</f>
        <v>0</v>
      </c>
      <c r="BM74" s="276">
        <f>SUMIFS('PCO Log'!$E83:$SJ83,'PCO Log'!$E$8:$SJ$8,'Graph Data'!BM$1,'PCO Log'!$E$6:$SJ$6,"Approved")</f>
        <v>0</v>
      </c>
      <c r="BN74" s="276">
        <f>SUMIFS('PCO Log'!$E83:$SJ83,'PCO Log'!$E$8:$SJ$8,'Graph Data'!BN$1,'PCO Log'!$E$6:$SJ$6,"Approved")</f>
        <v>0</v>
      </c>
      <c r="BO74" s="276">
        <f>SUMIFS('PCO Log'!$E83:$SJ83,'PCO Log'!$E$8:$SJ$8,'Graph Data'!BO$1,'PCO Log'!$E$6:$SJ$6,"Approved")</f>
        <v>0</v>
      </c>
      <c r="BP74" s="276">
        <f>SUMIFS('PCO Log'!$E83:$SJ83,'PCO Log'!$E$8:$SJ$8,'Graph Data'!BP$1,'PCO Log'!$E$6:$SJ$6,"Approved")</f>
        <v>0</v>
      </c>
      <c r="BQ74" s="276">
        <f>SUMIFS('PCO Log'!$E83:$SJ83,'PCO Log'!$E$8:$SJ$8,'Graph Data'!BQ$1,'PCO Log'!$E$6:$SJ$6,"Approved")</f>
        <v>0</v>
      </c>
      <c r="BR74" s="276">
        <f>SUMIFS('PCO Log'!$E83:$SJ83,'PCO Log'!$E$8:$SJ$8,'Graph Data'!BR$1,'PCO Log'!$E$6:$SJ$6,"Approved")</f>
        <v>0</v>
      </c>
      <c r="BS74" s="276">
        <f>SUMIFS('PCO Log'!$E83:$SJ83,'PCO Log'!$E$8:$SJ$8,'Graph Data'!BS$1,'PCO Log'!$E$6:$SJ$6,"Approved")</f>
        <v>0</v>
      </c>
      <c r="BT74" s="276">
        <f>SUMIFS('PCO Log'!$E83:$SJ83,'PCO Log'!$E$8:$SJ$8,'Graph Data'!BT$1,'PCO Log'!$E$6:$SJ$6,"Approved")</f>
        <v>0</v>
      </c>
      <c r="BU74" s="276">
        <f>SUMIFS('PCO Log'!$E83:$SJ83,'PCO Log'!$E$8:$SJ$8,'Graph Data'!BU$1,'PCO Log'!$E$6:$SJ$6,"Approved")</f>
        <v>0</v>
      </c>
      <c r="BV74" s="276">
        <f>SUMIFS('PCO Log'!$E83:$SJ83,'PCO Log'!$E$8:$SJ$8,'Graph Data'!BV$1,'PCO Log'!$E$6:$SJ$6,"Approved")</f>
        <v>0</v>
      </c>
      <c r="BW74" s="276">
        <f>SUMIFS('PCO Log'!$E83:$SJ83,'PCO Log'!$E$8:$SJ$8,'Graph Data'!BW$1,'PCO Log'!$E$6:$SJ$6,"Approved")</f>
        <v>0</v>
      </c>
    </row>
    <row r="75" spans="1:75" x14ac:dyDescent="0.25">
      <c r="A75" s="273" t="s">
        <v>426</v>
      </c>
      <c r="B75" s="273">
        <f>'PCO Log'!BZ6</f>
        <v>0</v>
      </c>
      <c r="C75" s="273">
        <f>'PCO Log'!BZ4</f>
        <v>0</v>
      </c>
      <c r="D75" s="273">
        <f>'PCO Log'!BZ7</f>
        <v>0</v>
      </c>
      <c r="E75" s="273">
        <f>'PCO Log'!BZ3</f>
        <v>0</v>
      </c>
      <c r="F75" s="276">
        <f>'PCO Log'!BZ9</f>
        <v>0</v>
      </c>
      <c r="G75" s="277">
        <f>'PCO Log'!BZ5</f>
        <v>0</v>
      </c>
      <c r="J75" s="273" t="s">
        <v>287</v>
      </c>
      <c r="K75" s="278">
        <v>11</v>
      </c>
      <c r="L75" s="273" t="s">
        <v>342</v>
      </c>
      <c r="N75" s="273" t="str">
        <f>'Pay App 1'!B135</f>
        <v>29 00 00</v>
      </c>
      <c r="O75" s="273" t="str">
        <f>'Pay App 1'!C135</f>
        <v>Electrical (other)</v>
      </c>
      <c r="P75" s="276">
        <f>SUMIFS('PCO Log'!$E84:$SJ84,'PCO Log'!$E$8:$SJ$8,'Graph Data'!P$1,'PCO Log'!$E$6:$SJ$6,"Approved")</f>
        <v>0</v>
      </c>
      <c r="Q75" s="276">
        <f>SUMIFS('PCO Log'!$E84:$SJ84,'PCO Log'!$E$8:$SJ$8,'Graph Data'!Q$1,'PCO Log'!$E$6:$SJ$6,"Approved")</f>
        <v>0</v>
      </c>
      <c r="R75" s="276">
        <f>SUMIFS('PCO Log'!$E84:$SJ84,'PCO Log'!$E$8:$SJ$8,'Graph Data'!R$1,'PCO Log'!$E$6:$SJ$6,"Approved")</f>
        <v>0</v>
      </c>
      <c r="S75" s="276">
        <f>SUMIFS('PCO Log'!$E84:$SJ84,'PCO Log'!$E$8:$SJ$8,'Graph Data'!S$1,'PCO Log'!$E$6:$SJ$6,"Approved")</f>
        <v>0</v>
      </c>
      <c r="T75" s="276">
        <f>SUMIFS('PCO Log'!$E84:$SJ84,'PCO Log'!$E$8:$SJ$8,'Graph Data'!T$1,'PCO Log'!$E$6:$SJ$6,"Approved")</f>
        <v>0</v>
      </c>
      <c r="U75" s="276">
        <f>SUMIFS('PCO Log'!$E84:$SJ84,'PCO Log'!$E$8:$SJ$8,'Graph Data'!U$1,'PCO Log'!$E$6:$SJ$6,"Approved")</f>
        <v>0</v>
      </c>
      <c r="V75" s="276">
        <f>SUMIFS('PCO Log'!$E84:$SJ84,'PCO Log'!$E$8:$SJ$8,'Graph Data'!V$1,'PCO Log'!$E$6:$SJ$6,"Approved")</f>
        <v>0</v>
      </c>
      <c r="W75" s="276">
        <f>SUMIFS('PCO Log'!$E84:$SJ84,'PCO Log'!$E$8:$SJ$8,'Graph Data'!W$1,'PCO Log'!$E$6:$SJ$6,"Approved")</f>
        <v>0</v>
      </c>
      <c r="X75" s="276">
        <f>SUMIFS('PCO Log'!$E84:$SJ84,'PCO Log'!$E$8:$SJ$8,'Graph Data'!X$1,'PCO Log'!$E$6:$SJ$6,"Approved")</f>
        <v>0</v>
      </c>
      <c r="Y75" s="276">
        <f>SUMIFS('PCO Log'!$E84:$SJ84,'PCO Log'!$E$8:$SJ$8,'Graph Data'!Y$1,'PCO Log'!$E$6:$SJ$6,"Approved")</f>
        <v>0</v>
      </c>
      <c r="Z75" s="276">
        <f>SUMIFS('PCO Log'!$E84:$SJ84,'PCO Log'!$E$8:$SJ$8,'Graph Data'!Z$1,'PCO Log'!$E$6:$SJ$6,"Approved")</f>
        <v>0</v>
      </c>
      <c r="AA75" s="276">
        <f>SUMIFS('PCO Log'!$E84:$SJ84,'PCO Log'!$E$8:$SJ$8,'Graph Data'!AA$1,'PCO Log'!$E$6:$SJ$6,"Approved")</f>
        <v>0</v>
      </c>
      <c r="AB75" s="276">
        <f>SUMIFS('PCO Log'!$E84:$SJ84,'PCO Log'!$E$8:$SJ$8,'Graph Data'!AB$1,'PCO Log'!$E$6:$SJ$6,"Approved")</f>
        <v>0</v>
      </c>
      <c r="AC75" s="276">
        <f>SUMIFS('PCO Log'!$E84:$SJ84,'PCO Log'!$E$8:$SJ$8,'Graph Data'!AC$1,'PCO Log'!$E$6:$SJ$6,"Approved")</f>
        <v>0</v>
      </c>
      <c r="AD75" s="276">
        <f>SUMIFS('PCO Log'!$E84:$SJ84,'PCO Log'!$E$8:$SJ$8,'Graph Data'!AD$1,'PCO Log'!$E$6:$SJ$6,"Approved")</f>
        <v>0</v>
      </c>
      <c r="AE75" s="276">
        <f>SUMIFS('PCO Log'!$E84:$SJ84,'PCO Log'!$E$8:$SJ$8,'Graph Data'!AE$1,'PCO Log'!$E$6:$SJ$6,"Approved")</f>
        <v>0</v>
      </c>
      <c r="AF75" s="276">
        <f>SUMIFS('PCO Log'!$E84:$SJ84,'PCO Log'!$E$8:$SJ$8,'Graph Data'!AF$1,'PCO Log'!$E$6:$SJ$6,"Approved")</f>
        <v>0</v>
      </c>
      <c r="AG75" s="276">
        <f>SUMIFS('PCO Log'!$E84:$SJ84,'PCO Log'!$E$8:$SJ$8,'Graph Data'!AG$1,'PCO Log'!$E$6:$SJ$6,"Approved")</f>
        <v>0</v>
      </c>
      <c r="AH75" s="276">
        <f>SUMIFS('PCO Log'!$E84:$SJ84,'PCO Log'!$E$8:$SJ$8,'Graph Data'!AH$1,'PCO Log'!$E$6:$SJ$6,"Approved")</f>
        <v>0</v>
      </c>
      <c r="AI75" s="276">
        <f>SUMIFS('PCO Log'!$E84:$SJ84,'PCO Log'!$E$8:$SJ$8,'Graph Data'!AI$1,'PCO Log'!$E$6:$SJ$6,"Approved")</f>
        <v>0</v>
      </c>
      <c r="AJ75" s="276">
        <f>SUMIFS('PCO Log'!$E84:$SJ84,'PCO Log'!$E$8:$SJ$8,'Graph Data'!AJ$1,'PCO Log'!$E$6:$SJ$6,"Approved")</f>
        <v>0</v>
      </c>
      <c r="AK75" s="276">
        <f>SUMIFS('PCO Log'!$E84:$SJ84,'PCO Log'!$E$8:$SJ$8,'Graph Data'!AK$1,'PCO Log'!$E$6:$SJ$6,"Approved")</f>
        <v>0</v>
      </c>
      <c r="AL75" s="276">
        <f>SUMIFS('PCO Log'!$E84:$SJ84,'PCO Log'!$E$8:$SJ$8,'Graph Data'!AL$1,'PCO Log'!$E$6:$SJ$6,"Approved")</f>
        <v>0</v>
      </c>
      <c r="AM75" s="276">
        <f>SUMIFS('PCO Log'!$E84:$SJ84,'PCO Log'!$E$8:$SJ$8,'Graph Data'!AM$1,'PCO Log'!$E$6:$SJ$6,"Approved")</f>
        <v>0</v>
      </c>
      <c r="AN75" s="276">
        <f>SUMIFS('PCO Log'!$E84:$SJ84,'PCO Log'!$E$8:$SJ$8,'Graph Data'!AN$1,'PCO Log'!$E$6:$SJ$6,"Approved")</f>
        <v>0</v>
      </c>
      <c r="AO75" s="276">
        <f>SUMIFS('PCO Log'!$E84:$SJ84,'PCO Log'!$E$8:$SJ$8,'Graph Data'!AO$1,'PCO Log'!$E$6:$SJ$6,"Approved")</f>
        <v>0</v>
      </c>
      <c r="AP75" s="276">
        <f>SUMIFS('PCO Log'!$E84:$SJ84,'PCO Log'!$E$8:$SJ$8,'Graph Data'!AP$1,'PCO Log'!$E$6:$SJ$6,"Approved")</f>
        <v>0</v>
      </c>
      <c r="AQ75" s="276">
        <f>SUMIFS('PCO Log'!$E84:$SJ84,'PCO Log'!$E$8:$SJ$8,'Graph Data'!AQ$1,'PCO Log'!$E$6:$SJ$6,"Approved")</f>
        <v>0</v>
      </c>
      <c r="AR75" s="276">
        <f>SUMIFS('PCO Log'!$E84:$SJ84,'PCO Log'!$E$8:$SJ$8,'Graph Data'!AR$1,'PCO Log'!$E$6:$SJ$6,"Approved")</f>
        <v>0</v>
      </c>
      <c r="AS75" s="276">
        <f>SUMIFS('PCO Log'!$E84:$SJ84,'PCO Log'!$E$8:$SJ$8,'Graph Data'!AS$1,'PCO Log'!$E$6:$SJ$6,"Approved")</f>
        <v>0</v>
      </c>
      <c r="AT75" s="276">
        <f>SUMIFS('PCO Log'!$E84:$SJ84,'PCO Log'!$E$8:$SJ$8,'Graph Data'!AT$1,'PCO Log'!$E$6:$SJ$6,"Approved")</f>
        <v>0</v>
      </c>
      <c r="AU75" s="276">
        <f>SUMIFS('PCO Log'!$E84:$SJ84,'PCO Log'!$E$8:$SJ$8,'Graph Data'!AU$1,'PCO Log'!$E$6:$SJ$6,"Approved")</f>
        <v>0</v>
      </c>
      <c r="AV75" s="276">
        <f>SUMIFS('PCO Log'!$E84:$SJ84,'PCO Log'!$E$8:$SJ$8,'Graph Data'!AV$1,'PCO Log'!$E$6:$SJ$6,"Approved")</f>
        <v>0</v>
      </c>
      <c r="AW75" s="276">
        <f>SUMIFS('PCO Log'!$E84:$SJ84,'PCO Log'!$E$8:$SJ$8,'Graph Data'!AW$1,'PCO Log'!$E$6:$SJ$6,"Approved")</f>
        <v>0</v>
      </c>
      <c r="AX75" s="276">
        <f>SUMIFS('PCO Log'!$E84:$SJ84,'PCO Log'!$E$8:$SJ$8,'Graph Data'!AX$1,'PCO Log'!$E$6:$SJ$6,"Approved")</f>
        <v>0</v>
      </c>
      <c r="AY75" s="276">
        <f>SUMIFS('PCO Log'!$E84:$SJ84,'PCO Log'!$E$8:$SJ$8,'Graph Data'!AY$1,'PCO Log'!$E$6:$SJ$6,"Approved")</f>
        <v>0</v>
      </c>
      <c r="AZ75" s="276">
        <f>SUMIFS('PCO Log'!$E84:$SJ84,'PCO Log'!$E$8:$SJ$8,'Graph Data'!AZ$1,'PCO Log'!$E$6:$SJ$6,"Approved")</f>
        <v>0</v>
      </c>
      <c r="BA75" s="276">
        <f>SUMIFS('PCO Log'!$E84:$SJ84,'PCO Log'!$E$8:$SJ$8,'Graph Data'!BA$1,'PCO Log'!$E$6:$SJ$6,"Approved")</f>
        <v>0</v>
      </c>
      <c r="BB75" s="276">
        <f>SUMIFS('PCO Log'!$E84:$SJ84,'PCO Log'!$E$8:$SJ$8,'Graph Data'!BB$1,'PCO Log'!$E$6:$SJ$6,"Approved")</f>
        <v>0</v>
      </c>
      <c r="BC75" s="276">
        <f>SUMIFS('PCO Log'!$E84:$SJ84,'PCO Log'!$E$8:$SJ$8,'Graph Data'!BC$1,'PCO Log'!$E$6:$SJ$6,"Approved")</f>
        <v>0</v>
      </c>
      <c r="BD75" s="276">
        <f>SUMIFS('PCO Log'!$E84:$SJ84,'PCO Log'!$E$8:$SJ$8,'Graph Data'!BD$1,'PCO Log'!$E$6:$SJ$6,"Approved")</f>
        <v>0</v>
      </c>
      <c r="BE75" s="276">
        <f>SUMIFS('PCO Log'!$E84:$SJ84,'PCO Log'!$E$8:$SJ$8,'Graph Data'!BE$1,'PCO Log'!$E$6:$SJ$6,"Approved")</f>
        <v>0</v>
      </c>
      <c r="BF75" s="276">
        <f>SUMIFS('PCO Log'!$E84:$SJ84,'PCO Log'!$E$8:$SJ$8,'Graph Data'!BF$1,'PCO Log'!$E$6:$SJ$6,"Approved")</f>
        <v>0</v>
      </c>
      <c r="BG75" s="276">
        <f>SUMIFS('PCO Log'!$E84:$SJ84,'PCO Log'!$E$8:$SJ$8,'Graph Data'!BG$1,'PCO Log'!$E$6:$SJ$6,"Approved")</f>
        <v>0</v>
      </c>
      <c r="BH75" s="276">
        <f>SUMIFS('PCO Log'!$E84:$SJ84,'PCO Log'!$E$8:$SJ$8,'Graph Data'!BH$1,'PCO Log'!$E$6:$SJ$6,"Approved")</f>
        <v>0</v>
      </c>
      <c r="BI75" s="276">
        <f>SUMIFS('PCO Log'!$E84:$SJ84,'PCO Log'!$E$8:$SJ$8,'Graph Data'!BI$1,'PCO Log'!$E$6:$SJ$6,"Approved")</f>
        <v>0</v>
      </c>
      <c r="BJ75" s="276">
        <f>SUMIFS('PCO Log'!$E84:$SJ84,'PCO Log'!$E$8:$SJ$8,'Graph Data'!BJ$1,'PCO Log'!$E$6:$SJ$6,"Approved")</f>
        <v>0</v>
      </c>
      <c r="BK75" s="276">
        <f>SUMIFS('PCO Log'!$E84:$SJ84,'PCO Log'!$E$8:$SJ$8,'Graph Data'!BK$1,'PCO Log'!$E$6:$SJ$6,"Approved")</f>
        <v>0</v>
      </c>
      <c r="BL75" s="276">
        <f>SUMIFS('PCO Log'!$E84:$SJ84,'PCO Log'!$E$8:$SJ$8,'Graph Data'!BL$1,'PCO Log'!$E$6:$SJ$6,"Approved")</f>
        <v>0</v>
      </c>
      <c r="BM75" s="276">
        <f>SUMIFS('PCO Log'!$E84:$SJ84,'PCO Log'!$E$8:$SJ$8,'Graph Data'!BM$1,'PCO Log'!$E$6:$SJ$6,"Approved")</f>
        <v>0</v>
      </c>
      <c r="BN75" s="276">
        <f>SUMIFS('PCO Log'!$E84:$SJ84,'PCO Log'!$E$8:$SJ$8,'Graph Data'!BN$1,'PCO Log'!$E$6:$SJ$6,"Approved")</f>
        <v>0</v>
      </c>
      <c r="BO75" s="276">
        <f>SUMIFS('PCO Log'!$E84:$SJ84,'PCO Log'!$E$8:$SJ$8,'Graph Data'!BO$1,'PCO Log'!$E$6:$SJ$6,"Approved")</f>
        <v>0</v>
      </c>
      <c r="BP75" s="276">
        <f>SUMIFS('PCO Log'!$E84:$SJ84,'PCO Log'!$E$8:$SJ$8,'Graph Data'!BP$1,'PCO Log'!$E$6:$SJ$6,"Approved")</f>
        <v>0</v>
      </c>
      <c r="BQ75" s="276">
        <f>SUMIFS('PCO Log'!$E84:$SJ84,'PCO Log'!$E$8:$SJ$8,'Graph Data'!BQ$1,'PCO Log'!$E$6:$SJ$6,"Approved")</f>
        <v>0</v>
      </c>
      <c r="BR75" s="276">
        <f>SUMIFS('PCO Log'!$E84:$SJ84,'PCO Log'!$E$8:$SJ$8,'Graph Data'!BR$1,'PCO Log'!$E$6:$SJ$6,"Approved")</f>
        <v>0</v>
      </c>
      <c r="BS75" s="276">
        <f>SUMIFS('PCO Log'!$E84:$SJ84,'PCO Log'!$E$8:$SJ$8,'Graph Data'!BS$1,'PCO Log'!$E$6:$SJ$6,"Approved")</f>
        <v>0</v>
      </c>
      <c r="BT75" s="276">
        <f>SUMIFS('PCO Log'!$E84:$SJ84,'PCO Log'!$E$8:$SJ$8,'Graph Data'!BT$1,'PCO Log'!$E$6:$SJ$6,"Approved")</f>
        <v>0</v>
      </c>
      <c r="BU75" s="276">
        <f>SUMIFS('PCO Log'!$E84:$SJ84,'PCO Log'!$E$8:$SJ$8,'Graph Data'!BU$1,'PCO Log'!$E$6:$SJ$6,"Approved")</f>
        <v>0</v>
      </c>
      <c r="BV75" s="276">
        <f>SUMIFS('PCO Log'!$E84:$SJ84,'PCO Log'!$E$8:$SJ$8,'Graph Data'!BV$1,'PCO Log'!$E$6:$SJ$6,"Approved")</f>
        <v>0</v>
      </c>
      <c r="BW75" s="276">
        <f>SUMIFS('PCO Log'!$E84:$SJ84,'PCO Log'!$E$8:$SJ$8,'Graph Data'!BW$1,'PCO Log'!$E$6:$SJ$6,"Approved")</f>
        <v>0</v>
      </c>
    </row>
    <row r="76" spans="1:75" x14ac:dyDescent="0.25">
      <c r="A76" s="273" t="s">
        <v>427</v>
      </c>
      <c r="B76" s="273">
        <f>'PCO Log'!CA6</f>
        <v>0</v>
      </c>
      <c r="C76" s="273">
        <f>'PCO Log'!CA4</f>
        <v>0</v>
      </c>
      <c r="D76" s="273">
        <f>'PCO Log'!CA7</f>
        <v>0</v>
      </c>
      <c r="E76" s="273">
        <f>'PCO Log'!CA3</f>
        <v>0</v>
      </c>
      <c r="F76" s="276">
        <f>'PCO Log'!CA9</f>
        <v>0</v>
      </c>
      <c r="G76" s="277">
        <f>'PCO Log'!CA5</f>
        <v>0</v>
      </c>
      <c r="J76" s="273" t="s">
        <v>288</v>
      </c>
      <c r="K76" s="278">
        <v>12</v>
      </c>
      <c r="L76" s="273" t="s">
        <v>345</v>
      </c>
      <c r="N76" s="273" t="str">
        <f>'Pay App 1'!B136</f>
        <v>31 00 00</v>
      </c>
      <c r="O76" s="273" t="str">
        <f>'Pay App 1'!C136</f>
        <v>Building &amp; Site Earthwork</v>
      </c>
      <c r="P76" s="276">
        <f>SUMIFS('PCO Log'!$E85:$SJ85,'PCO Log'!$E$8:$SJ$8,'Graph Data'!P$1,'PCO Log'!$E$6:$SJ$6,"Approved")</f>
        <v>0</v>
      </c>
      <c r="Q76" s="276">
        <f>SUMIFS('PCO Log'!$E85:$SJ85,'PCO Log'!$E$8:$SJ$8,'Graph Data'!Q$1,'PCO Log'!$E$6:$SJ$6,"Approved")</f>
        <v>0</v>
      </c>
      <c r="R76" s="276">
        <f>SUMIFS('PCO Log'!$E85:$SJ85,'PCO Log'!$E$8:$SJ$8,'Graph Data'!R$1,'PCO Log'!$E$6:$SJ$6,"Approved")</f>
        <v>0</v>
      </c>
      <c r="S76" s="276">
        <f>SUMIFS('PCO Log'!$E85:$SJ85,'PCO Log'!$E$8:$SJ$8,'Graph Data'!S$1,'PCO Log'!$E$6:$SJ$6,"Approved")</f>
        <v>0</v>
      </c>
      <c r="T76" s="276">
        <f>SUMIFS('PCO Log'!$E85:$SJ85,'PCO Log'!$E$8:$SJ$8,'Graph Data'!T$1,'PCO Log'!$E$6:$SJ$6,"Approved")</f>
        <v>0</v>
      </c>
      <c r="U76" s="276">
        <f>SUMIFS('PCO Log'!$E85:$SJ85,'PCO Log'!$E$8:$SJ$8,'Graph Data'!U$1,'PCO Log'!$E$6:$SJ$6,"Approved")</f>
        <v>0</v>
      </c>
      <c r="V76" s="276">
        <f>SUMIFS('PCO Log'!$E85:$SJ85,'PCO Log'!$E$8:$SJ$8,'Graph Data'!V$1,'PCO Log'!$E$6:$SJ$6,"Approved")</f>
        <v>0</v>
      </c>
      <c r="W76" s="276">
        <f>SUMIFS('PCO Log'!$E85:$SJ85,'PCO Log'!$E$8:$SJ$8,'Graph Data'!W$1,'PCO Log'!$E$6:$SJ$6,"Approved")</f>
        <v>0</v>
      </c>
      <c r="X76" s="276">
        <f>SUMIFS('PCO Log'!$E85:$SJ85,'PCO Log'!$E$8:$SJ$8,'Graph Data'!X$1,'PCO Log'!$E$6:$SJ$6,"Approved")</f>
        <v>0</v>
      </c>
      <c r="Y76" s="276">
        <f>SUMIFS('PCO Log'!$E85:$SJ85,'PCO Log'!$E$8:$SJ$8,'Graph Data'!Y$1,'PCO Log'!$E$6:$SJ$6,"Approved")</f>
        <v>0</v>
      </c>
      <c r="Z76" s="276">
        <f>SUMIFS('PCO Log'!$E85:$SJ85,'PCO Log'!$E$8:$SJ$8,'Graph Data'!Z$1,'PCO Log'!$E$6:$SJ$6,"Approved")</f>
        <v>0</v>
      </c>
      <c r="AA76" s="276">
        <f>SUMIFS('PCO Log'!$E85:$SJ85,'PCO Log'!$E$8:$SJ$8,'Graph Data'!AA$1,'PCO Log'!$E$6:$SJ$6,"Approved")</f>
        <v>0</v>
      </c>
      <c r="AB76" s="276">
        <f>SUMIFS('PCO Log'!$E85:$SJ85,'PCO Log'!$E$8:$SJ$8,'Graph Data'!AB$1,'PCO Log'!$E$6:$SJ$6,"Approved")</f>
        <v>0</v>
      </c>
      <c r="AC76" s="276">
        <f>SUMIFS('PCO Log'!$E85:$SJ85,'PCO Log'!$E$8:$SJ$8,'Graph Data'!AC$1,'PCO Log'!$E$6:$SJ$6,"Approved")</f>
        <v>0</v>
      </c>
      <c r="AD76" s="276">
        <f>SUMIFS('PCO Log'!$E85:$SJ85,'PCO Log'!$E$8:$SJ$8,'Graph Data'!AD$1,'PCO Log'!$E$6:$SJ$6,"Approved")</f>
        <v>0</v>
      </c>
      <c r="AE76" s="276">
        <f>SUMIFS('PCO Log'!$E85:$SJ85,'PCO Log'!$E$8:$SJ$8,'Graph Data'!AE$1,'PCO Log'!$E$6:$SJ$6,"Approved")</f>
        <v>0</v>
      </c>
      <c r="AF76" s="276">
        <f>SUMIFS('PCO Log'!$E85:$SJ85,'PCO Log'!$E$8:$SJ$8,'Graph Data'!AF$1,'PCO Log'!$E$6:$SJ$6,"Approved")</f>
        <v>0</v>
      </c>
      <c r="AG76" s="276">
        <f>SUMIFS('PCO Log'!$E85:$SJ85,'PCO Log'!$E$8:$SJ$8,'Graph Data'!AG$1,'PCO Log'!$E$6:$SJ$6,"Approved")</f>
        <v>0</v>
      </c>
      <c r="AH76" s="276">
        <f>SUMIFS('PCO Log'!$E85:$SJ85,'PCO Log'!$E$8:$SJ$8,'Graph Data'!AH$1,'PCO Log'!$E$6:$SJ$6,"Approved")</f>
        <v>0</v>
      </c>
      <c r="AI76" s="276">
        <f>SUMIFS('PCO Log'!$E85:$SJ85,'PCO Log'!$E$8:$SJ$8,'Graph Data'!AI$1,'PCO Log'!$E$6:$SJ$6,"Approved")</f>
        <v>0</v>
      </c>
      <c r="AJ76" s="276">
        <f>SUMIFS('PCO Log'!$E85:$SJ85,'PCO Log'!$E$8:$SJ$8,'Graph Data'!AJ$1,'PCO Log'!$E$6:$SJ$6,"Approved")</f>
        <v>0</v>
      </c>
      <c r="AK76" s="276">
        <f>SUMIFS('PCO Log'!$E85:$SJ85,'PCO Log'!$E$8:$SJ$8,'Graph Data'!AK$1,'PCO Log'!$E$6:$SJ$6,"Approved")</f>
        <v>0</v>
      </c>
      <c r="AL76" s="276">
        <f>SUMIFS('PCO Log'!$E85:$SJ85,'PCO Log'!$E$8:$SJ$8,'Graph Data'!AL$1,'PCO Log'!$E$6:$SJ$6,"Approved")</f>
        <v>0</v>
      </c>
      <c r="AM76" s="276">
        <f>SUMIFS('PCO Log'!$E85:$SJ85,'PCO Log'!$E$8:$SJ$8,'Graph Data'!AM$1,'PCO Log'!$E$6:$SJ$6,"Approved")</f>
        <v>0</v>
      </c>
      <c r="AN76" s="276">
        <f>SUMIFS('PCO Log'!$E85:$SJ85,'PCO Log'!$E$8:$SJ$8,'Graph Data'!AN$1,'PCO Log'!$E$6:$SJ$6,"Approved")</f>
        <v>0</v>
      </c>
      <c r="AO76" s="276">
        <f>SUMIFS('PCO Log'!$E85:$SJ85,'PCO Log'!$E$8:$SJ$8,'Graph Data'!AO$1,'PCO Log'!$E$6:$SJ$6,"Approved")</f>
        <v>0</v>
      </c>
      <c r="AP76" s="276">
        <f>SUMIFS('PCO Log'!$E85:$SJ85,'PCO Log'!$E$8:$SJ$8,'Graph Data'!AP$1,'PCO Log'!$E$6:$SJ$6,"Approved")</f>
        <v>0</v>
      </c>
      <c r="AQ76" s="276">
        <f>SUMIFS('PCO Log'!$E85:$SJ85,'PCO Log'!$E$8:$SJ$8,'Graph Data'!AQ$1,'PCO Log'!$E$6:$SJ$6,"Approved")</f>
        <v>0</v>
      </c>
      <c r="AR76" s="276">
        <f>SUMIFS('PCO Log'!$E85:$SJ85,'PCO Log'!$E$8:$SJ$8,'Graph Data'!AR$1,'PCO Log'!$E$6:$SJ$6,"Approved")</f>
        <v>0</v>
      </c>
      <c r="AS76" s="276">
        <f>SUMIFS('PCO Log'!$E85:$SJ85,'PCO Log'!$E$8:$SJ$8,'Graph Data'!AS$1,'PCO Log'!$E$6:$SJ$6,"Approved")</f>
        <v>0</v>
      </c>
      <c r="AT76" s="276">
        <f>SUMIFS('PCO Log'!$E85:$SJ85,'PCO Log'!$E$8:$SJ$8,'Graph Data'!AT$1,'PCO Log'!$E$6:$SJ$6,"Approved")</f>
        <v>0</v>
      </c>
      <c r="AU76" s="276">
        <f>SUMIFS('PCO Log'!$E85:$SJ85,'PCO Log'!$E$8:$SJ$8,'Graph Data'!AU$1,'PCO Log'!$E$6:$SJ$6,"Approved")</f>
        <v>0</v>
      </c>
      <c r="AV76" s="276">
        <f>SUMIFS('PCO Log'!$E85:$SJ85,'PCO Log'!$E$8:$SJ$8,'Graph Data'!AV$1,'PCO Log'!$E$6:$SJ$6,"Approved")</f>
        <v>0</v>
      </c>
      <c r="AW76" s="276">
        <f>SUMIFS('PCO Log'!$E85:$SJ85,'PCO Log'!$E$8:$SJ$8,'Graph Data'!AW$1,'PCO Log'!$E$6:$SJ$6,"Approved")</f>
        <v>0</v>
      </c>
      <c r="AX76" s="276">
        <f>SUMIFS('PCO Log'!$E85:$SJ85,'PCO Log'!$E$8:$SJ$8,'Graph Data'!AX$1,'PCO Log'!$E$6:$SJ$6,"Approved")</f>
        <v>0</v>
      </c>
      <c r="AY76" s="276">
        <f>SUMIFS('PCO Log'!$E85:$SJ85,'PCO Log'!$E$8:$SJ$8,'Graph Data'!AY$1,'PCO Log'!$E$6:$SJ$6,"Approved")</f>
        <v>0</v>
      </c>
      <c r="AZ76" s="276">
        <f>SUMIFS('PCO Log'!$E85:$SJ85,'PCO Log'!$E$8:$SJ$8,'Graph Data'!AZ$1,'PCO Log'!$E$6:$SJ$6,"Approved")</f>
        <v>0</v>
      </c>
      <c r="BA76" s="276">
        <f>SUMIFS('PCO Log'!$E85:$SJ85,'PCO Log'!$E$8:$SJ$8,'Graph Data'!BA$1,'PCO Log'!$E$6:$SJ$6,"Approved")</f>
        <v>0</v>
      </c>
      <c r="BB76" s="276">
        <f>SUMIFS('PCO Log'!$E85:$SJ85,'PCO Log'!$E$8:$SJ$8,'Graph Data'!BB$1,'PCO Log'!$E$6:$SJ$6,"Approved")</f>
        <v>0</v>
      </c>
      <c r="BC76" s="276">
        <f>SUMIFS('PCO Log'!$E85:$SJ85,'PCO Log'!$E$8:$SJ$8,'Graph Data'!BC$1,'PCO Log'!$E$6:$SJ$6,"Approved")</f>
        <v>0</v>
      </c>
      <c r="BD76" s="276">
        <f>SUMIFS('PCO Log'!$E85:$SJ85,'PCO Log'!$E$8:$SJ$8,'Graph Data'!BD$1,'PCO Log'!$E$6:$SJ$6,"Approved")</f>
        <v>0</v>
      </c>
      <c r="BE76" s="276">
        <f>SUMIFS('PCO Log'!$E85:$SJ85,'PCO Log'!$E$8:$SJ$8,'Graph Data'!BE$1,'PCO Log'!$E$6:$SJ$6,"Approved")</f>
        <v>0</v>
      </c>
      <c r="BF76" s="276">
        <f>SUMIFS('PCO Log'!$E85:$SJ85,'PCO Log'!$E$8:$SJ$8,'Graph Data'!BF$1,'PCO Log'!$E$6:$SJ$6,"Approved")</f>
        <v>0</v>
      </c>
      <c r="BG76" s="276">
        <f>SUMIFS('PCO Log'!$E85:$SJ85,'PCO Log'!$E$8:$SJ$8,'Graph Data'!BG$1,'PCO Log'!$E$6:$SJ$6,"Approved")</f>
        <v>0</v>
      </c>
      <c r="BH76" s="276">
        <f>SUMIFS('PCO Log'!$E85:$SJ85,'PCO Log'!$E$8:$SJ$8,'Graph Data'!BH$1,'PCO Log'!$E$6:$SJ$6,"Approved")</f>
        <v>0</v>
      </c>
      <c r="BI76" s="276">
        <f>SUMIFS('PCO Log'!$E85:$SJ85,'PCO Log'!$E$8:$SJ$8,'Graph Data'!BI$1,'PCO Log'!$E$6:$SJ$6,"Approved")</f>
        <v>0</v>
      </c>
      <c r="BJ76" s="276">
        <f>SUMIFS('PCO Log'!$E85:$SJ85,'PCO Log'!$E$8:$SJ$8,'Graph Data'!BJ$1,'PCO Log'!$E$6:$SJ$6,"Approved")</f>
        <v>0</v>
      </c>
      <c r="BK76" s="276">
        <f>SUMIFS('PCO Log'!$E85:$SJ85,'PCO Log'!$E$8:$SJ$8,'Graph Data'!BK$1,'PCO Log'!$E$6:$SJ$6,"Approved")</f>
        <v>0</v>
      </c>
      <c r="BL76" s="276">
        <f>SUMIFS('PCO Log'!$E85:$SJ85,'PCO Log'!$E$8:$SJ$8,'Graph Data'!BL$1,'PCO Log'!$E$6:$SJ$6,"Approved")</f>
        <v>0</v>
      </c>
      <c r="BM76" s="276">
        <f>SUMIFS('PCO Log'!$E85:$SJ85,'PCO Log'!$E$8:$SJ$8,'Graph Data'!BM$1,'PCO Log'!$E$6:$SJ$6,"Approved")</f>
        <v>0</v>
      </c>
      <c r="BN76" s="276">
        <f>SUMIFS('PCO Log'!$E85:$SJ85,'PCO Log'!$E$8:$SJ$8,'Graph Data'!BN$1,'PCO Log'!$E$6:$SJ$6,"Approved")</f>
        <v>0</v>
      </c>
      <c r="BO76" s="276">
        <f>SUMIFS('PCO Log'!$E85:$SJ85,'PCO Log'!$E$8:$SJ$8,'Graph Data'!BO$1,'PCO Log'!$E$6:$SJ$6,"Approved")</f>
        <v>0</v>
      </c>
      <c r="BP76" s="276">
        <f>SUMIFS('PCO Log'!$E85:$SJ85,'PCO Log'!$E$8:$SJ$8,'Graph Data'!BP$1,'PCO Log'!$E$6:$SJ$6,"Approved")</f>
        <v>0</v>
      </c>
      <c r="BQ76" s="276">
        <f>SUMIFS('PCO Log'!$E85:$SJ85,'PCO Log'!$E$8:$SJ$8,'Graph Data'!BQ$1,'PCO Log'!$E$6:$SJ$6,"Approved")</f>
        <v>0</v>
      </c>
      <c r="BR76" s="276">
        <f>SUMIFS('PCO Log'!$E85:$SJ85,'PCO Log'!$E$8:$SJ$8,'Graph Data'!BR$1,'PCO Log'!$E$6:$SJ$6,"Approved")</f>
        <v>0</v>
      </c>
      <c r="BS76" s="276">
        <f>SUMIFS('PCO Log'!$E85:$SJ85,'PCO Log'!$E$8:$SJ$8,'Graph Data'!BS$1,'PCO Log'!$E$6:$SJ$6,"Approved")</f>
        <v>0</v>
      </c>
      <c r="BT76" s="276">
        <f>SUMIFS('PCO Log'!$E85:$SJ85,'PCO Log'!$E$8:$SJ$8,'Graph Data'!BT$1,'PCO Log'!$E$6:$SJ$6,"Approved")</f>
        <v>0</v>
      </c>
      <c r="BU76" s="276">
        <f>SUMIFS('PCO Log'!$E85:$SJ85,'PCO Log'!$E$8:$SJ$8,'Graph Data'!BU$1,'PCO Log'!$E$6:$SJ$6,"Approved")</f>
        <v>0</v>
      </c>
      <c r="BV76" s="276">
        <f>SUMIFS('PCO Log'!$E85:$SJ85,'PCO Log'!$E$8:$SJ$8,'Graph Data'!BV$1,'PCO Log'!$E$6:$SJ$6,"Approved")</f>
        <v>0</v>
      </c>
      <c r="BW76" s="276">
        <f>SUMIFS('PCO Log'!$E85:$SJ85,'PCO Log'!$E$8:$SJ$8,'Graph Data'!BW$1,'PCO Log'!$E$6:$SJ$6,"Approved")</f>
        <v>0</v>
      </c>
    </row>
    <row r="77" spans="1:75" x14ac:dyDescent="0.25">
      <c r="A77" s="273" t="s">
        <v>428</v>
      </c>
      <c r="B77" s="273">
        <f>'PCO Log'!CB6</f>
        <v>0</v>
      </c>
      <c r="C77" s="273">
        <f>'PCO Log'!CB4</f>
        <v>0</v>
      </c>
      <c r="D77" s="273">
        <f>'PCO Log'!CB7</f>
        <v>0</v>
      </c>
      <c r="E77" s="273">
        <f>'PCO Log'!CB3</f>
        <v>0</v>
      </c>
      <c r="F77" s="276">
        <f>'PCO Log'!CB9</f>
        <v>0</v>
      </c>
      <c r="G77" s="277">
        <f>'PCO Log'!CB5</f>
        <v>0</v>
      </c>
      <c r="J77" s="273" t="s">
        <v>289</v>
      </c>
      <c r="K77" s="278">
        <v>13</v>
      </c>
      <c r="N77" s="273" t="str">
        <f>'Pay App 1'!B137</f>
        <v>31 40 00</v>
      </c>
      <c r="O77" s="273" t="str">
        <f>'Pay App 1'!C137</f>
        <v>Shoring/Pilings/Piers/Caissons</v>
      </c>
      <c r="P77" s="276">
        <f>SUMIFS('PCO Log'!$E86:$SJ86,'PCO Log'!$E$8:$SJ$8,'Graph Data'!P$1,'PCO Log'!$E$6:$SJ$6,"Approved")</f>
        <v>0</v>
      </c>
      <c r="Q77" s="276">
        <f>SUMIFS('PCO Log'!$E86:$SJ86,'PCO Log'!$E$8:$SJ$8,'Graph Data'!Q$1,'PCO Log'!$E$6:$SJ$6,"Approved")</f>
        <v>0</v>
      </c>
      <c r="R77" s="276">
        <f>SUMIFS('PCO Log'!$E86:$SJ86,'PCO Log'!$E$8:$SJ$8,'Graph Data'!R$1,'PCO Log'!$E$6:$SJ$6,"Approved")</f>
        <v>0</v>
      </c>
      <c r="S77" s="276">
        <f>SUMIFS('PCO Log'!$E86:$SJ86,'PCO Log'!$E$8:$SJ$8,'Graph Data'!S$1,'PCO Log'!$E$6:$SJ$6,"Approved")</f>
        <v>0</v>
      </c>
      <c r="T77" s="276">
        <f>SUMIFS('PCO Log'!$E86:$SJ86,'PCO Log'!$E$8:$SJ$8,'Graph Data'!T$1,'PCO Log'!$E$6:$SJ$6,"Approved")</f>
        <v>0</v>
      </c>
      <c r="U77" s="276">
        <f>SUMIFS('PCO Log'!$E86:$SJ86,'PCO Log'!$E$8:$SJ$8,'Graph Data'!U$1,'PCO Log'!$E$6:$SJ$6,"Approved")</f>
        <v>0</v>
      </c>
      <c r="V77" s="276">
        <f>SUMIFS('PCO Log'!$E86:$SJ86,'PCO Log'!$E$8:$SJ$8,'Graph Data'!V$1,'PCO Log'!$E$6:$SJ$6,"Approved")</f>
        <v>0</v>
      </c>
      <c r="W77" s="276">
        <f>SUMIFS('PCO Log'!$E86:$SJ86,'PCO Log'!$E$8:$SJ$8,'Graph Data'!W$1,'PCO Log'!$E$6:$SJ$6,"Approved")</f>
        <v>0</v>
      </c>
      <c r="X77" s="276">
        <f>SUMIFS('PCO Log'!$E86:$SJ86,'PCO Log'!$E$8:$SJ$8,'Graph Data'!X$1,'PCO Log'!$E$6:$SJ$6,"Approved")</f>
        <v>0</v>
      </c>
      <c r="Y77" s="276">
        <f>SUMIFS('PCO Log'!$E86:$SJ86,'PCO Log'!$E$8:$SJ$8,'Graph Data'!Y$1,'PCO Log'!$E$6:$SJ$6,"Approved")</f>
        <v>0</v>
      </c>
      <c r="Z77" s="276">
        <f>SUMIFS('PCO Log'!$E86:$SJ86,'PCO Log'!$E$8:$SJ$8,'Graph Data'!Z$1,'PCO Log'!$E$6:$SJ$6,"Approved")</f>
        <v>0</v>
      </c>
      <c r="AA77" s="276">
        <f>SUMIFS('PCO Log'!$E86:$SJ86,'PCO Log'!$E$8:$SJ$8,'Graph Data'!AA$1,'PCO Log'!$E$6:$SJ$6,"Approved")</f>
        <v>0</v>
      </c>
      <c r="AB77" s="276">
        <f>SUMIFS('PCO Log'!$E86:$SJ86,'PCO Log'!$E$8:$SJ$8,'Graph Data'!AB$1,'PCO Log'!$E$6:$SJ$6,"Approved")</f>
        <v>0</v>
      </c>
      <c r="AC77" s="276">
        <f>SUMIFS('PCO Log'!$E86:$SJ86,'PCO Log'!$E$8:$SJ$8,'Graph Data'!AC$1,'PCO Log'!$E$6:$SJ$6,"Approved")</f>
        <v>0</v>
      </c>
      <c r="AD77" s="276">
        <f>SUMIFS('PCO Log'!$E86:$SJ86,'PCO Log'!$E$8:$SJ$8,'Graph Data'!AD$1,'PCO Log'!$E$6:$SJ$6,"Approved")</f>
        <v>0</v>
      </c>
      <c r="AE77" s="276">
        <f>SUMIFS('PCO Log'!$E86:$SJ86,'PCO Log'!$E$8:$SJ$8,'Graph Data'!AE$1,'PCO Log'!$E$6:$SJ$6,"Approved")</f>
        <v>0</v>
      </c>
      <c r="AF77" s="276">
        <f>SUMIFS('PCO Log'!$E86:$SJ86,'PCO Log'!$E$8:$SJ$8,'Graph Data'!AF$1,'PCO Log'!$E$6:$SJ$6,"Approved")</f>
        <v>0</v>
      </c>
      <c r="AG77" s="276">
        <f>SUMIFS('PCO Log'!$E86:$SJ86,'PCO Log'!$E$8:$SJ$8,'Graph Data'!AG$1,'PCO Log'!$E$6:$SJ$6,"Approved")</f>
        <v>0</v>
      </c>
      <c r="AH77" s="276">
        <f>SUMIFS('PCO Log'!$E86:$SJ86,'PCO Log'!$E$8:$SJ$8,'Graph Data'!AH$1,'PCO Log'!$E$6:$SJ$6,"Approved")</f>
        <v>0</v>
      </c>
      <c r="AI77" s="276">
        <f>SUMIFS('PCO Log'!$E86:$SJ86,'PCO Log'!$E$8:$SJ$8,'Graph Data'!AI$1,'PCO Log'!$E$6:$SJ$6,"Approved")</f>
        <v>0</v>
      </c>
      <c r="AJ77" s="276">
        <f>SUMIFS('PCO Log'!$E86:$SJ86,'PCO Log'!$E$8:$SJ$8,'Graph Data'!AJ$1,'PCO Log'!$E$6:$SJ$6,"Approved")</f>
        <v>0</v>
      </c>
      <c r="AK77" s="276">
        <f>SUMIFS('PCO Log'!$E86:$SJ86,'PCO Log'!$E$8:$SJ$8,'Graph Data'!AK$1,'PCO Log'!$E$6:$SJ$6,"Approved")</f>
        <v>0</v>
      </c>
      <c r="AL77" s="276">
        <f>SUMIFS('PCO Log'!$E86:$SJ86,'PCO Log'!$E$8:$SJ$8,'Graph Data'!AL$1,'PCO Log'!$E$6:$SJ$6,"Approved")</f>
        <v>0</v>
      </c>
      <c r="AM77" s="276">
        <f>SUMIFS('PCO Log'!$E86:$SJ86,'PCO Log'!$E$8:$SJ$8,'Graph Data'!AM$1,'PCO Log'!$E$6:$SJ$6,"Approved")</f>
        <v>0</v>
      </c>
      <c r="AN77" s="276">
        <f>SUMIFS('PCO Log'!$E86:$SJ86,'PCO Log'!$E$8:$SJ$8,'Graph Data'!AN$1,'PCO Log'!$E$6:$SJ$6,"Approved")</f>
        <v>0</v>
      </c>
      <c r="AO77" s="276">
        <f>SUMIFS('PCO Log'!$E86:$SJ86,'PCO Log'!$E$8:$SJ$8,'Graph Data'!AO$1,'PCO Log'!$E$6:$SJ$6,"Approved")</f>
        <v>0</v>
      </c>
      <c r="AP77" s="276">
        <f>SUMIFS('PCO Log'!$E86:$SJ86,'PCO Log'!$E$8:$SJ$8,'Graph Data'!AP$1,'PCO Log'!$E$6:$SJ$6,"Approved")</f>
        <v>0</v>
      </c>
      <c r="AQ77" s="276">
        <f>SUMIFS('PCO Log'!$E86:$SJ86,'PCO Log'!$E$8:$SJ$8,'Graph Data'!AQ$1,'PCO Log'!$E$6:$SJ$6,"Approved")</f>
        <v>0</v>
      </c>
      <c r="AR77" s="276">
        <f>SUMIFS('PCO Log'!$E86:$SJ86,'PCO Log'!$E$8:$SJ$8,'Graph Data'!AR$1,'PCO Log'!$E$6:$SJ$6,"Approved")</f>
        <v>0</v>
      </c>
      <c r="AS77" s="276">
        <f>SUMIFS('PCO Log'!$E86:$SJ86,'PCO Log'!$E$8:$SJ$8,'Graph Data'!AS$1,'PCO Log'!$E$6:$SJ$6,"Approved")</f>
        <v>0</v>
      </c>
      <c r="AT77" s="276">
        <f>SUMIFS('PCO Log'!$E86:$SJ86,'PCO Log'!$E$8:$SJ$8,'Graph Data'!AT$1,'PCO Log'!$E$6:$SJ$6,"Approved")</f>
        <v>0</v>
      </c>
      <c r="AU77" s="276">
        <f>SUMIFS('PCO Log'!$E86:$SJ86,'PCO Log'!$E$8:$SJ$8,'Graph Data'!AU$1,'PCO Log'!$E$6:$SJ$6,"Approved")</f>
        <v>0</v>
      </c>
      <c r="AV77" s="276">
        <f>SUMIFS('PCO Log'!$E86:$SJ86,'PCO Log'!$E$8:$SJ$8,'Graph Data'!AV$1,'PCO Log'!$E$6:$SJ$6,"Approved")</f>
        <v>0</v>
      </c>
      <c r="AW77" s="276">
        <f>SUMIFS('PCO Log'!$E86:$SJ86,'PCO Log'!$E$8:$SJ$8,'Graph Data'!AW$1,'PCO Log'!$E$6:$SJ$6,"Approved")</f>
        <v>0</v>
      </c>
      <c r="AX77" s="276">
        <f>SUMIFS('PCO Log'!$E86:$SJ86,'PCO Log'!$E$8:$SJ$8,'Graph Data'!AX$1,'PCO Log'!$E$6:$SJ$6,"Approved")</f>
        <v>0</v>
      </c>
      <c r="AY77" s="276">
        <f>SUMIFS('PCO Log'!$E86:$SJ86,'PCO Log'!$E$8:$SJ$8,'Graph Data'!AY$1,'PCO Log'!$E$6:$SJ$6,"Approved")</f>
        <v>0</v>
      </c>
      <c r="AZ77" s="276">
        <f>SUMIFS('PCO Log'!$E86:$SJ86,'PCO Log'!$E$8:$SJ$8,'Graph Data'!AZ$1,'PCO Log'!$E$6:$SJ$6,"Approved")</f>
        <v>0</v>
      </c>
      <c r="BA77" s="276">
        <f>SUMIFS('PCO Log'!$E86:$SJ86,'PCO Log'!$E$8:$SJ$8,'Graph Data'!BA$1,'PCO Log'!$E$6:$SJ$6,"Approved")</f>
        <v>0</v>
      </c>
      <c r="BB77" s="276">
        <f>SUMIFS('PCO Log'!$E86:$SJ86,'PCO Log'!$E$8:$SJ$8,'Graph Data'!BB$1,'PCO Log'!$E$6:$SJ$6,"Approved")</f>
        <v>0</v>
      </c>
      <c r="BC77" s="276">
        <f>SUMIFS('PCO Log'!$E86:$SJ86,'PCO Log'!$E$8:$SJ$8,'Graph Data'!BC$1,'PCO Log'!$E$6:$SJ$6,"Approved")</f>
        <v>0</v>
      </c>
      <c r="BD77" s="276">
        <f>SUMIFS('PCO Log'!$E86:$SJ86,'PCO Log'!$E$8:$SJ$8,'Graph Data'!BD$1,'PCO Log'!$E$6:$SJ$6,"Approved")</f>
        <v>0</v>
      </c>
      <c r="BE77" s="276">
        <f>SUMIFS('PCO Log'!$E86:$SJ86,'PCO Log'!$E$8:$SJ$8,'Graph Data'!BE$1,'PCO Log'!$E$6:$SJ$6,"Approved")</f>
        <v>0</v>
      </c>
      <c r="BF77" s="276">
        <f>SUMIFS('PCO Log'!$E86:$SJ86,'PCO Log'!$E$8:$SJ$8,'Graph Data'!BF$1,'PCO Log'!$E$6:$SJ$6,"Approved")</f>
        <v>0</v>
      </c>
      <c r="BG77" s="276">
        <f>SUMIFS('PCO Log'!$E86:$SJ86,'PCO Log'!$E$8:$SJ$8,'Graph Data'!BG$1,'PCO Log'!$E$6:$SJ$6,"Approved")</f>
        <v>0</v>
      </c>
      <c r="BH77" s="276">
        <f>SUMIFS('PCO Log'!$E86:$SJ86,'PCO Log'!$E$8:$SJ$8,'Graph Data'!BH$1,'PCO Log'!$E$6:$SJ$6,"Approved")</f>
        <v>0</v>
      </c>
      <c r="BI77" s="276">
        <f>SUMIFS('PCO Log'!$E86:$SJ86,'PCO Log'!$E$8:$SJ$8,'Graph Data'!BI$1,'PCO Log'!$E$6:$SJ$6,"Approved")</f>
        <v>0</v>
      </c>
      <c r="BJ77" s="276">
        <f>SUMIFS('PCO Log'!$E86:$SJ86,'PCO Log'!$E$8:$SJ$8,'Graph Data'!BJ$1,'PCO Log'!$E$6:$SJ$6,"Approved")</f>
        <v>0</v>
      </c>
      <c r="BK77" s="276">
        <f>SUMIFS('PCO Log'!$E86:$SJ86,'PCO Log'!$E$8:$SJ$8,'Graph Data'!BK$1,'PCO Log'!$E$6:$SJ$6,"Approved")</f>
        <v>0</v>
      </c>
      <c r="BL77" s="276">
        <f>SUMIFS('PCO Log'!$E86:$SJ86,'PCO Log'!$E$8:$SJ$8,'Graph Data'!BL$1,'PCO Log'!$E$6:$SJ$6,"Approved")</f>
        <v>0</v>
      </c>
      <c r="BM77" s="276">
        <f>SUMIFS('PCO Log'!$E86:$SJ86,'PCO Log'!$E$8:$SJ$8,'Graph Data'!BM$1,'PCO Log'!$E$6:$SJ$6,"Approved")</f>
        <v>0</v>
      </c>
      <c r="BN77" s="276">
        <f>SUMIFS('PCO Log'!$E86:$SJ86,'PCO Log'!$E$8:$SJ$8,'Graph Data'!BN$1,'PCO Log'!$E$6:$SJ$6,"Approved")</f>
        <v>0</v>
      </c>
      <c r="BO77" s="276">
        <f>SUMIFS('PCO Log'!$E86:$SJ86,'PCO Log'!$E$8:$SJ$8,'Graph Data'!BO$1,'PCO Log'!$E$6:$SJ$6,"Approved")</f>
        <v>0</v>
      </c>
      <c r="BP77" s="276">
        <f>SUMIFS('PCO Log'!$E86:$SJ86,'PCO Log'!$E$8:$SJ$8,'Graph Data'!BP$1,'PCO Log'!$E$6:$SJ$6,"Approved")</f>
        <v>0</v>
      </c>
      <c r="BQ77" s="276">
        <f>SUMIFS('PCO Log'!$E86:$SJ86,'PCO Log'!$E$8:$SJ$8,'Graph Data'!BQ$1,'PCO Log'!$E$6:$SJ$6,"Approved")</f>
        <v>0</v>
      </c>
      <c r="BR77" s="276">
        <f>SUMIFS('PCO Log'!$E86:$SJ86,'PCO Log'!$E$8:$SJ$8,'Graph Data'!BR$1,'PCO Log'!$E$6:$SJ$6,"Approved")</f>
        <v>0</v>
      </c>
      <c r="BS77" s="276">
        <f>SUMIFS('PCO Log'!$E86:$SJ86,'PCO Log'!$E$8:$SJ$8,'Graph Data'!BS$1,'PCO Log'!$E$6:$SJ$6,"Approved")</f>
        <v>0</v>
      </c>
      <c r="BT77" s="276">
        <f>SUMIFS('PCO Log'!$E86:$SJ86,'PCO Log'!$E$8:$SJ$8,'Graph Data'!BT$1,'PCO Log'!$E$6:$SJ$6,"Approved")</f>
        <v>0</v>
      </c>
      <c r="BU77" s="276">
        <f>SUMIFS('PCO Log'!$E86:$SJ86,'PCO Log'!$E$8:$SJ$8,'Graph Data'!BU$1,'PCO Log'!$E$6:$SJ$6,"Approved")</f>
        <v>0</v>
      </c>
      <c r="BV77" s="276">
        <f>SUMIFS('PCO Log'!$E86:$SJ86,'PCO Log'!$E$8:$SJ$8,'Graph Data'!BV$1,'PCO Log'!$E$6:$SJ$6,"Approved")</f>
        <v>0</v>
      </c>
      <c r="BW77" s="276">
        <f>SUMIFS('PCO Log'!$E86:$SJ86,'PCO Log'!$E$8:$SJ$8,'Graph Data'!BW$1,'PCO Log'!$E$6:$SJ$6,"Approved")</f>
        <v>0</v>
      </c>
    </row>
    <row r="78" spans="1:75" x14ac:dyDescent="0.25">
      <c r="A78" s="273" t="s">
        <v>429</v>
      </c>
      <c r="B78" s="273">
        <f>'PCO Log'!CC6</f>
        <v>0</v>
      </c>
      <c r="C78" s="273">
        <f>'PCO Log'!CC4</f>
        <v>0</v>
      </c>
      <c r="D78" s="273">
        <f>'PCO Log'!CC7</f>
        <v>0</v>
      </c>
      <c r="E78" s="273">
        <f>'PCO Log'!CC3</f>
        <v>0</v>
      </c>
      <c r="F78" s="276">
        <f>'PCO Log'!CC9</f>
        <v>0</v>
      </c>
      <c r="G78" s="277">
        <f>'PCO Log'!CC5</f>
        <v>0</v>
      </c>
      <c r="J78" s="273" t="s">
        <v>290</v>
      </c>
      <c r="K78" s="278">
        <v>14</v>
      </c>
      <c r="N78" s="273" t="str">
        <f>'Pay App 1'!B138</f>
        <v>31 50 00</v>
      </c>
      <c r="O78" s="273" t="str">
        <f>'Pay App 1'!C138</f>
        <v>Excavation Support &amp; Protection</v>
      </c>
      <c r="P78" s="276">
        <f>SUMIFS('PCO Log'!$E87:$SJ87,'PCO Log'!$E$8:$SJ$8,'Graph Data'!P$1,'PCO Log'!$E$6:$SJ$6,"Approved")</f>
        <v>0</v>
      </c>
      <c r="Q78" s="276">
        <f>SUMIFS('PCO Log'!$E87:$SJ87,'PCO Log'!$E$8:$SJ$8,'Graph Data'!Q$1,'PCO Log'!$E$6:$SJ$6,"Approved")</f>
        <v>0</v>
      </c>
      <c r="R78" s="276">
        <f>SUMIFS('PCO Log'!$E87:$SJ87,'PCO Log'!$E$8:$SJ$8,'Graph Data'!R$1,'PCO Log'!$E$6:$SJ$6,"Approved")</f>
        <v>0</v>
      </c>
      <c r="S78" s="276">
        <f>SUMIFS('PCO Log'!$E87:$SJ87,'PCO Log'!$E$8:$SJ$8,'Graph Data'!S$1,'PCO Log'!$E$6:$SJ$6,"Approved")</f>
        <v>0</v>
      </c>
      <c r="T78" s="276">
        <f>SUMIFS('PCO Log'!$E87:$SJ87,'PCO Log'!$E$8:$SJ$8,'Graph Data'!T$1,'PCO Log'!$E$6:$SJ$6,"Approved")</f>
        <v>0</v>
      </c>
      <c r="U78" s="276">
        <f>SUMIFS('PCO Log'!$E87:$SJ87,'PCO Log'!$E$8:$SJ$8,'Graph Data'!U$1,'PCO Log'!$E$6:$SJ$6,"Approved")</f>
        <v>0</v>
      </c>
      <c r="V78" s="276">
        <f>SUMIFS('PCO Log'!$E87:$SJ87,'PCO Log'!$E$8:$SJ$8,'Graph Data'!V$1,'PCO Log'!$E$6:$SJ$6,"Approved")</f>
        <v>0</v>
      </c>
      <c r="W78" s="276">
        <f>SUMIFS('PCO Log'!$E87:$SJ87,'PCO Log'!$E$8:$SJ$8,'Graph Data'!W$1,'PCO Log'!$E$6:$SJ$6,"Approved")</f>
        <v>0</v>
      </c>
      <c r="X78" s="276">
        <f>SUMIFS('PCO Log'!$E87:$SJ87,'PCO Log'!$E$8:$SJ$8,'Graph Data'!X$1,'PCO Log'!$E$6:$SJ$6,"Approved")</f>
        <v>0</v>
      </c>
      <c r="Y78" s="276">
        <f>SUMIFS('PCO Log'!$E87:$SJ87,'PCO Log'!$E$8:$SJ$8,'Graph Data'!Y$1,'PCO Log'!$E$6:$SJ$6,"Approved")</f>
        <v>0</v>
      </c>
      <c r="Z78" s="276">
        <f>SUMIFS('PCO Log'!$E87:$SJ87,'PCO Log'!$E$8:$SJ$8,'Graph Data'!Z$1,'PCO Log'!$E$6:$SJ$6,"Approved")</f>
        <v>0</v>
      </c>
      <c r="AA78" s="276">
        <f>SUMIFS('PCO Log'!$E87:$SJ87,'PCO Log'!$E$8:$SJ$8,'Graph Data'!AA$1,'PCO Log'!$E$6:$SJ$6,"Approved")</f>
        <v>0</v>
      </c>
      <c r="AB78" s="276">
        <f>SUMIFS('PCO Log'!$E87:$SJ87,'PCO Log'!$E$8:$SJ$8,'Graph Data'!AB$1,'PCO Log'!$E$6:$SJ$6,"Approved")</f>
        <v>0</v>
      </c>
      <c r="AC78" s="276">
        <f>SUMIFS('PCO Log'!$E87:$SJ87,'PCO Log'!$E$8:$SJ$8,'Graph Data'!AC$1,'PCO Log'!$E$6:$SJ$6,"Approved")</f>
        <v>0</v>
      </c>
      <c r="AD78" s="276">
        <f>SUMIFS('PCO Log'!$E87:$SJ87,'PCO Log'!$E$8:$SJ$8,'Graph Data'!AD$1,'PCO Log'!$E$6:$SJ$6,"Approved")</f>
        <v>0</v>
      </c>
      <c r="AE78" s="276">
        <f>SUMIFS('PCO Log'!$E87:$SJ87,'PCO Log'!$E$8:$SJ$8,'Graph Data'!AE$1,'PCO Log'!$E$6:$SJ$6,"Approved")</f>
        <v>0</v>
      </c>
      <c r="AF78" s="276">
        <f>SUMIFS('PCO Log'!$E87:$SJ87,'PCO Log'!$E$8:$SJ$8,'Graph Data'!AF$1,'PCO Log'!$E$6:$SJ$6,"Approved")</f>
        <v>0</v>
      </c>
      <c r="AG78" s="276">
        <f>SUMIFS('PCO Log'!$E87:$SJ87,'PCO Log'!$E$8:$SJ$8,'Graph Data'!AG$1,'PCO Log'!$E$6:$SJ$6,"Approved")</f>
        <v>0</v>
      </c>
      <c r="AH78" s="276">
        <f>SUMIFS('PCO Log'!$E87:$SJ87,'PCO Log'!$E$8:$SJ$8,'Graph Data'!AH$1,'PCO Log'!$E$6:$SJ$6,"Approved")</f>
        <v>0</v>
      </c>
      <c r="AI78" s="276">
        <f>SUMIFS('PCO Log'!$E87:$SJ87,'PCO Log'!$E$8:$SJ$8,'Graph Data'!AI$1,'PCO Log'!$E$6:$SJ$6,"Approved")</f>
        <v>0</v>
      </c>
      <c r="AJ78" s="276">
        <f>SUMIFS('PCO Log'!$E87:$SJ87,'PCO Log'!$E$8:$SJ$8,'Graph Data'!AJ$1,'PCO Log'!$E$6:$SJ$6,"Approved")</f>
        <v>0</v>
      </c>
      <c r="AK78" s="276">
        <f>SUMIFS('PCO Log'!$E87:$SJ87,'PCO Log'!$E$8:$SJ$8,'Graph Data'!AK$1,'PCO Log'!$E$6:$SJ$6,"Approved")</f>
        <v>0</v>
      </c>
      <c r="AL78" s="276">
        <f>SUMIFS('PCO Log'!$E87:$SJ87,'PCO Log'!$E$8:$SJ$8,'Graph Data'!AL$1,'PCO Log'!$E$6:$SJ$6,"Approved")</f>
        <v>0</v>
      </c>
      <c r="AM78" s="276">
        <f>SUMIFS('PCO Log'!$E87:$SJ87,'PCO Log'!$E$8:$SJ$8,'Graph Data'!AM$1,'PCO Log'!$E$6:$SJ$6,"Approved")</f>
        <v>0</v>
      </c>
      <c r="AN78" s="276">
        <f>SUMIFS('PCO Log'!$E87:$SJ87,'PCO Log'!$E$8:$SJ$8,'Graph Data'!AN$1,'PCO Log'!$E$6:$SJ$6,"Approved")</f>
        <v>0</v>
      </c>
      <c r="AO78" s="276">
        <f>SUMIFS('PCO Log'!$E87:$SJ87,'PCO Log'!$E$8:$SJ$8,'Graph Data'!AO$1,'PCO Log'!$E$6:$SJ$6,"Approved")</f>
        <v>0</v>
      </c>
      <c r="AP78" s="276">
        <f>SUMIFS('PCO Log'!$E87:$SJ87,'PCO Log'!$E$8:$SJ$8,'Graph Data'!AP$1,'PCO Log'!$E$6:$SJ$6,"Approved")</f>
        <v>0</v>
      </c>
      <c r="AQ78" s="276">
        <f>SUMIFS('PCO Log'!$E87:$SJ87,'PCO Log'!$E$8:$SJ$8,'Graph Data'!AQ$1,'PCO Log'!$E$6:$SJ$6,"Approved")</f>
        <v>0</v>
      </c>
      <c r="AR78" s="276">
        <f>SUMIFS('PCO Log'!$E87:$SJ87,'PCO Log'!$E$8:$SJ$8,'Graph Data'!AR$1,'PCO Log'!$E$6:$SJ$6,"Approved")</f>
        <v>0</v>
      </c>
      <c r="AS78" s="276">
        <f>SUMIFS('PCO Log'!$E87:$SJ87,'PCO Log'!$E$8:$SJ$8,'Graph Data'!AS$1,'PCO Log'!$E$6:$SJ$6,"Approved")</f>
        <v>0</v>
      </c>
      <c r="AT78" s="276">
        <f>SUMIFS('PCO Log'!$E87:$SJ87,'PCO Log'!$E$8:$SJ$8,'Graph Data'!AT$1,'PCO Log'!$E$6:$SJ$6,"Approved")</f>
        <v>0</v>
      </c>
      <c r="AU78" s="276">
        <f>SUMIFS('PCO Log'!$E87:$SJ87,'PCO Log'!$E$8:$SJ$8,'Graph Data'!AU$1,'PCO Log'!$E$6:$SJ$6,"Approved")</f>
        <v>0</v>
      </c>
      <c r="AV78" s="276">
        <f>SUMIFS('PCO Log'!$E87:$SJ87,'PCO Log'!$E$8:$SJ$8,'Graph Data'!AV$1,'PCO Log'!$E$6:$SJ$6,"Approved")</f>
        <v>0</v>
      </c>
      <c r="AW78" s="276">
        <f>SUMIFS('PCO Log'!$E87:$SJ87,'PCO Log'!$E$8:$SJ$8,'Graph Data'!AW$1,'PCO Log'!$E$6:$SJ$6,"Approved")</f>
        <v>0</v>
      </c>
      <c r="AX78" s="276">
        <f>SUMIFS('PCO Log'!$E87:$SJ87,'PCO Log'!$E$8:$SJ$8,'Graph Data'!AX$1,'PCO Log'!$E$6:$SJ$6,"Approved")</f>
        <v>0</v>
      </c>
      <c r="AY78" s="276">
        <f>SUMIFS('PCO Log'!$E87:$SJ87,'PCO Log'!$E$8:$SJ$8,'Graph Data'!AY$1,'PCO Log'!$E$6:$SJ$6,"Approved")</f>
        <v>0</v>
      </c>
      <c r="AZ78" s="276">
        <f>SUMIFS('PCO Log'!$E87:$SJ87,'PCO Log'!$E$8:$SJ$8,'Graph Data'!AZ$1,'PCO Log'!$E$6:$SJ$6,"Approved")</f>
        <v>0</v>
      </c>
      <c r="BA78" s="276">
        <f>SUMIFS('PCO Log'!$E87:$SJ87,'PCO Log'!$E$8:$SJ$8,'Graph Data'!BA$1,'PCO Log'!$E$6:$SJ$6,"Approved")</f>
        <v>0</v>
      </c>
      <c r="BB78" s="276">
        <f>SUMIFS('PCO Log'!$E87:$SJ87,'PCO Log'!$E$8:$SJ$8,'Graph Data'!BB$1,'PCO Log'!$E$6:$SJ$6,"Approved")</f>
        <v>0</v>
      </c>
      <c r="BC78" s="276">
        <f>SUMIFS('PCO Log'!$E87:$SJ87,'PCO Log'!$E$8:$SJ$8,'Graph Data'!BC$1,'PCO Log'!$E$6:$SJ$6,"Approved")</f>
        <v>0</v>
      </c>
      <c r="BD78" s="276">
        <f>SUMIFS('PCO Log'!$E87:$SJ87,'PCO Log'!$E$8:$SJ$8,'Graph Data'!BD$1,'PCO Log'!$E$6:$SJ$6,"Approved")</f>
        <v>0</v>
      </c>
      <c r="BE78" s="276">
        <f>SUMIFS('PCO Log'!$E87:$SJ87,'PCO Log'!$E$8:$SJ$8,'Graph Data'!BE$1,'PCO Log'!$E$6:$SJ$6,"Approved")</f>
        <v>0</v>
      </c>
      <c r="BF78" s="276">
        <f>SUMIFS('PCO Log'!$E87:$SJ87,'PCO Log'!$E$8:$SJ$8,'Graph Data'!BF$1,'PCO Log'!$E$6:$SJ$6,"Approved")</f>
        <v>0</v>
      </c>
      <c r="BG78" s="276">
        <f>SUMIFS('PCO Log'!$E87:$SJ87,'PCO Log'!$E$8:$SJ$8,'Graph Data'!BG$1,'PCO Log'!$E$6:$SJ$6,"Approved")</f>
        <v>0</v>
      </c>
      <c r="BH78" s="276">
        <f>SUMIFS('PCO Log'!$E87:$SJ87,'PCO Log'!$E$8:$SJ$8,'Graph Data'!BH$1,'PCO Log'!$E$6:$SJ$6,"Approved")</f>
        <v>0</v>
      </c>
      <c r="BI78" s="276">
        <f>SUMIFS('PCO Log'!$E87:$SJ87,'PCO Log'!$E$8:$SJ$8,'Graph Data'!BI$1,'PCO Log'!$E$6:$SJ$6,"Approved")</f>
        <v>0</v>
      </c>
      <c r="BJ78" s="276">
        <f>SUMIFS('PCO Log'!$E87:$SJ87,'PCO Log'!$E$8:$SJ$8,'Graph Data'!BJ$1,'PCO Log'!$E$6:$SJ$6,"Approved")</f>
        <v>0</v>
      </c>
      <c r="BK78" s="276">
        <f>SUMIFS('PCO Log'!$E87:$SJ87,'PCO Log'!$E$8:$SJ$8,'Graph Data'!BK$1,'PCO Log'!$E$6:$SJ$6,"Approved")</f>
        <v>0</v>
      </c>
      <c r="BL78" s="276">
        <f>SUMIFS('PCO Log'!$E87:$SJ87,'PCO Log'!$E$8:$SJ$8,'Graph Data'!BL$1,'PCO Log'!$E$6:$SJ$6,"Approved")</f>
        <v>0</v>
      </c>
      <c r="BM78" s="276">
        <f>SUMIFS('PCO Log'!$E87:$SJ87,'PCO Log'!$E$8:$SJ$8,'Graph Data'!BM$1,'PCO Log'!$E$6:$SJ$6,"Approved")</f>
        <v>0</v>
      </c>
      <c r="BN78" s="276">
        <f>SUMIFS('PCO Log'!$E87:$SJ87,'PCO Log'!$E$8:$SJ$8,'Graph Data'!BN$1,'PCO Log'!$E$6:$SJ$6,"Approved")</f>
        <v>0</v>
      </c>
      <c r="BO78" s="276">
        <f>SUMIFS('PCO Log'!$E87:$SJ87,'PCO Log'!$E$8:$SJ$8,'Graph Data'!BO$1,'PCO Log'!$E$6:$SJ$6,"Approved")</f>
        <v>0</v>
      </c>
      <c r="BP78" s="276">
        <f>SUMIFS('PCO Log'!$E87:$SJ87,'PCO Log'!$E$8:$SJ$8,'Graph Data'!BP$1,'PCO Log'!$E$6:$SJ$6,"Approved")</f>
        <v>0</v>
      </c>
      <c r="BQ78" s="276">
        <f>SUMIFS('PCO Log'!$E87:$SJ87,'PCO Log'!$E$8:$SJ$8,'Graph Data'!BQ$1,'PCO Log'!$E$6:$SJ$6,"Approved")</f>
        <v>0</v>
      </c>
      <c r="BR78" s="276">
        <f>SUMIFS('PCO Log'!$E87:$SJ87,'PCO Log'!$E$8:$SJ$8,'Graph Data'!BR$1,'PCO Log'!$E$6:$SJ$6,"Approved")</f>
        <v>0</v>
      </c>
      <c r="BS78" s="276">
        <f>SUMIFS('PCO Log'!$E87:$SJ87,'PCO Log'!$E$8:$SJ$8,'Graph Data'!BS$1,'PCO Log'!$E$6:$SJ$6,"Approved")</f>
        <v>0</v>
      </c>
      <c r="BT78" s="276">
        <f>SUMIFS('PCO Log'!$E87:$SJ87,'PCO Log'!$E$8:$SJ$8,'Graph Data'!BT$1,'PCO Log'!$E$6:$SJ$6,"Approved")</f>
        <v>0</v>
      </c>
      <c r="BU78" s="276">
        <f>SUMIFS('PCO Log'!$E87:$SJ87,'PCO Log'!$E$8:$SJ$8,'Graph Data'!BU$1,'PCO Log'!$E$6:$SJ$6,"Approved")</f>
        <v>0</v>
      </c>
      <c r="BV78" s="276">
        <f>SUMIFS('PCO Log'!$E87:$SJ87,'PCO Log'!$E$8:$SJ$8,'Graph Data'!BV$1,'PCO Log'!$E$6:$SJ$6,"Approved")</f>
        <v>0</v>
      </c>
      <c r="BW78" s="276">
        <f>SUMIFS('PCO Log'!$E87:$SJ87,'PCO Log'!$E$8:$SJ$8,'Graph Data'!BW$1,'PCO Log'!$E$6:$SJ$6,"Approved")</f>
        <v>0</v>
      </c>
    </row>
    <row r="79" spans="1:75" x14ac:dyDescent="0.25">
      <c r="A79" s="273" t="s">
        <v>430</v>
      </c>
      <c r="B79" s="273">
        <f>'PCO Log'!CD6</f>
        <v>0</v>
      </c>
      <c r="C79" s="273">
        <f>'PCO Log'!CD4</f>
        <v>0</v>
      </c>
      <c r="D79" s="273">
        <f>'PCO Log'!CD7</f>
        <v>0</v>
      </c>
      <c r="E79" s="273">
        <f>'PCO Log'!CD3</f>
        <v>0</v>
      </c>
      <c r="F79" s="276">
        <f>'PCO Log'!CD9</f>
        <v>0</v>
      </c>
      <c r="G79" s="277">
        <f>'PCO Log'!CD5</f>
        <v>0</v>
      </c>
      <c r="J79" s="273" t="s">
        <v>291</v>
      </c>
      <c r="K79" s="278">
        <v>15</v>
      </c>
      <c r="N79" s="273" t="str">
        <f>'Pay App 1'!B139</f>
        <v>32 12 16</v>
      </c>
      <c r="O79" s="273" t="str">
        <f>'Pay App 1'!C139</f>
        <v>Asphalt Paving</v>
      </c>
      <c r="P79" s="276">
        <f>SUMIFS('PCO Log'!$E88:$SJ88,'PCO Log'!$E$8:$SJ$8,'Graph Data'!P$1,'PCO Log'!$E$6:$SJ$6,"Approved")</f>
        <v>0</v>
      </c>
      <c r="Q79" s="276">
        <f>SUMIFS('PCO Log'!$E88:$SJ88,'PCO Log'!$E$8:$SJ$8,'Graph Data'!Q$1,'PCO Log'!$E$6:$SJ$6,"Approved")</f>
        <v>0</v>
      </c>
      <c r="R79" s="276">
        <f>SUMIFS('PCO Log'!$E88:$SJ88,'PCO Log'!$E$8:$SJ$8,'Graph Data'!R$1,'PCO Log'!$E$6:$SJ$6,"Approved")</f>
        <v>0</v>
      </c>
      <c r="S79" s="276">
        <f>SUMIFS('PCO Log'!$E88:$SJ88,'PCO Log'!$E$8:$SJ$8,'Graph Data'!S$1,'PCO Log'!$E$6:$SJ$6,"Approved")</f>
        <v>0</v>
      </c>
      <c r="T79" s="276">
        <f>SUMIFS('PCO Log'!$E88:$SJ88,'PCO Log'!$E$8:$SJ$8,'Graph Data'!T$1,'PCO Log'!$E$6:$SJ$6,"Approved")</f>
        <v>0</v>
      </c>
      <c r="U79" s="276">
        <f>SUMIFS('PCO Log'!$E88:$SJ88,'PCO Log'!$E$8:$SJ$8,'Graph Data'!U$1,'PCO Log'!$E$6:$SJ$6,"Approved")</f>
        <v>0</v>
      </c>
      <c r="V79" s="276">
        <f>SUMIFS('PCO Log'!$E88:$SJ88,'PCO Log'!$E$8:$SJ$8,'Graph Data'!V$1,'PCO Log'!$E$6:$SJ$6,"Approved")</f>
        <v>0</v>
      </c>
      <c r="W79" s="276">
        <f>SUMIFS('PCO Log'!$E88:$SJ88,'PCO Log'!$E$8:$SJ$8,'Graph Data'!W$1,'PCO Log'!$E$6:$SJ$6,"Approved")</f>
        <v>0</v>
      </c>
      <c r="X79" s="276">
        <f>SUMIFS('PCO Log'!$E88:$SJ88,'PCO Log'!$E$8:$SJ$8,'Graph Data'!X$1,'PCO Log'!$E$6:$SJ$6,"Approved")</f>
        <v>0</v>
      </c>
      <c r="Y79" s="276">
        <f>SUMIFS('PCO Log'!$E88:$SJ88,'PCO Log'!$E$8:$SJ$8,'Graph Data'!Y$1,'PCO Log'!$E$6:$SJ$6,"Approved")</f>
        <v>0</v>
      </c>
      <c r="Z79" s="276">
        <f>SUMIFS('PCO Log'!$E88:$SJ88,'PCO Log'!$E$8:$SJ$8,'Graph Data'!Z$1,'PCO Log'!$E$6:$SJ$6,"Approved")</f>
        <v>0</v>
      </c>
      <c r="AA79" s="276">
        <f>SUMIFS('PCO Log'!$E88:$SJ88,'PCO Log'!$E$8:$SJ$8,'Graph Data'!AA$1,'PCO Log'!$E$6:$SJ$6,"Approved")</f>
        <v>0</v>
      </c>
      <c r="AB79" s="276">
        <f>SUMIFS('PCO Log'!$E88:$SJ88,'PCO Log'!$E$8:$SJ$8,'Graph Data'!AB$1,'PCO Log'!$E$6:$SJ$6,"Approved")</f>
        <v>0</v>
      </c>
      <c r="AC79" s="276">
        <f>SUMIFS('PCO Log'!$E88:$SJ88,'PCO Log'!$E$8:$SJ$8,'Graph Data'!AC$1,'PCO Log'!$E$6:$SJ$6,"Approved")</f>
        <v>0</v>
      </c>
      <c r="AD79" s="276">
        <f>SUMIFS('PCO Log'!$E88:$SJ88,'PCO Log'!$E$8:$SJ$8,'Graph Data'!AD$1,'PCO Log'!$E$6:$SJ$6,"Approved")</f>
        <v>0</v>
      </c>
      <c r="AE79" s="276">
        <f>SUMIFS('PCO Log'!$E88:$SJ88,'PCO Log'!$E$8:$SJ$8,'Graph Data'!AE$1,'PCO Log'!$E$6:$SJ$6,"Approved")</f>
        <v>0</v>
      </c>
      <c r="AF79" s="276">
        <f>SUMIFS('PCO Log'!$E88:$SJ88,'PCO Log'!$E$8:$SJ$8,'Graph Data'!AF$1,'PCO Log'!$E$6:$SJ$6,"Approved")</f>
        <v>0</v>
      </c>
      <c r="AG79" s="276">
        <f>SUMIFS('PCO Log'!$E88:$SJ88,'PCO Log'!$E$8:$SJ$8,'Graph Data'!AG$1,'PCO Log'!$E$6:$SJ$6,"Approved")</f>
        <v>0</v>
      </c>
      <c r="AH79" s="276">
        <f>SUMIFS('PCO Log'!$E88:$SJ88,'PCO Log'!$E$8:$SJ$8,'Graph Data'!AH$1,'PCO Log'!$E$6:$SJ$6,"Approved")</f>
        <v>0</v>
      </c>
      <c r="AI79" s="276">
        <f>SUMIFS('PCO Log'!$E88:$SJ88,'PCO Log'!$E$8:$SJ$8,'Graph Data'!AI$1,'PCO Log'!$E$6:$SJ$6,"Approved")</f>
        <v>0</v>
      </c>
      <c r="AJ79" s="276">
        <f>SUMIFS('PCO Log'!$E88:$SJ88,'PCO Log'!$E$8:$SJ$8,'Graph Data'!AJ$1,'PCO Log'!$E$6:$SJ$6,"Approved")</f>
        <v>0</v>
      </c>
      <c r="AK79" s="276">
        <f>SUMIFS('PCO Log'!$E88:$SJ88,'PCO Log'!$E$8:$SJ$8,'Graph Data'!AK$1,'PCO Log'!$E$6:$SJ$6,"Approved")</f>
        <v>0</v>
      </c>
      <c r="AL79" s="276">
        <f>SUMIFS('PCO Log'!$E88:$SJ88,'PCO Log'!$E$8:$SJ$8,'Graph Data'!AL$1,'PCO Log'!$E$6:$SJ$6,"Approved")</f>
        <v>0</v>
      </c>
      <c r="AM79" s="276">
        <f>SUMIFS('PCO Log'!$E88:$SJ88,'PCO Log'!$E$8:$SJ$8,'Graph Data'!AM$1,'PCO Log'!$E$6:$SJ$6,"Approved")</f>
        <v>0</v>
      </c>
      <c r="AN79" s="276">
        <f>SUMIFS('PCO Log'!$E88:$SJ88,'PCO Log'!$E$8:$SJ$8,'Graph Data'!AN$1,'PCO Log'!$E$6:$SJ$6,"Approved")</f>
        <v>0</v>
      </c>
      <c r="AO79" s="276">
        <f>SUMIFS('PCO Log'!$E88:$SJ88,'PCO Log'!$E$8:$SJ$8,'Graph Data'!AO$1,'PCO Log'!$E$6:$SJ$6,"Approved")</f>
        <v>0</v>
      </c>
      <c r="AP79" s="276">
        <f>SUMIFS('PCO Log'!$E88:$SJ88,'PCO Log'!$E$8:$SJ$8,'Graph Data'!AP$1,'PCO Log'!$E$6:$SJ$6,"Approved")</f>
        <v>0</v>
      </c>
      <c r="AQ79" s="276">
        <f>SUMIFS('PCO Log'!$E88:$SJ88,'PCO Log'!$E$8:$SJ$8,'Graph Data'!AQ$1,'PCO Log'!$E$6:$SJ$6,"Approved")</f>
        <v>0</v>
      </c>
      <c r="AR79" s="276">
        <f>SUMIFS('PCO Log'!$E88:$SJ88,'PCO Log'!$E$8:$SJ$8,'Graph Data'!AR$1,'PCO Log'!$E$6:$SJ$6,"Approved")</f>
        <v>0</v>
      </c>
      <c r="AS79" s="276">
        <f>SUMIFS('PCO Log'!$E88:$SJ88,'PCO Log'!$E$8:$SJ$8,'Graph Data'!AS$1,'PCO Log'!$E$6:$SJ$6,"Approved")</f>
        <v>0</v>
      </c>
      <c r="AT79" s="276">
        <f>SUMIFS('PCO Log'!$E88:$SJ88,'PCO Log'!$E$8:$SJ$8,'Graph Data'!AT$1,'PCO Log'!$E$6:$SJ$6,"Approved")</f>
        <v>0</v>
      </c>
      <c r="AU79" s="276">
        <f>SUMIFS('PCO Log'!$E88:$SJ88,'PCO Log'!$E$8:$SJ$8,'Graph Data'!AU$1,'PCO Log'!$E$6:$SJ$6,"Approved")</f>
        <v>0</v>
      </c>
      <c r="AV79" s="276">
        <f>SUMIFS('PCO Log'!$E88:$SJ88,'PCO Log'!$E$8:$SJ$8,'Graph Data'!AV$1,'PCO Log'!$E$6:$SJ$6,"Approved")</f>
        <v>0</v>
      </c>
      <c r="AW79" s="276">
        <f>SUMIFS('PCO Log'!$E88:$SJ88,'PCO Log'!$E$8:$SJ$8,'Graph Data'!AW$1,'PCO Log'!$E$6:$SJ$6,"Approved")</f>
        <v>0</v>
      </c>
      <c r="AX79" s="276">
        <f>SUMIFS('PCO Log'!$E88:$SJ88,'PCO Log'!$E$8:$SJ$8,'Graph Data'!AX$1,'PCO Log'!$E$6:$SJ$6,"Approved")</f>
        <v>0</v>
      </c>
      <c r="AY79" s="276">
        <f>SUMIFS('PCO Log'!$E88:$SJ88,'PCO Log'!$E$8:$SJ$8,'Graph Data'!AY$1,'PCO Log'!$E$6:$SJ$6,"Approved")</f>
        <v>0</v>
      </c>
      <c r="AZ79" s="276">
        <f>SUMIFS('PCO Log'!$E88:$SJ88,'PCO Log'!$E$8:$SJ$8,'Graph Data'!AZ$1,'PCO Log'!$E$6:$SJ$6,"Approved")</f>
        <v>0</v>
      </c>
      <c r="BA79" s="276">
        <f>SUMIFS('PCO Log'!$E88:$SJ88,'PCO Log'!$E$8:$SJ$8,'Graph Data'!BA$1,'PCO Log'!$E$6:$SJ$6,"Approved")</f>
        <v>0</v>
      </c>
      <c r="BB79" s="276">
        <f>SUMIFS('PCO Log'!$E88:$SJ88,'PCO Log'!$E$8:$SJ$8,'Graph Data'!BB$1,'PCO Log'!$E$6:$SJ$6,"Approved")</f>
        <v>0</v>
      </c>
      <c r="BC79" s="276">
        <f>SUMIFS('PCO Log'!$E88:$SJ88,'PCO Log'!$E$8:$SJ$8,'Graph Data'!BC$1,'PCO Log'!$E$6:$SJ$6,"Approved")</f>
        <v>0</v>
      </c>
      <c r="BD79" s="276">
        <f>SUMIFS('PCO Log'!$E88:$SJ88,'PCO Log'!$E$8:$SJ$8,'Graph Data'!BD$1,'PCO Log'!$E$6:$SJ$6,"Approved")</f>
        <v>0</v>
      </c>
      <c r="BE79" s="276">
        <f>SUMIFS('PCO Log'!$E88:$SJ88,'PCO Log'!$E$8:$SJ$8,'Graph Data'!BE$1,'PCO Log'!$E$6:$SJ$6,"Approved")</f>
        <v>0</v>
      </c>
      <c r="BF79" s="276">
        <f>SUMIFS('PCO Log'!$E88:$SJ88,'PCO Log'!$E$8:$SJ$8,'Graph Data'!BF$1,'PCO Log'!$E$6:$SJ$6,"Approved")</f>
        <v>0</v>
      </c>
      <c r="BG79" s="276">
        <f>SUMIFS('PCO Log'!$E88:$SJ88,'PCO Log'!$E$8:$SJ$8,'Graph Data'!BG$1,'PCO Log'!$E$6:$SJ$6,"Approved")</f>
        <v>0</v>
      </c>
      <c r="BH79" s="276">
        <f>SUMIFS('PCO Log'!$E88:$SJ88,'PCO Log'!$E$8:$SJ$8,'Graph Data'!BH$1,'PCO Log'!$E$6:$SJ$6,"Approved")</f>
        <v>0</v>
      </c>
      <c r="BI79" s="276">
        <f>SUMIFS('PCO Log'!$E88:$SJ88,'PCO Log'!$E$8:$SJ$8,'Graph Data'!BI$1,'PCO Log'!$E$6:$SJ$6,"Approved")</f>
        <v>0</v>
      </c>
      <c r="BJ79" s="276">
        <f>SUMIFS('PCO Log'!$E88:$SJ88,'PCO Log'!$E$8:$SJ$8,'Graph Data'!BJ$1,'PCO Log'!$E$6:$SJ$6,"Approved")</f>
        <v>0</v>
      </c>
      <c r="BK79" s="276">
        <f>SUMIFS('PCO Log'!$E88:$SJ88,'PCO Log'!$E$8:$SJ$8,'Graph Data'!BK$1,'PCO Log'!$E$6:$SJ$6,"Approved")</f>
        <v>0</v>
      </c>
      <c r="BL79" s="276">
        <f>SUMIFS('PCO Log'!$E88:$SJ88,'PCO Log'!$E$8:$SJ$8,'Graph Data'!BL$1,'PCO Log'!$E$6:$SJ$6,"Approved")</f>
        <v>0</v>
      </c>
      <c r="BM79" s="276">
        <f>SUMIFS('PCO Log'!$E88:$SJ88,'PCO Log'!$E$8:$SJ$8,'Graph Data'!BM$1,'PCO Log'!$E$6:$SJ$6,"Approved")</f>
        <v>0</v>
      </c>
      <c r="BN79" s="276">
        <f>SUMIFS('PCO Log'!$E88:$SJ88,'PCO Log'!$E$8:$SJ$8,'Graph Data'!BN$1,'PCO Log'!$E$6:$SJ$6,"Approved")</f>
        <v>0</v>
      </c>
      <c r="BO79" s="276">
        <f>SUMIFS('PCO Log'!$E88:$SJ88,'PCO Log'!$E$8:$SJ$8,'Graph Data'!BO$1,'PCO Log'!$E$6:$SJ$6,"Approved")</f>
        <v>0</v>
      </c>
      <c r="BP79" s="276">
        <f>SUMIFS('PCO Log'!$E88:$SJ88,'PCO Log'!$E$8:$SJ$8,'Graph Data'!BP$1,'PCO Log'!$E$6:$SJ$6,"Approved")</f>
        <v>0</v>
      </c>
      <c r="BQ79" s="276">
        <f>SUMIFS('PCO Log'!$E88:$SJ88,'PCO Log'!$E$8:$SJ$8,'Graph Data'!BQ$1,'PCO Log'!$E$6:$SJ$6,"Approved")</f>
        <v>0</v>
      </c>
      <c r="BR79" s="276">
        <f>SUMIFS('PCO Log'!$E88:$SJ88,'PCO Log'!$E$8:$SJ$8,'Graph Data'!BR$1,'PCO Log'!$E$6:$SJ$6,"Approved")</f>
        <v>0</v>
      </c>
      <c r="BS79" s="276">
        <f>SUMIFS('PCO Log'!$E88:$SJ88,'PCO Log'!$E$8:$SJ$8,'Graph Data'!BS$1,'PCO Log'!$E$6:$SJ$6,"Approved")</f>
        <v>0</v>
      </c>
      <c r="BT79" s="276">
        <f>SUMIFS('PCO Log'!$E88:$SJ88,'PCO Log'!$E$8:$SJ$8,'Graph Data'!BT$1,'PCO Log'!$E$6:$SJ$6,"Approved")</f>
        <v>0</v>
      </c>
      <c r="BU79" s="276">
        <f>SUMIFS('PCO Log'!$E88:$SJ88,'PCO Log'!$E$8:$SJ$8,'Graph Data'!BU$1,'PCO Log'!$E$6:$SJ$6,"Approved")</f>
        <v>0</v>
      </c>
      <c r="BV79" s="276">
        <f>SUMIFS('PCO Log'!$E88:$SJ88,'PCO Log'!$E$8:$SJ$8,'Graph Data'!BV$1,'PCO Log'!$E$6:$SJ$6,"Approved")</f>
        <v>0</v>
      </c>
      <c r="BW79" s="276">
        <f>SUMIFS('PCO Log'!$E88:$SJ88,'PCO Log'!$E$8:$SJ$8,'Graph Data'!BW$1,'PCO Log'!$E$6:$SJ$6,"Approved")</f>
        <v>0</v>
      </c>
    </row>
    <row r="80" spans="1:75" x14ac:dyDescent="0.25">
      <c r="A80" s="273" t="s">
        <v>431</v>
      </c>
      <c r="B80" s="273">
        <f>'PCO Log'!CE6</f>
        <v>0</v>
      </c>
      <c r="C80" s="273">
        <f>'PCO Log'!CE4</f>
        <v>0</v>
      </c>
      <c r="D80" s="273">
        <f>'PCO Log'!CE7</f>
        <v>0</v>
      </c>
      <c r="E80" s="273">
        <f>'PCO Log'!CE3</f>
        <v>0</v>
      </c>
      <c r="F80" s="276">
        <f>'PCO Log'!CE9</f>
        <v>0</v>
      </c>
      <c r="G80" s="277">
        <f>'PCO Log'!CE5</f>
        <v>0</v>
      </c>
      <c r="J80" s="273" t="s">
        <v>292</v>
      </c>
      <c r="K80" s="278">
        <v>16</v>
      </c>
      <c r="L80" s="274" t="s">
        <v>348</v>
      </c>
      <c r="N80" s="273" t="str">
        <f>'Pay App 1'!B140</f>
        <v>32 16 00</v>
      </c>
      <c r="O80" s="273" t="str">
        <f>'Pay App 1'!C140</f>
        <v>Site Concrete</v>
      </c>
      <c r="P80" s="276">
        <f>SUMIFS('PCO Log'!$E89:$SJ89,'PCO Log'!$E$8:$SJ$8,'Graph Data'!P$1,'PCO Log'!$E$6:$SJ$6,"Approved")</f>
        <v>0</v>
      </c>
      <c r="Q80" s="276">
        <f>SUMIFS('PCO Log'!$E89:$SJ89,'PCO Log'!$E$8:$SJ$8,'Graph Data'!Q$1,'PCO Log'!$E$6:$SJ$6,"Approved")</f>
        <v>0</v>
      </c>
      <c r="R80" s="276">
        <f>SUMIFS('PCO Log'!$E89:$SJ89,'PCO Log'!$E$8:$SJ$8,'Graph Data'!R$1,'PCO Log'!$E$6:$SJ$6,"Approved")</f>
        <v>0</v>
      </c>
      <c r="S80" s="276">
        <f>SUMIFS('PCO Log'!$E89:$SJ89,'PCO Log'!$E$8:$SJ$8,'Graph Data'!S$1,'PCO Log'!$E$6:$SJ$6,"Approved")</f>
        <v>0</v>
      </c>
      <c r="T80" s="276">
        <f>SUMIFS('PCO Log'!$E89:$SJ89,'PCO Log'!$E$8:$SJ$8,'Graph Data'!T$1,'PCO Log'!$E$6:$SJ$6,"Approved")</f>
        <v>0</v>
      </c>
      <c r="U80" s="276">
        <f>SUMIFS('PCO Log'!$E89:$SJ89,'PCO Log'!$E$8:$SJ$8,'Graph Data'!U$1,'PCO Log'!$E$6:$SJ$6,"Approved")</f>
        <v>0</v>
      </c>
      <c r="V80" s="276">
        <f>SUMIFS('PCO Log'!$E89:$SJ89,'PCO Log'!$E$8:$SJ$8,'Graph Data'!V$1,'PCO Log'!$E$6:$SJ$6,"Approved")</f>
        <v>0</v>
      </c>
      <c r="W80" s="276">
        <f>SUMIFS('PCO Log'!$E89:$SJ89,'PCO Log'!$E$8:$SJ$8,'Graph Data'!W$1,'PCO Log'!$E$6:$SJ$6,"Approved")</f>
        <v>0</v>
      </c>
      <c r="X80" s="276">
        <f>SUMIFS('PCO Log'!$E89:$SJ89,'PCO Log'!$E$8:$SJ$8,'Graph Data'!X$1,'PCO Log'!$E$6:$SJ$6,"Approved")</f>
        <v>0</v>
      </c>
      <c r="Y80" s="276">
        <f>SUMIFS('PCO Log'!$E89:$SJ89,'PCO Log'!$E$8:$SJ$8,'Graph Data'!Y$1,'PCO Log'!$E$6:$SJ$6,"Approved")</f>
        <v>0</v>
      </c>
      <c r="Z80" s="276">
        <f>SUMIFS('PCO Log'!$E89:$SJ89,'PCO Log'!$E$8:$SJ$8,'Graph Data'!Z$1,'PCO Log'!$E$6:$SJ$6,"Approved")</f>
        <v>0</v>
      </c>
      <c r="AA80" s="276">
        <f>SUMIFS('PCO Log'!$E89:$SJ89,'PCO Log'!$E$8:$SJ$8,'Graph Data'!AA$1,'PCO Log'!$E$6:$SJ$6,"Approved")</f>
        <v>0</v>
      </c>
      <c r="AB80" s="276">
        <f>SUMIFS('PCO Log'!$E89:$SJ89,'PCO Log'!$E$8:$SJ$8,'Graph Data'!AB$1,'PCO Log'!$E$6:$SJ$6,"Approved")</f>
        <v>0</v>
      </c>
      <c r="AC80" s="276">
        <f>SUMIFS('PCO Log'!$E89:$SJ89,'PCO Log'!$E$8:$SJ$8,'Graph Data'!AC$1,'PCO Log'!$E$6:$SJ$6,"Approved")</f>
        <v>0</v>
      </c>
      <c r="AD80" s="276">
        <f>SUMIFS('PCO Log'!$E89:$SJ89,'PCO Log'!$E$8:$SJ$8,'Graph Data'!AD$1,'PCO Log'!$E$6:$SJ$6,"Approved")</f>
        <v>0</v>
      </c>
      <c r="AE80" s="276">
        <f>SUMIFS('PCO Log'!$E89:$SJ89,'PCO Log'!$E$8:$SJ$8,'Graph Data'!AE$1,'PCO Log'!$E$6:$SJ$6,"Approved")</f>
        <v>0</v>
      </c>
      <c r="AF80" s="276">
        <f>SUMIFS('PCO Log'!$E89:$SJ89,'PCO Log'!$E$8:$SJ$8,'Graph Data'!AF$1,'PCO Log'!$E$6:$SJ$6,"Approved")</f>
        <v>0</v>
      </c>
      <c r="AG80" s="276">
        <f>SUMIFS('PCO Log'!$E89:$SJ89,'PCO Log'!$E$8:$SJ$8,'Graph Data'!AG$1,'PCO Log'!$E$6:$SJ$6,"Approved")</f>
        <v>0</v>
      </c>
      <c r="AH80" s="276">
        <f>SUMIFS('PCO Log'!$E89:$SJ89,'PCO Log'!$E$8:$SJ$8,'Graph Data'!AH$1,'PCO Log'!$E$6:$SJ$6,"Approved")</f>
        <v>0</v>
      </c>
      <c r="AI80" s="276">
        <f>SUMIFS('PCO Log'!$E89:$SJ89,'PCO Log'!$E$8:$SJ$8,'Graph Data'!AI$1,'PCO Log'!$E$6:$SJ$6,"Approved")</f>
        <v>0</v>
      </c>
      <c r="AJ80" s="276">
        <f>SUMIFS('PCO Log'!$E89:$SJ89,'PCO Log'!$E$8:$SJ$8,'Graph Data'!AJ$1,'PCO Log'!$E$6:$SJ$6,"Approved")</f>
        <v>0</v>
      </c>
      <c r="AK80" s="276">
        <f>SUMIFS('PCO Log'!$E89:$SJ89,'PCO Log'!$E$8:$SJ$8,'Graph Data'!AK$1,'PCO Log'!$E$6:$SJ$6,"Approved")</f>
        <v>0</v>
      </c>
      <c r="AL80" s="276">
        <f>SUMIFS('PCO Log'!$E89:$SJ89,'PCO Log'!$E$8:$SJ$8,'Graph Data'!AL$1,'PCO Log'!$E$6:$SJ$6,"Approved")</f>
        <v>0</v>
      </c>
      <c r="AM80" s="276">
        <f>SUMIFS('PCO Log'!$E89:$SJ89,'PCO Log'!$E$8:$SJ$8,'Graph Data'!AM$1,'PCO Log'!$E$6:$SJ$6,"Approved")</f>
        <v>0</v>
      </c>
      <c r="AN80" s="276">
        <f>SUMIFS('PCO Log'!$E89:$SJ89,'PCO Log'!$E$8:$SJ$8,'Graph Data'!AN$1,'PCO Log'!$E$6:$SJ$6,"Approved")</f>
        <v>0</v>
      </c>
      <c r="AO80" s="276">
        <f>SUMIFS('PCO Log'!$E89:$SJ89,'PCO Log'!$E$8:$SJ$8,'Graph Data'!AO$1,'PCO Log'!$E$6:$SJ$6,"Approved")</f>
        <v>0</v>
      </c>
      <c r="AP80" s="276">
        <f>SUMIFS('PCO Log'!$E89:$SJ89,'PCO Log'!$E$8:$SJ$8,'Graph Data'!AP$1,'PCO Log'!$E$6:$SJ$6,"Approved")</f>
        <v>0</v>
      </c>
      <c r="AQ80" s="276">
        <f>SUMIFS('PCO Log'!$E89:$SJ89,'PCO Log'!$E$8:$SJ$8,'Graph Data'!AQ$1,'PCO Log'!$E$6:$SJ$6,"Approved")</f>
        <v>0</v>
      </c>
      <c r="AR80" s="276">
        <f>SUMIFS('PCO Log'!$E89:$SJ89,'PCO Log'!$E$8:$SJ$8,'Graph Data'!AR$1,'PCO Log'!$E$6:$SJ$6,"Approved")</f>
        <v>0</v>
      </c>
      <c r="AS80" s="276">
        <f>SUMIFS('PCO Log'!$E89:$SJ89,'PCO Log'!$E$8:$SJ$8,'Graph Data'!AS$1,'PCO Log'!$E$6:$SJ$6,"Approved")</f>
        <v>0</v>
      </c>
      <c r="AT80" s="276">
        <f>SUMIFS('PCO Log'!$E89:$SJ89,'PCO Log'!$E$8:$SJ$8,'Graph Data'!AT$1,'PCO Log'!$E$6:$SJ$6,"Approved")</f>
        <v>0</v>
      </c>
      <c r="AU80" s="276">
        <f>SUMIFS('PCO Log'!$E89:$SJ89,'PCO Log'!$E$8:$SJ$8,'Graph Data'!AU$1,'PCO Log'!$E$6:$SJ$6,"Approved")</f>
        <v>0</v>
      </c>
      <c r="AV80" s="276">
        <f>SUMIFS('PCO Log'!$E89:$SJ89,'PCO Log'!$E$8:$SJ$8,'Graph Data'!AV$1,'PCO Log'!$E$6:$SJ$6,"Approved")</f>
        <v>0</v>
      </c>
      <c r="AW80" s="276">
        <f>SUMIFS('PCO Log'!$E89:$SJ89,'PCO Log'!$E$8:$SJ$8,'Graph Data'!AW$1,'PCO Log'!$E$6:$SJ$6,"Approved")</f>
        <v>0</v>
      </c>
      <c r="AX80" s="276">
        <f>SUMIFS('PCO Log'!$E89:$SJ89,'PCO Log'!$E$8:$SJ$8,'Graph Data'!AX$1,'PCO Log'!$E$6:$SJ$6,"Approved")</f>
        <v>0</v>
      </c>
      <c r="AY80" s="276">
        <f>SUMIFS('PCO Log'!$E89:$SJ89,'PCO Log'!$E$8:$SJ$8,'Graph Data'!AY$1,'PCO Log'!$E$6:$SJ$6,"Approved")</f>
        <v>0</v>
      </c>
      <c r="AZ80" s="276">
        <f>SUMIFS('PCO Log'!$E89:$SJ89,'PCO Log'!$E$8:$SJ$8,'Graph Data'!AZ$1,'PCO Log'!$E$6:$SJ$6,"Approved")</f>
        <v>0</v>
      </c>
      <c r="BA80" s="276">
        <f>SUMIFS('PCO Log'!$E89:$SJ89,'PCO Log'!$E$8:$SJ$8,'Graph Data'!BA$1,'PCO Log'!$E$6:$SJ$6,"Approved")</f>
        <v>0</v>
      </c>
      <c r="BB80" s="276">
        <f>SUMIFS('PCO Log'!$E89:$SJ89,'PCO Log'!$E$8:$SJ$8,'Graph Data'!BB$1,'PCO Log'!$E$6:$SJ$6,"Approved")</f>
        <v>0</v>
      </c>
      <c r="BC80" s="276">
        <f>SUMIFS('PCO Log'!$E89:$SJ89,'PCO Log'!$E$8:$SJ$8,'Graph Data'!BC$1,'PCO Log'!$E$6:$SJ$6,"Approved")</f>
        <v>0</v>
      </c>
      <c r="BD80" s="276">
        <f>SUMIFS('PCO Log'!$E89:$SJ89,'PCO Log'!$E$8:$SJ$8,'Graph Data'!BD$1,'PCO Log'!$E$6:$SJ$6,"Approved")</f>
        <v>0</v>
      </c>
      <c r="BE80" s="276">
        <f>SUMIFS('PCO Log'!$E89:$SJ89,'PCO Log'!$E$8:$SJ$8,'Graph Data'!BE$1,'PCO Log'!$E$6:$SJ$6,"Approved")</f>
        <v>0</v>
      </c>
      <c r="BF80" s="276">
        <f>SUMIFS('PCO Log'!$E89:$SJ89,'PCO Log'!$E$8:$SJ$8,'Graph Data'!BF$1,'PCO Log'!$E$6:$SJ$6,"Approved")</f>
        <v>0</v>
      </c>
      <c r="BG80" s="276">
        <f>SUMIFS('PCO Log'!$E89:$SJ89,'PCO Log'!$E$8:$SJ$8,'Graph Data'!BG$1,'PCO Log'!$E$6:$SJ$6,"Approved")</f>
        <v>0</v>
      </c>
      <c r="BH80" s="276">
        <f>SUMIFS('PCO Log'!$E89:$SJ89,'PCO Log'!$E$8:$SJ$8,'Graph Data'!BH$1,'PCO Log'!$E$6:$SJ$6,"Approved")</f>
        <v>0</v>
      </c>
      <c r="BI80" s="276">
        <f>SUMIFS('PCO Log'!$E89:$SJ89,'PCO Log'!$E$8:$SJ$8,'Graph Data'!BI$1,'PCO Log'!$E$6:$SJ$6,"Approved")</f>
        <v>0</v>
      </c>
      <c r="BJ80" s="276">
        <f>SUMIFS('PCO Log'!$E89:$SJ89,'PCO Log'!$E$8:$SJ$8,'Graph Data'!BJ$1,'PCO Log'!$E$6:$SJ$6,"Approved")</f>
        <v>0</v>
      </c>
      <c r="BK80" s="276">
        <f>SUMIFS('PCO Log'!$E89:$SJ89,'PCO Log'!$E$8:$SJ$8,'Graph Data'!BK$1,'PCO Log'!$E$6:$SJ$6,"Approved")</f>
        <v>0</v>
      </c>
      <c r="BL80" s="276">
        <f>SUMIFS('PCO Log'!$E89:$SJ89,'PCO Log'!$E$8:$SJ$8,'Graph Data'!BL$1,'PCO Log'!$E$6:$SJ$6,"Approved")</f>
        <v>0</v>
      </c>
      <c r="BM80" s="276">
        <f>SUMIFS('PCO Log'!$E89:$SJ89,'PCO Log'!$E$8:$SJ$8,'Graph Data'!BM$1,'PCO Log'!$E$6:$SJ$6,"Approved")</f>
        <v>0</v>
      </c>
      <c r="BN80" s="276">
        <f>SUMIFS('PCO Log'!$E89:$SJ89,'PCO Log'!$E$8:$SJ$8,'Graph Data'!BN$1,'PCO Log'!$E$6:$SJ$6,"Approved")</f>
        <v>0</v>
      </c>
      <c r="BO80" s="276">
        <f>SUMIFS('PCO Log'!$E89:$SJ89,'PCO Log'!$E$8:$SJ$8,'Graph Data'!BO$1,'PCO Log'!$E$6:$SJ$6,"Approved")</f>
        <v>0</v>
      </c>
      <c r="BP80" s="276">
        <f>SUMIFS('PCO Log'!$E89:$SJ89,'PCO Log'!$E$8:$SJ$8,'Graph Data'!BP$1,'PCO Log'!$E$6:$SJ$6,"Approved")</f>
        <v>0</v>
      </c>
      <c r="BQ80" s="276">
        <f>SUMIFS('PCO Log'!$E89:$SJ89,'PCO Log'!$E$8:$SJ$8,'Graph Data'!BQ$1,'PCO Log'!$E$6:$SJ$6,"Approved")</f>
        <v>0</v>
      </c>
      <c r="BR80" s="276">
        <f>SUMIFS('PCO Log'!$E89:$SJ89,'PCO Log'!$E$8:$SJ$8,'Graph Data'!BR$1,'PCO Log'!$E$6:$SJ$6,"Approved")</f>
        <v>0</v>
      </c>
      <c r="BS80" s="276">
        <f>SUMIFS('PCO Log'!$E89:$SJ89,'PCO Log'!$E$8:$SJ$8,'Graph Data'!BS$1,'PCO Log'!$E$6:$SJ$6,"Approved")</f>
        <v>0</v>
      </c>
      <c r="BT80" s="276">
        <f>SUMIFS('PCO Log'!$E89:$SJ89,'PCO Log'!$E$8:$SJ$8,'Graph Data'!BT$1,'PCO Log'!$E$6:$SJ$6,"Approved")</f>
        <v>0</v>
      </c>
      <c r="BU80" s="276">
        <f>SUMIFS('PCO Log'!$E89:$SJ89,'PCO Log'!$E$8:$SJ$8,'Graph Data'!BU$1,'PCO Log'!$E$6:$SJ$6,"Approved")</f>
        <v>0</v>
      </c>
      <c r="BV80" s="276">
        <f>SUMIFS('PCO Log'!$E89:$SJ89,'PCO Log'!$E$8:$SJ$8,'Graph Data'!BV$1,'PCO Log'!$E$6:$SJ$6,"Approved")</f>
        <v>0</v>
      </c>
      <c r="BW80" s="276">
        <f>SUMIFS('PCO Log'!$E89:$SJ89,'PCO Log'!$E$8:$SJ$8,'Graph Data'!BW$1,'PCO Log'!$E$6:$SJ$6,"Approved")</f>
        <v>0</v>
      </c>
    </row>
    <row r="81" spans="1:75" x14ac:dyDescent="0.25">
      <c r="A81" s="273" t="s">
        <v>432</v>
      </c>
      <c r="B81" s="273">
        <f>'PCO Log'!CF6</f>
        <v>0</v>
      </c>
      <c r="C81" s="273">
        <f>'PCO Log'!CF4</f>
        <v>0</v>
      </c>
      <c r="D81" s="273">
        <f>'PCO Log'!CF7</f>
        <v>0</v>
      </c>
      <c r="E81" s="273">
        <f>'PCO Log'!CF3</f>
        <v>0</v>
      </c>
      <c r="F81" s="276">
        <f>'PCO Log'!CF9</f>
        <v>0</v>
      </c>
      <c r="G81" s="277">
        <f>'PCO Log'!CF5</f>
        <v>0</v>
      </c>
      <c r="J81" s="273" t="s">
        <v>293</v>
      </c>
      <c r="K81" s="278">
        <v>17</v>
      </c>
      <c r="L81" s="273" t="s">
        <v>883</v>
      </c>
      <c r="N81" s="273" t="str">
        <f>'Pay App 1'!B141</f>
        <v>32 30 00</v>
      </c>
      <c r="O81" s="273" t="str">
        <f>'Pay App 1'!C141</f>
        <v>Site Improvements/Fencing</v>
      </c>
      <c r="P81" s="276">
        <f>SUMIFS('PCO Log'!$E90:$SJ90,'PCO Log'!$E$8:$SJ$8,'Graph Data'!P$1,'PCO Log'!$E$6:$SJ$6,"Approved")</f>
        <v>0</v>
      </c>
      <c r="Q81" s="276">
        <f>SUMIFS('PCO Log'!$E90:$SJ90,'PCO Log'!$E$8:$SJ$8,'Graph Data'!Q$1,'PCO Log'!$E$6:$SJ$6,"Approved")</f>
        <v>0</v>
      </c>
      <c r="R81" s="276">
        <f>SUMIFS('PCO Log'!$E90:$SJ90,'PCO Log'!$E$8:$SJ$8,'Graph Data'!R$1,'PCO Log'!$E$6:$SJ$6,"Approved")</f>
        <v>0</v>
      </c>
      <c r="S81" s="276">
        <f>SUMIFS('PCO Log'!$E90:$SJ90,'PCO Log'!$E$8:$SJ$8,'Graph Data'!S$1,'PCO Log'!$E$6:$SJ$6,"Approved")</f>
        <v>0</v>
      </c>
      <c r="T81" s="276">
        <f>SUMIFS('PCO Log'!$E90:$SJ90,'PCO Log'!$E$8:$SJ$8,'Graph Data'!T$1,'PCO Log'!$E$6:$SJ$6,"Approved")</f>
        <v>0</v>
      </c>
      <c r="U81" s="276">
        <f>SUMIFS('PCO Log'!$E90:$SJ90,'PCO Log'!$E$8:$SJ$8,'Graph Data'!U$1,'PCO Log'!$E$6:$SJ$6,"Approved")</f>
        <v>0</v>
      </c>
      <c r="V81" s="276">
        <f>SUMIFS('PCO Log'!$E90:$SJ90,'PCO Log'!$E$8:$SJ$8,'Graph Data'!V$1,'PCO Log'!$E$6:$SJ$6,"Approved")</f>
        <v>0</v>
      </c>
      <c r="W81" s="276">
        <f>SUMIFS('PCO Log'!$E90:$SJ90,'PCO Log'!$E$8:$SJ$8,'Graph Data'!W$1,'PCO Log'!$E$6:$SJ$6,"Approved")</f>
        <v>0</v>
      </c>
      <c r="X81" s="276">
        <f>SUMIFS('PCO Log'!$E90:$SJ90,'PCO Log'!$E$8:$SJ$8,'Graph Data'!X$1,'PCO Log'!$E$6:$SJ$6,"Approved")</f>
        <v>0</v>
      </c>
      <c r="Y81" s="276">
        <f>SUMIFS('PCO Log'!$E90:$SJ90,'PCO Log'!$E$8:$SJ$8,'Graph Data'!Y$1,'PCO Log'!$E$6:$SJ$6,"Approved")</f>
        <v>0</v>
      </c>
      <c r="Z81" s="276">
        <f>SUMIFS('PCO Log'!$E90:$SJ90,'PCO Log'!$E$8:$SJ$8,'Graph Data'!Z$1,'PCO Log'!$E$6:$SJ$6,"Approved")</f>
        <v>0</v>
      </c>
      <c r="AA81" s="276">
        <f>SUMIFS('PCO Log'!$E90:$SJ90,'PCO Log'!$E$8:$SJ$8,'Graph Data'!AA$1,'PCO Log'!$E$6:$SJ$6,"Approved")</f>
        <v>0</v>
      </c>
      <c r="AB81" s="276">
        <f>SUMIFS('PCO Log'!$E90:$SJ90,'PCO Log'!$E$8:$SJ$8,'Graph Data'!AB$1,'PCO Log'!$E$6:$SJ$6,"Approved")</f>
        <v>0</v>
      </c>
      <c r="AC81" s="276">
        <f>SUMIFS('PCO Log'!$E90:$SJ90,'PCO Log'!$E$8:$SJ$8,'Graph Data'!AC$1,'PCO Log'!$E$6:$SJ$6,"Approved")</f>
        <v>0</v>
      </c>
      <c r="AD81" s="276">
        <f>SUMIFS('PCO Log'!$E90:$SJ90,'PCO Log'!$E$8:$SJ$8,'Graph Data'!AD$1,'PCO Log'!$E$6:$SJ$6,"Approved")</f>
        <v>0</v>
      </c>
      <c r="AE81" s="276">
        <f>SUMIFS('PCO Log'!$E90:$SJ90,'PCO Log'!$E$8:$SJ$8,'Graph Data'!AE$1,'PCO Log'!$E$6:$SJ$6,"Approved")</f>
        <v>0</v>
      </c>
      <c r="AF81" s="276">
        <f>SUMIFS('PCO Log'!$E90:$SJ90,'PCO Log'!$E$8:$SJ$8,'Graph Data'!AF$1,'PCO Log'!$E$6:$SJ$6,"Approved")</f>
        <v>0</v>
      </c>
      <c r="AG81" s="276">
        <f>SUMIFS('PCO Log'!$E90:$SJ90,'PCO Log'!$E$8:$SJ$8,'Graph Data'!AG$1,'PCO Log'!$E$6:$SJ$6,"Approved")</f>
        <v>0</v>
      </c>
      <c r="AH81" s="276">
        <f>SUMIFS('PCO Log'!$E90:$SJ90,'PCO Log'!$E$8:$SJ$8,'Graph Data'!AH$1,'PCO Log'!$E$6:$SJ$6,"Approved")</f>
        <v>0</v>
      </c>
      <c r="AI81" s="276">
        <f>SUMIFS('PCO Log'!$E90:$SJ90,'PCO Log'!$E$8:$SJ$8,'Graph Data'!AI$1,'PCO Log'!$E$6:$SJ$6,"Approved")</f>
        <v>0</v>
      </c>
      <c r="AJ81" s="276">
        <f>SUMIFS('PCO Log'!$E90:$SJ90,'PCO Log'!$E$8:$SJ$8,'Graph Data'!AJ$1,'PCO Log'!$E$6:$SJ$6,"Approved")</f>
        <v>0</v>
      </c>
      <c r="AK81" s="276">
        <f>SUMIFS('PCO Log'!$E90:$SJ90,'PCO Log'!$E$8:$SJ$8,'Graph Data'!AK$1,'PCO Log'!$E$6:$SJ$6,"Approved")</f>
        <v>0</v>
      </c>
      <c r="AL81" s="276">
        <f>SUMIFS('PCO Log'!$E90:$SJ90,'PCO Log'!$E$8:$SJ$8,'Graph Data'!AL$1,'PCO Log'!$E$6:$SJ$6,"Approved")</f>
        <v>0</v>
      </c>
      <c r="AM81" s="276">
        <f>SUMIFS('PCO Log'!$E90:$SJ90,'PCO Log'!$E$8:$SJ$8,'Graph Data'!AM$1,'PCO Log'!$E$6:$SJ$6,"Approved")</f>
        <v>0</v>
      </c>
      <c r="AN81" s="276">
        <f>SUMIFS('PCO Log'!$E90:$SJ90,'PCO Log'!$E$8:$SJ$8,'Graph Data'!AN$1,'PCO Log'!$E$6:$SJ$6,"Approved")</f>
        <v>0</v>
      </c>
      <c r="AO81" s="276">
        <f>SUMIFS('PCO Log'!$E90:$SJ90,'PCO Log'!$E$8:$SJ$8,'Graph Data'!AO$1,'PCO Log'!$E$6:$SJ$6,"Approved")</f>
        <v>0</v>
      </c>
      <c r="AP81" s="276">
        <f>SUMIFS('PCO Log'!$E90:$SJ90,'PCO Log'!$E$8:$SJ$8,'Graph Data'!AP$1,'PCO Log'!$E$6:$SJ$6,"Approved")</f>
        <v>0</v>
      </c>
      <c r="AQ81" s="276">
        <f>SUMIFS('PCO Log'!$E90:$SJ90,'PCO Log'!$E$8:$SJ$8,'Graph Data'!AQ$1,'PCO Log'!$E$6:$SJ$6,"Approved")</f>
        <v>0</v>
      </c>
      <c r="AR81" s="276">
        <f>SUMIFS('PCO Log'!$E90:$SJ90,'PCO Log'!$E$8:$SJ$8,'Graph Data'!AR$1,'PCO Log'!$E$6:$SJ$6,"Approved")</f>
        <v>0</v>
      </c>
      <c r="AS81" s="276">
        <f>SUMIFS('PCO Log'!$E90:$SJ90,'PCO Log'!$E$8:$SJ$8,'Graph Data'!AS$1,'PCO Log'!$E$6:$SJ$6,"Approved")</f>
        <v>0</v>
      </c>
      <c r="AT81" s="276">
        <f>SUMIFS('PCO Log'!$E90:$SJ90,'PCO Log'!$E$8:$SJ$8,'Graph Data'!AT$1,'PCO Log'!$E$6:$SJ$6,"Approved")</f>
        <v>0</v>
      </c>
      <c r="AU81" s="276">
        <f>SUMIFS('PCO Log'!$E90:$SJ90,'PCO Log'!$E$8:$SJ$8,'Graph Data'!AU$1,'PCO Log'!$E$6:$SJ$6,"Approved")</f>
        <v>0</v>
      </c>
      <c r="AV81" s="276">
        <f>SUMIFS('PCO Log'!$E90:$SJ90,'PCO Log'!$E$8:$SJ$8,'Graph Data'!AV$1,'PCO Log'!$E$6:$SJ$6,"Approved")</f>
        <v>0</v>
      </c>
      <c r="AW81" s="276">
        <f>SUMIFS('PCO Log'!$E90:$SJ90,'PCO Log'!$E$8:$SJ$8,'Graph Data'!AW$1,'PCO Log'!$E$6:$SJ$6,"Approved")</f>
        <v>0</v>
      </c>
      <c r="AX81" s="276">
        <f>SUMIFS('PCO Log'!$E90:$SJ90,'PCO Log'!$E$8:$SJ$8,'Graph Data'!AX$1,'PCO Log'!$E$6:$SJ$6,"Approved")</f>
        <v>0</v>
      </c>
      <c r="AY81" s="276">
        <f>SUMIFS('PCO Log'!$E90:$SJ90,'PCO Log'!$E$8:$SJ$8,'Graph Data'!AY$1,'PCO Log'!$E$6:$SJ$6,"Approved")</f>
        <v>0</v>
      </c>
      <c r="AZ81" s="276">
        <f>SUMIFS('PCO Log'!$E90:$SJ90,'PCO Log'!$E$8:$SJ$8,'Graph Data'!AZ$1,'PCO Log'!$E$6:$SJ$6,"Approved")</f>
        <v>0</v>
      </c>
      <c r="BA81" s="276">
        <f>SUMIFS('PCO Log'!$E90:$SJ90,'PCO Log'!$E$8:$SJ$8,'Graph Data'!BA$1,'PCO Log'!$E$6:$SJ$6,"Approved")</f>
        <v>0</v>
      </c>
      <c r="BB81" s="276">
        <f>SUMIFS('PCO Log'!$E90:$SJ90,'PCO Log'!$E$8:$SJ$8,'Graph Data'!BB$1,'PCO Log'!$E$6:$SJ$6,"Approved")</f>
        <v>0</v>
      </c>
      <c r="BC81" s="276">
        <f>SUMIFS('PCO Log'!$E90:$SJ90,'PCO Log'!$E$8:$SJ$8,'Graph Data'!BC$1,'PCO Log'!$E$6:$SJ$6,"Approved")</f>
        <v>0</v>
      </c>
      <c r="BD81" s="276">
        <f>SUMIFS('PCO Log'!$E90:$SJ90,'PCO Log'!$E$8:$SJ$8,'Graph Data'!BD$1,'PCO Log'!$E$6:$SJ$6,"Approved")</f>
        <v>0</v>
      </c>
      <c r="BE81" s="276">
        <f>SUMIFS('PCO Log'!$E90:$SJ90,'PCO Log'!$E$8:$SJ$8,'Graph Data'!BE$1,'PCO Log'!$E$6:$SJ$6,"Approved")</f>
        <v>0</v>
      </c>
      <c r="BF81" s="276">
        <f>SUMIFS('PCO Log'!$E90:$SJ90,'PCO Log'!$E$8:$SJ$8,'Graph Data'!BF$1,'PCO Log'!$E$6:$SJ$6,"Approved")</f>
        <v>0</v>
      </c>
      <c r="BG81" s="276">
        <f>SUMIFS('PCO Log'!$E90:$SJ90,'PCO Log'!$E$8:$SJ$8,'Graph Data'!BG$1,'PCO Log'!$E$6:$SJ$6,"Approved")</f>
        <v>0</v>
      </c>
      <c r="BH81" s="276">
        <f>SUMIFS('PCO Log'!$E90:$SJ90,'PCO Log'!$E$8:$SJ$8,'Graph Data'!BH$1,'PCO Log'!$E$6:$SJ$6,"Approved")</f>
        <v>0</v>
      </c>
      <c r="BI81" s="276">
        <f>SUMIFS('PCO Log'!$E90:$SJ90,'PCO Log'!$E$8:$SJ$8,'Graph Data'!BI$1,'PCO Log'!$E$6:$SJ$6,"Approved")</f>
        <v>0</v>
      </c>
      <c r="BJ81" s="276">
        <f>SUMIFS('PCO Log'!$E90:$SJ90,'PCO Log'!$E$8:$SJ$8,'Graph Data'!BJ$1,'PCO Log'!$E$6:$SJ$6,"Approved")</f>
        <v>0</v>
      </c>
      <c r="BK81" s="276">
        <f>SUMIFS('PCO Log'!$E90:$SJ90,'PCO Log'!$E$8:$SJ$8,'Graph Data'!BK$1,'PCO Log'!$E$6:$SJ$6,"Approved")</f>
        <v>0</v>
      </c>
      <c r="BL81" s="276">
        <f>SUMIFS('PCO Log'!$E90:$SJ90,'PCO Log'!$E$8:$SJ$8,'Graph Data'!BL$1,'PCO Log'!$E$6:$SJ$6,"Approved")</f>
        <v>0</v>
      </c>
      <c r="BM81" s="276">
        <f>SUMIFS('PCO Log'!$E90:$SJ90,'PCO Log'!$E$8:$SJ$8,'Graph Data'!BM$1,'PCO Log'!$E$6:$SJ$6,"Approved")</f>
        <v>0</v>
      </c>
      <c r="BN81" s="276">
        <f>SUMIFS('PCO Log'!$E90:$SJ90,'PCO Log'!$E$8:$SJ$8,'Graph Data'!BN$1,'PCO Log'!$E$6:$SJ$6,"Approved")</f>
        <v>0</v>
      </c>
      <c r="BO81" s="276">
        <f>SUMIFS('PCO Log'!$E90:$SJ90,'PCO Log'!$E$8:$SJ$8,'Graph Data'!BO$1,'PCO Log'!$E$6:$SJ$6,"Approved")</f>
        <v>0</v>
      </c>
      <c r="BP81" s="276">
        <f>SUMIFS('PCO Log'!$E90:$SJ90,'PCO Log'!$E$8:$SJ$8,'Graph Data'!BP$1,'PCO Log'!$E$6:$SJ$6,"Approved")</f>
        <v>0</v>
      </c>
      <c r="BQ81" s="276">
        <f>SUMIFS('PCO Log'!$E90:$SJ90,'PCO Log'!$E$8:$SJ$8,'Graph Data'!BQ$1,'PCO Log'!$E$6:$SJ$6,"Approved")</f>
        <v>0</v>
      </c>
      <c r="BR81" s="276">
        <f>SUMIFS('PCO Log'!$E90:$SJ90,'PCO Log'!$E$8:$SJ$8,'Graph Data'!BR$1,'PCO Log'!$E$6:$SJ$6,"Approved")</f>
        <v>0</v>
      </c>
      <c r="BS81" s="276">
        <f>SUMIFS('PCO Log'!$E90:$SJ90,'PCO Log'!$E$8:$SJ$8,'Graph Data'!BS$1,'PCO Log'!$E$6:$SJ$6,"Approved")</f>
        <v>0</v>
      </c>
      <c r="BT81" s="276">
        <f>SUMIFS('PCO Log'!$E90:$SJ90,'PCO Log'!$E$8:$SJ$8,'Graph Data'!BT$1,'PCO Log'!$E$6:$SJ$6,"Approved")</f>
        <v>0</v>
      </c>
      <c r="BU81" s="276">
        <f>SUMIFS('PCO Log'!$E90:$SJ90,'PCO Log'!$E$8:$SJ$8,'Graph Data'!BU$1,'PCO Log'!$E$6:$SJ$6,"Approved")</f>
        <v>0</v>
      </c>
      <c r="BV81" s="276">
        <f>SUMIFS('PCO Log'!$E90:$SJ90,'PCO Log'!$E$8:$SJ$8,'Graph Data'!BV$1,'PCO Log'!$E$6:$SJ$6,"Approved")</f>
        <v>0</v>
      </c>
      <c r="BW81" s="276">
        <f>SUMIFS('PCO Log'!$E90:$SJ90,'PCO Log'!$E$8:$SJ$8,'Graph Data'!BW$1,'PCO Log'!$E$6:$SJ$6,"Approved")</f>
        <v>0</v>
      </c>
    </row>
    <row r="82" spans="1:75" x14ac:dyDescent="0.25">
      <c r="A82" s="273" t="s">
        <v>433</v>
      </c>
      <c r="B82" s="273">
        <f>'PCO Log'!CG6</f>
        <v>0</v>
      </c>
      <c r="C82" s="273">
        <f>'PCO Log'!CG4</f>
        <v>0</v>
      </c>
      <c r="D82" s="273">
        <f>'PCO Log'!CG7</f>
        <v>0</v>
      </c>
      <c r="E82" s="273">
        <f>'PCO Log'!CG3</f>
        <v>0</v>
      </c>
      <c r="F82" s="276">
        <f>'PCO Log'!CG9</f>
        <v>0</v>
      </c>
      <c r="G82" s="277">
        <f>'PCO Log'!CG5</f>
        <v>0</v>
      </c>
      <c r="J82" s="273" t="s">
        <v>294</v>
      </c>
      <c r="K82" s="278">
        <v>18</v>
      </c>
      <c r="L82" s="273" t="s">
        <v>884</v>
      </c>
      <c r="N82" s="273" t="str">
        <f>'Pay App 1'!B142</f>
        <v>32 90 00</v>
      </c>
      <c r="O82" s="273" t="str">
        <f>'Pay App 1'!C142</f>
        <v>Landscaping/Irrigation</v>
      </c>
      <c r="P82" s="276">
        <f>SUMIFS('PCO Log'!$E91:$SJ91,'PCO Log'!$E$8:$SJ$8,'Graph Data'!P$1,'PCO Log'!$E$6:$SJ$6,"Approved")</f>
        <v>0</v>
      </c>
      <c r="Q82" s="276">
        <f>SUMIFS('PCO Log'!$E91:$SJ91,'PCO Log'!$E$8:$SJ$8,'Graph Data'!Q$1,'PCO Log'!$E$6:$SJ$6,"Approved")</f>
        <v>0</v>
      </c>
      <c r="R82" s="276">
        <f>SUMIFS('PCO Log'!$E91:$SJ91,'PCO Log'!$E$8:$SJ$8,'Graph Data'!R$1,'PCO Log'!$E$6:$SJ$6,"Approved")</f>
        <v>0</v>
      </c>
      <c r="S82" s="276">
        <f>SUMIFS('PCO Log'!$E91:$SJ91,'PCO Log'!$E$8:$SJ$8,'Graph Data'!S$1,'PCO Log'!$E$6:$SJ$6,"Approved")</f>
        <v>0</v>
      </c>
      <c r="T82" s="276">
        <f>SUMIFS('PCO Log'!$E91:$SJ91,'PCO Log'!$E$8:$SJ$8,'Graph Data'!T$1,'PCO Log'!$E$6:$SJ$6,"Approved")</f>
        <v>0</v>
      </c>
      <c r="U82" s="276">
        <f>SUMIFS('PCO Log'!$E91:$SJ91,'PCO Log'!$E$8:$SJ$8,'Graph Data'!U$1,'PCO Log'!$E$6:$SJ$6,"Approved")</f>
        <v>0</v>
      </c>
      <c r="V82" s="276">
        <f>SUMIFS('PCO Log'!$E91:$SJ91,'PCO Log'!$E$8:$SJ$8,'Graph Data'!V$1,'PCO Log'!$E$6:$SJ$6,"Approved")</f>
        <v>0</v>
      </c>
      <c r="W82" s="276">
        <f>SUMIFS('PCO Log'!$E91:$SJ91,'PCO Log'!$E$8:$SJ$8,'Graph Data'!W$1,'PCO Log'!$E$6:$SJ$6,"Approved")</f>
        <v>0</v>
      </c>
      <c r="X82" s="276">
        <f>SUMIFS('PCO Log'!$E91:$SJ91,'PCO Log'!$E$8:$SJ$8,'Graph Data'!X$1,'PCO Log'!$E$6:$SJ$6,"Approved")</f>
        <v>0</v>
      </c>
      <c r="Y82" s="276">
        <f>SUMIFS('PCO Log'!$E91:$SJ91,'PCO Log'!$E$8:$SJ$8,'Graph Data'!Y$1,'PCO Log'!$E$6:$SJ$6,"Approved")</f>
        <v>0</v>
      </c>
      <c r="Z82" s="276">
        <f>SUMIFS('PCO Log'!$E91:$SJ91,'PCO Log'!$E$8:$SJ$8,'Graph Data'!Z$1,'PCO Log'!$E$6:$SJ$6,"Approved")</f>
        <v>0</v>
      </c>
      <c r="AA82" s="276">
        <f>SUMIFS('PCO Log'!$E91:$SJ91,'PCO Log'!$E$8:$SJ$8,'Graph Data'!AA$1,'PCO Log'!$E$6:$SJ$6,"Approved")</f>
        <v>0</v>
      </c>
      <c r="AB82" s="276">
        <f>SUMIFS('PCO Log'!$E91:$SJ91,'PCO Log'!$E$8:$SJ$8,'Graph Data'!AB$1,'PCO Log'!$E$6:$SJ$6,"Approved")</f>
        <v>0</v>
      </c>
      <c r="AC82" s="276">
        <f>SUMIFS('PCO Log'!$E91:$SJ91,'PCO Log'!$E$8:$SJ$8,'Graph Data'!AC$1,'PCO Log'!$E$6:$SJ$6,"Approved")</f>
        <v>0</v>
      </c>
      <c r="AD82" s="276">
        <f>SUMIFS('PCO Log'!$E91:$SJ91,'PCO Log'!$E$8:$SJ$8,'Graph Data'!AD$1,'PCO Log'!$E$6:$SJ$6,"Approved")</f>
        <v>0</v>
      </c>
      <c r="AE82" s="276">
        <f>SUMIFS('PCO Log'!$E91:$SJ91,'PCO Log'!$E$8:$SJ$8,'Graph Data'!AE$1,'PCO Log'!$E$6:$SJ$6,"Approved")</f>
        <v>0</v>
      </c>
      <c r="AF82" s="276">
        <f>SUMIFS('PCO Log'!$E91:$SJ91,'PCO Log'!$E$8:$SJ$8,'Graph Data'!AF$1,'PCO Log'!$E$6:$SJ$6,"Approved")</f>
        <v>0</v>
      </c>
      <c r="AG82" s="276">
        <f>SUMIFS('PCO Log'!$E91:$SJ91,'PCO Log'!$E$8:$SJ$8,'Graph Data'!AG$1,'PCO Log'!$E$6:$SJ$6,"Approved")</f>
        <v>0</v>
      </c>
      <c r="AH82" s="276">
        <f>SUMIFS('PCO Log'!$E91:$SJ91,'PCO Log'!$E$8:$SJ$8,'Graph Data'!AH$1,'PCO Log'!$E$6:$SJ$6,"Approved")</f>
        <v>0</v>
      </c>
      <c r="AI82" s="276">
        <f>SUMIFS('PCO Log'!$E91:$SJ91,'PCO Log'!$E$8:$SJ$8,'Graph Data'!AI$1,'PCO Log'!$E$6:$SJ$6,"Approved")</f>
        <v>0</v>
      </c>
      <c r="AJ82" s="276">
        <f>SUMIFS('PCO Log'!$E91:$SJ91,'PCO Log'!$E$8:$SJ$8,'Graph Data'!AJ$1,'PCO Log'!$E$6:$SJ$6,"Approved")</f>
        <v>0</v>
      </c>
      <c r="AK82" s="276">
        <f>SUMIFS('PCO Log'!$E91:$SJ91,'PCO Log'!$E$8:$SJ$8,'Graph Data'!AK$1,'PCO Log'!$E$6:$SJ$6,"Approved")</f>
        <v>0</v>
      </c>
      <c r="AL82" s="276">
        <f>SUMIFS('PCO Log'!$E91:$SJ91,'PCO Log'!$E$8:$SJ$8,'Graph Data'!AL$1,'PCO Log'!$E$6:$SJ$6,"Approved")</f>
        <v>0</v>
      </c>
      <c r="AM82" s="276">
        <f>SUMIFS('PCO Log'!$E91:$SJ91,'PCO Log'!$E$8:$SJ$8,'Graph Data'!AM$1,'PCO Log'!$E$6:$SJ$6,"Approved")</f>
        <v>0</v>
      </c>
      <c r="AN82" s="276">
        <f>SUMIFS('PCO Log'!$E91:$SJ91,'PCO Log'!$E$8:$SJ$8,'Graph Data'!AN$1,'PCO Log'!$E$6:$SJ$6,"Approved")</f>
        <v>0</v>
      </c>
      <c r="AO82" s="276">
        <f>SUMIFS('PCO Log'!$E91:$SJ91,'PCO Log'!$E$8:$SJ$8,'Graph Data'!AO$1,'PCO Log'!$E$6:$SJ$6,"Approved")</f>
        <v>0</v>
      </c>
      <c r="AP82" s="276">
        <f>SUMIFS('PCO Log'!$E91:$SJ91,'PCO Log'!$E$8:$SJ$8,'Graph Data'!AP$1,'PCO Log'!$E$6:$SJ$6,"Approved")</f>
        <v>0</v>
      </c>
      <c r="AQ82" s="276">
        <f>SUMIFS('PCO Log'!$E91:$SJ91,'PCO Log'!$E$8:$SJ$8,'Graph Data'!AQ$1,'PCO Log'!$E$6:$SJ$6,"Approved")</f>
        <v>0</v>
      </c>
      <c r="AR82" s="276">
        <f>SUMIFS('PCO Log'!$E91:$SJ91,'PCO Log'!$E$8:$SJ$8,'Graph Data'!AR$1,'PCO Log'!$E$6:$SJ$6,"Approved")</f>
        <v>0</v>
      </c>
      <c r="AS82" s="276">
        <f>SUMIFS('PCO Log'!$E91:$SJ91,'PCO Log'!$E$8:$SJ$8,'Graph Data'!AS$1,'PCO Log'!$E$6:$SJ$6,"Approved")</f>
        <v>0</v>
      </c>
      <c r="AT82" s="276">
        <f>SUMIFS('PCO Log'!$E91:$SJ91,'PCO Log'!$E$8:$SJ$8,'Graph Data'!AT$1,'PCO Log'!$E$6:$SJ$6,"Approved")</f>
        <v>0</v>
      </c>
      <c r="AU82" s="276">
        <f>SUMIFS('PCO Log'!$E91:$SJ91,'PCO Log'!$E$8:$SJ$8,'Graph Data'!AU$1,'PCO Log'!$E$6:$SJ$6,"Approved")</f>
        <v>0</v>
      </c>
      <c r="AV82" s="276">
        <f>SUMIFS('PCO Log'!$E91:$SJ91,'PCO Log'!$E$8:$SJ$8,'Graph Data'!AV$1,'PCO Log'!$E$6:$SJ$6,"Approved")</f>
        <v>0</v>
      </c>
      <c r="AW82" s="276">
        <f>SUMIFS('PCO Log'!$E91:$SJ91,'PCO Log'!$E$8:$SJ$8,'Graph Data'!AW$1,'PCO Log'!$E$6:$SJ$6,"Approved")</f>
        <v>0</v>
      </c>
      <c r="AX82" s="276">
        <f>SUMIFS('PCO Log'!$E91:$SJ91,'PCO Log'!$E$8:$SJ$8,'Graph Data'!AX$1,'PCO Log'!$E$6:$SJ$6,"Approved")</f>
        <v>0</v>
      </c>
      <c r="AY82" s="276">
        <f>SUMIFS('PCO Log'!$E91:$SJ91,'PCO Log'!$E$8:$SJ$8,'Graph Data'!AY$1,'PCO Log'!$E$6:$SJ$6,"Approved")</f>
        <v>0</v>
      </c>
      <c r="AZ82" s="276">
        <f>SUMIFS('PCO Log'!$E91:$SJ91,'PCO Log'!$E$8:$SJ$8,'Graph Data'!AZ$1,'PCO Log'!$E$6:$SJ$6,"Approved")</f>
        <v>0</v>
      </c>
      <c r="BA82" s="276">
        <f>SUMIFS('PCO Log'!$E91:$SJ91,'PCO Log'!$E$8:$SJ$8,'Graph Data'!BA$1,'PCO Log'!$E$6:$SJ$6,"Approved")</f>
        <v>0</v>
      </c>
      <c r="BB82" s="276">
        <f>SUMIFS('PCO Log'!$E91:$SJ91,'PCO Log'!$E$8:$SJ$8,'Graph Data'!BB$1,'PCO Log'!$E$6:$SJ$6,"Approved")</f>
        <v>0</v>
      </c>
      <c r="BC82" s="276">
        <f>SUMIFS('PCO Log'!$E91:$SJ91,'PCO Log'!$E$8:$SJ$8,'Graph Data'!BC$1,'PCO Log'!$E$6:$SJ$6,"Approved")</f>
        <v>0</v>
      </c>
      <c r="BD82" s="276">
        <f>SUMIFS('PCO Log'!$E91:$SJ91,'PCO Log'!$E$8:$SJ$8,'Graph Data'!BD$1,'PCO Log'!$E$6:$SJ$6,"Approved")</f>
        <v>0</v>
      </c>
      <c r="BE82" s="276">
        <f>SUMIFS('PCO Log'!$E91:$SJ91,'PCO Log'!$E$8:$SJ$8,'Graph Data'!BE$1,'PCO Log'!$E$6:$SJ$6,"Approved")</f>
        <v>0</v>
      </c>
      <c r="BF82" s="276">
        <f>SUMIFS('PCO Log'!$E91:$SJ91,'PCO Log'!$E$8:$SJ$8,'Graph Data'!BF$1,'PCO Log'!$E$6:$SJ$6,"Approved")</f>
        <v>0</v>
      </c>
      <c r="BG82" s="276">
        <f>SUMIFS('PCO Log'!$E91:$SJ91,'PCO Log'!$E$8:$SJ$8,'Graph Data'!BG$1,'PCO Log'!$E$6:$SJ$6,"Approved")</f>
        <v>0</v>
      </c>
      <c r="BH82" s="276">
        <f>SUMIFS('PCO Log'!$E91:$SJ91,'PCO Log'!$E$8:$SJ$8,'Graph Data'!BH$1,'PCO Log'!$E$6:$SJ$6,"Approved")</f>
        <v>0</v>
      </c>
      <c r="BI82" s="276">
        <f>SUMIFS('PCO Log'!$E91:$SJ91,'PCO Log'!$E$8:$SJ$8,'Graph Data'!BI$1,'PCO Log'!$E$6:$SJ$6,"Approved")</f>
        <v>0</v>
      </c>
      <c r="BJ82" s="276">
        <f>SUMIFS('PCO Log'!$E91:$SJ91,'PCO Log'!$E$8:$SJ$8,'Graph Data'!BJ$1,'PCO Log'!$E$6:$SJ$6,"Approved")</f>
        <v>0</v>
      </c>
      <c r="BK82" s="276">
        <f>SUMIFS('PCO Log'!$E91:$SJ91,'PCO Log'!$E$8:$SJ$8,'Graph Data'!BK$1,'PCO Log'!$E$6:$SJ$6,"Approved")</f>
        <v>0</v>
      </c>
      <c r="BL82" s="276">
        <f>SUMIFS('PCO Log'!$E91:$SJ91,'PCO Log'!$E$8:$SJ$8,'Graph Data'!BL$1,'PCO Log'!$E$6:$SJ$6,"Approved")</f>
        <v>0</v>
      </c>
      <c r="BM82" s="276">
        <f>SUMIFS('PCO Log'!$E91:$SJ91,'PCO Log'!$E$8:$SJ$8,'Graph Data'!BM$1,'PCO Log'!$E$6:$SJ$6,"Approved")</f>
        <v>0</v>
      </c>
      <c r="BN82" s="276">
        <f>SUMIFS('PCO Log'!$E91:$SJ91,'PCO Log'!$E$8:$SJ$8,'Graph Data'!BN$1,'PCO Log'!$E$6:$SJ$6,"Approved")</f>
        <v>0</v>
      </c>
      <c r="BO82" s="276">
        <f>SUMIFS('PCO Log'!$E91:$SJ91,'PCO Log'!$E$8:$SJ$8,'Graph Data'!BO$1,'PCO Log'!$E$6:$SJ$6,"Approved")</f>
        <v>0</v>
      </c>
      <c r="BP82" s="276">
        <f>SUMIFS('PCO Log'!$E91:$SJ91,'PCO Log'!$E$8:$SJ$8,'Graph Data'!BP$1,'PCO Log'!$E$6:$SJ$6,"Approved")</f>
        <v>0</v>
      </c>
      <c r="BQ82" s="276">
        <f>SUMIFS('PCO Log'!$E91:$SJ91,'PCO Log'!$E$8:$SJ$8,'Graph Data'!BQ$1,'PCO Log'!$E$6:$SJ$6,"Approved")</f>
        <v>0</v>
      </c>
      <c r="BR82" s="276">
        <f>SUMIFS('PCO Log'!$E91:$SJ91,'PCO Log'!$E$8:$SJ$8,'Graph Data'!BR$1,'PCO Log'!$E$6:$SJ$6,"Approved")</f>
        <v>0</v>
      </c>
      <c r="BS82" s="276">
        <f>SUMIFS('PCO Log'!$E91:$SJ91,'PCO Log'!$E$8:$SJ$8,'Graph Data'!BS$1,'PCO Log'!$E$6:$SJ$6,"Approved")</f>
        <v>0</v>
      </c>
      <c r="BT82" s="276">
        <f>SUMIFS('PCO Log'!$E91:$SJ91,'PCO Log'!$E$8:$SJ$8,'Graph Data'!BT$1,'PCO Log'!$E$6:$SJ$6,"Approved")</f>
        <v>0</v>
      </c>
      <c r="BU82" s="276">
        <f>SUMIFS('PCO Log'!$E91:$SJ91,'PCO Log'!$E$8:$SJ$8,'Graph Data'!BU$1,'PCO Log'!$E$6:$SJ$6,"Approved")</f>
        <v>0</v>
      </c>
      <c r="BV82" s="276">
        <f>SUMIFS('PCO Log'!$E91:$SJ91,'PCO Log'!$E$8:$SJ$8,'Graph Data'!BV$1,'PCO Log'!$E$6:$SJ$6,"Approved")</f>
        <v>0</v>
      </c>
      <c r="BW82" s="276">
        <f>SUMIFS('PCO Log'!$E91:$SJ91,'PCO Log'!$E$8:$SJ$8,'Graph Data'!BW$1,'PCO Log'!$E$6:$SJ$6,"Approved")</f>
        <v>0</v>
      </c>
    </row>
    <row r="83" spans="1:75" x14ac:dyDescent="0.25">
      <c r="A83" s="273" t="s">
        <v>434</v>
      </c>
      <c r="B83" s="273">
        <f>'PCO Log'!CH6</f>
        <v>0</v>
      </c>
      <c r="C83" s="273">
        <f>'PCO Log'!CH4</f>
        <v>0</v>
      </c>
      <c r="D83" s="273">
        <f>'PCO Log'!CH7</f>
        <v>0</v>
      </c>
      <c r="E83" s="273">
        <f>'PCO Log'!CH3</f>
        <v>0</v>
      </c>
      <c r="F83" s="276">
        <f>'PCO Log'!CH9</f>
        <v>0</v>
      </c>
      <c r="G83" s="277">
        <f>'PCO Log'!CH5</f>
        <v>0</v>
      </c>
      <c r="J83" s="273" t="s">
        <v>295</v>
      </c>
      <c r="K83" s="278">
        <v>19</v>
      </c>
      <c r="L83" s="273" t="s">
        <v>885</v>
      </c>
      <c r="N83" s="273" t="str">
        <f>'Pay App 1'!B143</f>
        <v>33 00 00</v>
      </c>
      <c r="O83" s="273" t="str">
        <f>'Pay App 1'!C143</f>
        <v>Site Utilities</v>
      </c>
      <c r="P83" s="276">
        <f>SUMIFS('PCO Log'!$E92:$SJ92,'PCO Log'!$E$8:$SJ$8,'Graph Data'!P$1,'PCO Log'!$E$6:$SJ$6,"Approved")</f>
        <v>0</v>
      </c>
      <c r="Q83" s="276">
        <f>SUMIFS('PCO Log'!$E92:$SJ92,'PCO Log'!$E$8:$SJ$8,'Graph Data'!Q$1,'PCO Log'!$E$6:$SJ$6,"Approved")</f>
        <v>0</v>
      </c>
      <c r="R83" s="276">
        <f>SUMIFS('PCO Log'!$E92:$SJ92,'PCO Log'!$E$8:$SJ$8,'Graph Data'!R$1,'PCO Log'!$E$6:$SJ$6,"Approved")</f>
        <v>0</v>
      </c>
      <c r="S83" s="276">
        <f>SUMIFS('PCO Log'!$E92:$SJ92,'PCO Log'!$E$8:$SJ$8,'Graph Data'!S$1,'PCO Log'!$E$6:$SJ$6,"Approved")</f>
        <v>0</v>
      </c>
      <c r="T83" s="276">
        <f>SUMIFS('PCO Log'!$E92:$SJ92,'PCO Log'!$E$8:$SJ$8,'Graph Data'!T$1,'PCO Log'!$E$6:$SJ$6,"Approved")</f>
        <v>0</v>
      </c>
      <c r="U83" s="276">
        <f>SUMIFS('PCO Log'!$E92:$SJ92,'PCO Log'!$E$8:$SJ$8,'Graph Data'!U$1,'PCO Log'!$E$6:$SJ$6,"Approved")</f>
        <v>0</v>
      </c>
      <c r="V83" s="276">
        <f>SUMIFS('PCO Log'!$E92:$SJ92,'PCO Log'!$E$8:$SJ$8,'Graph Data'!V$1,'PCO Log'!$E$6:$SJ$6,"Approved")</f>
        <v>0</v>
      </c>
      <c r="W83" s="276">
        <f>SUMIFS('PCO Log'!$E92:$SJ92,'PCO Log'!$E$8:$SJ$8,'Graph Data'!W$1,'PCO Log'!$E$6:$SJ$6,"Approved")</f>
        <v>0</v>
      </c>
      <c r="X83" s="276">
        <f>SUMIFS('PCO Log'!$E92:$SJ92,'PCO Log'!$E$8:$SJ$8,'Graph Data'!X$1,'PCO Log'!$E$6:$SJ$6,"Approved")</f>
        <v>0</v>
      </c>
      <c r="Y83" s="276">
        <f>SUMIFS('PCO Log'!$E92:$SJ92,'PCO Log'!$E$8:$SJ$8,'Graph Data'!Y$1,'PCO Log'!$E$6:$SJ$6,"Approved")</f>
        <v>0</v>
      </c>
      <c r="Z83" s="276">
        <f>SUMIFS('PCO Log'!$E92:$SJ92,'PCO Log'!$E$8:$SJ$8,'Graph Data'!Z$1,'PCO Log'!$E$6:$SJ$6,"Approved")</f>
        <v>0</v>
      </c>
      <c r="AA83" s="276">
        <f>SUMIFS('PCO Log'!$E92:$SJ92,'PCO Log'!$E$8:$SJ$8,'Graph Data'!AA$1,'PCO Log'!$E$6:$SJ$6,"Approved")</f>
        <v>0</v>
      </c>
      <c r="AB83" s="276">
        <f>SUMIFS('PCO Log'!$E92:$SJ92,'PCO Log'!$E$8:$SJ$8,'Graph Data'!AB$1,'PCO Log'!$E$6:$SJ$6,"Approved")</f>
        <v>0</v>
      </c>
      <c r="AC83" s="276">
        <f>SUMIFS('PCO Log'!$E92:$SJ92,'PCO Log'!$E$8:$SJ$8,'Graph Data'!AC$1,'PCO Log'!$E$6:$SJ$6,"Approved")</f>
        <v>0</v>
      </c>
      <c r="AD83" s="276">
        <f>SUMIFS('PCO Log'!$E92:$SJ92,'PCO Log'!$E$8:$SJ$8,'Graph Data'!AD$1,'PCO Log'!$E$6:$SJ$6,"Approved")</f>
        <v>0</v>
      </c>
      <c r="AE83" s="276">
        <f>SUMIFS('PCO Log'!$E92:$SJ92,'PCO Log'!$E$8:$SJ$8,'Graph Data'!AE$1,'PCO Log'!$E$6:$SJ$6,"Approved")</f>
        <v>0</v>
      </c>
      <c r="AF83" s="276">
        <f>SUMIFS('PCO Log'!$E92:$SJ92,'PCO Log'!$E$8:$SJ$8,'Graph Data'!AF$1,'PCO Log'!$E$6:$SJ$6,"Approved")</f>
        <v>0</v>
      </c>
      <c r="AG83" s="276">
        <f>SUMIFS('PCO Log'!$E92:$SJ92,'PCO Log'!$E$8:$SJ$8,'Graph Data'!AG$1,'PCO Log'!$E$6:$SJ$6,"Approved")</f>
        <v>0</v>
      </c>
      <c r="AH83" s="276">
        <f>SUMIFS('PCO Log'!$E92:$SJ92,'PCO Log'!$E$8:$SJ$8,'Graph Data'!AH$1,'PCO Log'!$E$6:$SJ$6,"Approved")</f>
        <v>0</v>
      </c>
      <c r="AI83" s="276">
        <f>SUMIFS('PCO Log'!$E92:$SJ92,'PCO Log'!$E$8:$SJ$8,'Graph Data'!AI$1,'PCO Log'!$E$6:$SJ$6,"Approved")</f>
        <v>0</v>
      </c>
      <c r="AJ83" s="276">
        <f>SUMIFS('PCO Log'!$E92:$SJ92,'PCO Log'!$E$8:$SJ$8,'Graph Data'!AJ$1,'PCO Log'!$E$6:$SJ$6,"Approved")</f>
        <v>0</v>
      </c>
      <c r="AK83" s="276">
        <f>SUMIFS('PCO Log'!$E92:$SJ92,'PCO Log'!$E$8:$SJ$8,'Graph Data'!AK$1,'PCO Log'!$E$6:$SJ$6,"Approved")</f>
        <v>0</v>
      </c>
      <c r="AL83" s="276">
        <f>SUMIFS('PCO Log'!$E92:$SJ92,'PCO Log'!$E$8:$SJ$8,'Graph Data'!AL$1,'PCO Log'!$E$6:$SJ$6,"Approved")</f>
        <v>0</v>
      </c>
      <c r="AM83" s="276">
        <f>SUMIFS('PCO Log'!$E92:$SJ92,'PCO Log'!$E$8:$SJ$8,'Graph Data'!AM$1,'PCO Log'!$E$6:$SJ$6,"Approved")</f>
        <v>0</v>
      </c>
      <c r="AN83" s="276">
        <f>SUMIFS('PCO Log'!$E92:$SJ92,'PCO Log'!$E$8:$SJ$8,'Graph Data'!AN$1,'PCO Log'!$E$6:$SJ$6,"Approved")</f>
        <v>0</v>
      </c>
      <c r="AO83" s="276">
        <f>SUMIFS('PCO Log'!$E92:$SJ92,'PCO Log'!$E$8:$SJ$8,'Graph Data'!AO$1,'PCO Log'!$E$6:$SJ$6,"Approved")</f>
        <v>0</v>
      </c>
      <c r="AP83" s="276">
        <f>SUMIFS('PCO Log'!$E92:$SJ92,'PCO Log'!$E$8:$SJ$8,'Graph Data'!AP$1,'PCO Log'!$E$6:$SJ$6,"Approved")</f>
        <v>0</v>
      </c>
      <c r="AQ83" s="276">
        <f>SUMIFS('PCO Log'!$E92:$SJ92,'PCO Log'!$E$8:$SJ$8,'Graph Data'!AQ$1,'PCO Log'!$E$6:$SJ$6,"Approved")</f>
        <v>0</v>
      </c>
      <c r="AR83" s="276">
        <f>SUMIFS('PCO Log'!$E92:$SJ92,'PCO Log'!$E$8:$SJ$8,'Graph Data'!AR$1,'PCO Log'!$E$6:$SJ$6,"Approved")</f>
        <v>0</v>
      </c>
      <c r="AS83" s="276">
        <f>SUMIFS('PCO Log'!$E92:$SJ92,'PCO Log'!$E$8:$SJ$8,'Graph Data'!AS$1,'PCO Log'!$E$6:$SJ$6,"Approved")</f>
        <v>0</v>
      </c>
      <c r="AT83" s="276">
        <f>SUMIFS('PCO Log'!$E92:$SJ92,'PCO Log'!$E$8:$SJ$8,'Graph Data'!AT$1,'PCO Log'!$E$6:$SJ$6,"Approved")</f>
        <v>0</v>
      </c>
      <c r="AU83" s="276">
        <f>SUMIFS('PCO Log'!$E92:$SJ92,'PCO Log'!$E$8:$SJ$8,'Graph Data'!AU$1,'PCO Log'!$E$6:$SJ$6,"Approved")</f>
        <v>0</v>
      </c>
      <c r="AV83" s="276">
        <f>SUMIFS('PCO Log'!$E92:$SJ92,'PCO Log'!$E$8:$SJ$8,'Graph Data'!AV$1,'PCO Log'!$E$6:$SJ$6,"Approved")</f>
        <v>0</v>
      </c>
      <c r="AW83" s="276">
        <f>SUMIFS('PCO Log'!$E92:$SJ92,'PCO Log'!$E$8:$SJ$8,'Graph Data'!AW$1,'PCO Log'!$E$6:$SJ$6,"Approved")</f>
        <v>0</v>
      </c>
      <c r="AX83" s="276">
        <f>SUMIFS('PCO Log'!$E92:$SJ92,'PCO Log'!$E$8:$SJ$8,'Graph Data'!AX$1,'PCO Log'!$E$6:$SJ$6,"Approved")</f>
        <v>0</v>
      </c>
      <c r="AY83" s="276">
        <f>SUMIFS('PCO Log'!$E92:$SJ92,'PCO Log'!$E$8:$SJ$8,'Graph Data'!AY$1,'PCO Log'!$E$6:$SJ$6,"Approved")</f>
        <v>0</v>
      </c>
      <c r="AZ83" s="276">
        <f>SUMIFS('PCO Log'!$E92:$SJ92,'PCO Log'!$E$8:$SJ$8,'Graph Data'!AZ$1,'PCO Log'!$E$6:$SJ$6,"Approved")</f>
        <v>0</v>
      </c>
      <c r="BA83" s="276">
        <f>SUMIFS('PCO Log'!$E92:$SJ92,'PCO Log'!$E$8:$SJ$8,'Graph Data'!BA$1,'PCO Log'!$E$6:$SJ$6,"Approved")</f>
        <v>0</v>
      </c>
      <c r="BB83" s="276">
        <f>SUMIFS('PCO Log'!$E92:$SJ92,'PCO Log'!$E$8:$SJ$8,'Graph Data'!BB$1,'PCO Log'!$E$6:$SJ$6,"Approved")</f>
        <v>0</v>
      </c>
      <c r="BC83" s="276">
        <f>SUMIFS('PCO Log'!$E92:$SJ92,'PCO Log'!$E$8:$SJ$8,'Graph Data'!BC$1,'PCO Log'!$E$6:$SJ$6,"Approved")</f>
        <v>0</v>
      </c>
      <c r="BD83" s="276">
        <f>SUMIFS('PCO Log'!$E92:$SJ92,'PCO Log'!$E$8:$SJ$8,'Graph Data'!BD$1,'PCO Log'!$E$6:$SJ$6,"Approved")</f>
        <v>0</v>
      </c>
      <c r="BE83" s="276">
        <f>SUMIFS('PCO Log'!$E92:$SJ92,'PCO Log'!$E$8:$SJ$8,'Graph Data'!BE$1,'PCO Log'!$E$6:$SJ$6,"Approved")</f>
        <v>0</v>
      </c>
      <c r="BF83" s="276">
        <f>SUMIFS('PCO Log'!$E92:$SJ92,'PCO Log'!$E$8:$SJ$8,'Graph Data'!BF$1,'PCO Log'!$E$6:$SJ$6,"Approved")</f>
        <v>0</v>
      </c>
      <c r="BG83" s="276">
        <f>SUMIFS('PCO Log'!$E92:$SJ92,'PCO Log'!$E$8:$SJ$8,'Graph Data'!BG$1,'PCO Log'!$E$6:$SJ$6,"Approved")</f>
        <v>0</v>
      </c>
      <c r="BH83" s="276">
        <f>SUMIFS('PCO Log'!$E92:$SJ92,'PCO Log'!$E$8:$SJ$8,'Graph Data'!BH$1,'PCO Log'!$E$6:$SJ$6,"Approved")</f>
        <v>0</v>
      </c>
      <c r="BI83" s="276">
        <f>SUMIFS('PCO Log'!$E92:$SJ92,'PCO Log'!$E$8:$SJ$8,'Graph Data'!BI$1,'PCO Log'!$E$6:$SJ$6,"Approved")</f>
        <v>0</v>
      </c>
      <c r="BJ83" s="276">
        <f>SUMIFS('PCO Log'!$E92:$SJ92,'PCO Log'!$E$8:$SJ$8,'Graph Data'!BJ$1,'PCO Log'!$E$6:$SJ$6,"Approved")</f>
        <v>0</v>
      </c>
      <c r="BK83" s="276">
        <f>SUMIFS('PCO Log'!$E92:$SJ92,'PCO Log'!$E$8:$SJ$8,'Graph Data'!BK$1,'PCO Log'!$E$6:$SJ$6,"Approved")</f>
        <v>0</v>
      </c>
      <c r="BL83" s="276">
        <f>SUMIFS('PCO Log'!$E92:$SJ92,'PCO Log'!$E$8:$SJ$8,'Graph Data'!BL$1,'PCO Log'!$E$6:$SJ$6,"Approved")</f>
        <v>0</v>
      </c>
      <c r="BM83" s="276">
        <f>SUMIFS('PCO Log'!$E92:$SJ92,'PCO Log'!$E$8:$SJ$8,'Graph Data'!BM$1,'PCO Log'!$E$6:$SJ$6,"Approved")</f>
        <v>0</v>
      </c>
      <c r="BN83" s="276">
        <f>SUMIFS('PCO Log'!$E92:$SJ92,'PCO Log'!$E$8:$SJ$8,'Graph Data'!BN$1,'PCO Log'!$E$6:$SJ$6,"Approved")</f>
        <v>0</v>
      </c>
      <c r="BO83" s="276">
        <f>SUMIFS('PCO Log'!$E92:$SJ92,'PCO Log'!$E$8:$SJ$8,'Graph Data'!BO$1,'PCO Log'!$E$6:$SJ$6,"Approved")</f>
        <v>0</v>
      </c>
      <c r="BP83" s="276">
        <f>SUMIFS('PCO Log'!$E92:$SJ92,'PCO Log'!$E$8:$SJ$8,'Graph Data'!BP$1,'PCO Log'!$E$6:$SJ$6,"Approved")</f>
        <v>0</v>
      </c>
      <c r="BQ83" s="276">
        <f>SUMIFS('PCO Log'!$E92:$SJ92,'PCO Log'!$E$8:$SJ$8,'Graph Data'!BQ$1,'PCO Log'!$E$6:$SJ$6,"Approved")</f>
        <v>0</v>
      </c>
      <c r="BR83" s="276">
        <f>SUMIFS('PCO Log'!$E92:$SJ92,'PCO Log'!$E$8:$SJ$8,'Graph Data'!BR$1,'PCO Log'!$E$6:$SJ$6,"Approved")</f>
        <v>0</v>
      </c>
      <c r="BS83" s="276">
        <f>SUMIFS('PCO Log'!$E92:$SJ92,'PCO Log'!$E$8:$SJ$8,'Graph Data'!BS$1,'PCO Log'!$E$6:$SJ$6,"Approved")</f>
        <v>0</v>
      </c>
      <c r="BT83" s="276">
        <f>SUMIFS('PCO Log'!$E92:$SJ92,'PCO Log'!$E$8:$SJ$8,'Graph Data'!BT$1,'PCO Log'!$E$6:$SJ$6,"Approved")</f>
        <v>0</v>
      </c>
      <c r="BU83" s="276">
        <f>SUMIFS('PCO Log'!$E92:$SJ92,'PCO Log'!$E$8:$SJ$8,'Graph Data'!BU$1,'PCO Log'!$E$6:$SJ$6,"Approved")</f>
        <v>0</v>
      </c>
      <c r="BV83" s="276">
        <f>SUMIFS('PCO Log'!$E92:$SJ92,'PCO Log'!$E$8:$SJ$8,'Graph Data'!BV$1,'PCO Log'!$E$6:$SJ$6,"Approved")</f>
        <v>0</v>
      </c>
      <c r="BW83" s="276">
        <f>SUMIFS('PCO Log'!$E92:$SJ92,'PCO Log'!$E$8:$SJ$8,'Graph Data'!BW$1,'PCO Log'!$E$6:$SJ$6,"Approved")</f>
        <v>0</v>
      </c>
    </row>
    <row r="84" spans="1:75" x14ac:dyDescent="0.25">
      <c r="A84" s="273" t="s">
        <v>435</v>
      </c>
      <c r="B84" s="273">
        <f>'PCO Log'!CI6</f>
        <v>0</v>
      </c>
      <c r="C84" s="273">
        <f>'PCO Log'!CI4</f>
        <v>0</v>
      </c>
      <c r="D84" s="273">
        <f>'PCO Log'!CI7</f>
        <v>0</v>
      </c>
      <c r="E84" s="273">
        <f>'PCO Log'!CI3</f>
        <v>0</v>
      </c>
      <c r="F84" s="276">
        <f>'PCO Log'!CI9</f>
        <v>0</v>
      </c>
      <c r="G84" s="277">
        <f>'PCO Log'!CI5</f>
        <v>0</v>
      </c>
      <c r="J84" s="273" t="s">
        <v>296</v>
      </c>
      <c r="K84" s="278">
        <v>20</v>
      </c>
      <c r="L84" s="273" t="s">
        <v>886</v>
      </c>
      <c r="N84" s="273" t="str">
        <f>'Pay App 1'!B144</f>
        <v>33 40 00</v>
      </c>
      <c r="O84" s="273" t="str">
        <f>'Pay App 1'!C144</f>
        <v>Underground Storm Retention Sys</v>
      </c>
      <c r="P84" s="276">
        <f>SUMIFS('PCO Log'!$E93:$SJ93,'PCO Log'!$E$8:$SJ$8,'Graph Data'!P$1,'PCO Log'!$E$6:$SJ$6,"Approved")</f>
        <v>0</v>
      </c>
      <c r="Q84" s="276">
        <f>SUMIFS('PCO Log'!$E93:$SJ93,'PCO Log'!$E$8:$SJ$8,'Graph Data'!Q$1,'PCO Log'!$E$6:$SJ$6,"Approved")</f>
        <v>0</v>
      </c>
      <c r="R84" s="276">
        <f>SUMIFS('PCO Log'!$E93:$SJ93,'PCO Log'!$E$8:$SJ$8,'Graph Data'!R$1,'PCO Log'!$E$6:$SJ$6,"Approved")</f>
        <v>0</v>
      </c>
      <c r="S84" s="276">
        <f>SUMIFS('PCO Log'!$E93:$SJ93,'PCO Log'!$E$8:$SJ$8,'Graph Data'!S$1,'PCO Log'!$E$6:$SJ$6,"Approved")</f>
        <v>0</v>
      </c>
      <c r="T84" s="276">
        <f>SUMIFS('PCO Log'!$E93:$SJ93,'PCO Log'!$E$8:$SJ$8,'Graph Data'!T$1,'PCO Log'!$E$6:$SJ$6,"Approved")</f>
        <v>0</v>
      </c>
      <c r="U84" s="276">
        <f>SUMIFS('PCO Log'!$E93:$SJ93,'PCO Log'!$E$8:$SJ$8,'Graph Data'!U$1,'PCO Log'!$E$6:$SJ$6,"Approved")</f>
        <v>0</v>
      </c>
      <c r="V84" s="276">
        <f>SUMIFS('PCO Log'!$E93:$SJ93,'PCO Log'!$E$8:$SJ$8,'Graph Data'!V$1,'PCO Log'!$E$6:$SJ$6,"Approved")</f>
        <v>0</v>
      </c>
      <c r="W84" s="276">
        <f>SUMIFS('PCO Log'!$E93:$SJ93,'PCO Log'!$E$8:$SJ$8,'Graph Data'!W$1,'PCO Log'!$E$6:$SJ$6,"Approved")</f>
        <v>0</v>
      </c>
      <c r="X84" s="276">
        <f>SUMIFS('PCO Log'!$E93:$SJ93,'PCO Log'!$E$8:$SJ$8,'Graph Data'!X$1,'PCO Log'!$E$6:$SJ$6,"Approved")</f>
        <v>0</v>
      </c>
      <c r="Y84" s="276">
        <f>SUMIFS('PCO Log'!$E93:$SJ93,'PCO Log'!$E$8:$SJ$8,'Graph Data'!Y$1,'PCO Log'!$E$6:$SJ$6,"Approved")</f>
        <v>0</v>
      </c>
      <c r="Z84" s="276">
        <f>SUMIFS('PCO Log'!$E93:$SJ93,'PCO Log'!$E$8:$SJ$8,'Graph Data'!Z$1,'PCO Log'!$E$6:$SJ$6,"Approved")</f>
        <v>0</v>
      </c>
      <c r="AA84" s="276">
        <f>SUMIFS('PCO Log'!$E93:$SJ93,'PCO Log'!$E$8:$SJ$8,'Graph Data'!AA$1,'PCO Log'!$E$6:$SJ$6,"Approved")</f>
        <v>0</v>
      </c>
      <c r="AB84" s="276">
        <f>SUMIFS('PCO Log'!$E93:$SJ93,'PCO Log'!$E$8:$SJ$8,'Graph Data'!AB$1,'PCO Log'!$E$6:$SJ$6,"Approved")</f>
        <v>0</v>
      </c>
      <c r="AC84" s="276">
        <f>SUMIFS('PCO Log'!$E93:$SJ93,'PCO Log'!$E$8:$SJ$8,'Graph Data'!AC$1,'PCO Log'!$E$6:$SJ$6,"Approved")</f>
        <v>0</v>
      </c>
      <c r="AD84" s="276">
        <f>SUMIFS('PCO Log'!$E93:$SJ93,'PCO Log'!$E$8:$SJ$8,'Graph Data'!AD$1,'PCO Log'!$E$6:$SJ$6,"Approved")</f>
        <v>0</v>
      </c>
      <c r="AE84" s="276">
        <f>SUMIFS('PCO Log'!$E93:$SJ93,'PCO Log'!$E$8:$SJ$8,'Graph Data'!AE$1,'PCO Log'!$E$6:$SJ$6,"Approved")</f>
        <v>0</v>
      </c>
      <c r="AF84" s="276">
        <f>SUMIFS('PCO Log'!$E93:$SJ93,'PCO Log'!$E$8:$SJ$8,'Graph Data'!AF$1,'PCO Log'!$E$6:$SJ$6,"Approved")</f>
        <v>0</v>
      </c>
      <c r="AG84" s="276">
        <f>SUMIFS('PCO Log'!$E93:$SJ93,'PCO Log'!$E$8:$SJ$8,'Graph Data'!AG$1,'PCO Log'!$E$6:$SJ$6,"Approved")</f>
        <v>0</v>
      </c>
      <c r="AH84" s="276">
        <f>SUMIFS('PCO Log'!$E93:$SJ93,'PCO Log'!$E$8:$SJ$8,'Graph Data'!AH$1,'PCO Log'!$E$6:$SJ$6,"Approved")</f>
        <v>0</v>
      </c>
      <c r="AI84" s="276">
        <f>SUMIFS('PCO Log'!$E93:$SJ93,'PCO Log'!$E$8:$SJ$8,'Graph Data'!AI$1,'PCO Log'!$E$6:$SJ$6,"Approved")</f>
        <v>0</v>
      </c>
      <c r="AJ84" s="276">
        <f>SUMIFS('PCO Log'!$E93:$SJ93,'PCO Log'!$E$8:$SJ$8,'Graph Data'!AJ$1,'PCO Log'!$E$6:$SJ$6,"Approved")</f>
        <v>0</v>
      </c>
      <c r="AK84" s="276">
        <f>SUMIFS('PCO Log'!$E93:$SJ93,'PCO Log'!$E$8:$SJ$8,'Graph Data'!AK$1,'PCO Log'!$E$6:$SJ$6,"Approved")</f>
        <v>0</v>
      </c>
      <c r="AL84" s="276">
        <f>SUMIFS('PCO Log'!$E93:$SJ93,'PCO Log'!$E$8:$SJ$8,'Graph Data'!AL$1,'PCO Log'!$E$6:$SJ$6,"Approved")</f>
        <v>0</v>
      </c>
      <c r="AM84" s="276">
        <f>SUMIFS('PCO Log'!$E93:$SJ93,'PCO Log'!$E$8:$SJ$8,'Graph Data'!AM$1,'PCO Log'!$E$6:$SJ$6,"Approved")</f>
        <v>0</v>
      </c>
      <c r="AN84" s="276">
        <f>SUMIFS('PCO Log'!$E93:$SJ93,'PCO Log'!$E$8:$SJ$8,'Graph Data'!AN$1,'PCO Log'!$E$6:$SJ$6,"Approved")</f>
        <v>0</v>
      </c>
      <c r="AO84" s="276">
        <f>SUMIFS('PCO Log'!$E93:$SJ93,'PCO Log'!$E$8:$SJ$8,'Graph Data'!AO$1,'PCO Log'!$E$6:$SJ$6,"Approved")</f>
        <v>0</v>
      </c>
      <c r="AP84" s="276">
        <f>SUMIFS('PCO Log'!$E93:$SJ93,'PCO Log'!$E$8:$SJ$8,'Graph Data'!AP$1,'PCO Log'!$E$6:$SJ$6,"Approved")</f>
        <v>0</v>
      </c>
      <c r="AQ84" s="276">
        <f>SUMIFS('PCO Log'!$E93:$SJ93,'PCO Log'!$E$8:$SJ$8,'Graph Data'!AQ$1,'PCO Log'!$E$6:$SJ$6,"Approved")</f>
        <v>0</v>
      </c>
      <c r="AR84" s="276">
        <f>SUMIFS('PCO Log'!$E93:$SJ93,'PCO Log'!$E$8:$SJ$8,'Graph Data'!AR$1,'PCO Log'!$E$6:$SJ$6,"Approved")</f>
        <v>0</v>
      </c>
      <c r="AS84" s="276">
        <f>SUMIFS('PCO Log'!$E93:$SJ93,'PCO Log'!$E$8:$SJ$8,'Graph Data'!AS$1,'PCO Log'!$E$6:$SJ$6,"Approved")</f>
        <v>0</v>
      </c>
      <c r="AT84" s="276">
        <f>SUMIFS('PCO Log'!$E93:$SJ93,'PCO Log'!$E$8:$SJ$8,'Graph Data'!AT$1,'PCO Log'!$E$6:$SJ$6,"Approved")</f>
        <v>0</v>
      </c>
      <c r="AU84" s="276">
        <f>SUMIFS('PCO Log'!$E93:$SJ93,'PCO Log'!$E$8:$SJ$8,'Graph Data'!AU$1,'PCO Log'!$E$6:$SJ$6,"Approved")</f>
        <v>0</v>
      </c>
      <c r="AV84" s="276">
        <f>SUMIFS('PCO Log'!$E93:$SJ93,'PCO Log'!$E$8:$SJ$8,'Graph Data'!AV$1,'PCO Log'!$E$6:$SJ$6,"Approved")</f>
        <v>0</v>
      </c>
      <c r="AW84" s="276">
        <f>SUMIFS('PCO Log'!$E93:$SJ93,'PCO Log'!$E$8:$SJ$8,'Graph Data'!AW$1,'PCO Log'!$E$6:$SJ$6,"Approved")</f>
        <v>0</v>
      </c>
      <c r="AX84" s="276">
        <f>SUMIFS('PCO Log'!$E93:$SJ93,'PCO Log'!$E$8:$SJ$8,'Graph Data'!AX$1,'PCO Log'!$E$6:$SJ$6,"Approved")</f>
        <v>0</v>
      </c>
      <c r="AY84" s="276">
        <f>SUMIFS('PCO Log'!$E93:$SJ93,'PCO Log'!$E$8:$SJ$8,'Graph Data'!AY$1,'PCO Log'!$E$6:$SJ$6,"Approved")</f>
        <v>0</v>
      </c>
      <c r="AZ84" s="276">
        <f>SUMIFS('PCO Log'!$E93:$SJ93,'PCO Log'!$E$8:$SJ$8,'Graph Data'!AZ$1,'PCO Log'!$E$6:$SJ$6,"Approved")</f>
        <v>0</v>
      </c>
      <c r="BA84" s="276">
        <f>SUMIFS('PCO Log'!$E93:$SJ93,'PCO Log'!$E$8:$SJ$8,'Graph Data'!BA$1,'PCO Log'!$E$6:$SJ$6,"Approved")</f>
        <v>0</v>
      </c>
      <c r="BB84" s="276">
        <f>SUMIFS('PCO Log'!$E93:$SJ93,'PCO Log'!$E$8:$SJ$8,'Graph Data'!BB$1,'PCO Log'!$E$6:$SJ$6,"Approved")</f>
        <v>0</v>
      </c>
      <c r="BC84" s="276">
        <f>SUMIFS('PCO Log'!$E93:$SJ93,'PCO Log'!$E$8:$SJ$8,'Graph Data'!BC$1,'PCO Log'!$E$6:$SJ$6,"Approved")</f>
        <v>0</v>
      </c>
      <c r="BD84" s="276">
        <f>SUMIFS('PCO Log'!$E93:$SJ93,'PCO Log'!$E$8:$SJ$8,'Graph Data'!BD$1,'PCO Log'!$E$6:$SJ$6,"Approved")</f>
        <v>0</v>
      </c>
      <c r="BE84" s="276">
        <f>SUMIFS('PCO Log'!$E93:$SJ93,'PCO Log'!$E$8:$SJ$8,'Graph Data'!BE$1,'PCO Log'!$E$6:$SJ$6,"Approved")</f>
        <v>0</v>
      </c>
      <c r="BF84" s="276">
        <f>SUMIFS('PCO Log'!$E93:$SJ93,'PCO Log'!$E$8:$SJ$8,'Graph Data'!BF$1,'PCO Log'!$E$6:$SJ$6,"Approved")</f>
        <v>0</v>
      </c>
      <c r="BG84" s="276">
        <f>SUMIFS('PCO Log'!$E93:$SJ93,'PCO Log'!$E$8:$SJ$8,'Graph Data'!BG$1,'PCO Log'!$E$6:$SJ$6,"Approved")</f>
        <v>0</v>
      </c>
      <c r="BH84" s="276">
        <f>SUMIFS('PCO Log'!$E93:$SJ93,'PCO Log'!$E$8:$SJ$8,'Graph Data'!BH$1,'PCO Log'!$E$6:$SJ$6,"Approved")</f>
        <v>0</v>
      </c>
      <c r="BI84" s="276">
        <f>SUMIFS('PCO Log'!$E93:$SJ93,'PCO Log'!$E$8:$SJ$8,'Graph Data'!BI$1,'PCO Log'!$E$6:$SJ$6,"Approved")</f>
        <v>0</v>
      </c>
      <c r="BJ84" s="276">
        <f>SUMIFS('PCO Log'!$E93:$SJ93,'PCO Log'!$E$8:$SJ$8,'Graph Data'!BJ$1,'PCO Log'!$E$6:$SJ$6,"Approved")</f>
        <v>0</v>
      </c>
      <c r="BK84" s="276">
        <f>SUMIFS('PCO Log'!$E93:$SJ93,'PCO Log'!$E$8:$SJ$8,'Graph Data'!BK$1,'PCO Log'!$E$6:$SJ$6,"Approved")</f>
        <v>0</v>
      </c>
      <c r="BL84" s="276">
        <f>SUMIFS('PCO Log'!$E93:$SJ93,'PCO Log'!$E$8:$SJ$8,'Graph Data'!BL$1,'PCO Log'!$E$6:$SJ$6,"Approved")</f>
        <v>0</v>
      </c>
      <c r="BM84" s="276">
        <f>SUMIFS('PCO Log'!$E93:$SJ93,'PCO Log'!$E$8:$SJ$8,'Graph Data'!BM$1,'PCO Log'!$E$6:$SJ$6,"Approved")</f>
        <v>0</v>
      </c>
      <c r="BN84" s="276">
        <f>SUMIFS('PCO Log'!$E93:$SJ93,'PCO Log'!$E$8:$SJ$8,'Graph Data'!BN$1,'PCO Log'!$E$6:$SJ$6,"Approved")</f>
        <v>0</v>
      </c>
      <c r="BO84" s="276">
        <f>SUMIFS('PCO Log'!$E93:$SJ93,'PCO Log'!$E$8:$SJ$8,'Graph Data'!BO$1,'PCO Log'!$E$6:$SJ$6,"Approved")</f>
        <v>0</v>
      </c>
      <c r="BP84" s="276">
        <f>SUMIFS('PCO Log'!$E93:$SJ93,'PCO Log'!$E$8:$SJ$8,'Graph Data'!BP$1,'PCO Log'!$E$6:$SJ$6,"Approved")</f>
        <v>0</v>
      </c>
      <c r="BQ84" s="276">
        <f>SUMIFS('PCO Log'!$E93:$SJ93,'PCO Log'!$E$8:$SJ$8,'Graph Data'!BQ$1,'PCO Log'!$E$6:$SJ$6,"Approved")</f>
        <v>0</v>
      </c>
      <c r="BR84" s="276">
        <f>SUMIFS('PCO Log'!$E93:$SJ93,'PCO Log'!$E$8:$SJ$8,'Graph Data'!BR$1,'PCO Log'!$E$6:$SJ$6,"Approved")</f>
        <v>0</v>
      </c>
      <c r="BS84" s="276">
        <f>SUMIFS('PCO Log'!$E93:$SJ93,'PCO Log'!$E$8:$SJ$8,'Graph Data'!BS$1,'PCO Log'!$E$6:$SJ$6,"Approved")</f>
        <v>0</v>
      </c>
      <c r="BT84" s="276">
        <f>SUMIFS('PCO Log'!$E93:$SJ93,'PCO Log'!$E$8:$SJ$8,'Graph Data'!BT$1,'PCO Log'!$E$6:$SJ$6,"Approved")</f>
        <v>0</v>
      </c>
      <c r="BU84" s="276">
        <f>SUMIFS('PCO Log'!$E93:$SJ93,'PCO Log'!$E$8:$SJ$8,'Graph Data'!BU$1,'PCO Log'!$E$6:$SJ$6,"Approved")</f>
        <v>0</v>
      </c>
      <c r="BV84" s="276">
        <f>SUMIFS('PCO Log'!$E93:$SJ93,'PCO Log'!$E$8:$SJ$8,'Graph Data'!BV$1,'PCO Log'!$E$6:$SJ$6,"Approved")</f>
        <v>0</v>
      </c>
      <c r="BW84" s="276">
        <f>SUMIFS('PCO Log'!$E93:$SJ93,'PCO Log'!$E$8:$SJ$8,'Graph Data'!BW$1,'PCO Log'!$E$6:$SJ$6,"Approved")</f>
        <v>0</v>
      </c>
    </row>
    <row r="85" spans="1:75" x14ac:dyDescent="0.25">
      <c r="A85" s="273" t="s">
        <v>436</v>
      </c>
      <c r="B85" s="273">
        <f>'PCO Log'!CJ6</f>
        <v>0</v>
      </c>
      <c r="C85" s="273">
        <f>'PCO Log'!CJ4</f>
        <v>0</v>
      </c>
      <c r="D85" s="273">
        <f>'PCO Log'!CJ7</f>
        <v>0</v>
      </c>
      <c r="E85" s="273">
        <f>'PCO Log'!CJ3</f>
        <v>0</v>
      </c>
      <c r="F85" s="276">
        <f>'PCO Log'!CJ9</f>
        <v>0</v>
      </c>
      <c r="G85" s="277">
        <f>'PCO Log'!CJ5</f>
        <v>0</v>
      </c>
      <c r="J85" s="273" t="s">
        <v>297</v>
      </c>
      <c r="K85" s="278">
        <v>21</v>
      </c>
      <c r="L85" s="273" t="s">
        <v>887</v>
      </c>
      <c r="N85" s="273" t="str">
        <f>'Pay App 1'!B145</f>
        <v>60 00 10</v>
      </c>
      <c r="O85" s="273" t="str">
        <f>'Pay App 1'!C145</f>
        <v>Other - Please Specify</v>
      </c>
      <c r="P85" s="276">
        <f>SUMIFS('PCO Log'!$E94:$SJ94,'PCO Log'!$E$8:$SJ$8,'Graph Data'!P$1,'PCO Log'!$E$6:$SJ$6,"Approved")</f>
        <v>0</v>
      </c>
      <c r="Q85" s="276">
        <f>SUMIFS('PCO Log'!$E94:$SJ94,'PCO Log'!$E$8:$SJ$8,'Graph Data'!Q$1,'PCO Log'!$E$6:$SJ$6,"Approved")</f>
        <v>0</v>
      </c>
      <c r="R85" s="276">
        <f>SUMIFS('PCO Log'!$E94:$SJ94,'PCO Log'!$E$8:$SJ$8,'Graph Data'!R$1,'PCO Log'!$E$6:$SJ$6,"Approved")</f>
        <v>0</v>
      </c>
      <c r="S85" s="276">
        <f>SUMIFS('PCO Log'!$E94:$SJ94,'PCO Log'!$E$8:$SJ$8,'Graph Data'!S$1,'PCO Log'!$E$6:$SJ$6,"Approved")</f>
        <v>0</v>
      </c>
      <c r="T85" s="276">
        <f>SUMIFS('PCO Log'!$E94:$SJ94,'PCO Log'!$E$8:$SJ$8,'Graph Data'!T$1,'PCO Log'!$E$6:$SJ$6,"Approved")</f>
        <v>0</v>
      </c>
      <c r="U85" s="276">
        <f>SUMIFS('PCO Log'!$E94:$SJ94,'PCO Log'!$E$8:$SJ$8,'Graph Data'!U$1,'PCO Log'!$E$6:$SJ$6,"Approved")</f>
        <v>0</v>
      </c>
      <c r="V85" s="276">
        <f>SUMIFS('PCO Log'!$E94:$SJ94,'PCO Log'!$E$8:$SJ$8,'Graph Data'!V$1,'PCO Log'!$E$6:$SJ$6,"Approved")</f>
        <v>0</v>
      </c>
      <c r="W85" s="276">
        <f>SUMIFS('PCO Log'!$E94:$SJ94,'PCO Log'!$E$8:$SJ$8,'Graph Data'!W$1,'PCO Log'!$E$6:$SJ$6,"Approved")</f>
        <v>0</v>
      </c>
      <c r="X85" s="276">
        <f>SUMIFS('PCO Log'!$E94:$SJ94,'PCO Log'!$E$8:$SJ$8,'Graph Data'!X$1,'PCO Log'!$E$6:$SJ$6,"Approved")</f>
        <v>0</v>
      </c>
      <c r="Y85" s="276">
        <f>SUMIFS('PCO Log'!$E94:$SJ94,'PCO Log'!$E$8:$SJ$8,'Graph Data'!Y$1,'PCO Log'!$E$6:$SJ$6,"Approved")</f>
        <v>0</v>
      </c>
      <c r="Z85" s="276">
        <f>SUMIFS('PCO Log'!$E94:$SJ94,'PCO Log'!$E$8:$SJ$8,'Graph Data'!Z$1,'PCO Log'!$E$6:$SJ$6,"Approved")</f>
        <v>0</v>
      </c>
      <c r="AA85" s="276">
        <f>SUMIFS('PCO Log'!$E94:$SJ94,'PCO Log'!$E$8:$SJ$8,'Graph Data'!AA$1,'PCO Log'!$E$6:$SJ$6,"Approved")</f>
        <v>0</v>
      </c>
      <c r="AB85" s="276">
        <f>SUMIFS('PCO Log'!$E94:$SJ94,'PCO Log'!$E$8:$SJ$8,'Graph Data'!AB$1,'PCO Log'!$E$6:$SJ$6,"Approved")</f>
        <v>0</v>
      </c>
      <c r="AC85" s="276">
        <f>SUMIFS('PCO Log'!$E94:$SJ94,'PCO Log'!$E$8:$SJ$8,'Graph Data'!AC$1,'PCO Log'!$E$6:$SJ$6,"Approved")</f>
        <v>0</v>
      </c>
      <c r="AD85" s="276">
        <f>SUMIFS('PCO Log'!$E94:$SJ94,'PCO Log'!$E$8:$SJ$8,'Graph Data'!AD$1,'PCO Log'!$E$6:$SJ$6,"Approved")</f>
        <v>0</v>
      </c>
      <c r="AE85" s="276">
        <f>SUMIFS('PCO Log'!$E94:$SJ94,'PCO Log'!$E$8:$SJ$8,'Graph Data'!AE$1,'PCO Log'!$E$6:$SJ$6,"Approved")</f>
        <v>0</v>
      </c>
      <c r="AF85" s="276">
        <f>SUMIFS('PCO Log'!$E94:$SJ94,'PCO Log'!$E$8:$SJ$8,'Graph Data'!AF$1,'PCO Log'!$E$6:$SJ$6,"Approved")</f>
        <v>0</v>
      </c>
      <c r="AG85" s="276">
        <f>SUMIFS('PCO Log'!$E94:$SJ94,'PCO Log'!$E$8:$SJ$8,'Graph Data'!AG$1,'PCO Log'!$E$6:$SJ$6,"Approved")</f>
        <v>0</v>
      </c>
      <c r="AH85" s="276">
        <f>SUMIFS('PCO Log'!$E94:$SJ94,'PCO Log'!$E$8:$SJ$8,'Graph Data'!AH$1,'PCO Log'!$E$6:$SJ$6,"Approved")</f>
        <v>0</v>
      </c>
      <c r="AI85" s="276">
        <f>SUMIFS('PCO Log'!$E94:$SJ94,'PCO Log'!$E$8:$SJ$8,'Graph Data'!AI$1,'PCO Log'!$E$6:$SJ$6,"Approved")</f>
        <v>0</v>
      </c>
      <c r="AJ85" s="276">
        <f>SUMIFS('PCO Log'!$E94:$SJ94,'PCO Log'!$E$8:$SJ$8,'Graph Data'!AJ$1,'PCO Log'!$E$6:$SJ$6,"Approved")</f>
        <v>0</v>
      </c>
      <c r="AK85" s="276">
        <f>SUMIFS('PCO Log'!$E94:$SJ94,'PCO Log'!$E$8:$SJ$8,'Graph Data'!AK$1,'PCO Log'!$E$6:$SJ$6,"Approved")</f>
        <v>0</v>
      </c>
      <c r="AL85" s="276">
        <f>SUMIFS('PCO Log'!$E94:$SJ94,'PCO Log'!$E$8:$SJ$8,'Graph Data'!AL$1,'PCO Log'!$E$6:$SJ$6,"Approved")</f>
        <v>0</v>
      </c>
      <c r="AM85" s="276">
        <f>SUMIFS('PCO Log'!$E94:$SJ94,'PCO Log'!$E$8:$SJ$8,'Graph Data'!AM$1,'PCO Log'!$E$6:$SJ$6,"Approved")</f>
        <v>0</v>
      </c>
      <c r="AN85" s="276">
        <f>SUMIFS('PCO Log'!$E94:$SJ94,'PCO Log'!$E$8:$SJ$8,'Graph Data'!AN$1,'PCO Log'!$E$6:$SJ$6,"Approved")</f>
        <v>0</v>
      </c>
      <c r="AO85" s="276">
        <f>SUMIFS('PCO Log'!$E94:$SJ94,'PCO Log'!$E$8:$SJ$8,'Graph Data'!AO$1,'PCO Log'!$E$6:$SJ$6,"Approved")</f>
        <v>0</v>
      </c>
      <c r="AP85" s="276">
        <f>SUMIFS('PCO Log'!$E94:$SJ94,'PCO Log'!$E$8:$SJ$8,'Graph Data'!AP$1,'PCO Log'!$E$6:$SJ$6,"Approved")</f>
        <v>0</v>
      </c>
      <c r="AQ85" s="276">
        <f>SUMIFS('PCO Log'!$E94:$SJ94,'PCO Log'!$E$8:$SJ$8,'Graph Data'!AQ$1,'PCO Log'!$E$6:$SJ$6,"Approved")</f>
        <v>0</v>
      </c>
      <c r="AR85" s="276">
        <f>SUMIFS('PCO Log'!$E94:$SJ94,'PCO Log'!$E$8:$SJ$8,'Graph Data'!AR$1,'PCO Log'!$E$6:$SJ$6,"Approved")</f>
        <v>0</v>
      </c>
      <c r="AS85" s="276">
        <f>SUMIFS('PCO Log'!$E94:$SJ94,'PCO Log'!$E$8:$SJ$8,'Graph Data'!AS$1,'PCO Log'!$E$6:$SJ$6,"Approved")</f>
        <v>0</v>
      </c>
      <c r="AT85" s="276">
        <f>SUMIFS('PCO Log'!$E94:$SJ94,'PCO Log'!$E$8:$SJ$8,'Graph Data'!AT$1,'PCO Log'!$E$6:$SJ$6,"Approved")</f>
        <v>0</v>
      </c>
      <c r="AU85" s="276">
        <f>SUMIFS('PCO Log'!$E94:$SJ94,'PCO Log'!$E$8:$SJ$8,'Graph Data'!AU$1,'PCO Log'!$E$6:$SJ$6,"Approved")</f>
        <v>0</v>
      </c>
      <c r="AV85" s="276">
        <f>SUMIFS('PCO Log'!$E94:$SJ94,'PCO Log'!$E$8:$SJ$8,'Graph Data'!AV$1,'PCO Log'!$E$6:$SJ$6,"Approved")</f>
        <v>0</v>
      </c>
      <c r="AW85" s="276">
        <f>SUMIFS('PCO Log'!$E94:$SJ94,'PCO Log'!$E$8:$SJ$8,'Graph Data'!AW$1,'PCO Log'!$E$6:$SJ$6,"Approved")</f>
        <v>0</v>
      </c>
      <c r="AX85" s="276">
        <f>SUMIFS('PCO Log'!$E94:$SJ94,'PCO Log'!$E$8:$SJ$8,'Graph Data'!AX$1,'PCO Log'!$E$6:$SJ$6,"Approved")</f>
        <v>0</v>
      </c>
      <c r="AY85" s="276">
        <f>SUMIFS('PCO Log'!$E94:$SJ94,'PCO Log'!$E$8:$SJ$8,'Graph Data'!AY$1,'PCO Log'!$E$6:$SJ$6,"Approved")</f>
        <v>0</v>
      </c>
      <c r="AZ85" s="276">
        <f>SUMIFS('PCO Log'!$E94:$SJ94,'PCO Log'!$E$8:$SJ$8,'Graph Data'!AZ$1,'PCO Log'!$E$6:$SJ$6,"Approved")</f>
        <v>0</v>
      </c>
      <c r="BA85" s="276">
        <f>SUMIFS('PCO Log'!$E94:$SJ94,'PCO Log'!$E$8:$SJ$8,'Graph Data'!BA$1,'PCO Log'!$E$6:$SJ$6,"Approved")</f>
        <v>0</v>
      </c>
      <c r="BB85" s="276">
        <f>SUMIFS('PCO Log'!$E94:$SJ94,'PCO Log'!$E$8:$SJ$8,'Graph Data'!BB$1,'PCO Log'!$E$6:$SJ$6,"Approved")</f>
        <v>0</v>
      </c>
      <c r="BC85" s="276">
        <f>SUMIFS('PCO Log'!$E94:$SJ94,'PCO Log'!$E$8:$SJ$8,'Graph Data'!BC$1,'PCO Log'!$E$6:$SJ$6,"Approved")</f>
        <v>0</v>
      </c>
      <c r="BD85" s="276">
        <f>SUMIFS('PCO Log'!$E94:$SJ94,'PCO Log'!$E$8:$SJ$8,'Graph Data'!BD$1,'PCO Log'!$E$6:$SJ$6,"Approved")</f>
        <v>0</v>
      </c>
      <c r="BE85" s="276">
        <f>SUMIFS('PCO Log'!$E94:$SJ94,'PCO Log'!$E$8:$SJ$8,'Graph Data'!BE$1,'PCO Log'!$E$6:$SJ$6,"Approved")</f>
        <v>0</v>
      </c>
      <c r="BF85" s="276">
        <f>SUMIFS('PCO Log'!$E94:$SJ94,'PCO Log'!$E$8:$SJ$8,'Graph Data'!BF$1,'PCO Log'!$E$6:$SJ$6,"Approved")</f>
        <v>0</v>
      </c>
      <c r="BG85" s="276">
        <f>SUMIFS('PCO Log'!$E94:$SJ94,'PCO Log'!$E$8:$SJ$8,'Graph Data'!BG$1,'PCO Log'!$E$6:$SJ$6,"Approved")</f>
        <v>0</v>
      </c>
      <c r="BH85" s="276">
        <f>SUMIFS('PCO Log'!$E94:$SJ94,'PCO Log'!$E$8:$SJ$8,'Graph Data'!BH$1,'PCO Log'!$E$6:$SJ$6,"Approved")</f>
        <v>0</v>
      </c>
      <c r="BI85" s="276">
        <f>SUMIFS('PCO Log'!$E94:$SJ94,'PCO Log'!$E$8:$SJ$8,'Graph Data'!BI$1,'PCO Log'!$E$6:$SJ$6,"Approved")</f>
        <v>0</v>
      </c>
      <c r="BJ85" s="276">
        <f>SUMIFS('PCO Log'!$E94:$SJ94,'PCO Log'!$E$8:$SJ$8,'Graph Data'!BJ$1,'PCO Log'!$E$6:$SJ$6,"Approved")</f>
        <v>0</v>
      </c>
      <c r="BK85" s="276">
        <f>SUMIFS('PCO Log'!$E94:$SJ94,'PCO Log'!$E$8:$SJ$8,'Graph Data'!BK$1,'PCO Log'!$E$6:$SJ$6,"Approved")</f>
        <v>0</v>
      </c>
      <c r="BL85" s="276">
        <f>SUMIFS('PCO Log'!$E94:$SJ94,'PCO Log'!$E$8:$SJ$8,'Graph Data'!BL$1,'PCO Log'!$E$6:$SJ$6,"Approved")</f>
        <v>0</v>
      </c>
      <c r="BM85" s="276">
        <f>SUMIFS('PCO Log'!$E94:$SJ94,'PCO Log'!$E$8:$SJ$8,'Graph Data'!BM$1,'PCO Log'!$E$6:$SJ$6,"Approved")</f>
        <v>0</v>
      </c>
      <c r="BN85" s="276">
        <f>SUMIFS('PCO Log'!$E94:$SJ94,'PCO Log'!$E$8:$SJ$8,'Graph Data'!BN$1,'PCO Log'!$E$6:$SJ$6,"Approved")</f>
        <v>0</v>
      </c>
      <c r="BO85" s="276">
        <f>SUMIFS('PCO Log'!$E94:$SJ94,'PCO Log'!$E$8:$SJ$8,'Graph Data'!BO$1,'PCO Log'!$E$6:$SJ$6,"Approved")</f>
        <v>0</v>
      </c>
      <c r="BP85" s="276">
        <f>SUMIFS('PCO Log'!$E94:$SJ94,'PCO Log'!$E$8:$SJ$8,'Graph Data'!BP$1,'PCO Log'!$E$6:$SJ$6,"Approved")</f>
        <v>0</v>
      </c>
      <c r="BQ85" s="276">
        <f>SUMIFS('PCO Log'!$E94:$SJ94,'PCO Log'!$E$8:$SJ$8,'Graph Data'!BQ$1,'PCO Log'!$E$6:$SJ$6,"Approved")</f>
        <v>0</v>
      </c>
      <c r="BR85" s="276">
        <f>SUMIFS('PCO Log'!$E94:$SJ94,'PCO Log'!$E$8:$SJ$8,'Graph Data'!BR$1,'PCO Log'!$E$6:$SJ$6,"Approved")</f>
        <v>0</v>
      </c>
      <c r="BS85" s="276">
        <f>SUMIFS('PCO Log'!$E94:$SJ94,'PCO Log'!$E$8:$SJ$8,'Graph Data'!BS$1,'PCO Log'!$E$6:$SJ$6,"Approved")</f>
        <v>0</v>
      </c>
      <c r="BT85" s="276">
        <f>SUMIFS('PCO Log'!$E94:$SJ94,'PCO Log'!$E$8:$SJ$8,'Graph Data'!BT$1,'PCO Log'!$E$6:$SJ$6,"Approved")</f>
        <v>0</v>
      </c>
      <c r="BU85" s="276">
        <f>SUMIFS('PCO Log'!$E94:$SJ94,'PCO Log'!$E$8:$SJ$8,'Graph Data'!BU$1,'PCO Log'!$E$6:$SJ$6,"Approved")</f>
        <v>0</v>
      </c>
      <c r="BV85" s="276">
        <f>SUMIFS('PCO Log'!$E94:$SJ94,'PCO Log'!$E$8:$SJ$8,'Graph Data'!BV$1,'PCO Log'!$E$6:$SJ$6,"Approved")</f>
        <v>0</v>
      </c>
      <c r="BW85" s="276">
        <f>SUMIFS('PCO Log'!$E94:$SJ94,'PCO Log'!$E$8:$SJ$8,'Graph Data'!BW$1,'PCO Log'!$E$6:$SJ$6,"Approved")</f>
        <v>0</v>
      </c>
    </row>
    <row r="86" spans="1:75" x14ac:dyDescent="0.25">
      <c r="A86" s="273" t="s">
        <v>437</v>
      </c>
      <c r="B86" s="273">
        <f>'PCO Log'!CK6</f>
        <v>0</v>
      </c>
      <c r="C86" s="273">
        <f>'PCO Log'!CK4</f>
        <v>0</v>
      </c>
      <c r="D86" s="273">
        <f>'PCO Log'!CK7</f>
        <v>0</v>
      </c>
      <c r="E86" s="273">
        <f>'PCO Log'!CK3</f>
        <v>0</v>
      </c>
      <c r="F86" s="276">
        <f>'PCO Log'!CK9</f>
        <v>0</v>
      </c>
      <c r="G86" s="277">
        <f>'PCO Log'!CK5</f>
        <v>0</v>
      </c>
      <c r="J86" s="273" t="s">
        <v>298</v>
      </c>
      <c r="K86" s="278">
        <v>22</v>
      </c>
      <c r="L86" s="273" t="s">
        <v>888</v>
      </c>
      <c r="N86" s="273" t="str">
        <f>'Pay App 1'!B146</f>
        <v>60 00 20</v>
      </c>
      <c r="O86" s="273" t="str">
        <f>'Pay App 1'!C146</f>
        <v>Other - Please Specify</v>
      </c>
      <c r="P86" s="276">
        <f>SUMIFS('PCO Log'!$E95:$SJ95,'PCO Log'!$E$8:$SJ$8,'Graph Data'!P$1,'PCO Log'!$E$6:$SJ$6,"Approved")</f>
        <v>0</v>
      </c>
      <c r="Q86" s="276">
        <f>SUMIFS('PCO Log'!$E95:$SJ95,'PCO Log'!$E$8:$SJ$8,'Graph Data'!Q$1,'PCO Log'!$E$6:$SJ$6,"Approved")</f>
        <v>0</v>
      </c>
      <c r="R86" s="276">
        <f>SUMIFS('PCO Log'!$E95:$SJ95,'PCO Log'!$E$8:$SJ$8,'Graph Data'!R$1,'PCO Log'!$E$6:$SJ$6,"Approved")</f>
        <v>0</v>
      </c>
      <c r="S86" s="276">
        <f>SUMIFS('PCO Log'!$E95:$SJ95,'PCO Log'!$E$8:$SJ$8,'Graph Data'!S$1,'PCO Log'!$E$6:$SJ$6,"Approved")</f>
        <v>0</v>
      </c>
      <c r="T86" s="276">
        <f>SUMIFS('PCO Log'!$E95:$SJ95,'PCO Log'!$E$8:$SJ$8,'Graph Data'!T$1,'PCO Log'!$E$6:$SJ$6,"Approved")</f>
        <v>0</v>
      </c>
      <c r="U86" s="276">
        <f>SUMIFS('PCO Log'!$E95:$SJ95,'PCO Log'!$E$8:$SJ$8,'Graph Data'!U$1,'PCO Log'!$E$6:$SJ$6,"Approved")</f>
        <v>0</v>
      </c>
      <c r="V86" s="276">
        <f>SUMIFS('PCO Log'!$E95:$SJ95,'PCO Log'!$E$8:$SJ$8,'Graph Data'!V$1,'PCO Log'!$E$6:$SJ$6,"Approved")</f>
        <v>0</v>
      </c>
      <c r="W86" s="276">
        <f>SUMIFS('PCO Log'!$E95:$SJ95,'PCO Log'!$E$8:$SJ$8,'Graph Data'!W$1,'PCO Log'!$E$6:$SJ$6,"Approved")</f>
        <v>0</v>
      </c>
      <c r="X86" s="276">
        <f>SUMIFS('PCO Log'!$E95:$SJ95,'PCO Log'!$E$8:$SJ$8,'Graph Data'!X$1,'PCO Log'!$E$6:$SJ$6,"Approved")</f>
        <v>0</v>
      </c>
      <c r="Y86" s="276">
        <f>SUMIFS('PCO Log'!$E95:$SJ95,'PCO Log'!$E$8:$SJ$8,'Graph Data'!Y$1,'PCO Log'!$E$6:$SJ$6,"Approved")</f>
        <v>0</v>
      </c>
      <c r="Z86" s="276">
        <f>SUMIFS('PCO Log'!$E95:$SJ95,'PCO Log'!$E$8:$SJ$8,'Graph Data'!Z$1,'PCO Log'!$E$6:$SJ$6,"Approved")</f>
        <v>0</v>
      </c>
      <c r="AA86" s="276">
        <f>SUMIFS('PCO Log'!$E95:$SJ95,'PCO Log'!$E$8:$SJ$8,'Graph Data'!AA$1,'PCO Log'!$E$6:$SJ$6,"Approved")</f>
        <v>0</v>
      </c>
      <c r="AB86" s="276">
        <f>SUMIFS('PCO Log'!$E95:$SJ95,'PCO Log'!$E$8:$SJ$8,'Graph Data'!AB$1,'PCO Log'!$E$6:$SJ$6,"Approved")</f>
        <v>0</v>
      </c>
      <c r="AC86" s="276">
        <f>SUMIFS('PCO Log'!$E95:$SJ95,'PCO Log'!$E$8:$SJ$8,'Graph Data'!AC$1,'PCO Log'!$E$6:$SJ$6,"Approved")</f>
        <v>0</v>
      </c>
      <c r="AD86" s="276">
        <f>SUMIFS('PCO Log'!$E95:$SJ95,'PCO Log'!$E$8:$SJ$8,'Graph Data'!AD$1,'PCO Log'!$E$6:$SJ$6,"Approved")</f>
        <v>0</v>
      </c>
      <c r="AE86" s="276">
        <f>SUMIFS('PCO Log'!$E95:$SJ95,'PCO Log'!$E$8:$SJ$8,'Graph Data'!AE$1,'PCO Log'!$E$6:$SJ$6,"Approved")</f>
        <v>0</v>
      </c>
      <c r="AF86" s="276">
        <f>SUMIFS('PCO Log'!$E95:$SJ95,'PCO Log'!$E$8:$SJ$8,'Graph Data'!AF$1,'PCO Log'!$E$6:$SJ$6,"Approved")</f>
        <v>0</v>
      </c>
      <c r="AG86" s="276">
        <f>SUMIFS('PCO Log'!$E95:$SJ95,'PCO Log'!$E$8:$SJ$8,'Graph Data'!AG$1,'PCO Log'!$E$6:$SJ$6,"Approved")</f>
        <v>0</v>
      </c>
      <c r="AH86" s="276">
        <f>SUMIFS('PCO Log'!$E95:$SJ95,'PCO Log'!$E$8:$SJ$8,'Graph Data'!AH$1,'PCO Log'!$E$6:$SJ$6,"Approved")</f>
        <v>0</v>
      </c>
      <c r="AI86" s="276">
        <f>SUMIFS('PCO Log'!$E95:$SJ95,'PCO Log'!$E$8:$SJ$8,'Graph Data'!AI$1,'PCO Log'!$E$6:$SJ$6,"Approved")</f>
        <v>0</v>
      </c>
      <c r="AJ86" s="276">
        <f>SUMIFS('PCO Log'!$E95:$SJ95,'PCO Log'!$E$8:$SJ$8,'Graph Data'!AJ$1,'PCO Log'!$E$6:$SJ$6,"Approved")</f>
        <v>0</v>
      </c>
      <c r="AK86" s="276">
        <f>SUMIFS('PCO Log'!$E95:$SJ95,'PCO Log'!$E$8:$SJ$8,'Graph Data'!AK$1,'PCO Log'!$E$6:$SJ$6,"Approved")</f>
        <v>0</v>
      </c>
      <c r="AL86" s="276">
        <f>SUMIFS('PCO Log'!$E95:$SJ95,'PCO Log'!$E$8:$SJ$8,'Graph Data'!AL$1,'PCO Log'!$E$6:$SJ$6,"Approved")</f>
        <v>0</v>
      </c>
      <c r="AM86" s="276">
        <f>SUMIFS('PCO Log'!$E95:$SJ95,'PCO Log'!$E$8:$SJ$8,'Graph Data'!AM$1,'PCO Log'!$E$6:$SJ$6,"Approved")</f>
        <v>0</v>
      </c>
      <c r="AN86" s="276">
        <f>SUMIFS('PCO Log'!$E95:$SJ95,'PCO Log'!$E$8:$SJ$8,'Graph Data'!AN$1,'PCO Log'!$E$6:$SJ$6,"Approved")</f>
        <v>0</v>
      </c>
      <c r="AO86" s="276">
        <f>SUMIFS('PCO Log'!$E95:$SJ95,'PCO Log'!$E$8:$SJ$8,'Graph Data'!AO$1,'PCO Log'!$E$6:$SJ$6,"Approved")</f>
        <v>0</v>
      </c>
      <c r="AP86" s="276">
        <f>SUMIFS('PCO Log'!$E95:$SJ95,'PCO Log'!$E$8:$SJ$8,'Graph Data'!AP$1,'PCO Log'!$E$6:$SJ$6,"Approved")</f>
        <v>0</v>
      </c>
      <c r="AQ86" s="276">
        <f>SUMIFS('PCO Log'!$E95:$SJ95,'PCO Log'!$E$8:$SJ$8,'Graph Data'!AQ$1,'PCO Log'!$E$6:$SJ$6,"Approved")</f>
        <v>0</v>
      </c>
      <c r="AR86" s="276">
        <f>SUMIFS('PCO Log'!$E95:$SJ95,'PCO Log'!$E$8:$SJ$8,'Graph Data'!AR$1,'PCO Log'!$E$6:$SJ$6,"Approved")</f>
        <v>0</v>
      </c>
      <c r="AS86" s="276">
        <f>SUMIFS('PCO Log'!$E95:$SJ95,'PCO Log'!$E$8:$SJ$8,'Graph Data'!AS$1,'PCO Log'!$E$6:$SJ$6,"Approved")</f>
        <v>0</v>
      </c>
      <c r="AT86" s="276">
        <f>SUMIFS('PCO Log'!$E95:$SJ95,'PCO Log'!$E$8:$SJ$8,'Graph Data'!AT$1,'PCO Log'!$E$6:$SJ$6,"Approved")</f>
        <v>0</v>
      </c>
      <c r="AU86" s="276">
        <f>SUMIFS('PCO Log'!$E95:$SJ95,'PCO Log'!$E$8:$SJ$8,'Graph Data'!AU$1,'PCO Log'!$E$6:$SJ$6,"Approved")</f>
        <v>0</v>
      </c>
      <c r="AV86" s="276">
        <f>SUMIFS('PCO Log'!$E95:$SJ95,'PCO Log'!$E$8:$SJ$8,'Graph Data'!AV$1,'PCO Log'!$E$6:$SJ$6,"Approved")</f>
        <v>0</v>
      </c>
      <c r="AW86" s="276">
        <f>SUMIFS('PCO Log'!$E95:$SJ95,'PCO Log'!$E$8:$SJ$8,'Graph Data'!AW$1,'PCO Log'!$E$6:$SJ$6,"Approved")</f>
        <v>0</v>
      </c>
      <c r="AX86" s="276">
        <f>SUMIFS('PCO Log'!$E95:$SJ95,'PCO Log'!$E$8:$SJ$8,'Graph Data'!AX$1,'PCO Log'!$E$6:$SJ$6,"Approved")</f>
        <v>0</v>
      </c>
      <c r="AY86" s="276">
        <f>SUMIFS('PCO Log'!$E95:$SJ95,'PCO Log'!$E$8:$SJ$8,'Graph Data'!AY$1,'PCO Log'!$E$6:$SJ$6,"Approved")</f>
        <v>0</v>
      </c>
      <c r="AZ86" s="276">
        <f>SUMIFS('PCO Log'!$E95:$SJ95,'PCO Log'!$E$8:$SJ$8,'Graph Data'!AZ$1,'PCO Log'!$E$6:$SJ$6,"Approved")</f>
        <v>0</v>
      </c>
      <c r="BA86" s="276">
        <f>SUMIFS('PCO Log'!$E95:$SJ95,'PCO Log'!$E$8:$SJ$8,'Graph Data'!BA$1,'PCO Log'!$E$6:$SJ$6,"Approved")</f>
        <v>0</v>
      </c>
      <c r="BB86" s="276">
        <f>SUMIFS('PCO Log'!$E95:$SJ95,'PCO Log'!$E$8:$SJ$8,'Graph Data'!BB$1,'PCO Log'!$E$6:$SJ$6,"Approved")</f>
        <v>0</v>
      </c>
      <c r="BC86" s="276">
        <f>SUMIFS('PCO Log'!$E95:$SJ95,'PCO Log'!$E$8:$SJ$8,'Graph Data'!BC$1,'PCO Log'!$E$6:$SJ$6,"Approved")</f>
        <v>0</v>
      </c>
      <c r="BD86" s="276">
        <f>SUMIFS('PCO Log'!$E95:$SJ95,'PCO Log'!$E$8:$SJ$8,'Graph Data'!BD$1,'PCO Log'!$E$6:$SJ$6,"Approved")</f>
        <v>0</v>
      </c>
      <c r="BE86" s="276">
        <f>SUMIFS('PCO Log'!$E95:$SJ95,'PCO Log'!$E$8:$SJ$8,'Graph Data'!BE$1,'PCO Log'!$E$6:$SJ$6,"Approved")</f>
        <v>0</v>
      </c>
      <c r="BF86" s="276">
        <f>SUMIFS('PCO Log'!$E95:$SJ95,'PCO Log'!$E$8:$SJ$8,'Graph Data'!BF$1,'PCO Log'!$E$6:$SJ$6,"Approved")</f>
        <v>0</v>
      </c>
      <c r="BG86" s="276">
        <f>SUMIFS('PCO Log'!$E95:$SJ95,'PCO Log'!$E$8:$SJ$8,'Graph Data'!BG$1,'PCO Log'!$E$6:$SJ$6,"Approved")</f>
        <v>0</v>
      </c>
      <c r="BH86" s="276">
        <f>SUMIFS('PCO Log'!$E95:$SJ95,'PCO Log'!$E$8:$SJ$8,'Graph Data'!BH$1,'PCO Log'!$E$6:$SJ$6,"Approved")</f>
        <v>0</v>
      </c>
      <c r="BI86" s="276">
        <f>SUMIFS('PCO Log'!$E95:$SJ95,'PCO Log'!$E$8:$SJ$8,'Graph Data'!BI$1,'PCO Log'!$E$6:$SJ$6,"Approved")</f>
        <v>0</v>
      </c>
      <c r="BJ86" s="276">
        <f>SUMIFS('PCO Log'!$E95:$SJ95,'PCO Log'!$E$8:$SJ$8,'Graph Data'!BJ$1,'PCO Log'!$E$6:$SJ$6,"Approved")</f>
        <v>0</v>
      </c>
      <c r="BK86" s="276">
        <f>SUMIFS('PCO Log'!$E95:$SJ95,'PCO Log'!$E$8:$SJ$8,'Graph Data'!BK$1,'PCO Log'!$E$6:$SJ$6,"Approved")</f>
        <v>0</v>
      </c>
      <c r="BL86" s="276">
        <f>SUMIFS('PCO Log'!$E95:$SJ95,'PCO Log'!$E$8:$SJ$8,'Graph Data'!BL$1,'PCO Log'!$E$6:$SJ$6,"Approved")</f>
        <v>0</v>
      </c>
      <c r="BM86" s="276">
        <f>SUMIFS('PCO Log'!$E95:$SJ95,'PCO Log'!$E$8:$SJ$8,'Graph Data'!BM$1,'PCO Log'!$E$6:$SJ$6,"Approved")</f>
        <v>0</v>
      </c>
      <c r="BN86" s="276">
        <f>SUMIFS('PCO Log'!$E95:$SJ95,'PCO Log'!$E$8:$SJ$8,'Graph Data'!BN$1,'PCO Log'!$E$6:$SJ$6,"Approved")</f>
        <v>0</v>
      </c>
      <c r="BO86" s="276">
        <f>SUMIFS('PCO Log'!$E95:$SJ95,'PCO Log'!$E$8:$SJ$8,'Graph Data'!BO$1,'PCO Log'!$E$6:$SJ$6,"Approved")</f>
        <v>0</v>
      </c>
      <c r="BP86" s="276">
        <f>SUMIFS('PCO Log'!$E95:$SJ95,'PCO Log'!$E$8:$SJ$8,'Graph Data'!BP$1,'PCO Log'!$E$6:$SJ$6,"Approved")</f>
        <v>0</v>
      </c>
      <c r="BQ86" s="276">
        <f>SUMIFS('PCO Log'!$E95:$SJ95,'PCO Log'!$E$8:$SJ$8,'Graph Data'!BQ$1,'PCO Log'!$E$6:$SJ$6,"Approved")</f>
        <v>0</v>
      </c>
      <c r="BR86" s="276">
        <f>SUMIFS('PCO Log'!$E95:$SJ95,'PCO Log'!$E$8:$SJ$8,'Graph Data'!BR$1,'PCO Log'!$E$6:$SJ$6,"Approved")</f>
        <v>0</v>
      </c>
      <c r="BS86" s="276">
        <f>SUMIFS('PCO Log'!$E95:$SJ95,'PCO Log'!$E$8:$SJ$8,'Graph Data'!BS$1,'PCO Log'!$E$6:$SJ$6,"Approved")</f>
        <v>0</v>
      </c>
      <c r="BT86" s="276">
        <f>SUMIFS('PCO Log'!$E95:$SJ95,'PCO Log'!$E$8:$SJ$8,'Graph Data'!BT$1,'PCO Log'!$E$6:$SJ$6,"Approved")</f>
        <v>0</v>
      </c>
      <c r="BU86" s="276">
        <f>SUMIFS('PCO Log'!$E95:$SJ95,'PCO Log'!$E$8:$SJ$8,'Graph Data'!BU$1,'PCO Log'!$E$6:$SJ$6,"Approved")</f>
        <v>0</v>
      </c>
      <c r="BV86" s="276">
        <f>SUMIFS('PCO Log'!$E95:$SJ95,'PCO Log'!$E$8:$SJ$8,'Graph Data'!BV$1,'PCO Log'!$E$6:$SJ$6,"Approved")</f>
        <v>0</v>
      </c>
      <c r="BW86" s="276">
        <f>SUMIFS('PCO Log'!$E95:$SJ95,'PCO Log'!$E$8:$SJ$8,'Graph Data'!BW$1,'PCO Log'!$E$6:$SJ$6,"Approved")</f>
        <v>0</v>
      </c>
    </row>
    <row r="87" spans="1:75" x14ac:dyDescent="0.25">
      <c r="A87" s="273" t="s">
        <v>438</v>
      </c>
      <c r="B87" s="273">
        <f>'PCO Log'!CL6</f>
        <v>0</v>
      </c>
      <c r="C87" s="273">
        <f>'PCO Log'!CL4</f>
        <v>0</v>
      </c>
      <c r="D87" s="273">
        <f>'PCO Log'!CL7</f>
        <v>0</v>
      </c>
      <c r="E87" s="273">
        <f>'PCO Log'!CL3</f>
        <v>0</v>
      </c>
      <c r="F87" s="276">
        <f>'PCO Log'!CL9</f>
        <v>0</v>
      </c>
      <c r="G87" s="277">
        <f>'PCO Log'!CL5</f>
        <v>0</v>
      </c>
      <c r="J87" s="273" t="s">
        <v>299</v>
      </c>
      <c r="K87" s="278">
        <v>23</v>
      </c>
      <c r="L87" s="273" t="s">
        <v>889</v>
      </c>
      <c r="N87" s="273" t="str">
        <f>'Pay App 1'!B147</f>
        <v>60 00 30</v>
      </c>
      <c r="O87" s="273" t="str">
        <f>'Pay App 1'!C147</f>
        <v>Other - Please Specify</v>
      </c>
      <c r="P87" s="276">
        <f>SUMIFS('PCO Log'!$E96:$SJ96,'PCO Log'!$E$8:$SJ$8,'Graph Data'!P$1,'PCO Log'!$E$6:$SJ$6,"Approved")</f>
        <v>0</v>
      </c>
      <c r="Q87" s="276">
        <f>SUMIFS('PCO Log'!$E96:$SJ96,'PCO Log'!$E$8:$SJ$8,'Graph Data'!Q$1,'PCO Log'!$E$6:$SJ$6,"Approved")</f>
        <v>0</v>
      </c>
      <c r="R87" s="276">
        <f>SUMIFS('PCO Log'!$E96:$SJ96,'PCO Log'!$E$8:$SJ$8,'Graph Data'!R$1,'PCO Log'!$E$6:$SJ$6,"Approved")</f>
        <v>0</v>
      </c>
      <c r="S87" s="276">
        <f>SUMIFS('PCO Log'!$E96:$SJ96,'PCO Log'!$E$8:$SJ$8,'Graph Data'!S$1,'PCO Log'!$E$6:$SJ$6,"Approved")</f>
        <v>0</v>
      </c>
      <c r="T87" s="276">
        <f>SUMIFS('PCO Log'!$E96:$SJ96,'PCO Log'!$E$8:$SJ$8,'Graph Data'!T$1,'PCO Log'!$E$6:$SJ$6,"Approved")</f>
        <v>0</v>
      </c>
      <c r="U87" s="276">
        <f>SUMIFS('PCO Log'!$E96:$SJ96,'PCO Log'!$E$8:$SJ$8,'Graph Data'!U$1,'PCO Log'!$E$6:$SJ$6,"Approved")</f>
        <v>0</v>
      </c>
      <c r="V87" s="276">
        <f>SUMIFS('PCO Log'!$E96:$SJ96,'PCO Log'!$E$8:$SJ$8,'Graph Data'!V$1,'PCO Log'!$E$6:$SJ$6,"Approved")</f>
        <v>0</v>
      </c>
      <c r="W87" s="276">
        <f>SUMIFS('PCO Log'!$E96:$SJ96,'PCO Log'!$E$8:$SJ$8,'Graph Data'!W$1,'PCO Log'!$E$6:$SJ$6,"Approved")</f>
        <v>0</v>
      </c>
      <c r="X87" s="276">
        <f>SUMIFS('PCO Log'!$E96:$SJ96,'PCO Log'!$E$8:$SJ$8,'Graph Data'!X$1,'PCO Log'!$E$6:$SJ$6,"Approved")</f>
        <v>0</v>
      </c>
      <c r="Y87" s="276">
        <f>SUMIFS('PCO Log'!$E96:$SJ96,'PCO Log'!$E$8:$SJ$8,'Graph Data'!Y$1,'PCO Log'!$E$6:$SJ$6,"Approved")</f>
        <v>0</v>
      </c>
      <c r="Z87" s="276">
        <f>SUMIFS('PCO Log'!$E96:$SJ96,'PCO Log'!$E$8:$SJ$8,'Graph Data'!Z$1,'PCO Log'!$E$6:$SJ$6,"Approved")</f>
        <v>0</v>
      </c>
      <c r="AA87" s="276">
        <f>SUMIFS('PCO Log'!$E96:$SJ96,'PCO Log'!$E$8:$SJ$8,'Graph Data'!AA$1,'PCO Log'!$E$6:$SJ$6,"Approved")</f>
        <v>0</v>
      </c>
      <c r="AB87" s="276">
        <f>SUMIFS('PCO Log'!$E96:$SJ96,'PCO Log'!$E$8:$SJ$8,'Graph Data'!AB$1,'PCO Log'!$E$6:$SJ$6,"Approved")</f>
        <v>0</v>
      </c>
      <c r="AC87" s="276">
        <f>SUMIFS('PCO Log'!$E96:$SJ96,'PCO Log'!$E$8:$SJ$8,'Graph Data'!AC$1,'PCO Log'!$E$6:$SJ$6,"Approved")</f>
        <v>0</v>
      </c>
      <c r="AD87" s="276">
        <f>SUMIFS('PCO Log'!$E96:$SJ96,'PCO Log'!$E$8:$SJ$8,'Graph Data'!AD$1,'PCO Log'!$E$6:$SJ$6,"Approved")</f>
        <v>0</v>
      </c>
      <c r="AE87" s="276">
        <f>SUMIFS('PCO Log'!$E96:$SJ96,'PCO Log'!$E$8:$SJ$8,'Graph Data'!AE$1,'PCO Log'!$E$6:$SJ$6,"Approved")</f>
        <v>0</v>
      </c>
      <c r="AF87" s="276">
        <f>SUMIFS('PCO Log'!$E96:$SJ96,'PCO Log'!$E$8:$SJ$8,'Graph Data'!AF$1,'PCO Log'!$E$6:$SJ$6,"Approved")</f>
        <v>0</v>
      </c>
      <c r="AG87" s="276">
        <f>SUMIFS('PCO Log'!$E96:$SJ96,'PCO Log'!$E$8:$SJ$8,'Graph Data'!AG$1,'PCO Log'!$E$6:$SJ$6,"Approved")</f>
        <v>0</v>
      </c>
      <c r="AH87" s="276">
        <f>SUMIFS('PCO Log'!$E96:$SJ96,'PCO Log'!$E$8:$SJ$8,'Graph Data'!AH$1,'PCO Log'!$E$6:$SJ$6,"Approved")</f>
        <v>0</v>
      </c>
      <c r="AI87" s="276">
        <f>SUMIFS('PCO Log'!$E96:$SJ96,'PCO Log'!$E$8:$SJ$8,'Graph Data'!AI$1,'PCO Log'!$E$6:$SJ$6,"Approved")</f>
        <v>0</v>
      </c>
      <c r="AJ87" s="276">
        <f>SUMIFS('PCO Log'!$E96:$SJ96,'PCO Log'!$E$8:$SJ$8,'Graph Data'!AJ$1,'PCO Log'!$E$6:$SJ$6,"Approved")</f>
        <v>0</v>
      </c>
      <c r="AK87" s="276">
        <f>SUMIFS('PCO Log'!$E96:$SJ96,'PCO Log'!$E$8:$SJ$8,'Graph Data'!AK$1,'PCO Log'!$E$6:$SJ$6,"Approved")</f>
        <v>0</v>
      </c>
      <c r="AL87" s="276">
        <f>SUMIFS('PCO Log'!$E96:$SJ96,'PCO Log'!$E$8:$SJ$8,'Graph Data'!AL$1,'PCO Log'!$E$6:$SJ$6,"Approved")</f>
        <v>0</v>
      </c>
      <c r="AM87" s="276">
        <f>SUMIFS('PCO Log'!$E96:$SJ96,'PCO Log'!$E$8:$SJ$8,'Graph Data'!AM$1,'PCO Log'!$E$6:$SJ$6,"Approved")</f>
        <v>0</v>
      </c>
      <c r="AN87" s="276">
        <f>SUMIFS('PCO Log'!$E96:$SJ96,'PCO Log'!$E$8:$SJ$8,'Graph Data'!AN$1,'PCO Log'!$E$6:$SJ$6,"Approved")</f>
        <v>0</v>
      </c>
      <c r="AO87" s="276">
        <f>SUMIFS('PCO Log'!$E96:$SJ96,'PCO Log'!$E$8:$SJ$8,'Graph Data'!AO$1,'PCO Log'!$E$6:$SJ$6,"Approved")</f>
        <v>0</v>
      </c>
      <c r="AP87" s="276">
        <f>SUMIFS('PCO Log'!$E96:$SJ96,'PCO Log'!$E$8:$SJ$8,'Graph Data'!AP$1,'PCO Log'!$E$6:$SJ$6,"Approved")</f>
        <v>0</v>
      </c>
      <c r="AQ87" s="276">
        <f>SUMIFS('PCO Log'!$E96:$SJ96,'PCO Log'!$E$8:$SJ$8,'Graph Data'!AQ$1,'PCO Log'!$E$6:$SJ$6,"Approved")</f>
        <v>0</v>
      </c>
      <c r="AR87" s="276">
        <f>SUMIFS('PCO Log'!$E96:$SJ96,'PCO Log'!$E$8:$SJ$8,'Graph Data'!AR$1,'PCO Log'!$E$6:$SJ$6,"Approved")</f>
        <v>0</v>
      </c>
      <c r="AS87" s="276">
        <f>SUMIFS('PCO Log'!$E96:$SJ96,'PCO Log'!$E$8:$SJ$8,'Graph Data'!AS$1,'PCO Log'!$E$6:$SJ$6,"Approved")</f>
        <v>0</v>
      </c>
      <c r="AT87" s="276">
        <f>SUMIFS('PCO Log'!$E96:$SJ96,'PCO Log'!$E$8:$SJ$8,'Graph Data'!AT$1,'PCO Log'!$E$6:$SJ$6,"Approved")</f>
        <v>0</v>
      </c>
      <c r="AU87" s="276">
        <f>SUMIFS('PCO Log'!$E96:$SJ96,'PCO Log'!$E$8:$SJ$8,'Graph Data'!AU$1,'PCO Log'!$E$6:$SJ$6,"Approved")</f>
        <v>0</v>
      </c>
      <c r="AV87" s="276">
        <f>SUMIFS('PCO Log'!$E96:$SJ96,'PCO Log'!$E$8:$SJ$8,'Graph Data'!AV$1,'PCO Log'!$E$6:$SJ$6,"Approved")</f>
        <v>0</v>
      </c>
      <c r="AW87" s="276">
        <f>SUMIFS('PCO Log'!$E96:$SJ96,'PCO Log'!$E$8:$SJ$8,'Graph Data'!AW$1,'PCO Log'!$E$6:$SJ$6,"Approved")</f>
        <v>0</v>
      </c>
      <c r="AX87" s="276">
        <f>SUMIFS('PCO Log'!$E96:$SJ96,'PCO Log'!$E$8:$SJ$8,'Graph Data'!AX$1,'PCO Log'!$E$6:$SJ$6,"Approved")</f>
        <v>0</v>
      </c>
      <c r="AY87" s="276">
        <f>SUMIFS('PCO Log'!$E96:$SJ96,'PCO Log'!$E$8:$SJ$8,'Graph Data'!AY$1,'PCO Log'!$E$6:$SJ$6,"Approved")</f>
        <v>0</v>
      </c>
      <c r="AZ87" s="276">
        <f>SUMIFS('PCO Log'!$E96:$SJ96,'PCO Log'!$E$8:$SJ$8,'Graph Data'!AZ$1,'PCO Log'!$E$6:$SJ$6,"Approved")</f>
        <v>0</v>
      </c>
      <c r="BA87" s="276">
        <f>SUMIFS('PCO Log'!$E96:$SJ96,'PCO Log'!$E$8:$SJ$8,'Graph Data'!BA$1,'PCO Log'!$E$6:$SJ$6,"Approved")</f>
        <v>0</v>
      </c>
      <c r="BB87" s="276">
        <f>SUMIFS('PCO Log'!$E96:$SJ96,'PCO Log'!$E$8:$SJ$8,'Graph Data'!BB$1,'PCO Log'!$E$6:$SJ$6,"Approved")</f>
        <v>0</v>
      </c>
      <c r="BC87" s="276">
        <f>SUMIFS('PCO Log'!$E96:$SJ96,'PCO Log'!$E$8:$SJ$8,'Graph Data'!BC$1,'PCO Log'!$E$6:$SJ$6,"Approved")</f>
        <v>0</v>
      </c>
      <c r="BD87" s="276">
        <f>SUMIFS('PCO Log'!$E96:$SJ96,'PCO Log'!$E$8:$SJ$8,'Graph Data'!BD$1,'PCO Log'!$E$6:$SJ$6,"Approved")</f>
        <v>0</v>
      </c>
      <c r="BE87" s="276">
        <f>SUMIFS('PCO Log'!$E96:$SJ96,'PCO Log'!$E$8:$SJ$8,'Graph Data'!BE$1,'PCO Log'!$E$6:$SJ$6,"Approved")</f>
        <v>0</v>
      </c>
      <c r="BF87" s="276">
        <f>SUMIFS('PCO Log'!$E96:$SJ96,'PCO Log'!$E$8:$SJ$8,'Graph Data'!BF$1,'PCO Log'!$E$6:$SJ$6,"Approved")</f>
        <v>0</v>
      </c>
      <c r="BG87" s="276">
        <f>SUMIFS('PCO Log'!$E96:$SJ96,'PCO Log'!$E$8:$SJ$8,'Graph Data'!BG$1,'PCO Log'!$E$6:$SJ$6,"Approved")</f>
        <v>0</v>
      </c>
      <c r="BH87" s="276">
        <f>SUMIFS('PCO Log'!$E96:$SJ96,'PCO Log'!$E$8:$SJ$8,'Graph Data'!BH$1,'PCO Log'!$E$6:$SJ$6,"Approved")</f>
        <v>0</v>
      </c>
      <c r="BI87" s="276">
        <f>SUMIFS('PCO Log'!$E96:$SJ96,'PCO Log'!$E$8:$SJ$8,'Graph Data'!BI$1,'PCO Log'!$E$6:$SJ$6,"Approved")</f>
        <v>0</v>
      </c>
      <c r="BJ87" s="276">
        <f>SUMIFS('PCO Log'!$E96:$SJ96,'PCO Log'!$E$8:$SJ$8,'Graph Data'!BJ$1,'PCO Log'!$E$6:$SJ$6,"Approved")</f>
        <v>0</v>
      </c>
      <c r="BK87" s="276">
        <f>SUMIFS('PCO Log'!$E96:$SJ96,'PCO Log'!$E$8:$SJ$8,'Graph Data'!BK$1,'PCO Log'!$E$6:$SJ$6,"Approved")</f>
        <v>0</v>
      </c>
      <c r="BL87" s="276">
        <f>SUMIFS('PCO Log'!$E96:$SJ96,'PCO Log'!$E$8:$SJ$8,'Graph Data'!BL$1,'PCO Log'!$E$6:$SJ$6,"Approved")</f>
        <v>0</v>
      </c>
      <c r="BM87" s="276">
        <f>SUMIFS('PCO Log'!$E96:$SJ96,'PCO Log'!$E$8:$SJ$8,'Graph Data'!BM$1,'PCO Log'!$E$6:$SJ$6,"Approved")</f>
        <v>0</v>
      </c>
      <c r="BN87" s="276">
        <f>SUMIFS('PCO Log'!$E96:$SJ96,'PCO Log'!$E$8:$SJ$8,'Graph Data'!BN$1,'PCO Log'!$E$6:$SJ$6,"Approved")</f>
        <v>0</v>
      </c>
      <c r="BO87" s="276">
        <f>SUMIFS('PCO Log'!$E96:$SJ96,'PCO Log'!$E$8:$SJ$8,'Graph Data'!BO$1,'PCO Log'!$E$6:$SJ$6,"Approved")</f>
        <v>0</v>
      </c>
      <c r="BP87" s="276">
        <f>SUMIFS('PCO Log'!$E96:$SJ96,'PCO Log'!$E$8:$SJ$8,'Graph Data'!BP$1,'PCO Log'!$E$6:$SJ$6,"Approved")</f>
        <v>0</v>
      </c>
      <c r="BQ87" s="276">
        <f>SUMIFS('PCO Log'!$E96:$SJ96,'PCO Log'!$E$8:$SJ$8,'Graph Data'!BQ$1,'PCO Log'!$E$6:$SJ$6,"Approved")</f>
        <v>0</v>
      </c>
      <c r="BR87" s="276">
        <f>SUMIFS('PCO Log'!$E96:$SJ96,'PCO Log'!$E$8:$SJ$8,'Graph Data'!BR$1,'PCO Log'!$E$6:$SJ$6,"Approved")</f>
        <v>0</v>
      </c>
      <c r="BS87" s="276">
        <f>SUMIFS('PCO Log'!$E96:$SJ96,'PCO Log'!$E$8:$SJ$8,'Graph Data'!BS$1,'PCO Log'!$E$6:$SJ$6,"Approved")</f>
        <v>0</v>
      </c>
      <c r="BT87" s="276">
        <f>SUMIFS('PCO Log'!$E96:$SJ96,'PCO Log'!$E$8:$SJ$8,'Graph Data'!BT$1,'PCO Log'!$E$6:$SJ$6,"Approved")</f>
        <v>0</v>
      </c>
      <c r="BU87" s="276">
        <f>SUMIFS('PCO Log'!$E96:$SJ96,'PCO Log'!$E$8:$SJ$8,'Graph Data'!BU$1,'PCO Log'!$E$6:$SJ$6,"Approved")</f>
        <v>0</v>
      </c>
      <c r="BV87" s="276">
        <f>SUMIFS('PCO Log'!$E96:$SJ96,'PCO Log'!$E$8:$SJ$8,'Graph Data'!BV$1,'PCO Log'!$E$6:$SJ$6,"Approved")</f>
        <v>0</v>
      </c>
      <c r="BW87" s="276">
        <f>SUMIFS('PCO Log'!$E96:$SJ96,'PCO Log'!$E$8:$SJ$8,'Graph Data'!BW$1,'PCO Log'!$E$6:$SJ$6,"Approved")</f>
        <v>0</v>
      </c>
    </row>
    <row r="88" spans="1:75" x14ac:dyDescent="0.25">
      <c r="A88" s="273" t="s">
        <v>439</v>
      </c>
      <c r="B88" s="273">
        <f>'PCO Log'!CM6</f>
        <v>0</v>
      </c>
      <c r="C88" s="273">
        <f>'PCO Log'!CM4</f>
        <v>0</v>
      </c>
      <c r="D88" s="273">
        <f>'PCO Log'!CM7</f>
        <v>0</v>
      </c>
      <c r="E88" s="273">
        <f>'PCO Log'!CM3</f>
        <v>0</v>
      </c>
      <c r="F88" s="276">
        <f>'PCO Log'!CM9</f>
        <v>0</v>
      </c>
      <c r="G88" s="277">
        <f>'PCO Log'!CM5</f>
        <v>0</v>
      </c>
      <c r="J88" s="273" t="s">
        <v>300</v>
      </c>
      <c r="K88" s="278">
        <v>24</v>
      </c>
      <c r="L88" s="273" t="s">
        <v>890</v>
      </c>
      <c r="N88" s="273" t="str">
        <f>'Pay App 1'!B148</f>
        <v>60 00 40</v>
      </c>
      <c r="O88" s="273" t="str">
        <f>'Pay App 1'!C148</f>
        <v>Other - Please Specify</v>
      </c>
      <c r="P88" s="276">
        <f>SUMIFS('PCO Log'!$E97:$SJ97,'PCO Log'!$E$8:$SJ$8,'Graph Data'!P$1,'PCO Log'!$E$6:$SJ$6,"Approved")</f>
        <v>0</v>
      </c>
      <c r="Q88" s="276">
        <f>SUMIFS('PCO Log'!$E97:$SJ97,'PCO Log'!$E$8:$SJ$8,'Graph Data'!Q$1,'PCO Log'!$E$6:$SJ$6,"Approved")</f>
        <v>0</v>
      </c>
      <c r="R88" s="276">
        <f>SUMIFS('PCO Log'!$E97:$SJ97,'PCO Log'!$E$8:$SJ$8,'Graph Data'!R$1,'PCO Log'!$E$6:$SJ$6,"Approved")</f>
        <v>0</v>
      </c>
      <c r="S88" s="276">
        <f>SUMIFS('PCO Log'!$E97:$SJ97,'PCO Log'!$E$8:$SJ$8,'Graph Data'!S$1,'PCO Log'!$E$6:$SJ$6,"Approved")</f>
        <v>0</v>
      </c>
      <c r="T88" s="276">
        <f>SUMIFS('PCO Log'!$E97:$SJ97,'PCO Log'!$E$8:$SJ$8,'Graph Data'!T$1,'PCO Log'!$E$6:$SJ$6,"Approved")</f>
        <v>0</v>
      </c>
      <c r="U88" s="276">
        <f>SUMIFS('PCO Log'!$E97:$SJ97,'PCO Log'!$E$8:$SJ$8,'Graph Data'!U$1,'PCO Log'!$E$6:$SJ$6,"Approved")</f>
        <v>0</v>
      </c>
      <c r="V88" s="276">
        <f>SUMIFS('PCO Log'!$E97:$SJ97,'PCO Log'!$E$8:$SJ$8,'Graph Data'!V$1,'PCO Log'!$E$6:$SJ$6,"Approved")</f>
        <v>0</v>
      </c>
      <c r="W88" s="276">
        <f>SUMIFS('PCO Log'!$E97:$SJ97,'PCO Log'!$E$8:$SJ$8,'Graph Data'!W$1,'PCO Log'!$E$6:$SJ$6,"Approved")</f>
        <v>0</v>
      </c>
      <c r="X88" s="276">
        <f>SUMIFS('PCO Log'!$E97:$SJ97,'PCO Log'!$E$8:$SJ$8,'Graph Data'!X$1,'PCO Log'!$E$6:$SJ$6,"Approved")</f>
        <v>0</v>
      </c>
      <c r="Y88" s="276">
        <f>SUMIFS('PCO Log'!$E97:$SJ97,'PCO Log'!$E$8:$SJ$8,'Graph Data'!Y$1,'PCO Log'!$E$6:$SJ$6,"Approved")</f>
        <v>0</v>
      </c>
      <c r="Z88" s="276">
        <f>SUMIFS('PCO Log'!$E97:$SJ97,'PCO Log'!$E$8:$SJ$8,'Graph Data'!Z$1,'PCO Log'!$E$6:$SJ$6,"Approved")</f>
        <v>0</v>
      </c>
      <c r="AA88" s="276">
        <f>SUMIFS('PCO Log'!$E97:$SJ97,'PCO Log'!$E$8:$SJ$8,'Graph Data'!AA$1,'PCO Log'!$E$6:$SJ$6,"Approved")</f>
        <v>0</v>
      </c>
      <c r="AB88" s="276">
        <f>SUMIFS('PCO Log'!$E97:$SJ97,'PCO Log'!$E$8:$SJ$8,'Graph Data'!AB$1,'PCO Log'!$E$6:$SJ$6,"Approved")</f>
        <v>0</v>
      </c>
      <c r="AC88" s="276">
        <f>SUMIFS('PCO Log'!$E97:$SJ97,'PCO Log'!$E$8:$SJ$8,'Graph Data'!AC$1,'PCO Log'!$E$6:$SJ$6,"Approved")</f>
        <v>0</v>
      </c>
      <c r="AD88" s="276">
        <f>SUMIFS('PCO Log'!$E97:$SJ97,'PCO Log'!$E$8:$SJ$8,'Graph Data'!AD$1,'PCO Log'!$E$6:$SJ$6,"Approved")</f>
        <v>0</v>
      </c>
      <c r="AE88" s="276">
        <f>SUMIFS('PCO Log'!$E97:$SJ97,'PCO Log'!$E$8:$SJ$8,'Graph Data'!AE$1,'PCO Log'!$E$6:$SJ$6,"Approved")</f>
        <v>0</v>
      </c>
      <c r="AF88" s="276">
        <f>SUMIFS('PCO Log'!$E97:$SJ97,'PCO Log'!$E$8:$SJ$8,'Graph Data'!AF$1,'PCO Log'!$E$6:$SJ$6,"Approved")</f>
        <v>0</v>
      </c>
      <c r="AG88" s="276">
        <f>SUMIFS('PCO Log'!$E97:$SJ97,'PCO Log'!$E$8:$SJ$8,'Graph Data'!AG$1,'PCO Log'!$E$6:$SJ$6,"Approved")</f>
        <v>0</v>
      </c>
      <c r="AH88" s="276">
        <f>SUMIFS('PCO Log'!$E97:$SJ97,'PCO Log'!$E$8:$SJ$8,'Graph Data'!AH$1,'PCO Log'!$E$6:$SJ$6,"Approved")</f>
        <v>0</v>
      </c>
      <c r="AI88" s="276">
        <f>SUMIFS('PCO Log'!$E97:$SJ97,'PCO Log'!$E$8:$SJ$8,'Graph Data'!AI$1,'PCO Log'!$E$6:$SJ$6,"Approved")</f>
        <v>0</v>
      </c>
      <c r="AJ88" s="276">
        <f>SUMIFS('PCO Log'!$E97:$SJ97,'PCO Log'!$E$8:$SJ$8,'Graph Data'!AJ$1,'PCO Log'!$E$6:$SJ$6,"Approved")</f>
        <v>0</v>
      </c>
      <c r="AK88" s="276">
        <f>SUMIFS('PCO Log'!$E97:$SJ97,'PCO Log'!$E$8:$SJ$8,'Graph Data'!AK$1,'PCO Log'!$E$6:$SJ$6,"Approved")</f>
        <v>0</v>
      </c>
      <c r="AL88" s="276">
        <f>SUMIFS('PCO Log'!$E97:$SJ97,'PCO Log'!$E$8:$SJ$8,'Graph Data'!AL$1,'PCO Log'!$E$6:$SJ$6,"Approved")</f>
        <v>0</v>
      </c>
      <c r="AM88" s="276">
        <f>SUMIFS('PCO Log'!$E97:$SJ97,'PCO Log'!$E$8:$SJ$8,'Graph Data'!AM$1,'PCO Log'!$E$6:$SJ$6,"Approved")</f>
        <v>0</v>
      </c>
      <c r="AN88" s="276">
        <f>SUMIFS('PCO Log'!$E97:$SJ97,'PCO Log'!$E$8:$SJ$8,'Graph Data'!AN$1,'PCO Log'!$E$6:$SJ$6,"Approved")</f>
        <v>0</v>
      </c>
      <c r="AO88" s="276">
        <f>SUMIFS('PCO Log'!$E97:$SJ97,'PCO Log'!$E$8:$SJ$8,'Graph Data'!AO$1,'PCO Log'!$E$6:$SJ$6,"Approved")</f>
        <v>0</v>
      </c>
      <c r="AP88" s="276">
        <f>SUMIFS('PCO Log'!$E97:$SJ97,'PCO Log'!$E$8:$SJ$8,'Graph Data'!AP$1,'PCO Log'!$E$6:$SJ$6,"Approved")</f>
        <v>0</v>
      </c>
      <c r="AQ88" s="276">
        <f>SUMIFS('PCO Log'!$E97:$SJ97,'PCO Log'!$E$8:$SJ$8,'Graph Data'!AQ$1,'PCO Log'!$E$6:$SJ$6,"Approved")</f>
        <v>0</v>
      </c>
      <c r="AR88" s="276">
        <f>SUMIFS('PCO Log'!$E97:$SJ97,'PCO Log'!$E$8:$SJ$8,'Graph Data'!AR$1,'PCO Log'!$E$6:$SJ$6,"Approved")</f>
        <v>0</v>
      </c>
      <c r="AS88" s="276">
        <f>SUMIFS('PCO Log'!$E97:$SJ97,'PCO Log'!$E$8:$SJ$8,'Graph Data'!AS$1,'PCO Log'!$E$6:$SJ$6,"Approved")</f>
        <v>0</v>
      </c>
      <c r="AT88" s="276">
        <f>SUMIFS('PCO Log'!$E97:$SJ97,'PCO Log'!$E$8:$SJ$8,'Graph Data'!AT$1,'PCO Log'!$E$6:$SJ$6,"Approved")</f>
        <v>0</v>
      </c>
      <c r="AU88" s="276">
        <f>SUMIFS('PCO Log'!$E97:$SJ97,'PCO Log'!$E$8:$SJ$8,'Graph Data'!AU$1,'PCO Log'!$E$6:$SJ$6,"Approved")</f>
        <v>0</v>
      </c>
      <c r="AV88" s="276">
        <f>SUMIFS('PCO Log'!$E97:$SJ97,'PCO Log'!$E$8:$SJ$8,'Graph Data'!AV$1,'PCO Log'!$E$6:$SJ$6,"Approved")</f>
        <v>0</v>
      </c>
      <c r="AW88" s="276">
        <f>SUMIFS('PCO Log'!$E97:$SJ97,'PCO Log'!$E$8:$SJ$8,'Graph Data'!AW$1,'PCO Log'!$E$6:$SJ$6,"Approved")</f>
        <v>0</v>
      </c>
      <c r="AX88" s="276">
        <f>SUMIFS('PCO Log'!$E97:$SJ97,'PCO Log'!$E$8:$SJ$8,'Graph Data'!AX$1,'PCO Log'!$E$6:$SJ$6,"Approved")</f>
        <v>0</v>
      </c>
      <c r="AY88" s="276">
        <f>SUMIFS('PCO Log'!$E97:$SJ97,'PCO Log'!$E$8:$SJ$8,'Graph Data'!AY$1,'PCO Log'!$E$6:$SJ$6,"Approved")</f>
        <v>0</v>
      </c>
      <c r="AZ88" s="276">
        <f>SUMIFS('PCO Log'!$E97:$SJ97,'PCO Log'!$E$8:$SJ$8,'Graph Data'!AZ$1,'PCO Log'!$E$6:$SJ$6,"Approved")</f>
        <v>0</v>
      </c>
      <c r="BA88" s="276">
        <f>SUMIFS('PCO Log'!$E97:$SJ97,'PCO Log'!$E$8:$SJ$8,'Graph Data'!BA$1,'PCO Log'!$E$6:$SJ$6,"Approved")</f>
        <v>0</v>
      </c>
      <c r="BB88" s="276">
        <f>SUMIFS('PCO Log'!$E97:$SJ97,'PCO Log'!$E$8:$SJ$8,'Graph Data'!BB$1,'PCO Log'!$E$6:$SJ$6,"Approved")</f>
        <v>0</v>
      </c>
      <c r="BC88" s="276">
        <f>SUMIFS('PCO Log'!$E97:$SJ97,'PCO Log'!$E$8:$SJ$8,'Graph Data'!BC$1,'PCO Log'!$E$6:$SJ$6,"Approved")</f>
        <v>0</v>
      </c>
      <c r="BD88" s="276">
        <f>SUMIFS('PCO Log'!$E97:$SJ97,'PCO Log'!$E$8:$SJ$8,'Graph Data'!BD$1,'PCO Log'!$E$6:$SJ$6,"Approved")</f>
        <v>0</v>
      </c>
      <c r="BE88" s="276">
        <f>SUMIFS('PCO Log'!$E97:$SJ97,'PCO Log'!$E$8:$SJ$8,'Graph Data'!BE$1,'PCO Log'!$E$6:$SJ$6,"Approved")</f>
        <v>0</v>
      </c>
      <c r="BF88" s="276">
        <f>SUMIFS('PCO Log'!$E97:$SJ97,'PCO Log'!$E$8:$SJ$8,'Graph Data'!BF$1,'PCO Log'!$E$6:$SJ$6,"Approved")</f>
        <v>0</v>
      </c>
      <c r="BG88" s="276">
        <f>SUMIFS('PCO Log'!$E97:$SJ97,'PCO Log'!$E$8:$SJ$8,'Graph Data'!BG$1,'PCO Log'!$E$6:$SJ$6,"Approved")</f>
        <v>0</v>
      </c>
      <c r="BH88" s="276">
        <f>SUMIFS('PCO Log'!$E97:$SJ97,'PCO Log'!$E$8:$SJ$8,'Graph Data'!BH$1,'PCO Log'!$E$6:$SJ$6,"Approved")</f>
        <v>0</v>
      </c>
      <c r="BI88" s="276">
        <f>SUMIFS('PCO Log'!$E97:$SJ97,'PCO Log'!$E$8:$SJ$8,'Graph Data'!BI$1,'PCO Log'!$E$6:$SJ$6,"Approved")</f>
        <v>0</v>
      </c>
      <c r="BJ88" s="276">
        <f>SUMIFS('PCO Log'!$E97:$SJ97,'PCO Log'!$E$8:$SJ$8,'Graph Data'!BJ$1,'PCO Log'!$E$6:$SJ$6,"Approved")</f>
        <v>0</v>
      </c>
      <c r="BK88" s="276">
        <f>SUMIFS('PCO Log'!$E97:$SJ97,'PCO Log'!$E$8:$SJ$8,'Graph Data'!BK$1,'PCO Log'!$E$6:$SJ$6,"Approved")</f>
        <v>0</v>
      </c>
      <c r="BL88" s="276">
        <f>SUMIFS('PCO Log'!$E97:$SJ97,'PCO Log'!$E$8:$SJ$8,'Graph Data'!BL$1,'PCO Log'!$E$6:$SJ$6,"Approved")</f>
        <v>0</v>
      </c>
      <c r="BM88" s="276">
        <f>SUMIFS('PCO Log'!$E97:$SJ97,'PCO Log'!$E$8:$SJ$8,'Graph Data'!BM$1,'PCO Log'!$E$6:$SJ$6,"Approved")</f>
        <v>0</v>
      </c>
      <c r="BN88" s="276">
        <f>SUMIFS('PCO Log'!$E97:$SJ97,'PCO Log'!$E$8:$SJ$8,'Graph Data'!BN$1,'PCO Log'!$E$6:$SJ$6,"Approved")</f>
        <v>0</v>
      </c>
      <c r="BO88" s="276">
        <f>SUMIFS('PCO Log'!$E97:$SJ97,'PCO Log'!$E$8:$SJ$8,'Graph Data'!BO$1,'PCO Log'!$E$6:$SJ$6,"Approved")</f>
        <v>0</v>
      </c>
      <c r="BP88" s="276">
        <f>SUMIFS('PCO Log'!$E97:$SJ97,'PCO Log'!$E$8:$SJ$8,'Graph Data'!BP$1,'PCO Log'!$E$6:$SJ$6,"Approved")</f>
        <v>0</v>
      </c>
      <c r="BQ88" s="276">
        <f>SUMIFS('PCO Log'!$E97:$SJ97,'PCO Log'!$E$8:$SJ$8,'Graph Data'!BQ$1,'PCO Log'!$E$6:$SJ$6,"Approved")</f>
        <v>0</v>
      </c>
      <c r="BR88" s="276">
        <f>SUMIFS('PCO Log'!$E97:$SJ97,'PCO Log'!$E$8:$SJ$8,'Graph Data'!BR$1,'PCO Log'!$E$6:$SJ$6,"Approved")</f>
        <v>0</v>
      </c>
      <c r="BS88" s="276">
        <f>SUMIFS('PCO Log'!$E97:$SJ97,'PCO Log'!$E$8:$SJ$8,'Graph Data'!BS$1,'PCO Log'!$E$6:$SJ$6,"Approved")</f>
        <v>0</v>
      </c>
      <c r="BT88" s="276">
        <f>SUMIFS('PCO Log'!$E97:$SJ97,'PCO Log'!$E$8:$SJ$8,'Graph Data'!BT$1,'PCO Log'!$E$6:$SJ$6,"Approved")</f>
        <v>0</v>
      </c>
      <c r="BU88" s="276">
        <f>SUMIFS('PCO Log'!$E97:$SJ97,'PCO Log'!$E$8:$SJ$8,'Graph Data'!BU$1,'PCO Log'!$E$6:$SJ$6,"Approved")</f>
        <v>0</v>
      </c>
      <c r="BV88" s="276">
        <f>SUMIFS('PCO Log'!$E97:$SJ97,'PCO Log'!$E$8:$SJ$8,'Graph Data'!BV$1,'PCO Log'!$E$6:$SJ$6,"Approved")</f>
        <v>0</v>
      </c>
      <c r="BW88" s="276">
        <f>SUMIFS('PCO Log'!$E97:$SJ97,'PCO Log'!$E$8:$SJ$8,'Graph Data'!BW$1,'PCO Log'!$E$6:$SJ$6,"Approved")</f>
        <v>0</v>
      </c>
    </row>
    <row r="89" spans="1:75" x14ac:dyDescent="0.25">
      <c r="A89" s="273" t="s">
        <v>440</v>
      </c>
      <c r="B89" s="273">
        <f>'PCO Log'!CN6</f>
        <v>0</v>
      </c>
      <c r="C89" s="273">
        <f>'PCO Log'!CN4</f>
        <v>0</v>
      </c>
      <c r="D89" s="273">
        <f>'PCO Log'!CN7</f>
        <v>0</v>
      </c>
      <c r="E89" s="273">
        <f>'PCO Log'!CN3</f>
        <v>0</v>
      </c>
      <c r="F89" s="276">
        <f>'PCO Log'!CN9</f>
        <v>0</v>
      </c>
      <c r="G89" s="277">
        <f>'PCO Log'!CN5</f>
        <v>0</v>
      </c>
      <c r="J89" s="273" t="s">
        <v>301</v>
      </c>
      <c r="K89" s="278">
        <v>25</v>
      </c>
      <c r="L89" s="273" t="s">
        <v>891</v>
      </c>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c r="AV89" s="276"/>
      <c r="AW89" s="276"/>
      <c r="AX89" s="276"/>
      <c r="AY89" s="276"/>
      <c r="AZ89" s="276"/>
      <c r="BA89" s="276"/>
      <c r="BB89" s="276"/>
      <c r="BC89" s="276"/>
      <c r="BD89" s="276"/>
      <c r="BE89" s="276"/>
      <c r="BF89" s="276"/>
      <c r="BG89" s="276"/>
      <c r="BH89" s="276"/>
      <c r="BI89" s="276"/>
      <c r="BJ89" s="276"/>
      <c r="BK89" s="276"/>
      <c r="BL89" s="276"/>
      <c r="BM89" s="276"/>
      <c r="BN89" s="276"/>
      <c r="BO89" s="276"/>
      <c r="BP89" s="276"/>
      <c r="BQ89" s="276"/>
      <c r="BR89" s="276"/>
      <c r="BS89" s="276"/>
      <c r="BT89" s="276"/>
      <c r="BU89" s="276"/>
      <c r="BV89" s="276"/>
      <c r="BW89" s="276"/>
    </row>
    <row r="90" spans="1:75" x14ac:dyDescent="0.25">
      <c r="A90" s="273" t="s">
        <v>441</v>
      </c>
      <c r="B90" s="273">
        <f>'PCO Log'!CO6</f>
        <v>0</v>
      </c>
      <c r="C90" s="273">
        <f>'PCO Log'!CO4</f>
        <v>0</v>
      </c>
      <c r="D90" s="273">
        <f>'PCO Log'!CO7</f>
        <v>0</v>
      </c>
      <c r="E90" s="273">
        <f>'PCO Log'!CO3</f>
        <v>0</v>
      </c>
      <c r="F90" s="276">
        <f>'PCO Log'!CO9</f>
        <v>0</v>
      </c>
      <c r="G90" s="277">
        <f>'PCO Log'!CO5</f>
        <v>0</v>
      </c>
      <c r="J90" s="273" t="s">
        <v>302</v>
      </c>
      <c r="K90" s="278">
        <v>26</v>
      </c>
      <c r="L90" s="273" t="s">
        <v>892</v>
      </c>
    </row>
    <row r="91" spans="1:75" x14ac:dyDescent="0.25">
      <c r="A91" s="273" t="s">
        <v>442</v>
      </c>
      <c r="B91" s="273">
        <f>'PCO Log'!CP6</f>
        <v>0</v>
      </c>
      <c r="C91" s="273">
        <f>'PCO Log'!CP4</f>
        <v>0</v>
      </c>
      <c r="D91" s="273">
        <f>'PCO Log'!CP7</f>
        <v>0</v>
      </c>
      <c r="E91" s="273">
        <f>'PCO Log'!CP3</f>
        <v>0</v>
      </c>
      <c r="F91" s="276">
        <f>'PCO Log'!CP9</f>
        <v>0</v>
      </c>
      <c r="G91" s="277">
        <f>'PCO Log'!CP5</f>
        <v>0</v>
      </c>
      <c r="J91" s="273" t="s">
        <v>303</v>
      </c>
      <c r="K91" s="278">
        <v>27</v>
      </c>
      <c r="L91" s="273" t="s">
        <v>893</v>
      </c>
    </row>
    <row r="92" spans="1:75" x14ac:dyDescent="0.25">
      <c r="A92" s="273" t="s">
        <v>443</v>
      </c>
      <c r="B92" s="273">
        <f>'PCO Log'!CQ6</f>
        <v>0</v>
      </c>
      <c r="C92" s="273">
        <f>'PCO Log'!CQ4</f>
        <v>0</v>
      </c>
      <c r="D92" s="273">
        <f>'PCO Log'!CQ7</f>
        <v>0</v>
      </c>
      <c r="E92" s="273">
        <f>'PCO Log'!CQ3</f>
        <v>0</v>
      </c>
      <c r="F92" s="276">
        <f>'PCO Log'!CQ9</f>
        <v>0</v>
      </c>
      <c r="G92" s="277">
        <f>'PCO Log'!CQ5</f>
        <v>0</v>
      </c>
      <c r="J92" s="273" t="s">
        <v>304</v>
      </c>
      <c r="K92" s="278">
        <v>28</v>
      </c>
      <c r="L92" s="273" t="s">
        <v>894</v>
      </c>
      <c r="O92" s="274" t="s">
        <v>866</v>
      </c>
    </row>
    <row r="93" spans="1:75" x14ac:dyDescent="0.25">
      <c r="A93" s="273" t="s">
        <v>444</v>
      </c>
      <c r="B93" s="273">
        <f>'PCO Log'!CR6</f>
        <v>0</v>
      </c>
      <c r="C93" s="273">
        <f>'PCO Log'!CR4</f>
        <v>0</v>
      </c>
      <c r="D93" s="273">
        <f>'PCO Log'!CR7</f>
        <v>0</v>
      </c>
      <c r="E93" s="273">
        <f>'PCO Log'!CR3</f>
        <v>0</v>
      </c>
      <c r="F93" s="276">
        <f>'PCO Log'!CR9</f>
        <v>0</v>
      </c>
      <c r="G93" s="277">
        <f>'PCO Log'!CR5</f>
        <v>0</v>
      </c>
      <c r="J93" s="273" t="s">
        <v>305</v>
      </c>
      <c r="K93" s="278">
        <v>29</v>
      </c>
      <c r="L93" s="273" t="s">
        <v>895</v>
      </c>
      <c r="P93" s="274" t="s">
        <v>941</v>
      </c>
      <c r="Q93" s="274" t="s">
        <v>942</v>
      </c>
      <c r="R93" s="274" t="s">
        <v>943</v>
      </c>
      <c r="S93" s="274" t="s">
        <v>944</v>
      </c>
      <c r="T93" s="274" t="s">
        <v>945</v>
      </c>
    </row>
    <row r="94" spans="1:75" x14ac:dyDescent="0.25">
      <c r="A94" s="273" t="s">
        <v>445</v>
      </c>
      <c r="B94" s="273">
        <f>'PCO Log'!CS6</f>
        <v>0</v>
      </c>
      <c r="C94" s="273">
        <f>'PCO Log'!CS4</f>
        <v>0</v>
      </c>
      <c r="D94" s="273">
        <f>'PCO Log'!CS7</f>
        <v>0</v>
      </c>
      <c r="E94" s="273">
        <f>'PCO Log'!CS3</f>
        <v>0</v>
      </c>
      <c r="F94" s="276">
        <f>'PCO Log'!CS9</f>
        <v>0</v>
      </c>
      <c r="G94" s="277">
        <f>'PCO Log'!CS5</f>
        <v>0</v>
      </c>
      <c r="J94" s="273" t="s">
        <v>306</v>
      </c>
      <c r="K94" s="278">
        <v>30</v>
      </c>
      <c r="L94" s="273" t="s">
        <v>896</v>
      </c>
      <c r="O94" s="273" t="str">
        <f>'Pay App 1'!C57</f>
        <v>Design Fee (if design build)</v>
      </c>
      <c r="P94" s="276">
        <f>SUMIFS('PCO Log'!$E11:$SJ11,'PCO Log'!$E$4:$SJ$4,"AE ERROR"&amp;"*")</f>
        <v>0</v>
      </c>
      <c r="Q94" s="276">
        <f>SUMIFS('PCO Log'!$E11:$SJ11,'PCO Log'!$E$4:$SJ$4,"AE OMISS"&amp;"*")</f>
        <v>0</v>
      </c>
      <c r="R94" s="276">
        <f>SUMIFS('PCO Log'!$E11:$SJ11,'PCO Log'!$E$4:$SJ$4,"SCOPE DFCM"&amp;"*")</f>
        <v>0</v>
      </c>
      <c r="S94" s="276">
        <f>SUMIFS('PCO Log'!$E11:$SJ11,'PCO Log'!$E$4:$SJ$4,"SCOPE AGCY"&amp;"*")</f>
        <v>0</v>
      </c>
      <c r="T94" s="276">
        <f>SUMIFS('PCO Log'!$E11:$SJ11,'PCO Log'!$E$4:$SJ$4,"UNKN"&amp;"*")</f>
        <v>0</v>
      </c>
    </row>
    <row r="95" spans="1:75" x14ac:dyDescent="0.25">
      <c r="A95" s="273" t="s">
        <v>446</v>
      </c>
      <c r="B95" s="273">
        <f>'PCO Log'!CT6</f>
        <v>0</v>
      </c>
      <c r="C95" s="273">
        <f>'PCO Log'!CT4</f>
        <v>0</v>
      </c>
      <c r="D95" s="273">
        <f>'PCO Log'!CT7</f>
        <v>0</v>
      </c>
      <c r="E95" s="273">
        <f>'PCO Log'!CT3</f>
        <v>0</v>
      </c>
      <c r="F95" s="276">
        <f>'PCO Log'!CT9</f>
        <v>0</v>
      </c>
      <c r="G95" s="277">
        <f>'PCO Log'!CT5</f>
        <v>0</v>
      </c>
      <c r="J95" s="273" t="s">
        <v>307</v>
      </c>
      <c r="K95" s="278">
        <v>31</v>
      </c>
      <c r="L95" s="273" t="s">
        <v>897</v>
      </c>
      <c r="O95" s="273" t="str">
        <f>'Pay App 1'!C58</f>
        <v>Preconstruction Services</v>
      </c>
      <c r="P95" s="276">
        <f>SUMIFS('PCO Log'!$E12:$SJ12,'PCO Log'!$E$4:$SJ$4,"AE ERROR"&amp;"*")</f>
        <v>0</v>
      </c>
      <c r="Q95" s="276">
        <f>SUMIFS('PCO Log'!$E12:$SJ12,'PCO Log'!$E$4:$SJ$4,"AE OMISS"&amp;"*")</f>
        <v>0</v>
      </c>
      <c r="R95" s="276">
        <f>SUMIFS('PCO Log'!$E12:$SJ12,'PCO Log'!$E$4:$SJ$4,"SCOPE DFCM"&amp;"*")</f>
        <v>0</v>
      </c>
      <c r="S95" s="276">
        <f>SUMIFS('PCO Log'!$E12:$SJ12,'PCO Log'!$E$4:$SJ$4,"SCOPE AGCY"&amp;"*")</f>
        <v>0</v>
      </c>
      <c r="T95" s="276">
        <f>SUMIFS('PCO Log'!$E12:$SJ12,'PCO Log'!$E$4:$SJ$4,"UNKN"&amp;"*")</f>
        <v>0</v>
      </c>
    </row>
    <row r="96" spans="1:75" x14ac:dyDescent="0.25">
      <c r="A96" s="273" t="s">
        <v>447</v>
      </c>
      <c r="B96" s="273">
        <f>'PCO Log'!CU6</f>
        <v>0</v>
      </c>
      <c r="C96" s="273">
        <f>'PCO Log'!CU4</f>
        <v>0</v>
      </c>
      <c r="D96" s="273">
        <f>'PCO Log'!CU7</f>
        <v>0</v>
      </c>
      <c r="E96" s="273">
        <f>'PCO Log'!CU3</f>
        <v>0</v>
      </c>
      <c r="F96" s="276">
        <f>'PCO Log'!CU9</f>
        <v>0</v>
      </c>
      <c r="G96" s="277">
        <f>'PCO Log'!CU5</f>
        <v>0</v>
      </c>
      <c r="J96" s="273" t="s">
        <v>308</v>
      </c>
      <c r="K96" s="278">
        <v>32</v>
      </c>
      <c r="L96" s="273" t="s">
        <v>898</v>
      </c>
      <c r="O96" s="273" t="str">
        <f>'Pay App 1'!C59</f>
        <v>General Conditions/Requirements</v>
      </c>
      <c r="P96" s="276">
        <f>SUMIFS('PCO Log'!$E13:$SJ13,'PCO Log'!$E$4:$SJ$4,"AE ERROR"&amp;"*")</f>
        <v>0</v>
      </c>
      <c r="Q96" s="276">
        <f>SUMIFS('PCO Log'!$E13:$SJ13,'PCO Log'!$E$4:$SJ$4,"AE OMISS"&amp;"*")</f>
        <v>0</v>
      </c>
      <c r="R96" s="276">
        <f>SUMIFS('PCO Log'!$E13:$SJ13,'PCO Log'!$E$4:$SJ$4,"SCOPE DFCM"&amp;"*")</f>
        <v>0</v>
      </c>
      <c r="S96" s="276">
        <f>SUMIFS('PCO Log'!$E13:$SJ13,'PCO Log'!$E$4:$SJ$4,"SCOPE AGCY"&amp;"*")</f>
        <v>0</v>
      </c>
      <c r="T96" s="276">
        <f>SUMIFS('PCO Log'!$E13:$SJ13,'PCO Log'!$E$4:$SJ$4,"UNKN"&amp;"*")</f>
        <v>0</v>
      </c>
    </row>
    <row r="97" spans="1:20" x14ac:dyDescent="0.25">
      <c r="A97" s="273" t="s">
        <v>448</v>
      </c>
      <c r="B97" s="273">
        <f>'PCO Log'!CV6</f>
        <v>0</v>
      </c>
      <c r="C97" s="273">
        <f>'PCO Log'!CV4</f>
        <v>0</v>
      </c>
      <c r="D97" s="273">
        <f>'PCO Log'!CV7</f>
        <v>0</v>
      </c>
      <c r="E97" s="273">
        <f>'PCO Log'!CV3</f>
        <v>0</v>
      </c>
      <c r="F97" s="276">
        <f>'PCO Log'!CV9</f>
        <v>0</v>
      </c>
      <c r="G97" s="277">
        <f>'PCO Log'!CV5</f>
        <v>0</v>
      </c>
      <c r="J97" s="273" t="s">
        <v>309</v>
      </c>
      <c r="K97" s="278">
        <v>33</v>
      </c>
      <c r="L97" s="273" t="s">
        <v>899</v>
      </c>
      <c r="O97" s="273" t="str">
        <f>'Pay App 1'!C60</f>
        <v>Temp. Scaffolding and Platforms</v>
      </c>
      <c r="P97" s="276">
        <f>SUMIFS('PCO Log'!$E14:$SJ14,'PCO Log'!$E$4:$SJ$4,"AE ERROR"&amp;"*")</f>
        <v>0</v>
      </c>
      <c r="Q97" s="276">
        <f>SUMIFS('PCO Log'!$E14:$SJ14,'PCO Log'!$E$4:$SJ$4,"AE OMISS"&amp;"*")</f>
        <v>0</v>
      </c>
      <c r="R97" s="276">
        <f>SUMIFS('PCO Log'!$E14:$SJ14,'PCO Log'!$E$4:$SJ$4,"SCOPE DFCM"&amp;"*")</f>
        <v>0</v>
      </c>
      <c r="S97" s="276">
        <f>SUMIFS('PCO Log'!$E14:$SJ14,'PCO Log'!$E$4:$SJ$4,"SCOPE AGCY"&amp;"*")</f>
        <v>0</v>
      </c>
      <c r="T97" s="276">
        <f>SUMIFS('PCO Log'!$E14:$SJ14,'PCO Log'!$E$4:$SJ$4,"UNKN"&amp;"*")</f>
        <v>0</v>
      </c>
    </row>
    <row r="98" spans="1:20" x14ac:dyDescent="0.25">
      <c r="A98" s="273" t="s">
        <v>449</v>
      </c>
      <c r="B98" s="273">
        <f>'PCO Log'!CW6</f>
        <v>0</v>
      </c>
      <c r="C98" s="273">
        <f>'PCO Log'!CW4</f>
        <v>0</v>
      </c>
      <c r="D98" s="273">
        <f>'PCO Log'!CW7</f>
        <v>0</v>
      </c>
      <c r="E98" s="273">
        <f>'PCO Log'!CW3</f>
        <v>0</v>
      </c>
      <c r="F98" s="276">
        <f>'PCO Log'!CW9</f>
        <v>0</v>
      </c>
      <c r="G98" s="277">
        <f>'PCO Log'!CW5</f>
        <v>0</v>
      </c>
      <c r="J98" s="273" t="s">
        <v>310</v>
      </c>
      <c r="K98" s="278">
        <v>34</v>
      </c>
      <c r="L98" s="273" t="s">
        <v>900</v>
      </c>
      <c r="O98" s="273" t="str">
        <f>'Pay App 1'!C61</f>
        <v>SWPPP</v>
      </c>
      <c r="P98" s="276">
        <f>SUMIFS('PCO Log'!$E15:$SJ15,'PCO Log'!$E$4:$SJ$4,"AE ERROR"&amp;"*")</f>
        <v>0</v>
      </c>
      <c r="Q98" s="276">
        <f>SUMIFS('PCO Log'!$E15:$SJ15,'PCO Log'!$E$4:$SJ$4,"AE OMISS"&amp;"*")</f>
        <v>0</v>
      </c>
      <c r="R98" s="276">
        <f>SUMIFS('PCO Log'!$E15:$SJ15,'PCO Log'!$E$4:$SJ$4,"SCOPE DFCM"&amp;"*")</f>
        <v>0</v>
      </c>
      <c r="S98" s="276">
        <f>SUMIFS('PCO Log'!$E15:$SJ15,'PCO Log'!$E$4:$SJ$4,"SCOPE AGCY"&amp;"*")</f>
        <v>0</v>
      </c>
      <c r="T98" s="276">
        <f>SUMIFS('PCO Log'!$E15:$SJ15,'PCO Log'!$E$4:$SJ$4,"UNKN"&amp;"*")</f>
        <v>0</v>
      </c>
    </row>
    <row r="99" spans="1:20" x14ac:dyDescent="0.25">
      <c r="A99" s="273" t="s">
        <v>450</v>
      </c>
      <c r="B99" s="273">
        <f>'PCO Log'!CX6</f>
        <v>0</v>
      </c>
      <c r="C99" s="273">
        <f>'PCO Log'!CX4</f>
        <v>0</v>
      </c>
      <c r="D99" s="273">
        <f>'PCO Log'!CX7</f>
        <v>0</v>
      </c>
      <c r="E99" s="273">
        <f>'PCO Log'!CX3</f>
        <v>0</v>
      </c>
      <c r="F99" s="276">
        <f>'PCO Log'!CX9</f>
        <v>0</v>
      </c>
      <c r="G99" s="277">
        <f>'PCO Log'!CX5</f>
        <v>0</v>
      </c>
      <c r="J99" s="273" t="s">
        <v>311</v>
      </c>
      <c r="K99" s="278">
        <v>35</v>
      </c>
      <c r="L99" s="273" t="s">
        <v>901</v>
      </c>
      <c r="O99" s="273" t="str">
        <f>'Pay App 1'!C62</f>
        <v>Construction Cranes and Hoists</v>
      </c>
      <c r="P99" s="276">
        <f>SUMIFS('PCO Log'!$E16:$SJ16,'PCO Log'!$E$4:$SJ$4,"AE ERROR"&amp;"*")</f>
        <v>0</v>
      </c>
      <c r="Q99" s="276">
        <f>SUMIFS('PCO Log'!$E16:$SJ16,'PCO Log'!$E$4:$SJ$4,"AE OMISS"&amp;"*")</f>
        <v>0</v>
      </c>
      <c r="R99" s="276">
        <f>SUMIFS('PCO Log'!$E16:$SJ16,'PCO Log'!$E$4:$SJ$4,"SCOPE DFCM"&amp;"*")</f>
        <v>0</v>
      </c>
      <c r="S99" s="276">
        <f>SUMIFS('PCO Log'!$E16:$SJ16,'PCO Log'!$E$4:$SJ$4,"SCOPE AGCY"&amp;"*")</f>
        <v>0</v>
      </c>
      <c r="T99" s="276">
        <f>SUMIFS('PCO Log'!$E16:$SJ16,'PCO Log'!$E$4:$SJ$4,"UNKN"&amp;"*")</f>
        <v>0</v>
      </c>
    </row>
    <row r="100" spans="1:20" x14ac:dyDescent="0.25">
      <c r="A100" s="273" t="s">
        <v>451</v>
      </c>
      <c r="B100" s="273">
        <f>'PCO Log'!CY6</f>
        <v>0</v>
      </c>
      <c r="C100" s="273">
        <f>'PCO Log'!CY4</f>
        <v>0</v>
      </c>
      <c r="D100" s="273">
        <f>'PCO Log'!CY7</f>
        <v>0</v>
      </c>
      <c r="E100" s="273">
        <f>'PCO Log'!CY3</f>
        <v>0</v>
      </c>
      <c r="F100" s="276">
        <f>'PCO Log'!CY9</f>
        <v>0</v>
      </c>
      <c r="G100" s="277">
        <f>'PCO Log'!CY5</f>
        <v>0</v>
      </c>
      <c r="J100" s="273" t="s">
        <v>312</v>
      </c>
      <c r="K100" s="278">
        <v>36</v>
      </c>
      <c r="L100" s="273" t="s">
        <v>902</v>
      </c>
      <c r="O100" s="273" t="str">
        <f>'Pay App 1'!C63</f>
        <v>Contractor's Supervision</v>
      </c>
      <c r="P100" s="276">
        <f>SUMIFS('PCO Log'!$E17:$SJ17,'PCO Log'!$E$4:$SJ$4,"AE ERROR"&amp;"*")</f>
        <v>0</v>
      </c>
      <c r="Q100" s="276">
        <f>SUMIFS('PCO Log'!$E17:$SJ17,'PCO Log'!$E$4:$SJ$4,"AE OMISS"&amp;"*")</f>
        <v>0</v>
      </c>
      <c r="R100" s="276">
        <f>SUMIFS('PCO Log'!$E17:$SJ17,'PCO Log'!$E$4:$SJ$4,"SCOPE DFCM"&amp;"*")</f>
        <v>0</v>
      </c>
      <c r="S100" s="276">
        <f>SUMIFS('PCO Log'!$E17:$SJ17,'PCO Log'!$E$4:$SJ$4,"SCOPE AGCY"&amp;"*")</f>
        <v>0</v>
      </c>
      <c r="T100" s="276">
        <f>SUMIFS('PCO Log'!$E17:$SJ17,'PCO Log'!$E$4:$SJ$4,"UNKN"&amp;"*")</f>
        <v>0</v>
      </c>
    </row>
    <row r="101" spans="1:20" x14ac:dyDescent="0.25">
      <c r="A101" s="273" t="s">
        <v>452</v>
      </c>
      <c r="B101" s="273">
        <f>'PCO Log'!CZ6</f>
        <v>0</v>
      </c>
      <c r="C101" s="273">
        <f>'PCO Log'!CZ4</f>
        <v>0</v>
      </c>
      <c r="D101" s="273">
        <f>'PCO Log'!CZ7</f>
        <v>0</v>
      </c>
      <c r="E101" s="273">
        <f>'PCO Log'!CZ3</f>
        <v>0</v>
      </c>
      <c r="F101" s="276">
        <f>'PCO Log'!CZ9</f>
        <v>0</v>
      </c>
      <c r="G101" s="277">
        <f>'PCO Log'!CZ5</f>
        <v>0</v>
      </c>
      <c r="J101" s="273" t="s">
        <v>313</v>
      </c>
      <c r="K101" s="278">
        <v>37</v>
      </c>
      <c r="L101" s="273" t="s">
        <v>903</v>
      </c>
      <c r="O101" s="273" t="str">
        <f>'Pay App 1'!C64</f>
        <v>General Liability Insurance</v>
      </c>
      <c r="P101" s="276">
        <f>SUMIFS('PCO Log'!$E18:$SJ18,'PCO Log'!$E$4:$SJ$4,"AE ERROR"&amp;"*")</f>
        <v>0</v>
      </c>
      <c r="Q101" s="276">
        <f>SUMIFS('PCO Log'!$E18:$SJ18,'PCO Log'!$E$4:$SJ$4,"AE OMISS"&amp;"*")</f>
        <v>0</v>
      </c>
      <c r="R101" s="276">
        <f>SUMIFS('PCO Log'!$E18:$SJ18,'PCO Log'!$E$4:$SJ$4,"SCOPE DFCM"&amp;"*")</f>
        <v>0</v>
      </c>
      <c r="S101" s="276">
        <f>SUMIFS('PCO Log'!$E18:$SJ18,'PCO Log'!$E$4:$SJ$4,"SCOPE AGCY"&amp;"*")</f>
        <v>0</v>
      </c>
      <c r="T101" s="276">
        <f>SUMIFS('PCO Log'!$E18:$SJ18,'PCO Log'!$E$4:$SJ$4,"UNKN"&amp;"*")</f>
        <v>0</v>
      </c>
    </row>
    <row r="102" spans="1:20" x14ac:dyDescent="0.25">
      <c r="A102" s="273" t="s">
        <v>463</v>
      </c>
      <c r="B102" s="273">
        <f>'PCO Log'!DA6</f>
        <v>0</v>
      </c>
      <c r="C102" s="273">
        <f>'PCO Log'!DA4</f>
        <v>0</v>
      </c>
      <c r="D102" s="273">
        <f>'PCO Log'!DA7</f>
        <v>0</v>
      </c>
      <c r="E102" s="273">
        <f>'PCO Log'!DA3</f>
        <v>0</v>
      </c>
      <c r="F102" s="276">
        <f>'PCO Log'!DA9</f>
        <v>0</v>
      </c>
      <c r="G102" s="277">
        <f>'PCO Log'!DA5</f>
        <v>0</v>
      </c>
      <c r="J102" s="273" t="s">
        <v>314</v>
      </c>
      <c r="K102" s="278">
        <v>38</v>
      </c>
      <c r="O102" s="273" t="str">
        <f>'Pay App 1'!C65</f>
        <v xml:space="preserve">Performance &amp; Payment Bond  </v>
      </c>
      <c r="P102" s="276">
        <f>SUMIFS('PCO Log'!$E19:$SJ19,'PCO Log'!$E$4:$SJ$4,"AE ERROR"&amp;"*")</f>
        <v>0</v>
      </c>
      <c r="Q102" s="276">
        <f>SUMIFS('PCO Log'!$E19:$SJ19,'PCO Log'!$E$4:$SJ$4,"AE OMISS"&amp;"*")</f>
        <v>0</v>
      </c>
      <c r="R102" s="276">
        <f>SUMIFS('PCO Log'!$E19:$SJ19,'PCO Log'!$E$4:$SJ$4,"SCOPE DFCM"&amp;"*")</f>
        <v>0</v>
      </c>
      <c r="S102" s="276">
        <f>SUMIFS('PCO Log'!$E19:$SJ19,'PCO Log'!$E$4:$SJ$4,"SCOPE AGCY"&amp;"*")</f>
        <v>0</v>
      </c>
      <c r="T102" s="276">
        <f>SUMIFS('PCO Log'!$E19:$SJ19,'PCO Log'!$E$4:$SJ$4,"UNKN"&amp;"*")</f>
        <v>0</v>
      </c>
    </row>
    <row r="103" spans="1:20" x14ac:dyDescent="0.25">
      <c r="A103" s="273" t="s">
        <v>464</v>
      </c>
      <c r="B103" s="273">
        <f>'PCO Log'!DB6</f>
        <v>0</v>
      </c>
      <c r="C103" s="273">
        <f>'PCO Log'!DB4</f>
        <v>0</v>
      </c>
      <c r="D103" s="273">
        <f>'PCO Log'!DB7</f>
        <v>0</v>
      </c>
      <c r="E103" s="273">
        <f>'PCO Log'!DB3</f>
        <v>0</v>
      </c>
      <c r="F103" s="276">
        <f>'PCO Log'!DB9</f>
        <v>0</v>
      </c>
      <c r="G103" s="277">
        <f>'PCO Log'!DB5</f>
        <v>0</v>
      </c>
      <c r="J103" s="273" t="s">
        <v>315</v>
      </c>
      <c r="K103" s="278">
        <v>39</v>
      </c>
      <c r="O103" s="273" t="str">
        <f>'Pay App 1'!C66</f>
        <v>Subcontractor Default Insurance</v>
      </c>
      <c r="P103" s="276">
        <f>SUMIFS('PCO Log'!$E20:$SJ20,'PCO Log'!$E$4:$SJ$4,"AE ERROR"&amp;"*")</f>
        <v>0</v>
      </c>
      <c r="Q103" s="276">
        <f>SUMIFS('PCO Log'!$E20:$SJ20,'PCO Log'!$E$4:$SJ$4,"AE OMISS"&amp;"*")</f>
        <v>0</v>
      </c>
      <c r="R103" s="276">
        <f>SUMIFS('PCO Log'!$E20:$SJ20,'PCO Log'!$E$4:$SJ$4,"SCOPE DFCM"&amp;"*")</f>
        <v>0</v>
      </c>
      <c r="S103" s="276">
        <f>SUMIFS('PCO Log'!$E20:$SJ20,'PCO Log'!$E$4:$SJ$4,"SCOPE AGCY"&amp;"*")</f>
        <v>0</v>
      </c>
      <c r="T103" s="276">
        <f>SUMIFS('PCO Log'!$E20:$SJ20,'PCO Log'!$E$4:$SJ$4,"UNKN"&amp;"*")</f>
        <v>0</v>
      </c>
    </row>
    <row r="104" spans="1:20" x14ac:dyDescent="0.25">
      <c r="A104" s="273" t="s">
        <v>465</v>
      </c>
      <c r="B104" s="273">
        <f>'PCO Log'!DC6</f>
        <v>0</v>
      </c>
      <c r="C104" s="273">
        <f>'PCO Log'!DC4</f>
        <v>0</v>
      </c>
      <c r="D104" s="273">
        <f>'PCO Log'!DC7</f>
        <v>0</v>
      </c>
      <c r="E104" s="273">
        <f>'PCO Log'!DC3</f>
        <v>0</v>
      </c>
      <c r="F104" s="276">
        <f>'PCO Log'!DC9</f>
        <v>0</v>
      </c>
      <c r="G104" s="277">
        <f>'PCO Log'!DC5</f>
        <v>0</v>
      </c>
      <c r="J104" s="273" t="s">
        <v>316</v>
      </c>
      <c r="K104" s="278">
        <v>40</v>
      </c>
      <c r="O104" s="273" t="str">
        <f>'Pay App 1'!C67</f>
        <v>Construction Management Fee</v>
      </c>
      <c r="P104" s="276">
        <f>SUMIFS('PCO Log'!$E21:$SJ21,'PCO Log'!$E$4:$SJ$4,"AE ERROR"&amp;"*")</f>
        <v>0</v>
      </c>
      <c r="Q104" s="276">
        <f>SUMIFS('PCO Log'!$E21:$SJ21,'PCO Log'!$E$4:$SJ$4,"AE OMISS"&amp;"*")</f>
        <v>0</v>
      </c>
      <c r="R104" s="276">
        <f>SUMIFS('PCO Log'!$E21:$SJ21,'PCO Log'!$E$4:$SJ$4,"SCOPE DFCM"&amp;"*")</f>
        <v>0</v>
      </c>
      <c r="S104" s="276">
        <f>SUMIFS('PCO Log'!$E21:$SJ21,'PCO Log'!$E$4:$SJ$4,"SCOPE AGCY"&amp;"*")</f>
        <v>0</v>
      </c>
      <c r="T104" s="276">
        <f>SUMIFS('PCO Log'!$E21:$SJ21,'PCO Log'!$E$4:$SJ$4,"UNKN"&amp;"*")</f>
        <v>0</v>
      </c>
    </row>
    <row r="105" spans="1:20" x14ac:dyDescent="0.25">
      <c r="A105" s="273" t="s">
        <v>466</v>
      </c>
      <c r="B105" s="273">
        <f>'PCO Log'!DD6</f>
        <v>0</v>
      </c>
      <c r="C105" s="273">
        <f>'PCO Log'!DD4</f>
        <v>0</v>
      </c>
      <c r="D105" s="273">
        <f>'PCO Log'!DD7</f>
        <v>0</v>
      </c>
      <c r="E105" s="273">
        <f>'PCO Log'!DD3</f>
        <v>0</v>
      </c>
      <c r="F105" s="276">
        <f>'PCO Log'!DD9</f>
        <v>0</v>
      </c>
      <c r="G105" s="277">
        <f>'PCO Log'!DD5</f>
        <v>0</v>
      </c>
      <c r="J105" s="273" t="s">
        <v>317</v>
      </c>
      <c r="K105" s="278">
        <v>41</v>
      </c>
      <c r="O105" s="273" t="str">
        <f>'Pay App 1'!C68</f>
        <v>Contingency</v>
      </c>
      <c r="P105" s="276">
        <f>SUMIFS('PCO Log'!$E22:$SJ22,'PCO Log'!$E$4:$SJ$4,"AE ERROR"&amp;"*")</f>
        <v>0</v>
      </c>
      <c r="Q105" s="276">
        <f>SUMIFS('PCO Log'!$E22:$SJ22,'PCO Log'!$E$4:$SJ$4,"AE OMISS"&amp;"*")</f>
        <v>0</v>
      </c>
      <c r="R105" s="276">
        <f>SUMIFS('PCO Log'!$E22:$SJ22,'PCO Log'!$E$4:$SJ$4,"SCOPE DFCM"&amp;"*")</f>
        <v>0</v>
      </c>
      <c r="S105" s="276">
        <f>SUMIFS('PCO Log'!$E22:$SJ22,'PCO Log'!$E$4:$SJ$4,"SCOPE AGCY"&amp;"*")</f>
        <v>0</v>
      </c>
      <c r="T105" s="276">
        <f>SUMIFS('PCO Log'!$E22:$SJ22,'PCO Log'!$E$4:$SJ$4,"UNKN"&amp;"*")</f>
        <v>0</v>
      </c>
    </row>
    <row r="106" spans="1:20" x14ac:dyDescent="0.25">
      <c r="A106" s="273" t="s">
        <v>467</v>
      </c>
      <c r="B106" s="273">
        <f>'PCO Log'!DE6</f>
        <v>0</v>
      </c>
      <c r="C106" s="273">
        <f>'PCO Log'!DE4</f>
        <v>0</v>
      </c>
      <c r="D106" s="273">
        <f>'PCO Log'!DE7</f>
        <v>0</v>
      </c>
      <c r="E106" s="273">
        <f>'PCO Log'!DE3</f>
        <v>0</v>
      </c>
      <c r="F106" s="276">
        <f>'PCO Log'!DE9</f>
        <v>0</v>
      </c>
      <c r="G106" s="277">
        <f>'PCO Log'!DE5</f>
        <v>0</v>
      </c>
      <c r="J106" s="273" t="s">
        <v>318</v>
      </c>
      <c r="K106" s="278">
        <v>42</v>
      </c>
      <c r="O106" s="273" t="str">
        <f>'Pay App 1'!C69</f>
        <v>Weather Allowance (All Trades)</v>
      </c>
      <c r="P106" s="276">
        <f>SUMIFS('PCO Log'!$E23:$SJ23,'PCO Log'!$E$4:$SJ$4,"AE ERROR"&amp;"*")</f>
        <v>0</v>
      </c>
      <c r="Q106" s="276">
        <f>SUMIFS('PCO Log'!$E23:$SJ23,'PCO Log'!$E$4:$SJ$4,"AE OMISS"&amp;"*")</f>
        <v>0</v>
      </c>
      <c r="R106" s="276">
        <f>SUMIFS('PCO Log'!$E23:$SJ23,'PCO Log'!$E$4:$SJ$4,"SCOPE DFCM"&amp;"*")</f>
        <v>0</v>
      </c>
      <c r="S106" s="276">
        <f>SUMIFS('PCO Log'!$E23:$SJ23,'PCO Log'!$E$4:$SJ$4,"SCOPE AGCY"&amp;"*")</f>
        <v>0</v>
      </c>
      <c r="T106" s="276">
        <f>SUMIFS('PCO Log'!$E23:$SJ23,'PCO Log'!$E$4:$SJ$4,"UNKN"&amp;"*")</f>
        <v>0</v>
      </c>
    </row>
    <row r="107" spans="1:20" x14ac:dyDescent="0.25">
      <c r="A107" s="273" t="s">
        <v>468</v>
      </c>
      <c r="B107" s="273">
        <f>'PCO Log'!DF6</f>
        <v>0</v>
      </c>
      <c r="C107" s="273">
        <f>'PCO Log'!DF4</f>
        <v>0</v>
      </c>
      <c r="D107" s="273">
        <f>'PCO Log'!DF7</f>
        <v>0</v>
      </c>
      <c r="E107" s="273">
        <f>'PCO Log'!DF3</f>
        <v>0</v>
      </c>
      <c r="F107" s="276">
        <f>'PCO Log'!DF9</f>
        <v>0</v>
      </c>
      <c r="G107" s="277">
        <f>'PCO Log'!DF5</f>
        <v>0</v>
      </c>
      <c r="J107" s="273" t="s">
        <v>319</v>
      </c>
      <c r="K107" s="278">
        <v>43</v>
      </c>
      <c r="L107" s="274" t="s">
        <v>968</v>
      </c>
      <c r="O107" s="273" t="str">
        <f>'Pay App 1'!C70</f>
        <v>Cleaning (Final)</v>
      </c>
      <c r="P107" s="276">
        <f>SUMIFS('PCO Log'!$E24:$SJ24,'PCO Log'!$E$4:$SJ$4,"AE ERROR"&amp;"*")</f>
        <v>0</v>
      </c>
      <c r="Q107" s="276">
        <f>SUMIFS('PCO Log'!$E24:$SJ24,'PCO Log'!$E$4:$SJ$4,"AE OMISS"&amp;"*")</f>
        <v>0</v>
      </c>
      <c r="R107" s="276">
        <f>SUMIFS('PCO Log'!$E24:$SJ24,'PCO Log'!$E$4:$SJ$4,"SCOPE DFCM"&amp;"*")</f>
        <v>0</v>
      </c>
      <c r="S107" s="276">
        <f>SUMIFS('PCO Log'!$E24:$SJ24,'PCO Log'!$E$4:$SJ$4,"SCOPE AGCY"&amp;"*")</f>
        <v>0</v>
      </c>
      <c r="T107" s="276">
        <f>SUMIFS('PCO Log'!$E24:$SJ24,'PCO Log'!$E$4:$SJ$4,"UNKN"&amp;"*")</f>
        <v>0</v>
      </c>
    </row>
    <row r="108" spans="1:20" x14ac:dyDescent="0.25">
      <c r="A108" s="273" t="s">
        <v>469</v>
      </c>
      <c r="B108" s="273">
        <f>'PCO Log'!DG6</f>
        <v>0</v>
      </c>
      <c r="C108" s="273">
        <f>'PCO Log'!DG4</f>
        <v>0</v>
      </c>
      <c r="D108" s="273">
        <f>'PCO Log'!DG7</f>
        <v>0</v>
      </c>
      <c r="E108" s="273">
        <f>'PCO Log'!DG3</f>
        <v>0</v>
      </c>
      <c r="F108" s="276">
        <f>'PCO Log'!DG9</f>
        <v>0</v>
      </c>
      <c r="G108" s="277">
        <f>'PCO Log'!DG5</f>
        <v>0</v>
      </c>
      <c r="J108" s="273" t="s">
        <v>320</v>
      </c>
      <c r="K108" s="278">
        <v>44</v>
      </c>
      <c r="L108" s="273">
        <f>SUMIFS('PCO Log'!$E5:$SJ5,'PCO Log'!$E6:$SJ6,"Approved")</f>
        <v>0</v>
      </c>
      <c r="O108" s="273" t="str">
        <f>'Pay App 1'!C71</f>
        <v>Survey/Engineering</v>
      </c>
      <c r="P108" s="276">
        <f>SUMIFS('PCO Log'!$E25:$SJ25,'PCO Log'!$E$4:$SJ$4,"AE ERROR"&amp;"*")</f>
        <v>0</v>
      </c>
      <c r="Q108" s="276">
        <f>SUMIFS('PCO Log'!$E25:$SJ25,'PCO Log'!$E$4:$SJ$4,"AE OMISS"&amp;"*")</f>
        <v>0</v>
      </c>
      <c r="R108" s="276">
        <f>SUMIFS('PCO Log'!$E25:$SJ25,'PCO Log'!$E$4:$SJ$4,"SCOPE DFCM"&amp;"*")</f>
        <v>0</v>
      </c>
      <c r="S108" s="276">
        <f>SUMIFS('PCO Log'!$E25:$SJ25,'PCO Log'!$E$4:$SJ$4,"SCOPE AGCY"&amp;"*")</f>
        <v>0</v>
      </c>
      <c r="T108" s="276">
        <f>SUMIFS('PCO Log'!$E25:$SJ25,'PCO Log'!$E$4:$SJ$4,"UNKN"&amp;"*")</f>
        <v>0</v>
      </c>
    </row>
    <row r="109" spans="1:20" x14ac:dyDescent="0.25">
      <c r="A109" s="273" t="s">
        <v>470</v>
      </c>
      <c r="B109" s="273">
        <f>'PCO Log'!DH6</f>
        <v>0</v>
      </c>
      <c r="C109" s="273">
        <f>'PCO Log'!DH4</f>
        <v>0</v>
      </c>
      <c r="D109" s="273">
        <f>'PCO Log'!DH7</f>
        <v>0</v>
      </c>
      <c r="E109" s="273">
        <f>'PCO Log'!DH3</f>
        <v>0</v>
      </c>
      <c r="F109" s="276">
        <f>'PCO Log'!DH9</f>
        <v>0</v>
      </c>
      <c r="G109" s="277">
        <f>'PCO Log'!DH5</f>
        <v>0</v>
      </c>
      <c r="J109" s="273" t="s">
        <v>321</v>
      </c>
      <c r="K109" s="278">
        <v>45</v>
      </c>
      <c r="O109" s="273" t="str">
        <f>'Pay App 1'!C72</f>
        <v>Demolition</v>
      </c>
      <c r="P109" s="276">
        <f>SUMIFS('PCO Log'!$E26:$SJ26,'PCO Log'!$E$4:$SJ$4,"AE ERROR"&amp;"*")</f>
        <v>0</v>
      </c>
      <c r="Q109" s="276">
        <f>SUMIFS('PCO Log'!$E26:$SJ26,'PCO Log'!$E$4:$SJ$4,"AE OMISS"&amp;"*")</f>
        <v>0</v>
      </c>
      <c r="R109" s="276">
        <f>SUMIFS('PCO Log'!$E26:$SJ26,'PCO Log'!$E$4:$SJ$4,"SCOPE DFCM"&amp;"*")</f>
        <v>0</v>
      </c>
      <c r="S109" s="276">
        <f>SUMIFS('PCO Log'!$E26:$SJ26,'PCO Log'!$E$4:$SJ$4,"SCOPE AGCY"&amp;"*")</f>
        <v>0</v>
      </c>
      <c r="T109" s="276">
        <f>SUMIFS('PCO Log'!$E26:$SJ26,'PCO Log'!$E$4:$SJ$4,"UNKN"&amp;"*")</f>
        <v>0</v>
      </c>
    </row>
    <row r="110" spans="1:20" x14ac:dyDescent="0.25">
      <c r="A110" s="273" t="s">
        <v>471</v>
      </c>
      <c r="B110" s="273">
        <f>'PCO Log'!DI6</f>
        <v>0</v>
      </c>
      <c r="C110" s="273">
        <f>'PCO Log'!DI4</f>
        <v>0</v>
      </c>
      <c r="D110" s="273">
        <f>'PCO Log'!DI7</f>
        <v>0</v>
      </c>
      <c r="E110" s="273">
        <f>'PCO Log'!DI3</f>
        <v>0</v>
      </c>
      <c r="F110" s="276">
        <f>'PCO Log'!DI9</f>
        <v>0</v>
      </c>
      <c r="G110" s="277">
        <f>'PCO Log'!DI5</f>
        <v>0</v>
      </c>
      <c r="J110" s="273" t="s">
        <v>322</v>
      </c>
      <c r="K110" s="278">
        <v>46</v>
      </c>
      <c r="O110" s="273" t="str">
        <f>'Pay App 1'!C73</f>
        <v>Asbestos Abatement</v>
      </c>
      <c r="P110" s="276">
        <f>SUMIFS('PCO Log'!$E27:$SJ27,'PCO Log'!$E$4:$SJ$4,"AE ERROR"&amp;"*")</f>
        <v>0</v>
      </c>
      <c r="Q110" s="276">
        <f>SUMIFS('PCO Log'!$E27:$SJ27,'PCO Log'!$E$4:$SJ$4,"AE OMISS"&amp;"*")</f>
        <v>0</v>
      </c>
      <c r="R110" s="276">
        <f>SUMIFS('PCO Log'!$E27:$SJ27,'PCO Log'!$E$4:$SJ$4,"SCOPE DFCM"&amp;"*")</f>
        <v>0</v>
      </c>
      <c r="S110" s="276">
        <f>SUMIFS('PCO Log'!$E27:$SJ27,'PCO Log'!$E$4:$SJ$4,"SCOPE AGCY"&amp;"*")</f>
        <v>0</v>
      </c>
      <c r="T110" s="276">
        <f>SUMIFS('PCO Log'!$E27:$SJ27,'PCO Log'!$E$4:$SJ$4,"UNKN"&amp;"*")</f>
        <v>0</v>
      </c>
    </row>
    <row r="111" spans="1:20" x14ac:dyDescent="0.25">
      <c r="A111" s="273" t="s">
        <v>472</v>
      </c>
      <c r="B111" s="273">
        <f>'PCO Log'!DJ6</f>
        <v>0</v>
      </c>
      <c r="C111" s="273">
        <f>'PCO Log'!DJ4</f>
        <v>0</v>
      </c>
      <c r="D111" s="273">
        <f>'PCO Log'!DJ7</f>
        <v>0</v>
      </c>
      <c r="E111" s="273">
        <f>'PCO Log'!DJ3</f>
        <v>0</v>
      </c>
      <c r="F111" s="276">
        <f>'PCO Log'!DJ9</f>
        <v>0</v>
      </c>
      <c r="G111" s="277">
        <f>'PCO Log'!DJ5</f>
        <v>0</v>
      </c>
      <c r="J111" s="273" t="s">
        <v>323</v>
      </c>
      <c r="K111" s="278">
        <v>47</v>
      </c>
      <c r="O111" s="273" t="str">
        <f>'Pay App 1'!C74</f>
        <v>Building Concrete</v>
      </c>
      <c r="P111" s="276">
        <f>SUMIFS('PCO Log'!$E28:$SJ28,'PCO Log'!$E$4:$SJ$4,"AE ERROR"&amp;"*")</f>
        <v>0</v>
      </c>
      <c r="Q111" s="276">
        <f>SUMIFS('PCO Log'!$E28:$SJ28,'PCO Log'!$E$4:$SJ$4,"AE OMISS"&amp;"*")</f>
        <v>0</v>
      </c>
      <c r="R111" s="276">
        <f>SUMIFS('PCO Log'!$E28:$SJ28,'PCO Log'!$E$4:$SJ$4,"SCOPE DFCM"&amp;"*")</f>
        <v>0</v>
      </c>
      <c r="S111" s="276">
        <f>SUMIFS('PCO Log'!$E28:$SJ28,'PCO Log'!$E$4:$SJ$4,"SCOPE AGCY"&amp;"*")</f>
        <v>0</v>
      </c>
      <c r="T111" s="276">
        <f>SUMIFS('PCO Log'!$E28:$SJ28,'PCO Log'!$E$4:$SJ$4,"UNKN"&amp;"*")</f>
        <v>0</v>
      </c>
    </row>
    <row r="112" spans="1:20" x14ac:dyDescent="0.25">
      <c r="A112" s="273" t="s">
        <v>473</v>
      </c>
      <c r="B112" s="273">
        <f>'PCO Log'!DK6</f>
        <v>0</v>
      </c>
      <c r="C112" s="273">
        <f>'PCO Log'!DK4</f>
        <v>0</v>
      </c>
      <c r="D112" s="273">
        <f>'PCO Log'!DK7</f>
        <v>0</v>
      </c>
      <c r="E112" s="273">
        <f>'PCO Log'!DK3</f>
        <v>0</v>
      </c>
      <c r="F112" s="276">
        <f>'PCO Log'!DK9</f>
        <v>0</v>
      </c>
      <c r="G112" s="277">
        <f>'PCO Log'!DK5</f>
        <v>0</v>
      </c>
      <c r="J112" s="273" t="s">
        <v>324</v>
      </c>
      <c r="K112" s="278">
        <v>48</v>
      </c>
      <c r="O112" s="273" t="str">
        <f>'Pay App 1'!C75</f>
        <v>Building Concrete Reinforcing</v>
      </c>
      <c r="P112" s="276">
        <f>SUMIFS('PCO Log'!$E29:$SJ29,'PCO Log'!$E$4:$SJ$4,"AE ERROR"&amp;"*")</f>
        <v>0</v>
      </c>
      <c r="Q112" s="276">
        <f>SUMIFS('PCO Log'!$E29:$SJ29,'PCO Log'!$E$4:$SJ$4,"AE OMISS"&amp;"*")</f>
        <v>0</v>
      </c>
      <c r="R112" s="276">
        <f>SUMIFS('PCO Log'!$E29:$SJ29,'PCO Log'!$E$4:$SJ$4,"SCOPE DFCM"&amp;"*")</f>
        <v>0</v>
      </c>
      <c r="S112" s="276">
        <f>SUMIFS('PCO Log'!$E29:$SJ29,'PCO Log'!$E$4:$SJ$4,"SCOPE AGCY"&amp;"*")</f>
        <v>0</v>
      </c>
      <c r="T112" s="276">
        <f>SUMIFS('PCO Log'!$E29:$SJ29,'PCO Log'!$E$4:$SJ$4,"UNKN"&amp;"*")</f>
        <v>0</v>
      </c>
    </row>
    <row r="113" spans="1:20" x14ac:dyDescent="0.25">
      <c r="A113" s="273" t="s">
        <v>474</v>
      </c>
      <c r="B113" s="273">
        <f>'PCO Log'!DL6</f>
        <v>0</v>
      </c>
      <c r="C113" s="273">
        <f>'PCO Log'!DL4</f>
        <v>0</v>
      </c>
      <c r="D113" s="273">
        <f>'PCO Log'!DL7</f>
        <v>0</v>
      </c>
      <c r="E113" s="273">
        <f>'PCO Log'!DL3</f>
        <v>0</v>
      </c>
      <c r="F113" s="276">
        <f>'PCO Log'!DL9</f>
        <v>0</v>
      </c>
      <c r="G113" s="277">
        <f>'PCO Log'!DL5</f>
        <v>0</v>
      </c>
      <c r="J113" s="273" t="s">
        <v>325</v>
      </c>
      <c r="K113" s="278">
        <v>49</v>
      </c>
      <c r="O113" s="273" t="str">
        <f>'Pay App 1'!C76</f>
        <v>Precast</v>
      </c>
      <c r="P113" s="276">
        <f>SUMIFS('PCO Log'!$E30:$SJ30,'PCO Log'!$E$4:$SJ$4,"AE ERROR"&amp;"*")</f>
        <v>0</v>
      </c>
      <c r="Q113" s="276">
        <f>SUMIFS('PCO Log'!$E30:$SJ30,'PCO Log'!$E$4:$SJ$4,"AE OMISS"&amp;"*")</f>
        <v>0</v>
      </c>
      <c r="R113" s="276">
        <f>SUMIFS('PCO Log'!$E30:$SJ30,'PCO Log'!$E$4:$SJ$4,"SCOPE DFCM"&amp;"*")</f>
        <v>0</v>
      </c>
      <c r="S113" s="276">
        <f>SUMIFS('PCO Log'!$E30:$SJ30,'PCO Log'!$E$4:$SJ$4,"SCOPE AGCY"&amp;"*")</f>
        <v>0</v>
      </c>
      <c r="T113" s="276">
        <f>SUMIFS('PCO Log'!$E30:$SJ30,'PCO Log'!$E$4:$SJ$4,"UNKN"&amp;"*")</f>
        <v>0</v>
      </c>
    </row>
    <row r="114" spans="1:20" x14ac:dyDescent="0.25">
      <c r="A114" s="273" t="s">
        <v>475</v>
      </c>
      <c r="B114" s="273">
        <f>'PCO Log'!DM6</f>
        <v>0</v>
      </c>
      <c r="C114" s="273">
        <f>'PCO Log'!DM4</f>
        <v>0</v>
      </c>
      <c r="D114" s="273">
        <f>'PCO Log'!DM7</f>
        <v>0</v>
      </c>
      <c r="E114" s="273">
        <f>'PCO Log'!DM3</f>
        <v>0</v>
      </c>
      <c r="F114" s="276">
        <f>'PCO Log'!DM9</f>
        <v>0</v>
      </c>
      <c r="G114" s="277">
        <f>'PCO Log'!DM5</f>
        <v>0</v>
      </c>
      <c r="J114" s="273" t="s">
        <v>326</v>
      </c>
      <c r="K114" s="278">
        <v>50</v>
      </c>
      <c r="O114" s="273" t="str">
        <f>'Pay App 1'!C77</f>
        <v>Masonry</v>
      </c>
      <c r="P114" s="276">
        <f>SUMIFS('PCO Log'!$E31:$SJ31,'PCO Log'!$E$4:$SJ$4,"AE ERROR"&amp;"*")</f>
        <v>0</v>
      </c>
      <c r="Q114" s="276">
        <f>SUMIFS('PCO Log'!$E31:$SJ31,'PCO Log'!$E$4:$SJ$4,"AE OMISS"&amp;"*")</f>
        <v>0</v>
      </c>
      <c r="R114" s="276">
        <f>SUMIFS('PCO Log'!$E31:$SJ31,'PCO Log'!$E$4:$SJ$4,"SCOPE DFCM"&amp;"*")</f>
        <v>0</v>
      </c>
      <c r="S114" s="276">
        <f>SUMIFS('PCO Log'!$E31:$SJ31,'PCO Log'!$E$4:$SJ$4,"SCOPE AGCY"&amp;"*")</f>
        <v>0</v>
      </c>
      <c r="T114" s="276">
        <f>SUMIFS('PCO Log'!$E31:$SJ31,'PCO Log'!$E$4:$SJ$4,"UNKN"&amp;"*")</f>
        <v>0</v>
      </c>
    </row>
    <row r="115" spans="1:20" x14ac:dyDescent="0.25">
      <c r="A115" s="273" t="s">
        <v>476</v>
      </c>
      <c r="B115" s="273">
        <f>'PCO Log'!DN6</f>
        <v>0</v>
      </c>
      <c r="C115" s="273">
        <f>'PCO Log'!DN4</f>
        <v>0</v>
      </c>
      <c r="D115" s="273">
        <f>'PCO Log'!DN7</f>
        <v>0</v>
      </c>
      <c r="E115" s="273">
        <f>'PCO Log'!DN3</f>
        <v>0</v>
      </c>
      <c r="F115" s="276">
        <f>'PCO Log'!DN9</f>
        <v>0</v>
      </c>
      <c r="G115" s="277">
        <f>'PCO Log'!DN5</f>
        <v>0</v>
      </c>
      <c r="J115" s="273" t="s">
        <v>327</v>
      </c>
      <c r="K115" s="278">
        <v>51</v>
      </c>
      <c r="O115" s="273" t="str">
        <f>'Pay App 1'!C78</f>
        <v>Masonry Reinforcing</v>
      </c>
      <c r="P115" s="276">
        <f>SUMIFS('PCO Log'!$E32:$SJ32,'PCO Log'!$E$4:$SJ$4,"AE ERROR"&amp;"*")</f>
        <v>0</v>
      </c>
      <c r="Q115" s="276">
        <f>SUMIFS('PCO Log'!$E32:$SJ32,'PCO Log'!$E$4:$SJ$4,"AE OMISS"&amp;"*")</f>
        <v>0</v>
      </c>
      <c r="R115" s="276">
        <f>SUMIFS('PCO Log'!$E32:$SJ32,'PCO Log'!$E$4:$SJ$4,"SCOPE DFCM"&amp;"*")</f>
        <v>0</v>
      </c>
      <c r="S115" s="276">
        <f>SUMIFS('PCO Log'!$E32:$SJ32,'PCO Log'!$E$4:$SJ$4,"SCOPE AGCY"&amp;"*")</f>
        <v>0</v>
      </c>
      <c r="T115" s="276">
        <f>SUMIFS('PCO Log'!$E32:$SJ32,'PCO Log'!$E$4:$SJ$4,"UNKN"&amp;"*")</f>
        <v>0</v>
      </c>
    </row>
    <row r="116" spans="1:20" x14ac:dyDescent="0.25">
      <c r="A116" s="273" t="s">
        <v>477</v>
      </c>
      <c r="B116" s="273">
        <f>'PCO Log'!DO6</f>
        <v>0</v>
      </c>
      <c r="C116" s="273">
        <f>'PCO Log'!DO4</f>
        <v>0</v>
      </c>
      <c r="D116" s="273">
        <f>'PCO Log'!DO7</f>
        <v>0</v>
      </c>
      <c r="E116" s="273">
        <f>'PCO Log'!DO3</f>
        <v>0</v>
      </c>
      <c r="F116" s="276">
        <f>'PCO Log'!DO9</f>
        <v>0</v>
      </c>
      <c r="G116" s="277">
        <f>'PCO Log'!DO5</f>
        <v>0</v>
      </c>
      <c r="J116" s="273" t="s">
        <v>328</v>
      </c>
      <c r="K116" s="278">
        <v>52</v>
      </c>
      <c r="O116" s="273" t="str">
        <f>'Pay App 1'!C79</f>
        <v>Structural Steel/Misc. Steel Fab</v>
      </c>
      <c r="P116" s="276">
        <f>SUMIFS('PCO Log'!$E33:$SJ33,'PCO Log'!$E$4:$SJ$4,"AE ERROR"&amp;"*")</f>
        <v>0</v>
      </c>
      <c r="Q116" s="276">
        <f>SUMIFS('PCO Log'!$E33:$SJ33,'PCO Log'!$E$4:$SJ$4,"AE OMISS"&amp;"*")</f>
        <v>0</v>
      </c>
      <c r="R116" s="276">
        <f>SUMIFS('PCO Log'!$E33:$SJ33,'PCO Log'!$E$4:$SJ$4,"SCOPE DFCM"&amp;"*")</f>
        <v>0</v>
      </c>
      <c r="S116" s="276">
        <f>SUMIFS('PCO Log'!$E33:$SJ33,'PCO Log'!$E$4:$SJ$4,"SCOPE AGCY"&amp;"*")</f>
        <v>0</v>
      </c>
      <c r="T116" s="276">
        <f>SUMIFS('PCO Log'!$E33:$SJ33,'PCO Log'!$E$4:$SJ$4,"UNKN"&amp;"*")</f>
        <v>0</v>
      </c>
    </row>
    <row r="117" spans="1:20" x14ac:dyDescent="0.25">
      <c r="A117" s="273" t="s">
        <v>478</v>
      </c>
      <c r="B117" s="273">
        <f>'PCO Log'!DP6</f>
        <v>0</v>
      </c>
      <c r="C117" s="273">
        <f>'PCO Log'!DP4</f>
        <v>0</v>
      </c>
      <c r="D117" s="273">
        <f>'PCO Log'!DP7</f>
        <v>0</v>
      </c>
      <c r="E117" s="273">
        <f>'PCO Log'!DP3</f>
        <v>0</v>
      </c>
      <c r="F117" s="276">
        <f>'PCO Log'!DP9</f>
        <v>0</v>
      </c>
      <c r="G117" s="277">
        <f>'PCO Log'!DP5</f>
        <v>0</v>
      </c>
      <c r="J117" s="273" t="s">
        <v>329</v>
      </c>
      <c r="K117" s="278">
        <v>53</v>
      </c>
      <c r="O117" s="273" t="str">
        <f>'Pay App 1'!C80</f>
        <v>Joists &amp; Deck</v>
      </c>
      <c r="P117" s="276">
        <f>SUMIFS('PCO Log'!$E34:$SJ34,'PCO Log'!$E$4:$SJ$4,"AE ERROR"&amp;"*")</f>
        <v>0</v>
      </c>
      <c r="Q117" s="276">
        <f>SUMIFS('PCO Log'!$E34:$SJ34,'PCO Log'!$E$4:$SJ$4,"AE OMISS"&amp;"*")</f>
        <v>0</v>
      </c>
      <c r="R117" s="276">
        <f>SUMIFS('PCO Log'!$E34:$SJ34,'PCO Log'!$E$4:$SJ$4,"SCOPE DFCM"&amp;"*")</f>
        <v>0</v>
      </c>
      <c r="S117" s="276">
        <f>SUMIFS('PCO Log'!$E34:$SJ34,'PCO Log'!$E$4:$SJ$4,"SCOPE AGCY"&amp;"*")</f>
        <v>0</v>
      </c>
      <c r="T117" s="276">
        <f>SUMIFS('PCO Log'!$E34:$SJ34,'PCO Log'!$E$4:$SJ$4,"UNKN"&amp;"*")</f>
        <v>0</v>
      </c>
    </row>
    <row r="118" spans="1:20" x14ac:dyDescent="0.25">
      <c r="A118" s="273" t="s">
        <v>479</v>
      </c>
      <c r="B118" s="273">
        <f>'PCO Log'!DQ6</f>
        <v>0</v>
      </c>
      <c r="C118" s="273">
        <f>'PCO Log'!DQ4</f>
        <v>0</v>
      </c>
      <c r="D118" s="273">
        <f>'PCO Log'!DQ7</f>
        <v>0</v>
      </c>
      <c r="E118" s="273">
        <f>'PCO Log'!DQ3</f>
        <v>0</v>
      </c>
      <c r="F118" s="276">
        <f>'PCO Log'!DQ9</f>
        <v>0</v>
      </c>
      <c r="G118" s="277">
        <f>'PCO Log'!DQ5</f>
        <v>0</v>
      </c>
      <c r="J118" s="273" t="s">
        <v>330</v>
      </c>
      <c r="K118" s="278">
        <v>54</v>
      </c>
      <c r="O118" s="273" t="str">
        <f>'Pay App 1'!C81</f>
        <v>Ornamental Metal</v>
      </c>
      <c r="P118" s="276">
        <f>SUMIFS('PCO Log'!$E35:$SJ35,'PCO Log'!$E$4:$SJ$4,"AE ERROR"&amp;"*")</f>
        <v>0</v>
      </c>
      <c r="Q118" s="276">
        <f>SUMIFS('PCO Log'!$E35:$SJ35,'PCO Log'!$E$4:$SJ$4,"AE OMISS"&amp;"*")</f>
        <v>0</v>
      </c>
      <c r="R118" s="276">
        <f>SUMIFS('PCO Log'!$E35:$SJ35,'PCO Log'!$E$4:$SJ$4,"SCOPE DFCM"&amp;"*")</f>
        <v>0</v>
      </c>
      <c r="S118" s="276">
        <f>SUMIFS('PCO Log'!$E35:$SJ35,'PCO Log'!$E$4:$SJ$4,"SCOPE AGCY"&amp;"*")</f>
        <v>0</v>
      </c>
      <c r="T118" s="276">
        <f>SUMIFS('PCO Log'!$E35:$SJ35,'PCO Log'!$E$4:$SJ$4,"UNKN"&amp;"*")</f>
        <v>0</v>
      </c>
    </row>
    <row r="119" spans="1:20" x14ac:dyDescent="0.25">
      <c r="A119" s="273" t="s">
        <v>480</v>
      </c>
      <c r="B119" s="273">
        <f>'PCO Log'!DR6</f>
        <v>0</v>
      </c>
      <c r="C119" s="273">
        <f>'PCO Log'!DR4</f>
        <v>0</v>
      </c>
      <c r="D119" s="273">
        <f>'PCO Log'!DR7</f>
        <v>0</v>
      </c>
      <c r="E119" s="273">
        <f>'PCO Log'!DR3</f>
        <v>0</v>
      </c>
      <c r="F119" s="276">
        <f>'PCO Log'!DR9</f>
        <v>0</v>
      </c>
      <c r="G119" s="277">
        <f>'PCO Log'!DR5</f>
        <v>0</v>
      </c>
      <c r="J119" s="273" t="s">
        <v>331</v>
      </c>
      <c r="K119" s="278">
        <v>55</v>
      </c>
      <c r="O119" s="273" t="str">
        <f>'Pay App 1'!C82</f>
        <v>Rough Carpentry</v>
      </c>
      <c r="P119" s="276">
        <f>SUMIFS('PCO Log'!$E36:$SJ36,'PCO Log'!$E$4:$SJ$4,"AE ERROR"&amp;"*")</f>
        <v>0</v>
      </c>
      <c r="Q119" s="276">
        <f>SUMIFS('PCO Log'!$E36:$SJ36,'PCO Log'!$E$4:$SJ$4,"AE OMISS"&amp;"*")</f>
        <v>0</v>
      </c>
      <c r="R119" s="276">
        <f>SUMIFS('PCO Log'!$E36:$SJ36,'PCO Log'!$E$4:$SJ$4,"SCOPE DFCM"&amp;"*")</f>
        <v>0</v>
      </c>
      <c r="S119" s="276">
        <f>SUMIFS('PCO Log'!$E36:$SJ36,'PCO Log'!$E$4:$SJ$4,"SCOPE AGCY"&amp;"*")</f>
        <v>0</v>
      </c>
      <c r="T119" s="276">
        <f>SUMIFS('PCO Log'!$E36:$SJ36,'PCO Log'!$E$4:$SJ$4,"UNKN"&amp;"*")</f>
        <v>0</v>
      </c>
    </row>
    <row r="120" spans="1:20" x14ac:dyDescent="0.25">
      <c r="A120" s="273" t="s">
        <v>481</v>
      </c>
      <c r="B120" s="273">
        <f>'PCO Log'!DS6</f>
        <v>0</v>
      </c>
      <c r="C120" s="273">
        <f>'PCO Log'!DS4</f>
        <v>0</v>
      </c>
      <c r="D120" s="273">
        <f>'PCO Log'!DS7</f>
        <v>0</v>
      </c>
      <c r="E120" s="273">
        <f>'PCO Log'!DS3</f>
        <v>0</v>
      </c>
      <c r="F120" s="276">
        <f>'PCO Log'!DS9</f>
        <v>0</v>
      </c>
      <c r="G120" s="277">
        <f>'PCO Log'!DS5</f>
        <v>0</v>
      </c>
      <c r="J120" s="273" t="s">
        <v>332</v>
      </c>
      <c r="K120" s="278">
        <v>56</v>
      </c>
      <c r="O120" s="273" t="str">
        <f>'Pay App 1'!C83</f>
        <v>Arch. Woodwork &amp; Finish Carp.</v>
      </c>
      <c r="P120" s="276">
        <f>SUMIFS('PCO Log'!$E37:$SJ37,'PCO Log'!$E$4:$SJ$4,"AE ERROR"&amp;"*")</f>
        <v>0</v>
      </c>
      <c r="Q120" s="276">
        <f>SUMIFS('PCO Log'!$E37:$SJ37,'PCO Log'!$E$4:$SJ$4,"AE OMISS"&amp;"*")</f>
        <v>0</v>
      </c>
      <c r="R120" s="276">
        <f>SUMIFS('PCO Log'!$E37:$SJ37,'PCO Log'!$E$4:$SJ$4,"SCOPE DFCM"&amp;"*")</f>
        <v>0</v>
      </c>
      <c r="S120" s="276">
        <f>SUMIFS('PCO Log'!$E37:$SJ37,'PCO Log'!$E$4:$SJ$4,"SCOPE AGCY"&amp;"*")</f>
        <v>0</v>
      </c>
      <c r="T120" s="276">
        <f>SUMIFS('PCO Log'!$E37:$SJ37,'PCO Log'!$E$4:$SJ$4,"UNKN"&amp;"*")</f>
        <v>0</v>
      </c>
    </row>
    <row r="121" spans="1:20" x14ac:dyDescent="0.25">
      <c r="A121" s="273" t="s">
        <v>482</v>
      </c>
      <c r="B121" s="273">
        <f>'PCO Log'!DT6</f>
        <v>0</v>
      </c>
      <c r="C121" s="273">
        <f>'PCO Log'!DT4</f>
        <v>0</v>
      </c>
      <c r="D121" s="273">
        <f>'PCO Log'!DT7</f>
        <v>0</v>
      </c>
      <c r="E121" s="273">
        <f>'PCO Log'!DT3</f>
        <v>0</v>
      </c>
      <c r="F121" s="276">
        <f>'PCO Log'!DT9</f>
        <v>0</v>
      </c>
      <c r="G121" s="277">
        <f>'PCO Log'!DT5</f>
        <v>0</v>
      </c>
      <c r="J121" s="273" t="s">
        <v>333</v>
      </c>
      <c r="K121" s="278">
        <v>57</v>
      </c>
      <c r="O121" s="273" t="str">
        <f>'Pay App 1'!C84</f>
        <v>Waterproofing/Water Repellents</v>
      </c>
      <c r="P121" s="276">
        <f>SUMIFS('PCO Log'!$E38:$SJ38,'PCO Log'!$E$4:$SJ$4,"AE ERROR"&amp;"*")</f>
        <v>0</v>
      </c>
      <c r="Q121" s="276">
        <f>SUMIFS('PCO Log'!$E38:$SJ38,'PCO Log'!$E$4:$SJ$4,"AE OMISS"&amp;"*")</f>
        <v>0</v>
      </c>
      <c r="R121" s="276">
        <f>SUMIFS('PCO Log'!$E38:$SJ38,'PCO Log'!$E$4:$SJ$4,"SCOPE DFCM"&amp;"*")</f>
        <v>0</v>
      </c>
      <c r="S121" s="276">
        <f>SUMIFS('PCO Log'!$E38:$SJ38,'PCO Log'!$E$4:$SJ$4,"SCOPE AGCY"&amp;"*")</f>
        <v>0</v>
      </c>
      <c r="T121" s="276">
        <f>SUMIFS('PCO Log'!$E38:$SJ38,'PCO Log'!$E$4:$SJ$4,"UNKN"&amp;"*")</f>
        <v>0</v>
      </c>
    </row>
    <row r="122" spans="1:20" x14ac:dyDescent="0.25">
      <c r="A122" s="273" t="s">
        <v>483</v>
      </c>
      <c r="B122" s="273">
        <f>'PCO Log'!DU6</f>
        <v>0</v>
      </c>
      <c r="C122" s="273">
        <f>'PCO Log'!DU4</f>
        <v>0</v>
      </c>
      <c r="D122" s="273">
        <f>'PCO Log'!DU7</f>
        <v>0</v>
      </c>
      <c r="E122" s="273">
        <f>'PCO Log'!DU3</f>
        <v>0</v>
      </c>
      <c r="F122" s="276">
        <f>'PCO Log'!DU9</f>
        <v>0</v>
      </c>
      <c r="G122" s="277">
        <f>'PCO Log'!DU5</f>
        <v>0</v>
      </c>
      <c r="J122" s="273" t="s">
        <v>334</v>
      </c>
      <c r="K122" s="278">
        <v>58</v>
      </c>
      <c r="O122" s="273" t="str">
        <f>'Pay App 1'!C85</f>
        <v>Insulation</v>
      </c>
      <c r="P122" s="276">
        <f>SUMIFS('PCO Log'!$E39:$SJ39,'PCO Log'!$E$4:$SJ$4,"AE ERROR"&amp;"*")</f>
        <v>0</v>
      </c>
      <c r="Q122" s="276">
        <f>SUMIFS('PCO Log'!$E39:$SJ39,'PCO Log'!$E$4:$SJ$4,"AE OMISS"&amp;"*")</f>
        <v>0</v>
      </c>
      <c r="R122" s="276">
        <f>SUMIFS('PCO Log'!$E39:$SJ39,'PCO Log'!$E$4:$SJ$4,"SCOPE DFCM"&amp;"*")</f>
        <v>0</v>
      </c>
      <c r="S122" s="276">
        <f>SUMIFS('PCO Log'!$E39:$SJ39,'PCO Log'!$E$4:$SJ$4,"SCOPE AGCY"&amp;"*")</f>
        <v>0</v>
      </c>
      <c r="T122" s="276">
        <f>SUMIFS('PCO Log'!$E39:$SJ39,'PCO Log'!$E$4:$SJ$4,"UNKN"&amp;"*")</f>
        <v>0</v>
      </c>
    </row>
    <row r="123" spans="1:20" x14ac:dyDescent="0.25">
      <c r="A123" s="273" t="s">
        <v>484</v>
      </c>
      <c r="B123" s="273">
        <f>'PCO Log'!DV6</f>
        <v>0</v>
      </c>
      <c r="C123" s="273">
        <f>'PCO Log'!DV4</f>
        <v>0</v>
      </c>
      <c r="D123" s="273">
        <f>'PCO Log'!DV7</f>
        <v>0</v>
      </c>
      <c r="E123" s="273">
        <f>'PCO Log'!DV3</f>
        <v>0</v>
      </c>
      <c r="F123" s="276">
        <f>'PCO Log'!DV9</f>
        <v>0</v>
      </c>
      <c r="G123" s="277">
        <f>'PCO Log'!DV5</f>
        <v>0</v>
      </c>
      <c r="J123" s="273" t="s">
        <v>335</v>
      </c>
      <c r="K123" s="278">
        <v>59</v>
      </c>
      <c r="O123" s="273" t="str">
        <f>'Pay App 1'!C86</f>
        <v>EIFS</v>
      </c>
      <c r="P123" s="276">
        <f>SUMIFS('PCO Log'!$E40:$SJ40,'PCO Log'!$E$4:$SJ$4,"AE ERROR"&amp;"*")</f>
        <v>0</v>
      </c>
      <c r="Q123" s="276">
        <f>SUMIFS('PCO Log'!$E40:$SJ40,'PCO Log'!$E$4:$SJ$4,"AE OMISS"&amp;"*")</f>
        <v>0</v>
      </c>
      <c r="R123" s="276">
        <f>SUMIFS('PCO Log'!$E40:$SJ40,'PCO Log'!$E$4:$SJ$4,"SCOPE DFCM"&amp;"*")</f>
        <v>0</v>
      </c>
      <c r="S123" s="276">
        <f>SUMIFS('PCO Log'!$E40:$SJ40,'PCO Log'!$E$4:$SJ$4,"SCOPE AGCY"&amp;"*")</f>
        <v>0</v>
      </c>
      <c r="T123" s="276">
        <f>SUMIFS('PCO Log'!$E40:$SJ40,'PCO Log'!$E$4:$SJ$4,"UNKN"&amp;"*")</f>
        <v>0</v>
      </c>
    </row>
    <row r="124" spans="1:20" x14ac:dyDescent="0.25">
      <c r="A124" s="273" t="s">
        <v>485</v>
      </c>
      <c r="B124" s="273">
        <f>'PCO Log'!DW6</f>
        <v>0</v>
      </c>
      <c r="C124" s="273">
        <f>'PCO Log'!DW4</f>
        <v>0</v>
      </c>
      <c r="D124" s="273">
        <f>'PCO Log'!DW7</f>
        <v>0</v>
      </c>
      <c r="E124" s="273">
        <f>'PCO Log'!DW3</f>
        <v>0</v>
      </c>
      <c r="F124" s="276">
        <f>'PCO Log'!DW9</f>
        <v>0</v>
      </c>
      <c r="G124" s="277">
        <f>'PCO Log'!DW5</f>
        <v>0</v>
      </c>
      <c r="J124" s="273" t="s">
        <v>336</v>
      </c>
      <c r="K124" s="278">
        <v>60</v>
      </c>
      <c r="O124" s="273" t="str">
        <f>'Pay App 1'!C87</f>
        <v>Vapor Retarders</v>
      </c>
      <c r="P124" s="276">
        <f>SUMIFS('PCO Log'!$E41:$SJ41,'PCO Log'!$E$4:$SJ$4,"AE ERROR"&amp;"*")</f>
        <v>0</v>
      </c>
      <c r="Q124" s="276">
        <f>SUMIFS('PCO Log'!$E41:$SJ41,'PCO Log'!$E$4:$SJ$4,"AE OMISS"&amp;"*")</f>
        <v>0</v>
      </c>
      <c r="R124" s="276">
        <f>SUMIFS('PCO Log'!$E41:$SJ41,'PCO Log'!$E$4:$SJ$4,"SCOPE DFCM"&amp;"*")</f>
        <v>0</v>
      </c>
      <c r="S124" s="276">
        <f>SUMIFS('PCO Log'!$E41:$SJ41,'PCO Log'!$E$4:$SJ$4,"SCOPE AGCY"&amp;"*")</f>
        <v>0</v>
      </c>
      <c r="T124" s="276">
        <f>SUMIFS('PCO Log'!$E41:$SJ41,'PCO Log'!$E$4:$SJ$4,"UNKN"&amp;"*")</f>
        <v>0</v>
      </c>
    </row>
    <row r="125" spans="1:20" x14ac:dyDescent="0.25">
      <c r="A125" s="273" t="s">
        <v>486</v>
      </c>
      <c r="B125" s="273">
        <f>'PCO Log'!DX6</f>
        <v>0</v>
      </c>
      <c r="C125" s="273">
        <f>'PCO Log'!DX4</f>
        <v>0</v>
      </c>
      <c r="D125" s="273">
        <f>'PCO Log'!DX7</f>
        <v>0</v>
      </c>
      <c r="E125" s="273">
        <f>'PCO Log'!DX3</f>
        <v>0</v>
      </c>
      <c r="F125" s="276">
        <f>'PCO Log'!DX9</f>
        <v>0</v>
      </c>
      <c r="G125" s="277">
        <f>'PCO Log'!DX5</f>
        <v>0</v>
      </c>
      <c r="K125" s="278">
        <v>61</v>
      </c>
      <c r="O125" s="273" t="str">
        <f>'Pay App 1'!C88</f>
        <v>Roofing</v>
      </c>
      <c r="P125" s="276">
        <f>SUMIFS('PCO Log'!$E42:$SJ42,'PCO Log'!$E$4:$SJ$4,"AE ERROR"&amp;"*")</f>
        <v>0</v>
      </c>
      <c r="Q125" s="276">
        <f>SUMIFS('PCO Log'!$E42:$SJ42,'PCO Log'!$E$4:$SJ$4,"AE OMISS"&amp;"*")</f>
        <v>0</v>
      </c>
      <c r="R125" s="276">
        <f>SUMIFS('PCO Log'!$E42:$SJ42,'PCO Log'!$E$4:$SJ$4,"SCOPE DFCM"&amp;"*")</f>
        <v>0</v>
      </c>
      <c r="S125" s="276">
        <f>SUMIFS('PCO Log'!$E42:$SJ42,'PCO Log'!$E$4:$SJ$4,"SCOPE AGCY"&amp;"*")</f>
        <v>0</v>
      </c>
      <c r="T125" s="276">
        <f>SUMIFS('PCO Log'!$E42:$SJ42,'PCO Log'!$E$4:$SJ$4,"UNKN"&amp;"*")</f>
        <v>0</v>
      </c>
    </row>
    <row r="126" spans="1:20" x14ac:dyDescent="0.25">
      <c r="A126" s="273" t="s">
        <v>487</v>
      </c>
      <c r="B126" s="273">
        <f>'PCO Log'!DY6</f>
        <v>0</v>
      </c>
      <c r="C126" s="273">
        <f>'PCO Log'!DY4</f>
        <v>0</v>
      </c>
      <c r="D126" s="273">
        <f>'PCO Log'!DY7</f>
        <v>0</v>
      </c>
      <c r="E126" s="273">
        <f>'PCO Log'!DY3</f>
        <v>0</v>
      </c>
      <c r="F126" s="276">
        <f>'PCO Log'!DY9</f>
        <v>0</v>
      </c>
      <c r="G126" s="277">
        <f>'PCO Log'!DY5</f>
        <v>0</v>
      </c>
      <c r="K126" s="278">
        <v>62</v>
      </c>
      <c r="O126" s="273" t="str">
        <f>'Pay App 1'!C89</f>
        <v>Metal Panels</v>
      </c>
      <c r="P126" s="276">
        <f>SUMIFS('PCO Log'!$E43:$SJ43,'PCO Log'!$E$4:$SJ$4,"AE ERROR"&amp;"*")</f>
        <v>0</v>
      </c>
      <c r="Q126" s="276">
        <f>SUMIFS('PCO Log'!$E43:$SJ43,'PCO Log'!$E$4:$SJ$4,"AE OMISS"&amp;"*")</f>
        <v>0</v>
      </c>
      <c r="R126" s="276">
        <f>SUMIFS('PCO Log'!$E43:$SJ43,'PCO Log'!$E$4:$SJ$4,"SCOPE DFCM"&amp;"*")</f>
        <v>0</v>
      </c>
      <c r="S126" s="276">
        <f>SUMIFS('PCO Log'!$E43:$SJ43,'PCO Log'!$E$4:$SJ$4,"SCOPE AGCY"&amp;"*")</f>
        <v>0</v>
      </c>
      <c r="T126" s="276">
        <f>SUMIFS('PCO Log'!$E43:$SJ43,'PCO Log'!$E$4:$SJ$4,"UNKN"&amp;"*")</f>
        <v>0</v>
      </c>
    </row>
    <row r="127" spans="1:20" x14ac:dyDescent="0.25">
      <c r="A127" s="273" t="s">
        <v>488</v>
      </c>
      <c r="B127" s="273">
        <f>'PCO Log'!DZ6</f>
        <v>0</v>
      </c>
      <c r="C127" s="273">
        <f>'PCO Log'!DZ4</f>
        <v>0</v>
      </c>
      <c r="D127" s="273">
        <f>'PCO Log'!DZ7</f>
        <v>0</v>
      </c>
      <c r="E127" s="273">
        <f>'PCO Log'!DZ3</f>
        <v>0</v>
      </c>
      <c r="F127" s="276">
        <f>'PCO Log'!DZ9</f>
        <v>0</v>
      </c>
      <c r="G127" s="277">
        <f>'PCO Log'!DZ5</f>
        <v>0</v>
      </c>
      <c r="K127" s="278">
        <v>63</v>
      </c>
      <c r="O127" s="273" t="str">
        <f>'Pay App 1'!C90</f>
        <v>Sheet Metal Flashing &amp; Trim</v>
      </c>
      <c r="P127" s="276">
        <f>SUMIFS('PCO Log'!$E44:$SJ44,'PCO Log'!$E$4:$SJ$4,"AE ERROR"&amp;"*")</f>
        <v>0</v>
      </c>
      <c r="Q127" s="276">
        <f>SUMIFS('PCO Log'!$E44:$SJ44,'PCO Log'!$E$4:$SJ$4,"AE OMISS"&amp;"*")</f>
        <v>0</v>
      </c>
      <c r="R127" s="276">
        <f>SUMIFS('PCO Log'!$E44:$SJ44,'PCO Log'!$E$4:$SJ$4,"SCOPE DFCM"&amp;"*")</f>
        <v>0</v>
      </c>
      <c r="S127" s="276">
        <f>SUMIFS('PCO Log'!$E44:$SJ44,'PCO Log'!$E$4:$SJ$4,"SCOPE AGCY"&amp;"*")</f>
        <v>0</v>
      </c>
      <c r="T127" s="276">
        <f>SUMIFS('PCO Log'!$E44:$SJ44,'PCO Log'!$E$4:$SJ$4,"UNKN"&amp;"*")</f>
        <v>0</v>
      </c>
    </row>
    <row r="128" spans="1:20" x14ac:dyDescent="0.25">
      <c r="A128" s="273" t="s">
        <v>489</v>
      </c>
      <c r="B128" s="273">
        <f>'PCO Log'!EA6</f>
        <v>0</v>
      </c>
      <c r="C128" s="273">
        <f>'PCO Log'!EA4</f>
        <v>0</v>
      </c>
      <c r="D128" s="273">
        <f>'PCO Log'!EA7</f>
        <v>0</v>
      </c>
      <c r="E128" s="273">
        <f>'PCO Log'!EA3</f>
        <v>0</v>
      </c>
      <c r="F128" s="276">
        <f>'PCO Log'!EA9</f>
        <v>0</v>
      </c>
      <c r="G128" s="277">
        <f>'PCO Log'!EA5</f>
        <v>0</v>
      </c>
      <c r="K128" s="278">
        <v>64</v>
      </c>
      <c r="O128" s="273" t="str">
        <f>'Pay App 1'!C91</f>
        <v>Fireproofing</v>
      </c>
      <c r="P128" s="276">
        <f>SUMIFS('PCO Log'!$E45:$SJ45,'PCO Log'!$E$4:$SJ$4,"AE ERROR"&amp;"*")</f>
        <v>0</v>
      </c>
      <c r="Q128" s="276">
        <f>SUMIFS('PCO Log'!$E45:$SJ45,'PCO Log'!$E$4:$SJ$4,"AE OMISS"&amp;"*")</f>
        <v>0</v>
      </c>
      <c r="R128" s="276">
        <f>SUMIFS('PCO Log'!$E45:$SJ45,'PCO Log'!$E$4:$SJ$4,"SCOPE DFCM"&amp;"*")</f>
        <v>0</v>
      </c>
      <c r="S128" s="276">
        <f>SUMIFS('PCO Log'!$E45:$SJ45,'PCO Log'!$E$4:$SJ$4,"SCOPE AGCY"&amp;"*")</f>
        <v>0</v>
      </c>
      <c r="T128" s="276">
        <f>SUMIFS('PCO Log'!$E45:$SJ45,'PCO Log'!$E$4:$SJ$4,"UNKN"&amp;"*")</f>
        <v>0</v>
      </c>
    </row>
    <row r="129" spans="1:20" x14ac:dyDescent="0.25">
      <c r="A129" s="273" t="s">
        <v>490</v>
      </c>
      <c r="B129" s="273">
        <f>'PCO Log'!EB6</f>
        <v>0</v>
      </c>
      <c r="C129" s="273">
        <f>'PCO Log'!EB4</f>
        <v>0</v>
      </c>
      <c r="D129" s="273">
        <f>'PCO Log'!EB7</f>
        <v>0</v>
      </c>
      <c r="E129" s="273">
        <f>'PCO Log'!EB3</f>
        <v>0</v>
      </c>
      <c r="F129" s="276">
        <f>'PCO Log'!EB9</f>
        <v>0</v>
      </c>
      <c r="G129" s="277">
        <f>'PCO Log'!EB5</f>
        <v>0</v>
      </c>
      <c r="K129" s="278">
        <v>65</v>
      </c>
      <c r="O129" s="273" t="str">
        <f>'Pay App 1'!C92</f>
        <v>Joint Sealants</v>
      </c>
      <c r="P129" s="276">
        <f>SUMIFS('PCO Log'!$E46:$SJ46,'PCO Log'!$E$4:$SJ$4,"AE ERROR"&amp;"*")</f>
        <v>0</v>
      </c>
      <c r="Q129" s="276">
        <f>SUMIFS('PCO Log'!$E46:$SJ46,'PCO Log'!$E$4:$SJ$4,"AE OMISS"&amp;"*")</f>
        <v>0</v>
      </c>
      <c r="R129" s="276">
        <f>SUMIFS('PCO Log'!$E46:$SJ46,'PCO Log'!$E$4:$SJ$4,"SCOPE DFCM"&amp;"*")</f>
        <v>0</v>
      </c>
      <c r="S129" s="276">
        <f>SUMIFS('PCO Log'!$E46:$SJ46,'PCO Log'!$E$4:$SJ$4,"SCOPE AGCY"&amp;"*")</f>
        <v>0</v>
      </c>
      <c r="T129" s="276">
        <f>SUMIFS('PCO Log'!$E46:$SJ46,'PCO Log'!$E$4:$SJ$4,"UNKN"&amp;"*")</f>
        <v>0</v>
      </c>
    </row>
    <row r="130" spans="1:20" x14ac:dyDescent="0.25">
      <c r="A130" s="273" t="s">
        <v>491</v>
      </c>
      <c r="B130" s="273">
        <f>'PCO Log'!EC6</f>
        <v>0</v>
      </c>
      <c r="C130" s="273">
        <f>'PCO Log'!EC4</f>
        <v>0</v>
      </c>
      <c r="D130" s="273">
        <f>'PCO Log'!EC7</f>
        <v>0</v>
      </c>
      <c r="E130" s="273">
        <f>'PCO Log'!EC3</f>
        <v>0</v>
      </c>
      <c r="F130" s="276">
        <f>'PCO Log'!EC9</f>
        <v>0</v>
      </c>
      <c r="G130" s="277">
        <f>'PCO Log'!EC5</f>
        <v>0</v>
      </c>
      <c r="K130" s="278">
        <v>66</v>
      </c>
      <c r="O130" s="273" t="str">
        <f>'Pay App 1'!C93</f>
        <v>Expansion Joints</v>
      </c>
      <c r="P130" s="276">
        <f>SUMIFS('PCO Log'!$E47:$SJ47,'PCO Log'!$E$4:$SJ$4,"AE ERROR"&amp;"*")</f>
        <v>0</v>
      </c>
      <c r="Q130" s="276">
        <f>SUMIFS('PCO Log'!$E47:$SJ47,'PCO Log'!$E$4:$SJ$4,"AE OMISS"&amp;"*")</f>
        <v>0</v>
      </c>
      <c r="R130" s="276">
        <f>SUMIFS('PCO Log'!$E47:$SJ47,'PCO Log'!$E$4:$SJ$4,"SCOPE DFCM"&amp;"*")</f>
        <v>0</v>
      </c>
      <c r="S130" s="276">
        <f>SUMIFS('PCO Log'!$E47:$SJ47,'PCO Log'!$E$4:$SJ$4,"SCOPE AGCY"&amp;"*")</f>
        <v>0</v>
      </c>
      <c r="T130" s="276">
        <f>SUMIFS('PCO Log'!$E47:$SJ47,'PCO Log'!$E$4:$SJ$4,"UNKN"&amp;"*")</f>
        <v>0</v>
      </c>
    </row>
    <row r="131" spans="1:20" x14ac:dyDescent="0.25">
      <c r="A131" s="273" t="s">
        <v>492</v>
      </c>
      <c r="B131" s="273">
        <f>'PCO Log'!ED6</f>
        <v>0</v>
      </c>
      <c r="C131" s="273">
        <f>'PCO Log'!ED4</f>
        <v>0</v>
      </c>
      <c r="D131" s="273">
        <f>'PCO Log'!ED7</f>
        <v>0</v>
      </c>
      <c r="E131" s="273">
        <f>'PCO Log'!ED3</f>
        <v>0</v>
      </c>
      <c r="F131" s="276">
        <f>'PCO Log'!ED9</f>
        <v>0</v>
      </c>
      <c r="G131" s="277">
        <f>'PCO Log'!ED5</f>
        <v>0</v>
      </c>
      <c r="K131" s="278">
        <v>67</v>
      </c>
      <c r="O131" s="273" t="str">
        <f>'Pay App 1'!C94</f>
        <v>Doors, Frames &amp; Hardware</v>
      </c>
      <c r="P131" s="276">
        <f>SUMIFS('PCO Log'!$E48:$SJ48,'PCO Log'!$E$4:$SJ$4,"AE ERROR"&amp;"*")</f>
        <v>0</v>
      </c>
      <c r="Q131" s="276">
        <f>SUMIFS('PCO Log'!$E48:$SJ48,'PCO Log'!$E$4:$SJ$4,"AE OMISS"&amp;"*")</f>
        <v>0</v>
      </c>
      <c r="R131" s="276">
        <f>SUMIFS('PCO Log'!$E48:$SJ48,'PCO Log'!$E$4:$SJ$4,"SCOPE DFCM"&amp;"*")</f>
        <v>0</v>
      </c>
      <c r="S131" s="276">
        <f>SUMIFS('PCO Log'!$E48:$SJ48,'PCO Log'!$E$4:$SJ$4,"SCOPE AGCY"&amp;"*")</f>
        <v>0</v>
      </c>
      <c r="T131" s="276">
        <f>SUMIFS('PCO Log'!$E48:$SJ48,'PCO Log'!$E$4:$SJ$4,"UNKN"&amp;"*")</f>
        <v>0</v>
      </c>
    </row>
    <row r="132" spans="1:20" x14ac:dyDescent="0.25">
      <c r="A132" s="273" t="s">
        <v>493</v>
      </c>
      <c r="B132" s="273">
        <f>'PCO Log'!EE6</f>
        <v>0</v>
      </c>
      <c r="C132" s="273">
        <f>'PCO Log'!EE4</f>
        <v>0</v>
      </c>
      <c r="D132" s="273">
        <f>'PCO Log'!EE7</f>
        <v>0</v>
      </c>
      <c r="E132" s="273">
        <f>'PCO Log'!EE3</f>
        <v>0</v>
      </c>
      <c r="F132" s="276">
        <f>'PCO Log'!EE9</f>
        <v>0</v>
      </c>
      <c r="G132" s="277">
        <f>'PCO Log'!EE5</f>
        <v>0</v>
      </c>
      <c r="K132" s="278">
        <v>68</v>
      </c>
      <c r="O132" s="273" t="str">
        <f>'Pay App 1'!C95</f>
        <v>Specialty Doors</v>
      </c>
      <c r="P132" s="276">
        <f>SUMIFS('PCO Log'!$E49:$SJ49,'PCO Log'!$E$4:$SJ$4,"AE ERROR"&amp;"*")</f>
        <v>0</v>
      </c>
      <c r="Q132" s="276">
        <f>SUMIFS('PCO Log'!$E49:$SJ49,'PCO Log'!$E$4:$SJ$4,"AE OMISS"&amp;"*")</f>
        <v>0</v>
      </c>
      <c r="R132" s="276">
        <f>SUMIFS('PCO Log'!$E49:$SJ49,'PCO Log'!$E$4:$SJ$4,"SCOPE DFCM"&amp;"*")</f>
        <v>0</v>
      </c>
      <c r="S132" s="276">
        <f>SUMIFS('PCO Log'!$E49:$SJ49,'PCO Log'!$E$4:$SJ$4,"SCOPE AGCY"&amp;"*")</f>
        <v>0</v>
      </c>
      <c r="T132" s="276">
        <f>SUMIFS('PCO Log'!$E49:$SJ49,'PCO Log'!$E$4:$SJ$4,"UNKN"&amp;"*")</f>
        <v>0</v>
      </c>
    </row>
    <row r="133" spans="1:20" x14ac:dyDescent="0.25">
      <c r="A133" s="273" t="s">
        <v>494</v>
      </c>
      <c r="B133" s="273">
        <f>'PCO Log'!EF6</f>
        <v>0</v>
      </c>
      <c r="C133" s="273">
        <f>'PCO Log'!EF4</f>
        <v>0</v>
      </c>
      <c r="D133" s="273">
        <f>'PCO Log'!EF7</f>
        <v>0</v>
      </c>
      <c r="E133" s="273">
        <f>'PCO Log'!EF3</f>
        <v>0</v>
      </c>
      <c r="F133" s="276">
        <f>'PCO Log'!EF9</f>
        <v>0</v>
      </c>
      <c r="G133" s="277">
        <f>'PCO Log'!EF5</f>
        <v>0</v>
      </c>
      <c r="K133" s="278">
        <v>69</v>
      </c>
      <c r="O133" s="273" t="str">
        <f>'Pay App 1'!C96</f>
        <v>Overhead Doors/Coiling Doors</v>
      </c>
      <c r="P133" s="276">
        <f>SUMIFS('PCO Log'!$E50:$SJ50,'PCO Log'!$E$4:$SJ$4,"AE ERROR"&amp;"*")</f>
        <v>0</v>
      </c>
      <c r="Q133" s="276">
        <f>SUMIFS('PCO Log'!$E50:$SJ50,'PCO Log'!$E$4:$SJ$4,"AE OMISS"&amp;"*")</f>
        <v>0</v>
      </c>
      <c r="R133" s="276">
        <f>SUMIFS('PCO Log'!$E50:$SJ50,'PCO Log'!$E$4:$SJ$4,"SCOPE DFCM"&amp;"*")</f>
        <v>0</v>
      </c>
      <c r="S133" s="276">
        <f>SUMIFS('PCO Log'!$E50:$SJ50,'PCO Log'!$E$4:$SJ$4,"SCOPE AGCY"&amp;"*")</f>
        <v>0</v>
      </c>
      <c r="T133" s="276">
        <f>SUMIFS('PCO Log'!$E50:$SJ50,'PCO Log'!$E$4:$SJ$4,"UNKN"&amp;"*")</f>
        <v>0</v>
      </c>
    </row>
    <row r="134" spans="1:20" x14ac:dyDescent="0.25">
      <c r="A134" s="273" t="s">
        <v>495</v>
      </c>
      <c r="B134" s="273">
        <f>'PCO Log'!EG6</f>
        <v>0</v>
      </c>
      <c r="C134" s="273">
        <f>'PCO Log'!EG4</f>
        <v>0</v>
      </c>
      <c r="D134" s="273">
        <f>'PCO Log'!EG7</f>
        <v>0</v>
      </c>
      <c r="E134" s="273">
        <f>'PCO Log'!EG3</f>
        <v>0</v>
      </c>
      <c r="F134" s="276">
        <f>'PCO Log'!EG9</f>
        <v>0</v>
      </c>
      <c r="G134" s="277">
        <f>'PCO Log'!EG5</f>
        <v>0</v>
      </c>
      <c r="K134" s="278">
        <v>70</v>
      </c>
      <c r="O134" s="273" t="str">
        <f>'Pay App 1'!C97</f>
        <v>Curtain Wall, Glass &amp; Glazing</v>
      </c>
      <c r="P134" s="276">
        <f>SUMIFS('PCO Log'!$E51:$SJ51,'PCO Log'!$E$4:$SJ$4,"AE ERROR"&amp;"*")</f>
        <v>0</v>
      </c>
      <c r="Q134" s="276">
        <f>SUMIFS('PCO Log'!$E51:$SJ51,'PCO Log'!$E$4:$SJ$4,"AE OMISS"&amp;"*")</f>
        <v>0</v>
      </c>
      <c r="R134" s="276">
        <f>SUMIFS('PCO Log'!$E51:$SJ51,'PCO Log'!$E$4:$SJ$4,"SCOPE DFCM"&amp;"*")</f>
        <v>0</v>
      </c>
      <c r="S134" s="276">
        <f>SUMIFS('PCO Log'!$E51:$SJ51,'PCO Log'!$E$4:$SJ$4,"SCOPE AGCY"&amp;"*")</f>
        <v>0</v>
      </c>
      <c r="T134" s="276">
        <f>SUMIFS('PCO Log'!$E51:$SJ51,'PCO Log'!$E$4:$SJ$4,"UNKN"&amp;"*")</f>
        <v>0</v>
      </c>
    </row>
    <row r="135" spans="1:20" x14ac:dyDescent="0.25">
      <c r="A135" s="273" t="s">
        <v>496</v>
      </c>
      <c r="B135" s="273">
        <f>'PCO Log'!EH6</f>
        <v>0</v>
      </c>
      <c r="C135" s="273">
        <f>'PCO Log'!EH4</f>
        <v>0</v>
      </c>
      <c r="D135" s="273">
        <f>'PCO Log'!EH7</f>
        <v>0</v>
      </c>
      <c r="E135" s="273">
        <f>'PCO Log'!EH3</f>
        <v>0</v>
      </c>
      <c r="F135" s="276">
        <f>'PCO Log'!EH9</f>
        <v>0</v>
      </c>
      <c r="G135" s="277">
        <f>'PCO Log'!EH5</f>
        <v>0</v>
      </c>
      <c r="K135" s="278">
        <v>71</v>
      </c>
      <c r="O135" s="273" t="str">
        <f>'Pay App 1'!C98</f>
        <v>Skylights</v>
      </c>
      <c r="P135" s="276">
        <f>SUMIFS('PCO Log'!$E52:$SJ52,'PCO Log'!$E$4:$SJ$4,"AE ERROR"&amp;"*")</f>
        <v>0</v>
      </c>
      <c r="Q135" s="276">
        <f>SUMIFS('PCO Log'!$E52:$SJ52,'PCO Log'!$E$4:$SJ$4,"AE OMISS"&amp;"*")</f>
        <v>0</v>
      </c>
      <c r="R135" s="276">
        <f>SUMIFS('PCO Log'!$E52:$SJ52,'PCO Log'!$E$4:$SJ$4,"SCOPE DFCM"&amp;"*")</f>
        <v>0</v>
      </c>
      <c r="S135" s="276">
        <f>SUMIFS('PCO Log'!$E52:$SJ52,'PCO Log'!$E$4:$SJ$4,"SCOPE AGCY"&amp;"*")</f>
        <v>0</v>
      </c>
      <c r="T135" s="276">
        <f>SUMIFS('PCO Log'!$E52:$SJ52,'PCO Log'!$E$4:$SJ$4,"UNKN"&amp;"*")</f>
        <v>0</v>
      </c>
    </row>
    <row r="136" spans="1:20" x14ac:dyDescent="0.25">
      <c r="A136" s="273" t="s">
        <v>497</v>
      </c>
      <c r="B136" s="273">
        <f>'PCO Log'!EI6</f>
        <v>0</v>
      </c>
      <c r="C136" s="273">
        <f>'PCO Log'!EI4</f>
        <v>0</v>
      </c>
      <c r="D136" s="273">
        <f>'PCO Log'!EI7</f>
        <v>0</v>
      </c>
      <c r="E136" s="273">
        <f>'PCO Log'!EI3</f>
        <v>0</v>
      </c>
      <c r="F136" s="276">
        <f>'PCO Log'!EI9</f>
        <v>0</v>
      </c>
      <c r="G136" s="277">
        <f>'PCO Log'!EI5</f>
        <v>0</v>
      </c>
      <c r="K136" s="278">
        <v>72</v>
      </c>
      <c r="O136" s="273" t="str">
        <f>'Pay App 1'!C99</f>
        <v>Louvers &amp; Vents</v>
      </c>
      <c r="P136" s="276">
        <f>SUMIFS('PCO Log'!$E53:$SJ53,'PCO Log'!$E$4:$SJ$4,"AE ERROR"&amp;"*")</f>
        <v>0</v>
      </c>
      <c r="Q136" s="276">
        <f>SUMIFS('PCO Log'!$E53:$SJ53,'PCO Log'!$E$4:$SJ$4,"AE OMISS"&amp;"*")</f>
        <v>0</v>
      </c>
      <c r="R136" s="276">
        <f>SUMIFS('PCO Log'!$E53:$SJ53,'PCO Log'!$E$4:$SJ$4,"SCOPE DFCM"&amp;"*")</f>
        <v>0</v>
      </c>
      <c r="S136" s="276">
        <f>SUMIFS('PCO Log'!$E53:$SJ53,'PCO Log'!$E$4:$SJ$4,"SCOPE AGCY"&amp;"*")</f>
        <v>0</v>
      </c>
      <c r="T136" s="276">
        <f>SUMIFS('PCO Log'!$E53:$SJ53,'PCO Log'!$E$4:$SJ$4,"UNKN"&amp;"*")</f>
        <v>0</v>
      </c>
    </row>
    <row r="137" spans="1:20" x14ac:dyDescent="0.25">
      <c r="A137" s="273" t="s">
        <v>498</v>
      </c>
      <c r="B137" s="273">
        <f>'PCO Log'!EJ6</f>
        <v>0</v>
      </c>
      <c r="C137" s="273">
        <f>'PCO Log'!EJ4</f>
        <v>0</v>
      </c>
      <c r="D137" s="273">
        <f>'PCO Log'!EJ7</f>
        <v>0</v>
      </c>
      <c r="E137" s="273">
        <f>'PCO Log'!EJ3</f>
        <v>0</v>
      </c>
      <c r="F137" s="276">
        <f>'PCO Log'!EJ9</f>
        <v>0</v>
      </c>
      <c r="G137" s="277">
        <f>'PCO Log'!EJ5</f>
        <v>0</v>
      </c>
      <c r="K137" s="278">
        <v>73</v>
      </c>
      <c r="O137" s="273" t="str">
        <f>'Pay App 1'!C100</f>
        <v>Gypsum Board Systems</v>
      </c>
      <c r="P137" s="276">
        <f>SUMIFS('PCO Log'!$E54:$SJ54,'PCO Log'!$E$4:$SJ$4,"AE ERROR"&amp;"*")</f>
        <v>0</v>
      </c>
      <c r="Q137" s="276">
        <f>SUMIFS('PCO Log'!$E54:$SJ54,'PCO Log'!$E$4:$SJ$4,"AE OMISS"&amp;"*")</f>
        <v>0</v>
      </c>
      <c r="R137" s="276">
        <f>SUMIFS('PCO Log'!$E54:$SJ54,'PCO Log'!$E$4:$SJ$4,"SCOPE DFCM"&amp;"*")</f>
        <v>0</v>
      </c>
      <c r="S137" s="276">
        <f>SUMIFS('PCO Log'!$E54:$SJ54,'PCO Log'!$E$4:$SJ$4,"SCOPE AGCY"&amp;"*")</f>
        <v>0</v>
      </c>
      <c r="T137" s="276">
        <f>SUMIFS('PCO Log'!$E54:$SJ54,'PCO Log'!$E$4:$SJ$4,"UNKN"&amp;"*")</f>
        <v>0</v>
      </c>
    </row>
    <row r="138" spans="1:20" x14ac:dyDescent="0.25">
      <c r="A138" s="273" t="s">
        <v>499</v>
      </c>
      <c r="B138" s="273">
        <f>'PCO Log'!EK6</f>
        <v>0</v>
      </c>
      <c r="C138" s="273">
        <f>'PCO Log'!EK4</f>
        <v>0</v>
      </c>
      <c r="D138" s="273">
        <f>'PCO Log'!EK7</f>
        <v>0</v>
      </c>
      <c r="E138" s="273">
        <f>'PCO Log'!EK3</f>
        <v>0</v>
      </c>
      <c r="F138" s="276">
        <f>'PCO Log'!EK9</f>
        <v>0</v>
      </c>
      <c r="G138" s="277">
        <f>'PCO Log'!EK5</f>
        <v>0</v>
      </c>
      <c r="K138" s="278">
        <v>74</v>
      </c>
      <c r="O138" s="273" t="str">
        <f>'Pay App 1'!C106</f>
        <v>Ceramic Tile</v>
      </c>
      <c r="P138" s="276">
        <f>SUMIFS('PCO Log'!$E55:$SJ55,'PCO Log'!$E$4:$SJ$4,"AE ERROR"&amp;"*")</f>
        <v>0</v>
      </c>
      <c r="Q138" s="276">
        <f>SUMIFS('PCO Log'!$E55:$SJ55,'PCO Log'!$E$4:$SJ$4,"AE OMISS"&amp;"*")</f>
        <v>0</v>
      </c>
      <c r="R138" s="276">
        <f>SUMIFS('PCO Log'!$E55:$SJ55,'PCO Log'!$E$4:$SJ$4,"SCOPE DFCM"&amp;"*")</f>
        <v>0</v>
      </c>
      <c r="S138" s="276">
        <f>SUMIFS('PCO Log'!$E55:$SJ55,'PCO Log'!$E$4:$SJ$4,"SCOPE AGCY"&amp;"*")</f>
        <v>0</v>
      </c>
      <c r="T138" s="276">
        <f>SUMIFS('PCO Log'!$E55:$SJ55,'PCO Log'!$E$4:$SJ$4,"UNKN"&amp;"*")</f>
        <v>0</v>
      </c>
    </row>
    <row r="139" spans="1:20" x14ac:dyDescent="0.25">
      <c r="A139" s="273" t="s">
        <v>500</v>
      </c>
      <c r="B139" s="273">
        <f>'PCO Log'!EL6</f>
        <v>0</v>
      </c>
      <c r="C139" s="273">
        <f>'PCO Log'!EL4</f>
        <v>0</v>
      </c>
      <c r="D139" s="273">
        <f>'PCO Log'!EL7</f>
        <v>0</v>
      </c>
      <c r="E139" s="273">
        <f>'PCO Log'!EL3</f>
        <v>0</v>
      </c>
      <c r="F139" s="276">
        <f>'PCO Log'!EL9</f>
        <v>0</v>
      </c>
      <c r="G139" s="277">
        <f>'PCO Log'!EL5</f>
        <v>0</v>
      </c>
      <c r="K139" s="278">
        <v>75</v>
      </c>
      <c r="O139" s="273" t="str">
        <f>'Pay App 1'!C107</f>
        <v>Acoustical Ceilings</v>
      </c>
      <c r="P139" s="276">
        <f>SUMIFS('PCO Log'!$E56:$SJ56,'PCO Log'!$E$4:$SJ$4,"AE ERROR"&amp;"*")</f>
        <v>0</v>
      </c>
      <c r="Q139" s="276">
        <f>SUMIFS('PCO Log'!$E56:$SJ56,'PCO Log'!$E$4:$SJ$4,"AE OMISS"&amp;"*")</f>
        <v>0</v>
      </c>
      <c r="R139" s="276">
        <f>SUMIFS('PCO Log'!$E56:$SJ56,'PCO Log'!$E$4:$SJ$4,"SCOPE DFCM"&amp;"*")</f>
        <v>0</v>
      </c>
      <c r="S139" s="276">
        <f>SUMIFS('PCO Log'!$E56:$SJ56,'PCO Log'!$E$4:$SJ$4,"SCOPE AGCY"&amp;"*")</f>
        <v>0</v>
      </c>
      <c r="T139" s="276">
        <f>SUMIFS('PCO Log'!$E56:$SJ56,'PCO Log'!$E$4:$SJ$4,"UNKN"&amp;"*")</f>
        <v>0</v>
      </c>
    </row>
    <row r="140" spans="1:20" x14ac:dyDescent="0.25">
      <c r="A140" s="273" t="s">
        <v>501</v>
      </c>
      <c r="B140" s="273">
        <f>'PCO Log'!EM6</f>
        <v>0</v>
      </c>
      <c r="C140" s="273">
        <f>'PCO Log'!EM4</f>
        <v>0</v>
      </c>
      <c r="D140" s="273">
        <f>'PCO Log'!EM7</f>
        <v>0</v>
      </c>
      <c r="E140" s="273">
        <f>'PCO Log'!EM3</f>
        <v>0</v>
      </c>
      <c r="F140" s="276">
        <f>'PCO Log'!EM9</f>
        <v>0</v>
      </c>
      <c r="G140" s="277">
        <f>'PCO Log'!EM5</f>
        <v>0</v>
      </c>
      <c r="K140" s="278">
        <v>76</v>
      </c>
      <c r="O140" s="273" t="str">
        <f>'Pay App 1'!C108</f>
        <v>Specialty Ceilings</v>
      </c>
      <c r="P140" s="276">
        <f>SUMIFS('PCO Log'!$E57:$SJ57,'PCO Log'!$E$4:$SJ$4,"AE ERROR"&amp;"*")</f>
        <v>0</v>
      </c>
      <c r="Q140" s="276">
        <f>SUMIFS('PCO Log'!$E57:$SJ57,'PCO Log'!$E$4:$SJ$4,"AE OMISS"&amp;"*")</f>
        <v>0</v>
      </c>
      <c r="R140" s="276">
        <f>SUMIFS('PCO Log'!$E57:$SJ57,'PCO Log'!$E$4:$SJ$4,"SCOPE DFCM"&amp;"*")</f>
        <v>0</v>
      </c>
      <c r="S140" s="276">
        <f>SUMIFS('PCO Log'!$E57:$SJ57,'PCO Log'!$E$4:$SJ$4,"SCOPE AGCY"&amp;"*")</f>
        <v>0</v>
      </c>
      <c r="T140" s="276">
        <f>SUMIFS('PCO Log'!$E57:$SJ57,'PCO Log'!$E$4:$SJ$4,"UNKN"&amp;"*")</f>
        <v>0</v>
      </c>
    </row>
    <row r="141" spans="1:20" x14ac:dyDescent="0.25">
      <c r="A141" s="273" t="s">
        <v>502</v>
      </c>
      <c r="B141" s="273">
        <f>'PCO Log'!EN6</f>
        <v>0</v>
      </c>
      <c r="C141" s="273">
        <f>'PCO Log'!EN4</f>
        <v>0</v>
      </c>
      <c r="D141" s="273">
        <f>'PCO Log'!EN7</f>
        <v>0</v>
      </c>
      <c r="E141" s="273">
        <f>'PCO Log'!EN3</f>
        <v>0</v>
      </c>
      <c r="F141" s="276">
        <f>'PCO Log'!EN9</f>
        <v>0</v>
      </c>
      <c r="G141" s="277">
        <f>'PCO Log'!EN5</f>
        <v>0</v>
      </c>
      <c r="K141" s="278">
        <v>77</v>
      </c>
      <c r="O141" s="273" t="str">
        <f>'Pay App 1'!C109</f>
        <v>Floor Coverings</v>
      </c>
      <c r="P141" s="276">
        <f>SUMIFS('PCO Log'!$E58:$SJ58,'PCO Log'!$E$4:$SJ$4,"AE ERROR"&amp;"*")</f>
        <v>0</v>
      </c>
      <c r="Q141" s="276">
        <f>SUMIFS('PCO Log'!$E58:$SJ58,'PCO Log'!$E$4:$SJ$4,"AE OMISS"&amp;"*")</f>
        <v>0</v>
      </c>
      <c r="R141" s="276">
        <f>SUMIFS('PCO Log'!$E58:$SJ58,'PCO Log'!$E$4:$SJ$4,"SCOPE DFCM"&amp;"*")</f>
        <v>0</v>
      </c>
      <c r="S141" s="276">
        <f>SUMIFS('PCO Log'!$E58:$SJ58,'PCO Log'!$E$4:$SJ$4,"SCOPE AGCY"&amp;"*")</f>
        <v>0</v>
      </c>
      <c r="T141" s="276">
        <f>SUMIFS('PCO Log'!$E58:$SJ58,'PCO Log'!$E$4:$SJ$4,"UNKN"&amp;"*")</f>
        <v>0</v>
      </c>
    </row>
    <row r="142" spans="1:20" x14ac:dyDescent="0.25">
      <c r="A142" s="273" t="s">
        <v>503</v>
      </c>
      <c r="B142" s="273">
        <f>'PCO Log'!EO6</f>
        <v>0</v>
      </c>
      <c r="C142" s="273">
        <f>'PCO Log'!EO4</f>
        <v>0</v>
      </c>
      <c r="D142" s="273">
        <f>'PCO Log'!EO7</f>
        <v>0</v>
      </c>
      <c r="E142" s="273">
        <f>'PCO Log'!EO3</f>
        <v>0</v>
      </c>
      <c r="F142" s="276">
        <f>'PCO Log'!EO9</f>
        <v>0</v>
      </c>
      <c r="G142" s="277">
        <f>'PCO Log'!EO5</f>
        <v>0</v>
      </c>
      <c r="K142" s="278">
        <v>78</v>
      </c>
      <c r="O142" s="273" t="str">
        <f>'Pay App 1'!C110</f>
        <v>Specialty Flooring</v>
      </c>
      <c r="P142" s="276">
        <f>SUMIFS('PCO Log'!$E59:$SJ59,'PCO Log'!$E$4:$SJ$4,"AE ERROR"&amp;"*")</f>
        <v>0</v>
      </c>
      <c r="Q142" s="276">
        <f>SUMIFS('PCO Log'!$E59:$SJ59,'PCO Log'!$E$4:$SJ$4,"AE OMISS"&amp;"*")</f>
        <v>0</v>
      </c>
      <c r="R142" s="276">
        <f>SUMIFS('PCO Log'!$E59:$SJ59,'PCO Log'!$E$4:$SJ$4,"SCOPE DFCM"&amp;"*")</f>
        <v>0</v>
      </c>
      <c r="S142" s="276">
        <f>SUMIFS('PCO Log'!$E59:$SJ59,'PCO Log'!$E$4:$SJ$4,"SCOPE AGCY"&amp;"*")</f>
        <v>0</v>
      </c>
      <c r="T142" s="276">
        <f>SUMIFS('PCO Log'!$E59:$SJ59,'PCO Log'!$E$4:$SJ$4,"UNKN"&amp;"*")</f>
        <v>0</v>
      </c>
    </row>
    <row r="143" spans="1:20" x14ac:dyDescent="0.25">
      <c r="A143" s="273" t="s">
        <v>504</v>
      </c>
      <c r="B143" s="273">
        <f>'PCO Log'!EP6</f>
        <v>0</v>
      </c>
      <c r="C143" s="273">
        <f>'PCO Log'!EP4</f>
        <v>0</v>
      </c>
      <c r="D143" s="273">
        <f>'PCO Log'!EP7</f>
        <v>0</v>
      </c>
      <c r="E143" s="273">
        <f>'PCO Log'!EP3</f>
        <v>0</v>
      </c>
      <c r="F143" s="276">
        <f>'PCO Log'!EP9</f>
        <v>0</v>
      </c>
      <c r="G143" s="277">
        <f>'PCO Log'!EP5</f>
        <v>0</v>
      </c>
      <c r="K143" s="278">
        <v>79</v>
      </c>
      <c r="O143" s="273" t="str">
        <f>'Pay App 1'!C111</f>
        <v>Wall Coverings</v>
      </c>
      <c r="P143" s="276">
        <f>SUMIFS('PCO Log'!$E60:$SJ60,'PCO Log'!$E$4:$SJ$4,"AE ERROR"&amp;"*")</f>
        <v>0</v>
      </c>
      <c r="Q143" s="276">
        <f>SUMIFS('PCO Log'!$E60:$SJ60,'PCO Log'!$E$4:$SJ$4,"AE OMISS"&amp;"*")</f>
        <v>0</v>
      </c>
      <c r="R143" s="276">
        <f>SUMIFS('PCO Log'!$E60:$SJ60,'PCO Log'!$E$4:$SJ$4,"SCOPE DFCM"&amp;"*")</f>
        <v>0</v>
      </c>
      <c r="S143" s="276">
        <f>SUMIFS('PCO Log'!$E60:$SJ60,'PCO Log'!$E$4:$SJ$4,"SCOPE AGCY"&amp;"*")</f>
        <v>0</v>
      </c>
      <c r="T143" s="276">
        <f>SUMIFS('PCO Log'!$E60:$SJ60,'PCO Log'!$E$4:$SJ$4,"UNKN"&amp;"*")</f>
        <v>0</v>
      </c>
    </row>
    <row r="144" spans="1:20" x14ac:dyDescent="0.25">
      <c r="A144" s="273" t="s">
        <v>505</v>
      </c>
      <c r="B144" s="273">
        <f>'PCO Log'!EQ6</f>
        <v>0</v>
      </c>
      <c r="C144" s="273">
        <f>'PCO Log'!EQ4</f>
        <v>0</v>
      </c>
      <c r="D144" s="273">
        <f>'PCO Log'!EQ7</f>
        <v>0</v>
      </c>
      <c r="E144" s="273">
        <f>'PCO Log'!EQ3</f>
        <v>0</v>
      </c>
      <c r="F144" s="276">
        <f>'PCO Log'!EQ9</f>
        <v>0</v>
      </c>
      <c r="G144" s="277">
        <f>'PCO Log'!EQ5</f>
        <v>0</v>
      </c>
      <c r="K144" s="278">
        <v>80</v>
      </c>
      <c r="O144" s="273" t="str">
        <f>'Pay App 1'!C112</f>
        <v>Painting</v>
      </c>
      <c r="P144" s="276">
        <f>SUMIFS('PCO Log'!$E61:$SJ61,'PCO Log'!$E$4:$SJ$4,"AE ERROR"&amp;"*")</f>
        <v>0</v>
      </c>
      <c r="Q144" s="276">
        <f>SUMIFS('PCO Log'!$E61:$SJ61,'PCO Log'!$E$4:$SJ$4,"AE OMISS"&amp;"*")</f>
        <v>0</v>
      </c>
      <c r="R144" s="276">
        <f>SUMIFS('PCO Log'!$E61:$SJ61,'PCO Log'!$E$4:$SJ$4,"SCOPE DFCM"&amp;"*")</f>
        <v>0</v>
      </c>
      <c r="S144" s="276">
        <f>SUMIFS('PCO Log'!$E61:$SJ61,'PCO Log'!$E$4:$SJ$4,"SCOPE AGCY"&amp;"*")</f>
        <v>0</v>
      </c>
      <c r="T144" s="276">
        <f>SUMIFS('PCO Log'!$E61:$SJ61,'PCO Log'!$E$4:$SJ$4,"UNKN"&amp;"*")</f>
        <v>0</v>
      </c>
    </row>
    <row r="145" spans="1:20" x14ac:dyDescent="0.25">
      <c r="A145" s="273" t="s">
        <v>506</v>
      </c>
      <c r="B145" s="273">
        <f>'PCO Log'!ER6</f>
        <v>0</v>
      </c>
      <c r="C145" s="273">
        <f>'PCO Log'!ER4</f>
        <v>0</v>
      </c>
      <c r="D145" s="273">
        <f>'PCO Log'!ER7</f>
        <v>0</v>
      </c>
      <c r="E145" s="273">
        <f>'PCO Log'!ER3</f>
        <v>0</v>
      </c>
      <c r="F145" s="276">
        <f>'PCO Log'!ER9</f>
        <v>0</v>
      </c>
      <c r="G145" s="277">
        <f>'PCO Log'!ER5</f>
        <v>0</v>
      </c>
      <c r="K145" s="278">
        <v>81</v>
      </c>
      <c r="O145" s="273" t="str">
        <f>'Pay App 1'!C113</f>
        <v>Specialties</v>
      </c>
      <c r="P145" s="276">
        <f>SUMIFS('PCO Log'!$E62:$SJ62,'PCO Log'!$E$4:$SJ$4,"AE ERROR"&amp;"*")</f>
        <v>0</v>
      </c>
      <c r="Q145" s="276">
        <f>SUMIFS('PCO Log'!$E62:$SJ62,'PCO Log'!$E$4:$SJ$4,"AE OMISS"&amp;"*")</f>
        <v>0</v>
      </c>
      <c r="R145" s="276">
        <f>SUMIFS('PCO Log'!$E62:$SJ62,'PCO Log'!$E$4:$SJ$4,"SCOPE DFCM"&amp;"*")</f>
        <v>0</v>
      </c>
      <c r="S145" s="276">
        <f>SUMIFS('PCO Log'!$E62:$SJ62,'PCO Log'!$E$4:$SJ$4,"SCOPE AGCY"&amp;"*")</f>
        <v>0</v>
      </c>
      <c r="T145" s="276">
        <f>SUMIFS('PCO Log'!$E62:$SJ62,'PCO Log'!$E$4:$SJ$4,"UNKN"&amp;"*")</f>
        <v>0</v>
      </c>
    </row>
    <row r="146" spans="1:20" x14ac:dyDescent="0.25">
      <c r="A146" s="273" t="s">
        <v>507</v>
      </c>
      <c r="B146" s="273">
        <f>'PCO Log'!ES6</f>
        <v>0</v>
      </c>
      <c r="C146" s="273">
        <f>'PCO Log'!ES4</f>
        <v>0</v>
      </c>
      <c r="D146" s="273">
        <f>'PCO Log'!ES7</f>
        <v>0</v>
      </c>
      <c r="E146" s="273">
        <f>'PCO Log'!ES3</f>
        <v>0</v>
      </c>
      <c r="F146" s="276">
        <f>'PCO Log'!ES9</f>
        <v>0</v>
      </c>
      <c r="G146" s="277">
        <f>'PCO Log'!ES5</f>
        <v>0</v>
      </c>
      <c r="K146" s="278">
        <v>82</v>
      </c>
      <c r="O146" s="273" t="str">
        <f>'Pay App 1'!C114</f>
        <v>Exterior Signage</v>
      </c>
      <c r="P146" s="276">
        <f>SUMIFS('PCO Log'!$E63:$SJ63,'PCO Log'!$E$4:$SJ$4,"AE ERROR"&amp;"*")</f>
        <v>0</v>
      </c>
      <c r="Q146" s="276">
        <f>SUMIFS('PCO Log'!$E63:$SJ63,'PCO Log'!$E$4:$SJ$4,"AE OMISS"&amp;"*")</f>
        <v>0</v>
      </c>
      <c r="R146" s="276">
        <f>SUMIFS('PCO Log'!$E63:$SJ63,'PCO Log'!$E$4:$SJ$4,"SCOPE DFCM"&amp;"*")</f>
        <v>0</v>
      </c>
      <c r="S146" s="276">
        <f>SUMIFS('PCO Log'!$E63:$SJ63,'PCO Log'!$E$4:$SJ$4,"SCOPE AGCY"&amp;"*")</f>
        <v>0</v>
      </c>
      <c r="T146" s="276">
        <f>SUMIFS('PCO Log'!$E63:$SJ63,'PCO Log'!$E$4:$SJ$4,"UNKN"&amp;"*")</f>
        <v>0</v>
      </c>
    </row>
    <row r="147" spans="1:20" x14ac:dyDescent="0.25">
      <c r="A147" s="273" t="s">
        <v>508</v>
      </c>
      <c r="B147" s="273">
        <f>'PCO Log'!ET6</f>
        <v>0</v>
      </c>
      <c r="C147" s="273">
        <f>'PCO Log'!ET4</f>
        <v>0</v>
      </c>
      <c r="D147" s="273">
        <f>'PCO Log'!ET7</f>
        <v>0</v>
      </c>
      <c r="E147" s="273">
        <f>'PCO Log'!ET3</f>
        <v>0</v>
      </c>
      <c r="F147" s="276">
        <f>'PCO Log'!ET9</f>
        <v>0</v>
      </c>
      <c r="G147" s="277">
        <f>'PCO Log'!ET5</f>
        <v>0</v>
      </c>
      <c r="K147" s="278">
        <v>83</v>
      </c>
      <c r="O147" s="273" t="str">
        <f>'Pay App 1'!C115</f>
        <v>Interior Signage</v>
      </c>
      <c r="P147" s="276">
        <f>SUMIFS('PCO Log'!$E64:$SJ64,'PCO Log'!$E$4:$SJ$4,"AE ERROR"&amp;"*")</f>
        <v>0</v>
      </c>
      <c r="Q147" s="276">
        <f>SUMIFS('PCO Log'!$E64:$SJ64,'PCO Log'!$E$4:$SJ$4,"AE OMISS"&amp;"*")</f>
        <v>0</v>
      </c>
      <c r="R147" s="276">
        <f>SUMIFS('PCO Log'!$E64:$SJ64,'PCO Log'!$E$4:$SJ$4,"SCOPE DFCM"&amp;"*")</f>
        <v>0</v>
      </c>
      <c r="S147" s="276">
        <f>SUMIFS('PCO Log'!$E64:$SJ64,'PCO Log'!$E$4:$SJ$4,"SCOPE AGCY"&amp;"*")</f>
        <v>0</v>
      </c>
      <c r="T147" s="276">
        <f>SUMIFS('PCO Log'!$E64:$SJ64,'PCO Log'!$E$4:$SJ$4,"UNKN"&amp;"*")</f>
        <v>0</v>
      </c>
    </row>
    <row r="148" spans="1:20" x14ac:dyDescent="0.25">
      <c r="A148" s="273" t="s">
        <v>509</v>
      </c>
      <c r="B148" s="273">
        <f>'PCO Log'!EU6</f>
        <v>0</v>
      </c>
      <c r="C148" s="273">
        <f>'PCO Log'!EU4</f>
        <v>0</v>
      </c>
      <c r="D148" s="273">
        <f>'PCO Log'!EU7</f>
        <v>0</v>
      </c>
      <c r="E148" s="273">
        <f>'PCO Log'!EU3</f>
        <v>0</v>
      </c>
      <c r="F148" s="276">
        <f>'PCO Log'!EU9</f>
        <v>0</v>
      </c>
      <c r="G148" s="277">
        <f>'PCO Log'!EU5</f>
        <v>0</v>
      </c>
      <c r="K148" s="278">
        <v>84</v>
      </c>
      <c r="O148" s="273" t="str">
        <f>'Pay App 1'!C116</f>
        <v>Dock Equipment</v>
      </c>
      <c r="P148" s="276">
        <f>SUMIFS('PCO Log'!$E65:$SJ65,'PCO Log'!$E$4:$SJ$4,"AE ERROR"&amp;"*")</f>
        <v>0</v>
      </c>
      <c r="Q148" s="276">
        <f>SUMIFS('PCO Log'!$E65:$SJ65,'PCO Log'!$E$4:$SJ$4,"AE OMISS"&amp;"*")</f>
        <v>0</v>
      </c>
      <c r="R148" s="276">
        <f>SUMIFS('PCO Log'!$E65:$SJ65,'PCO Log'!$E$4:$SJ$4,"SCOPE DFCM"&amp;"*")</f>
        <v>0</v>
      </c>
      <c r="S148" s="276">
        <f>SUMIFS('PCO Log'!$E65:$SJ65,'PCO Log'!$E$4:$SJ$4,"SCOPE AGCY"&amp;"*")</f>
        <v>0</v>
      </c>
      <c r="T148" s="276">
        <f>SUMIFS('PCO Log'!$E65:$SJ65,'PCO Log'!$E$4:$SJ$4,"UNKN"&amp;"*")</f>
        <v>0</v>
      </c>
    </row>
    <row r="149" spans="1:20" x14ac:dyDescent="0.25">
      <c r="A149" s="273" t="s">
        <v>510</v>
      </c>
      <c r="B149" s="273">
        <f>'PCO Log'!EV6</f>
        <v>0</v>
      </c>
      <c r="C149" s="273">
        <f>'PCO Log'!EV4</f>
        <v>0</v>
      </c>
      <c r="D149" s="273">
        <f>'PCO Log'!EV7</f>
        <v>0</v>
      </c>
      <c r="E149" s="273">
        <f>'PCO Log'!EV3</f>
        <v>0</v>
      </c>
      <c r="F149" s="276">
        <f>'PCO Log'!EV9</f>
        <v>0</v>
      </c>
      <c r="G149" s="277">
        <f>'PCO Log'!EV5</f>
        <v>0</v>
      </c>
      <c r="K149" s="278">
        <v>85</v>
      </c>
      <c r="O149" s="273" t="str">
        <f>'Pay App 1'!C117</f>
        <v>Food Service Equipment</v>
      </c>
      <c r="P149" s="276">
        <f>SUMIFS('PCO Log'!$E66:$SJ66,'PCO Log'!$E$4:$SJ$4,"AE ERROR"&amp;"*")</f>
        <v>0</v>
      </c>
      <c r="Q149" s="276">
        <f>SUMIFS('PCO Log'!$E66:$SJ66,'PCO Log'!$E$4:$SJ$4,"AE OMISS"&amp;"*")</f>
        <v>0</v>
      </c>
      <c r="R149" s="276">
        <f>SUMIFS('PCO Log'!$E66:$SJ66,'PCO Log'!$E$4:$SJ$4,"SCOPE DFCM"&amp;"*")</f>
        <v>0</v>
      </c>
      <c r="S149" s="276">
        <f>SUMIFS('PCO Log'!$E66:$SJ66,'PCO Log'!$E$4:$SJ$4,"SCOPE AGCY"&amp;"*")</f>
        <v>0</v>
      </c>
      <c r="T149" s="276">
        <f>SUMIFS('PCO Log'!$E66:$SJ66,'PCO Log'!$E$4:$SJ$4,"UNKN"&amp;"*")</f>
        <v>0</v>
      </c>
    </row>
    <row r="150" spans="1:20" x14ac:dyDescent="0.25">
      <c r="A150" s="273" t="s">
        <v>511</v>
      </c>
      <c r="B150" s="273">
        <f>'PCO Log'!EW6</f>
        <v>0</v>
      </c>
      <c r="C150" s="273">
        <f>'PCO Log'!EW4</f>
        <v>0</v>
      </c>
      <c r="D150" s="273">
        <f>'PCO Log'!EW7</f>
        <v>0</v>
      </c>
      <c r="E150" s="273">
        <f>'PCO Log'!EW3</f>
        <v>0</v>
      </c>
      <c r="F150" s="276">
        <f>'PCO Log'!EW9</f>
        <v>0</v>
      </c>
      <c r="G150" s="277">
        <f>'PCO Log'!EW5</f>
        <v>0</v>
      </c>
      <c r="K150" s="278">
        <v>86</v>
      </c>
      <c r="O150" s="273" t="str">
        <f>'Pay App 1'!C118</f>
        <v>Lab/Mechanical Equipment</v>
      </c>
      <c r="P150" s="276">
        <f>SUMIFS('PCO Log'!$E67:$SJ67,'PCO Log'!$E$4:$SJ$4,"AE ERROR"&amp;"*")</f>
        <v>0</v>
      </c>
      <c r="Q150" s="276">
        <f>SUMIFS('PCO Log'!$E67:$SJ67,'PCO Log'!$E$4:$SJ$4,"AE OMISS"&amp;"*")</f>
        <v>0</v>
      </c>
      <c r="R150" s="276">
        <f>SUMIFS('PCO Log'!$E67:$SJ67,'PCO Log'!$E$4:$SJ$4,"SCOPE DFCM"&amp;"*")</f>
        <v>0</v>
      </c>
      <c r="S150" s="276">
        <f>SUMIFS('PCO Log'!$E67:$SJ67,'PCO Log'!$E$4:$SJ$4,"SCOPE AGCY"&amp;"*")</f>
        <v>0</v>
      </c>
      <c r="T150" s="276">
        <f>SUMIFS('PCO Log'!$E67:$SJ67,'PCO Log'!$E$4:$SJ$4,"UNKN"&amp;"*")</f>
        <v>0</v>
      </c>
    </row>
    <row r="151" spans="1:20" x14ac:dyDescent="0.25">
      <c r="A151" s="273" t="s">
        <v>512</v>
      </c>
      <c r="B151" s="273">
        <f>'PCO Log'!EX6</f>
        <v>0</v>
      </c>
      <c r="C151" s="273">
        <f>'PCO Log'!EX4</f>
        <v>0</v>
      </c>
      <c r="D151" s="273">
        <f>'PCO Log'!EX7</f>
        <v>0</v>
      </c>
      <c r="E151" s="273">
        <f>'PCO Log'!EX3</f>
        <v>0</v>
      </c>
      <c r="F151" s="276">
        <f>'PCO Log'!EX9</f>
        <v>0</v>
      </c>
      <c r="G151" s="277">
        <f>'PCO Log'!EX5</f>
        <v>0</v>
      </c>
      <c r="K151" s="278">
        <v>87</v>
      </c>
      <c r="O151" s="273" t="str">
        <f>'Pay App 1'!C119</f>
        <v>Athletic Equipment</v>
      </c>
      <c r="P151" s="276">
        <f>SUMIFS('PCO Log'!$E68:$SJ68,'PCO Log'!$E$4:$SJ$4,"AE ERROR"&amp;"*")</f>
        <v>0</v>
      </c>
      <c r="Q151" s="276">
        <f>SUMIFS('PCO Log'!$E68:$SJ68,'PCO Log'!$E$4:$SJ$4,"AE OMISS"&amp;"*")</f>
        <v>0</v>
      </c>
      <c r="R151" s="276">
        <f>SUMIFS('PCO Log'!$E68:$SJ68,'PCO Log'!$E$4:$SJ$4,"SCOPE DFCM"&amp;"*")</f>
        <v>0</v>
      </c>
      <c r="S151" s="276">
        <f>SUMIFS('PCO Log'!$E68:$SJ68,'PCO Log'!$E$4:$SJ$4,"SCOPE AGCY"&amp;"*")</f>
        <v>0</v>
      </c>
      <c r="T151" s="276">
        <f>SUMIFS('PCO Log'!$E68:$SJ68,'PCO Log'!$E$4:$SJ$4,"UNKN"&amp;"*")</f>
        <v>0</v>
      </c>
    </row>
    <row r="152" spans="1:20" x14ac:dyDescent="0.25">
      <c r="A152" s="273" t="s">
        <v>513</v>
      </c>
      <c r="B152" s="273">
        <f>'PCO Log'!EY6</f>
        <v>0</v>
      </c>
      <c r="C152" s="273">
        <f>'PCO Log'!EY4</f>
        <v>0</v>
      </c>
      <c r="D152" s="273">
        <f>'PCO Log'!EY7</f>
        <v>0</v>
      </c>
      <c r="E152" s="273">
        <f>'PCO Log'!EY3</f>
        <v>0</v>
      </c>
      <c r="F152" s="276">
        <f>'PCO Log'!EY9</f>
        <v>0</v>
      </c>
      <c r="G152" s="277">
        <f>'PCO Log'!EY5</f>
        <v>0</v>
      </c>
      <c r="K152" s="278">
        <v>88</v>
      </c>
      <c r="O152" s="273" t="str">
        <f>'Pay App 1'!C120</f>
        <v>Equipment (other)</v>
      </c>
      <c r="P152" s="276">
        <f>SUMIFS('PCO Log'!$E69:$SJ69,'PCO Log'!$E$4:$SJ$4,"AE ERROR"&amp;"*")</f>
        <v>0</v>
      </c>
      <c r="Q152" s="276">
        <f>SUMIFS('PCO Log'!$E69:$SJ69,'PCO Log'!$E$4:$SJ$4,"AE OMISS"&amp;"*")</f>
        <v>0</v>
      </c>
      <c r="R152" s="276">
        <f>SUMIFS('PCO Log'!$E69:$SJ69,'PCO Log'!$E$4:$SJ$4,"SCOPE DFCM"&amp;"*")</f>
        <v>0</v>
      </c>
      <c r="S152" s="276">
        <f>SUMIFS('PCO Log'!$E69:$SJ69,'PCO Log'!$E$4:$SJ$4,"SCOPE AGCY"&amp;"*")</f>
        <v>0</v>
      </c>
      <c r="T152" s="276">
        <f>SUMIFS('PCO Log'!$E69:$SJ69,'PCO Log'!$E$4:$SJ$4,"UNKN"&amp;"*")</f>
        <v>0</v>
      </c>
    </row>
    <row r="153" spans="1:20" x14ac:dyDescent="0.25">
      <c r="A153" s="273" t="s">
        <v>514</v>
      </c>
      <c r="B153" s="273">
        <f>'PCO Log'!EZ6</f>
        <v>0</v>
      </c>
      <c r="C153" s="273">
        <f>'PCO Log'!EZ4</f>
        <v>0</v>
      </c>
      <c r="D153" s="273">
        <f>'PCO Log'!EZ7</f>
        <v>0</v>
      </c>
      <c r="E153" s="273">
        <f>'PCO Log'!EZ3</f>
        <v>0</v>
      </c>
      <c r="F153" s="276">
        <f>'PCO Log'!EZ9</f>
        <v>0</v>
      </c>
      <c r="G153" s="277">
        <f>'PCO Log'!EZ5</f>
        <v>0</v>
      </c>
      <c r="K153" s="278">
        <v>89</v>
      </c>
      <c r="O153" s="273" t="str">
        <f>'Pay App 1'!C121</f>
        <v xml:space="preserve">Furnishings </v>
      </c>
      <c r="P153" s="276">
        <f>SUMIFS('PCO Log'!$E70:$SJ70,'PCO Log'!$E$4:$SJ$4,"AE ERROR"&amp;"*")</f>
        <v>0</v>
      </c>
      <c r="Q153" s="276">
        <f>SUMIFS('PCO Log'!$E70:$SJ70,'PCO Log'!$E$4:$SJ$4,"AE OMISS"&amp;"*")</f>
        <v>0</v>
      </c>
      <c r="R153" s="276">
        <f>SUMIFS('PCO Log'!$E70:$SJ70,'PCO Log'!$E$4:$SJ$4,"SCOPE DFCM"&amp;"*")</f>
        <v>0</v>
      </c>
      <c r="S153" s="276">
        <f>SUMIFS('PCO Log'!$E70:$SJ70,'PCO Log'!$E$4:$SJ$4,"SCOPE AGCY"&amp;"*")</f>
        <v>0</v>
      </c>
      <c r="T153" s="276">
        <f>SUMIFS('PCO Log'!$E70:$SJ70,'PCO Log'!$E$4:$SJ$4,"UNKN"&amp;"*")</f>
        <v>0</v>
      </c>
    </row>
    <row r="154" spans="1:20" x14ac:dyDescent="0.25">
      <c r="A154" s="273" t="s">
        <v>515</v>
      </c>
      <c r="B154" s="273">
        <f>'PCO Log'!FA6</f>
        <v>0</v>
      </c>
      <c r="C154" s="273">
        <f>'PCO Log'!FA4</f>
        <v>0</v>
      </c>
      <c r="D154" s="273">
        <f>'PCO Log'!FA7</f>
        <v>0</v>
      </c>
      <c r="E154" s="273">
        <f>'PCO Log'!FA3</f>
        <v>0</v>
      </c>
      <c r="F154" s="276">
        <f>'PCO Log'!FA9</f>
        <v>0</v>
      </c>
      <c r="G154" s="277">
        <f>'PCO Log'!FA5</f>
        <v>0</v>
      </c>
      <c r="K154" s="278">
        <v>90</v>
      </c>
      <c r="O154" s="273" t="str">
        <f>'Pay App 1'!C122</f>
        <v>Window Coverings</v>
      </c>
      <c r="P154" s="276">
        <f>SUMIFS('PCO Log'!$E71:$SJ71,'PCO Log'!$E$4:$SJ$4,"AE ERROR"&amp;"*")</f>
        <v>0</v>
      </c>
      <c r="Q154" s="276">
        <f>SUMIFS('PCO Log'!$E71:$SJ71,'PCO Log'!$E$4:$SJ$4,"AE OMISS"&amp;"*")</f>
        <v>0</v>
      </c>
      <c r="R154" s="276">
        <f>SUMIFS('PCO Log'!$E71:$SJ71,'PCO Log'!$E$4:$SJ$4,"SCOPE DFCM"&amp;"*")</f>
        <v>0</v>
      </c>
      <c r="S154" s="276">
        <f>SUMIFS('PCO Log'!$E71:$SJ71,'PCO Log'!$E$4:$SJ$4,"SCOPE AGCY"&amp;"*")</f>
        <v>0</v>
      </c>
      <c r="T154" s="276">
        <f>SUMIFS('PCO Log'!$E71:$SJ71,'PCO Log'!$E$4:$SJ$4,"UNKN"&amp;"*")</f>
        <v>0</v>
      </c>
    </row>
    <row r="155" spans="1:20" x14ac:dyDescent="0.25">
      <c r="A155" s="273" t="s">
        <v>516</v>
      </c>
      <c r="B155" s="273">
        <f>'PCO Log'!FB6</f>
        <v>0</v>
      </c>
      <c r="C155" s="273">
        <f>'PCO Log'!FB4</f>
        <v>0</v>
      </c>
      <c r="D155" s="273">
        <f>'PCO Log'!FB7</f>
        <v>0</v>
      </c>
      <c r="E155" s="273">
        <f>'PCO Log'!FB3</f>
        <v>0</v>
      </c>
      <c r="F155" s="276">
        <f>'PCO Log'!FB9</f>
        <v>0</v>
      </c>
      <c r="G155" s="277">
        <f>'PCO Log'!FB5</f>
        <v>0</v>
      </c>
      <c r="K155" s="278">
        <v>91</v>
      </c>
      <c r="O155" s="273" t="str">
        <f>'Pay App 1'!C123</f>
        <v>Fixed Seating</v>
      </c>
      <c r="P155" s="276">
        <f>SUMIFS('PCO Log'!$E72:$SJ72,'PCO Log'!$E$4:$SJ$4,"AE ERROR"&amp;"*")</f>
        <v>0</v>
      </c>
      <c r="Q155" s="276">
        <f>SUMIFS('PCO Log'!$E72:$SJ72,'PCO Log'!$E$4:$SJ$4,"AE OMISS"&amp;"*")</f>
        <v>0</v>
      </c>
      <c r="R155" s="276">
        <f>SUMIFS('PCO Log'!$E72:$SJ72,'PCO Log'!$E$4:$SJ$4,"SCOPE DFCM"&amp;"*")</f>
        <v>0</v>
      </c>
      <c r="S155" s="276">
        <f>SUMIFS('PCO Log'!$E72:$SJ72,'PCO Log'!$E$4:$SJ$4,"SCOPE AGCY"&amp;"*")</f>
        <v>0</v>
      </c>
      <c r="T155" s="276">
        <f>SUMIFS('PCO Log'!$E72:$SJ72,'PCO Log'!$E$4:$SJ$4,"UNKN"&amp;"*")</f>
        <v>0</v>
      </c>
    </row>
    <row r="156" spans="1:20" x14ac:dyDescent="0.25">
      <c r="A156" s="273" t="s">
        <v>517</v>
      </c>
      <c r="B156" s="273">
        <f>'PCO Log'!FC6</f>
        <v>0</v>
      </c>
      <c r="C156" s="273">
        <f>'PCO Log'!FC4</f>
        <v>0</v>
      </c>
      <c r="D156" s="273">
        <f>'PCO Log'!FC7</f>
        <v>0</v>
      </c>
      <c r="E156" s="273">
        <f>'PCO Log'!FC3</f>
        <v>0</v>
      </c>
      <c r="F156" s="276">
        <f>'PCO Log'!FC9</f>
        <v>0</v>
      </c>
      <c r="G156" s="277">
        <f>'PCO Log'!FC5</f>
        <v>0</v>
      </c>
      <c r="K156" s="278">
        <v>92</v>
      </c>
      <c r="O156" s="273" t="str">
        <f>'Pay App 1'!C124</f>
        <v>Special Construction (Other)</v>
      </c>
      <c r="P156" s="276">
        <f>SUMIFS('PCO Log'!$E73:$SJ73,'PCO Log'!$E$4:$SJ$4,"AE ERROR"&amp;"*")</f>
        <v>0</v>
      </c>
      <c r="Q156" s="276">
        <f>SUMIFS('PCO Log'!$E73:$SJ73,'PCO Log'!$E$4:$SJ$4,"AE OMISS"&amp;"*")</f>
        <v>0</v>
      </c>
      <c r="R156" s="276">
        <f>SUMIFS('PCO Log'!$E73:$SJ73,'PCO Log'!$E$4:$SJ$4,"SCOPE DFCM"&amp;"*")</f>
        <v>0</v>
      </c>
      <c r="S156" s="276">
        <f>SUMIFS('PCO Log'!$E73:$SJ73,'PCO Log'!$E$4:$SJ$4,"SCOPE AGCY"&amp;"*")</f>
        <v>0</v>
      </c>
      <c r="T156" s="276">
        <f>SUMIFS('PCO Log'!$E73:$SJ73,'PCO Log'!$E$4:$SJ$4,"UNKN"&amp;"*")</f>
        <v>0</v>
      </c>
    </row>
    <row r="157" spans="1:20" x14ac:dyDescent="0.25">
      <c r="A157" s="273" t="s">
        <v>518</v>
      </c>
      <c r="B157" s="273">
        <f>'PCO Log'!FD6</f>
        <v>0</v>
      </c>
      <c r="C157" s="273">
        <f>'PCO Log'!FD4</f>
        <v>0</v>
      </c>
      <c r="D157" s="273">
        <f>'PCO Log'!FD7</f>
        <v>0</v>
      </c>
      <c r="E157" s="273">
        <f>'PCO Log'!FD3</f>
        <v>0</v>
      </c>
      <c r="F157" s="276">
        <f>'PCO Log'!FD9</f>
        <v>0</v>
      </c>
      <c r="G157" s="277">
        <f>'PCO Log'!FD5</f>
        <v>0</v>
      </c>
      <c r="K157" s="278">
        <v>93</v>
      </c>
      <c r="O157" s="273" t="str">
        <f>'Pay App 1'!C125</f>
        <v>Sound &amp; Vibration Control</v>
      </c>
      <c r="P157" s="276">
        <f>SUMIFS('PCO Log'!$E74:$SJ74,'PCO Log'!$E$4:$SJ$4,"AE ERROR"&amp;"*")</f>
        <v>0</v>
      </c>
      <c r="Q157" s="276">
        <f>SUMIFS('PCO Log'!$E74:$SJ74,'PCO Log'!$E$4:$SJ$4,"AE OMISS"&amp;"*")</f>
        <v>0</v>
      </c>
      <c r="R157" s="276">
        <f>SUMIFS('PCO Log'!$E74:$SJ74,'PCO Log'!$E$4:$SJ$4,"SCOPE DFCM"&amp;"*")</f>
        <v>0</v>
      </c>
      <c r="S157" s="276">
        <f>SUMIFS('PCO Log'!$E74:$SJ74,'PCO Log'!$E$4:$SJ$4,"SCOPE AGCY"&amp;"*")</f>
        <v>0</v>
      </c>
      <c r="T157" s="276">
        <f>SUMIFS('PCO Log'!$E74:$SJ74,'PCO Log'!$E$4:$SJ$4,"UNKN"&amp;"*")</f>
        <v>0</v>
      </c>
    </row>
    <row r="158" spans="1:20" x14ac:dyDescent="0.25">
      <c r="A158" s="273" t="s">
        <v>519</v>
      </c>
      <c r="B158" s="273">
        <f>'PCO Log'!FE6</f>
        <v>0</v>
      </c>
      <c r="C158" s="273">
        <f>'PCO Log'!FE4</f>
        <v>0</v>
      </c>
      <c r="D158" s="273">
        <f>'PCO Log'!FE7</f>
        <v>0</v>
      </c>
      <c r="E158" s="273">
        <f>'PCO Log'!FE3</f>
        <v>0</v>
      </c>
      <c r="F158" s="276">
        <f>'PCO Log'!FE9</f>
        <v>0</v>
      </c>
      <c r="G158" s="277">
        <f>'PCO Log'!FE5</f>
        <v>0</v>
      </c>
      <c r="K158" s="278">
        <v>94</v>
      </c>
      <c r="O158" s="273" t="str">
        <f>'Pay App 1'!C126</f>
        <v>Elevator</v>
      </c>
      <c r="P158" s="276">
        <f>SUMIFS('PCO Log'!$E75:$SJ75,'PCO Log'!$E$4:$SJ$4,"AE ERROR"&amp;"*")</f>
        <v>0</v>
      </c>
      <c r="Q158" s="276">
        <f>SUMIFS('PCO Log'!$E75:$SJ75,'PCO Log'!$E$4:$SJ$4,"AE OMISS"&amp;"*")</f>
        <v>0</v>
      </c>
      <c r="R158" s="276">
        <f>SUMIFS('PCO Log'!$E75:$SJ75,'PCO Log'!$E$4:$SJ$4,"SCOPE DFCM"&amp;"*")</f>
        <v>0</v>
      </c>
      <c r="S158" s="276">
        <f>SUMIFS('PCO Log'!$E75:$SJ75,'PCO Log'!$E$4:$SJ$4,"SCOPE AGCY"&amp;"*")</f>
        <v>0</v>
      </c>
      <c r="T158" s="276">
        <f>SUMIFS('PCO Log'!$E75:$SJ75,'PCO Log'!$E$4:$SJ$4,"UNKN"&amp;"*")</f>
        <v>0</v>
      </c>
    </row>
    <row r="159" spans="1:20" x14ac:dyDescent="0.25">
      <c r="A159" s="273" t="s">
        <v>520</v>
      </c>
      <c r="B159" s="273">
        <f>'PCO Log'!FF6</f>
        <v>0</v>
      </c>
      <c r="C159" s="273">
        <f>'PCO Log'!FF4</f>
        <v>0</v>
      </c>
      <c r="D159" s="273">
        <f>'PCO Log'!FF7</f>
        <v>0</v>
      </c>
      <c r="E159" s="273">
        <f>'PCO Log'!FF3</f>
        <v>0</v>
      </c>
      <c r="F159" s="276">
        <f>'PCO Log'!FF9</f>
        <v>0</v>
      </c>
      <c r="G159" s="277">
        <f>'PCO Log'!FF5</f>
        <v>0</v>
      </c>
      <c r="K159" s="278">
        <v>95</v>
      </c>
      <c r="O159" s="273" t="str">
        <f>'Pay App 1'!C127</f>
        <v>Lifts</v>
      </c>
      <c r="P159" s="276">
        <f>SUMIFS('PCO Log'!$E76:$SJ76,'PCO Log'!$E$4:$SJ$4,"AE ERROR"&amp;"*")</f>
        <v>0</v>
      </c>
      <c r="Q159" s="276">
        <f>SUMIFS('PCO Log'!$E76:$SJ76,'PCO Log'!$E$4:$SJ$4,"AE OMISS"&amp;"*")</f>
        <v>0</v>
      </c>
      <c r="R159" s="276">
        <f>SUMIFS('PCO Log'!$E76:$SJ76,'PCO Log'!$E$4:$SJ$4,"SCOPE DFCM"&amp;"*")</f>
        <v>0</v>
      </c>
      <c r="S159" s="276">
        <f>SUMIFS('PCO Log'!$E76:$SJ76,'PCO Log'!$E$4:$SJ$4,"SCOPE AGCY"&amp;"*")</f>
        <v>0</v>
      </c>
      <c r="T159" s="276">
        <f>SUMIFS('PCO Log'!$E76:$SJ76,'PCO Log'!$E$4:$SJ$4,"UNKN"&amp;"*")</f>
        <v>0</v>
      </c>
    </row>
    <row r="160" spans="1:20" x14ac:dyDescent="0.25">
      <c r="A160" s="273" t="s">
        <v>521</v>
      </c>
      <c r="B160" s="273">
        <f>'PCO Log'!FG6</f>
        <v>0</v>
      </c>
      <c r="C160" s="273">
        <f>'PCO Log'!FG4</f>
        <v>0</v>
      </c>
      <c r="D160" s="273">
        <f>'PCO Log'!FG7</f>
        <v>0</v>
      </c>
      <c r="E160" s="273">
        <f>'PCO Log'!FG3</f>
        <v>0</v>
      </c>
      <c r="F160" s="276">
        <f>'PCO Log'!FG9</f>
        <v>0</v>
      </c>
      <c r="G160" s="277">
        <f>'PCO Log'!FG5</f>
        <v>0</v>
      </c>
      <c r="K160" s="278">
        <v>96</v>
      </c>
      <c r="O160" s="273" t="str">
        <f>'Pay App 1'!C128</f>
        <v>Mechanical/Plumbing</v>
      </c>
      <c r="P160" s="276">
        <f>SUMIFS('PCO Log'!$E77:$SJ77,'PCO Log'!$E$4:$SJ$4,"AE ERROR"&amp;"*")</f>
        <v>0</v>
      </c>
      <c r="Q160" s="276">
        <f>SUMIFS('PCO Log'!$E77:$SJ77,'PCO Log'!$E$4:$SJ$4,"AE OMISS"&amp;"*")</f>
        <v>0</v>
      </c>
      <c r="R160" s="276">
        <f>SUMIFS('PCO Log'!$E77:$SJ77,'PCO Log'!$E$4:$SJ$4,"SCOPE DFCM"&amp;"*")</f>
        <v>0</v>
      </c>
      <c r="S160" s="276">
        <f>SUMIFS('PCO Log'!$E77:$SJ77,'PCO Log'!$E$4:$SJ$4,"SCOPE AGCY"&amp;"*")</f>
        <v>0</v>
      </c>
      <c r="T160" s="276">
        <f>SUMIFS('PCO Log'!$E77:$SJ77,'PCO Log'!$E$4:$SJ$4,"UNKN"&amp;"*")</f>
        <v>0</v>
      </c>
    </row>
    <row r="161" spans="1:20" x14ac:dyDescent="0.25">
      <c r="A161" s="273" t="s">
        <v>522</v>
      </c>
      <c r="B161" s="273">
        <f>'PCO Log'!FH6</f>
        <v>0</v>
      </c>
      <c r="C161" s="273">
        <f>'PCO Log'!FH4</f>
        <v>0</v>
      </c>
      <c r="D161" s="273">
        <f>'PCO Log'!FH7</f>
        <v>0</v>
      </c>
      <c r="E161" s="273">
        <f>'PCO Log'!FH3</f>
        <v>0</v>
      </c>
      <c r="F161" s="276">
        <f>'PCO Log'!FH9</f>
        <v>0</v>
      </c>
      <c r="G161" s="277">
        <f>'PCO Log'!FH5</f>
        <v>0</v>
      </c>
      <c r="K161" s="278">
        <v>97</v>
      </c>
      <c r="O161" s="273" t="str">
        <f>'Pay App 1'!C129</f>
        <v>Fire Sprinklers/Pumps</v>
      </c>
      <c r="P161" s="276">
        <f>SUMIFS('PCO Log'!$E78:$SJ78,'PCO Log'!$E$4:$SJ$4,"AE ERROR"&amp;"*")</f>
        <v>0</v>
      </c>
      <c r="Q161" s="276">
        <f>SUMIFS('PCO Log'!$E78:$SJ78,'PCO Log'!$E$4:$SJ$4,"AE OMISS"&amp;"*")</f>
        <v>0</v>
      </c>
      <c r="R161" s="276">
        <f>SUMIFS('PCO Log'!$E78:$SJ78,'PCO Log'!$E$4:$SJ$4,"SCOPE DFCM"&amp;"*")</f>
        <v>0</v>
      </c>
      <c r="S161" s="276">
        <f>SUMIFS('PCO Log'!$E78:$SJ78,'PCO Log'!$E$4:$SJ$4,"SCOPE AGCY"&amp;"*")</f>
        <v>0</v>
      </c>
      <c r="T161" s="276">
        <f>SUMIFS('PCO Log'!$E78:$SJ78,'PCO Log'!$E$4:$SJ$4,"UNKN"&amp;"*")</f>
        <v>0</v>
      </c>
    </row>
    <row r="162" spans="1:20" x14ac:dyDescent="0.25">
      <c r="A162" s="273" t="s">
        <v>523</v>
      </c>
      <c r="B162" s="273">
        <f>'PCO Log'!FI6</f>
        <v>0</v>
      </c>
      <c r="C162" s="273">
        <f>'PCO Log'!FI4</f>
        <v>0</v>
      </c>
      <c r="D162" s="273">
        <f>'PCO Log'!FI7</f>
        <v>0</v>
      </c>
      <c r="E162" s="273">
        <f>'PCO Log'!FI3</f>
        <v>0</v>
      </c>
      <c r="F162" s="276">
        <f>'PCO Log'!FI9</f>
        <v>0</v>
      </c>
      <c r="G162" s="277">
        <f>'PCO Log'!FI5</f>
        <v>0</v>
      </c>
      <c r="K162" s="278">
        <v>98</v>
      </c>
      <c r="O162" s="273" t="str">
        <f>'Pay App 1'!C130</f>
        <v>Plumbing</v>
      </c>
      <c r="P162" s="276">
        <f>SUMIFS('PCO Log'!$E79:$SJ79,'PCO Log'!$E$4:$SJ$4,"AE ERROR"&amp;"*")</f>
        <v>0</v>
      </c>
      <c r="Q162" s="276">
        <f>SUMIFS('PCO Log'!$E79:$SJ79,'PCO Log'!$E$4:$SJ$4,"AE OMISS"&amp;"*")</f>
        <v>0</v>
      </c>
      <c r="R162" s="276">
        <f>SUMIFS('PCO Log'!$E79:$SJ79,'PCO Log'!$E$4:$SJ$4,"SCOPE DFCM"&amp;"*")</f>
        <v>0</v>
      </c>
      <c r="S162" s="276">
        <f>SUMIFS('PCO Log'!$E79:$SJ79,'PCO Log'!$E$4:$SJ$4,"SCOPE AGCY"&amp;"*")</f>
        <v>0</v>
      </c>
      <c r="T162" s="276">
        <f>SUMIFS('PCO Log'!$E79:$SJ79,'PCO Log'!$E$4:$SJ$4,"UNKN"&amp;"*")</f>
        <v>0</v>
      </c>
    </row>
    <row r="163" spans="1:20" x14ac:dyDescent="0.25">
      <c r="A163" s="273" t="s">
        <v>524</v>
      </c>
      <c r="B163" s="273">
        <f>'PCO Log'!FJ6</f>
        <v>0</v>
      </c>
      <c r="C163" s="273">
        <f>'PCO Log'!FJ4</f>
        <v>0</v>
      </c>
      <c r="D163" s="273">
        <f>'PCO Log'!FJ7</f>
        <v>0</v>
      </c>
      <c r="E163" s="273">
        <f>'PCO Log'!FJ3</f>
        <v>0</v>
      </c>
      <c r="F163" s="276">
        <f>'PCO Log'!FJ9</f>
        <v>0</v>
      </c>
      <c r="G163" s="277">
        <f>'PCO Log'!FJ5</f>
        <v>0</v>
      </c>
      <c r="K163" s="278">
        <v>99</v>
      </c>
      <c r="O163" s="273" t="str">
        <f>'Pay App 1'!C131</f>
        <v>HVAC</v>
      </c>
      <c r="P163" s="276">
        <f>SUMIFS('PCO Log'!$E80:$SJ80,'PCO Log'!$E$4:$SJ$4,"AE ERROR"&amp;"*")</f>
        <v>0</v>
      </c>
      <c r="Q163" s="276">
        <f>SUMIFS('PCO Log'!$E80:$SJ80,'PCO Log'!$E$4:$SJ$4,"AE OMISS"&amp;"*")</f>
        <v>0</v>
      </c>
      <c r="R163" s="276">
        <f>SUMIFS('PCO Log'!$E80:$SJ80,'PCO Log'!$E$4:$SJ$4,"SCOPE DFCM"&amp;"*")</f>
        <v>0</v>
      </c>
      <c r="S163" s="276">
        <f>SUMIFS('PCO Log'!$E80:$SJ80,'PCO Log'!$E$4:$SJ$4,"SCOPE AGCY"&amp;"*")</f>
        <v>0</v>
      </c>
      <c r="T163" s="276">
        <f>SUMIFS('PCO Log'!$E80:$SJ80,'PCO Log'!$E$4:$SJ$4,"UNKN"&amp;"*")</f>
        <v>0</v>
      </c>
    </row>
    <row r="164" spans="1:20" x14ac:dyDescent="0.25">
      <c r="A164" s="273" t="s">
        <v>525</v>
      </c>
      <c r="B164" s="273">
        <f>'PCO Log'!FK6</f>
        <v>0</v>
      </c>
      <c r="C164" s="273">
        <f>'PCO Log'!FK4</f>
        <v>0</v>
      </c>
      <c r="D164" s="273">
        <f>'PCO Log'!FK7</f>
        <v>0</v>
      </c>
      <c r="E164" s="273">
        <f>'PCO Log'!FK3</f>
        <v>0</v>
      </c>
      <c r="F164" s="276">
        <f>'PCO Log'!FK9</f>
        <v>0</v>
      </c>
      <c r="G164" s="277">
        <f>'PCO Log'!FK5</f>
        <v>0</v>
      </c>
      <c r="K164" s="278">
        <v>100</v>
      </c>
      <c r="O164" s="273" t="str">
        <f>'Pay App 1'!C132</f>
        <v>Electrical</v>
      </c>
      <c r="P164" s="276">
        <f>SUMIFS('PCO Log'!$E81:$SJ81,'PCO Log'!$E$4:$SJ$4,"AE ERROR"&amp;"*")</f>
        <v>0</v>
      </c>
      <c r="Q164" s="276">
        <f>SUMIFS('PCO Log'!$E81:$SJ81,'PCO Log'!$E$4:$SJ$4,"AE OMISS"&amp;"*")</f>
        <v>0</v>
      </c>
      <c r="R164" s="276">
        <f>SUMIFS('PCO Log'!$E81:$SJ81,'PCO Log'!$E$4:$SJ$4,"SCOPE DFCM"&amp;"*")</f>
        <v>0</v>
      </c>
      <c r="S164" s="276">
        <f>SUMIFS('PCO Log'!$E81:$SJ81,'PCO Log'!$E$4:$SJ$4,"SCOPE AGCY"&amp;"*")</f>
        <v>0</v>
      </c>
      <c r="T164" s="276">
        <f>SUMIFS('PCO Log'!$E81:$SJ81,'PCO Log'!$E$4:$SJ$4,"UNKN"&amp;"*")</f>
        <v>0</v>
      </c>
    </row>
    <row r="165" spans="1:20" x14ac:dyDescent="0.25">
      <c r="A165" s="273" t="s">
        <v>526</v>
      </c>
      <c r="B165" s="273">
        <f>'PCO Log'!FL6</f>
        <v>0</v>
      </c>
      <c r="C165" s="273">
        <f>'PCO Log'!FL4</f>
        <v>0</v>
      </c>
      <c r="D165" s="273">
        <f>'PCO Log'!FL7</f>
        <v>0</v>
      </c>
      <c r="E165" s="273">
        <f>'PCO Log'!FL3</f>
        <v>0</v>
      </c>
      <c r="F165" s="276">
        <f>'PCO Log'!FL9</f>
        <v>0</v>
      </c>
      <c r="G165" s="277">
        <f>'PCO Log'!FL5</f>
        <v>0</v>
      </c>
      <c r="J165" s="279"/>
      <c r="O165" s="273" t="str">
        <f>'Pay App 1'!C133</f>
        <v>AV/IT/Cabling</v>
      </c>
      <c r="P165" s="276">
        <f>SUMIFS('PCO Log'!$E82:$SJ82,'PCO Log'!$E$4:$SJ$4,"AE ERROR"&amp;"*")</f>
        <v>0</v>
      </c>
      <c r="Q165" s="276">
        <f>SUMIFS('PCO Log'!$E82:$SJ82,'PCO Log'!$E$4:$SJ$4,"AE OMISS"&amp;"*")</f>
        <v>0</v>
      </c>
      <c r="R165" s="276">
        <f>SUMIFS('PCO Log'!$E82:$SJ82,'PCO Log'!$E$4:$SJ$4,"SCOPE DFCM"&amp;"*")</f>
        <v>0</v>
      </c>
      <c r="S165" s="276">
        <f>SUMIFS('PCO Log'!$E82:$SJ82,'PCO Log'!$E$4:$SJ$4,"SCOPE AGCY"&amp;"*")</f>
        <v>0</v>
      </c>
      <c r="T165" s="276">
        <f>SUMIFS('PCO Log'!$E82:$SJ82,'PCO Log'!$E$4:$SJ$4,"UNKN"&amp;"*")</f>
        <v>0</v>
      </c>
    </row>
    <row r="166" spans="1:20" x14ac:dyDescent="0.25">
      <c r="A166" s="273" t="s">
        <v>527</v>
      </c>
      <c r="B166" s="273">
        <f>'PCO Log'!FM6</f>
        <v>0</v>
      </c>
      <c r="C166" s="273">
        <f>'PCO Log'!FM4</f>
        <v>0</v>
      </c>
      <c r="D166" s="273">
        <f>'PCO Log'!FM7</f>
        <v>0</v>
      </c>
      <c r="E166" s="273">
        <f>'PCO Log'!FM3</f>
        <v>0</v>
      </c>
      <c r="F166" s="276">
        <f>'PCO Log'!FM9</f>
        <v>0</v>
      </c>
      <c r="G166" s="277">
        <f>'PCO Log'!FM5</f>
        <v>0</v>
      </c>
      <c r="J166" s="279"/>
      <c r="O166" s="273" t="str">
        <f>'Pay App 1'!C134</f>
        <v>Security/Access Control</v>
      </c>
      <c r="P166" s="276">
        <f>SUMIFS('PCO Log'!$E83:$SJ83,'PCO Log'!$E$4:$SJ$4,"AE ERROR"&amp;"*")</f>
        <v>0</v>
      </c>
      <c r="Q166" s="276">
        <f>SUMIFS('PCO Log'!$E83:$SJ83,'PCO Log'!$E$4:$SJ$4,"AE OMISS"&amp;"*")</f>
        <v>0</v>
      </c>
      <c r="R166" s="276">
        <f>SUMIFS('PCO Log'!$E83:$SJ83,'PCO Log'!$E$4:$SJ$4,"SCOPE DFCM"&amp;"*")</f>
        <v>0</v>
      </c>
      <c r="S166" s="276">
        <f>SUMIFS('PCO Log'!$E83:$SJ83,'PCO Log'!$E$4:$SJ$4,"SCOPE AGCY"&amp;"*")</f>
        <v>0</v>
      </c>
      <c r="T166" s="276">
        <f>SUMIFS('PCO Log'!$E83:$SJ83,'PCO Log'!$E$4:$SJ$4,"UNKN"&amp;"*")</f>
        <v>0</v>
      </c>
    </row>
    <row r="167" spans="1:20" x14ac:dyDescent="0.25">
      <c r="A167" s="273" t="s">
        <v>528</v>
      </c>
      <c r="B167" s="273">
        <f>'PCO Log'!FN6</f>
        <v>0</v>
      </c>
      <c r="C167" s="273">
        <f>'PCO Log'!FN4</f>
        <v>0</v>
      </c>
      <c r="D167" s="273">
        <f>'PCO Log'!FN7</f>
        <v>0</v>
      </c>
      <c r="E167" s="273">
        <f>'PCO Log'!FN3</f>
        <v>0</v>
      </c>
      <c r="F167" s="276">
        <f>'PCO Log'!FN9</f>
        <v>0</v>
      </c>
      <c r="G167" s="277">
        <f>'PCO Log'!FN5</f>
        <v>0</v>
      </c>
      <c r="O167" s="273" t="str">
        <f>'Pay App 1'!C135</f>
        <v>Electrical (other)</v>
      </c>
      <c r="P167" s="276">
        <f>SUMIFS('PCO Log'!$E84:$SJ84,'PCO Log'!$E$4:$SJ$4,"AE ERROR"&amp;"*")</f>
        <v>0</v>
      </c>
      <c r="Q167" s="276">
        <f>SUMIFS('PCO Log'!$E84:$SJ84,'PCO Log'!$E$4:$SJ$4,"AE OMISS"&amp;"*")</f>
        <v>0</v>
      </c>
      <c r="R167" s="276">
        <f>SUMIFS('PCO Log'!$E84:$SJ84,'PCO Log'!$E$4:$SJ$4,"SCOPE DFCM"&amp;"*")</f>
        <v>0</v>
      </c>
      <c r="S167" s="276">
        <f>SUMIFS('PCO Log'!$E84:$SJ84,'PCO Log'!$E$4:$SJ$4,"SCOPE AGCY"&amp;"*")</f>
        <v>0</v>
      </c>
      <c r="T167" s="276">
        <f>SUMIFS('PCO Log'!$E84:$SJ84,'PCO Log'!$E$4:$SJ$4,"UNKN"&amp;"*")</f>
        <v>0</v>
      </c>
    </row>
    <row r="168" spans="1:20" x14ac:dyDescent="0.25">
      <c r="A168" s="273" t="s">
        <v>529</v>
      </c>
      <c r="B168" s="273">
        <f>'PCO Log'!FO6</f>
        <v>0</v>
      </c>
      <c r="C168" s="273">
        <f>'PCO Log'!FO4</f>
        <v>0</v>
      </c>
      <c r="D168" s="273">
        <f>'PCO Log'!FO7</f>
        <v>0</v>
      </c>
      <c r="E168" s="273">
        <f>'PCO Log'!FO3</f>
        <v>0</v>
      </c>
      <c r="F168" s="276">
        <f>'PCO Log'!FO9</f>
        <v>0</v>
      </c>
      <c r="G168" s="277">
        <f>'PCO Log'!FO5</f>
        <v>0</v>
      </c>
      <c r="J168" s="279"/>
      <c r="O168" s="273" t="str">
        <f>'Pay App 1'!C136</f>
        <v>Building &amp; Site Earthwork</v>
      </c>
      <c r="P168" s="276">
        <f>SUMIFS('PCO Log'!$E85:$SJ85,'PCO Log'!$E$4:$SJ$4,"AE ERROR"&amp;"*")</f>
        <v>0</v>
      </c>
      <c r="Q168" s="276">
        <f>SUMIFS('PCO Log'!$E85:$SJ85,'PCO Log'!$E$4:$SJ$4,"AE OMISS"&amp;"*")</f>
        <v>0</v>
      </c>
      <c r="R168" s="276">
        <f>SUMIFS('PCO Log'!$E85:$SJ85,'PCO Log'!$E$4:$SJ$4,"SCOPE DFCM"&amp;"*")</f>
        <v>0</v>
      </c>
      <c r="S168" s="276">
        <f>SUMIFS('PCO Log'!$E85:$SJ85,'PCO Log'!$E$4:$SJ$4,"SCOPE AGCY"&amp;"*")</f>
        <v>0</v>
      </c>
      <c r="T168" s="276">
        <f>SUMIFS('PCO Log'!$E85:$SJ85,'PCO Log'!$E$4:$SJ$4,"UNKN"&amp;"*")</f>
        <v>0</v>
      </c>
    </row>
    <row r="169" spans="1:20" x14ac:dyDescent="0.25">
      <c r="A169" s="273" t="s">
        <v>530</v>
      </c>
      <c r="B169" s="273">
        <f>'PCO Log'!FP6</f>
        <v>0</v>
      </c>
      <c r="C169" s="273">
        <f>'PCO Log'!FP4</f>
        <v>0</v>
      </c>
      <c r="D169" s="273">
        <f>'PCO Log'!FP7</f>
        <v>0</v>
      </c>
      <c r="E169" s="273">
        <f>'PCO Log'!FP3</f>
        <v>0</v>
      </c>
      <c r="F169" s="276">
        <f>'PCO Log'!FP9</f>
        <v>0</v>
      </c>
      <c r="G169" s="277">
        <f>'PCO Log'!FP5</f>
        <v>0</v>
      </c>
      <c r="J169" s="279"/>
      <c r="O169" s="273" t="str">
        <f>'Pay App 1'!C137</f>
        <v>Shoring/Pilings/Piers/Caissons</v>
      </c>
      <c r="P169" s="276">
        <f>SUMIFS('PCO Log'!$E86:$SJ86,'PCO Log'!$E$4:$SJ$4,"AE ERROR"&amp;"*")</f>
        <v>0</v>
      </c>
      <c r="Q169" s="276">
        <f>SUMIFS('PCO Log'!$E86:$SJ86,'PCO Log'!$E$4:$SJ$4,"AE OMISS"&amp;"*")</f>
        <v>0</v>
      </c>
      <c r="R169" s="276">
        <f>SUMIFS('PCO Log'!$E86:$SJ86,'PCO Log'!$E$4:$SJ$4,"SCOPE DFCM"&amp;"*")</f>
        <v>0</v>
      </c>
      <c r="S169" s="276">
        <f>SUMIFS('PCO Log'!$E86:$SJ86,'PCO Log'!$E$4:$SJ$4,"SCOPE AGCY"&amp;"*")</f>
        <v>0</v>
      </c>
      <c r="T169" s="276">
        <f>SUMIFS('PCO Log'!$E86:$SJ86,'PCO Log'!$E$4:$SJ$4,"UNKN"&amp;"*")</f>
        <v>0</v>
      </c>
    </row>
    <row r="170" spans="1:20" x14ac:dyDescent="0.25">
      <c r="A170" s="273" t="s">
        <v>531</v>
      </c>
      <c r="B170" s="273">
        <f>'PCO Log'!FQ6</f>
        <v>0</v>
      </c>
      <c r="C170" s="273">
        <f>'PCO Log'!FQ4</f>
        <v>0</v>
      </c>
      <c r="D170" s="273">
        <f>'PCO Log'!FQ7</f>
        <v>0</v>
      </c>
      <c r="E170" s="273">
        <f>'PCO Log'!FQ3</f>
        <v>0</v>
      </c>
      <c r="F170" s="276">
        <f>'PCO Log'!FQ9</f>
        <v>0</v>
      </c>
      <c r="G170" s="277">
        <f>'PCO Log'!FQ5</f>
        <v>0</v>
      </c>
      <c r="J170" s="279"/>
      <c r="O170" s="273" t="str">
        <f>'Pay App 1'!C138</f>
        <v>Excavation Support &amp; Protection</v>
      </c>
      <c r="P170" s="276">
        <f>SUMIFS('PCO Log'!$E87:$SJ87,'PCO Log'!$E$4:$SJ$4,"AE ERROR"&amp;"*")</f>
        <v>0</v>
      </c>
      <c r="Q170" s="276">
        <f>SUMIFS('PCO Log'!$E87:$SJ87,'PCO Log'!$E$4:$SJ$4,"AE OMISS"&amp;"*")</f>
        <v>0</v>
      </c>
      <c r="R170" s="276">
        <f>SUMIFS('PCO Log'!$E87:$SJ87,'PCO Log'!$E$4:$SJ$4,"SCOPE DFCM"&amp;"*")</f>
        <v>0</v>
      </c>
      <c r="S170" s="276">
        <f>SUMIFS('PCO Log'!$E87:$SJ87,'PCO Log'!$E$4:$SJ$4,"SCOPE AGCY"&amp;"*")</f>
        <v>0</v>
      </c>
      <c r="T170" s="276">
        <f>SUMIFS('PCO Log'!$E87:$SJ87,'PCO Log'!$E$4:$SJ$4,"UNKN"&amp;"*")</f>
        <v>0</v>
      </c>
    </row>
    <row r="171" spans="1:20" x14ac:dyDescent="0.25">
      <c r="A171" s="273" t="s">
        <v>532</v>
      </c>
      <c r="B171" s="273">
        <f>'PCO Log'!FR6</f>
        <v>0</v>
      </c>
      <c r="C171" s="273">
        <f>'PCO Log'!FR4</f>
        <v>0</v>
      </c>
      <c r="D171" s="273">
        <f>'PCO Log'!FR7</f>
        <v>0</v>
      </c>
      <c r="E171" s="273">
        <f>'PCO Log'!FR3</f>
        <v>0</v>
      </c>
      <c r="F171" s="276">
        <f>'PCO Log'!FR9</f>
        <v>0</v>
      </c>
      <c r="G171" s="277">
        <f>'PCO Log'!FR5</f>
        <v>0</v>
      </c>
      <c r="J171" s="279"/>
      <c r="O171" s="273" t="str">
        <f>'Pay App 1'!C139</f>
        <v>Asphalt Paving</v>
      </c>
      <c r="P171" s="276">
        <f>SUMIFS('PCO Log'!$E88:$SJ88,'PCO Log'!$E$4:$SJ$4,"AE ERROR"&amp;"*")</f>
        <v>0</v>
      </c>
      <c r="Q171" s="276">
        <f>SUMIFS('PCO Log'!$E88:$SJ88,'PCO Log'!$E$4:$SJ$4,"AE OMISS"&amp;"*")</f>
        <v>0</v>
      </c>
      <c r="R171" s="276">
        <f>SUMIFS('PCO Log'!$E88:$SJ88,'PCO Log'!$E$4:$SJ$4,"SCOPE DFCM"&amp;"*")</f>
        <v>0</v>
      </c>
      <c r="S171" s="276">
        <f>SUMIFS('PCO Log'!$E88:$SJ88,'PCO Log'!$E$4:$SJ$4,"SCOPE AGCY"&amp;"*")</f>
        <v>0</v>
      </c>
      <c r="T171" s="276">
        <f>SUMIFS('PCO Log'!$E88:$SJ88,'PCO Log'!$E$4:$SJ$4,"UNKN"&amp;"*")</f>
        <v>0</v>
      </c>
    </row>
    <row r="172" spans="1:20" x14ac:dyDescent="0.25">
      <c r="A172" s="273" t="s">
        <v>533</v>
      </c>
      <c r="B172" s="273">
        <f>'PCO Log'!FS6</f>
        <v>0</v>
      </c>
      <c r="C172" s="273">
        <f>'PCO Log'!FS4</f>
        <v>0</v>
      </c>
      <c r="D172" s="273">
        <f>'PCO Log'!FS7</f>
        <v>0</v>
      </c>
      <c r="E172" s="273">
        <f>'PCO Log'!FS3</f>
        <v>0</v>
      </c>
      <c r="F172" s="276">
        <f>'PCO Log'!FS9</f>
        <v>0</v>
      </c>
      <c r="G172" s="277">
        <f>'PCO Log'!FS5</f>
        <v>0</v>
      </c>
      <c r="J172" s="279"/>
      <c r="O172" s="273" t="str">
        <f>'Pay App 1'!C140</f>
        <v>Site Concrete</v>
      </c>
      <c r="P172" s="276">
        <f>SUMIFS('PCO Log'!$E89:$SJ89,'PCO Log'!$E$4:$SJ$4,"AE ERROR"&amp;"*")</f>
        <v>0</v>
      </c>
      <c r="Q172" s="276">
        <f>SUMIFS('PCO Log'!$E89:$SJ89,'PCO Log'!$E$4:$SJ$4,"AE OMISS"&amp;"*")</f>
        <v>0</v>
      </c>
      <c r="R172" s="276">
        <f>SUMIFS('PCO Log'!$E89:$SJ89,'PCO Log'!$E$4:$SJ$4,"SCOPE DFCM"&amp;"*")</f>
        <v>0</v>
      </c>
      <c r="S172" s="276">
        <f>SUMIFS('PCO Log'!$E89:$SJ89,'PCO Log'!$E$4:$SJ$4,"SCOPE AGCY"&amp;"*")</f>
        <v>0</v>
      </c>
      <c r="T172" s="276">
        <f>SUMIFS('PCO Log'!$E89:$SJ89,'PCO Log'!$E$4:$SJ$4,"UNKN"&amp;"*")</f>
        <v>0</v>
      </c>
    </row>
    <row r="173" spans="1:20" x14ac:dyDescent="0.25">
      <c r="A173" s="273" t="s">
        <v>534</v>
      </c>
      <c r="B173" s="273">
        <f>'PCO Log'!FT6</f>
        <v>0</v>
      </c>
      <c r="C173" s="273">
        <f>'PCO Log'!FT4</f>
        <v>0</v>
      </c>
      <c r="D173" s="273">
        <f>'PCO Log'!FT7</f>
        <v>0</v>
      </c>
      <c r="E173" s="273">
        <f>'PCO Log'!FT3</f>
        <v>0</v>
      </c>
      <c r="F173" s="276">
        <f>'PCO Log'!FT9</f>
        <v>0</v>
      </c>
      <c r="G173" s="277">
        <f>'PCO Log'!FT5</f>
        <v>0</v>
      </c>
      <c r="J173" s="279"/>
      <c r="O173" s="273" t="str">
        <f>'Pay App 1'!C141</f>
        <v>Site Improvements/Fencing</v>
      </c>
      <c r="P173" s="276">
        <f>SUMIFS('PCO Log'!$E90:$SJ90,'PCO Log'!$E$4:$SJ$4,"AE ERROR"&amp;"*")</f>
        <v>0</v>
      </c>
      <c r="Q173" s="276">
        <f>SUMIFS('PCO Log'!$E90:$SJ90,'PCO Log'!$E$4:$SJ$4,"AE OMISS"&amp;"*")</f>
        <v>0</v>
      </c>
      <c r="R173" s="276">
        <f>SUMIFS('PCO Log'!$E90:$SJ90,'PCO Log'!$E$4:$SJ$4,"SCOPE DFCM"&amp;"*")</f>
        <v>0</v>
      </c>
      <c r="S173" s="276">
        <f>SUMIFS('PCO Log'!$E90:$SJ90,'PCO Log'!$E$4:$SJ$4,"SCOPE AGCY"&amp;"*")</f>
        <v>0</v>
      </c>
      <c r="T173" s="276">
        <f>SUMIFS('PCO Log'!$E90:$SJ90,'PCO Log'!$E$4:$SJ$4,"UNKN"&amp;"*")</f>
        <v>0</v>
      </c>
    </row>
    <row r="174" spans="1:20" x14ac:dyDescent="0.25">
      <c r="A174" s="273" t="s">
        <v>535</v>
      </c>
      <c r="B174" s="273">
        <f>'PCO Log'!FU6</f>
        <v>0</v>
      </c>
      <c r="C174" s="273">
        <f>'PCO Log'!FU4</f>
        <v>0</v>
      </c>
      <c r="D174" s="273">
        <f>'PCO Log'!FU7</f>
        <v>0</v>
      </c>
      <c r="E174" s="273">
        <f>'PCO Log'!FU3</f>
        <v>0</v>
      </c>
      <c r="F174" s="276">
        <f>'PCO Log'!FU9</f>
        <v>0</v>
      </c>
      <c r="G174" s="277">
        <f>'PCO Log'!FU5</f>
        <v>0</v>
      </c>
      <c r="J174" s="279"/>
      <c r="O174" s="273" t="str">
        <f>'Pay App 1'!C142</f>
        <v>Landscaping/Irrigation</v>
      </c>
      <c r="P174" s="276">
        <f>SUMIFS('PCO Log'!$E91:$SJ91,'PCO Log'!$E$4:$SJ$4,"AE ERROR"&amp;"*")</f>
        <v>0</v>
      </c>
      <c r="Q174" s="276">
        <f>SUMIFS('PCO Log'!$E91:$SJ91,'PCO Log'!$E$4:$SJ$4,"AE OMISS"&amp;"*")</f>
        <v>0</v>
      </c>
      <c r="R174" s="276">
        <f>SUMIFS('PCO Log'!$E91:$SJ91,'PCO Log'!$E$4:$SJ$4,"SCOPE DFCM"&amp;"*")</f>
        <v>0</v>
      </c>
      <c r="S174" s="276">
        <f>SUMIFS('PCO Log'!$E91:$SJ91,'PCO Log'!$E$4:$SJ$4,"SCOPE AGCY"&amp;"*")</f>
        <v>0</v>
      </c>
      <c r="T174" s="276">
        <f>SUMIFS('PCO Log'!$E91:$SJ91,'PCO Log'!$E$4:$SJ$4,"UNKN"&amp;"*")</f>
        <v>0</v>
      </c>
    </row>
    <row r="175" spans="1:20" x14ac:dyDescent="0.25">
      <c r="A175" s="273" t="s">
        <v>536</v>
      </c>
      <c r="B175" s="273">
        <f>'PCO Log'!FV6</f>
        <v>0</v>
      </c>
      <c r="C175" s="273">
        <f>'PCO Log'!FV4</f>
        <v>0</v>
      </c>
      <c r="D175" s="273">
        <f>'PCO Log'!FV7</f>
        <v>0</v>
      </c>
      <c r="E175" s="273">
        <f>'PCO Log'!FV3</f>
        <v>0</v>
      </c>
      <c r="F175" s="276">
        <f>'PCO Log'!FV9</f>
        <v>0</v>
      </c>
      <c r="G175" s="277">
        <f>'PCO Log'!FV5</f>
        <v>0</v>
      </c>
      <c r="J175" s="279"/>
      <c r="O175" s="273" t="str">
        <f>'Pay App 1'!C143</f>
        <v>Site Utilities</v>
      </c>
      <c r="P175" s="276">
        <f>SUMIFS('PCO Log'!$E92:$SJ92,'PCO Log'!$E$4:$SJ$4,"AE ERROR"&amp;"*")</f>
        <v>0</v>
      </c>
      <c r="Q175" s="276">
        <f>SUMIFS('PCO Log'!$E92:$SJ92,'PCO Log'!$E$4:$SJ$4,"AE OMISS"&amp;"*")</f>
        <v>0</v>
      </c>
      <c r="R175" s="276">
        <f>SUMIFS('PCO Log'!$E92:$SJ92,'PCO Log'!$E$4:$SJ$4,"SCOPE DFCM"&amp;"*")</f>
        <v>0</v>
      </c>
      <c r="S175" s="276">
        <f>SUMIFS('PCO Log'!$E92:$SJ92,'PCO Log'!$E$4:$SJ$4,"SCOPE AGCY"&amp;"*")</f>
        <v>0</v>
      </c>
      <c r="T175" s="276">
        <f>SUMIFS('PCO Log'!$E92:$SJ92,'PCO Log'!$E$4:$SJ$4,"UNKN"&amp;"*")</f>
        <v>0</v>
      </c>
    </row>
    <row r="176" spans="1:20" x14ac:dyDescent="0.25">
      <c r="A176" s="273" t="s">
        <v>537</v>
      </c>
      <c r="B176" s="273">
        <f>'PCO Log'!FW6</f>
        <v>0</v>
      </c>
      <c r="C176" s="273">
        <f>'PCO Log'!FW4</f>
        <v>0</v>
      </c>
      <c r="D176" s="273">
        <f>'PCO Log'!FW7</f>
        <v>0</v>
      </c>
      <c r="E176" s="273">
        <f>'PCO Log'!FW3</f>
        <v>0</v>
      </c>
      <c r="F176" s="276">
        <f>'PCO Log'!FW9</f>
        <v>0</v>
      </c>
      <c r="G176" s="277">
        <f>'PCO Log'!FW5</f>
        <v>0</v>
      </c>
      <c r="J176" s="279"/>
      <c r="O176" s="273" t="str">
        <f>'Pay App 1'!C144</f>
        <v>Underground Storm Retention Sys</v>
      </c>
      <c r="P176" s="276">
        <f>SUMIFS('PCO Log'!$E93:$SJ93,'PCO Log'!$E$4:$SJ$4,"AE ERROR"&amp;"*")</f>
        <v>0</v>
      </c>
      <c r="Q176" s="276">
        <f>SUMIFS('PCO Log'!$E93:$SJ93,'PCO Log'!$E$4:$SJ$4,"AE OMISS"&amp;"*")</f>
        <v>0</v>
      </c>
      <c r="R176" s="276">
        <f>SUMIFS('PCO Log'!$E93:$SJ93,'PCO Log'!$E$4:$SJ$4,"SCOPE DFCM"&amp;"*")</f>
        <v>0</v>
      </c>
      <c r="S176" s="276">
        <f>SUMIFS('PCO Log'!$E93:$SJ93,'PCO Log'!$E$4:$SJ$4,"SCOPE AGCY"&amp;"*")</f>
        <v>0</v>
      </c>
      <c r="T176" s="276">
        <f>SUMIFS('PCO Log'!$E93:$SJ93,'PCO Log'!$E$4:$SJ$4,"UNKN"&amp;"*")</f>
        <v>0</v>
      </c>
    </row>
    <row r="177" spans="1:75" x14ac:dyDescent="0.25">
      <c r="A177" s="273" t="s">
        <v>538</v>
      </c>
      <c r="B177" s="273">
        <f>'PCO Log'!FX6</f>
        <v>0</v>
      </c>
      <c r="C177" s="273">
        <f>'PCO Log'!FX4</f>
        <v>0</v>
      </c>
      <c r="D177" s="273">
        <f>'PCO Log'!FX7</f>
        <v>0</v>
      </c>
      <c r="E177" s="273">
        <f>'PCO Log'!FX3</f>
        <v>0</v>
      </c>
      <c r="F177" s="276">
        <f>'PCO Log'!FX9</f>
        <v>0</v>
      </c>
      <c r="G177" s="277">
        <f>'PCO Log'!FX5</f>
        <v>0</v>
      </c>
      <c r="J177" s="279"/>
      <c r="O177" s="273" t="str">
        <f>'Pay App 1'!C145</f>
        <v>Other - Please Specify</v>
      </c>
      <c r="P177" s="276">
        <f>SUMIFS('PCO Log'!$E94:$SJ94,'PCO Log'!$E$4:$SJ$4,"AE ERROR"&amp;"*")</f>
        <v>0</v>
      </c>
      <c r="Q177" s="276">
        <f>SUMIFS('PCO Log'!$E94:$SJ94,'PCO Log'!$E$4:$SJ$4,"AE OMISS"&amp;"*")</f>
        <v>0</v>
      </c>
      <c r="R177" s="276">
        <f>SUMIFS('PCO Log'!$E94:$SJ94,'PCO Log'!$E$4:$SJ$4,"SCOPE DFCM"&amp;"*")</f>
        <v>0</v>
      </c>
      <c r="S177" s="276">
        <f>SUMIFS('PCO Log'!$E94:$SJ94,'PCO Log'!$E$4:$SJ$4,"SCOPE AGCY"&amp;"*")</f>
        <v>0</v>
      </c>
      <c r="T177" s="276">
        <f>SUMIFS('PCO Log'!$E94:$SJ94,'PCO Log'!$E$4:$SJ$4,"UNKN"&amp;"*")</f>
        <v>0</v>
      </c>
    </row>
    <row r="178" spans="1:75" x14ac:dyDescent="0.25">
      <c r="A178" s="273" t="s">
        <v>539</v>
      </c>
      <c r="B178" s="273">
        <f>'PCO Log'!FY6</f>
        <v>0</v>
      </c>
      <c r="C178" s="273">
        <f>'PCO Log'!FY4</f>
        <v>0</v>
      </c>
      <c r="D178" s="273">
        <f>'PCO Log'!FY7</f>
        <v>0</v>
      </c>
      <c r="E178" s="273">
        <f>'PCO Log'!FY3</f>
        <v>0</v>
      </c>
      <c r="F178" s="276">
        <f>'PCO Log'!FY9</f>
        <v>0</v>
      </c>
      <c r="G178" s="277">
        <f>'PCO Log'!FY5</f>
        <v>0</v>
      </c>
      <c r="J178" s="279"/>
      <c r="O178" s="273" t="str">
        <f>'Pay App 1'!C146</f>
        <v>Other - Please Specify</v>
      </c>
      <c r="P178" s="276">
        <f>SUMIFS('PCO Log'!$E95:$SJ95,'PCO Log'!$E$4:$SJ$4,"AE ERROR"&amp;"*")</f>
        <v>0</v>
      </c>
      <c r="Q178" s="276">
        <f>SUMIFS('PCO Log'!$E95:$SJ95,'PCO Log'!$E$4:$SJ$4,"AE OMISS"&amp;"*")</f>
        <v>0</v>
      </c>
      <c r="R178" s="276">
        <f>SUMIFS('PCO Log'!$E95:$SJ95,'PCO Log'!$E$4:$SJ$4,"SCOPE DFCM"&amp;"*")</f>
        <v>0</v>
      </c>
      <c r="S178" s="276">
        <f>SUMIFS('PCO Log'!$E95:$SJ95,'PCO Log'!$E$4:$SJ$4,"SCOPE AGCY"&amp;"*")</f>
        <v>0</v>
      </c>
      <c r="T178" s="276">
        <f>SUMIFS('PCO Log'!$E95:$SJ95,'PCO Log'!$E$4:$SJ$4,"UNKN"&amp;"*")</f>
        <v>0</v>
      </c>
    </row>
    <row r="179" spans="1:75" x14ac:dyDescent="0.25">
      <c r="A179" s="273" t="s">
        <v>540</v>
      </c>
      <c r="B179" s="273">
        <f>'PCO Log'!FZ6</f>
        <v>0</v>
      </c>
      <c r="C179" s="273">
        <f>'PCO Log'!FZ4</f>
        <v>0</v>
      </c>
      <c r="D179" s="273">
        <f>'PCO Log'!FZ7</f>
        <v>0</v>
      </c>
      <c r="E179" s="273">
        <f>'PCO Log'!FZ3</f>
        <v>0</v>
      </c>
      <c r="F179" s="276">
        <f>'PCO Log'!FZ9</f>
        <v>0</v>
      </c>
      <c r="G179" s="277">
        <f>'PCO Log'!FZ5</f>
        <v>0</v>
      </c>
      <c r="J179" s="279"/>
      <c r="O179" s="273" t="str">
        <f>'Pay App 1'!C147</f>
        <v>Other - Please Specify</v>
      </c>
      <c r="P179" s="276">
        <f>SUMIFS('PCO Log'!$E96:$SJ96,'PCO Log'!$E$4:$SJ$4,"AE ERROR"&amp;"*")</f>
        <v>0</v>
      </c>
      <c r="Q179" s="276">
        <f>SUMIFS('PCO Log'!$E96:$SJ96,'PCO Log'!$E$4:$SJ$4,"AE OMISS"&amp;"*")</f>
        <v>0</v>
      </c>
      <c r="R179" s="276">
        <f>SUMIFS('PCO Log'!$E96:$SJ96,'PCO Log'!$E$4:$SJ$4,"SCOPE DFCM"&amp;"*")</f>
        <v>0</v>
      </c>
      <c r="S179" s="276">
        <f>SUMIFS('PCO Log'!$E96:$SJ96,'PCO Log'!$E$4:$SJ$4,"SCOPE AGCY"&amp;"*")</f>
        <v>0</v>
      </c>
      <c r="T179" s="276">
        <f>SUMIFS('PCO Log'!$E96:$SJ96,'PCO Log'!$E$4:$SJ$4,"UNKN"&amp;"*")</f>
        <v>0</v>
      </c>
    </row>
    <row r="180" spans="1:75" x14ac:dyDescent="0.25">
      <c r="A180" s="273" t="s">
        <v>541</v>
      </c>
      <c r="B180" s="273">
        <f>'PCO Log'!GA6</f>
        <v>0</v>
      </c>
      <c r="C180" s="273">
        <f>'PCO Log'!GA4</f>
        <v>0</v>
      </c>
      <c r="D180" s="273">
        <f>'PCO Log'!GA7</f>
        <v>0</v>
      </c>
      <c r="E180" s="273">
        <f>'PCO Log'!GA3</f>
        <v>0</v>
      </c>
      <c r="F180" s="276">
        <f>'PCO Log'!GA9</f>
        <v>0</v>
      </c>
      <c r="G180" s="277">
        <f>'PCO Log'!GA5</f>
        <v>0</v>
      </c>
      <c r="J180" s="279"/>
      <c r="O180" s="273" t="str">
        <f>'Pay App 1'!C148</f>
        <v>Other - Please Specify</v>
      </c>
      <c r="P180" s="276">
        <f>SUMIFS('PCO Log'!$E97:$SJ97,'PCO Log'!$E$4:$SJ$4,"AE ERROR"&amp;"*")</f>
        <v>0</v>
      </c>
      <c r="Q180" s="276">
        <f>SUMIFS('PCO Log'!$E97:$SJ97,'PCO Log'!$E$4:$SJ$4,"AE OMISS"&amp;"*")</f>
        <v>0</v>
      </c>
      <c r="R180" s="276">
        <f>SUMIFS('PCO Log'!$E97:$SJ97,'PCO Log'!$E$4:$SJ$4,"SCOPE DFCM"&amp;"*")</f>
        <v>0</v>
      </c>
      <c r="S180" s="276">
        <f>SUMIFS('PCO Log'!$E97:$SJ97,'PCO Log'!$E$4:$SJ$4,"SCOPE AGCY"&amp;"*")</f>
        <v>0</v>
      </c>
      <c r="T180" s="276">
        <f>SUMIFS('PCO Log'!$E97:$SJ97,'PCO Log'!$E$4:$SJ$4,"UNKN"&amp;"*")</f>
        <v>0</v>
      </c>
    </row>
    <row r="181" spans="1:75" x14ac:dyDescent="0.25">
      <c r="A181" s="273" t="s">
        <v>542</v>
      </c>
      <c r="B181" s="273">
        <f>'PCO Log'!GB6</f>
        <v>0</v>
      </c>
      <c r="C181" s="273">
        <f>'PCO Log'!GB4</f>
        <v>0</v>
      </c>
      <c r="D181" s="273">
        <f>'PCO Log'!GB7</f>
        <v>0</v>
      </c>
      <c r="E181" s="273">
        <f>'PCO Log'!GB3</f>
        <v>0</v>
      </c>
      <c r="F181" s="276">
        <f>'PCO Log'!GB9</f>
        <v>0</v>
      </c>
      <c r="G181" s="277">
        <f>'PCO Log'!GB5</f>
        <v>0</v>
      </c>
      <c r="J181" s="279"/>
      <c r="P181" s="276"/>
      <c r="Q181" s="276"/>
      <c r="R181" s="276"/>
      <c r="S181" s="276"/>
      <c r="T181" s="276"/>
    </row>
    <row r="182" spans="1:75" x14ac:dyDescent="0.25">
      <c r="A182" s="273" t="s">
        <v>543</v>
      </c>
      <c r="B182" s="273">
        <f>'PCO Log'!GC6</f>
        <v>0</v>
      </c>
      <c r="C182" s="273">
        <f>'PCO Log'!GC4</f>
        <v>0</v>
      </c>
      <c r="D182" s="273">
        <f>'PCO Log'!GC7</f>
        <v>0</v>
      </c>
      <c r="E182" s="273">
        <f>'PCO Log'!GC3</f>
        <v>0</v>
      </c>
      <c r="F182" s="276">
        <f>'PCO Log'!GC9</f>
        <v>0</v>
      </c>
      <c r="G182" s="277">
        <f>'PCO Log'!GC5</f>
        <v>0</v>
      </c>
      <c r="J182" s="279"/>
    </row>
    <row r="183" spans="1:75" x14ac:dyDescent="0.25">
      <c r="A183" s="273" t="s">
        <v>544</v>
      </c>
      <c r="B183" s="273">
        <f>'PCO Log'!GD6</f>
        <v>0</v>
      </c>
      <c r="C183" s="273">
        <f>'PCO Log'!GD4</f>
        <v>0</v>
      </c>
      <c r="D183" s="273">
        <f>'PCO Log'!GD7</f>
        <v>0</v>
      </c>
      <c r="E183" s="273">
        <f>'PCO Log'!GD3</f>
        <v>0</v>
      </c>
      <c r="F183" s="276">
        <f>'PCO Log'!GD9</f>
        <v>0</v>
      </c>
      <c r="G183" s="277">
        <f>'PCO Log'!GD5</f>
        <v>0</v>
      </c>
      <c r="J183" s="279"/>
    </row>
    <row r="184" spans="1:75" x14ac:dyDescent="0.25">
      <c r="A184" s="273" t="s">
        <v>545</v>
      </c>
      <c r="B184" s="273">
        <f>'PCO Log'!GE6</f>
        <v>0</v>
      </c>
      <c r="C184" s="273">
        <f>'PCO Log'!GE4</f>
        <v>0</v>
      </c>
      <c r="D184" s="273">
        <f>'PCO Log'!GE7</f>
        <v>0</v>
      </c>
      <c r="E184" s="273">
        <f>'PCO Log'!GE3</f>
        <v>0</v>
      </c>
      <c r="F184" s="276">
        <f>'PCO Log'!GE9</f>
        <v>0</v>
      </c>
      <c r="G184" s="277">
        <f>'PCO Log'!GE5</f>
        <v>0</v>
      </c>
      <c r="J184" s="279"/>
    </row>
    <row r="185" spans="1:75" x14ac:dyDescent="0.25">
      <c r="A185" s="273" t="s">
        <v>546</v>
      </c>
      <c r="B185" s="273">
        <f>'PCO Log'!GF6</f>
        <v>0</v>
      </c>
      <c r="C185" s="273">
        <f>'PCO Log'!GF4</f>
        <v>0</v>
      </c>
      <c r="D185" s="273">
        <f>'PCO Log'!GF7</f>
        <v>0</v>
      </c>
      <c r="E185" s="273">
        <f>'PCO Log'!GF3</f>
        <v>0</v>
      </c>
      <c r="F185" s="276">
        <f>'PCO Log'!GF9</f>
        <v>0</v>
      </c>
      <c r="G185" s="277">
        <f>'PCO Log'!GF5</f>
        <v>0</v>
      </c>
      <c r="J185" s="279"/>
    </row>
    <row r="186" spans="1:75" x14ac:dyDescent="0.25">
      <c r="A186" s="273" t="s">
        <v>547</v>
      </c>
      <c r="B186" s="273">
        <f>'PCO Log'!GG6</f>
        <v>0</v>
      </c>
      <c r="C186" s="273">
        <f>'PCO Log'!GG4</f>
        <v>0</v>
      </c>
      <c r="D186" s="273">
        <f>'PCO Log'!GG7</f>
        <v>0</v>
      </c>
      <c r="E186" s="273">
        <f>'PCO Log'!GG3</f>
        <v>0</v>
      </c>
      <c r="F186" s="276">
        <f>'PCO Log'!GG9</f>
        <v>0</v>
      </c>
      <c r="G186" s="277">
        <f>'PCO Log'!GG5</f>
        <v>0</v>
      </c>
      <c r="J186" s="279"/>
      <c r="O186" s="274" t="s">
        <v>865</v>
      </c>
    </row>
    <row r="187" spans="1:75" x14ac:dyDescent="0.25">
      <c r="A187" s="273" t="s">
        <v>548</v>
      </c>
      <c r="B187" s="273">
        <f>'PCO Log'!GH6</f>
        <v>0</v>
      </c>
      <c r="C187" s="273">
        <f>'PCO Log'!GH4</f>
        <v>0</v>
      </c>
      <c r="D187" s="273">
        <f>'PCO Log'!GH7</f>
        <v>0</v>
      </c>
      <c r="E187" s="273">
        <f>'PCO Log'!GH3</f>
        <v>0</v>
      </c>
      <c r="F187" s="276">
        <f>'PCO Log'!GH9</f>
        <v>0</v>
      </c>
      <c r="G187" s="277">
        <f>'PCO Log'!GH5</f>
        <v>0</v>
      </c>
      <c r="J187" s="279"/>
      <c r="P187" s="273" t="str">
        <f t="shared" ref="P187:AU187" si="0">P1</f>
        <v>Pay App 1</v>
      </c>
      <c r="Q187" s="273" t="str">
        <f t="shared" si="0"/>
        <v>Pay App 2</v>
      </c>
      <c r="R187" s="273" t="str">
        <f t="shared" si="0"/>
        <v>Pay App 3</v>
      </c>
      <c r="S187" s="273" t="str">
        <f t="shared" si="0"/>
        <v>Pay App 4</v>
      </c>
      <c r="T187" s="273" t="str">
        <f t="shared" si="0"/>
        <v>Pay App 5</v>
      </c>
      <c r="U187" s="273" t="str">
        <f t="shared" si="0"/>
        <v>Pay App 6</v>
      </c>
      <c r="V187" s="273" t="str">
        <f t="shared" si="0"/>
        <v>Pay App 7</v>
      </c>
      <c r="W187" s="273" t="str">
        <f t="shared" si="0"/>
        <v>Pay App 8</v>
      </c>
      <c r="X187" s="273" t="str">
        <f t="shared" si="0"/>
        <v>Pay App 9</v>
      </c>
      <c r="Y187" s="273" t="str">
        <f t="shared" si="0"/>
        <v>Pay App 10</v>
      </c>
      <c r="Z187" s="273" t="str">
        <f t="shared" si="0"/>
        <v>Pay App 11</v>
      </c>
      <c r="AA187" s="273" t="str">
        <f t="shared" si="0"/>
        <v>Pay App 12</v>
      </c>
      <c r="AB187" s="273" t="str">
        <f t="shared" si="0"/>
        <v>Pay App 13</v>
      </c>
      <c r="AC187" s="273" t="str">
        <f t="shared" si="0"/>
        <v>Pay App 14</v>
      </c>
      <c r="AD187" s="273" t="str">
        <f t="shared" si="0"/>
        <v>Pay App 15</v>
      </c>
      <c r="AE187" s="273" t="str">
        <f t="shared" si="0"/>
        <v>Pay App 16</v>
      </c>
      <c r="AF187" s="273" t="str">
        <f t="shared" si="0"/>
        <v>Pay App 17</v>
      </c>
      <c r="AG187" s="273" t="str">
        <f t="shared" si="0"/>
        <v>Pay App 18</v>
      </c>
      <c r="AH187" s="273" t="str">
        <f t="shared" si="0"/>
        <v>Pay App 19</v>
      </c>
      <c r="AI187" s="273" t="str">
        <f t="shared" si="0"/>
        <v>Pay App 20</v>
      </c>
      <c r="AJ187" s="273" t="str">
        <f t="shared" si="0"/>
        <v>Pay App 21</v>
      </c>
      <c r="AK187" s="273" t="str">
        <f t="shared" si="0"/>
        <v>Pay App 22</v>
      </c>
      <c r="AL187" s="273" t="str">
        <f t="shared" si="0"/>
        <v>Pay App 23</v>
      </c>
      <c r="AM187" s="273" t="str">
        <f t="shared" si="0"/>
        <v>Pay App 24</v>
      </c>
      <c r="AN187" s="273" t="str">
        <f t="shared" si="0"/>
        <v>Pay App 25</v>
      </c>
      <c r="AO187" s="273" t="str">
        <f t="shared" si="0"/>
        <v>Pay App 26</v>
      </c>
      <c r="AP187" s="273" t="str">
        <f t="shared" si="0"/>
        <v>Pay App 27</v>
      </c>
      <c r="AQ187" s="273" t="str">
        <f t="shared" si="0"/>
        <v>Pay App 28</v>
      </c>
      <c r="AR187" s="273" t="str">
        <f t="shared" si="0"/>
        <v>Pay App 29</v>
      </c>
      <c r="AS187" s="273" t="str">
        <f t="shared" si="0"/>
        <v>Pay App 30</v>
      </c>
      <c r="AT187" s="273" t="str">
        <f t="shared" si="0"/>
        <v>Pay App 31</v>
      </c>
      <c r="AU187" s="273" t="str">
        <f t="shared" si="0"/>
        <v>Pay App 32</v>
      </c>
      <c r="AV187" s="273" t="str">
        <f t="shared" ref="AV187:BW187" si="1">AV1</f>
        <v>Pay App 33</v>
      </c>
      <c r="AW187" s="273" t="str">
        <f t="shared" si="1"/>
        <v>Pay App 34</v>
      </c>
      <c r="AX187" s="273" t="str">
        <f t="shared" si="1"/>
        <v>Pay App 35</v>
      </c>
      <c r="AY187" s="273" t="str">
        <f t="shared" si="1"/>
        <v>Pay App 36</v>
      </c>
      <c r="AZ187" s="273" t="str">
        <f t="shared" si="1"/>
        <v>Pay App 37</v>
      </c>
      <c r="BA187" s="273" t="str">
        <f t="shared" si="1"/>
        <v>Pay App 38</v>
      </c>
      <c r="BB187" s="273" t="str">
        <f t="shared" si="1"/>
        <v>Pay App 39</v>
      </c>
      <c r="BC187" s="273" t="str">
        <f t="shared" si="1"/>
        <v>Pay App 40</v>
      </c>
      <c r="BD187" s="273" t="str">
        <f t="shared" si="1"/>
        <v>Pay App 41</v>
      </c>
      <c r="BE187" s="273" t="str">
        <f t="shared" si="1"/>
        <v>Pay App 42</v>
      </c>
      <c r="BF187" s="273" t="str">
        <f t="shared" si="1"/>
        <v>Pay App 43</v>
      </c>
      <c r="BG187" s="273" t="str">
        <f t="shared" si="1"/>
        <v>Pay App 44</v>
      </c>
      <c r="BH187" s="273" t="str">
        <f t="shared" si="1"/>
        <v>Pay App 45</v>
      </c>
      <c r="BI187" s="273" t="str">
        <f t="shared" si="1"/>
        <v>Pay App 46</v>
      </c>
      <c r="BJ187" s="273" t="str">
        <f t="shared" si="1"/>
        <v>Pay App 47</v>
      </c>
      <c r="BK187" s="273" t="str">
        <f t="shared" si="1"/>
        <v>Pay App 48</v>
      </c>
      <c r="BL187" s="273" t="str">
        <f t="shared" si="1"/>
        <v>Pay App 49</v>
      </c>
      <c r="BM187" s="273" t="str">
        <f t="shared" si="1"/>
        <v>Pay App 50</v>
      </c>
      <c r="BN187" s="273" t="str">
        <f t="shared" si="1"/>
        <v>Pay App 51</v>
      </c>
      <c r="BO187" s="273" t="str">
        <f t="shared" si="1"/>
        <v>Pay App 52</v>
      </c>
      <c r="BP187" s="273" t="str">
        <f t="shared" si="1"/>
        <v>Pay App 53</v>
      </c>
      <c r="BQ187" s="273" t="str">
        <f t="shared" si="1"/>
        <v>Pay App 54</v>
      </c>
      <c r="BR187" s="273" t="str">
        <f t="shared" si="1"/>
        <v>Pay App 55</v>
      </c>
      <c r="BS187" s="273" t="str">
        <f t="shared" si="1"/>
        <v>Pay App 56</v>
      </c>
      <c r="BT187" s="273" t="str">
        <f t="shared" si="1"/>
        <v>Pay App 57</v>
      </c>
      <c r="BU187" s="273" t="str">
        <f t="shared" si="1"/>
        <v>Pay App 58</v>
      </c>
      <c r="BV187" s="273" t="str">
        <f t="shared" si="1"/>
        <v>Pay App 59</v>
      </c>
      <c r="BW187" s="273" t="str">
        <f t="shared" si="1"/>
        <v>Pay App 60</v>
      </c>
    </row>
    <row r="188" spans="1:75" x14ac:dyDescent="0.25">
      <c r="A188" s="273" t="s">
        <v>549</v>
      </c>
      <c r="B188" s="273">
        <f>'PCO Log'!GI6</f>
        <v>0</v>
      </c>
      <c r="C188" s="273">
        <f>'PCO Log'!GI4</f>
        <v>0</v>
      </c>
      <c r="D188" s="273">
        <f>'PCO Log'!GI7</f>
        <v>0</v>
      </c>
      <c r="E188" s="273">
        <f>'PCO Log'!GI3</f>
        <v>0</v>
      </c>
      <c r="F188" s="276">
        <f>'PCO Log'!GI9</f>
        <v>0</v>
      </c>
      <c r="G188" s="277">
        <f>'PCO Log'!GI5</f>
        <v>0</v>
      </c>
      <c r="J188" s="279"/>
      <c r="O188" s="273" t="str">
        <f t="shared" ref="O188:O219" si="2">O2</f>
        <v>Design Fee (if design build)</v>
      </c>
      <c r="P188" s="276">
        <f>SUMIFS('PCO Log'!$E11:$SJ11,'PCO Log'!$E$8:$SJ$8,'Graph Data'!P$187,'PCO Log'!$E$4:$SJ$4,"&lt;&gt;Bid Package")</f>
        <v>0</v>
      </c>
      <c r="Q188" s="276">
        <f>SUMIFS('PCO Log'!$E11:$SJ11,'PCO Log'!$E$8:$SJ$8,'Graph Data'!Q$187,'PCO Log'!$E$4:$SJ$4,"&lt;&gt;Bid Package")</f>
        <v>0</v>
      </c>
      <c r="R188" s="276">
        <f>SUMIFS('PCO Log'!$E11:$SJ11,'PCO Log'!$E$8:$SJ$8,'Graph Data'!R$187,'PCO Log'!$E$4:$SJ$4,"&lt;&gt;Bid Package")</f>
        <v>0</v>
      </c>
      <c r="S188" s="276">
        <f>SUMIFS('PCO Log'!$E11:$SJ11,'PCO Log'!$E$8:$SJ$8,'Graph Data'!S$187,'PCO Log'!$E$4:$SJ$4,"&lt;&gt;Bid Package")</f>
        <v>0</v>
      </c>
      <c r="T188" s="276">
        <f>SUMIFS('PCO Log'!$E11:$SJ11,'PCO Log'!$E$8:$SJ$8,'Graph Data'!T$187,'PCO Log'!$E$4:$SJ$4,"&lt;&gt;Bid Package")</f>
        <v>0</v>
      </c>
      <c r="U188" s="276">
        <f>SUMIFS('PCO Log'!$E11:$SJ11,'PCO Log'!$E$8:$SJ$8,'Graph Data'!U$187,'PCO Log'!$E$4:$SJ$4,"&lt;&gt;Bid Package")</f>
        <v>0</v>
      </c>
      <c r="V188" s="276">
        <f>SUMIFS('PCO Log'!$E11:$SJ11,'PCO Log'!$E$8:$SJ$8,'Graph Data'!V$187,'PCO Log'!$E$4:$SJ$4,"&lt;&gt;Bid Package")</f>
        <v>0</v>
      </c>
      <c r="W188" s="276">
        <f>SUMIFS('PCO Log'!$E11:$SJ11,'PCO Log'!$E$8:$SJ$8,'Graph Data'!W$187,'PCO Log'!$E$4:$SJ$4,"&lt;&gt;Bid Package")</f>
        <v>0</v>
      </c>
      <c r="X188" s="276">
        <f>SUMIFS('PCO Log'!$E11:$SJ11,'PCO Log'!$E$8:$SJ$8,'Graph Data'!X$187,'PCO Log'!$E$4:$SJ$4,"&lt;&gt;Bid Package")</f>
        <v>0</v>
      </c>
      <c r="Y188" s="276">
        <f>SUMIFS('PCO Log'!$E11:$SJ11,'PCO Log'!$E$8:$SJ$8,'Graph Data'!Y$187,'PCO Log'!$E$4:$SJ$4,"&lt;&gt;Bid Package")</f>
        <v>0</v>
      </c>
      <c r="Z188" s="276">
        <f>SUMIFS('PCO Log'!$E11:$SJ11,'PCO Log'!$E$8:$SJ$8,'Graph Data'!Z$187,'PCO Log'!$E$4:$SJ$4,"&lt;&gt;Bid Package")</f>
        <v>0</v>
      </c>
      <c r="AA188" s="276">
        <f>SUMIFS('PCO Log'!$E11:$SJ11,'PCO Log'!$E$8:$SJ$8,'Graph Data'!AA$187,'PCO Log'!$E$4:$SJ$4,"&lt;&gt;Bid Package")</f>
        <v>0</v>
      </c>
      <c r="AB188" s="276">
        <f>SUMIFS('PCO Log'!$E11:$SJ11,'PCO Log'!$E$8:$SJ$8,'Graph Data'!AB$187,'PCO Log'!$E$4:$SJ$4,"&lt;&gt;Bid Package")</f>
        <v>0</v>
      </c>
      <c r="AC188" s="276">
        <f>SUMIFS('PCO Log'!$E11:$SJ11,'PCO Log'!$E$8:$SJ$8,'Graph Data'!AC$187,'PCO Log'!$E$4:$SJ$4,"&lt;&gt;Bid Package")</f>
        <v>0</v>
      </c>
      <c r="AD188" s="276">
        <f>SUMIFS('PCO Log'!$E11:$SJ11,'PCO Log'!$E$8:$SJ$8,'Graph Data'!AD$187,'PCO Log'!$E$4:$SJ$4,"&lt;&gt;Bid Package")</f>
        <v>0</v>
      </c>
      <c r="AE188" s="276">
        <f>SUMIFS('PCO Log'!$E11:$SJ11,'PCO Log'!$E$8:$SJ$8,'Graph Data'!AE$187,'PCO Log'!$E$4:$SJ$4,"&lt;&gt;Bid Package")</f>
        <v>0</v>
      </c>
      <c r="AF188" s="276">
        <f>SUMIFS('PCO Log'!$E11:$SJ11,'PCO Log'!$E$8:$SJ$8,'Graph Data'!AF$187,'PCO Log'!$E$4:$SJ$4,"&lt;&gt;Bid Package")</f>
        <v>0</v>
      </c>
      <c r="AG188" s="276">
        <f>SUMIFS('PCO Log'!$E11:$SJ11,'PCO Log'!$E$8:$SJ$8,'Graph Data'!AG$187,'PCO Log'!$E$4:$SJ$4,"&lt;&gt;Bid Package")</f>
        <v>0</v>
      </c>
      <c r="AH188" s="276">
        <f>SUMIFS('PCO Log'!$E11:$SJ11,'PCO Log'!$E$8:$SJ$8,'Graph Data'!AH$187,'PCO Log'!$E$4:$SJ$4,"&lt;&gt;Bid Package")</f>
        <v>0</v>
      </c>
      <c r="AI188" s="276">
        <f>SUMIFS('PCO Log'!$E11:$SJ11,'PCO Log'!$E$8:$SJ$8,'Graph Data'!AI$187,'PCO Log'!$E$4:$SJ$4,"&lt;&gt;Bid Package")</f>
        <v>0</v>
      </c>
      <c r="AJ188" s="276">
        <f>SUMIFS('PCO Log'!$E11:$SJ11,'PCO Log'!$E$8:$SJ$8,'Graph Data'!AJ$187,'PCO Log'!$E$4:$SJ$4,"&lt;&gt;Bid Package")</f>
        <v>0</v>
      </c>
      <c r="AK188" s="276">
        <f>SUMIFS('PCO Log'!$E11:$SJ11,'PCO Log'!$E$8:$SJ$8,'Graph Data'!AK$187,'PCO Log'!$E$4:$SJ$4,"&lt;&gt;Bid Package")</f>
        <v>0</v>
      </c>
      <c r="AL188" s="276">
        <f>SUMIFS('PCO Log'!$E11:$SJ11,'PCO Log'!$E$8:$SJ$8,'Graph Data'!AL$187,'PCO Log'!$E$4:$SJ$4,"&lt;&gt;Bid Package")</f>
        <v>0</v>
      </c>
      <c r="AM188" s="276">
        <f>SUMIFS('PCO Log'!$E11:$SJ11,'PCO Log'!$E$8:$SJ$8,'Graph Data'!AM$187,'PCO Log'!$E$4:$SJ$4,"&lt;&gt;Bid Package")</f>
        <v>0</v>
      </c>
      <c r="AN188" s="276">
        <f>SUMIFS('PCO Log'!$E11:$SJ11,'PCO Log'!$E$8:$SJ$8,'Graph Data'!AN$187,'PCO Log'!$E$4:$SJ$4,"&lt;&gt;Bid Package")</f>
        <v>0</v>
      </c>
      <c r="AO188" s="276">
        <f>SUMIFS('PCO Log'!$E11:$SJ11,'PCO Log'!$E$8:$SJ$8,'Graph Data'!AO$187,'PCO Log'!$E$4:$SJ$4,"&lt;&gt;Bid Package")</f>
        <v>0</v>
      </c>
      <c r="AP188" s="276">
        <f>SUMIFS('PCO Log'!$E11:$SJ11,'PCO Log'!$E$8:$SJ$8,'Graph Data'!AP$187,'PCO Log'!$E$4:$SJ$4,"&lt;&gt;Bid Package")</f>
        <v>0</v>
      </c>
      <c r="AQ188" s="276">
        <f>SUMIFS('PCO Log'!$E11:$SJ11,'PCO Log'!$E$8:$SJ$8,'Graph Data'!AQ$187,'PCO Log'!$E$4:$SJ$4,"&lt;&gt;Bid Package")</f>
        <v>0</v>
      </c>
      <c r="AR188" s="276">
        <f>SUMIFS('PCO Log'!$E11:$SJ11,'PCO Log'!$E$8:$SJ$8,'Graph Data'!AR$187,'PCO Log'!$E$4:$SJ$4,"&lt;&gt;Bid Package")</f>
        <v>0</v>
      </c>
      <c r="AS188" s="276">
        <f>SUMIFS('PCO Log'!$E11:$SJ11,'PCO Log'!$E$8:$SJ$8,'Graph Data'!AS$187,'PCO Log'!$E$4:$SJ$4,"&lt;&gt;Bid Package")</f>
        <v>0</v>
      </c>
      <c r="AT188" s="276">
        <f>SUMIFS('PCO Log'!$E11:$SJ11,'PCO Log'!$E$8:$SJ$8,'Graph Data'!AT$187,'PCO Log'!$E$4:$SJ$4,"&lt;&gt;Bid Package")</f>
        <v>0</v>
      </c>
      <c r="AU188" s="276">
        <f>SUMIFS('PCO Log'!$E11:$SJ11,'PCO Log'!$E$8:$SJ$8,'Graph Data'!AU$187,'PCO Log'!$E$4:$SJ$4,"&lt;&gt;Bid Package")</f>
        <v>0</v>
      </c>
      <c r="AV188" s="276">
        <f>SUMIFS('PCO Log'!$E11:$SJ11,'PCO Log'!$E$8:$SJ$8,'Graph Data'!AV$187,'PCO Log'!$E$4:$SJ$4,"&lt;&gt;Bid Package")</f>
        <v>0</v>
      </c>
      <c r="AW188" s="276">
        <f>SUMIFS('PCO Log'!$E11:$SJ11,'PCO Log'!$E$8:$SJ$8,'Graph Data'!AW$187,'PCO Log'!$E$4:$SJ$4,"&lt;&gt;Bid Package")</f>
        <v>0</v>
      </c>
      <c r="AX188" s="276">
        <f>SUMIFS('PCO Log'!$E11:$SJ11,'PCO Log'!$E$8:$SJ$8,'Graph Data'!AX$187,'PCO Log'!$E$4:$SJ$4,"&lt;&gt;Bid Package")</f>
        <v>0</v>
      </c>
      <c r="AY188" s="276">
        <f>SUMIFS('PCO Log'!$E11:$SJ11,'PCO Log'!$E$8:$SJ$8,'Graph Data'!AY$187,'PCO Log'!$E$4:$SJ$4,"&lt;&gt;Bid Package")</f>
        <v>0</v>
      </c>
      <c r="AZ188" s="276">
        <f>SUMIFS('PCO Log'!$E11:$SJ11,'PCO Log'!$E$8:$SJ$8,'Graph Data'!AZ$187,'PCO Log'!$E$4:$SJ$4,"&lt;&gt;Bid Package")</f>
        <v>0</v>
      </c>
      <c r="BA188" s="276">
        <f>SUMIFS('PCO Log'!$E11:$SJ11,'PCO Log'!$E$8:$SJ$8,'Graph Data'!BA$187,'PCO Log'!$E$4:$SJ$4,"&lt;&gt;Bid Package")</f>
        <v>0</v>
      </c>
      <c r="BB188" s="276">
        <f>SUMIFS('PCO Log'!$E11:$SJ11,'PCO Log'!$E$8:$SJ$8,'Graph Data'!BB$187,'PCO Log'!$E$4:$SJ$4,"&lt;&gt;Bid Package")</f>
        <v>0</v>
      </c>
      <c r="BC188" s="276">
        <f>SUMIFS('PCO Log'!$E11:$SJ11,'PCO Log'!$E$8:$SJ$8,'Graph Data'!BC$187,'PCO Log'!$E$4:$SJ$4,"&lt;&gt;Bid Package")</f>
        <v>0</v>
      </c>
      <c r="BD188" s="276">
        <f>SUMIFS('PCO Log'!$E11:$SJ11,'PCO Log'!$E$8:$SJ$8,'Graph Data'!BD$187,'PCO Log'!$E$4:$SJ$4,"&lt;&gt;Bid Package")</f>
        <v>0</v>
      </c>
      <c r="BE188" s="276">
        <f>SUMIFS('PCO Log'!$E11:$SJ11,'PCO Log'!$E$8:$SJ$8,'Graph Data'!BE$187,'PCO Log'!$E$4:$SJ$4,"&lt;&gt;Bid Package")</f>
        <v>0</v>
      </c>
      <c r="BF188" s="276">
        <f>SUMIFS('PCO Log'!$E11:$SJ11,'PCO Log'!$E$8:$SJ$8,'Graph Data'!BF$187,'PCO Log'!$E$4:$SJ$4,"&lt;&gt;Bid Package")</f>
        <v>0</v>
      </c>
      <c r="BG188" s="276">
        <f>SUMIFS('PCO Log'!$E11:$SJ11,'PCO Log'!$E$8:$SJ$8,'Graph Data'!BG$187,'PCO Log'!$E$4:$SJ$4,"&lt;&gt;Bid Package")</f>
        <v>0</v>
      </c>
      <c r="BH188" s="276">
        <f>SUMIFS('PCO Log'!$E11:$SJ11,'PCO Log'!$E$8:$SJ$8,'Graph Data'!BH$187,'PCO Log'!$E$4:$SJ$4,"&lt;&gt;Bid Package")</f>
        <v>0</v>
      </c>
      <c r="BI188" s="276">
        <f>SUMIFS('PCO Log'!$E11:$SJ11,'PCO Log'!$E$8:$SJ$8,'Graph Data'!BI$187,'PCO Log'!$E$4:$SJ$4,"&lt;&gt;Bid Package")</f>
        <v>0</v>
      </c>
      <c r="BJ188" s="276">
        <f>SUMIFS('PCO Log'!$E11:$SJ11,'PCO Log'!$E$8:$SJ$8,'Graph Data'!BJ$187,'PCO Log'!$E$4:$SJ$4,"&lt;&gt;Bid Package")</f>
        <v>0</v>
      </c>
      <c r="BK188" s="276">
        <f>SUMIFS('PCO Log'!$E11:$SJ11,'PCO Log'!$E$8:$SJ$8,'Graph Data'!BK$187,'PCO Log'!$E$4:$SJ$4,"&lt;&gt;Bid Package")</f>
        <v>0</v>
      </c>
      <c r="BL188" s="276">
        <f>SUMIFS('PCO Log'!$E11:$SJ11,'PCO Log'!$E$8:$SJ$8,'Graph Data'!BL$187,'PCO Log'!$E$4:$SJ$4,"&lt;&gt;Bid Package")</f>
        <v>0</v>
      </c>
      <c r="BM188" s="276">
        <f>SUMIFS('PCO Log'!$E11:$SJ11,'PCO Log'!$E$8:$SJ$8,'Graph Data'!BM$187,'PCO Log'!$E$4:$SJ$4,"&lt;&gt;Bid Package")</f>
        <v>0</v>
      </c>
      <c r="BN188" s="276">
        <f>SUMIFS('PCO Log'!$E11:$SJ11,'PCO Log'!$E$8:$SJ$8,'Graph Data'!BN$187,'PCO Log'!$E$4:$SJ$4,"&lt;&gt;Bid Package")</f>
        <v>0</v>
      </c>
      <c r="BO188" s="276">
        <f>SUMIFS('PCO Log'!$E11:$SJ11,'PCO Log'!$E$8:$SJ$8,'Graph Data'!BO$187,'PCO Log'!$E$4:$SJ$4,"&lt;&gt;Bid Package")</f>
        <v>0</v>
      </c>
      <c r="BP188" s="276">
        <f>SUMIFS('PCO Log'!$E11:$SJ11,'PCO Log'!$E$8:$SJ$8,'Graph Data'!BP$187,'PCO Log'!$E$4:$SJ$4,"&lt;&gt;Bid Package")</f>
        <v>0</v>
      </c>
      <c r="BQ188" s="276">
        <f>SUMIFS('PCO Log'!$E11:$SJ11,'PCO Log'!$E$8:$SJ$8,'Graph Data'!BQ$187,'PCO Log'!$E$4:$SJ$4,"&lt;&gt;Bid Package")</f>
        <v>0</v>
      </c>
      <c r="BR188" s="276">
        <f>SUMIFS('PCO Log'!$E11:$SJ11,'PCO Log'!$E$8:$SJ$8,'Graph Data'!BR$187,'PCO Log'!$E$4:$SJ$4,"&lt;&gt;Bid Package")</f>
        <v>0</v>
      </c>
      <c r="BS188" s="276">
        <f>SUMIFS('PCO Log'!$E11:$SJ11,'PCO Log'!$E$8:$SJ$8,'Graph Data'!BS$187,'PCO Log'!$E$4:$SJ$4,"&lt;&gt;Bid Package")</f>
        <v>0</v>
      </c>
      <c r="BT188" s="276">
        <f>SUMIFS('PCO Log'!$E11:$SJ11,'PCO Log'!$E$8:$SJ$8,'Graph Data'!BT$187,'PCO Log'!$E$4:$SJ$4,"&lt;&gt;Bid Package")</f>
        <v>0</v>
      </c>
      <c r="BU188" s="276">
        <f>SUMIFS('PCO Log'!$E11:$SJ11,'PCO Log'!$E$8:$SJ$8,'Graph Data'!BU$187,'PCO Log'!$E$4:$SJ$4,"&lt;&gt;Bid Package")</f>
        <v>0</v>
      </c>
      <c r="BV188" s="276">
        <f>SUMIFS('PCO Log'!$E11:$SJ11,'PCO Log'!$E$8:$SJ$8,'Graph Data'!BV$187,'PCO Log'!$E$4:$SJ$4,"&lt;&gt;Bid Package")</f>
        <v>0</v>
      </c>
      <c r="BW188" s="276">
        <f>SUMIFS('PCO Log'!$E11:$SJ11,'PCO Log'!$E$8:$SJ$8,'Graph Data'!BW$187,'PCO Log'!$E$4:$SJ$4,"&lt;&gt;Bid Package")</f>
        <v>0</v>
      </c>
    </row>
    <row r="189" spans="1:75" x14ac:dyDescent="0.25">
      <c r="A189" s="273" t="s">
        <v>550</v>
      </c>
      <c r="B189" s="273">
        <f>'PCO Log'!GJ6</f>
        <v>0</v>
      </c>
      <c r="C189" s="273">
        <f>'PCO Log'!GJ4</f>
        <v>0</v>
      </c>
      <c r="D189" s="273">
        <f>'PCO Log'!GJ7</f>
        <v>0</v>
      </c>
      <c r="E189" s="273">
        <f>'PCO Log'!GJ3</f>
        <v>0</v>
      </c>
      <c r="F189" s="276">
        <f>'PCO Log'!GJ9</f>
        <v>0</v>
      </c>
      <c r="G189" s="277">
        <f>'PCO Log'!GJ5</f>
        <v>0</v>
      </c>
      <c r="J189" s="279"/>
      <c r="O189" s="273" t="str">
        <f t="shared" si="2"/>
        <v>Preconstruction Services</v>
      </c>
      <c r="P189" s="276">
        <f>SUMIFS('PCO Log'!$E12:$SJ12,'PCO Log'!$E$8:$SJ$8,'Graph Data'!P$187,'PCO Log'!$E$4:$SJ$4,"&lt;&gt;Bid Package")</f>
        <v>0</v>
      </c>
      <c r="Q189" s="276">
        <f>SUMIFS('PCO Log'!$E12:$SJ12,'PCO Log'!$E$8:$SJ$8,'Graph Data'!Q$187,'PCO Log'!$E$4:$SJ$4,"&lt;&gt;Bid Package")</f>
        <v>0</v>
      </c>
      <c r="R189" s="276">
        <f>SUMIFS('PCO Log'!$E12:$SJ12,'PCO Log'!$E$8:$SJ$8,'Graph Data'!R$187,'PCO Log'!$E$4:$SJ$4,"&lt;&gt;Bid Package")</f>
        <v>0</v>
      </c>
      <c r="S189" s="276">
        <f>SUMIFS('PCO Log'!$E12:$SJ12,'PCO Log'!$E$8:$SJ$8,'Graph Data'!S$187,'PCO Log'!$E$4:$SJ$4,"&lt;&gt;Bid Package")</f>
        <v>0</v>
      </c>
      <c r="T189" s="276">
        <f>SUMIFS('PCO Log'!$E12:$SJ12,'PCO Log'!$E$8:$SJ$8,'Graph Data'!T$187,'PCO Log'!$E$4:$SJ$4,"&lt;&gt;Bid Package")</f>
        <v>0</v>
      </c>
      <c r="U189" s="276">
        <f>SUMIFS('PCO Log'!$E12:$SJ12,'PCO Log'!$E$8:$SJ$8,'Graph Data'!U$187,'PCO Log'!$E$4:$SJ$4,"&lt;&gt;Bid Package")</f>
        <v>0</v>
      </c>
      <c r="V189" s="276">
        <f>SUMIFS('PCO Log'!$E12:$SJ12,'PCO Log'!$E$8:$SJ$8,'Graph Data'!V$187,'PCO Log'!$E$4:$SJ$4,"&lt;&gt;Bid Package")</f>
        <v>0</v>
      </c>
      <c r="W189" s="276">
        <f>SUMIFS('PCO Log'!$E12:$SJ12,'PCO Log'!$E$8:$SJ$8,'Graph Data'!W$187,'PCO Log'!$E$4:$SJ$4,"&lt;&gt;Bid Package")</f>
        <v>0</v>
      </c>
      <c r="X189" s="276">
        <f>SUMIFS('PCO Log'!$E12:$SJ12,'PCO Log'!$E$8:$SJ$8,'Graph Data'!X$187,'PCO Log'!$E$4:$SJ$4,"&lt;&gt;Bid Package")</f>
        <v>0</v>
      </c>
      <c r="Y189" s="276">
        <f>SUMIFS('PCO Log'!$E12:$SJ12,'PCO Log'!$E$8:$SJ$8,'Graph Data'!Y$187,'PCO Log'!$E$4:$SJ$4,"&lt;&gt;Bid Package")</f>
        <v>0</v>
      </c>
      <c r="Z189" s="276">
        <f>SUMIFS('PCO Log'!$E12:$SJ12,'PCO Log'!$E$8:$SJ$8,'Graph Data'!Z$187,'PCO Log'!$E$4:$SJ$4,"&lt;&gt;Bid Package")</f>
        <v>0</v>
      </c>
      <c r="AA189" s="276">
        <f>SUMIFS('PCO Log'!$E12:$SJ12,'PCO Log'!$E$8:$SJ$8,'Graph Data'!AA$187,'PCO Log'!$E$4:$SJ$4,"&lt;&gt;Bid Package")</f>
        <v>0</v>
      </c>
      <c r="AB189" s="276">
        <f>SUMIFS('PCO Log'!$E12:$SJ12,'PCO Log'!$E$8:$SJ$8,'Graph Data'!AB$187,'PCO Log'!$E$4:$SJ$4,"&lt;&gt;Bid Package")</f>
        <v>0</v>
      </c>
      <c r="AC189" s="276">
        <f>SUMIFS('PCO Log'!$E12:$SJ12,'PCO Log'!$E$8:$SJ$8,'Graph Data'!AC$187,'PCO Log'!$E$4:$SJ$4,"&lt;&gt;Bid Package")</f>
        <v>0</v>
      </c>
      <c r="AD189" s="276">
        <f>SUMIFS('PCO Log'!$E12:$SJ12,'PCO Log'!$E$8:$SJ$8,'Graph Data'!AD$187,'PCO Log'!$E$4:$SJ$4,"&lt;&gt;Bid Package")</f>
        <v>0</v>
      </c>
      <c r="AE189" s="276">
        <f>SUMIFS('PCO Log'!$E12:$SJ12,'PCO Log'!$E$8:$SJ$8,'Graph Data'!AE$187,'PCO Log'!$E$4:$SJ$4,"&lt;&gt;Bid Package")</f>
        <v>0</v>
      </c>
      <c r="AF189" s="276">
        <f>SUMIFS('PCO Log'!$E12:$SJ12,'PCO Log'!$E$8:$SJ$8,'Graph Data'!AF$187,'PCO Log'!$E$4:$SJ$4,"&lt;&gt;Bid Package")</f>
        <v>0</v>
      </c>
      <c r="AG189" s="276">
        <f>SUMIFS('PCO Log'!$E12:$SJ12,'PCO Log'!$E$8:$SJ$8,'Graph Data'!AG$187,'PCO Log'!$E$4:$SJ$4,"&lt;&gt;Bid Package")</f>
        <v>0</v>
      </c>
      <c r="AH189" s="276">
        <f>SUMIFS('PCO Log'!$E12:$SJ12,'PCO Log'!$E$8:$SJ$8,'Graph Data'!AH$187,'PCO Log'!$E$4:$SJ$4,"&lt;&gt;Bid Package")</f>
        <v>0</v>
      </c>
      <c r="AI189" s="276">
        <f>SUMIFS('PCO Log'!$E12:$SJ12,'PCO Log'!$E$8:$SJ$8,'Graph Data'!AI$187,'PCO Log'!$E$4:$SJ$4,"&lt;&gt;Bid Package")</f>
        <v>0</v>
      </c>
      <c r="AJ189" s="276">
        <f>SUMIFS('PCO Log'!$E12:$SJ12,'PCO Log'!$E$8:$SJ$8,'Graph Data'!AJ$187,'PCO Log'!$E$4:$SJ$4,"&lt;&gt;Bid Package")</f>
        <v>0</v>
      </c>
      <c r="AK189" s="276">
        <f>SUMIFS('PCO Log'!$E12:$SJ12,'PCO Log'!$E$8:$SJ$8,'Graph Data'!AK$187,'PCO Log'!$E$4:$SJ$4,"&lt;&gt;Bid Package")</f>
        <v>0</v>
      </c>
      <c r="AL189" s="276">
        <f>SUMIFS('PCO Log'!$E12:$SJ12,'PCO Log'!$E$8:$SJ$8,'Graph Data'!AL$187,'PCO Log'!$E$4:$SJ$4,"&lt;&gt;Bid Package")</f>
        <v>0</v>
      </c>
      <c r="AM189" s="276">
        <f>SUMIFS('PCO Log'!$E12:$SJ12,'PCO Log'!$E$8:$SJ$8,'Graph Data'!AM$187,'PCO Log'!$E$4:$SJ$4,"&lt;&gt;Bid Package")</f>
        <v>0</v>
      </c>
      <c r="AN189" s="276">
        <f>SUMIFS('PCO Log'!$E12:$SJ12,'PCO Log'!$E$8:$SJ$8,'Graph Data'!AN$187,'PCO Log'!$E$4:$SJ$4,"&lt;&gt;Bid Package")</f>
        <v>0</v>
      </c>
      <c r="AO189" s="276">
        <f>SUMIFS('PCO Log'!$E12:$SJ12,'PCO Log'!$E$8:$SJ$8,'Graph Data'!AO$187,'PCO Log'!$E$4:$SJ$4,"&lt;&gt;Bid Package")</f>
        <v>0</v>
      </c>
      <c r="AP189" s="276">
        <f>SUMIFS('PCO Log'!$E12:$SJ12,'PCO Log'!$E$8:$SJ$8,'Graph Data'!AP$187,'PCO Log'!$E$4:$SJ$4,"&lt;&gt;Bid Package")</f>
        <v>0</v>
      </c>
      <c r="AQ189" s="276">
        <f>SUMIFS('PCO Log'!$E12:$SJ12,'PCO Log'!$E$8:$SJ$8,'Graph Data'!AQ$187,'PCO Log'!$E$4:$SJ$4,"&lt;&gt;Bid Package")</f>
        <v>0</v>
      </c>
      <c r="AR189" s="276">
        <f>SUMIFS('PCO Log'!$E12:$SJ12,'PCO Log'!$E$8:$SJ$8,'Graph Data'!AR$187,'PCO Log'!$E$4:$SJ$4,"&lt;&gt;Bid Package")</f>
        <v>0</v>
      </c>
      <c r="AS189" s="276">
        <f>SUMIFS('PCO Log'!$E12:$SJ12,'PCO Log'!$E$8:$SJ$8,'Graph Data'!AS$187,'PCO Log'!$E$4:$SJ$4,"&lt;&gt;Bid Package")</f>
        <v>0</v>
      </c>
      <c r="AT189" s="276">
        <f>SUMIFS('PCO Log'!$E12:$SJ12,'PCO Log'!$E$8:$SJ$8,'Graph Data'!AT$187,'PCO Log'!$E$4:$SJ$4,"&lt;&gt;Bid Package")</f>
        <v>0</v>
      </c>
      <c r="AU189" s="276">
        <f>SUMIFS('PCO Log'!$E12:$SJ12,'PCO Log'!$E$8:$SJ$8,'Graph Data'!AU$187,'PCO Log'!$E$4:$SJ$4,"&lt;&gt;Bid Package")</f>
        <v>0</v>
      </c>
      <c r="AV189" s="276">
        <f>SUMIFS('PCO Log'!$E12:$SJ12,'PCO Log'!$E$8:$SJ$8,'Graph Data'!AV$187,'PCO Log'!$E$4:$SJ$4,"&lt;&gt;Bid Package")</f>
        <v>0</v>
      </c>
      <c r="AW189" s="276">
        <f>SUMIFS('PCO Log'!$E12:$SJ12,'PCO Log'!$E$8:$SJ$8,'Graph Data'!AW$187,'PCO Log'!$E$4:$SJ$4,"&lt;&gt;Bid Package")</f>
        <v>0</v>
      </c>
      <c r="AX189" s="276">
        <f>SUMIFS('PCO Log'!$E12:$SJ12,'PCO Log'!$E$8:$SJ$8,'Graph Data'!AX$187,'PCO Log'!$E$4:$SJ$4,"&lt;&gt;Bid Package")</f>
        <v>0</v>
      </c>
      <c r="AY189" s="276">
        <f>SUMIFS('PCO Log'!$E12:$SJ12,'PCO Log'!$E$8:$SJ$8,'Graph Data'!AY$187,'PCO Log'!$E$4:$SJ$4,"&lt;&gt;Bid Package")</f>
        <v>0</v>
      </c>
      <c r="AZ189" s="276">
        <f>SUMIFS('PCO Log'!$E12:$SJ12,'PCO Log'!$E$8:$SJ$8,'Graph Data'!AZ$187,'PCO Log'!$E$4:$SJ$4,"&lt;&gt;Bid Package")</f>
        <v>0</v>
      </c>
      <c r="BA189" s="276">
        <f>SUMIFS('PCO Log'!$E12:$SJ12,'PCO Log'!$E$8:$SJ$8,'Graph Data'!BA$187,'PCO Log'!$E$4:$SJ$4,"&lt;&gt;Bid Package")</f>
        <v>0</v>
      </c>
      <c r="BB189" s="276">
        <f>SUMIFS('PCO Log'!$E12:$SJ12,'PCO Log'!$E$8:$SJ$8,'Graph Data'!BB$187,'PCO Log'!$E$4:$SJ$4,"&lt;&gt;Bid Package")</f>
        <v>0</v>
      </c>
      <c r="BC189" s="276">
        <f>SUMIFS('PCO Log'!$E12:$SJ12,'PCO Log'!$E$8:$SJ$8,'Graph Data'!BC$187,'PCO Log'!$E$4:$SJ$4,"&lt;&gt;Bid Package")</f>
        <v>0</v>
      </c>
      <c r="BD189" s="276">
        <f>SUMIFS('PCO Log'!$E12:$SJ12,'PCO Log'!$E$8:$SJ$8,'Graph Data'!BD$187,'PCO Log'!$E$4:$SJ$4,"&lt;&gt;Bid Package")</f>
        <v>0</v>
      </c>
      <c r="BE189" s="276">
        <f>SUMIFS('PCO Log'!$E12:$SJ12,'PCO Log'!$E$8:$SJ$8,'Graph Data'!BE$187,'PCO Log'!$E$4:$SJ$4,"&lt;&gt;Bid Package")</f>
        <v>0</v>
      </c>
      <c r="BF189" s="276">
        <f>SUMIFS('PCO Log'!$E12:$SJ12,'PCO Log'!$E$8:$SJ$8,'Graph Data'!BF$187,'PCO Log'!$E$4:$SJ$4,"&lt;&gt;Bid Package")</f>
        <v>0</v>
      </c>
      <c r="BG189" s="276">
        <f>SUMIFS('PCO Log'!$E12:$SJ12,'PCO Log'!$E$8:$SJ$8,'Graph Data'!BG$187,'PCO Log'!$E$4:$SJ$4,"&lt;&gt;Bid Package")</f>
        <v>0</v>
      </c>
      <c r="BH189" s="276">
        <f>SUMIFS('PCO Log'!$E12:$SJ12,'PCO Log'!$E$8:$SJ$8,'Graph Data'!BH$187,'PCO Log'!$E$4:$SJ$4,"&lt;&gt;Bid Package")</f>
        <v>0</v>
      </c>
      <c r="BI189" s="276">
        <f>SUMIFS('PCO Log'!$E12:$SJ12,'PCO Log'!$E$8:$SJ$8,'Graph Data'!BI$187,'PCO Log'!$E$4:$SJ$4,"&lt;&gt;Bid Package")</f>
        <v>0</v>
      </c>
      <c r="BJ189" s="276">
        <f>SUMIFS('PCO Log'!$E12:$SJ12,'PCO Log'!$E$8:$SJ$8,'Graph Data'!BJ$187,'PCO Log'!$E$4:$SJ$4,"&lt;&gt;Bid Package")</f>
        <v>0</v>
      </c>
      <c r="BK189" s="276">
        <f>SUMIFS('PCO Log'!$E12:$SJ12,'PCO Log'!$E$8:$SJ$8,'Graph Data'!BK$187,'PCO Log'!$E$4:$SJ$4,"&lt;&gt;Bid Package")</f>
        <v>0</v>
      </c>
      <c r="BL189" s="276">
        <f>SUMIFS('PCO Log'!$E12:$SJ12,'PCO Log'!$E$8:$SJ$8,'Graph Data'!BL$187,'PCO Log'!$E$4:$SJ$4,"&lt;&gt;Bid Package")</f>
        <v>0</v>
      </c>
      <c r="BM189" s="276">
        <f>SUMIFS('PCO Log'!$E12:$SJ12,'PCO Log'!$E$8:$SJ$8,'Graph Data'!BM$187,'PCO Log'!$E$4:$SJ$4,"&lt;&gt;Bid Package")</f>
        <v>0</v>
      </c>
      <c r="BN189" s="276">
        <f>SUMIFS('PCO Log'!$E12:$SJ12,'PCO Log'!$E$8:$SJ$8,'Graph Data'!BN$187,'PCO Log'!$E$4:$SJ$4,"&lt;&gt;Bid Package")</f>
        <v>0</v>
      </c>
      <c r="BO189" s="276">
        <f>SUMIFS('PCO Log'!$E12:$SJ12,'PCO Log'!$E$8:$SJ$8,'Graph Data'!BO$187,'PCO Log'!$E$4:$SJ$4,"&lt;&gt;Bid Package")</f>
        <v>0</v>
      </c>
      <c r="BP189" s="276">
        <f>SUMIFS('PCO Log'!$E12:$SJ12,'PCO Log'!$E$8:$SJ$8,'Graph Data'!BP$187,'PCO Log'!$E$4:$SJ$4,"&lt;&gt;Bid Package")</f>
        <v>0</v>
      </c>
      <c r="BQ189" s="276">
        <f>SUMIFS('PCO Log'!$E12:$SJ12,'PCO Log'!$E$8:$SJ$8,'Graph Data'!BQ$187,'PCO Log'!$E$4:$SJ$4,"&lt;&gt;Bid Package")</f>
        <v>0</v>
      </c>
      <c r="BR189" s="276">
        <f>SUMIFS('PCO Log'!$E12:$SJ12,'PCO Log'!$E$8:$SJ$8,'Graph Data'!BR$187,'PCO Log'!$E$4:$SJ$4,"&lt;&gt;Bid Package")</f>
        <v>0</v>
      </c>
      <c r="BS189" s="276">
        <f>SUMIFS('PCO Log'!$E12:$SJ12,'PCO Log'!$E$8:$SJ$8,'Graph Data'!BS$187,'PCO Log'!$E$4:$SJ$4,"&lt;&gt;Bid Package")</f>
        <v>0</v>
      </c>
      <c r="BT189" s="276">
        <f>SUMIFS('PCO Log'!$E12:$SJ12,'PCO Log'!$E$8:$SJ$8,'Graph Data'!BT$187,'PCO Log'!$E$4:$SJ$4,"&lt;&gt;Bid Package")</f>
        <v>0</v>
      </c>
      <c r="BU189" s="276">
        <f>SUMIFS('PCO Log'!$E12:$SJ12,'PCO Log'!$E$8:$SJ$8,'Graph Data'!BU$187,'PCO Log'!$E$4:$SJ$4,"&lt;&gt;Bid Package")</f>
        <v>0</v>
      </c>
      <c r="BV189" s="276">
        <f>SUMIFS('PCO Log'!$E12:$SJ12,'PCO Log'!$E$8:$SJ$8,'Graph Data'!BV$187,'PCO Log'!$E$4:$SJ$4,"&lt;&gt;Bid Package")</f>
        <v>0</v>
      </c>
      <c r="BW189" s="276">
        <f>SUMIFS('PCO Log'!$E12:$SJ12,'PCO Log'!$E$8:$SJ$8,'Graph Data'!BW$187,'PCO Log'!$E$4:$SJ$4,"&lt;&gt;Bid Package")</f>
        <v>0</v>
      </c>
    </row>
    <row r="190" spans="1:75" x14ac:dyDescent="0.25">
      <c r="A190" s="273" t="s">
        <v>551</v>
      </c>
      <c r="B190" s="273">
        <f>'PCO Log'!GK6</f>
        <v>0</v>
      </c>
      <c r="C190" s="273">
        <f>'PCO Log'!GK4</f>
        <v>0</v>
      </c>
      <c r="D190" s="273">
        <f>'PCO Log'!GK7</f>
        <v>0</v>
      </c>
      <c r="E190" s="273">
        <f>'PCO Log'!GK3</f>
        <v>0</v>
      </c>
      <c r="F190" s="276">
        <f>'PCO Log'!GK9</f>
        <v>0</v>
      </c>
      <c r="G190" s="277">
        <f>'PCO Log'!GK5</f>
        <v>0</v>
      </c>
      <c r="J190" s="279"/>
      <c r="O190" s="273" t="str">
        <f t="shared" si="2"/>
        <v>General Conditions/Requirements</v>
      </c>
      <c r="P190" s="276">
        <f>SUMIFS('PCO Log'!$E13:$SJ13,'PCO Log'!$E$8:$SJ$8,'Graph Data'!P$187,'PCO Log'!$E$4:$SJ$4,"&lt;&gt;Bid Package")</f>
        <v>0</v>
      </c>
      <c r="Q190" s="276">
        <f>SUMIFS('PCO Log'!$E13:$SJ13,'PCO Log'!$E$8:$SJ$8,'Graph Data'!Q$187,'PCO Log'!$E$4:$SJ$4,"&lt;&gt;Bid Package")</f>
        <v>0</v>
      </c>
      <c r="R190" s="276">
        <f>SUMIFS('PCO Log'!$E13:$SJ13,'PCO Log'!$E$8:$SJ$8,'Graph Data'!R$187,'PCO Log'!$E$4:$SJ$4,"&lt;&gt;Bid Package")</f>
        <v>0</v>
      </c>
      <c r="S190" s="276">
        <f>SUMIFS('PCO Log'!$E13:$SJ13,'PCO Log'!$E$8:$SJ$8,'Graph Data'!S$187,'PCO Log'!$E$4:$SJ$4,"&lt;&gt;Bid Package")</f>
        <v>0</v>
      </c>
      <c r="T190" s="276">
        <f>SUMIFS('PCO Log'!$E13:$SJ13,'PCO Log'!$E$8:$SJ$8,'Graph Data'!T$187,'PCO Log'!$E$4:$SJ$4,"&lt;&gt;Bid Package")</f>
        <v>0</v>
      </c>
      <c r="U190" s="276">
        <f>SUMIFS('PCO Log'!$E13:$SJ13,'PCO Log'!$E$8:$SJ$8,'Graph Data'!U$187,'PCO Log'!$E$4:$SJ$4,"&lt;&gt;Bid Package")</f>
        <v>0</v>
      </c>
      <c r="V190" s="276">
        <f>SUMIFS('PCO Log'!$E13:$SJ13,'PCO Log'!$E$8:$SJ$8,'Graph Data'!V$187,'PCO Log'!$E$4:$SJ$4,"&lt;&gt;Bid Package")</f>
        <v>0</v>
      </c>
      <c r="W190" s="276">
        <f>SUMIFS('PCO Log'!$E13:$SJ13,'PCO Log'!$E$8:$SJ$8,'Graph Data'!W$187,'PCO Log'!$E$4:$SJ$4,"&lt;&gt;Bid Package")</f>
        <v>0</v>
      </c>
      <c r="X190" s="276">
        <f>SUMIFS('PCO Log'!$E13:$SJ13,'PCO Log'!$E$8:$SJ$8,'Graph Data'!X$187,'PCO Log'!$E$4:$SJ$4,"&lt;&gt;Bid Package")</f>
        <v>0</v>
      </c>
      <c r="Y190" s="276">
        <f>SUMIFS('PCO Log'!$E13:$SJ13,'PCO Log'!$E$8:$SJ$8,'Graph Data'!Y$187,'PCO Log'!$E$4:$SJ$4,"&lt;&gt;Bid Package")</f>
        <v>0</v>
      </c>
      <c r="Z190" s="276">
        <f>SUMIFS('PCO Log'!$E13:$SJ13,'PCO Log'!$E$8:$SJ$8,'Graph Data'!Z$187,'PCO Log'!$E$4:$SJ$4,"&lt;&gt;Bid Package")</f>
        <v>0</v>
      </c>
      <c r="AA190" s="276">
        <f>SUMIFS('PCO Log'!$E13:$SJ13,'PCO Log'!$E$8:$SJ$8,'Graph Data'!AA$187,'PCO Log'!$E$4:$SJ$4,"&lt;&gt;Bid Package")</f>
        <v>0</v>
      </c>
      <c r="AB190" s="276">
        <f>SUMIFS('PCO Log'!$E13:$SJ13,'PCO Log'!$E$8:$SJ$8,'Graph Data'!AB$187,'PCO Log'!$E$4:$SJ$4,"&lt;&gt;Bid Package")</f>
        <v>0</v>
      </c>
      <c r="AC190" s="276">
        <f>SUMIFS('PCO Log'!$E13:$SJ13,'PCO Log'!$E$8:$SJ$8,'Graph Data'!AC$187,'PCO Log'!$E$4:$SJ$4,"&lt;&gt;Bid Package")</f>
        <v>0</v>
      </c>
      <c r="AD190" s="276">
        <f>SUMIFS('PCO Log'!$E13:$SJ13,'PCO Log'!$E$8:$SJ$8,'Graph Data'!AD$187,'PCO Log'!$E$4:$SJ$4,"&lt;&gt;Bid Package")</f>
        <v>0</v>
      </c>
      <c r="AE190" s="276">
        <f>SUMIFS('PCO Log'!$E13:$SJ13,'PCO Log'!$E$8:$SJ$8,'Graph Data'!AE$187,'PCO Log'!$E$4:$SJ$4,"&lt;&gt;Bid Package")</f>
        <v>0</v>
      </c>
      <c r="AF190" s="276">
        <f>SUMIFS('PCO Log'!$E13:$SJ13,'PCO Log'!$E$8:$SJ$8,'Graph Data'!AF$187,'PCO Log'!$E$4:$SJ$4,"&lt;&gt;Bid Package")</f>
        <v>0</v>
      </c>
      <c r="AG190" s="276">
        <f>SUMIFS('PCO Log'!$E13:$SJ13,'PCO Log'!$E$8:$SJ$8,'Graph Data'!AG$187,'PCO Log'!$E$4:$SJ$4,"&lt;&gt;Bid Package")</f>
        <v>0</v>
      </c>
      <c r="AH190" s="276">
        <f>SUMIFS('PCO Log'!$E13:$SJ13,'PCO Log'!$E$8:$SJ$8,'Graph Data'!AH$187,'PCO Log'!$E$4:$SJ$4,"&lt;&gt;Bid Package")</f>
        <v>0</v>
      </c>
      <c r="AI190" s="276">
        <f>SUMIFS('PCO Log'!$E13:$SJ13,'PCO Log'!$E$8:$SJ$8,'Graph Data'!AI$187,'PCO Log'!$E$4:$SJ$4,"&lt;&gt;Bid Package")</f>
        <v>0</v>
      </c>
      <c r="AJ190" s="276">
        <f>SUMIFS('PCO Log'!$E13:$SJ13,'PCO Log'!$E$8:$SJ$8,'Graph Data'!AJ$187,'PCO Log'!$E$4:$SJ$4,"&lt;&gt;Bid Package")</f>
        <v>0</v>
      </c>
      <c r="AK190" s="276">
        <f>SUMIFS('PCO Log'!$E13:$SJ13,'PCO Log'!$E$8:$SJ$8,'Graph Data'!AK$187,'PCO Log'!$E$4:$SJ$4,"&lt;&gt;Bid Package")</f>
        <v>0</v>
      </c>
      <c r="AL190" s="276">
        <f>SUMIFS('PCO Log'!$E13:$SJ13,'PCO Log'!$E$8:$SJ$8,'Graph Data'!AL$187,'PCO Log'!$E$4:$SJ$4,"&lt;&gt;Bid Package")</f>
        <v>0</v>
      </c>
      <c r="AM190" s="276">
        <f>SUMIFS('PCO Log'!$E13:$SJ13,'PCO Log'!$E$8:$SJ$8,'Graph Data'!AM$187,'PCO Log'!$E$4:$SJ$4,"&lt;&gt;Bid Package")</f>
        <v>0</v>
      </c>
      <c r="AN190" s="276">
        <f>SUMIFS('PCO Log'!$E13:$SJ13,'PCO Log'!$E$8:$SJ$8,'Graph Data'!AN$187,'PCO Log'!$E$4:$SJ$4,"&lt;&gt;Bid Package")</f>
        <v>0</v>
      </c>
      <c r="AO190" s="276">
        <f>SUMIFS('PCO Log'!$E13:$SJ13,'PCO Log'!$E$8:$SJ$8,'Graph Data'!AO$187,'PCO Log'!$E$4:$SJ$4,"&lt;&gt;Bid Package")</f>
        <v>0</v>
      </c>
      <c r="AP190" s="276">
        <f>SUMIFS('PCO Log'!$E13:$SJ13,'PCO Log'!$E$8:$SJ$8,'Graph Data'!AP$187,'PCO Log'!$E$4:$SJ$4,"&lt;&gt;Bid Package")</f>
        <v>0</v>
      </c>
      <c r="AQ190" s="276">
        <f>SUMIFS('PCO Log'!$E13:$SJ13,'PCO Log'!$E$8:$SJ$8,'Graph Data'!AQ$187,'PCO Log'!$E$4:$SJ$4,"&lt;&gt;Bid Package")</f>
        <v>0</v>
      </c>
      <c r="AR190" s="276">
        <f>SUMIFS('PCO Log'!$E13:$SJ13,'PCO Log'!$E$8:$SJ$8,'Graph Data'!AR$187,'PCO Log'!$E$4:$SJ$4,"&lt;&gt;Bid Package")</f>
        <v>0</v>
      </c>
      <c r="AS190" s="276">
        <f>SUMIFS('PCO Log'!$E13:$SJ13,'PCO Log'!$E$8:$SJ$8,'Graph Data'!AS$187,'PCO Log'!$E$4:$SJ$4,"&lt;&gt;Bid Package")</f>
        <v>0</v>
      </c>
      <c r="AT190" s="276">
        <f>SUMIFS('PCO Log'!$E13:$SJ13,'PCO Log'!$E$8:$SJ$8,'Graph Data'!AT$187,'PCO Log'!$E$4:$SJ$4,"&lt;&gt;Bid Package")</f>
        <v>0</v>
      </c>
      <c r="AU190" s="276">
        <f>SUMIFS('PCO Log'!$E13:$SJ13,'PCO Log'!$E$8:$SJ$8,'Graph Data'!AU$187,'PCO Log'!$E$4:$SJ$4,"&lt;&gt;Bid Package")</f>
        <v>0</v>
      </c>
      <c r="AV190" s="276">
        <f>SUMIFS('PCO Log'!$E13:$SJ13,'PCO Log'!$E$8:$SJ$8,'Graph Data'!AV$187,'PCO Log'!$E$4:$SJ$4,"&lt;&gt;Bid Package")</f>
        <v>0</v>
      </c>
      <c r="AW190" s="276">
        <f>SUMIFS('PCO Log'!$E13:$SJ13,'PCO Log'!$E$8:$SJ$8,'Graph Data'!AW$187,'PCO Log'!$E$4:$SJ$4,"&lt;&gt;Bid Package")</f>
        <v>0</v>
      </c>
      <c r="AX190" s="276">
        <f>SUMIFS('PCO Log'!$E13:$SJ13,'PCO Log'!$E$8:$SJ$8,'Graph Data'!AX$187,'PCO Log'!$E$4:$SJ$4,"&lt;&gt;Bid Package")</f>
        <v>0</v>
      </c>
      <c r="AY190" s="276">
        <f>SUMIFS('PCO Log'!$E13:$SJ13,'PCO Log'!$E$8:$SJ$8,'Graph Data'!AY$187,'PCO Log'!$E$4:$SJ$4,"&lt;&gt;Bid Package")</f>
        <v>0</v>
      </c>
      <c r="AZ190" s="276">
        <f>SUMIFS('PCO Log'!$E13:$SJ13,'PCO Log'!$E$8:$SJ$8,'Graph Data'!AZ$187,'PCO Log'!$E$4:$SJ$4,"&lt;&gt;Bid Package")</f>
        <v>0</v>
      </c>
      <c r="BA190" s="276">
        <f>SUMIFS('PCO Log'!$E13:$SJ13,'PCO Log'!$E$8:$SJ$8,'Graph Data'!BA$187,'PCO Log'!$E$4:$SJ$4,"&lt;&gt;Bid Package")</f>
        <v>0</v>
      </c>
      <c r="BB190" s="276">
        <f>SUMIFS('PCO Log'!$E13:$SJ13,'PCO Log'!$E$8:$SJ$8,'Graph Data'!BB$187,'PCO Log'!$E$4:$SJ$4,"&lt;&gt;Bid Package")</f>
        <v>0</v>
      </c>
      <c r="BC190" s="276">
        <f>SUMIFS('PCO Log'!$E13:$SJ13,'PCO Log'!$E$8:$SJ$8,'Graph Data'!BC$187,'PCO Log'!$E$4:$SJ$4,"&lt;&gt;Bid Package")</f>
        <v>0</v>
      </c>
      <c r="BD190" s="276">
        <f>SUMIFS('PCO Log'!$E13:$SJ13,'PCO Log'!$E$8:$SJ$8,'Graph Data'!BD$187,'PCO Log'!$E$4:$SJ$4,"&lt;&gt;Bid Package")</f>
        <v>0</v>
      </c>
      <c r="BE190" s="276">
        <f>SUMIFS('PCO Log'!$E13:$SJ13,'PCO Log'!$E$8:$SJ$8,'Graph Data'!BE$187,'PCO Log'!$E$4:$SJ$4,"&lt;&gt;Bid Package")</f>
        <v>0</v>
      </c>
      <c r="BF190" s="276">
        <f>SUMIFS('PCO Log'!$E13:$SJ13,'PCO Log'!$E$8:$SJ$8,'Graph Data'!BF$187,'PCO Log'!$E$4:$SJ$4,"&lt;&gt;Bid Package")</f>
        <v>0</v>
      </c>
      <c r="BG190" s="276">
        <f>SUMIFS('PCO Log'!$E13:$SJ13,'PCO Log'!$E$8:$SJ$8,'Graph Data'!BG$187,'PCO Log'!$E$4:$SJ$4,"&lt;&gt;Bid Package")</f>
        <v>0</v>
      </c>
      <c r="BH190" s="276">
        <f>SUMIFS('PCO Log'!$E13:$SJ13,'PCO Log'!$E$8:$SJ$8,'Graph Data'!BH$187,'PCO Log'!$E$4:$SJ$4,"&lt;&gt;Bid Package")</f>
        <v>0</v>
      </c>
      <c r="BI190" s="276">
        <f>SUMIFS('PCO Log'!$E13:$SJ13,'PCO Log'!$E$8:$SJ$8,'Graph Data'!BI$187,'PCO Log'!$E$4:$SJ$4,"&lt;&gt;Bid Package")</f>
        <v>0</v>
      </c>
      <c r="BJ190" s="276">
        <f>SUMIFS('PCO Log'!$E13:$SJ13,'PCO Log'!$E$8:$SJ$8,'Graph Data'!BJ$187,'PCO Log'!$E$4:$SJ$4,"&lt;&gt;Bid Package")</f>
        <v>0</v>
      </c>
      <c r="BK190" s="276">
        <f>SUMIFS('PCO Log'!$E13:$SJ13,'PCO Log'!$E$8:$SJ$8,'Graph Data'!BK$187,'PCO Log'!$E$4:$SJ$4,"&lt;&gt;Bid Package")</f>
        <v>0</v>
      </c>
      <c r="BL190" s="276">
        <f>SUMIFS('PCO Log'!$E13:$SJ13,'PCO Log'!$E$8:$SJ$8,'Graph Data'!BL$187,'PCO Log'!$E$4:$SJ$4,"&lt;&gt;Bid Package")</f>
        <v>0</v>
      </c>
      <c r="BM190" s="276">
        <f>SUMIFS('PCO Log'!$E13:$SJ13,'PCO Log'!$E$8:$SJ$8,'Graph Data'!BM$187,'PCO Log'!$E$4:$SJ$4,"&lt;&gt;Bid Package")</f>
        <v>0</v>
      </c>
      <c r="BN190" s="276">
        <f>SUMIFS('PCO Log'!$E13:$SJ13,'PCO Log'!$E$8:$SJ$8,'Graph Data'!BN$187,'PCO Log'!$E$4:$SJ$4,"&lt;&gt;Bid Package")</f>
        <v>0</v>
      </c>
      <c r="BO190" s="276">
        <f>SUMIFS('PCO Log'!$E13:$SJ13,'PCO Log'!$E$8:$SJ$8,'Graph Data'!BO$187,'PCO Log'!$E$4:$SJ$4,"&lt;&gt;Bid Package")</f>
        <v>0</v>
      </c>
      <c r="BP190" s="276">
        <f>SUMIFS('PCO Log'!$E13:$SJ13,'PCO Log'!$E$8:$SJ$8,'Graph Data'!BP$187,'PCO Log'!$E$4:$SJ$4,"&lt;&gt;Bid Package")</f>
        <v>0</v>
      </c>
      <c r="BQ190" s="276">
        <f>SUMIFS('PCO Log'!$E13:$SJ13,'PCO Log'!$E$8:$SJ$8,'Graph Data'!BQ$187,'PCO Log'!$E$4:$SJ$4,"&lt;&gt;Bid Package")</f>
        <v>0</v>
      </c>
      <c r="BR190" s="276">
        <f>SUMIFS('PCO Log'!$E13:$SJ13,'PCO Log'!$E$8:$SJ$8,'Graph Data'!BR$187,'PCO Log'!$E$4:$SJ$4,"&lt;&gt;Bid Package")</f>
        <v>0</v>
      </c>
      <c r="BS190" s="276">
        <f>SUMIFS('PCO Log'!$E13:$SJ13,'PCO Log'!$E$8:$SJ$8,'Graph Data'!BS$187,'PCO Log'!$E$4:$SJ$4,"&lt;&gt;Bid Package")</f>
        <v>0</v>
      </c>
      <c r="BT190" s="276">
        <f>SUMIFS('PCO Log'!$E13:$SJ13,'PCO Log'!$E$8:$SJ$8,'Graph Data'!BT$187,'PCO Log'!$E$4:$SJ$4,"&lt;&gt;Bid Package")</f>
        <v>0</v>
      </c>
      <c r="BU190" s="276">
        <f>SUMIFS('PCO Log'!$E13:$SJ13,'PCO Log'!$E$8:$SJ$8,'Graph Data'!BU$187,'PCO Log'!$E$4:$SJ$4,"&lt;&gt;Bid Package")</f>
        <v>0</v>
      </c>
      <c r="BV190" s="276">
        <f>SUMIFS('PCO Log'!$E13:$SJ13,'PCO Log'!$E$8:$SJ$8,'Graph Data'!BV$187,'PCO Log'!$E$4:$SJ$4,"&lt;&gt;Bid Package")</f>
        <v>0</v>
      </c>
      <c r="BW190" s="276">
        <f>SUMIFS('PCO Log'!$E13:$SJ13,'PCO Log'!$E$8:$SJ$8,'Graph Data'!BW$187,'PCO Log'!$E$4:$SJ$4,"&lt;&gt;Bid Package")</f>
        <v>0</v>
      </c>
    </row>
    <row r="191" spans="1:75" x14ac:dyDescent="0.25">
      <c r="A191" s="273" t="s">
        <v>552</v>
      </c>
      <c r="B191" s="273">
        <f>'PCO Log'!GL6</f>
        <v>0</v>
      </c>
      <c r="C191" s="273">
        <f>'PCO Log'!GL4</f>
        <v>0</v>
      </c>
      <c r="D191" s="273">
        <f>'PCO Log'!GL7</f>
        <v>0</v>
      </c>
      <c r="E191" s="273">
        <f>'PCO Log'!GL3</f>
        <v>0</v>
      </c>
      <c r="F191" s="276">
        <f>'PCO Log'!GL9</f>
        <v>0</v>
      </c>
      <c r="G191" s="277">
        <f>'PCO Log'!GL5</f>
        <v>0</v>
      </c>
      <c r="J191" s="279"/>
      <c r="O191" s="273" t="str">
        <f t="shared" si="2"/>
        <v>Temp. Scaffolding and Platforms</v>
      </c>
      <c r="P191" s="276">
        <f>SUMIFS('PCO Log'!$E14:$SJ14,'PCO Log'!$E$8:$SJ$8,'Graph Data'!P$187,'PCO Log'!$E$4:$SJ$4,"&lt;&gt;Bid Package")</f>
        <v>0</v>
      </c>
      <c r="Q191" s="276">
        <f>SUMIFS('PCO Log'!$E14:$SJ14,'PCO Log'!$E$8:$SJ$8,'Graph Data'!Q$187,'PCO Log'!$E$4:$SJ$4,"&lt;&gt;Bid Package")</f>
        <v>0</v>
      </c>
      <c r="R191" s="276">
        <f>SUMIFS('PCO Log'!$E14:$SJ14,'PCO Log'!$E$8:$SJ$8,'Graph Data'!R$187,'PCO Log'!$E$4:$SJ$4,"&lt;&gt;Bid Package")</f>
        <v>0</v>
      </c>
      <c r="S191" s="276">
        <f>SUMIFS('PCO Log'!$E14:$SJ14,'PCO Log'!$E$8:$SJ$8,'Graph Data'!S$187,'PCO Log'!$E$4:$SJ$4,"&lt;&gt;Bid Package")</f>
        <v>0</v>
      </c>
      <c r="T191" s="276">
        <f>SUMIFS('PCO Log'!$E14:$SJ14,'PCO Log'!$E$8:$SJ$8,'Graph Data'!T$187,'PCO Log'!$E$4:$SJ$4,"&lt;&gt;Bid Package")</f>
        <v>0</v>
      </c>
      <c r="U191" s="276">
        <f>SUMIFS('PCO Log'!$E14:$SJ14,'PCO Log'!$E$8:$SJ$8,'Graph Data'!U$187,'PCO Log'!$E$4:$SJ$4,"&lt;&gt;Bid Package")</f>
        <v>0</v>
      </c>
      <c r="V191" s="276">
        <f>SUMIFS('PCO Log'!$E14:$SJ14,'PCO Log'!$E$8:$SJ$8,'Graph Data'!V$187,'PCO Log'!$E$4:$SJ$4,"&lt;&gt;Bid Package")</f>
        <v>0</v>
      </c>
      <c r="W191" s="276">
        <f>SUMIFS('PCO Log'!$E14:$SJ14,'PCO Log'!$E$8:$SJ$8,'Graph Data'!W$187,'PCO Log'!$E$4:$SJ$4,"&lt;&gt;Bid Package")</f>
        <v>0</v>
      </c>
      <c r="X191" s="276">
        <f>SUMIFS('PCO Log'!$E14:$SJ14,'PCO Log'!$E$8:$SJ$8,'Graph Data'!X$187,'PCO Log'!$E$4:$SJ$4,"&lt;&gt;Bid Package")</f>
        <v>0</v>
      </c>
      <c r="Y191" s="276">
        <f>SUMIFS('PCO Log'!$E14:$SJ14,'PCO Log'!$E$8:$SJ$8,'Graph Data'!Y$187,'PCO Log'!$E$4:$SJ$4,"&lt;&gt;Bid Package")</f>
        <v>0</v>
      </c>
      <c r="Z191" s="276">
        <f>SUMIFS('PCO Log'!$E14:$SJ14,'PCO Log'!$E$8:$SJ$8,'Graph Data'!Z$187,'PCO Log'!$E$4:$SJ$4,"&lt;&gt;Bid Package")</f>
        <v>0</v>
      </c>
      <c r="AA191" s="276">
        <f>SUMIFS('PCO Log'!$E14:$SJ14,'PCO Log'!$E$8:$SJ$8,'Graph Data'!AA$187,'PCO Log'!$E$4:$SJ$4,"&lt;&gt;Bid Package")</f>
        <v>0</v>
      </c>
      <c r="AB191" s="276">
        <f>SUMIFS('PCO Log'!$E14:$SJ14,'PCO Log'!$E$8:$SJ$8,'Graph Data'!AB$187,'PCO Log'!$E$4:$SJ$4,"&lt;&gt;Bid Package")</f>
        <v>0</v>
      </c>
      <c r="AC191" s="276">
        <f>SUMIFS('PCO Log'!$E14:$SJ14,'PCO Log'!$E$8:$SJ$8,'Graph Data'!AC$187,'PCO Log'!$E$4:$SJ$4,"&lt;&gt;Bid Package")</f>
        <v>0</v>
      </c>
      <c r="AD191" s="276">
        <f>SUMIFS('PCO Log'!$E14:$SJ14,'PCO Log'!$E$8:$SJ$8,'Graph Data'!AD$187,'PCO Log'!$E$4:$SJ$4,"&lt;&gt;Bid Package")</f>
        <v>0</v>
      </c>
      <c r="AE191" s="276">
        <f>SUMIFS('PCO Log'!$E14:$SJ14,'PCO Log'!$E$8:$SJ$8,'Graph Data'!AE$187,'PCO Log'!$E$4:$SJ$4,"&lt;&gt;Bid Package")</f>
        <v>0</v>
      </c>
      <c r="AF191" s="276">
        <f>SUMIFS('PCO Log'!$E14:$SJ14,'PCO Log'!$E$8:$SJ$8,'Graph Data'!AF$187,'PCO Log'!$E$4:$SJ$4,"&lt;&gt;Bid Package")</f>
        <v>0</v>
      </c>
      <c r="AG191" s="276">
        <f>SUMIFS('PCO Log'!$E14:$SJ14,'PCO Log'!$E$8:$SJ$8,'Graph Data'!AG$187,'PCO Log'!$E$4:$SJ$4,"&lt;&gt;Bid Package")</f>
        <v>0</v>
      </c>
      <c r="AH191" s="276">
        <f>SUMIFS('PCO Log'!$E14:$SJ14,'PCO Log'!$E$8:$SJ$8,'Graph Data'!AH$187,'PCO Log'!$E$4:$SJ$4,"&lt;&gt;Bid Package")</f>
        <v>0</v>
      </c>
      <c r="AI191" s="276">
        <f>SUMIFS('PCO Log'!$E14:$SJ14,'PCO Log'!$E$8:$SJ$8,'Graph Data'!AI$187,'PCO Log'!$E$4:$SJ$4,"&lt;&gt;Bid Package")</f>
        <v>0</v>
      </c>
      <c r="AJ191" s="276">
        <f>SUMIFS('PCO Log'!$E14:$SJ14,'PCO Log'!$E$8:$SJ$8,'Graph Data'!AJ$187,'PCO Log'!$E$4:$SJ$4,"&lt;&gt;Bid Package")</f>
        <v>0</v>
      </c>
      <c r="AK191" s="276">
        <f>SUMIFS('PCO Log'!$E14:$SJ14,'PCO Log'!$E$8:$SJ$8,'Graph Data'!AK$187,'PCO Log'!$E$4:$SJ$4,"&lt;&gt;Bid Package")</f>
        <v>0</v>
      </c>
      <c r="AL191" s="276">
        <f>SUMIFS('PCO Log'!$E14:$SJ14,'PCO Log'!$E$8:$SJ$8,'Graph Data'!AL$187,'PCO Log'!$E$4:$SJ$4,"&lt;&gt;Bid Package")</f>
        <v>0</v>
      </c>
      <c r="AM191" s="276">
        <f>SUMIFS('PCO Log'!$E14:$SJ14,'PCO Log'!$E$8:$SJ$8,'Graph Data'!AM$187,'PCO Log'!$E$4:$SJ$4,"&lt;&gt;Bid Package")</f>
        <v>0</v>
      </c>
      <c r="AN191" s="276">
        <f>SUMIFS('PCO Log'!$E14:$SJ14,'PCO Log'!$E$8:$SJ$8,'Graph Data'!AN$187,'PCO Log'!$E$4:$SJ$4,"&lt;&gt;Bid Package")</f>
        <v>0</v>
      </c>
      <c r="AO191" s="276">
        <f>SUMIFS('PCO Log'!$E14:$SJ14,'PCO Log'!$E$8:$SJ$8,'Graph Data'!AO$187,'PCO Log'!$E$4:$SJ$4,"&lt;&gt;Bid Package")</f>
        <v>0</v>
      </c>
      <c r="AP191" s="276">
        <f>SUMIFS('PCO Log'!$E14:$SJ14,'PCO Log'!$E$8:$SJ$8,'Graph Data'!AP$187,'PCO Log'!$E$4:$SJ$4,"&lt;&gt;Bid Package")</f>
        <v>0</v>
      </c>
      <c r="AQ191" s="276">
        <f>SUMIFS('PCO Log'!$E14:$SJ14,'PCO Log'!$E$8:$SJ$8,'Graph Data'!AQ$187,'PCO Log'!$E$4:$SJ$4,"&lt;&gt;Bid Package")</f>
        <v>0</v>
      </c>
      <c r="AR191" s="276">
        <f>SUMIFS('PCO Log'!$E14:$SJ14,'PCO Log'!$E$8:$SJ$8,'Graph Data'!AR$187,'PCO Log'!$E$4:$SJ$4,"&lt;&gt;Bid Package")</f>
        <v>0</v>
      </c>
      <c r="AS191" s="276">
        <f>SUMIFS('PCO Log'!$E14:$SJ14,'PCO Log'!$E$8:$SJ$8,'Graph Data'!AS$187,'PCO Log'!$E$4:$SJ$4,"&lt;&gt;Bid Package")</f>
        <v>0</v>
      </c>
      <c r="AT191" s="276">
        <f>SUMIFS('PCO Log'!$E14:$SJ14,'PCO Log'!$E$8:$SJ$8,'Graph Data'!AT$187,'PCO Log'!$E$4:$SJ$4,"&lt;&gt;Bid Package")</f>
        <v>0</v>
      </c>
      <c r="AU191" s="276">
        <f>SUMIFS('PCO Log'!$E14:$SJ14,'PCO Log'!$E$8:$SJ$8,'Graph Data'!AU$187,'PCO Log'!$E$4:$SJ$4,"&lt;&gt;Bid Package")</f>
        <v>0</v>
      </c>
      <c r="AV191" s="276">
        <f>SUMIFS('PCO Log'!$E14:$SJ14,'PCO Log'!$E$8:$SJ$8,'Graph Data'!AV$187,'PCO Log'!$E$4:$SJ$4,"&lt;&gt;Bid Package")</f>
        <v>0</v>
      </c>
      <c r="AW191" s="276">
        <f>SUMIFS('PCO Log'!$E14:$SJ14,'PCO Log'!$E$8:$SJ$8,'Graph Data'!AW$187,'PCO Log'!$E$4:$SJ$4,"&lt;&gt;Bid Package")</f>
        <v>0</v>
      </c>
      <c r="AX191" s="276">
        <f>SUMIFS('PCO Log'!$E14:$SJ14,'PCO Log'!$E$8:$SJ$8,'Graph Data'!AX$187,'PCO Log'!$E$4:$SJ$4,"&lt;&gt;Bid Package")</f>
        <v>0</v>
      </c>
      <c r="AY191" s="276">
        <f>SUMIFS('PCO Log'!$E14:$SJ14,'PCO Log'!$E$8:$SJ$8,'Graph Data'!AY$187,'PCO Log'!$E$4:$SJ$4,"&lt;&gt;Bid Package")</f>
        <v>0</v>
      </c>
      <c r="AZ191" s="276">
        <f>SUMIFS('PCO Log'!$E14:$SJ14,'PCO Log'!$E$8:$SJ$8,'Graph Data'!AZ$187,'PCO Log'!$E$4:$SJ$4,"&lt;&gt;Bid Package")</f>
        <v>0</v>
      </c>
      <c r="BA191" s="276">
        <f>SUMIFS('PCO Log'!$E14:$SJ14,'PCO Log'!$E$8:$SJ$8,'Graph Data'!BA$187,'PCO Log'!$E$4:$SJ$4,"&lt;&gt;Bid Package")</f>
        <v>0</v>
      </c>
      <c r="BB191" s="276">
        <f>SUMIFS('PCO Log'!$E14:$SJ14,'PCO Log'!$E$8:$SJ$8,'Graph Data'!BB$187,'PCO Log'!$E$4:$SJ$4,"&lt;&gt;Bid Package")</f>
        <v>0</v>
      </c>
      <c r="BC191" s="276">
        <f>SUMIFS('PCO Log'!$E14:$SJ14,'PCO Log'!$E$8:$SJ$8,'Graph Data'!BC$187,'PCO Log'!$E$4:$SJ$4,"&lt;&gt;Bid Package")</f>
        <v>0</v>
      </c>
      <c r="BD191" s="276">
        <f>SUMIFS('PCO Log'!$E14:$SJ14,'PCO Log'!$E$8:$SJ$8,'Graph Data'!BD$187,'PCO Log'!$E$4:$SJ$4,"&lt;&gt;Bid Package")</f>
        <v>0</v>
      </c>
      <c r="BE191" s="276">
        <f>SUMIFS('PCO Log'!$E14:$SJ14,'PCO Log'!$E$8:$SJ$8,'Graph Data'!BE$187,'PCO Log'!$E$4:$SJ$4,"&lt;&gt;Bid Package")</f>
        <v>0</v>
      </c>
      <c r="BF191" s="276">
        <f>SUMIFS('PCO Log'!$E14:$SJ14,'PCO Log'!$E$8:$SJ$8,'Graph Data'!BF$187,'PCO Log'!$E$4:$SJ$4,"&lt;&gt;Bid Package")</f>
        <v>0</v>
      </c>
      <c r="BG191" s="276">
        <f>SUMIFS('PCO Log'!$E14:$SJ14,'PCO Log'!$E$8:$SJ$8,'Graph Data'!BG$187,'PCO Log'!$E$4:$SJ$4,"&lt;&gt;Bid Package")</f>
        <v>0</v>
      </c>
      <c r="BH191" s="276">
        <f>SUMIFS('PCO Log'!$E14:$SJ14,'PCO Log'!$E$8:$SJ$8,'Graph Data'!BH$187,'PCO Log'!$E$4:$SJ$4,"&lt;&gt;Bid Package")</f>
        <v>0</v>
      </c>
      <c r="BI191" s="276">
        <f>SUMIFS('PCO Log'!$E14:$SJ14,'PCO Log'!$E$8:$SJ$8,'Graph Data'!BI$187,'PCO Log'!$E$4:$SJ$4,"&lt;&gt;Bid Package")</f>
        <v>0</v>
      </c>
      <c r="BJ191" s="276">
        <f>SUMIFS('PCO Log'!$E14:$SJ14,'PCO Log'!$E$8:$SJ$8,'Graph Data'!BJ$187,'PCO Log'!$E$4:$SJ$4,"&lt;&gt;Bid Package")</f>
        <v>0</v>
      </c>
      <c r="BK191" s="276">
        <f>SUMIFS('PCO Log'!$E14:$SJ14,'PCO Log'!$E$8:$SJ$8,'Graph Data'!BK$187,'PCO Log'!$E$4:$SJ$4,"&lt;&gt;Bid Package")</f>
        <v>0</v>
      </c>
      <c r="BL191" s="276">
        <f>SUMIFS('PCO Log'!$E14:$SJ14,'PCO Log'!$E$8:$SJ$8,'Graph Data'!BL$187,'PCO Log'!$E$4:$SJ$4,"&lt;&gt;Bid Package")</f>
        <v>0</v>
      </c>
      <c r="BM191" s="276">
        <f>SUMIFS('PCO Log'!$E14:$SJ14,'PCO Log'!$E$8:$SJ$8,'Graph Data'!BM$187,'PCO Log'!$E$4:$SJ$4,"&lt;&gt;Bid Package")</f>
        <v>0</v>
      </c>
      <c r="BN191" s="276">
        <f>SUMIFS('PCO Log'!$E14:$SJ14,'PCO Log'!$E$8:$SJ$8,'Graph Data'!BN$187,'PCO Log'!$E$4:$SJ$4,"&lt;&gt;Bid Package")</f>
        <v>0</v>
      </c>
      <c r="BO191" s="276">
        <f>SUMIFS('PCO Log'!$E14:$SJ14,'PCO Log'!$E$8:$SJ$8,'Graph Data'!BO$187,'PCO Log'!$E$4:$SJ$4,"&lt;&gt;Bid Package")</f>
        <v>0</v>
      </c>
      <c r="BP191" s="276">
        <f>SUMIFS('PCO Log'!$E14:$SJ14,'PCO Log'!$E$8:$SJ$8,'Graph Data'!BP$187,'PCO Log'!$E$4:$SJ$4,"&lt;&gt;Bid Package")</f>
        <v>0</v>
      </c>
      <c r="BQ191" s="276">
        <f>SUMIFS('PCO Log'!$E14:$SJ14,'PCO Log'!$E$8:$SJ$8,'Graph Data'!BQ$187,'PCO Log'!$E$4:$SJ$4,"&lt;&gt;Bid Package")</f>
        <v>0</v>
      </c>
      <c r="BR191" s="276">
        <f>SUMIFS('PCO Log'!$E14:$SJ14,'PCO Log'!$E$8:$SJ$8,'Graph Data'!BR$187,'PCO Log'!$E$4:$SJ$4,"&lt;&gt;Bid Package")</f>
        <v>0</v>
      </c>
      <c r="BS191" s="276">
        <f>SUMIFS('PCO Log'!$E14:$SJ14,'PCO Log'!$E$8:$SJ$8,'Graph Data'!BS$187,'PCO Log'!$E$4:$SJ$4,"&lt;&gt;Bid Package")</f>
        <v>0</v>
      </c>
      <c r="BT191" s="276">
        <f>SUMIFS('PCO Log'!$E14:$SJ14,'PCO Log'!$E$8:$SJ$8,'Graph Data'!BT$187,'PCO Log'!$E$4:$SJ$4,"&lt;&gt;Bid Package")</f>
        <v>0</v>
      </c>
      <c r="BU191" s="276">
        <f>SUMIFS('PCO Log'!$E14:$SJ14,'PCO Log'!$E$8:$SJ$8,'Graph Data'!BU$187,'PCO Log'!$E$4:$SJ$4,"&lt;&gt;Bid Package")</f>
        <v>0</v>
      </c>
      <c r="BV191" s="276">
        <f>SUMIFS('PCO Log'!$E14:$SJ14,'PCO Log'!$E$8:$SJ$8,'Graph Data'!BV$187,'PCO Log'!$E$4:$SJ$4,"&lt;&gt;Bid Package")</f>
        <v>0</v>
      </c>
      <c r="BW191" s="276">
        <f>SUMIFS('PCO Log'!$E14:$SJ14,'PCO Log'!$E$8:$SJ$8,'Graph Data'!BW$187,'PCO Log'!$E$4:$SJ$4,"&lt;&gt;Bid Package")</f>
        <v>0</v>
      </c>
    </row>
    <row r="192" spans="1:75" x14ac:dyDescent="0.25">
      <c r="A192" s="273" t="s">
        <v>553</v>
      </c>
      <c r="B192" s="273">
        <f>'PCO Log'!GM6</f>
        <v>0</v>
      </c>
      <c r="C192" s="273">
        <f>'PCO Log'!GM4</f>
        <v>0</v>
      </c>
      <c r="D192" s="273">
        <f>'PCO Log'!GM7</f>
        <v>0</v>
      </c>
      <c r="E192" s="273">
        <f>'PCO Log'!GM3</f>
        <v>0</v>
      </c>
      <c r="F192" s="276">
        <f>'PCO Log'!GM9</f>
        <v>0</v>
      </c>
      <c r="G192" s="277">
        <f>'PCO Log'!GM5</f>
        <v>0</v>
      </c>
      <c r="J192" s="279"/>
      <c r="O192" s="273" t="str">
        <f t="shared" si="2"/>
        <v>SWPPP</v>
      </c>
      <c r="P192" s="276">
        <f>SUMIFS('PCO Log'!$E15:$SJ15,'PCO Log'!$E$8:$SJ$8,'Graph Data'!P$187,'PCO Log'!$E$4:$SJ$4,"&lt;&gt;Bid Package")</f>
        <v>0</v>
      </c>
      <c r="Q192" s="276">
        <f>SUMIFS('PCO Log'!$E15:$SJ15,'PCO Log'!$E$8:$SJ$8,'Graph Data'!Q$187,'PCO Log'!$E$4:$SJ$4,"&lt;&gt;Bid Package")</f>
        <v>0</v>
      </c>
      <c r="R192" s="276">
        <f>SUMIFS('PCO Log'!$E15:$SJ15,'PCO Log'!$E$8:$SJ$8,'Graph Data'!R$187,'PCO Log'!$E$4:$SJ$4,"&lt;&gt;Bid Package")</f>
        <v>0</v>
      </c>
      <c r="S192" s="276">
        <f>SUMIFS('PCO Log'!$E15:$SJ15,'PCO Log'!$E$8:$SJ$8,'Graph Data'!S$187,'PCO Log'!$E$4:$SJ$4,"&lt;&gt;Bid Package")</f>
        <v>0</v>
      </c>
      <c r="T192" s="276">
        <f>SUMIFS('PCO Log'!$E15:$SJ15,'PCO Log'!$E$8:$SJ$8,'Graph Data'!T$187,'PCO Log'!$E$4:$SJ$4,"&lt;&gt;Bid Package")</f>
        <v>0</v>
      </c>
      <c r="U192" s="276">
        <f>SUMIFS('PCO Log'!$E15:$SJ15,'PCO Log'!$E$8:$SJ$8,'Graph Data'!U$187,'PCO Log'!$E$4:$SJ$4,"&lt;&gt;Bid Package")</f>
        <v>0</v>
      </c>
      <c r="V192" s="276">
        <f>SUMIFS('PCO Log'!$E15:$SJ15,'PCO Log'!$E$8:$SJ$8,'Graph Data'!V$187,'PCO Log'!$E$4:$SJ$4,"&lt;&gt;Bid Package")</f>
        <v>0</v>
      </c>
      <c r="W192" s="276">
        <f>SUMIFS('PCO Log'!$E15:$SJ15,'PCO Log'!$E$8:$SJ$8,'Graph Data'!W$187,'PCO Log'!$E$4:$SJ$4,"&lt;&gt;Bid Package")</f>
        <v>0</v>
      </c>
      <c r="X192" s="276">
        <f>SUMIFS('PCO Log'!$E15:$SJ15,'PCO Log'!$E$8:$SJ$8,'Graph Data'!X$187,'PCO Log'!$E$4:$SJ$4,"&lt;&gt;Bid Package")</f>
        <v>0</v>
      </c>
      <c r="Y192" s="276">
        <f>SUMIFS('PCO Log'!$E15:$SJ15,'PCO Log'!$E$8:$SJ$8,'Graph Data'!Y$187,'PCO Log'!$E$4:$SJ$4,"&lt;&gt;Bid Package")</f>
        <v>0</v>
      </c>
      <c r="Z192" s="276">
        <f>SUMIFS('PCO Log'!$E15:$SJ15,'PCO Log'!$E$8:$SJ$8,'Graph Data'!Z$187,'PCO Log'!$E$4:$SJ$4,"&lt;&gt;Bid Package")</f>
        <v>0</v>
      </c>
      <c r="AA192" s="276">
        <f>SUMIFS('PCO Log'!$E15:$SJ15,'PCO Log'!$E$8:$SJ$8,'Graph Data'!AA$187,'PCO Log'!$E$4:$SJ$4,"&lt;&gt;Bid Package")</f>
        <v>0</v>
      </c>
      <c r="AB192" s="276">
        <f>SUMIFS('PCO Log'!$E15:$SJ15,'PCO Log'!$E$8:$SJ$8,'Graph Data'!AB$187,'PCO Log'!$E$4:$SJ$4,"&lt;&gt;Bid Package")</f>
        <v>0</v>
      </c>
      <c r="AC192" s="276">
        <f>SUMIFS('PCO Log'!$E15:$SJ15,'PCO Log'!$E$8:$SJ$8,'Graph Data'!AC$187,'PCO Log'!$E$4:$SJ$4,"&lt;&gt;Bid Package")</f>
        <v>0</v>
      </c>
      <c r="AD192" s="276">
        <f>SUMIFS('PCO Log'!$E15:$SJ15,'PCO Log'!$E$8:$SJ$8,'Graph Data'!AD$187,'PCO Log'!$E$4:$SJ$4,"&lt;&gt;Bid Package")</f>
        <v>0</v>
      </c>
      <c r="AE192" s="276">
        <f>SUMIFS('PCO Log'!$E15:$SJ15,'PCO Log'!$E$8:$SJ$8,'Graph Data'!AE$187,'PCO Log'!$E$4:$SJ$4,"&lt;&gt;Bid Package")</f>
        <v>0</v>
      </c>
      <c r="AF192" s="276">
        <f>SUMIFS('PCO Log'!$E15:$SJ15,'PCO Log'!$E$8:$SJ$8,'Graph Data'!AF$187,'PCO Log'!$E$4:$SJ$4,"&lt;&gt;Bid Package")</f>
        <v>0</v>
      </c>
      <c r="AG192" s="276">
        <f>SUMIFS('PCO Log'!$E15:$SJ15,'PCO Log'!$E$8:$SJ$8,'Graph Data'!AG$187,'PCO Log'!$E$4:$SJ$4,"&lt;&gt;Bid Package")</f>
        <v>0</v>
      </c>
      <c r="AH192" s="276">
        <f>SUMIFS('PCO Log'!$E15:$SJ15,'PCO Log'!$E$8:$SJ$8,'Graph Data'!AH$187,'PCO Log'!$E$4:$SJ$4,"&lt;&gt;Bid Package")</f>
        <v>0</v>
      </c>
      <c r="AI192" s="276">
        <f>SUMIFS('PCO Log'!$E15:$SJ15,'PCO Log'!$E$8:$SJ$8,'Graph Data'!AI$187,'PCO Log'!$E$4:$SJ$4,"&lt;&gt;Bid Package")</f>
        <v>0</v>
      </c>
      <c r="AJ192" s="276">
        <f>SUMIFS('PCO Log'!$E15:$SJ15,'PCO Log'!$E$8:$SJ$8,'Graph Data'!AJ$187,'PCO Log'!$E$4:$SJ$4,"&lt;&gt;Bid Package")</f>
        <v>0</v>
      </c>
      <c r="AK192" s="276">
        <f>SUMIFS('PCO Log'!$E15:$SJ15,'PCO Log'!$E$8:$SJ$8,'Graph Data'!AK$187,'PCO Log'!$E$4:$SJ$4,"&lt;&gt;Bid Package")</f>
        <v>0</v>
      </c>
      <c r="AL192" s="276">
        <f>SUMIFS('PCO Log'!$E15:$SJ15,'PCO Log'!$E$8:$SJ$8,'Graph Data'!AL$187,'PCO Log'!$E$4:$SJ$4,"&lt;&gt;Bid Package")</f>
        <v>0</v>
      </c>
      <c r="AM192" s="276">
        <f>SUMIFS('PCO Log'!$E15:$SJ15,'PCO Log'!$E$8:$SJ$8,'Graph Data'!AM$187,'PCO Log'!$E$4:$SJ$4,"&lt;&gt;Bid Package")</f>
        <v>0</v>
      </c>
      <c r="AN192" s="276">
        <f>SUMIFS('PCO Log'!$E15:$SJ15,'PCO Log'!$E$8:$SJ$8,'Graph Data'!AN$187,'PCO Log'!$E$4:$SJ$4,"&lt;&gt;Bid Package")</f>
        <v>0</v>
      </c>
      <c r="AO192" s="276">
        <f>SUMIFS('PCO Log'!$E15:$SJ15,'PCO Log'!$E$8:$SJ$8,'Graph Data'!AO$187,'PCO Log'!$E$4:$SJ$4,"&lt;&gt;Bid Package")</f>
        <v>0</v>
      </c>
      <c r="AP192" s="276">
        <f>SUMIFS('PCO Log'!$E15:$SJ15,'PCO Log'!$E$8:$SJ$8,'Graph Data'!AP$187,'PCO Log'!$E$4:$SJ$4,"&lt;&gt;Bid Package")</f>
        <v>0</v>
      </c>
      <c r="AQ192" s="276">
        <f>SUMIFS('PCO Log'!$E15:$SJ15,'PCO Log'!$E$8:$SJ$8,'Graph Data'!AQ$187,'PCO Log'!$E$4:$SJ$4,"&lt;&gt;Bid Package")</f>
        <v>0</v>
      </c>
      <c r="AR192" s="276">
        <f>SUMIFS('PCO Log'!$E15:$SJ15,'PCO Log'!$E$8:$SJ$8,'Graph Data'!AR$187,'PCO Log'!$E$4:$SJ$4,"&lt;&gt;Bid Package")</f>
        <v>0</v>
      </c>
      <c r="AS192" s="276">
        <f>SUMIFS('PCO Log'!$E15:$SJ15,'PCO Log'!$E$8:$SJ$8,'Graph Data'!AS$187,'PCO Log'!$E$4:$SJ$4,"&lt;&gt;Bid Package")</f>
        <v>0</v>
      </c>
      <c r="AT192" s="276">
        <f>SUMIFS('PCO Log'!$E15:$SJ15,'PCO Log'!$E$8:$SJ$8,'Graph Data'!AT$187,'PCO Log'!$E$4:$SJ$4,"&lt;&gt;Bid Package")</f>
        <v>0</v>
      </c>
      <c r="AU192" s="276">
        <f>SUMIFS('PCO Log'!$E15:$SJ15,'PCO Log'!$E$8:$SJ$8,'Graph Data'!AU$187,'PCO Log'!$E$4:$SJ$4,"&lt;&gt;Bid Package")</f>
        <v>0</v>
      </c>
      <c r="AV192" s="276">
        <f>SUMIFS('PCO Log'!$E15:$SJ15,'PCO Log'!$E$8:$SJ$8,'Graph Data'!AV$187,'PCO Log'!$E$4:$SJ$4,"&lt;&gt;Bid Package")</f>
        <v>0</v>
      </c>
      <c r="AW192" s="276">
        <f>SUMIFS('PCO Log'!$E15:$SJ15,'PCO Log'!$E$8:$SJ$8,'Graph Data'!AW$187,'PCO Log'!$E$4:$SJ$4,"&lt;&gt;Bid Package")</f>
        <v>0</v>
      </c>
      <c r="AX192" s="276">
        <f>SUMIFS('PCO Log'!$E15:$SJ15,'PCO Log'!$E$8:$SJ$8,'Graph Data'!AX$187,'PCO Log'!$E$4:$SJ$4,"&lt;&gt;Bid Package")</f>
        <v>0</v>
      </c>
      <c r="AY192" s="276">
        <f>SUMIFS('PCO Log'!$E15:$SJ15,'PCO Log'!$E$8:$SJ$8,'Graph Data'!AY$187,'PCO Log'!$E$4:$SJ$4,"&lt;&gt;Bid Package")</f>
        <v>0</v>
      </c>
      <c r="AZ192" s="276">
        <f>SUMIFS('PCO Log'!$E15:$SJ15,'PCO Log'!$E$8:$SJ$8,'Graph Data'!AZ$187,'PCO Log'!$E$4:$SJ$4,"&lt;&gt;Bid Package")</f>
        <v>0</v>
      </c>
      <c r="BA192" s="276">
        <f>SUMIFS('PCO Log'!$E15:$SJ15,'PCO Log'!$E$8:$SJ$8,'Graph Data'!BA$187,'PCO Log'!$E$4:$SJ$4,"&lt;&gt;Bid Package")</f>
        <v>0</v>
      </c>
      <c r="BB192" s="276">
        <f>SUMIFS('PCO Log'!$E15:$SJ15,'PCO Log'!$E$8:$SJ$8,'Graph Data'!BB$187,'PCO Log'!$E$4:$SJ$4,"&lt;&gt;Bid Package")</f>
        <v>0</v>
      </c>
      <c r="BC192" s="276">
        <f>SUMIFS('PCO Log'!$E15:$SJ15,'PCO Log'!$E$8:$SJ$8,'Graph Data'!BC$187,'PCO Log'!$E$4:$SJ$4,"&lt;&gt;Bid Package")</f>
        <v>0</v>
      </c>
      <c r="BD192" s="276">
        <f>SUMIFS('PCO Log'!$E15:$SJ15,'PCO Log'!$E$8:$SJ$8,'Graph Data'!BD$187,'PCO Log'!$E$4:$SJ$4,"&lt;&gt;Bid Package")</f>
        <v>0</v>
      </c>
      <c r="BE192" s="276">
        <f>SUMIFS('PCO Log'!$E15:$SJ15,'PCO Log'!$E$8:$SJ$8,'Graph Data'!BE$187,'PCO Log'!$E$4:$SJ$4,"&lt;&gt;Bid Package")</f>
        <v>0</v>
      </c>
      <c r="BF192" s="276">
        <f>SUMIFS('PCO Log'!$E15:$SJ15,'PCO Log'!$E$8:$SJ$8,'Graph Data'!BF$187,'PCO Log'!$E$4:$SJ$4,"&lt;&gt;Bid Package")</f>
        <v>0</v>
      </c>
      <c r="BG192" s="276">
        <f>SUMIFS('PCO Log'!$E15:$SJ15,'PCO Log'!$E$8:$SJ$8,'Graph Data'!BG$187,'PCO Log'!$E$4:$SJ$4,"&lt;&gt;Bid Package")</f>
        <v>0</v>
      </c>
      <c r="BH192" s="276">
        <f>SUMIFS('PCO Log'!$E15:$SJ15,'PCO Log'!$E$8:$SJ$8,'Graph Data'!BH$187,'PCO Log'!$E$4:$SJ$4,"&lt;&gt;Bid Package")</f>
        <v>0</v>
      </c>
      <c r="BI192" s="276">
        <f>SUMIFS('PCO Log'!$E15:$SJ15,'PCO Log'!$E$8:$SJ$8,'Graph Data'!BI$187,'PCO Log'!$E$4:$SJ$4,"&lt;&gt;Bid Package")</f>
        <v>0</v>
      </c>
      <c r="BJ192" s="276">
        <f>SUMIFS('PCO Log'!$E15:$SJ15,'PCO Log'!$E$8:$SJ$8,'Graph Data'!BJ$187,'PCO Log'!$E$4:$SJ$4,"&lt;&gt;Bid Package")</f>
        <v>0</v>
      </c>
      <c r="BK192" s="276">
        <f>SUMIFS('PCO Log'!$E15:$SJ15,'PCO Log'!$E$8:$SJ$8,'Graph Data'!BK$187,'PCO Log'!$E$4:$SJ$4,"&lt;&gt;Bid Package")</f>
        <v>0</v>
      </c>
      <c r="BL192" s="276">
        <f>SUMIFS('PCO Log'!$E15:$SJ15,'PCO Log'!$E$8:$SJ$8,'Graph Data'!BL$187,'PCO Log'!$E$4:$SJ$4,"&lt;&gt;Bid Package")</f>
        <v>0</v>
      </c>
      <c r="BM192" s="276">
        <f>SUMIFS('PCO Log'!$E15:$SJ15,'PCO Log'!$E$8:$SJ$8,'Graph Data'!BM$187,'PCO Log'!$E$4:$SJ$4,"&lt;&gt;Bid Package")</f>
        <v>0</v>
      </c>
      <c r="BN192" s="276">
        <f>SUMIFS('PCO Log'!$E15:$SJ15,'PCO Log'!$E$8:$SJ$8,'Graph Data'!BN$187,'PCO Log'!$E$4:$SJ$4,"&lt;&gt;Bid Package")</f>
        <v>0</v>
      </c>
      <c r="BO192" s="276">
        <f>SUMIFS('PCO Log'!$E15:$SJ15,'PCO Log'!$E$8:$SJ$8,'Graph Data'!BO$187,'PCO Log'!$E$4:$SJ$4,"&lt;&gt;Bid Package")</f>
        <v>0</v>
      </c>
      <c r="BP192" s="276">
        <f>SUMIFS('PCO Log'!$E15:$SJ15,'PCO Log'!$E$8:$SJ$8,'Graph Data'!BP$187,'PCO Log'!$E$4:$SJ$4,"&lt;&gt;Bid Package")</f>
        <v>0</v>
      </c>
      <c r="BQ192" s="276">
        <f>SUMIFS('PCO Log'!$E15:$SJ15,'PCO Log'!$E$8:$SJ$8,'Graph Data'!BQ$187,'PCO Log'!$E$4:$SJ$4,"&lt;&gt;Bid Package")</f>
        <v>0</v>
      </c>
      <c r="BR192" s="276">
        <f>SUMIFS('PCO Log'!$E15:$SJ15,'PCO Log'!$E$8:$SJ$8,'Graph Data'!BR$187,'PCO Log'!$E$4:$SJ$4,"&lt;&gt;Bid Package")</f>
        <v>0</v>
      </c>
      <c r="BS192" s="276">
        <f>SUMIFS('PCO Log'!$E15:$SJ15,'PCO Log'!$E$8:$SJ$8,'Graph Data'!BS$187,'PCO Log'!$E$4:$SJ$4,"&lt;&gt;Bid Package")</f>
        <v>0</v>
      </c>
      <c r="BT192" s="276">
        <f>SUMIFS('PCO Log'!$E15:$SJ15,'PCO Log'!$E$8:$SJ$8,'Graph Data'!BT$187,'PCO Log'!$E$4:$SJ$4,"&lt;&gt;Bid Package")</f>
        <v>0</v>
      </c>
      <c r="BU192" s="276">
        <f>SUMIFS('PCO Log'!$E15:$SJ15,'PCO Log'!$E$8:$SJ$8,'Graph Data'!BU$187,'PCO Log'!$E$4:$SJ$4,"&lt;&gt;Bid Package")</f>
        <v>0</v>
      </c>
      <c r="BV192" s="276">
        <f>SUMIFS('PCO Log'!$E15:$SJ15,'PCO Log'!$E$8:$SJ$8,'Graph Data'!BV$187,'PCO Log'!$E$4:$SJ$4,"&lt;&gt;Bid Package")</f>
        <v>0</v>
      </c>
      <c r="BW192" s="276">
        <f>SUMIFS('PCO Log'!$E15:$SJ15,'PCO Log'!$E$8:$SJ$8,'Graph Data'!BW$187,'PCO Log'!$E$4:$SJ$4,"&lt;&gt;Bid Package")</f>
        <v>0</v>
      </c>
    </row>
    <row r="193" spans="1:75" x14ac:dyDescent="0.25">
      <c r="A193" s="273" t="s">
        <v>554</v>
      </c>
      <c r="B193" s="273">
        <f>'PCO Log'!GN6</f>
        <v>0</v>
      </c>
      <c r="C193" s="273">
        <f>'PCO Log'!GN4</f>
        <v>0</v>
      </c>
      <c r="D193" s="273">
        <f>'PCO Log'!GN7</f>
        <v>0</v>
      </c>
      <c r="E193" s="273">
        <f>'PCO Log'!GN3</f>
        <v>0</v>
      </c>
      <c r="F193" s="276">
        <f>'PCO Log'!GN9</f>
        <v>0</v>
      </c>
      <c r="G193" s="277">
        <f>'PCO Log'!GN5</f>
        <v>0</v>
      </c>
      <c r="J193" s="279"/>
      <c r="O193" s="273" t="str">
        <f t="shared" si="2"/>
        <v>Construction Cranes and Hoists</v>
      </c>
      <c r="P193" s="276">
        <f>SUMIFS('PCO Log'!$E16:$SJ16,'PCO Log'!$E$8:$SJ$8,'Graph Data'!P$187,'PCO Log'!$E$4:$SJ$4,"&lt;&gt;Bid Package")</f>
        <v>0</v>
      </c>
      <c r="Q193" s="276">
        <f>SUMIFS('PCO Log'!$E16:$SJ16,'PCO Log'!$E$8:$SJ$8,'Graph Data'!Q$187,'PCO Log'!$E$4:$SJ$4,"&lt;&gt;Bid Package")</f>
        <v>0</v>
      </c>
      <c r="R193" s="276">
        <f>SUMIFS('PCO Log'!$E16:$SJ16,'PCO Log'!$E$8:$SJ$8,'Graph Data'!R$187,'PCO Log'!$E$4:$SJ$4,"&lt;&gt;Bid Package")</f>
        <v>0</v>
      </c>
      <c r="S193" s="276">
        <f>SUMIFS('PCO Log'!$E16:$SJ16,'PCO Log'!$E$8:$SJ$8,'Graph Data'!S$187,'PCO Log'!$E$4:$SJ$4,"&lt;&gt;Bid Package")</f>
        <v>0</v>
      </c>
      <c r="T193" s="276">
        <f>SUMIFS('PCO Log'!$E16:$SJ16,'PCO Log'!$E$8:$SJ$8,'Graph Data'!T$187,'PCO Log'!$E$4:$SJ$4,"&lt;&gt;Bid Package")</f>
        <v>0</v>
      </c>
      <c r="U193" s="276">
        <f>SUMIFS('PCO Log'!$E16:$SJ16,'PCO Log'!$E$8:$SJ$8,'Graph Data'!U$187,'PCO Log'!$E$4:$SJ$4,"&lt;&gt;Bid Package")</f>
        <v>0</v>
      </c>
      <c r="V193" s="276">
        <f>SUMIFS('PCO Log'!$E16:$SJ16,'PCO Log'!$E$8:$SJ$8,'Graph Data'!V$187,'PCO Log'!$E$4:$SJ$4,"&lt;&gt;Bid Package")</f>
        <v>0</v>
      </c>
      <c r="W193" s="276">
        <f>SUMIFS('PCO Log'!$E16:$SJ16,'PCO Log'!$E$8:$SJ$8,'Graph Data'!W$187,'PCO Log'!$E$4:$SJ$4,"&lt;&gt;Bid Package")</f>
        <v>0</v>
      </c>
      <c r="X193" s="276">
        <f>SUMIFS('PCO Log'!$E16:$SJ16,'PCO Log'!$E$8:$SJ$8,'Graph Data'!X$187,'PCO Log'!$E$4:$SJ$4,"&lt;&gt;Bid Package")</f>
        <v>0</v>
      </c>
      <c r="Y193" s="276">
        <f>SUMIFS('PCO Log'!$E16:$SJ16,'PCO Log'!$E$8:$SJ$8,'Graph Data'!Y$187,'PCO Log'!$E$4:$SJ$4,"&lt;&gt;Bid Package")</f>
        <v>0</v>
      </c>
      <c r="Z193" s="276">
        <f>SUMIFS('PCO Log'!$E16:$SJ16,'PCO Log'!$E$8:$SJ$8,'Graph Data'!Z$187,'PCO Log'!$E$4:$SJ$4,"&lt;&gt;Bid Package")</f>
        <v>0</v>
      </c>
      <c r="AA193" s="276">
        <f>SUMIFS('PCO Log'!$E16:$SJ16,'PCO Log'!$E$8:$SJ$8,'Graph Data'!AA$187,'PCO Log'!$E$4:$SJ$4,"&lt;&gt;Bid Package")</f>
        <v>0</v>
      </c>
      <c r="AB193" s="276">
        <f>SUMIFS('PCO Log'!$E16:$SJ16,'PCO Log'!$E$8:$SJ$8,'Graph Data'!AB$187,'PCO Log'!$E$4:$SJ$4,"&lt;&gt;Bid Package")</f>
        <v>0</v>
      </c>
      <c r="AC193" s="276">
        <f>SUMIFS('PCO Log'!$E16:$SJ16,'PCO Log'!$E$8:$SJ$8,'Graph Data'!AC$187,'PCO Log'!$E$4:$SJ$4,"&lt;&gt;Bid Package")</f>
        <v>0</v>
      </c>
      <c r="AD193" s="276">
        <f>SUMIFS('PCO Log'!$E16:$SJ16,'PCO Log'!$E$8:$SJ$8,'Graph Data'!AD$187,'PCO Log'!$E$4:$SJ$4,"&lt;&gt;Bid Package")</f>
        <v>0</v>
      </c>
      <c r="AE193" s="276">
        <f>SUMIFS('PCO Log'!$E16:$SJ16,'PCO Log'!$E$8:$SJ$8,'Graph Data'!AE$187,'PCO Log'!$E$4:$SJ$4,"&lt;&gt;Bid Package")</f>
        <v>0</v>
      </c>
      <c r="AF193" s="276">
        <f>SUMIFS('PCO Log'!$E16:$SJ16,'PCO Log'!$E$8:$SJ$8,'Graph Data'!AF$187,'PCO Log'!$E$4:$SJ$4,"&lt;&gt;Bid Package")</f>
        <v>0</v>
      </c>
      <c r="AG193" s="276">
        <f>SUMIFS('PCO Log'!$E16:$SJ16,'PCO Log'!$E$8:$SJ$8,'Graph Data'!AG$187,'PCO Log'!$E$4:$SJ$4,"&lt;&gt;Bid Package")</f>
        <v>0</v>
      </c>
      <c r="AH193" s="276">
        <f>SUMIFS('PCO Log'!$E16:$SJ16,'PCO Log'!$E$8:$SJ$8,'Graph Data'!AH$187,'PCO Log'!$E$4:$SJ$4,"&lt;&gt;Bid Package")</f>
        <v>0</v>
      </c>
      <c r="AI193" s="276">
        <f>SUMIFS('PCO Log'!$E16:$SJ16,'PCO Log'!$E$8:$SJ$8,'Graph Data'!AI$187,'PCO Log'!$E$4:$SJ$4,"&lt;&gt;Bid Package")</f>
        <v>0</v>
      </c>
      <c r="AJ193" s="276">
        <f>SUMIFS('PCO Log'!$E16:$SJ16,'PCO Log'!$E$8:$SJ$8,'Graph Data'!AJ$187,'PCO Log'!$E$4:$SJ$4,"&lt;&gt;Bid Package")</f>
        <v>0</v>
      </c>
      <c r="AK193" s="276">
        <f>SUMIFS('PCO Log'!$E16:$SJ16,'PCO Log'!$E$8:$SJ$8,'Graph Data'!AK$187,'PCO Log'!$E$4:$SJ$4,"&lt;&gt;Bid Package")</f>
        <v>0</v>
      </c>
      <c r="AL193" s="276">
        <f>SUMIFS('PCO Log'!$E16:$SJ16,'PCO Log'!$E$8:$SJ$8,'Graph Data'!AL$187,'PCO Log'!$E$4:$SJ$4,"&lt;&gt;Bid Package")</f>
        <v>0</v>
      </c>
      <c r="AM193" s="276">
        <f>SUMIFS('PCO Log'!$E16:$SJ16,'PCO Log'!$E$8:$SJ$8,'Graph Data'!AM$187,'PCO Log'!$E$4:$SJ$4,"&lt;&gt;Bid Package")</f>
        <v>0</v>
      </c>
      <c r="AN193" s="276">
        <f>SUMIFS('PCO Log'!$E16:$SJ16,'PCO Log'!$E$8:$SJ$8,'Graph Data'!AN$187,'PCO Log'!$E$4:$SJ$4,"&lt;&gt;Bid Package")</f>
        <v>0</v>
      </c>
      <c r="AO193" s="276">
        <f>SUMIFS('PCO Log'!$E16:$SJ16,'PCO Log'!$E$8:$SJ$8,'Graph Data'!AO$187,'PCO Log'!$E$4:$SJ$4,"&lt;&gt;Bid Package")</f>
        <v>0</v>
      </c>
      <c r="AP193" s="276">
        <f>SUMIFS('PCO Log'!$E16:$SJ16,'PCO Log'!$E$8:$SJ$8,'Graph Data'!AP$187,'PCO Log'!$E$4:$SJ$4,"&lt;&gt;Bid Package")</f>
        <v>0</v>
      </c>
      <c r="AQ193" s="276">
        <f>SUMIFS('PCO Log'!$E16:$SJ16,'PCO Log'!$E$8:$SJ$8,'Graph Data'!AQ$187,'PCO Log'!$E$4:$SJ$4,"&lt;&gt;Bid Package")</f>
        <v>0</v>
      </c>
      <c r="AR193" s="276">
        <f>SUMIFS('PCO Log'!$E16:$SJ16,'PCO Log'!$E$8:$SJ$8,'Graph Data'!AR$187,'PCO Log'!$E$4:$SJ$4,"&lt;&gt;Bid Package")</f>
        <v>0</v>
      </c>
      <c r="AS193" s="276">
        <f>SUMIFS('PCO Log'!$E16:$SJ16,'PCO Log'!$E$8:$SJ$8,'Graph Data'!AS$187,'PCO Log'!$E$4:$SJ$4,"&lt;&gt;Bid Package")</f>
        <v>0</v>
      </c>
      <c r="AT193" s="276">
        <f>SUMIFS('PCO Log'!$E16:$SJ16,'PCO Log'!$E$8:$SJ$8,'Graph Data'!AT$187,'PCO Log'!$E$4:$SJ$4,"&lt;&gt;Bid Package")</f>
        <v>0</v>
      </c>
      <c r="AU193" s="276">
        <f>SUMIFS('PCO Log'!$E16:$SJ16,'PCO Log'!$E$8:$SJ$8,'Graph Data'!AU$187,'PCO Log'!$E$4:$SJ$4,"&lt;&gt;Bid Package")</f>
        <v>0</v>
      </c>
      <c r="AV193" s="276">
        <f>SUMIFS('PCO Log'!$E16:$SJ16,'PCO Log'!$E$8:$SJ$8,'Graph Data'!AV$187,'PCO Log'!$E$4:$SJ$4,"&lt;&gt;Bid Package")</f>
        <v>0</v>
      </c>
      <c r="AW193" s="276">
        <f>SUMIFS('PCO Log'!$E16:$SJ16,'PCO Log'!$E$8:$SJ$8,'Graph Data'!AW$187,'PCO Log'!$E$4:$SJ$4,"&lt;&gt;Bid Package")</f>
        <v>0</v>
      </c>
      <c r="AX193" s="276">
        <f>SUMIFS('PCO Log'!$E16:$SJ16,'PCO Log'!$E$8:$SJ$8,'Graph Data'!AX$187,'PCO Log'!$E$4:$SJ$4,"&lt;&gt;Bid Package")</f>
        <v>0</v>
      </c>
      <c r="AY193" s="276">
        <f>SUMIFS('PCO Log'!$E16:$SJ16,'PCO Log'!$E$8:$SJ$8,'Graph Data'!AY$187,'PCO Log'!$E$4:$SJ$4,"&lt;&gt;Bid Package")</f>
        <v>0</v>
      </c>
      <c r="AZ193" s="276">
        <f>SUMIFS('PCO Log'!$E16:$SJ16,'PCO Log'!$E$8:$SJ$8,'Graph Data'!AZ$187,'PCO Log'!$E$4:$SJ$4,"&lt;&gt;Bid Package")</f>
        <v>0</v>
      </c>
      <c r="BA193" s="276">
        <f>SUMIFS('PCO Log'!$E16:$SJ16,'PCO Log'!$E$8:$SJ$8,'Graph Data'!BA$187,'PCO Log'!$E$4:$SJ$4,"&lt;&gt;Bid Package")</f>
        <v>0</v>
      </c>
      <c r="BB193" s="276">
        <f>SUMIFS('PCO Log'!$E16:$SJ16,'PCO Log'!$E$8:$SJ$8,'Graph Data'!BB$187,'PCO Log'!$E$4:$SJ$4,"&lt;&gt;Bid Package")</f>
        <v>0</v>
      </c>
      <c r="BC193" s="276">
        <f>SUMIFS('PCO Log'!$E16:$SJ16,'PCO Log'!$E$8:$SJ$8,'Graph Data'!BC$187,'PCO Log'!$E$4:$SJ$4,"&lt;&gt;Bid Package")</f>
        <v>0</v>
      </c>
      <c r="BD193" s="276">
        <f>SUMIFS('PCO Log'!$E16:$SJ16,'PCO Log'!$E$8:$SJ$8,'Graph Data'!BD$187,'PCO Log'!$E$4:$SJ$4,"&lt;&gt;Bid Package")</f>
        <v>0</v>
      </c>
      <c r="BE193" s="276">
        <f>SUMIFS('PCO Log'!$E16:$SJ16,'PCO Log'!$E$8:$SJ$8,'Graph Data'!BE$187,'PCO Log'!$E$4:$SJ$4,"&lt;&gt;Bid Package")</f>
        <v>0</v>
      </c>
      <c r="BF193" s="276">
        <f>SUMIFS('PCO Log'!$E16:$SJ16,'PCO Log'!$E$8:$SJ$8,'Graph Data'!BF$187,'PCO Log'!$E$4:$SJ$4,"&lt;&gt;Bid Package")</f>
        <v>0</v>
      </c>
      <c r="BG193" s="276">
        <f>SUMIFS('PCO Log'!$E16:$SJ16,'PCO Log'!$E$8:$SJ$8,'Graph Data'!BG$187,'PCO Log'!$E$4:$SJ$4,"&lt;&gt;Bid Package")</f>
        <v>0</v>
      </c>
      <c r="BH193" s="276">
        <f>SUMIFS('PCO Log'!$E16:$SJ16,'PCO Log'!$E$8:$SJ$8,'Graph Data'!BH$187,'PCO Log'!$E$4:$SJ$4,"&lt;&gt;Bid Package")</f>
        <v>0</v>
      </c>
      <c r="BI193" s="276">
        <f>SUMIFS('PCO Log'!$E16:$SJ16,'PCO Log'!$E$8:$SJ$8,'Graph Data'!BI$187,'PCO Log'!$E$4:$SJ$4,"&lt;&gt;Bid Package")</f>
        <v>0</v>
      </c>
      <c r="BJ193" s="276">
        <f>SUMIFS('PCO Log'!$E16:$SJ16,'PCO Log'!$E$8:$SJ$8,'Graph Data'!BJ$187,'PCO Log'!$E$4:$SJ$4,"&lt;&gt;Bid Package")</f>
        <v>0</v>
      </c>
      <c r="BK193" s="276">
        <f>SUMIFS('PCO Log'!$E16:$SJ16,'PCO Log'!$E$8:$SJ$8,'Graph Data'!BK$187,'PCO Log'!$E$4:$SJ$4,"&lt;&gt;Bid Package")</f>
        <v>0</v>
      </c>
      <c r="BL193" s="276">
        <f>SUMIFS('PCO Log'!$E16:$SJ16,'PCO Log'!$E$8:$SJ$8,'Graph Data'!BL$187,'PCO Log'!$E$4:$SJ$4,"&lt;&gt;Bid Package")</f>
        <v>0</v>
      </c>
      <c r="BM193" s="276">
        <f>SUMIFS('PCO Log'!$E16:$SJ16,'PCO Log'!$E$8:$SJ$8,'Graph Data'!BM$187,'PCO Log'!$E$4:$SJ$4,"&lt;&gt;Bid Package")</f>
        <v>0</v>
      </c>
      <c r="BN193" s="276">
        <f>SUMIFS('PCO Log'!$E16:$SJ16,'PCO Log'!$E$8:$SJ$8,'Graph Data'!BN$187,'PCO Log'!$E$4:$SJ$4,"&lt;&gt;Bid Package")</f>
        <v>0</v>
      </c>
      <c r="BO193" s="276">
        <f>SUMIFS('PCO Log'!$E16:$SJ16,'PCO Log'!$E$8:$SJ$8,'Graph Data'!BO$187,'PCO Log'!$E$4:$SJ$4,"&lt;&gt;Bid Package")</f>
        <v>0</v>
      </c>
      <c r="BP193" s="276">
        <f>SUMIFS('PCO Log'!$E16:$SJ16,'PCO Log'!$E$8:$SJ$8,'Graph Data'!BP$187,'PCO Log'!$E$4:$SJ$4,"&lt;&gt;Bid Package")</f>
        <v>0</v>
      </c>
      <c r="BQ193" s="276">
        <f>SUMIFS('PCO Log'!$E16:$SJ16,'PCO Log'!$E$8:$SJ$8,'Graph Data'!BQ$187,'PCO Log'!$E$4:$SJ$4,"&lt;&gt;Bid Package")</f>
        <v>0</v>
      </c>
      <c r="BR193" s="276">
        <f>SUMIFS('PCO Log'!$E16:$SJ16,'PCO Log'!$E$8:$SJ$8,'Graph Data'!BR$187,'PCO Log'!$E$4:$SJ$4,"&lt;&gt;Bid Package")</f>
        <v>0</v>
      </c>
      <c r="BS193" s="276">
        <f>SUMIFS('PCO Log'!$E16:$SJ16,'PCO Log'!$E$8:$SJ$8,'Graph Data'!BS$187,'PCO Log'!$E$4:$SJ$4,"&lt;&gt;Bid Package")</f>
        <v>0</v>
      </c>
      <c r="BT193" s="276">
        <f>SUMIFS('PCO Log'!$E16:$SJ16,'PCO Log'!$E$8:$SJ$8,'Graph Data'!BT$187,'PCO Log'!$E$4:$SJ$4,"&lt;&gt;Bid Package")</f>
        <v>0</v>
      </c>
      <c r="BU193" s="276">
        <f>SUMIFS('PCO Log'!$E16:$SJ16,'PCO Log'!$E$8:$SJ$8,'Graph Data'!BU$187,'PCO Log'!$E$4:$SJ$4,"&lt;&gt;Bid Package")</f>
        <v>0</v>
      </c>
      <c r="BV193" s="276">
        <f>SUMIFS('PCO Log'!$E16:$SJ16,'PCO Log'!$E$8:$SJ$8,'Graph Data'!BV$187,'PCO Log'!$E$4:$SJ$4,"&lt;&gt;Bid Package")</f>
        <v>0</v>
      </c>
      <c r="BW193" s="276">
        <f>SUMIFS('PCO Log'!$E16:$SJ16,'PCO Log'!$E$8:$SJ$8,'Graph Data'!BW$187,'PCO Log'!$E$4:$SJ$4,"&lt;&gt;Bid Package")</f>
        <v>0</v>
      </c>
    </row>
    <row r="194" spans="1:75" x14ac:dyDescent="0.25">
      <c r="A194" s="273" t="s">
        <v>555</v>
      </c>
      <c r="B194" s="273">
        <f>'PCO Log'!GO6</f>
        <v>0</v>
      </c>
      <c r="C194" s="273">
        <f>'PCO Log'!GO4</f>
        <v>0</v>
      </c>
      <c r="D194" s="273">
        <f>'PCO Log'!GO7</f>
        <v>0</v>
      </c>
      <c r="E194" s="273">
        <f>'PCO Log'!GO3</f>
        <v>0</v>
      </c>
      <c r="F194" s="276">
        <f>'PCO Log'!GO9</f>
        <v>0</v>
      </c>
      <c r="G194" s="277">
        <f>'PCO Log'!GO5</f>
        <v>0</v>
      </c>
      <c r="J194" s="279"/>
      <c r="O194" s="273" t="str">
        <f t="shared" si="2"/>
        <v>Contractor's Supervision</v>
      </c>
      <c r="P194" s="276">
        <f>SUMIFS('PCO Log'!$E17:$SJ17,'PCO Log'!$E$8:$SJ$8,'Graph Data'!P$187,'PCO Log'!$E$4:$SJ$4,"&lt;&gt;Bid Package")</f>
        <v>0</v>
      </c>
      <c r="Q194" s="276">
        <f>SUMIFS('PCO Log'!$E17:$SJ17,'PCO Log'!$E$8:$SJ$8,'Graph Data'!Q$187,'PCO Log'!$E$4:$SJ$4,"&lt;&gt;Bid Package")</f>
        <v>0</v>
      </c>
      <c r="R194" s="276">
        <f>SUMIFS('PCO Log'!$E17:$SJ17,'PCO Log'!$E$8:$SJ$8,'Graph Data'!R$187,'PCO Log'!$E$4:$SJ$4,"&lt;&gt;Bid Package")</f>
        <v>0</v>
      </c>
      <c r="S194" s="276">
        <f>SUMIFS('PCO Log'!$E17:$SJ17,'PCO Log'!$E$8:$SJ$8,'Graph Data'!S$187,'PCO Log'!$E$4:$SJ$4,"&lt;&gt;Bid Package")</f>
        <v>0</v>
      </c>
      <c r="T194" s="276">
        <f>SUMIFS('PCO Log'!$E17:$SJ17,'PCO Log'!$E$8:$SJ$8,'Graph Data'!T$187,'PCO Log'!$E$4:$SJ$4,"&lt;&gt;Bid Package")</f>
        <v>0</v>
      </c>
      <c r="U194" s="276">
        <f>SUMIFS('PCO Log'!$E17:$SJ17,'PCO Log'!$E$8:$SJ$8,'Graph Data'!U$187,'PCO Log'!$E$4:$SJ$4,"&lt;&gt;Bid Package")</f>
        <v>0</v>
      </c>
      <c r="V194" s="276">
        <f>SUMIFS('PCO Log'!$E17:$SJ17,'PCO Log'!$E$8:$SJ$8,'Graph Data'!V$187,'PCO Log'!$E$4:$SJ$4,"&lt;&gt;Bid Package")</f>
        <v>0</v>
      </c>
      <c r="W194" s="276">
        <f>SUMIFS('PCO Log'!$E17:$SJ17,'PCO Log'!$E$8:$SJ$8,'Graph Data'!W$187,'PCO Log'!$E$4:$SJ$4,"&lt;&gt;Bid Package")</f>
        <v>0</v>
      </c>
      <c r="X194" s="276">
        <f>SUMIFS('PCO Log'!$E17:$SJ17,'PCO Log'!$E$8:$SJ$8,'Graph Data'!X$187,'PCO Log'!$E$4:$SJ$4,"&lt;&gt;Bid Package")</f>
        <v>0</v>
      </c>
      <c r="Y194" s="276">
        <f>SUMIFS('PCO Log'!$E17:$SJ17,'PCO Log'!$E$8:$SJ$8,'Graph Data'!Y$187,'PCO Log'!$E$4:$SJ$4,"&lt;&gt;Bid Package")</f>
        <v>0</v>
      </c>
      <c r="Z194" s="276">
        <f>SUMIFS('PCO Log'!$E17:$SJ17,'PCO Log'!$E$8:$SJ$8,'Graph Data'!Z$187,'PCO Log'!$E$4:$SJ$4,"&lt;&gt;Bid Package")</f>
        <v>0</v>
      </c>
      <c r="AA194" s="276">
        <f>SUMIFS('PCO Log'!$E17:$SJ17,'PCO Log'!$E$8:$SJ$8,'Graph Data'!AA$187,'PCO Log'!$E$4:$SJ$4,"&lt;&gt;Bid Package")</f>
        <v>0</v>
      </c>
      <c r="AB194" s="276">
        <f>SUMIFS('PCO Log'!$E17:$SJ17,'PCO Log'!$E$8:$SJ$8,'Graph Data'!AB$187,'PCO Log'!$E$4:$SJ$4,"&lt;&gt;Bid Package")</f>
        <v>0</v>
      </c>
      <c r="AC194" s="276">
        <f>SUMIFS('PCO Log'!$E17:$SJ17,'PCO Log'!$E$8:$SJ$8,'Graph Data'!AC$187,'PCO Log'!$E$4:$SJ$4,"&lt;&gt;Bid Package")</f>
        <v>0</v>
      </c>
      <c r="AD194" s="276">
        <f>SUMIFS('PCO Log'!$E17:$SJ17,'PCO Log'!$E$8:$SJ$8,'Graph Data'!AD$187,'PCO Log'!$E$4:$SJ$4,"&lt;&gt;Bid Package")</f>
        <v>0</v>
      </c>
      <c r="AE194" s="276">
        <f>SUMIFS('PCO Log'!$E17:$SJ17,'PCO Log'!$E$8:$SJ$8,'Graph Data'!AE$187,'PCO Log'!$E$4:$SJ$4,"&lt;&gt;Bid Package")</f>
        <v>0</v>
      </c>
      <c r="AF194" s="276">
        <f>SUMIFS('PCO Log'!$E17:$SJ17,'PCO Log'!$E$8:$SJ$8,'Graph Data'!AF$187,'PCO Log'!$E$4:$SJ$4,"&lt;&gt;Bid Package")</f>
        <v>0</v>
      </c>
      <c r="AG194" s="276">
        <f>SUMIFS('PCO Log'!$E17:$SJ17,'PCO Log'!$E$8:$SJ$8,'Graph Data'!AG$187,'PCO Log'!$E$4:$SJ$4,"&lt;&gt;Bid Package")</f>
        <v>0</v>
      </c>
      <c r="AH194" s="276">
        <f>SUMIFS('PCO Log'!$E17:$SJ17,'PCO Log'!$E$8:$SJ$8,'Graph Data'!AH$187,'PCO Log'!$E$4:$SJ$4,"&lt;&gt;Bid Package")</f>
        <v>0</v>
      </c>
      <c r="AI194" s="276">
        <f>SUMIFS('PCO Log'!$E17:$SJ17,'PCO Log'!$E$8:$SJ$8,'Graph Data'!AI$187,'PCO Log'!$E$4:$SJ$4,"&lt;&gt;Bid Package")</f>
        <v>0</v>
      </c>
      <c r="AJ194" s="276">
        <f>SUMIFS('PCO Log'!$E17:$SJ17,'PCO Log'!$E$8:$SJ$8,'Graph Data'!AJ$187,'PCO Log'!$E$4:$SJ$4,"&lt;&gt;Bid Package")</f>
        <v>0</v>
      </c>
      <c r="AK194" s="276">
        <f>SUMIFS('PCO Log'!$E17:$SJ17,'PCO Log'!$E$8:$SJ$8,'Graph Data'!AK$187,'PCO Log'!$E$4:$SJ$4,"&lt;&gt;Bid Package")</f>
        <v>0</v>
      </c>
      <c r="AL194" s="276">
        <f>SUMIFS('PCO Log'!$E17:$SJ17,'PCO Log'!$E$8:$SJ$8,'Graph Data'!AL$187,'PCO Log'!$E$4:$SJ$4,"&lt;&gt;Bid Package")</f>
        <v>0</v>
      </c>
      <c r="AM194" s="276">
        <f>SUMIFS('PCO Log'!$E17:$SJ17,'PCO Log'!$E$8:$SJ$8,'Graph Data'!AM$187,'PCO Log'!$E$4:$SJ$4,"&lt;&gt;Bid Package")</f>
        <v>0</v>
      </c>
      <c r="AN194" s="276">
        <f>SUMIFS('PCO Log'!$E17:$SJ17,'PCO Log'!$E$8:$SJ$8,'Graph Data'!AN$187,'PCO Log'!$E$4:$SJ$4,"&lt;&gt;Bid Package")</f>
        <v>0</v>
      </c>
      <c r="AO194" s="276">
        <f>SUMIFS('PCO Log'!$E17:$SJ17,'PCO Log'!$E$8:$SJ$8,'Graph Data'!AO$187,'PCO Log'!$E$4:$SJ$4,"&lt;&gt;Bid Package")</f>
        <v>0</v>
      </c>
      <c r="AP194" s="276">
        <f>SUMIFS('PCO Log'!$E17:$SJ17,'PCO Log'!$E$8:$SJ$8,'Graph Data'!AP$187,'PCO Log'!$E$4:$SJ$4,"&lt;&gt;Bid Package")</f>
        <v>0</v>
      </c>
      <c r="AQ194" s="276">
        <f>SUMIFS('PCO Log'!$E17:$SJ17,'PCO Log'!$E$8:$SJ$8,'Graph Data'!AQ$187,'PCO Log'!$E$4:$SJ$4,"&lt;&gt;Bid Package")</f>
        <v>0</v>
      </c>
      <c r="AR194" s="276">
        <f>SUMIFS('PCO Log'!$E17:$SJ17,'PCO Log'!$E$8:$SJ$8,'Graph Data'!AR$187,'PCO Log'!$E$4:$SJ$4,"&lt;&gt;Bid Package")</f>
        <v>0</v>
      </c>
      <c r="AS194" s="276">
        <f>SUMIFS('PCO Log'!$E17:$SJ17,'PCO Log'!$E$8:$SJ$8,'Graph Data'!AS$187,'PCO Log'!$E$4:$SJ$4,"&lt;&gt;Bid Package")</f>
        <v>0</v>
      </c>
      <c r="AT194" s="276">
        <f>SUMIFS('PCO Log'!$E17:$SJ17,'PCO Log'!$E$8:$SJ$8,'Graph Data'!AT$187,'PCO Log'!$E$4:$SJ$4,"&lt;&gt;Bid Package")</f>
        <v>0</v>
      </c>
      <c r="AU194" s="276">
        <f>SUMIFS('PCO Log'!$E17:$SJ17,'PCO Log'!$E$8:$SJ$8,'Graph Data'!AU$187,'PCO Log'!$E$4:$SJ$4,"&lt;&gt;Bid Package")</f>
        <v>0</v>
      </c>
      <c r="AV194" s="276">
        <f>SUMIFS('PCO Log'!$E17:$SJ17,'PCO Log'!$E$8:$SJ$8,'Graph Data'!AV$187,'PCO Log'!$E$4:$SJ$4,"&lt;&gt;Bid Package")</f>
        <v>0</v>
      </c>
      <c r="AW194" s="276">
        <f>SUMIFS('PCO Log'!$E17:$SJ17,'PCO Log'!$E$8:$SJ$8,'Graph Data'!AW$187,'PCO Log'!$E$4:$SJ$4,"&lt;&gt;Bid Package")</f>
        <v>0</v>
      </c>
      <c r="AX194" s="276">
        <f>SUMIFS('PCO Log'!$E17:$SJ17,'PCO Log'!$E$8:$SJ$8,'Graph Data'!AX$187,'PCO Log'!$E$4:$SJ$4,"&lt;&gt;Bid Package")</f>
        <v>0</v>
      </c>
      <c r="AY194" s="276">
        <f>SUMIFS('PCO Log'!$E17:$SJ17,'PCO Log'!$E$8:$SJ$8,'Graph Data'!AY$187,'PCO Log'!$E$4:$SJ$4,"&lt;&gt;Bid Package")</f>
        <v>0</v>
      </c>
      <c r="AZ194" s="276">
        <f>SUMIFS('PCO Log'!$E17:$SJ17,'PCO Log'!$E$8:$SJ$8,'Graph Data'!AZ$187,'PCO Log'!$E$4:$SJ$4,"&lt;&gt;Bid Package")</f>
        <v>0</v>
      </c>
      <c r="BA194" s="276">
        <f>SUMIFS('PCO Log'!$E17:$SJ17,'PCO Log'!$E$8:$SJ$8,'Graph Data'!BA$187,'PCO Log'!$E$4:$SJ$4,"&lt;&gt;Bid Package")</f>
        <v>0</v>
      </c>
      <c r="BB194" s="276">
        <f>SUMIFS('PCO Log'!$E17:$SJ17,'PCO Log'!$E$8:$SJ$8,'Graph Data'!BB$187,'PCO Log'!$E$4:$SJ$4,"&lt;&gt;Bid Package")</f>
        <v>0</v>
      </c>
      <c r="BC194" s="276">
        <f>SUMIFS('PCO Log'!$E17:$SJ17,'PCO Log'!$E$8:$SJ$8,'Graph Data'!BC$187,'PCO Log'!$E$4:$SJ$4,"&lt;&gt;Bid Package")</f>
        <v>0</v>
      </c>
      <c r="BD194" s="276">
        <f>SUMIFS('PCO Log'!$E17:$SJ17,'PCO Log'!$E$8:$SJ$8,'Graph Data'!BD$187,'PCO Log'!$E$4:$SJ$4,"&lt;&gt;Bid Package")</f>
        <v>0</v>
      </c>
      <c r="BE194" s="276">
        <f>SUMIFS('PCO Log'!$E17:$SJ17,'PCO Log'!$E$8:$SJ$8,'Graph Data'!BE$187,'PCO Log'!$E$4:$SJ$4,"&lt;&gt;Bid Package")</f>
        <v>0</v>
      </c>
      <c r="BF194" s="276">
        <f>SUMIFS('PCO Log'!$E17:$SJ17,'PCO Log'!$E$8:$SJ$8,'Graph Data'!BF$187,'PCO Log'!$E$4:$SJ$4,"&lt;&gt;Bid Package")</f>
        <v>0</v>
      </c>
      <c r="BG194" s="276">
        <f>SUMIFS('PCO Log'!$E17:$SJ17,'PCO Log'!$E$8:$SJ$8,'Graph Data'!BG$187,'PCO Log'!$E$4:$SJ$4,"&lt;&gt;Bid Package")</f>
        <v>0</v>
      </c>
      <c r="BH194" s="276">
        <f>SUMIFS('PCO Log'!$E17:$SJ17,'PCO Log'!$E$8:$SJ$8,'Graph Data'!BH$187,'PCO Log'!$E$4:$SJ$4,"&lt;&gt;Bid Package")</f>
        <v>0</v>
      </c>
      <c r="BI194" s="276">
        <f>SUMIFS('PCO Log'!$E17:$SJ17,'PCO Log'!$E$8:$SJ$8,'Graph Data'!BI$187,'PCO Log'!$E$4:$SJ$4,"&lt;&gt;Bid Package")</f>
        <v>0</v>
      </c>
      <c r="BJ194" s="276">
        <f>SUMIFS('PCO Log'!$E17:$SJ17,'PCO Log'!$E$8:$SJ$8,'Graph Data'!BJ$187,'PCO Log'!$E$4:$SJ$4,"&lt;&gt;Bid Package")</f>
        <v>0</v>
      </c>
      <c r="BK194" s="276">
        <f>SUMIFS('PCO Log'!$E17:$SJ17,'PCO Log'!$E$8:$SJ$8,'Graph Data'!BK$187,'PCO Log'!$E$4:$SJ$4,"&lt;&gt;Bid Package")</f>
        <v>0</v>
      </c>
      <c r="BL194" s="276">
        <f>SUMIFS('PCO Log'!$E17:$SJ17,'PCO Log'!$E$8:$SJ$8,'Graph Data'!BL$187,'PCO Log'!$E$4:$SJ$4,"&lt;&gt;Bid Package")</f>
        <v>0</v>
      </c>
      <c r="BM194" s="276">
        <f>SUMIFS('PCO Log'!$E17:$SJ17,'PCO Log'!$E$8:$SJ$8,'Graph Data'!BM$187,'PCO Log'!$E$4:$SJ$4,"&lt;&gt;Bid Package")</f>
        <v>0</v>
      </c>
      <c r="BN194" s="276">
        <f>SUMIFS('PCO Log'!$E17:$SJ17,'PCO Log'!$E$8:$SJ$8,'Graph Data'!BN$187,'PCO Log'!$E$4:$SJ$4,"&lt;&gt;Bid Package")</f>
        <v>0</v>
      </c>
      <c r="BO194" s="276">
        <f>SUMIFS('PCO Log'!$E17:$SJ17,'PCO Log'!$E$8:$SJ$8,'Graph Data'!BO$187,'PCO Log'!$E$4:$SJ$4,"&lt;&gt;Bid Package")</f>
        <v>0</v>
      </c>
      <c r="BP194" s="276">
        <f>SUMIFS('PCO Log'!$E17:$SJ17,'PCO Log'!$E$8:$SJ$8,'Graph Data'!BP$187,'PCO Log'!$E$4:$SJ$4,"&lt;&gt;Bid Package")</f>
        <v>0</v>
      </c>
      <c r="BQ194" s="276">
        <f>SUMIFS('PCO Log'!$E17:$SJ17,'PCO Log'!$E$8:$SJ$8,'Graph Data'!BQ$187,'PCO Log'!$E$4:$SJ$4,"&lt;&gt;Bid Package")</f>
        <v>0</v>
      </c>
      <c r="BR194" s="276">
        <f>SUMIFS('PCO Log'!$E17:$SJ17,'PCO Log'!$E$8:$SJ$8,'Graph Data'!BR$187,'PCO Log'!$E$4:$SJ$4,"&lt;&gt;Bid Package")</f>
        <v>0</v>
      </c>
      <c r="BS194" s="276">
        <f>SUMIFS('PCO Log'!$E17:$SJ17,'PCO Log'!$E$8:$SJ$8,'Graph Data'!BS$187,'PCO Log'!$E$4:$SJ$4,"&lt;&gt;Bid Package")</f>
        <v>0</v>
      </c>
      <c r="BT194" s="276">
        <f>SUMIFS('PCO Log'!$E17:$SJ17,'PCO Log'!$E$8:$SJ$8,'Graph Data'!BT$187,'PCO Log'!$E$4:$SJ$4,"&lt;&gt;Bid Package")</f>
        <v>0</v>
      </c>
      <c r="BU194" s="276">
        <f>SUMIFS('PCO Log'!$E17:$SJ17,'PCO Log'!$E$8:$SJ$8,'Graph Data'!BU$187,'PCO Log'!$E$4:$SJ$4,"&lt;&gt;Bid Package")</f>
        <v>0</v>
      </c>
      <c r="BV194" s="276">
        <f>SUMIFS('PCO Log'!$E17:$SJ17,'PCO Log'!$E$8:$SJ$8,'Graph Data'!BV$187,'PCO Log'!$E$4:$SJ$4,"&lt;&gt;Bid Package")</f>
        <v>0</v>
      </c>
      <c r="BW194" s="276">
        <f>SUMIFS('PCO Log'!$E17:$SJ17,'PCO Log'!$E$8:$SJ$8,'Graph Data'!BW$187,'PCO Log'!$E$4:$SJ$4,"&lt;&gt;Bid Package")</f>
        <v>0</v>
      </c>
    </row>
    <row r="195" spans="1:75" x14ac:dyDescent="0.25">
      <c r="A195" s="273" t="s">
        <v>556</v>
      </c>
      <c r="B195" s="273">
        <f>'PCO Log'!GP6</f>
        <v>0</v>
      </c>
      <c r="C195" s="273">
        <f>'PCO Log'!GP4</f>
        <v>0</v>
      </c>
      <c r="D195" s="273">
        <f>'PCO Log'!GP7</f>
        <v>0</v>
      </c>
      <c r="E195" s="273">
        <f>'PCO Log'!GP3</f>
        <v>0</v>
      </c>
      <c r="F195" s="276">
        <f>'PCO Log'!GP9</f>
        <v>0</v>
      </c>
      <c r="G195" s="277">
        <f>'PCO Log'!GP5</f>
        <v>0</v>
      </c>
      <c r="J195" s="279"/>
      <c r="O195" s="273" t="str">
        <f t="shared" si="2"/>
        <v>General Liability Insurance</v>
      </c>
      <c r="P195" s="276">
        <f>SUMIFS('PCO Log'!$E18:$SJ18,'PCO Log'!$E$8:$SJ$8,'Graph Data'!P$187,'PCO Log'!$E$4:$SJ$4,"&lt;&gt;Bid Package")</f>
        <v>0</v>
      </c>
      <c r="Q195" s="276">
        <f>SUMIFS('PCO Log'!$E18:$SJ18,'PCO Log'!$E$8:$SJ$8,'Graph Data'!Q$187,'PCO Log'!$E$4:$SJ$4,"&lt;&gt;Bid Package")</f>
        <v>0</v>
      </c>
      <c r="R195" s="276">
        <f>SUMIFS('PCO Log'!$E18:$SJ18,'PCO Log'!$E$8:$SJ$8,'Graph Data'!R$187,'PCO Log'!$E$4:$SJ$4,"&lt;&gt;Bid Package")</f>
        <v>0</v>
      </c>
      <c r="S195" s="276">
        <f>SUMIFS('PCO Log'!$E18:$SJ18,'PCO Log'!$E$8:$SJ$8,'Graph Data'!S$187,'PCO Log'!$E$4:$SJ$4,"&lt;&gt;Bid Package")</f>
        <v>0</v>
      </c>
      <c r="T195" s="276">
        <f>SUMIFS('PCO Log'!$E18:$SJ18,'PCO Log'!$E$8:$SJ$8,'Graph Data'!T$187,'PCO Log'!$E$4:$SJ$4,"&lt;&gt;Bid Package")</f>
        <v>0</v>
      </c>
      <c r="U195" s="276">
        <f>SUMIFS('PCO Log'!$E18:$SJ18,'PCO Log'!$E$8:$SJ$8,'Graph Data'!U$187,'PCO Log'!$E$4:$SJ$4,"&lt;&gt;Bid Package")</f>
        <v>0</v>
      </c>
      <c r="V195" s="276">
        <f>SUMIFS('PCO Log'!$E18:$SJ18,'PCO Log'!$E$8:$SJ$8,'Graph Data'!V$187,'PCO Log'!$E$4:$SJ$4,"&lt;&gt;Bid Package")</f>
        <v>0</v>
      </c>
      <c r="W195" s="276">
        <f>SUMIFS('PCO Log'!$E18:$SJ18,'PCO Log'!$E$8:$SJ$8,'Graph Data'!W$187,'PCO Log'!$E$4:$SJ$4,"&lt;&gt;Bid Package")</f>
        <v>0</v>
      </c>
      <c r="X195" s="276">
        <f>SUMIFS('PCO Log'!$E18:$SJ18,'PCO Log'!$E$8:$SJ$8,'Graph Data'!X$187,'PCO Log'!$E$4:$SJ$4,"&lt;&gt;Bid Package")</f>
        <v>0</v>
      </c>
      <c r="Y195" s="276">
        <f>SUMIFS('PCO Log'!$E18:$SJ18,'PCO Log'!$E$8:$SJ$8,'Graph Data'!Y$187,'PCO Log'!$E$4:$SJ$4,"&lt;&gt;Bid Package")</f>
        <v>0</v>
      </c>
      <c r="Z195" s="276">
        <f>SUMIFS('PCO Log'!$E18:$SJ18,'PCO Log'!$E$8:$SJ$8,'Graph Data'!Z$187,'PCO Log'!$E$4:$SJ$4,"&lt;&gt;Bid Package")</f>
        <v>0</v>
      </c>
      <c r="AA195" s="276">
        <f>SUMIFS('PCO Log'!$E18:$SJ18,'PCO Log'!$E$8:$SJ$8,'Graph Data'!AA$187,'PCO Log'!$E$4:$SJ$4,"&lt;&gt;Bid Package")</f>
        <v>0</v>
      </c>
      <c r="AB195" s="276">
        <f>SUMIFS('PCO Log'!$E18:$SJ18,'PCO Log'!$E$8:$SJ$8,'Graph Data'!AB$187,'PCO Log'!$E$4:$SJ$4,"&lt;&gt;Bid Package")</f>
        <v>0</v>
      </c>
      <c r="AC195" s="276">
        <f>SUMIFS('PCO Log'!$E18:$SJ18,'PCO Log'!$E$8:$SJ$8,'Graph Data'!AC$187,'PCO Log'!$E$4:$SJ$4,"&lt;&gt;Bid Package")</f>
        <v>0</v>
      </c>
      <c r="AD195" s="276">
        <f>SUMIFS('PCO Log'!$E18:$SJ18,'PCO Log'!$E$8:$SJ$8,'Graph Data'!AD$187,'PCO Log'!$E$4:$SJ$4,"&lt;&gt;Bid Package")</f>
        <v>0</v>
      </c>
      <c r="AE195" s="276">
        <f>SUMIFS('PCO Log'!$E18:$SJ18,'PCO Log'!$E$8:$SJ$8,'Graph Data'!AE$187,'PCO Log'!$E$4:$SJ$4,"&lt;&gt;Bid Package")</f>
        <v>0</v>
      </c>
      <c r="AF195" s="276">
        <f>SUMIFS('PCO Log'!$E18:$SJ18,'PCO Log'!$E$8:$SJ$8,'Graph Data'!AF$187,'PCO Log'!$E$4:$SJ$4,"&lt;&gt;Bid Package")</f>
        <v>0</v>
      </c>
      <c r="AG195" s="276">
        <f>SUMIFS('PCO Log'!$E18:$SJ18,'PCO Log'!$E$8:$SJ$8,'Graph Data'!AG$187,'PCO Log'!$E$4:$SJ$4,"&lt;&gt;Bid Package")</f>
        <v>0</v>
      </c>
      <c r="AH195" s="276">
        <f>SUMIFS('PCO Log'!$E18:$SJ18,'PCO Log'!$E$8:$SJ$8,'Graph Data'!AH$187,'PCO Log'!$E$4:$SJ$4,"&lt;&gt;Bid Package")</f>
        <v>0</v>
      </c>
      <c r="AI195" s="276">
        <f>SUMIFS('PCO Log'!$E18:$SJ18,'PCO Log'!$E$8:$SJ$8,'Graph Data'!AI$187,'PCO Log'!$E$4:$SJ$4,"&lt;&gt;Bid Package")</f>
        <v>0</v>
      </c>
      <c r="AJ195" s="276">
        <f>SUMIFS('PCO Log'!$E18:$SJ18,'PCO Log'!$E$8:$SJ$8,'Graph Data'!AJ$187,'PCO Log'!$E$4:$SJ$4,"&lt;&gt;Bid Package")</f>
        <v>0</v>
      </c>
      <c r="AK195" s="276">
        <f>SUMIFS('PCO Log'!$E18:$SJ18,'PCO Log'!$E$8:$SJ$8,'Graph Data'!AK$187,'PCO Log'!$E$4:$SJ$4,"&lt;&gt;Bid Package")</f>
        <v>0</v>
      </c>
      <c r="AL195" s="276">
        <f>SUMIFS('PCO Log'!$E18:$SJ18,'PCO Log'!$E$8:$SJ$8,'Graph Data'!AL$187,'PCO Log'!$E$4:$SJ$4,"&lt;&gt;Bid Package")</f>
        <v>0</v>
      </c>
      <c r="AM195" s="276">
        <f>SUMIFS('PCO Log'!$E18:$SJ18,'PCO Log'!$E$8:$SJ$8,'Graph Data'!AM$187,'PCO Log'!$E$4:$SJ$4,"&lt;&gt;Bid Package")</f>
        <v>0</v>
      </c>
      <c r="AN195" s="276">
        <f>SUMIFS('PCO Log'!$E18:$SJ18,'PCO Log'!$E$8:$SJ$8,'Graph Data'!AN$187,'PCO Log'!$E$4:$SJ$4,"&lt;&gt;Bid Package")</f>
        <v>0</v>
      </c>
      <c r="AO195" s="276">
        <f>SUMIFS('PCO Log'!$E18:$SJ18,'PCO Log'!$E$8:$SJ$8,'Graph Data'!AO$187,'PCO Log'!$E$4:$SJ$4,"&lt;&gt;Bid Package")</f>
        <v>0</v>
      </c>
      <c r="AP195" s="276">
        <f>SUMIFS('PCO Log'!$E18:$SJ18,'PCO Log'!$E$8:$SJ$8,'Graph Data'!AP$187,'PCO Log'!$E$4:$SJ$4,"&lt;&gt;Bid Package")</f>
        <v>0</v>
      </c>
      <c r="AQ195" s="276">
        <f>SUMIFS('PCO Log'!$E18:$SJ18,'PCO Log'!$E$8:$SJ$8,'Graph Data'!AQ$187,'PCO Log'!$E$4:$SJ$4,"&lt;&gt;Bid Package")</f>
        <v>0</v>
      </c>
      <c r="AR195" s="276">
        <f>SUMIFS('PCO Log'!$E18:$SJ18,'PCO Log'!$E$8:$SJ$8,'Graph Data'!AR$187,'PCO Log'!$E$4:$SJ$4,"&lt;&gt;Bid Package")</f>
        <v>0</v>
      </c>
      <c r="AS195" s="276">
        <f>SUMIFS('PCO Log'!$E18:$SJ18,'PCO Log'!$E$8:$SJ$8,'Graph Data'!AS$187,'PCO Log'!$E$4:$SJ$4,"&lt;&gt;Bid Package")</f>
        <v>0</v>
      </c>
      <c r="AT195" s="276">
        <f>SUMIFS('PCO Log'!$E18:$SJ18,'PCO Log'!$E$8:$SJ$8,'Graph Data'!AT$187,'PCO Log'!$E$4:$SJ$4,"&lt;&gt;Bid Package")</f>
        <v>0</v>
      </c>
      <c r="AU195" s="276">
        <f>SUMIFS('PCO Log'!$E18:$SJ18,'PCO Log'!$E$8:$SJ$8,'Graph Data'!AU$187,'PCO Log'!$E$4:$SJ$4,"&lt;&gt;Bid Package")</f>
        <v>0</v>
      </c>
      <c r="AV195" s="276">
        <f>SUMIFS('PCO Log'!$E18:$SJ18,'PCO Log'!$E$8:$SJ$8,'Graph Data'!AV$187,'PCO Log'!$E$4:$SJ$4,"&lt;&gt;Bid Package")</f>
        <v>0</v>
      </c>
      <c r="AW195" s="276">
        <f>SUMIFS('PCO Log'!$E18:$SJ18,'PCO Log'!$E$8:$SJ$8,'Graph Data'!AW$187,'PCO Log'!$E$4:$SJ$4,"&lt;&gt;Bid Package")</f>
        <v>0</v>
      </c>
      <c r="AX195" s="276">
        <f>SUMIFS('PCO Log'!$E18:$SJ18,'PCO Log'!$E$8:$SJ$8,'Graph Data'!AX$187,'PCO Log'!$E$4:$SJ$4,"&lt;&gt;Bid Package")</f>
        <v>0</v>
      </c>
      <c r="AY195" s="276">
        <f>SUMIFS('PCO Log'!$E18:$SJ18,'PCO Log'!$E$8:$SJ$8,'Graph Data'!AY$187,'PCO Log'!$E$4:$SJ$4,"&lt;&gt;Bid Package")</f>
        <v>0</v>
      </c>
      <c r="AZ195" s="276">
        <f>SUMIFS('PCO Log'!$E18:$SJ18,'PCO Log'!$E$8:$SJ$8,'Graph Data'!AZ$187,'PCO Log'!$E$4:$SJ$4,"&lt;&gt;Bid Package")</f>
        <v>0</v>
      </c>
      <c r="BA195" s="276">
        <f>SUMIFS('PCO Log'!$E18:$SJ18,'PCO Log'!$E$8:$SJ$8,'Graph Data'!BA$187,'PCO Log'!$E$4:$SJ$4,"&lt;&gt;Bid Package")</f>
        <v>0</v>
      </c>
      <c r="BB195" s="276">
        <f>SUMIFS('PCO Log'!$E18:$SJ18,'PCO Log'!$E$8:$SJ$8,'Graph Data'!BB$187,'PCO Log'!$E$4:$SJ$4,"&lt;&gt;Bid Package")</f>
        <v>0</v>
      </c>
      <c r="BC195" s="276">
        <f>SUMIFS('PCO Log'!$E18:$SJ18,'PCO Log'!$E$8:$SJ$8,'Graph Data'!BC$187,'PCO Log'!$E$4:$SJ$4,"&lt;&gt;Bid Package")</f>
        <v>0</v>
      </c>
      <c r="BD195" s="276">
        <f>SUMIFS('PCO Log'!$E18:$SJ18,'PCO Log'!$E$8:$SJ$8,'Graph Data'!BD$187,'PCO Log'!$E$4:$SJ$4,"&lt;&gt;Bid Package")</f>
        <v>0</v>
      </c>
      <c r="BE195" s="276">
        <f>SUMIFS('PCO Log'!$E18:$SJ18,'PCO Log'!$E$8:$SJ$8,'Graph Data'!BE$187,'PCO Log'!$E$4:$SJ$4,"&lt;&gt;Bid Package")</f>
        <v>0</v>
      </c>
      <c r="BF195" s="276">
        <f>SUMIFS('PCO Log'!$E18:$SJ18,'PCO Log'!$E$8:$SJ$8,'Graph Data'!BF$187,'PCO Log'!$E$4:$SJ$4,"&lt;&gt;Bid Package")</f>
        <v>0</v>
      </c>
      <c r="BG195" s="276">
        <f>SUMIFS('PCO Log'!$E18:$SJ18,'PCO Log'!$E$8:$SJ$8,'Graph Data'!BG$187,'PCO Log'!$E$4:$SJ$4,"&lt;&gt;Bid Package")</f>
        <v>0</v>
      </c>
      <c r="BH195" s="276">
        <f>SUMIFS('PCO Log'!$E18:$SJ18,'PCO Log'!$E$8:$SJ$8,'Graph Data'!BH$187,'PCO Log'!$E$4:$SJ$4,"&lt;&gt;Bid Package")</f>
        <v>0</v>
      </c>
      <c r="BI195" s="276">
        <f>SUMIFS('PCO Log'!$E18:$SJ18,'PCO Log'!$E$8:$SJ$8,'Graph Data'!BI$187,'PCO Log'!$E$4:$SJ$4,"&lt;&gt;Bid Package")</f>
        <v>0</v>
      </c>
      <c r="BJ195" s="276">
        <f>SUMIFS('PCO Log'!$E18:$SJ18,'PCO Log'!$E$8:$SJ$8,'Graph Data'!BJ$187,'PCO Log'!$E$4:$SJ$4,"&lt;&gt;Bid Package")</f>
        <v>0</v>
      </c>
      <c r="BK195" s="276">
        <f>SUMIFS('PCO Log'!$E18:$SJ18,'PCO Log'!$E$8:$SJ$8,'Graph Data'!BK$187,'PCO Log'!$E$4:$SJ$4,"&lt;&gt;Bid Package")</f>
        <v>0</v>
      </c>
      <c r="BL195" s="276">
        <f>SUMIFS('PCO Log'!$E18:$SJ18,'PCO Log'!$E$8:$SJ$8,'Graph Data'!BL$187,'PCO Log'!$E$4:$SJ$4,"&lt;&gt;Bid Package")</f>
        <v>0</v>
      </c>
      <c r="BM195" s="276">
        <f>SUMIFS('PCO Log'!$E18:$SJ18,'PCO Log'!$E$8:$SJ$8,'Graph Data'!BM$187,'PCO Log'!$E$4:$SJ$4,"&lt;&gt;Bid Package")</f>
        <v>0</v>
      </c>
      <c r="BN195" s="276">
        <f>SUMIFS('PCO Log'!$E18:$SJ18,'PCO Log'!$E$8:$SJ$8,'Graph Data'!BN$187,'PCO Log'!$E$4:$SJ$4,"&lt;&gt;Bid Package")</f>
        <v>0</v>
      </c>
      <c r="BO195" s="276">
        <f>SUMIFS('PCO Log'!$E18:$SJ18,'PCO Log'!$E$8:$SJ$8,'Graph Data'!BO$187,'PCO Log'!$E$4:$SJ$4,"&lt;&gt;Bid Package")</f>
        <v>0</v>
      </c>
      <c r="BP195" s="276">
        <f>SUMIFS('PCO Log'!$E18:$SJ18,'PCO Log'!$E$8:$SJ$8,'Graph Data'!BP$187,'PCO Log'!$E$4:$SJ$4,"&lt;&gt;Bid Package")</f>
        <v>0</v>
      </c>
      <c r="BQ195" s="276">
        <f>SUMIFS('PCO Log'!$E18:$SJ18,'PCO Log'!$E$8:$SJ$8,'Graph Data'!BQ$187,'PCO Log'!$E$4:$SJ$4,"&lt;&gt;Bid Package")</f>
        <v>0</v>
      </c>
      <c r="BR195" s="276">
        <f>SUMIFS('PCO Log'!$E18:$SJ18,'PCO Log'!$E$8:$SJ$8,'Graph Data'!BR$187,'PCO Log'!$E$4:$SJ$4,"&lt;&gt;Bid Package")</f>
        <v>0</v>
      </c>
      <c r="BS195" s="276">
        <f>SUMIFS('PCO Log'!$E18:$SJ18,'PCO Log'!$E$8:$SJ$8,'Graph Data'!BS$187,'PCO Log'!$E$4:$SJ$4,"&lt;&gt;Bid Package")</f>
        <v>0</v>
      </c>
      <c r="BT195" s="276">
        <f>SUMIFS('PCO Log'!$E18:$SJ18,'PCO Log'!$E$8:$SJ$8,'Graph Data'!BT$187,'PCO Log'!$E$4:$SJ$4,"&lt;&gt;Bid Package")</f>
        <v>0</v>
      </c>
      <c r="BU195" s="276">
        <f>SUMIFS('PCO Log'!$E18:$SJ18,'PCO Log'!$E$8:$SJ$8,'Graph Data'!BU$187,'PCO Log'!$E$4:$SJ$4,"&lt;&gt;Bid Package")</f>
        <v>0</v>
      </c>
      <c r="BV195" s="276">
        <f>SUMIFS('PCO Log'!$E18:$SJ18,'PCO Log'!$E$8:$SJ$8,'Graph Data'!BV$187,'PCO Log'!$E$4:$SJ$4,"&lt;&gt;Bid Package")</f>
        <v>0</v>
      </c>
      <c r="BW195" s="276">
        <f>SUMIFS('PCO Log'!$E18:$SJ18,'PCO Log'!$E$8:$SJ$8,'Graph Data'!BW$187,'PCO Log'!$E$4:$SJ$4,"&lt;&gt;Bid Package")</f>
        <v>0</v>
      </c>
    </row>
    <row r="196" spans="1:75" x14ac:dyDescent="0.25">
      <c r="A196" s="273" t="s">
        <v>557</v>
      </c>
      <c r="B196" s="273">
        <f>'PCO Log'!GQ6</f>
        <v>0</v>
      </c>
      <c r="C196" s="273">
        <f>'PCO Log'!GQ4</f>
        <v>0</v>
      </c>
      <c r="D196" s="273">
        <f>'PCO Log'!GQ7</f>
        <v>0</v>
      </c>
      <c r="E196" s="273">
        <f>'PCO Log'!GQ3</f>
        <v>0</v>
      </c>
      <c r="F196" s="276">
        <f>'PCO Log'!GQ9</f>
        <v>0</v>
      </c>
      <c r="G196" s="277">
        <f>'PCO Log'!GQ5</f>
        <v>0</v>
      </c>
      <c r="J196" s="279"/>
      <c r="O196" s="273" t="str">
        <f t="shared" si="2"/>
        <v xml:space="preserve">Performance &amp; Payment Bond  </v>
      </c>
      <c r="P196" s="276">
        <f>SUMIFS('PCO Log'!$E19:$SJ19,'PCO Log'!$E$8:$SJ$8,'Graph Data'!P$187,'PCO Log'!$E$4:$SJ$4,"&lt;&gt;Bid Package")</f>
        <v>0</v>
      </c>
      <c r="Q196" s="276">
        <f>SUMIFS('PCO Log'!$E19:$SJ19,'PCO Log'!$E$8:$SJ$8,'Graph Data'!Q$187,'PCO Log'!$E$4:$SJ$4,"&lt;&gt;Bid Package")</f>
        <v>0</v>
      </c>
      <c r="R196" s="276">
        <f>SUMIFS('PCO Log'!$E19:$SJ19,'PCO Log'!$E$8:$SJ$8,'Graph Data'!R$187,'PCO Log'!$E$4:$SJ$4,"&lt;&gt;Bid Package")</f>
        <v>0</v>
      </c>
      <c r="S196" s="276">
        <f>SUMIFS('PCO Log'!$E19:$SJ19,'PCO Log'!$E$8:$SJ$8,'Graph Data'!S$187,'PCO Log'!$E$4:$SJ$4,"&lt;&gt;Bid Package")</f>
        <v>0</v>
      </c>
      <c r="T196" s="276">
        <f>SUMIFS('PCO Log'!$E19:$SJ19,'PCO Log'!$E$8:$SJ$8,'Graph Data'!T$187,'PCO Log'!$E$4:$SJ$4,"&lt;&gt;Bid Package")</f>
        <v>0</v>
      </c>
      <c r="U196" s="276">
        <f>SUMIFS('PCO Log'!$E19:$SJ19,'PCO Log'!$E$8:$SJ$8,'Graph Data'!U$187,'PCO Log'!$E$4:$SJ$4,"&lt;&gt;Bid Package")</f>
        <v>0</v>
      </c>
      <c r="V196" s="276">
        <f>SUMIFS('PCO Log'!$E19:$SJ19,'PCO Log'!$E$8:$SJ$8,'Graph Data'!V$187,'PCO Log'!$E$4:$SJ$4,"&lt;&gt;Bid Package")</f>
        <v>0</v>
      </c>
      <c r="W196" s="276">
        <f>SUMIFS('PCO Log'!$E19:$SJ19,'PCO Log'!$E$8:$SJ$8,'Graph Data'!W$187,'PCO Log'!$E$4:$SJ$4,"&lt;&gt;Bid Package")</f>
        <v>0</v>
      </c>
      <c r="X196" s="276">
        <f>SUMIFS('PCO Log'!$E19:$SJ19,'PCO Log'!$E$8:$SJ$8,'Graph Data'!X$187,'PCO Log'!$E$4:$SJ$4,"&lt;&gt;Bid Package")</f>
        <v>0</v>
      </c>
      <c r="Y196" s="276">
        <f>SUMIFS('PCO Log'!$E19:$SJ19,'PCO Log'!$E$8:$SJ$8,'Graph Data'!Y$187,'PCO Log'!$E$4:$SJ$4,"&lt;&gt;Bid Package")</f>
        <v>0</v>
      </c>
      <c r="Z196" s="276">
        <f>SUMIFS('PCO Log'!$E19:$SJ19,'PCO Log'!$E$8:$SJ$8,'Graph Data'!Z$187,'PCO Log'!$E$4:$SJ$4,"&lt;&gt;Bid Package")</f>
        <v>0</v>
      </c>
      <c r="AA196" s="276">
        <f>SUMIFS('PCO Log'!$E19:$SJ19,'PCO Log'!$E$8:$SJ$8,'Graph Data'!AA$187,'PCO Log'!$E$4:$SJ$4,"&lt;&gt;Bid Package")</f>
        <v>0</v>
      </c>
      <c r="AB196" s="276">
        <f>SUMIFS('PCO Log'!$E19:$SJ19,'PCO Log'!$E$8:$SJ$8,'Graph Data'!AB$187,'PCO Log'!$E$4:$SJ$4,"&lt;&gt;Bid Package")</f>
        <v>0</v>
      </c>
      <c r="AC196" s="276">
        <f>SUMIFS('PCO Log'!$E19:$SJ19,'PCO Log'!$E$8:$SJ$8,'Graph Data'!AC$187,'PCO Log'!$E$4:$SJ$4,"&lt;&gt;Bid Package")</f>
        <v>0</v>
      </c>
      <c r="AD196" s="276">
        <f>SUMIFS('PCO Log'!$E19:$SJ19,'PCO Log'!$E$8:$SJ$8,'Graph Data'!AD$187,'PCO Log'!$E$4:$SJ$4,"&lt;&gt;Bid Package")</f>
        <v>0</v>
      </c>
      <c r="AE196" s="276">
        <f>SUMIFS('PCO Log'!$E19:$SJ19,'PCO Log'!$E$8:$SJ$8,'Graph Data'!AE$187,'PCO Log'!$E$4:$SJ$4,"&lt;&gt;Bid Package")</f>
        <v>0</v>
      </c>
      <c r="AF196" s="276">
        <f>SUMIFS('PCO Log'!$E19:$SJ19,'PCO Log'!$E$8:$SJ$8,'Graph Data'!AF$187,'PCO Log'!$E$4:$SJ$4,"&lt;&gt;Bid Package")</f>
        <v>0</v>
      </c>
      <c r="AG196" s="276">
        <f>SUMIFS('PCO Log'!$E19:$SJ19,'PCO Log'!$E$8:$SJ$8,'Graph Data'!AG$187,'PCO Log'!$E$4:$SJ$4,"&lt;&gt;Bid Package")</f>
        <v>0</v>
      </c>
      <c r="AH196" s="276">
        <f>SUMIFS('PCO Log'!$E19:$SJ19,'PCO Log'!$E$8:$SJ$8,'Graph Data'!AH$187,'PCO Log'!$E$4:$SJ$4,"&lt;&gt;Bid Package")</f>
        <v>0</v>
      </c>
      <c r="AI196" s="276">
        <f>SUMIFS('PCO Log'!$E19:$SJ19,'PCO Log'!$E$8:$SJ$8,'Graph Data'!AI$187,'PCO Log'!$E$4:$SJ$4,"&lt;&gt;Bid Package")</f>
        <v>0</v>
      </c>
      <c r="AJ196" s="276">
        <f>SUMIFS('PCO Log'!$E19:$SJ19,'PCO Log'!$E$8:$SJ$8,'Graph Data'!AJ$187,'PCO Log'!$E$4:$SJ$4,"&lt;&gt;Bid Package")</f>
        <v>0</v>
      </c>
      <c r="AK196" s="276">
        <f>SUMIFS('PCO Log'!$E19:$SJ19,'PCO Log'!$E$8:$SJ$8,'Graph Data'!AK$187,'PCO Log'!$E$4:$SJ$4,"&lt;&gt;Bid Package")</f>
        <v>0</v>
      </c>
      <c r="AL196" s="276">
        <f>SUMIFS('PCO Log'!$E19:$SJ19,'PCO Log'!$E$8:$SJ$8,'Graph Data'!AL$187,'PCO Log'!$E$4:$SJ$4,"&lt;&gt;Bid Package")</f>
        <v>0</v>
      </c>
      <c r="AM196" s="276">
        <f>SUMIFS('PCO Log'!$E19:$SJ19,'PCO Log'!$E$8:$SJ$8,'Graph Data'!AM$187,'PCO Log'!$E$4:$SJ$4,"&lt;&gt;Bid Package")</f>
        <v>0</v>
      </c>
      <c r="AN196" s="276">
        <f>SUMIFS('PCO Log'!$E19:$SJ19,'PCO Log'!$E$8:$SJ$8,'Graph Data'!AN$187,'PCO Log'!$E$4:$SJ$4,"&lt;&gt;Bid Package")</f>
        <v>0</v>
      </c>
      <c r="AO196" s="276">
        <f>SUMIFS('PCO Log'!$E19:$SJ19,'PCO Log'!$E$8:$SJ$8,'Graph Data'!AO$187,'PCO Log'!$E$4:$SJ$4,"&lt;&gt;Bid Package")</f>
        <v>0</v>
      </c>
      <c r="AP196" s="276">
        <f>SUMIFS('PCO Log'!$E19:$SJ19,'PCO Log'!$E$8:$SJ$8,'Graph Data'!AP$187,'PCO Log'!$E$4:$SJ$4,"&lt;&gt;Bid Package")</f>
        <v>0</v>
      </c>
      <c r="AQ196" s="276">
        <f>SUMIFS('PCO Log'!$E19:$SJ19,'PCO Log'!$E$8:$SJ$8,'Graph Data'!AQ$187,'PCO Log'!$E$4:$SJ$4,"&lt;&gt;Bid Package")</f>
        <v>0</v>
      </c>
      <c r="AR196" s="276">
        <f>SUMIFS('PCO Log'!$E19:$SJ19,'PCO Log'!$E$8:$SJ$8,'Graph Data'!AR$187,'PCO Log'!$E$4:$SJ$4,"&lt;&gt;Bid Package")</f>
        <v>0</v>
      </c>
      <c r="AS196" s="276">
        <f>SUMIFS('PCO Log'!$E19:$SJ19,'PCO Log'!$E$8:$SJ$8,'Graph Data'!AS$187,'PCO Log'!$E$4:$SJ$4,"&lt;&gt;Bid Package")</f>
        <v>0</v>
      </c>
      <c r="AT196" s="276">
        <f>SUMIFS('PCO Log'!$E19:$SJ19,'PCO Log'!$E$8:$SJ$8,'Graph Data'!AT$187,'PCO Log'!$E$4:$SJ$4,"&lt;&gt;Bid Package")</f>
        <v>0</v>
      </c>
      <c r="AU196" s="276">
        <f>SUMIFS('PCO Log'!$E19:$SJ19,'PCO Log'!$E$8:$SJ$8,'Graph Data'!AU$187,'PCO Log'!$E$4:$SJ$4,"&lt;&gt;Bid Package")</f>
        <v>0</v>
      </c>
      <c r="AV196" s="276">
        <f>SUMIFS('PCO Log'!$E19:$SJ19,'PCO Log'!$E$8:$SJ$8,'Graph Data'!AV$187,'PCO Log'!$E$4:$SJ$4,"&lt;&gt;Bid Package")</f>
        <v>0</v>
      </c>
      <c r="AW196" s="276">
        <f>SUMIFS('PCO Log'!$E19:$SJ19,'PCO Log'!$E$8:$SJ$8,'Graph Data'!AW$187,'PCO Log'!$E$4:$SJ$4,"&lt;&gt;Bid Package")</f>
        <v>0</v>
      </c>
      <c r="AX196" s="276">
        <f>SUMIFS('PCO Log'!$E19:$SJ19,'PCO Log'!$E$8:$SJ$8,'Graph Data'!AX$187,'PCO Log'!$E$4:$SJ$4,"&lt;&gt;Bid Package")</f>
        <v>0</v>
      </c>
      <c r="AY196" s="276">
        <f>SUMIFS('PCO Log'!$E19:$SJ19,'PCO Log'!$E$8:$SJ$8,'Graph Data'!AY$187,'PCO Log'!$E$4:$SJ$4,"&lt;&gt;Bid Package")</f>
        <v>0</v>
      </c>
      <c r="AZ196" s="276">
        <f>SUMIFS('PCO Log'!$E19:$SJ19,'PCO Log'!$E$8:$SJ$8,'Graph Data'!AZ$187,'PCO Log'!$E$4:$SJ$4,"&lt;&gt;Bid Package")</f>
        <v>0</v>
      </c>
      <c r="BA196" s="276">
        <f>SUMIFS('PCO Log'!$E19:$SJ19,'PCO Log'!$E$8:$SJ$8,'Graph Data'!BA$187,'PCO Log'!$E$4:$SJ$4,"&lt;&gt;Bid Package")</f>
        <v>0</v>
      </c>
      <c r="BB196" s="276">
        <f>SUMIFS('PCO Log'!$E19:$SJ19,'PCO Log'!$E$8:$SJ$8,'Graph Data'!BB$187,'PCO Log'!$E$4:$SJ$4,"&lt;&gt;Bid Package")</f>
        <v>0</v>
      </c>
      <c r="BC196" s="276">
        <f>SUMIFS('PCO Log'!$E19:$SJ19,'PCO Log'!$E$8:$SJ$8,'Graph Data'!BC$187,'PCO Log'!$E$4:$SJ$4,"&lt;&gt;Bid Package")</f>
        <v>0</v>
      </c>
      <c r="BD196" s="276">
        <f>SUMIFS('PCO Log'!$E19:$SJ19,'PCO Log'!$E$8:$SJ$8,'Graph Data'!BD$187,'PCO Log'!$E$4:$SJ$4,"&lt;&gt;Bid Package")</f>
        <v>0</v>
      </c>
      <c r="BE196" s="276">
        <f>SUMIFS('PCO Log'!$E19:$SJ19,'PCO Log'!$E$8:$SJ$8,'Graph Data'!BE$187,'PCO Log'!$E$4:$SJ$4,"&lt;&gt;Bid Package")</f>
        <v>0</v>
      </c>
      <c r="BF196" s="276">
        <f>SUMIFS('PCO Log'!$E19:$SJ19,'PCO Log'!$E$8:$SJ$8,'Graph Data'!BF$187,'PCO Log'!$E$4:$SJ$4,"&lt;&gt;Bid Package")</f>
        <v>0</v>
      </c>
      <c r="BG196" s="276">
        <f>SUMIFS('PCO Log'!$E19:$SJ19,'PCO Log'!$E$8:$SJ$8,'Graph Data'!BG$187,'PCO Log'!$E$4:$SJ$4,"&lt;&gt;Bid Package")</f>
        <v>0</v>
      </c>
      <c r="BH196" s="276">
        <f>SUMIFS('PCO Log'!$E19:$SJ19,'PCO Log'!$E$8:$SJ$8,'Graph Data'!BH$187,'PCO Log'!$E$4:$SJ$4,"&lt;&gt;Bid Package")</f>
        <v>0</v>
      </c>
      <c r="BI196" s="276">
        <f>SUMIFS('PCO Log'!$E19:$SJ19,'PCO Log'!$E$8:$SJ$8,'Graph Data'!BI$187,'PCO Log'!$E$4:$SJ$4,"&lt;&gt;Bid Package")</f>
        <v>0</v>
      </c>
      <c r="BJ196" s="276">
        <f>SUMIFS('PCO Log'!$E19:$SJ19,'PCO Log'!$E$8:$SJ$8,'Graph Data'!BJ$187,'PCO Log'!$E$4:$SJ$4,"&lt;&gt;Bid Package")</f>
        <v>0</v>
      </c>
      <c r="BK196" s="276">
        <f>SUMIFS('PCO Log'!$E19:$SJ19,'PCO Log'!$E$8:$SJ$8,'Graph Data'!BK$187,'PCO Log'!$E$4:$SJ$4,"&lt;&gt;Bid Package")</f>
        <v>0</v>
      </c>
      <c r="BL196" s="276">
        <f>SUMIFS('PCO Log'!$E19:$SJ19,'PCO Log'!$E$8:$SJ$8,'Graph Data'!BL$187,'PCO Log'!$E$4:$SJ$4,"&lt;&gt;Bid Package")</f>
        <v>0</v>
      </c>
      <c r="BM196" s="276">
        <f>SUMIFS('PCO Log'!$E19:$SJ19,'PCO Log'!$E$8:$SJ$8,'Graph Data'!BM$187,'PCO Log'!$E$4:$SJ$4,"&lt;&gt;Bid Package")</f>
        <v>0</v>
      </c>
      <c r="BN196" s="276">
        <f>SUMIFS('PCO Log'!$E19:$SJ19,'PCO Log'!$E$8:$SJ$8,'Graph Data'!BN$187,'PCO Log'!$E$4:$SJ$4,"&lt;&gt;Bid Package")</f>
        <v>0</v>
      </c>
      <c r="BO196" s="276">
        <f>SUMIFS('PCO Log'!$E19:$SJ19,'PCO Log'!$E$8:$SJ$8,'Graph Data'!BO$187,'PCO Log'!$E$4:$SJ$4,"&lt;&gt;Bid Package")</f>
        <v>0</v>
      </c>
      <c r="BP196" s="276">
        <f>SUMIFS('PCO Log'!$E19:$SJ19,'PCO Log'!$E$8:$SJ$8,'Graph Data'!BP$187,'PCO Log'!$E$4:$SJ$4,"&lt;&gt;Bid Package")</f>
        <v>0</v>
      </c>
      <c r="BQ196" s="276">
        <f>SUMIFS('PCO Log'!$E19:$SJ19,'PCO Log'!$E$8:$SJ$8,'Graph Data'!BQ$187,'PCO Log'!$E$4:$SJ$4,"&lt;&gt;Bid Package")</f>
        <v>0</v>
      </c>
      <c r="BR196" s="276">
        <f>SUMIFS('PCO Log'!$E19:$SJ19,'PCO Log'!$E$8:$SJ$8,'Graph Data'!BR$187,'PCO Log'!$E$4:$SJ$4,"&lt;&gt;Bid Package")</f>
        <v>0</v>
      </c>
      <c r="BS196" s="276">
        <f>SUMIFS('PCO Log'!$E19:$SJ19,'PCO Log'!$E$8:$SJ$8,'Graph Data'!BS$187,'PCO Log'!$E$4:$SJ$4,"&lt;&gt;Bid Package")</f>
        <v>0</v>
      </c>
      <c r="BT196" s="276">
        <f>SUMIFS('PCO Log'!$E19:$SJ19,'PCO Log'!$E$8:$SJ$8,'Graph Data'!BT$187,'PCO Log'!$E$4:$SJ$4,"&lt;&gt;Bid Package")</f>
        <v>0</v>
      </c>
      <c r="BU196" s="276">
        <f>SUMIFS('PCO Log'!$E19:$SJ19,'PCO Log'!$E$8:$SJ$8,'Graph Data'!BU$187,'PCO Log'!$E$4:$SJ$4,"&lt;&gt;Bid Package")</f>
        <v>0</v>
      </c>
      <c r="BV196" s="276">
        <f>SUMIFS('PCO Log'!$E19:$SJ19,'PCO Log'!$E$8:$SJ$8,'Graph Data'!BV$187,'PCO Log'!$E$4:$SJ$4,"&lt;&gt;Bid Package")</f>
        <v>0</v>
      </c>
      <c r="BW196" s="276">
        <f>SUMIFS('PCO Log'!$E19:$SJ19,'PCO Log'!$E$8:$SJ$8,'Graph Data'!BW$187,'PCO Log'!$E$4:$SJ$4,"&lt;&gt;Bid Package")</f>
        <v>0</v>
      </c>
    </row>
    <row r="197" spans="1:75" x14ac:dyDescent="0.25">
      <c r="A197" s="273" t="s">
        <v>558</v>
      </c>
      <c r="B197" s="273">
        <f>'PCO Log'!GR6</f>
        <v>0</v>
      </c>
      <c r="C197" s="273">
        <f>'PCO Log'!GR4</f>
        <v>0</v>
      </c>
      <c r="D197" s="273">
        <f>'PCO Log'!GR7</f>
        <v>0</v>
      </c>
      <c r="E197" s="273">
        <f>'PCO Log'!GR3</f>
        <v>0</v>
      </c>
      <c r="F197" s="276">
        <f>'PCO Log'!GR9</f>
        <v>0</v>
      </c>
      <c r="G197" s="277">
        <f>'PCO Log'!GR5</f>
        <v>0</v>
      </c>
      <c r="J197" s="279"/>
      <c r="O197" s="273" t="str">
        <f t="shared" si="2"/>
        <v>Subcontractor Default Insurance</v>
      </c>
      <c r="P197" s="276">
        <f>SUMIFS('PCO Log'!$E20:$SJ20,'PCO Log'!$E$8:$SJ$8,'Graph Data'!P$187,'PCO Log'!$E$4:$SJ$4,"&lt;&gt;Bid Package")</f>
        <v>0</v>
      </c>
      <c r="Q197" s="276">
        <f>SUMIFS('PCO Log'!$E20:$SJ20,'PCO Log'!$E$8:$SJ$8,'Graph Data'!Q$187,'PCO Log'!$E$4:$SJ$4,"&lt;&gt;Bid Package")</f>
        <v>0</v>
      </c>
      <c r="R197" s="276">
        <f>SUMIFS('PCO Log'!$E20:$SJ20,'PCO Log'!$E$8:$SJ$8,'Graph Data'!R$187,'PCO Log'!$E$4:$SJ$4,"&lt;&gt;Bid Package")</f>
        <v>0</v>
      </c>
      <c r="S197" s="276">
        <f>SUMIFS('PCO Log'!$E20:$SJ20,'PCO Log'!$E$8:$SJ$8,'Graph Data'!S$187,'PCO Log'!$E$4:$SJ$4,"&lt;&gt;Bid Package")</f>
        <v>0</v>
      </c>
      <c r="T197" s="276">
        <f>SUMIFS('PCO Log'!$E20:$SJ20,'PCO Log'!$E$8:$SJ$8,'Graph Data'!T$187,'PCO Log'!$E$4:$SJ$4,"&lt;&gt;Bid Package")</f>
        <v>0</v>
      </c>
      <c r="U197" s="276">
        <f>SUMIFS('PCO Log'!$E20:$SJ20,'PCO Log'!$E$8:$SJ$8,'Graph Data'!U$187,'PCO Log'!$E$4:$SJ$4,"&lt;&gt;Bid Package")</f>
        <v>0</v>
      </c>
      <c r="V197" s="276">
        <f>SUMIFS('PCO Log'!$E20:$SJ20,'PCO Log'!$E$8:$SJ$8,'Graph Data'!V$187,'PCO Log'!$E$4:$SJ$4,"&lt;&gt;Bid Package")</f>
        <v>0</v>
      </c>
      <c r="W197" s="276">
        <f>SUMIFS('PCO Log'!$E20:$SJ20,'PCO Log'!$E$8:$SJ$8,'Graph Data'!W$187,'PCO Log'!$E$4:$SJ$4,"&lt;&gt;Bid Package")</f>
        <v>0</v>
      </c>
      <c r="X197" s="276">
        <f>SUMIFS('PCO Log'!$E20:$SJ20,'PCO Log'!$E$8:$SJ$8,'Graph Data'!X$187,'PCO Log'!$E$4:$SJ$4,"&lt;&gt;Bid Package")</f>
        <v>0</v>
      </c>
      <c r="Y197" s="276">
        <f>SUMIFS('PCO Log'!$E20:$SJ20,'PCO Log'!$E$8:$SJ$8,'Graph Data'!Y$187,'PCO Log'!$E$4:$SJ$4,"&lt;&gt;Bid Package")</f>
        <v>0</v>
      </c>
      <c r="Z197" s="276">
        <f>SUMIFS('PCO Log'!$E20:$SJ20,'PCO Log'!$E$8:$SJ$8,'Graph Data'!Z$187,'PCO Log'!$E$4:$SJ$4,"&lt;&gt;Bid Package")</f>
        <v>0</v>
      </c>
      <c r="AA197" s="276">
        <f>SUMIFS('PCO Log'!$E20:$SJ20,'PCO Log'!$E$8:$SJ$8,'Graph Data'!AA$187,'PCO Log'!$E$4:$SJ$4,"&lt;&gt;Bid Package")</f>
        <v>0</v>
      </c>
      <c r="AB197" s="276">
        <f>SUMIFS('PCO Log'!$E20:$SJ20,'PCO Log'!$E$8:$SJ$8,'Graph Data'!AB$187,'PCO Log'!$E$4:$SJ$4,"&lt;&gt;Bid Package")</f>
        <v>0</v>
      </c>
      <c r="AC197" s="276">
        <f>SUMIFS('PCO Log'!$E20:$SJ20,'PCO Log'!$E$8:$SJ$8,'Graph Data'!AC$187,'PCO Log'!$E$4:$SJ$4,"&lt;&gt;Bid Package")</f>
        <v>0</v>
      </c>
      <c r="AD197" s="276">
        <f>SUMIFS('PCO Log'!$E20:$SJ20,'PCO Log'!$E$8:$SJ$8,'Graph Data'!AD$187,'PCO Log'!$E$4:$SJ$4,"&lt;&gt;Bid Package")</f>
        <v>0</v>
      </c>
      <c r="AE197" s="276">
        <f>SUMIFS('PCO Log'!$E20:$SJ20,'PCO Log'!$E$8:$SJ$8,'Graph Data'!AE$187,'PCO Log'!$E$4:$SJ$4,"&lt;&gt;Bid Package")</f>
        <v>0</v>
      </c>
      <c r="AF197" s="276">
        <f>SUMIFS('PCO Log'!$E20:$SJ20,'PCO Log'!$E$8:$SJ$8,'Graph Data'!AF$187,'PCO Log'!$E$4:$SJ$4,"&lt;&gt;Bid Package")</f>
        <v>0</v>
      </c>
      <c r="AG197" s="276">
        <f>SUMIFS('PCO Log'!$E20:$SJ20,'PCO Log'!$E$8:$SJ$8,'Graph Data'!AG$187,'PCO Log'!$E$4:$SJ$4,"&lt;&gt;Bid Package")</f>
        <v>0</v>
      </c>
      <c r="AH197" s="276">
        <f>SUMIFS('PCO Log'!$E20:$SJ20,'PCO Log'!$E$8:$SJ$8,'Graph Data'!AH$187,'PCO Log'!$E$4:$SJ$4,"&lt;&gt;Bid Package")</f>
        <v>0</v>
      </c>
      <c r="AI197" s="276">
        <f>SUMIFS('PCO Log'!$E20:$SJ20,'PCO Log'!$E$8:$SJ$8,'Graph Data'!AI$187,'PCO Log'!$E$4:$SJ$4,"&lt;&gt;Bid Package")</f>
        <v>0</v>
      </c>
      <c r="AJ197" s="276">
        <f>SUMIFS('PCO Log'!$E20:$SJ20,'PCO Log'!$E$8:$SJ$8,'Graph Data'!AJ$187,'PCO Log'!$E$4:$SJ$4,"&lt;&gt;Bid Package")</f>
        <v>0</v>
      </c>
      <c r="AK197" s="276">
        <f>SUMIFS('PCO Log'!$E20:$SJ20,'PCO Log'!$E$8:$SJ$8,'Graph Data'!AK$187,'PCO Log'!$E$4:$SJ$4,"&lt;&gt;Bid Package")</f>
        <v>0</v>
      </c>
      <c r="AL197" s="276">
        <f>SUMIFS('PCO Log'!$E20:$SJ20,'PCO Log'!$E$8:$SJ$8,'Graph Data'!AL$187,'PCO Log'!$E$4:$SJ$4,"&lt;&gt;Bid Package")</f>
        <v>0</v>
      </c>
      <c r="AM197" s="276">
        <f>SUMIFS('PCO Log'!$E20:$SJ20,'PCO Log'!$E$8:$SJ$8,'Graph Data'!AM$187,'PCO Log'!$E$4:$SJ$4,"&lt;&gt;Bid Package")</f>
        <v>0</v>
      </c>
      <c r="AN197" s="276">
        <f>SUMIFS('PCO Log'!$E20:$SJ20,'PCO Log'!$E$8:$SJ$8,'Graph Data'!AN$187,'PCO Log'!$E$4:$SJ$4,"&lt;&gt;Bid Package")</f>
        <v>0</v>
      </c>
      <c r="AO197" s="276">
        <f>SUMIFS('PCO Log'!$E20:$SJ20,'PCO Log'!$E$8:$SJ$8,'Graph Data'!AO$187,'PCO Log'!$E$4:$SJ$4,"&lt;&gt;Bid Package")</f>
        <v>0</v>
      </c>
      <c r="AP197" s="276">
        <f>SUMIFS('PCO Log'!$E20:$SJ20,'PCO Log'!$E$8:$SJ$8,'Graph Data'!AP$187,'PCO Log'!$E$4:$SJ$4,"&lt;&gt;Bid Package")</f>
        <v>0</v>
      </c>
      <c r="AQ197" s="276">
        <f>SUMIFS('PCO Log'!$E20:$SJ20,'PCO Log'!$E$8:$SJ$8,'Graph Data'!AQ$187,'PCO Log'!$E$4:$SJ$4,"&lt;&gt;Bid Package")</f>
        <v>0</v>
      </c>
      <c r="AR197" s="276">
        <f>SUMIFS('PCO Log'!$E20:$SJ20,'PCO Log'!$E$8:$SJ$8,'Graph Data'!AR$187,'PCO Log'!$E$4:$SJ$4,"&lt;&gt;Bid Package")</f>
        <v>0</v>
      </c>
      <c r="AS197" s="276">
        <f>SUMIFS('PCO Log'!$E20:$SJ20,'PCO Log'!$E$8:$SJ$8,'Graph Data'!AS$187,'PCO Log'!$E$4:$SJ$4,"&lt;&gt;Bid Package")</f>
        <v>0</v>
      </c>
      <c r="AT197" s="276">
        <f>SUMIFS('PCO Log'!$E20:$SJ20,'PCO Log'!$E$8:$SJ$8,'Graph Data'!AT$187,'PCO Log'!$E$4:$SJ$4,"&lt;&gt;Bid Package")</f>
        <v>0</v>
      </c>
      <c r="AU197" s="276">
        <f>SUMIFS('PCO Log'!$E20:$SJ20,'PCO Log'!$E$8:$SJ$8,'Graph Data'!AU$187,'PCO Log'!$E$4:$SJ$4,"&lt;&gt;Bid Package")</f>
        <v>0</v>
      </c>
      <c r="AV197" s="276">
        <f>SUMIFS('PCO Log'!$E20:$SJ20,'PCO Log'!$E$8:$SJ$8,'Graph Data'!AV$187,'PCO Log'!$E$4:$SJ$4,"&lt;&gt;Bid Package")</f>
        <v>0</v>
      </c>
      <c r="AW197" s="276">
        <f>SUMIFS('PCO Log'!$E20:$SJ20,'PCO Log'!$E$8:$SJ$8,'Graph Data'!AW$187,'PCO Log'!$E$4:$SJ$4,"&lt;&gt;Bid Package")</f>
        <v>0</v>
      </c>
      <c r="AX197" s="276">
        <f>SUMIFS('PCO Log'!$E20:$SJ20,'PCO Log'!$E$8:$SJ$8,'Graph Data'!AX$187,'PCO Log'!$E$4:$SJ$4,"&lt;&gt;Bid Package")</f>
        <v>0</v>
      </c>
      <c r="AY197" s="276">
        <f>SUMIFS('PCO Log'!$E20:$SJ20,'PCO Log'!$E$8:$SJ$8,'Graph Data'!AY$187,'PCO Log'!$E$4:$SJ$4,"&lt;&gt;Bid Package")</f>
        <v>0</v>
      </c>
      <c r="AZ197" s="276">
        <f>SUMIFS('PCO Log'!$E20:$SJ20,'PCO Log'!$E$8:$SJ$8,'Graph Data'!AZ$187,'PCO Log'!$E$4:$SJ$4,"&lt;&gt;Bid Package")</f>
        <v>0</v>
      </c>
      <c r="BA197" s="276">
        <f>SUMIFS('PCO Log'!$E20:$SJ20,'PCO Log'!$E$8:$SJ$8,'Graph Data'!BA$187,'PCO Log'!$E$4:$SJ$4,"&lt;&gt;Bid Package")</f>
        <v>0</v>
      </c>
      <c r="BB197" s="276">
        <f>SUMIFS('PCO Log'!$E20:$SJ20,'PCO Log'!$E$8:$SJ$8,'Graph Data'!BB$187,'PCO Log'!$E$4:$SJ$4,"&lt;&gt;Bid Package")</f>
        <v>0</v>
      </c>
      <c r="BC197" s="276">
        <f>SUMIFS('PCO Log'!$E20:$SJ20,'PCO Log'!$E$8:$SJ$8,'Graph Data'!BC$187,'PCO Log'!$E$4:$SJ$4,"&lt;&gt;Bid Package")</f>
        <v>0</v>
      </c>
      <c r="BD197" s="276">
        <f>SUMIFS('PCO Log'!$E20:$SJ20,'PCO Log'!$E$8:$SJ$8,'Graph Data'!BD$187,'PCO Log'!$E$4:$SJ$4,"&lt;&gt;Bid Package")</f>
        <v>0</v>
      </c>
      <c r="BE197" s="276">
        <f>SUMIFS('PCO Log'!$E20:$SJ20,'PCO Log'!$E$8:$SJ$8,'Graph Data'!BE$187,'PCO Log'!$E$4:$SJ$4,"&lt;&gt;Bid Package")</f>
        <v>0</v>
      </c>
      <c r="BF197" s="276">
        <f>SUMIFS('PCO Log'!$E20:$SJ20,'PCO Log'!$E$8:$SJ$8,'Graph Data'!BF$187,'PCO Log'!$E$4:$SJ$4,"&lt;&gt;Bid Package")</f>
        <v>0</v>
      </c>
      <c r="BG197" s="276">
        <f>SUMIFS('PCO Log'!$E20:$SJ20,'PCO Log'!$E$8:$SJ$8,'Graph Data'!BG$187,'PCO Log'!$E$4:$SJ$4,"&lt;&gt;Bid Package")</f>
        <v>0</v>
      </c>
      <c r="BH197" s="276">
        <f>SUMIFS('PCO Log'!$E20:$SJ20,'PCO Log'!$E$8:$SJ$8,'Graph Data'!BH$187,'PCO Log'!$E$4:$SJ$4,"&lt;&gt;Bid Package")</f>
        <v>0</v>
      </c>
      <c r="BI197" s="276">
        <f>SUMIFS('PCO Log'!$E20:$SJ20,'PCO Log'!$E$8:$SJ$8,'Graph Data'!BI$187,'PCO Log'!$E$4:$SJ$4,"&lt;&gt;Bid Package")</f>
        <v>0</v>
      </c>
      <c r="BJ197" s="276">
        <f>SUMIFS('PCO Log'!$E20:$SJ20,'PCO Log'!$E$8:$SJ$8,'Graph Data'!BJ$187,'PCO Log'!$E$4:$SJ$4,"&lt;&gt;Bid Package")</f>
        <v>0</v>
      </c>
      <c r="BK197" s="276">
        <f>SUMIFS('PCO Log'!$E20:$SJ20,'PCO Log'!$E$8:$SJ$8,'Graph Data'!BK$187,'PCO Log'!$E$4:$SJ$4,"&lt;&gt;Bid Package")</f>
        <v>0</v>
      </c>
      <c r="BL197" s="276">
        <f>SUMIFS('PCO Log'!$E20:$SJ20,'PCO Log'!$E$8:$SJ$8,'Graph Data'!BL$187,'PCO Log'!$E$4:$SJ$4,"&lt;&gt;Bid Package")</f>
        <v>0</v>
      </c>
      <c r="BM197" s="276">
        <f>SUMIFS('PCO Log'!$E20:$SJ20,'PCO Log'!$E$8:$SJ$8,'Graph Data'!BM$187,'PCO Log'!$E$4:$SJ$4,"&lt;&gt;Bid Package")</f>
        <v>0</v>
      </c>
      <c r="BN197" s="276">
        <f>SUMIFS('PCO Log'!$E20:$SJ20,'PCO Log'!$E$8:$SJ$8,'Graph Data'!BN$187,'PCO Log'!$E$4:$SJ$4,"&lt;&gt;Bid Package")</f>
        <v>0</v>
      </c>
      <c r="BO197" s="276">
        <f>SUMIFS('PCO Log'!$E20:$SJ20,'PCO Log'!$E$8:$SJ$8,'Graph Data'!BO$187,'PCO Log'!$E$4:$SJ$4,"&lt;&gt;Bid Package")</f>
        <v>0</v>
      </c>
      <c r="BP197" s="276">
        <f>SUMIFS('PCO Log'!$E20:$SJ20,'PCO Log'!$E$8:$SJ$8,'Graph Data'!BP$187,'PCO Log'!$E$4:$SJ$4,"&lt;&gt;Bid Package")</f>
        <v>0</v>
      </c>
      <c r="BQ197" s="276">
        <f>SUMIFS('PCO Log'!$E20:$SJ20,'PCO Log'!$E$8:$SJ$8,'Graph Data'!BQ$187,'PCO Log'!$E$4:$SJ$4,"&lt;&gt;Bid Package")</f>
        <v>0</v>
      </c>
      <c r="BR197" s="276">
        <f>SUMIFS('PCO Log'!$E20:$SJ20,'PCO Log'!$E$8:$SJ$8,'Graph Data'!BR$187,'PCO Log'!$E$4:$SJ$4,"&lt;&gt;Bid Package")</f>
        <v>0</v>
      </c>
      <c r="BS197" s="276">
        <f>SUMIFS('PCO Log'!$E20:$SJ20,'PCO Log'!$E$8:$SJ$8,'Graph Data'!BS$187,'PCO Log'!$E$4:$SJ$4,"&lt;&gt;Bid Package")</f>
        <v>0</v>
      </c>
      <c r="BT197" s="276">
        <f>SUMIFS('PCO Log'!$E20:$SJ20,'PCO Log'!$E$8:$SJ$8,'Graph Data'!BT$187,'PCO Log'!$E$4:$SJ$4,"&lt;&gt;Bid Package")</f>
        <v>0</v>
      </c>
      <c r="BU197" s="276">
        <f>SUMIFS('PCO Log'!$E20:$SJ20,'PCO Log'!$E$8:$SJ$8,'Graph Data'!BU$187,'PCO Log'!$E$4:$SJ$4,"&lt;&gt;Bid Package")</f>
        <v>0</v>
      </c>
      <c r="BV197" s="276">
        <f>SUMIFS('PCO Log'!$E20:$SJ20,'PCO Log'!$E$8:$SJ$8,'Graph Data'!BV$187,'PCO Log'!$E$4:$SJ$4,"&lt;&gt;Bid Package")</f>
        <v>0</v>
      </c>
      <c r="BW197" s="276">
        <f>SUMIFS('PCO Log'!$E20:$SJ20,'PCO Log'!$E$8:$SJ$8,'Graph Data'!BW$187,'PCO Log'!$E$4:$SJ$4,"&lt;&gt;Bid Package")</f>
        <v>0</v>
      </c>
    </row>
    <row r="198" spans="1:75" x14ac:dyDescent="0.25">
      <c r="A198" s="273" t="s">
        <v>559</v>
      </c>
      <c r="B198" s="273">
        <f>'PCO Log'!GS6</f>
        <v>0</v>
      </c>
      <c r="C198" s="273">
        <f>'PCO Log'!GS4</f>
        <v>0</v>
      </c>
      <c r="D198" s="273">
        <f>'PCO Log'!GS7</f>
        <v>0</v>
      </c>
      <c r="E198" s="273">
        <f>'PCO Log'!GS3</f>
        <v>0</v>
      </c>
      <c r="F198" s="276">
        <f>'PCO Log'!GS9</f>
        <v>0</v>
      </c>
      <c r="G198" s="277">
        <f>'PCO Log'!GS5</f>
        <v>0</v>
      </c>
      <c r="J198" s="279"/>
      <c r="O198" s="273" t="str">
        <f t="shared" si="2"/>
        <v>Construction Management Fee</v>
      </c>
      <c r="P198" s="276">
        <f>SUMIFS('PCO Log'!$E21:$SJ21,'PCO Log'!$E$8:$SJ$8,'Graph Data'!P$187,'PCO Log'!$E$4:$SJ$4,"&lt;&gt;Bid Package")</f>
        <v>0</v>
      </c>
      <c r="Q198" s="276">
        <f>SUMIFS('PCO Log'!$E21:$SJ21,'PCO Log'!$E$8:$SJ$8,'Graph Data'!Q$187,'PCO Log'!$E$4:$SJ$4,"&lt;&gt;Bid Package")</f>
        <v>0</v>
      </c>
      <c r="R198" s="276">
        <f>SUMIFS('PCO Log'!$E21:$SJ21,'PCO Log'!$E$8:$SJ$8,'Graph Data'!R$187,'PCO Log'!$E$4:$SJ$4,"&lt;&gt;Bid Package")</f>
        <v>0</v>
      </c>
      <c r="S198" s="276">
        <f>SUMIFS('PCO Log'!$E21:$SJ21,'PCO Log'!$E$8:$SJ$8,'Graph Data'!S$187,'PCO Log'!$E$4:$SJ$4,"&lt;&gt;Bid Package")</f>
        <v>0</v>
      </c>
      <c r="T198" s="276">
        <f>SUMIFS('PCO Log'!$E21:$SJ21,'PCO Log'!$E$8:$SJ$8,'Graph Data'!T$187,'PCO Log'!$E$4:$SJ$4,"&lt;&gt;Bid Package")</f>
        <v>0</v>
      </c>
      <c r="U198" s="276">
        <f>SUMIFS('PCO Log'!$E21:$SJ21,'PCO Log'!$E$8:$SJ$8,'Graph Data'!U$187,'PCO Log'!$E$4:$SJ$4,"&lt;&gt;Bid Package")</f>
        <v>0</v>
      </c>
      <c r="V198" s="276">
        <f>SUMIFS('PCO Log'!$E21:$SJ21,'PCO Log'!$E$8:$SJ$8,'Graph Data'!V$187,'PCO Log'!$E$4:$SJ$4,"&lt;&gt;Bid Package")</f>
        <v>0</v>
      </c>
      <c r="W198" s="276">
        <f>SUMIFS('PCO Log'!$E21:$SJ21,'PCO Log'!$E$8:$SJ$8,'Graph Data'!W$187,'PCO Log'!$E$4:$SJ$4,"&lt;&gt;Bid Package")</f>
        <v>0</v>
      </c>
      <c r="X198" s="276">
        <f>SUMIFS('PCO Log'!$E21:$SJ21,'PCO Log'!$E$8:$SJ$8,'Graph Data'!X$187,'PCO Log'!$E$4:$SJ$4,"&lt;&gt;Bid Package")</f>
        <v>0</v>
      </c>
      <c r="Y198" s="276">
        <f>SUMIFS('PCO Log'!$E21:$SJ21,'PCO Log'!$E$8:$SJ$8,'Graph Data'!Y$187,'PCO Log'!$E$4:$SJ$4,"&lt;&gt;Bid Package")</f>
        <v>0</v>
      </c>
      <c r="Z198" s="276">
        <f>SUMIFS('PCO Log'!$E21:$SJ21,'PCO Log'!$E$8:$SJ$8,'Graph Data'!Z$187,'PCO Log'!$E$4:$SJ$4,"&lt;&gt;Bid Package")</f>
        <v>0</v>
      </c>
      <c r="AA198" s="276">
        <f>SUMIFS('PCO Log'!$E21:$SJ21,'PCO Log'!$E$8:$SJ$8,'Graph Data'!AA$187,'PCO Log'!$E$4:$SJ$4,"&lt;&gt;Bid Package")</f>
        <v>0</v>
      </c>
      <c r="AB198" s="276">
        <f>SUMIFS('PCO Log'!$E21:$SJ21,'PCO Log'!$E$8:$SJ$8,'Graph Data'!AB$187,'PCO Log'!$E$4:$SJ$4,"&lt;&gt;Bid Package")</f>
        <v>0</v>
      </c>
      <c r="AC198" s="276">
        <f>SUMIFS('PCO Log'!$E21:$SJ21,'PCO Log'!$E$8:$SJ$8,'Graph Data'!AC$187,'PCO Log'!$E$4:$SJ$4,"&lt;&gt;Bid Package")</f>
        <v>0</v>
      </c>
      <c r="AD198" s="276">
        <f>SUMIFS('PCO Log'!$E21:$SJ21,'PCO Log'!$E$8:$SJ$8,'Graph Data'!AD$187,'PCO Log'!$E$4:$SJ$4,"&lt;&gt;Bid Package")</f>
        <v>0</v>
      </c>
      <c r="AE198" s="276">
        <f>SUMIFS('PCO Log'!$E21:$SJ21,'PCO Log'!$E$8:$SJ$8,'Graph Data'!AE$187,'PCO Log'!$E$4:$SJ$4,"&lt;&gt;Bid Package")</f>
        <v>0</v>
      </c>
      <c r="AF198" s="276">
        <f>SUMIFS('PCO Log'!$E21:$SJ21,'PCO Log'!$E$8:$SJ$8,'Graph Data'!AF$187,'PCO Log'!$E$4:$SJ$4,"&lt;&gt;Bid Package")</f>
        <v>0</v>
      </c>
      <c r="AG198" s="276">
        <f>SUMIFS('PCO Log'!$E21:$SJ21,'PCO Log'!$E$8:$SJ$8,'Graph Data'!AG$187,'PCO Log'!$E$4:$SJ$4,"&lt;&gt;Bid Package")</f>
        <v>0</v>
      </c>
      <c r="AH198" s="276">
        <f>SUMIFS('PCO Log'!$E21:$SJ21,'PCO Log'!$E$8:$SJ$8,'Graph Data'!AH$187,'PCO Log'!$E$4:$SJ$4,"&lt;&gt;Bid Package")</f>
        <v>0</v>
      </c>
      <c r="AI198" s="276">
        <f>SUMIFS('PCO Log'!$E21:$SJ21,'PCO Log'!$E$8:$SJ$8,'Graph Data'!AI$187,'PCO Log'!$E$4:$SJ$4,"&lt;&gt;Bid Package")</f>
        <v>0</v>
      </c>
      <c r="AJ198" s="276">
        <f>SUMIFS('PCO Log'!$E21:$SJ21,'PCO Log'!$E$8:$SJ$8,'Graph Data'!AJ$187,'PCO Log'!$E$4:$SJ$4,"&lt;&gt;Bid Package")</f>
        <v>0</v>
      </c>
      <c r="AK198" s="276">
        <f>SUMIFS('PCO Log'!$E21:$SJ21,'PCO Log'!$E$8:$SJ$8,'Graph Data'!AK$187,'PCO Log'!$E$4:$SJ$4,"&lt;&gt;Bid Package")</f>
        <v>0</v>
      </c>
      <c r="AL198" s="276">
        <f>SUMIFS('PCO Log'!$E21:$SJ21,'PCO Log'!$E$8:$SJ$8,'Graph Data'!AL$187,'PCO Log'!$E$4:$SJ$4,"&lt;&gt;Bid Package")</f>
        <v>0</v>
      </c>
      <c r="AM198" s="276">
        <f>SUMIFS('PCO Log'!$E21:$SJ21,'PCO Log'!$E$8:$SJ$8,'Graph Data'!AM$187,'PCO Log'!$E$4:$SJ$4,"&lt;&gt;Bid Package")</f>
        <v>0</v>
      </c>
      <c r="AN198" s="276">
        <f>SUMIFS('PCO Log'!$E21:$SJ21,'PCO Log'!$E$8:$SJ$8,'Graph Data'!AN$187,'PCO Log'!$E$4:$SJ$4,"&lt;&gt;Bid Package")</f>
        <v>0</v>
      </c>
      <c r="AO198" s="276">
        <f>SUMIFS('PCO Log'!$E21:$SJ21,'PCO Log'!$E$8:$SJ$8,'Graph Data'!AO$187,'PCO Log'!$E$4:$SJ$4,"&lt;&gt;Bid Package")</f>
        <v>0</v>
      </c>
      <c r="AP198" s="276">
        <f>SUMIFS('PCO Log'!$E21:$SJ21,'PCO Log'!$E$8:$SJ$8,'Graph Data'!AP$187,'PCO Log'!$E$4:$SJ$4,"&lt;&gt;Bid Package")</f>
        <v>0</v>
      </c>
      <c r="AQ198" s="276">
        <f>SUMIFS('PCO Log'!$E21:$SJ21,'PCO Log'!$E$8:$SJ$8,'Graph Data'!AQ$187,'PCO Log'!$E$4:$SJ$4,"&lt;&gt;Bid Package")</f>
        <v>0</v>
      </c>
      <c r="AR198" s="276">
        <f>SUMIFS('PCO Log'!$E21:$SJ21,'PCO Log'!$E$8:$SJ$8,'Graph Data'!AR$187,'PCO Log'!$E$4:$SJ$4,"&lt;&gt;Bid Package")</f>
        <v>0</v>
      </c>
      <c r="AS198" s="276">
        <f>SUMIFS('PCO Log'!$E21:$SJ21,'PCO Log'!$E$8:$SJ$8,'Graph Data'!AS$187,'PCO Log'!$E$4:$SJ$4,"&lt;&gt;Bid Package")</f>
        <v>0</v>
      </c>
      <c r="AT198" s="276">
        <f>SUMIFS('PCO Log'!$E21:$SJ21,'PCO Log'!$E$8:$SJ$8,'Graph Data'!AT$187,'PCO Log'!$E$4:$SJ$4,"&lt;&gt;Bid Package")</f>
        <v>0</v>
      </c>
      <c r="AU198" s="276">
        <f>SUMIFS('PCO Log'!$E21:$SJ21,'PCO Log'!$E$8:$SJ$8,'Graph Data'!AU$187,'PCO Log'!$E$4:$SJ$4,"&lt;&gt;Bid Package")</f>
        <v>0</v>
      </c>
      <c r="AV198" s="276">
        <f>SUMIFS('PCO Log'!$E21:$SJ21,'PCO Log'!$E$8:$SJ$8,'Graph Data'!AV$187,'PCO Log'!$E$4:$SJ$4,"&lt;&gt;Bid Package")</f>
        <v>0</v>
      </c>
      <c r="AW198" s="276">
        <f>SUMIFS('PCO Log'!$E21:$SJ21,'PCO Log'!$E$8:$SJ$8,'Graph Data'!AW$187,'PCO Log'!$E$4:$SJ$4,"&lt;&gt;Bid Package")</f>
        <v>0</v>
      </c>
      <c r="AX198" s="276">
        <f>SUMIFS('PCO Log'!$E21:$SJ21,'PCO Log'!$E$8:$SJ$8,'Graph Data'!AX$187,'PCO Log'!$E$4:$SJ$4,"&lt;&gt;Bid Package")</f>
        <v>0</v>
      </c>
      <c r="AY198" s="276">
        <f>SUMIFS('PCO Log'!$E21:$SJ21,'PCO Log'!$E$8:$SJ$8,'Graph Data'!AY$187,'PCO Log'!$E$4:$SJ$4,"&lt;&gt;Bid Package")</f>
        <v>0</v>
      </c>
      <c r="AZ198" s="276">
        <f>SUMIFS('PCO Log'!$E21:$SJ21,'PCO Log'!$E$8:$SJ$8,'Graph Data'!AZ$187,'PCO Log'!$E$4:$SJ$4,"&lt;&gt;Bid Package")</f>
        <v>0</v>
      </c>
      <c r="BA198" s="276">
        <f>SUMIFS('PCO Log'!$E21:$SJ21,'PCO Log'!$E$8:$SJ$8,'Graph Data'!BA$187,'PCO Log'!$E$4:$SJ$4,"&lt;&gt;Bid Package")</f>
        <v>0</v>
      </c>
      <c r="BB198" s="276">
        <f>SUMIFS('PCO Log'!$E21:$SJ21,'PCO Log'!$E$8:$SJ$8,'Graph Data'!BB$187,'PCO Log'!$E$4:$SJ$4,"&lt;&gt;Bid Package")</f>
        <v>0</v>
      </c>
      <c r="BC198" s="276">
        <f>SUMIFS('PCO Log'!$E21:$SJ21,'PCO Log'!$E$8:$SJ$8,'Graph Data'!BC$187,'PCO Log'!$E$4:$SJ$4,"&lt;&gt;Bid Package")</f>
        <v>0</v>
      </c>
      <c r="BD198" s="276">
        <f>SUMIFS('PCO Log'!$E21:$SJ21,'PCO Log'!$E$8:$SJ$8,'Graph Data'!BD$187,'PCO Log'!$E$4:$SJ$4,"&lt;&gt;Bid Package")</f>
        <v>0</v>
      </c>
      <c r="BE198" s="276">
        <f>SUMIFS('PCO Log'!$E21:$SJ21,'PCO Log'!$E$8:$SJ$8,'Graph Data'!BE$187,'PCO Log'!$E$4:$SJ$4,"&lt;&gt;Bid Package")</f>
        <v>0</v>
      </c>
      <c r="BF198" s="276">
        <f>SUMIFS('PCO Log'!$E21:$SJ21,'PCO Log'!$E$8:$SJ$8,'Graph Data'!BF$187,'PCO Log'!$E$4:$SJ$4,"&lt;&gt;Bid Package")</f>
        <v>0</v>
      </c>
      <c r="BG198" s="276">
        <f>SUMIFS('PCO Log'!$E21:$SJ21,'PCO Log'!$E$8:$SJ$8,'Graph Data'!BG$187,'PCO Log'!$E$4:$SJ$4,"&lt;&gt;Bid Package")</f>
        <v>0</v>
      </c>
      <c r="BH198" s="276">
        <f>SUMIFS('PCO Log'!$E21:$SJ21,'PCO Log'!$E$8:$SJ$8,'Graph Data'!BH$187,'PCO Log'!$E$4:$SJ$4,"&lt;&gt;Bid Package")</f>
        <v>0</v>
      </c>
      <c r="BI198" s="276">
        <f>SUMIFS('PCO Log'!$E21:$SJ21,'PCO Log'!$E$8:$SJ$8,'Graph Data'!BI$187,'PCO Log'!$E$4:$SJ$4,"&lt;&gt;Bid Package")</f>
        <v>0</v>
      </c>
      <c r="BJ198" s="276">
        <f>SUMIFS('PCO Log'!$E21:$SJ21,'PCO Log'!$E$8:$SJ$8,'Graph Data'!BJ$187,'PCO Log'!$E$4:$SJ$4,"&lt;&gt;Bid Package")</f>
        <v>0</v>
      </c>
      <c r="BK198" s="276">
        <f>SUMIFS('PCO Log'!$E21:$SJ21,'PCO Log'!$E$8:$SJ$8,'Graph Data'!BK$187,'PCO Log'!$E$4:$SJ$4,"&lt;&gt;Bid Package")</f>
        <v>0</v>
      </c>
      <c r="BL198" s="276">
        <f>SUMIFS('PCO Log'!$E21:$SJ21,'PCO Log'!$E$8:$SJ$8,'Graph Data'!BL$187,'PCO Log'!$E$4:$SJ$4,"&lt;&gt;Bid Package")</f>
        <v>0</v>
      </c>
      <c r="BM198" s="276">
        <f>SUMIFS('PCO Log'!$E21:$SJ21,'PCO Log'!$E$8:$SJ$8,'Graph Data'!BM$187,'PCO Log'!$E$4:$SJ$4,"&lt;&gt;Bid Package")</f>
        <v>0</v>
      </c>
      <c r="BN198" s="276">
        <f>SUMIFS('PCO Log'!$E21:$SJ21,'PCO Log'!$E$8:$SJ$8,'Graph Data'!BN$187,'PCO Log'!$E$4:$SJ$4,"&lt;&gt;Bid Package")</f>
        <v>0</v>
      </c>
      <c r="BO198" s="276">
        <f>SUMIFS('PCO Log'!$E21:$SJ21,'PCO Log'!$E$8:$SJ$8,'Graph Data'!BO$187,'PCO Log'!$E$4:$SJ$4,"&lt;&gt;Bid Package")</f>
        <v>0</v>
      </c>
      <c r="BP198" s="276">
        <f>SUMIFS('PCO Log'!$E21:$SJ21,'PCO Log'!$E$8:$SJ$8,'Graph Data'!BP$187,'PCO Log'!$E$4:$SJ$4,"&lt;&gt;Bid Package")</f>
        <v>0</v>
      </c>
      <c r="BQ198" s="276">
        <f>SUMIFS('PCO Log'!$E21:$SJ21,'PCO Log'!$E$8:$SJ$8,'Graph Data'!BQ$187,'PCO Log'!$E$4:$SJ$4,"&lt;&gt;Bid Package")</f>
        <v>0</v>
      </c>
      <c r="BR198" s="276">
        <f>SUMIFS('PCO Log'!$E21:$SJ21,'PCO Log'!$E$8:$SJ$8,'Graph Data'!BR$187,'PCO Log'!$E$4:$SJ$4,"&lt;&gt;Bid Package")</f>
        <v>0</v>
      </c>
      <c r="BS198" s="276">
        <f>SUMIFS('PCO Log'!$E21:$SJ21,'PCO Log'!$E$8:$SJ$8,'Graph Data'!BS$187,'PCO Log'!$E$4:$SJ$4,"&lt;&gt;Bid Package")</f>
        <v>0</v>
      </c>
      <c r="BT198" s="276">
        <f>SUMIFS('PCO Log'!$E21:$SJ21,'PCO Log'!$E$8:$SJ$8,'Graph Data'!BT$187,'PCO Log'!$E$4:$SJ$4,"&lt;&gt;Bid Package")</f>
        <v>0</v>
      </c>
      <c r="BU198" s="276">
        <f>SUMIFS('PCO Log'!$E21:$SJ21,'PCO Log'!$E$8:$SJ$8,'Graph Data'!BU$187,'PCO Log'!$E$4:$SJ$4,"&lt;&gt;Bid Package")</f>
        <v>0</v>
      </c>
      <c r="BV198" s="276">
        <f>SUMIFS('PCO Log'!$E21:$SJ21,'PCO Log'!$E$8:$SJ$8,'Graph Data'!BV$187,'PCO Log'!$E$4:$SJ$4,"&lt;&gt;Bid Package")</f>
        <v>0</v>
      </c>
      <c r="BW198" s="276">
        <f>SUMIFS('PCO Log'!$E21:$SJ21,'PCO Log'!$E$8:$SJ$8,'Graph Data'!BW$187,'PCO Log'!$E$4:$SJ$4,"&lt;&gt;Bid Package")</f>
        <v>0</v>
      </c>
    </row>
    <row r="199" spans="1:75" x14ac:dyDescent="0.25">
      <c r="A199" s="273" t="s">
        <v>560</v>
      </c>
      <c r="B199" s="273">
        <f>'PCO Log'!GT6</f>
        <v>0</v>
      </c>
      <c r="C199" s="273">
        <f>'PCO Log'!GT4</f>
        <v>0</v>
      </c>
      <c r="D199" s="273">
        <f>'PCO Log'!GT7</f>
        <v>0</v>
      </c>
      <c r="E199" s="273">
        <f>'PCO Log'!GT3</f>
        <v>0</v>
      </c>
      <c r="F199" s="276">
        <f>'PCO Log'!GT9</f>
        <v>0</v>
      </c>
      <c r="G199" s="277">
        <f>'PCO Log'!GT5</f>
        <v>0</v>
      </c>
      <c r="J199" s="279"/>
      <c r="O199" s="273" t="str">
        <f t="shared" si="2"/>
        <v>Contingency</v>
      </c>
      <c r="P199" s="276">
        <f>SUMIFS('PCO Log'!$E22:$SJ22,'PCO Log'!$E$8:$SJ$8,'Graph Data'!P$187,'PCO Log'!$E$4:$SJ$4,"&lt;&gt;Bid Package")</f>
        <v>0</v>
      </c>
      <c r="Q199" s="276">
        <f>SUMIFS('PCO Log'!$E22:$SJ22,'PCO Log'!$E$8:$SJ$8,'Graph Data'!Q$187,'PCO Log'!$E$4:$SJ$4,"&lt;&gt;Bid Package")</f>
        <v>0</v>
      </c>
      <c r="R199" s="276">
        <f>SUMIFS('PCO Log'!$E22:$SJ22,'PCO Log'!$E$8:$SJ$8,'Graph Data'!R$187,'PCO Log'!$E$4:$SJ$4,"&lt;&gt;Bid Package")</f>
        <v>0</v>
      </c>
      <c r="S199" s="276">
        <f>SUMIFS('PCO Log'!$E22:$SJ22,'PCO Log'!$E$8:$SJ$8,'Graph Data'!S$187,'PCO Log'!$E$4:$SJ$4,"&lt;&gt;Bid Package")</f>
        <v>0</v>
      </c>
      <c r="T199" s="276">
        <f>SUMIFS('PCO Log'!$E22:$SJ22,'PCO Log'!$E$8:$SJ$8,'Graph Data'!T$187,'PCO Log'!$E$4:$SJ$4,"&lt;&gt;Bid Package")</f>
        <v>0</v>
      </c>
      <c r="U199" s="276">
        <f>SUMIFS('PCO Log'!$E22:$SJ22,'PCO Log'!$E$8:$SJ$8,'Graph Data'!U$187,'PCO Log'!$E$4:$SJ$4,"&lt;&gt;Bid Package")</f>
        <v>0</v>
      </c>
      <c r="V199" s="276">
        <f>SUMIFS('PCO Log'!$E22:$SJ22,'PCO Log'!$E$8:$SJ$8,'Graph Data'!V$187,'PCO Log'!$E$4:$SJ$4,"&lt;&gt;Bid Package")</f>
        <v>0</v>
      </c>
      <c r="W199" s="276">
        <f>SUMIFS('PCO Log'!$E22:$SJ22,'PCO Log'!$E$8:$SJ$8,'Graph Data'!W$187,'PCO Log'!$E$4:$SJ$4,"&lt;&gt;Bid Package")</f>
        <v>0</v>
      </c>
      <c r="X199" s="276">
        <f>SUMIFS('PCO Log'!$E22:$SJ22,'PCO Log'!$E$8:$SJ$8,'Graph Data'!X$187,'PCO Log'!$E$4:$SJ$4,"&lt;&gt;Bid Package")</f>
        <v>0</v>
      </c>
      <c r="Y199" s="276">
        <f>SUMIFS('PCO Log'!$E22:$SJ22,'PCO Log'!$E$8:$SJ$8,'Graph Data'!Y$187,'PCO Log'!$E$4:$SJ$4,"&lt;&gt;Bid Package")</f>
        <v>0</v>
      </c>
      <c r="Z199" s="276">
        <f>SUMIFS('PCO Log'!$E22:$SJ22,'PCO Log'!$E$8:$SJ$8,'Graph Data'!Z$187,'PCO Log'!$E$4:$SJ$4,"&lt;&gt;Bid Package")</f>
        <v>0</v>
      </c>
      <c r="AA199" s="276">
        <f>SUMIFS('PCO Log'!$E22:$SJ22,'PCO Log'!$E$8:$SJ$8,'Graph Data'!AA$187,'PCO Log'!$E$4:$SJ$4,"&lt;&gt;Bid Package")</f>
        <v>0</v>
      </c>
      <c r="AB199" s="276">
        <f>SUMIFS('PCO Log'!$E22:$SJ22,'PCO Log'!$E$8:$SJ$8,'Graph Data'!AB$187,'PCO Log'!$E$4:$SJ$4,"&lt;&gt;Bid Package")</f>
        <v>0</v>
      </c>
      <c r="AC199" s="276">
        <f>SUMIFS('PCO Log'!$E22:$SJ22,'PCO Log'!$E$8:$SJ$8,'Graph Data'!AC$187,'PCO Log'!$E$4:$SJ$4,"&lt;&gt;Bid Package")</f>
        <v>0</v>
      </c>
      <c r="AD199" s="276">
        <f>SUMIFS('PCO Log'!$E22:$SJ22,'PCO Log'!$E$8:$SJ$8,'Graph Data'!AD$187,'PCO Log'!$E$4:$SJ$4,"&lt;&gt;Bid Package")</f>
        <v>0</v>
      </c>
      <c r="AE199" s="276">
        <f>SUMIFS('PCO Log'!$E22:$SJ22,'PCO Log'!$E$8:$SJ$8,'Graph Data'!AE$187,'PCO Log'!$E$4:$SJ$4,"&lt;&gt;Bid Package")</f>
        <v>0</v>
      </c>
      <c r="AF199" s="276">
        <f>SUMIFS('PCO Log'!$E22:$SJ22,'PCO Log'!$E$8:$SJ$8,'Graph Data'!AF$187,'PCO Log'!$E$4:$SJ$4,"&lt;&gt;Bid Package")</f>
        <v>0</v>
      </c>
      <c r="AG199" s="276">
        <f>SUMIFS('PCO Log'!$E22:$SJ22,'PCO Log'!$E$8:$SJ$8,'Graph Data'!AG$187,'PCO Log'!$E$4:$SJ$4,"&lt;&gt;Bid Package")</f>
        <v>0</v>
      </c>
      <c r="AH199" s="276">
        <f>SUMIFS('PCO Log'!$E22:$SJ22,'PCO Log'!$E$8:$SJ$8,'Graph Data'!AH$187,'PCO Log'!$E$4:$SJ$4,"&lt;&gt;Bid Package")</f>
        <v>0</v>
      </c>
      <c r="AI199" s="276">
        <f>SUMIFS('PCO Log'!$E22:$SJ22,'PCO Log'!$E$8:$SJ$8,'Graph Data'!AI$187,'PCO Log'!$E$4:$SJ$4,"&lt;&gt;Bid Package")</f>
        <v>0</v>
      </c>
      <c r="AJ199" s="276">
        <f>SUMIFS('PCO Log'!$E22:$SJ22,'PCO Log'!$E$8:$SJ$8,'Graph Data'!AJ$187,'PCO Log'!$E$4:$SJ$4,"&lt;&gt;Bid Package")</f>
        <v>0</v>
      </c>
      <c r="AK199" s="276">
        <f>SUMIFS('PCO Log'!$E22:$SJ22,'PCO Log'!$E$8:$SJ$8,'Graph Data'!AK$187,'PCO Log'!$E$4:$SJ$4,"&lt;&gt;Bid Package")</f>
        <v>0</v>
      </c>
      <c r="AL199" s="276">
        <f>SUMIFS('PCO Log'!$E22:$SJ22,'PCO Log'!$E$8:$SJ$8,'Graph Data'!AL$187,'PCO Log'!$E$4:$SJ$4,"&lt;&gt;Bid Package")</f>
        <v>0</v>
      </c>
      <c r="AM199" s="276">
        <f>SUMIFS('PCO Log'!$E22:$SJ22,'PCO Log'!$E$8:$SJ$8,'Graph Data'!AM$187,'PCO Log'!$E$4:$SJ$4,"&lt;&gt;Bid Package")</f>
        <v>0</v>
      </c>
      <c r="AN199" s="276">
        <f>SUMIFS('PCO Log'!$E22:$SJ22,'PCO Log'!$E$8:$SJ$8,'Graph Data'!AN$187,'PCO Log'!$E$4:$SJ$4,"&lt;&gt;Bid Package")</f>
        <v>0</v>
      </c>
      <c r="AO199" s="276">
        <f>SUMIFS('PCO Log'!$E22:$SJ22,'PCO Log'!$E$8:$SJ$8,'Graph Data'!AO$187,'PCO Log'!$E$4:$SJ$4,"&lt;&gt;Bid Package")</f>
        <v>0</v>
      </c>
      <c r="AP199" s="276">
        <f>SUMIFS('PCO Log'!$E22:$SJ22,'PCO Log'!$E$8:$SJ$8,'Graph Data'!AP$187,'PCO Log'!$E$4:$SJ$4,"&lt;&gt;Bid Package")</f>
        <v>0</v>
      </c>
      <c r="AQ199" s="276">
        <f>SUMIFS('PCO Log'!$E22:$SJ22,'PCO Log'!$E$8:$SJ$8,'Graph Data'!AQ$187,'PCO Log'!$E$4:$SJ$4,"&lt;&gt;Bid Package")</f>
        <v>0</v>
      </c>
      <c r="AR199" s="276">
        <f>SUMIFS('PCO Log'!$E22:$SJ22,'PCO Log'!$E$8:$SJ$8,'Graph Data'!AR$187,'PCO Log'!$E$4:$SJ$4,"&lt;&gt;Bid Package")</f>
        <v>0</v>
      </c>
      <c r="AS199" s="276">
        <f>SUMIFS('PCO Log'!$E22:$SJ22,'PCO Log'!$E$8:$SJ$8,'Graph Data'!AS$187,'PCO Log'!$E$4:$SJ$4,"&lt;&gt;Bid Package")</f>
        <v>0</v>
      </c>
      <c r="AT199" s="276">
        <f>SUMIFS('PCO Log'!$E22:$SJ22,'PCO Log'!$E$8:$SJ$8,'Graph Data'!AT$187,'PCO Log'!$E$4:$SJ$4,"&lt;&gt;Bid Package")</f>
        <v>0</v>
      </c>
      <c r="AU199" s="276">
        <f>SUMIFS('PCO Log'!$E22:$SJ22,'PCO Log'!$E$8:$SJ$8,'Graph Data'!AU$187,'PCO Log'!$E$4:$SJ$4,"&lt;&gt;Bid Package")</f>
        <v>0</v>
      </c>
      <c r="AV199" s="276">
        <f>SUMIFS('PCO Log'!$E22:$SJ22,'PCO Log'!$E$8:$SJ$8,'Graph Data'!AV$187,'PCO Log'!$E$4:$SJ$4,"&lt;&gt;Bid Package")</f>
        <v>0</v>
      </c>
      <c r="AW199" s="276">
        <f>SUMIFS('PCO Log'!$E22:$SJ22,'PCO Log'!$E$8:$SJ$8,'Graph Data'!AW$187,'PCO Log'!$E$4:$SJ$4,"&lt;&gt;Bid Package")</f>
        <v>0</v>
      </c>
      <c r="AX199" s="276">
        <f>SUMIFS('PCO Log'!$E22:$SJ22,'PCO Log'!$E$8:$SJ$8,'Graph Data'!AX$187,'PCO Log'!$E$4:$SJ$4,"&lt;&gt;Bid Package")</f>
        <v>0</v>
      </c>
      <c r="AY199" s="276">
        <f>SUMIFS('PCO Log'!$E22:$SJ22,'PCO Log'!$E$8:$SJ$8,'Graph Data'!AY$187,'PCO Log'!$E$4:$SJ$4,"&lt;&gt;Bid Package")</f>
        <v>0</v>
      </c>
      <c r="AZ199" s="276">
        <f>SUMIFS('PCO Log'!$E22:$SJ22,'PCO Log'!$E$8:$SJ$8,'Graph Data'!AZ$187,'PCO Log'!$E$4:$SJ$4,"&lt;&gt;Bid Package")</f>
        <v>0</v>
      </c>
      <c r="BA199" s="276">
        <f>SUMIFS('PCO Log'!$E22:$SJ22,'PCO Log'!$E$8:$SJ$8,'Graph Data'!BA$187,'PCO Log'!$E$4:$SJ$4,"&lt;&gt;Bid Package")</f>
        <v>0</v>
      </c>
      <c r="BB199" s="276">
        <f>SUMIFS('PCO Log'!$E22:$SJ22,'PCO Log'!$E$8:$SJ$8,'Graph Data'!BB$187,'PCO Log'!$E$4:$SJ$4,"&lt;&gt;Bid Package")</f>
        <v>0</v>
      </c>
      <c r="BC199" s="276">
        <f>SUMIFS('PCO Log'!$E22:$SJ22,'PCO Log'!$E$8:$SJ$8,'Graph Data'!BC$187,'PCO Log'!$E$4:$SJ$4,"&lt;&gt;Bid Package")</f>
        <v>0</v>
      </c>
      <c r="BD199" s="276">
        <f>SUMIFS('PCO Log'!$E22:$SJ22,'PCO Log'!$E$8:$SJ$8,'Graph Data'!BD$187,'PCO Log'!$E$4:$SJ$4,"&lt;&gt;Bid Package")</f>
        <v>0</v>
      </c>
      <c r="BE199" s="276">
        <f>SUMIFS('PCO Log'!$E22:$SJ22,'PCO Log'!$E$8:$SJ$8,'Graph Data'!BE$187,'PCO Log'!$E$4:$SJ$4,"&lt;&gt;Bid Package")</f>
        <v>0</v>
      </c>
      <c r="BF199" s="276">
        <f>SUMIFS('PCO Log'!$E22:$SJ22,'PCO Log'!$E$8:$SJ$8,'Graph Data'!BF$187,'PCO Log'!$E$4:$SJ$4,"&lt;&gt;Bid Package")</f>
        <v>0</v>
      </c>
      <c r="BG199" s="276">
        <f>SUMIFS('PCO Log'!$E22:$SJ22,'PCO Log'!$E$8:$SJ$8,'Graph Data'!BG$187,'PCO Log'!$E$4:$SJ$4,"&lt;&gt;Bid Package")</f>
        <v>0</v>
      </c>
      <c r="BH199" s="276">
        <f>SUMIFS('PCO Log'!$E22:$SJ22,'PCO Log'!$E$8:$SJ$8,'Graph Data'!BH$187,'PCO Log'!$E$4:$SJ$4,"&lt;&gt;Bid Package")</f>
        <v>0</v>
      </c>
      <c r="BI199" s="276">
        <f>SUMIFS('PCO Log'!$E22:$SJ22,'PCO Log'!$E$8:$SJ$8,'Graph Data'!BI$187,'PCO Log'!$E$4:$SJ$4,"&lt;&gt;Bid Package")</f>
        <v>0</v>
      </c>
      <c r="BJ199" s="276">
        <f>SUMIFS('PCO Log'!$E22:$SJ22,'PCO Log'!$E$8:$SJ$8,'Graph Data'!BJ$187,'PCO Log'!$E$4:$SJ$4,"&lt;&gt;Bid Package")</f>
        <v>0</v>
      </c>
      <c r="BK199" s="276">
        <f>SUMIFS('PCO Log'!$E22:$SJ22,'PCO Log'!$E$8:$SJ$8,'Graph Data'!BK$187,'PCO Log'!$E$4:$SJ$4,"&lt;&gt;Bid Package")</f>
        <v>0</v>
      </c>
      <c r="BL199" s="276">
        <f>SUMIFS('PCO Log'!$E22:$SJ22,'PCO Log'!$E$8:$SJ$8,'Graph Data'!BL$187,'PCO Log'!$E$4:$SJ$4,"&lt;&gt;Bid Package")</f>
        <v>0</v>
      </c>
      <c r="BM199" s="276">
        <f>SUMIFS('PCO Log'!$E22:$SJ22,'PCO Log'!$E$8:$SJ$8,'Graph Data'!BM$187,'PCO Log'!$E$4:$SJ$4,"&lt;&gt;Bid Package")</f>
        <v>0</v>
      </c>
      <c r="BN199" s="276">
        <f>SUMIFS('PCO Log'!$E22:$SJ22,'PCO Log'!$E$8:$SJ$8,'Graph Data'!BN$187,'PCO Log'!$E$4:$SJ$4,"&lt;&gt;Bid Package")</f>
        <v>0</v>
      </c>
      <c r="BO199" s="276">
        <f>SUMIFS('PCO Log'!$E22:$SJ22,'PCO Log'!$E$8:$SJ$8,'Graph Data'!BO$187,'PCO Log'!$E$4:$SJ$4,"&lt;&gt;Bid Package")</f>
        <v>0</v>
      </c>
      <c r="BP199" s="276">
        <f>SUMIFS('PCO Log'!$E22:$SJ22,'PCO Log'!$E$8:$SJ$8,'Graph Data'!BP$187,'PCO Log'!$E$4:$SJ$4,"&lt;&gt;Bid Package")</f>
        <v>0</v>
      </c>
      <c r="BQ199" s="276">
        <f>SUMIFS('PCO Log'!$E22:$SJ22,'PCO Log'!$E$8:$SJ$8,'Graph Data'!BQ$187,'PCO Log'!$E$4:$SJ$4,"&lt;&gt;Bid Package")</f>
        <v>0</v>
      </c>
      <c r="BR199" s="276">
        <f>SUMIFS('PCO Log'!$E22:$SJ22,'PCO Log'!$E$8:$SJ$8,'Graph Data'!BR$187,'PCO Log'!$E$4:$SJ$4,"&lt;&gt;Bid Package")</f>
        <v>0</v>
      </c>
      <c r="BS199" s="276">
        <f>SUMIFS('PCO Log'!$E22:$SJ22,'PCO Log'!$E$8:$SJ$8,'Graph Data'!BS$187,'PCO Log'!$E$4:$SJ$4,"&lt;&gt;Bid Package")</f>
        <v>0</v>
      </c>
      <c r="BT199" s="276">
        <f>SUMIFS('PCO Log'!$E22:$SJ22,'PCO Log'!$E$8:$SJ$8,'Graph Data'!BT$187,'PCO Log'!$E$4:$SJ$4,"&lt;&gt;Bid Package")</f>
        <v>0</v>
      </c>
      <c r="BU199" s="276">
        <f>SUMIFS('PCO Log'!$E22:$SJ22,'PCO Log'!$E$8:$SJ$8,'Graph Data'!BU$187,'PCO Log'!$E$4:$SJ$4,"&lt;&gt;Bid Package")</f>
        <v>0</v>
      </c>
      <c r="BV199" s="276">
        <f>SUMIFS('PCO Log'!$E22:$SJ22,'PCO Log'!$E$8:$SJ$8,'Graph Data'!BV$187,'PCO Log'!$E$4:$SJ$4,"&lt;&gt;Bid Package")</f>
        <v>0</v>
      </c>
      <c r="BW199" s="276">
        <f>SUMIFS('PCO Log'!$E22:$SJ22,'PCO Log'!$E$8:$SJ$8,'Graph Data'!BW$187,'PCO Log'!$E$4:$SJ$4,"&lt;&gt;Bid Package")</f>
        <v>0</v>
      </c>
    </row>
    <row r="200" spans="1:75" x14ac:dyDescent="0.25">
      <c r="A200" s="273" t="s">
        <v>561</v>
      </c>
      <c r="B200" s="273">
        <f>'PCO Log'!GU6</f>
        <v>0</v>
      </c>
      <c r="C200" s="273">
        <f>'PCO Log'!GU4</f>
        <v>0</v>
      </c>
      <c r="D200" s="273">
        <f>'PCO Log'!GU7</f>
        <v>0</v>
      </c>
      <c r="E200" s="273">
        <f>'PCO Log'!GU3</f>
        <v>0</v>
      </c>
      <c r="F200" s="276">
        <f>'PCO Log'!GU9</f>
        <v>0</v>
      </c>
      <c r="G200" s="277">
        <f>'PCO Log'!GU5</f>
        <v>0</v>
      </c>
      <c r="J200" s="279"/>
      <c r="O200" s="273" t="str">
        <f t="shared" si="2"/>
        <v>Weather Allowance (All Trades)</v>
      </c>
      <c r="P200" s="276">
        <f>SUMIFS('PCO Log'!$E23:$SJ23,'PCO Log'!$E$8:$SJ$8,'Graph Data'!P$187,'PCO Log'!$E$4:$SJ$4,"&lt;&gt;Bid Package")</f>
        <v>0</v>
      </c>
      <c r="Q200" s="276">
        <f>SUMIFS('PCO Log'!$E23:$SJ23,'PCO Log'!$E$8:$SJ$8,'Graph Data'!Q$187,'PCO Log'!$E$4:$SJ$4,"&lt;&gt;Bid Package")</f>
        <v>0</v>
      </c>
      <c r="R200" s="276">
        <f>SUMIFS('PCO Log'!$E23:$SJ23,'PCO Log'!$E$8:$SJ$8,'Graph Data'!R$187,'PCO Log'!$E$4:$SJ$4,"&lt;&gt;Bid Package")</f>
        <v>0</v>
      </c>
      <c r="S200" s="276">
        <f>SUMIFS('PCO Log'!$E23:$SJ23,'PCO Log'!$E$8:$SJ$8,'Graph Data'!S$187,'PCO Log'!$E$4:$SJ$4,"&lt;&gt;Bid Package")</f>
        <v>0</v>
      </c>
      <c r="T200" s="276">
        <f>SUMIFS('PCO Log'!$E23:$SJ23,'PCO Log'!$E$8:$SJ$8,'Graph Data'!T$187,'PCO Log'!$E$4:$SJ$4,"&lt;&gt;Bid Package")</f>
        <v>0</v>
      </c>
      <c r="U200" s="276">
        <f>SUMIFS('PCO Log'!$E23:$SJ23,'PCO Log'!$E$8:$SJ$8,'Graph Data'!U$187,'PCO Log'!$E$4:$SJ$4,"&lt;&gt;Bid Package")</f>
        <v>0</v>
      </c>
      <c r="V200" s="276">
        <f>SUMIFS('PCO Log'!$E23:$SJ23,'PCO Log'!$E$8:$SJ$8,'Graph Data'!V$187,'PCO Log'!$E$4:$SJ$4,"&lt;&gt;Bid Package")</f>
        <v>0</v>
      </c>
      <c r="W200" s="276">
        <f>SUMIFS('PCO Log'!$E23:$SJ23,'PCO Log'!$E$8:$SJ$8,'Graph Data'!W$187,'PCO Log'!$E$4:$SJ$4,"&lt;&gt;Bid Package")</f>
        <v>0</v>
      </c>
      <c r="X200" s="276">
        <f>SUMIFS('PCO Log'!$E23:$SJ23,'PCO Log'!$E$8:$SJ$8,'Graph Data'!X$187,'PCO Log'!$E$4:$SJ$4,"&lt;&gt;Bid Package")</f>
        <v>0</v>
      </c>
      <c r="Y200" s="276">
        <f>SUMIFS('PCO Log'!$E23:$SJ23,'PCO Log'!$E$8:$SJ$8,'Graph Data'!Y$187,'PCO Log'!$E$4:$SJ$4,"&lt;&gt;Bid Package")</f>
        <v>0</v>
      </c>
      <c r="Z200" s="276">
        <f>SUMIFS('PCO Log'!$E23:$SJ23,'PCO Log'!$E$8:$SJ$8,'Graph Data'!Z$187,'PCO Log'!$E$4:$SJ$4,"&lt;&gt;Bid Package")</f>
        <v>0</v>
      </c>
      <c r="AA200" s="276">
        <f>SUMIFS('PCO Log'!$E23:$SJ23,'PCO Log'!$E$8:$SJ$8,'Graph Data'!AA$187,'PCO Log'!$E$4:$SJ$4,"&lt;&gt;Bid Package")</f>
        <v>0</v>
      </c>
      <c r="AB200" s="276">
        <f>SUMIFS('PCO Log'!$E23:$SJ23,'PCO Log'!$E$8:$SJ$8,'Graph Data'!AB$187,'PCO Log'!$E$4:$SJ$4,"&lt;&gt;Bid Package")</f>
        <v>0</v>
      </c>
      <c r="AC200" s="276">
        <f>SUMIFS('PCO Log'!$E23:$SJ23,'PCO Log'!$E$8:$SJ$8,'Graph Data'!AC$187,'PCO Log'!$E$4:$SJ$4,"&lt;&gt;Bid Package")</f>
        <v>0</v>
      </c>
      <c r="AD200" s="276">
        <f>SUMIFS('PCO Log'!$E23:$SJ23,'PCO Log'!$E$8:$SJ$8,'Graph Data'!AD$187,'PCO Log'!$E$4:$SJ$4,"&lt;&gt;Bid Package")</f>
        <v>0</v>
      </c>
      <c r="AE200" s="276">
        <f>SUMIFS('PCO Log'!$E23:$SJ23,'PCO Log'!$E$8:$SJ$8,'Graph Data'!AE$187,'PCO Log'!$E$4:$SJ$4,"&lt;&gt;Bid Package")</f>
        <v>0</v>
      </c>
      <c r="AF200" s="276">
        <f>SUMIFS('PCO Log'!$E23:$SJ23,'PCO Log'!$E$8:$SJ$8,'Graph Data'!AF$187,'PCO Log'!$E$4:$SJ$4,"&lt;&gt;Bid Package")</f>
        <v>0</v>
      </c>
      <c r="AG200" s="276">
        <f>SUMIFS('PCO Log'!$E23:$SJ23,'PCO Log'!$E$8:$SJ$8,'Graph Data'!AG$187,'PCO Log'!$E$4:$SJ$4,"&lt;&gt;Bid Package")</f>
        <v>0</v>
      </c>
      <c r="AH200" s="276">
        <f>SUMIFS('PCO Log'!$E23:$SJ23,'PCO Log'!$E$8:$SJ$8,'Graph Data'!AH$187,'PCO Log'!$E$4:$SJ$4,"&lt;&gt;Bid Package")</f>
        <v>0</v>
      </c>
      <c r="AI200" s="276">
        <f>SUMIFS('PCO Log'!$E23:$SJ23,'PCO Log'!$E$8:$SJ$8,'Graph Data'!AI$187,'PCO Log'!$E$4:$SJ$4,"&lt;&gt;Bid Package")</f>
        <v>0</v>
      </c>
      <c r="AJ200" s="276">
        <f>SUMIFS('PCO Log'!$E23:$SJ23,'PCO Log'!$E$8:$SJ$8,'Graph Data'!AJ$187,'PCO Log'!$E$4:$SJ$4,"&lt;&gt;Bid Package")</f>
        <v>0</v>
      </c>
      <c r="AK200" s="276">
        <f>SUMIFS('PCO Log'!$E23:$SJ23,'PCO Log'!$E$8:$SJ$8,'Graph Data'!AK$187,'PCO Log'!$E$4:$SJ$4,"&lt;&gt;Bid Package")</f>
        <v>0</v>
      </c>
      <c r="AL200" s="276">
        <f>SUMIFS('PCO Log'!$E23:$SJ23,'PCO Log'!$E$8:$SJ$8,'Graph Data'!AL$187,'PCO Log'!$E$4:$SJ$4,"&lt;&gt;Bid Package")</f>
        <v>0</v>
      </c>
      <c r="AM200" s="276">
        <f>SUMIFS('PCO Log'!$E23:$SJ23,'PCO Log'!$E$8:$SJ$8,'Graph Data'!AM$187,'PCO Log'!$E$4:$SJ$4,"&lt;&gt;Bid Package")</f>
        <v>0</v>
      </c>
      <c r="AN200" s="276">
        <f>SUMIFS('PCO Log'!$E23:$SJ23,'PCO Log'!$E$8:$SJ$8,'Graph Data'!AN$187,'PCO Log'!$E$4:$SJ$4,"&lt;&gt;Bid Package")</f>
        <v>0</v>
      </c>
      <c r="AO200" s="276">
        <f>SUMIFS('PCO Log'!$E23:$SJ23,'PCO Log'!$E$8:$SJ$8,'Graph Data'!AO$187,'PCO Log'!$E$4:$SJ$4,"&lt;&gt;Bid Package")</f>
        <v>0</v>
      </c>
      <c r="AP200" s="276">
        <f>SUMIFS('PCO Log'!$E23:$SJ23,'PCO Log'!$E$8:$SJ$8,'Graph Data'!AP$187,'PCO Log'!$E$4:$SJ$4,"&lt;&gt;Bid Package")</f>
        <v>0</v>
      </c>
      <c r="AQ200" s="276">
        <f>SUMIFS('PCO Log'!$E23:$SJ23,'PCO Log'!$E$8:$SJ$8,'Graph Data'!AQ$187,'PCO Log'!$E$4:$SJ$4,"&lt;&gt;Bid Package")</f>
        <v>0</v>
      </c>
      <c r="AR200" s="276">
        <f>SUMIFS('PCO Log'!$E23:$SJ23,'PCO Log'!$E$8:$SJ$8,'Graph Data'!AR$187,'PCO Log'!$E$4:$SJ$4,"&lt;&gt;Bid Package")</f>
        <v>0</v>
      </c>
      <c r="AS200" s="276">
        <f>SUMIFS('PCO Log'!$E23:$SJ23,'PCO Log'!$E$8:$SJ$8,'Graph Data'!AS$187,'PCO Log'!$E$4:$SJ$4,"&lt;&gt;Bid Package")</f>
        <v>0</v>
      </c>
      <c r="AT200" s="276">
        <f>SUMIFS('PCO Log'!$E23:$SJ23,'PCO Log'!$E$8:$SJ$8,'Graph Data'!AT$187,'PCO Log'!$E$4:$SJ$4,"&lt;&gt;Bid Package")</f>
        <v>0</v>
      </c>
      <c r="AU200" s="276">
        <f>SUMIFS('PCO Log'!$E23:$SJ23,'PCO Log'!$E$8:$SJ$8,'Graph Data'!AU$187,'PCO Log'!$E$4:$SJ$4,"&lt;&gt;Bid Package")</f>
        <v>0</v>
      </c>
      <c r="AV200" s="276">
        <f>SUMIFS('PCO Log'!$E23:$SJ23,'PCO Log'!$E$8:$SJ$8,'Graph Data'!AV$187,'PCO Log'!$E$4:$SJ$4,"&lt;&gt;Bid Package")</f>
        <v>0</v>
      </c>
      <c r="AW200" s="276">
        <f>SUMIFS('PCO Log'!$E23:$SJ23,'PCO Log'!$E$8:$SJ$8,'Graph Data'!AW$187,'PCO Log'!$E$4:$SJ$4,"&lt;&gt;Bid Package")</f>
        <v>0</v>
      </c>
      <c r="AX200" s="276">
        <f>SUMIFS('PCO Log'!$E23:$SJ23,'PCO Log'!$E$8:$SJ$8,'Graph Data'!AX$187,'PCO Log'!$E$4:$SJ$4,"&lt;&gt;Bid Package")</f>
        <v>0</v>
      </c>
      <c r="AY200" s="276">
        <f>SUMIFS('PCO Log'!$E23:$SJ23,'PCO Log'!$E$8:$SJ$8,'Graph Data'!AY$187,'PCO Log'!$E$4:$SJ$4,"&lt;&gt;Bid Package")</f>
        <v>0</v>
      </c>
      <c r="AZ200" s="276">
        <f>SUMIFS('PCO Log'!$E23:$SJ23,'PCO Log'!$E$8:$SJ$8,'Graph Data'!AZ$187,'PCO Log'!$E$4:$SJ$4,"&lt;&gt;Bid Package")</f>
        <v>0</v>
      </c>
      <c r="BA200" s="276">
        <f>SUMIFS('PCO Log'!$E23:$SJ23,'PCO Log'!$E$8:$SJ$8,'Graph Data'!BA$187,'PCO Log'!$E$4:$SJ$4,"&lt;&gt;Bid Package")</f>
        <v>0</v>
      </c>
      <c r="BB200" s="276">
        <f>SUMIFS('PCO Log'!$E23:$SJ23,'PCO Log'!$E$8:$SJ$8,'Graph Data'!BB$187,'PCO Log'!$E$4:$SJ$4,"&lt;&gt;Bid Package")</f>
        <v>0</v>
      </c>
      <c r="BC200" s="276">
        <f>SUMIFS('PCO Log'!$E23:$SJ23,'PCO Log'!$E$8:$SJ$8,'Graph Data'!BC$187,'PCO Log'!$E$4:$SJ$4,"&lt;&gt;Bid Package")</f>
        <v>0</v>
      </c>
      <c r="BD200" s="276">
        <f>SUMIFS('PCO Log'!$E23:$SJ23,'PCO Log'!$E$8:$SJ$8,'Graph Data'!BD$187,'PCO Log'!$E$4:$SJ$4,"&lt;&gt;Bid Package")</f>
        <v>0</v>
      </c>
      <c r="BE200" s="276">
        <f>SUMIFS('PCO Log'!$E23:$SJ23,'PCO Log'!$E$8:$SJ$8,'Graph Data'!BE$187,'PCO Log'!$E$4:$SJ$4,"&lt;&gt;Bid Package")</f>
        <v>0</v>
      </c>
      <c r="BF200" s="276">
        <f>SUMIFS('PCO Log'!$E23:$SJ23,'PCO Log'!$E$8:$SJ$8,'Graph Data'!BF$187,'PCO Log'!$E$4:$SJ$4,"&lt;&gt;Bid Package")</f>
        <v>0</v>
      </c>
      <c r="BG200" s="276">
        <f>SUMIFS('PCO Log'!$E23:$SJ23,'PCO Log'!$E$8:$SJ$8,'Graph Data'!BG$187,'PCO Log'!$E$4:$SJ$4,"&lt;&gt;Bid Package")</f>
        <v>0</v>
      </c>
      <c r="BH200" s="276">
        <f>SUMIFS('PCO Log'!$E23:$SJ23,'PCO Log'!$E$8:$SJ$8,'Graph Data'!BH$187,'PCO Log'!$E$4:$SJ$4,"&lt;&gt;Bid Package")</f>
        <v>0</v>
      </c>
      <c r="BI200" s="276">
        <f>SUMIFS('PCO Log'!$E23:$SJ23,'PCO Log'!$E$8:$SJ$8,'Graph Data'!BI$187,'PCO Log'!$E$4:$SJ$4,"&lt;&gt;Bid Package")</f>
        <v>0</v>
      </c>
      <c r="BJ200" s="276">
        <f>SUMIFS('PCO Log'!$E23:$SJ23,'PCO Log'!$E$8:$SJ$8,'Graph Data'!BJ$187,'PCO Log'!$E$4:$SJ$4,"&lt;&gt;Bid Package")</f>
        <v>0</v>
      </c>
      <c r="BK200" s="276">
        <f>SUMIFS('PCO Log'!$E23:$SJ23,'PCO Log'!$E$8:$SJ$8,'Graph Data'!BK$187,'PCO Log'!$E$4:$SJ$4,"&lt;&gt;Bid Package")</f>
        <v>0</v>
      </c>
      <c r="BL200" s="276">
        <f>SUMIFS('PCO Log'!$E23:$SJ23,'PCO Log'!$E$8:$SJ$8,'Graph Data'!BL$187,'PCO Log'!$E$4:$SJ$4,"&lt;&gt;Bid Package")</f>
        <v>0</v>
      </c>
      <c r="BM200" s="276">
        <f>SUMIFS('PCO Log'!$E23:$SJ23,'PCO Log'!$E$8:$SJ$8,'Graph Data'!BM$187,'PCO Log'!$E$4:$SJ$4,"&lt;&gt;Bid Package")</f>
        <v>0</v>
      </c>
      <c r="BN200" s="276">
        <f>SUMIFS('PCO Log'!$E23:$SJ23,'PCO Log'!$E$8:$SJ$8,'Graph Data'!BN$187,'PCO Log'!$E$4:$SJ$4,"&lt;&gt;Bid Package")</f>
        <v>0</v>
      </c>
      <c r="BO200" s="276">
        <f>SUMIFS('PCO Log'!$E23:$SJ23,'PCO Log'!$E$8:$SJ$8,'Graph Data'!BO$187,'PCO Log'!$E$4:$SJ$4,"&lt;&gt;Bid Package")</f>
        <v>0</v>
      </c>
      <c r="BP200" s="276">
        <f>SUMIFS('PCO Log'!$E23:$SJ23,'PCO Log'!$E$8:$SJ$8,'Graph Data'!BP$187,'PCO Log'!$E$4:$SJ$4,"&lt;&gt;Bid Package")</f>
        <v>0</v>
      </c>
      <c r="BQ200" s="276">
        <f>SUMIFS('PCO Log'!$E23:$SJ23,'PCO Log'!$E$8:$SJ$8,'Graph Data'!BQ$187,'PCO Log'!$E$4:$SJ$4,"&lt;&gt;Bid Package")</f>
        <v>0</v>
      </c>
      <c r="BR200" s="276">
        <f>SUMIFS('PCO Log'!$E23:$SJ23,'PCO Log'!$E$8:$SJ$8,'Graph Data'!BR$187,'PCO Log'!$E$4:$SJ$4,"&lt;&gt;Bid Package")</f>
        <v>0</v>
      </c>
      <c r="BS200" s="276">
        <f>SUMIFS('PCO Log'!$E23:$SJ23,'PCO Log'!$E$8:$SJ$8,'Graph Data'!BS$187,'PCO Log'!$E$4:$SJ$4,"&lt;&gt;Bid Package")</f>
        <v>0</v>
      </c>
      <c r="BT200" s="276">
        <f>SUMIFS('PCO Log'!$E23:$SJ23,'PCO Log'!$E$8:$SJ$8,'Graph Data'!BT$187,'PCO Log'!$E$4:$SJ$4,"&lt;&gt;Bid Package")</f>
        <v>0</v>
      </c>
      <c r="BU200" s="276">
        <f>SUMIFS('PCO Log'!$E23:$SJ23,'PCO Log'!$E$8:$SJ$8,'Graph Data'!BU$187,'PCO Log'!$E$4:$SJ$4,"&lt;&gt;Bid Package")</f>
        <v>0</v>
      </c>
      <c r="BV200" s="276">
        <f>SUMIFS('PCO Log'!$E23:$SJ23,'PCO Log'!$E$8:$SJ$8,'Graph Data'!BV$187,'PCO Log'!$E$4:$SJ$4,"&lt;&gt;Bid Package")</f>
        <v>0</v>
      </c>
      <c r="BW200" s="276">
        <f>SUMIFS('PCO Log'!$E23:$SJ23,'PCO Log'!$E$8:$SJ$8,'Graph Data'!BW$187,'PCO Log'!$E$4:$SJ$4,"&lt;&gt;Bid Package")</f>
        <v>0</v>
      </c>
    </row>
    <row r="201" spans="1:75" x14ac:dyDescent="0.25">
      <c r="A201" s="273" t="s">
        <v>562</v>
      </c>
      <c r="B201" s="273">
        <f>'PCO Log'!GV6</f>
        <v>0</v>
      </c>
      <c r="C201" s="273">
        <f>'PCO Log'!GV4</f>
        <v>0</v>
      </c>
      <c r="D201" s="273">
        <f>'PCO Log'!GV7</f>
        <v>0</v>
      </c>
      <c r="E201" s="273">
        <f>'PCO Log'!GV3</f>
        <v>0</v>
      </c>
      <c r="F201" s="276">
        <f>'PCO Log'!GV9</f>
        <v>0</v>
      </c>
      <c r="G201" s="277">
        <f>'PCO Log'!GV5</f>
        <v>0</v>
      </c>
      <c r="J201" s="279"/>
      <c r="O201" s="273" t="str">
        <f t="shared" si="2"/>
        <v>Cleaning (Final)</v>
      </c>
      <c r="P201" s="276">
        <f>SUMIFS('PCO Log'!$E24:$SJ24,'PCO Log'!$E$8:$SJ$8,'Graph Data'!P$187,'PCO Log'!$E$4:$SJ$4,"&lt;&gt;Bid Package")</f>
        <v>0</v>
      </c>
      <c r="Q201" s="276">
        <f>SUMIFS('PCO Log'!$E24:$SJ24,'PCO Log'!$E$8:$SJ$8,'Graph Data'!Q$187,'PCO Log'!$E$4:$SJ$4,"&lt;&gt;Bid Package")</f>
        <v>0</v>
      </c>
      <c r="R201" s="276">
        <f>SUMIFS('PCO Log'!$E24:$SJ24,'PCO Log'!$E$8:$SJ$8,'Graph Data'!R$187,'PCO Log'!$E$4:$SJ$4,"&lt;&gt;Bid Package")</f>
        <v>0</v>
      </c>
      <c r="S201" s="276">
        <f>SUMIFS('PCO Log'!$E24:$SJ24,'PCO Log'!$E$8:$SJ$8,'Graph Data'!S$187,'PCO Log'!$E$4:$SJ$4,"&lt;&gt;Bid Package")</f>
        <v>0</v>
      </c>
      <c r="T201" s="276">
        <f>SUMIFS('PCO Log'!$E24:$SJ24,'PCO Log'!$E$8:$SJ$8,'Graph Data'!T$187,'PCO Log'!$E$4:$SJ$4,"&lt;&gt;Bid Package")</f>
        <v>0</v>
      </c>
      <c r="U201" s="276">
        <f>SUMIFS('PCO Log'!$E24:$SJ24,'PCO Log'!$E$8:$SJ$8,'Graph Data'!U$187,'PCO Log'!$E$4:$SJ$4,"&lt;&gt;Bid Package")</f>
        <v>0</v>
      </c>
      <c r="V201" s="276">
        <f>SUMIFS('PCO Log'!$E24:$SJ24,'PCO Log'!$E$8:$SJ$8,'Graph Data'!V$187,'PCO Log'!$E$4:$SJ$4,"&lt;&gt;Bid Package")</f>
        <v>0</v>
      </c>
      <c r="W201" s="276">
        <f>SUMIFS('PCO Log'!$E24:$SJ24,'PCO Log'!$E$8:$SJ$8,'Graph Data'!W$187,'PCO Log'!$E$4:$SJ$4,"&lt;&gt;Bid Package")</f>
        <v>0</v>
      </c>
      <c r="X201" s="276">
        <f>SUMIFS('PCO Log'!$E24:$SJ24,'PCO Log'!$E$8:$SJ$8,'Graph Data'!X$187,'PCO Log'!$E$4:$SJ$4,"&lt;&gt;Bid Package")</f>
        <v>0</v>
      </c>
      <c r="Y201" s="276">
        <f>SUMIFS('PCO Log'!$E24:$SJ24,'PCO Log'!$E$8:$SJ$8,'Graph Data'!Y$187,'PCO Log'!$E$4:$SJ$4,"&lt;&gt;Bid Package")</f>
        <v>0</v>
      </c>
      <c r="Z201" s="276">
        <f>SUMIFS('PCO Log'!$E24:$SJ24,'PCO Log'!$E$8:$SJ$8,'Graph Data'!Z$187,'PCO Log'!$E$4:$SJ$4,"&lt;&gt;Bid Package")</f>
        <v>0</v>
      </c>
      <c r="AA201" s="276">
        <f>SUMIFS('PCO Log'!$E24:$SJ24,'PCO Log'!$E$8:$SJ$8,'Graph Data'!AA$187,'PCO Log'!$E$4:$SJ$4,"&lt;&gt;Bid Package")</f>
        <v>0</v>
      </c>
      <c r="AB201" s="276">
        <f>SUMIFS('PCO Log'!$E24:$SJ24,'PCO Log'!$E$8:$SJ$8,'Graph Data'!AB$187,'PCO Log'!$E$4:$SJ$4,"&lt;&gt;Bid Package")</f>
        <v>0</v>
      </c>
      <c r="AC201" s="276">
        <f>SUMIFS('PCO Log'!$E24:$SJ24,'PCO Log'!$E$8:$SJ$8,'Graph Data'!AC$187,'PCO Log'!$E$4:$SJ$4,"&lt;&gt;Bid Package")</f>
        <v>0</v>
      </c>
      <c r="AD201" s="276">
        <f>SUMIFS('PCO Log'!$E24:$SJ24,'PCO Log'!$E$8:$SJ$8,'Graph Data'!AD$187,'PCO Log'!$E$4:$SJ$4,"&lt;&gt;Bid Package")</f>
        <v>0</v>
      </c>
      <c r="AE201" s="276">
        <f>SUMIFS('PCO Log'!$E24:$SJ24,'PCO Log'!$E$8:$SJ$8,'Graph Data'!AE$187,'PCO Log'!$E$4:$SJ$4,"&lt;&gt;Bid Package")</f>
        <v>0</v>
      </c>
      <c r="AF201" s="276">
        <f>SUMIFS('PCO Log'!$E24:$SJ24,'PCO Log'!$E$8:$SJ$8,'Graph Data'!AF$187,'PCO Log'!$E$4:$SJ$4,"&lt;&gt;Bid Package")</f>
        <v>0</v>
      </c>
      <c r="AG201" s="276">
        <f>SUMIFS('PCO Log'!$E24:$SJ24,'PCO Log'!$E$8:$SJ$8,'Graph Data'!AG$187,'PCO Log'!$E$4:$SJ$4,"&lt;&gt;Bid Package")</f>
        <v>0</v>
      </c>
      <c r="AH201" s="276">
        <f>SUMIFS('PCO Log'!$E24:$SJ24,'PCO Log'!$E$8:$SJ$8,'Graph Data'!AH$187,'PCO Log'!$E$4:$SJ$4,"&lt;&gt;Bid Package")</f>
        <v>0</v>
      </c>
      <c r="AI201" s="276">
        <f>SUMIFS('PCO Log'!$E24:$SJ24,'PCO Log'!$E$8:$SJ$8,'Graph Data'!AI$187,'PCO Log'!$E$4:$SJ$4,"&lt;&gt;Bid Package")</f>
        <v>0</v>
      </c>
      <c r="AJ201" s="276">
        <f>SUMIFS('PCO Log'!$E24:$SJ24,'PCO Log'!$E$8:$SJ$8,'Graph Data'!AJ$187,'PCO Log'!$E$4:$SJ$4,"&lt;&gt;Bid Package")</f>
        <v>0</v>
      </c>
      <c r="AK201" s="276">
        <f>SUMIFS('PCO Log'!$E24:$SJ24,'PCO Log'!$E$8:$SJ$8,'Graph Data'!AK$187,'PCO Log'!$E$4:$SJ$4,"&lt;&gt;Bid Package")</f>
        <v>0</v>
      </c>
      <c r="AL201" s="276">
        <f>SUMIFS('PCO Log'!$E24:$SJ24,'PCO Log'!$E$8:$SJ$8,'Graph Data'!AL$187,'PCO Log'!$E$4:$SJ$4,"&lt;&gt;Bid Package")</f>
        <v>0</v>
      </c>
      <c r="AM201" s="276">
        <f>SUMIFS('PCO Log'!$E24:$SJ24,'PCO Log'!$E$8:$SJ$8,'Graph Data'!AM$187,'PCO Log'!$E$4:$SJ$4,"&lt;&gt;Bid Package")</f>
        <v>0</v>
      </c>
      <c r="AN201" s="276">
        <f>SUMIFS('PCO Log'!$E24:$SJ24,'PCO Log'!$E$8:$SJ$8,'Graph Data'!AN$187,'PCO Log'!$E$4:$SJ$4,"&lt;&gt;Bid Package")</f>
        <v>0</v>
      </c>
      <c r="AO201" s="276">
        <f>SUMIFS('PCO Log'!$E24:$SJ24,'PCO Log'!$E$8:$SJ$8,'Graph Data'!AO$187,'PCO Log'!$E$4:$SJ$4,"&lt;&gt;Bid Package")</f>
        <v>0</v>
      </c>
      <c r="AP201" s="276">
        <f>SUMIFS('PCO Log'!$E24:$SJ24,'PCO Log'!$E$8:$SJ$8,'Graph Data'!AP$187,'PCO Log'!$E$4:$SJ$4,"&lt;&gt;Bid Package")</f>
        <v>0</v>
      </c>
      <c r="AQ201" s="276">
        <f>SUMIFS('PCO Log'!$E24:$SJ24,'PCO Log'!$E$8:$SJ$8,'Graph Data'!AQ$187,'PCO Log'!$E$4:$SJ$4,"&lt;&gt;Bid Package")</f>
        <v>0</v>
      </c>
      <c r="AR201" s="276">
        <f>SUMIFS('PCO Log'!$E24:$SJ24,'PCO Log'!$E$8:$SJ$8,'Graph Data'!AR$187,'PCO Log'!$E$4:$SJ$4,"&lt;&gt;Bid Package")</f>
        <v>0</v>
      </c>
      <c r="AS201" s="276">
        <f>SUMIFS('PCO Log'!$E24:$SJ24,'PCO Log'!$E$8:$SJ$8,'Graph Data'!AS$187,'PCO Log'!$E$4:$SJ$4,"&lt;&gt;Bid Package")</f>
        <v>0</v>
      </c>
      <c r="AT201" s="276">
        <f>SUMIFS('PCO Log'!$E24:$SJ24,'PCO Log'!$E$8:$SJ$8,'Graph Data'!AT$187,'PCO Log'!$E$4:$SJ$4,"&lt;&gt;Bid Package")</f>
        <v>0</v>
      </c>
      <c r="AU201" s="276">
        <f>SUMIFS('PCO Log'!$E24:$SJ24,'PCO Log'!$E$8:$SJ$8,'Graph Data'!AU$187,'PCO Log'!$E$4:$SJ$4,"&lt;&gt;Bid Package")</f>
        <v>0</v>
      </c>
      <c r="AV201" s="276">
        <f>SUMIFS('PCO Log'!$E24:$SJ24,'PCO Log'!$E$8:$SJ$8,'Graph Data'!AV$187,'PCO Log'!$E$4:$SJ$4,"&lt;&gt;Bid Package")</f>
        <v>0</v>
      </c>
      <c r="AW201" s="276">
        <f>SUMIFS('PCO Log'!$E24:$SJ24,'PCO Log'!$E$8:$SJ$8,'Graph Data'!AW$187,'PCO Log'!$E$4:$SJ$4,"&lt;&gt;Bid Package")</f>
        <v>0</v>
      </c>
      <c r="AX201" s="276">
        <f>SUMIFS('PCO Log'!$E24:$SJ24,'PCO Log'!$E$8:$SJ$8,'Graph Data'!AX$187,'PCO Log'!$E$4:$SJ$4,"&lt;&gt;Bid Package")</f>
        <v>0</v>
      </c>
      <c r="AY201" s="276">
        <f>SUMIFS('PCO Log'!$E24:$SJ24,'PCO Log'!$E$8:$SJ$8,'Graph Data'!AY$187,'PCO Log'!$E$4:$SJ$4,"&lt;&gt;Bid Package")</f>
        <v>0</v>
      </c>
      <c r="AZ201" s="276">
        <f>SUMIFS('PCO Log'!$E24:$SJ24,'PCO Log'!$E$8:$SJ$8,'Graph Data'!AZ$187,'PCO Log'!$E$4:$SJ$4,"&lt;&gt;Bid Package")</f>
        <v>0</v>
      </c>
      <c r="BA201" s="276">
        <f>SUMIFS('PCO Log'!$E24:$SJ24,'PCO Log'!$E$8:$SJ$8,'Graph Data'!BA$187,'PCO Log'!$E$4:$SJ$4,"&lt;&gt;Bid Package")</f>
        <v>0</v>
      </c>
      <c r="BB201" s="276">
        <f>SUMIFS('PCO Log'!$E24:$SJ24,'PCO Log'!$E$8:$SJ$8,'Graph Data'!BB$187,'PCO Log'!$E$4:$SJ$4,"&lt;&gt;Bid Package")</f>
        <v>0</v>
      </c>
      <c r="BC201" s="276">
        <f>SUMIFS('PCO Log'!$E24:$SJ24,'PCO Log'!$E$8:$SJ$8,'Graph Data'!BC$187,'PCO Log'!$E$4:$SJ$4,"&lt;&gt;Bid Package")</f>
        <v>0</v>
      </c>
      <c r="BD201" s="276">
        <f>SUMIFS('PCO Log'!$E24:$SJ24,'PCO Log'!$E$8:$SJ$8,'Graph Data'!BD$187,'PCO Log'!$E$4:$SJ$4,"&lt;&gt;Bid Package")</f>
        <v>0</v>
      </c>
      <c r="BE201" s="276">
        <f>SUMIFS('PCO Log'!$E24:$SJ24,'PCO Log'!$E$8:$SJ$8,'Graph Data'!BE$187,'PCO Log'!$E$4:$SJ$4,"&lt;&gt;Bid Package")</f>
        <v>0</v>
      </c>
      <c r="BF201" s="276">
        <f>SUMIFS('PCO Log'!$E24:$SJ24,'PCO Log'!$E$8:$SJ$8,'Graph Data'!BF$187,'PCO Log'!$E$4:$SJ$4,"&lt;&gt;Bid Package")</f>
        <v>0</v>
      </c>
      <c r="BG201" s="276">
        <f>SUMIFS('PCO Log'!$E24:$SJ24,'PCO Log'!$E$8:$SJ$8,'Graph Data'!BG$187,'PCO Log'!$E$4:$SJ$4,"&lt;&gt;Bid Package")</f>
        <v>0</v>
      </c>
      <c r="BH201" s="276">
        <f>SUMIFS('PCO Log'!$E24:$SJ24,'PCO Log'!$E$8:$SJ$8,'Graph Data'!BH$187,'PCO Log'!$E$4:$SJ$4,"&lt;&gt;Bid Package")</f>
        <v>0</v>
      </c>
      <c r="BI201" s="276">
        <f>SUMIFS('PCO Log'!$E24:$SJ24,'PCO Log'!$E$8:$SJ$8,'Graph Data'!BI$187,'PCO Log'!$E$4:$SJ$4,"&lt;&gt;Bid Package")</f>
        <v>0</v>
      </c>
      <c r="BJ201" s="276">
        <f>SUMIFS('PCO Log'!$E24:$SJ24,'PCO Log'!$E$8:$SJ$8,'Graph Data'!BJ$187,'PCO Log'!$E$4:$SJ$4,"&lt;&gt;Bid Package")</f>
        <v>0</v>
      </c>
      <c r="BK201" s="276">
        <f>SUMIFS('PCO Log'!$E24:$SJ24,'PCO Log'!$E$8:$SJ$8,'Graph Data'!BK$187,'PCO Log'!$E$4:$SJ$4,"&lt;&gt;Bid Package")</f>
        <v>0</v>
      </c>
      <c r="BL201" s="276">
        <f>SUMIFS('PCO Log'!$E24:$SJ24,'PCO Log'!$E$8:$SJ$8,'Graph Data'!BL$187,'PCO Log'!$E$4:$SJ$4,"&lt;&gt;Bid Package")</f>
        <v>0</v>
      </c>
      <c r="BM201" s="276">
        <f>SUMIFS('PCO Log'!$E24:$SJ24,'PCO Log'!$E$8:$SJ$8,'Graph Data'!BM$187,'PCO Log'!$E$4:$SJ$4,"&lt;&gt;Bid Package")</f>
        <v>0</v>
      </c>
      <c r="BN201" s="276">
        <f>SUMIFS('PCO Log'!$E24:$SJ24,'PCO Log'!$E$8:$SJ$8,'Graph Data'!BN$187,'PCO Log'!$E$4:$SJ$4,"&lt;&gt;Bid Package")</f>
        <v>0</v>
      </c>
      <c r="BO201" s="276">
        <f>SUMIFS('PCO Log'!$E24:$SJ24,'PCO Log'!$E$8:$SJ$8,'Graph Data'!BO$187,'PCO Log'!$E$4:$SJ$4,"&lt;&gt;Bid Package")</f>
        <v>0</v>
      </c>
      <c r="BP201" s="276">
        <f>SUMIFS('PCO Log'!$E24:$SJ24,'PCO Log'!$E$8:$SJ$8,'Graph Data'!BP$187,'PCO Log'!$E$4:$SJ$4,"&lt;&gt;Bid Package")</f>
        <v>0</v>
      </c>
      <c r="BQ201" s="276">
        <f>SUMIFS('PCO Log'!$E24:$SJ24,'PCO Log'!$E$8:$SJ$8,'Graph Data'!BQ$187,'PCO Log'!$E$4:$SJ$4,"&lt;&gt;Bid Package")</f>
        <v>0</v>
      </c>
      <c r="BR201" s="276">
        <f>SUMIFS('PCO Log'!$E24:$SJ24,'PCO Log'!$E$8:$SJ$8,'Graph Data'!BR$187,'PCO Log'!$E$4:$SJ$4,"&lt;&gt;Bid Package")</f>
        <v>0</v>
      </c>
      <c r="BS201" s="276">
        <f>SUMIFS('PCO Log'!$E24:$SJ24,'PCO Log'!$E$8:$SJ$8,'Graph Data'!BS$187,'PCO Log'!$E$4:$SJ$4,"&lt;&gt;Bid Package")</f>
        <v>0</v>
      </c>
      <c r="BT201" s="276">
        <f>SUMIFS('PCO Log'!$E24:$SJ24,'PCO Log'!$E$8:$SJ$8,'Graph Data'!BT$187,'PCO Log'!$E$4:$SJ$4,"&lt;&gt;Bid Package")</f>
        <v>0</v>
      </c>
      <c r="BU201" s="276">
        <f>SUMIFS('PCO Log'!$E24:$SJ24,'PCO Log'!$E$8:$SJ$8,'Graph Data'!BU$187,'PCO Log'!$E$4:$SJ$4,"&lt;&gt;Bid Package")</f>
        <v>0</v>
      </c>
      <c r="BV201" s="276">
        <f>SUMIFS('PCO Log'!$E24:$SJ24,'PCO Log'!$E$8:$SJ$8,'Graph Data'!BV$187,'PCO Log'!$E$4:$SJ$4,"&lt;&gt;Bid Package")</f>
        <v>0</v>
      </c>
      <c r="BW201" s="276">
        <f>SUMIFS('PCO Log'!$E24:$SJ24,'PCO Log'!$E$8:$SJ$8,'Graph Data'!BW$187,'PCO Log'!$E$4:$SJ$4,"&lt;&gt;Bid Package")</f>
        <v>0</v>
      </c>
    </row>
    <row r="202" spans="1:75" x14ac:dyDescent="0.25">
      <c r="A202" s="273" t="s">
        <v>563</v>
      </c>
      <c r="B202" s="273">
        <f>'PCO Log'!GW6</f>
        <v>0</v>
      </c>
      <c r="C202" s="273">
        <f>'PCO Log'!GW4</f>
        <v>0</v>
      </c>
      <c r="D202" s="273">
        <f>'PCO Log'!GW7</f>
        <v>0</v>
      </c>
      <c r="E202" s="273">
        <f>'PCO Log'!GW3</f>
        <v>0</v>
      </c>
      <c r="F202" s="276">
        <f>'PCO Log'!GW9</f>
        <v>0</v>
      </c>
      <c r="G202" s="277">
        <f>'PCO Log'!GW5</f>
        <v>0</v>
      </c>
      <c r="J202" s="279"/>
      <c r="O202" s="273" t="str">
        <f t="shared" si="2"/>
        <v>Survey/Engineering</v>
      </c>
      <c r="P202" s="276">
        <f>SUMIFS('PCO Log'!$E25:$SJ25,'PCO Log'!$E$8:$SJ$8,'Graph Data'!P$187,'PCO Log'!$E$4:$SJ$4,"&lt;&gt;Bid Package")</f>
        <v>0</v>
      </c>
      <c r="Q202" s="276">
        <f>SUMIFS('PCO Log'!$E25:$SJ25,'PCO Log'!$E$8:$SJ$8,'Graph Data'!Q$187,'PCO Log'!$E$4:$SJ$4,"&lt;&gt;Bid Package")</f>
        <v>0</v>
      </c>
      <c r="R202" s="276">
        <f>SUMIFS('PCO Log'!$E25:$SJ25,'PCO Log'!$E$8:$SJ$8,'Graph Data'!R$187,'PCO Log'!$E$4:$SJ$4,"&lt;&gt;Bid Package")</f>
        <v>0</v>
      </c>
      <c r="S202" s="276">
        <f>SUMIFS('PCO Log'!$E25:$SJ25,'PCO Log'!$E$8:$SJ$8,'Graph Data'!S$187,'PCO Log'!$E$4:$SJ$4,"&lt;&gt;Bid Package")</f>
        <v>0</v>
      </c>
      <c r="T202" s="276">
        <f>SUMIFS('PCO Log'!$E25:$SJ25,'PCO Log'!$E$8:$SJ$8,'Graph Data'!T$187,'PCO Log'!$E$4:$SJ$4,"&lt;&gt;Bid Package")</f>
        <v>0</v>
      </c>
      <c r="U202" s="276">
        <f>SUMIFS('PCO Log'!$E25:$SJ25,'PCO Log'!$E$8:$SJ$8,'Graph Data'!U$187,'PCO Log'!$E$4:$SJ$4,"&lt;&gt;Bid Package")</f>
        <v>0</v>
      </c>
      <c r="V202" s="276">
        <f>SUMIFS('PCO Log'!$E25:$SJ25,'PCO Log'!$E$8:$SJ$8,'Graph Data'!V$187,'PCO Log'!$E$4:$SJ$4,"&lt;&gt;Bid Package")</f>
        <v>0</v>
      </c>
      <c r="W202" s="276">
        <f>SUMIFS('PCO Log'!$E25:$SJ25,'PCO Log'!$E$8:$SJ$8,'Graph Data'!W$187,'PCO Log'!$E$4:$SJ$4,"&lt;&gt;Bid Package")</f>
        <v>0</v>
      </c>
      <c r="X202" s="276">
        <f>SUMIFS('PCO Log'!$E25:$SJ25,'PCO Log'!$E$8:$SJ$8,'Graph Data'!X$187,'PCO Log'!$E$4:$SJ$4,"&lt;&gt;Bid Package")</f>
        <v>0</v>
      </c>
      <c r="Y202" s="276">
        <f>SUMIFS('PCO Log'!$E25:$SJ25,'PCO Log'!$E$8:$SJ$8,'Graph Data'!Y$187,'PCO Log'!$E$4:$SJ$4,"&lt;&gt;Bid Package")</f>
        <v>0</v>
      </c>
      <c r="Z202" s="276">
        <f>SUMIFS('PCO Log'!$E25:$SJ25,'PCO Log'!$E$8:$SJ$8,'Graph Data'!Z$187,'PCO Log'!$E$4:$SJ$4,"&lt;&gt;Bid Package")</f>
        <v>0</v>
      </c>
      <c r="AA202" s="276">
        <f>SUMIFS('PCO Log'!$E25:$SJ25,'PCO Log'!$E$8:$SJ$8,'Graph Data'!AA$187,'PCO Log'!$E$4:$SJ$4,"&lt;&gt;Bid Package")</f>
        <v>0</v>
      </c>
      <c r="AB202" s="276">
        <f>SUMIFS('PCO Log'!$E25:$SJ25,'PCO Log'!$E$8:$SJ$8,'Graph Data'!AB$187,'PCO Log'!$E$4:$SJ$4,"&lt;&gt;Bid Package")</f>
        <v>0</v>
      </c>
      <c r="AC202" s="276">
        <f>SUMIFS('PCO Log'!$E25:$SJ25,'PCO Log'!$E$8:$SJ$8,'Graph Data'!AC$187,'PCO Log'!$E$4:$SJ$4,"&lt;&gt;Bid Package")</f>
        <v>0</v>
      </c>
      <c r="AD202" s="276">
        <f>SUMIFS('PCO Log'!$E25:$SJ25,'PCO Log'!$E$8:$SJ$8,'Graph Data'!AD$187,'PCO Log'!$E$4:$SJ$4,"&lt;&gt;Bid Package")</f>
        <v>0</v>
      </c>
      <c r="AE202" s="276">
        <f>SUMIFS('PCO Log'!$E25:$SJ25,'PCO Log'!$E$8:$SJ$8,'Graph Data'!AE$187,'PCO Log'!$E$4:$SJ$4,"&lt;&gt;Bid Package")</f>
        <v>0</v>
      </c>
      <c r="AF202" s="276">
        <f>SUMIFS('PCO Log'!$E25:$SJ25,'PCO Log'!$E$8:$SJ$8,'Graph Data'!AF$187,'PCO Log'!$E$4:$SJ$4,"&lt;&gt;Bid Package")</f>
        <v>0</v>
      </c>
      <c r="AG202" s="276">
        <f>SUMIFS('PCO Log'!$E25:$SJ25,'PCO Log'!$E$8:$SJ$8,'Graph Data'!AG$187,'PCO Log'!$E$4:$SJ$4,"&lt;&gt;Bid Package")</f>
        <v>0</v>
      </c>
      <c r="AH202" s="276">
        <f>SUMIFS('PCO Log'!$E25:$SJ25,'PCO Log'!$E$8:$SJ$8,'Graph Data'!AH$187,'PCO Log'!$E$4:$SJ$4,"&lt;&gt;Bid Package")</f>
        <v>0</v>
      </c>
      <c r="AI202" s="276">
        <f>SUMIFS('PCO Log'!$E25:$SJ25,'PCO Log'!$E$8:$SJ$8,'Graph Data'!AI$187,'PCO Log'!$E$4:$SJ$4,"&lt;&gt;Bid Package")</f>
        <v>0</v>
      </c>
      <c r="AJ202" s="276">
        <f>SUMIFS('PCO Log'!$E25:$SJ25,'PCO Log'!$E$8:$SJ$8,'Graph Data'!AJ$187,'PCO Log'!$E$4:$SJ$4,"&lt;&gt;Bid Package")</f>
        <v>0</v>
      </c>
      <c r="AK202" s="276">
        <f>SUMIFS('PCO Log'!$E25:$SJ25,'PCO Log'!$E$8:$SJ$8,'Graph Data'!AK$187,'PCO Log'!$E$4:$SJ$4,"&lt;&gt;Bid Package")</f>
        <v>0</v>
      </c>
      <c r="AL202" s="276">
        <f>SUMIFS('PCO Log'!$E25:$SJ25,'PCO Log'!$E$8:$SJ$8,'Graph Data'!AL$187,'PCO Log'!$E$4:$SJ$4,"&lt;&gt;Bid Package")</f>
        <v>0</v>
      </c>
      <c r="AM202" s="276">
        <f>SUMIFS('PCO Log'!$E25:$SJ25,'PCO Log'!$E$8:$SJ$8,'Graph Data'!AM$187,'PCO Log'!$E$4:$SJ$4,"&lt;&gt;Bid Package")</f>
        <v>0</v>
      </c>
      <c r="AN202" s="276">
        <f>SUMIFS('PCO Log'!$E25:$SJ25,'PCO Log'!$E$8:$SJ$8,'Graph Data'!AN$187,'PCO Log'!$E$4:$SJ$4,"&lt;&gt;Bid Package")</f>
        <v>0</v>
      </c>
      <c r="AO202" s="276">
        <f>SUMIFS('PCO Log'!$E25:$SJ25,'PCO Log'!$E$8:$SJ$8,'Graph Data'!AO$187,'PCO Log'!$E$4:$SJ$4,"&lt;&gt;Bid Package")</f>
        <v>0</v>
      </c>
      <c r="AP202" s="276">
        <f>SUMIFS('PCO Log'!$E25:$SJ25,'PCO Log'!$E$8:$SJ$8,'Graph Data'!AP$187,'PCO Log'!$E$4:$SJ$4,"&lt;&gt;Bid Package")</f>
        <v>0</v>
      </c>
      <c r="AQ202" s="276">
        <f>SUMIFS('PCO Log'!$E25:$SJ25,'PCO Log'!$E$8:$SJ$8,'Graph Data'!AQ$187,'PCO Log'!$E$4:$SJ$4,"&lt;&gt;Bid Package")</f>
        <v>0</v>
      </c>
      <c r="AR202" s="276">
        <f>SUMIFS('PCO Log'!$E25:$SJ25,'PCO Log'!$E$8:$SJ$8,'Graph Data'!AR$187,'PCO Log'!$E$4:$SJ$4,"&lt;&gt;Bid Package")</f>
        <v>0</v>
      </c>
      <c r="AS202" s="276">
        <f>SUMIFS('PCO Log'!$E25:$SJ25,'PCO Log'!$E$8:$SJ$8,'Graph Data'!AS$187,'PCO Log'!$E$4:$SJ$4,"&lt;&gt;Bid Package")</f>
        <v>0</v>
      </c>
      <c r="AT202" s="276">
        <f>SUMIFS('PCO Log'!$E25:$SJ25,'PCO Log'!$E$8:$SJ$8,'Graph Data'!AT$187,'PCO Log'!$E$4:$SJ$4,"&lt;&gt;Bid Package")</f>
        <v>0</v>
      </c>
      <c r="AU202" s="276">
        <f>SUMIFS('PCO Log'!$E25:$SJ25,'PCO Log'!$E$8:$SJ$8,'Graph Data'!AU$187,'PCO Log'!$E$4:$SJ$4,"&lt;&gt;Bid Package")</f>
        <v>0</v>
      </c>
      <c r="AV202" s="276">
        <f>SUMIFS('PCO Log'!$E25:$SJ25,'PCO Log'!$E$8:$SJ$8,'Graph Data'!AV$187,'PCO Log'!$E$4:$SJ$4,"&lt;&gt;Bid Package")</f>
        <v>0</v>
      </c>
      <c r="AW202" s="276">
        <f>SUMIFS('PCO Log'!$E25:$SJ25,'PCO Log'!$E$8:$SJ$8,'Graph Data'!AW$187,'PCO Log'!$E$4:$SJ$4,"&lt;&gt;Bid Package")</f>
        <v>0</v>
      </c>
      <c r="AX202" s="276">
        <f>SUMIFS('PCO Log'!$E25:$SJ25,'PCO Log'!$E$8:$SJ$8,'Graph Data'!AX$187,'PCO Log'!$E$4:$SJ$4,"&lt;&gt;Bid Package")</f>
        <v>0</v>
      </c>
      <c r="AY202" s="276">
        <f>SUMIFS('PCO Log'!$E25:$SJ25,'PCO Log'!$E$8:$SJ$8,'Graph Data'!AY$187,'PCO Log'!$E$4:$SJ$4,"&lt;&gt;Bid Package")</f>
        <v>0</v>
      </c>
      <c r="AZ202" s="276">
        <f>SUMIFS('PCO Log'!$E25:$SJ25,'PCO Log'!$E$8:$SJ$8,'Graph Data'!AZ$187,'PCO Log'!$E$4:$SJ$4,"&lt;&gt;Bid Package")</f>
        <v>0</v>
      </c>
      <c r="BA202" s="276">
        <f>SUMIFS('PCO Log'!$E25:$SJ25,'PCO Log'!$E$8:$SJ$8,'Graph Data'!BA$187,'PCO Log'!$E$4:$SJ$4,"&lt;&gt;Bid Package")</f>
        <v>0</v>
      </c>
      <c r="BB202" s="276">
        <f>SUMIFS('PCO Log'!$E25:$SJ25,'PCO Log'!$E$8:$SJ$8,'Graph Data'!BB$187,'PCO Log'!$E$4:$SJ$4,"&lt;&gt;Bid Package")</f>
        <v>0</v>
      </c>
      <c r="BC202" s="276">
        <f>SUMIFS('PCO Log'!$E25:$SJ25,'PCO Log'!$E$8:$SJ$8,'Graph Data'!BC$187,'PCO Log'!$E$4:$SJ$4,"&lt;&gt;Bid Package")</f>
        <v>0</v>
      </c>
      <c r="BD202" s="276">
        <f>SUMIFS('PCO Log'!$E25:$SJ25,'PCO Log'!$E$8:$SJ$8,'Graph Data'!BD$187,'PCO Log'!$E$4:$SJ$4,"&lt;&gt;Bid Package")</f>
        <v>0</v>
      </c>
      <c r="BE202" s="276">
        <f>SUMIFS('PCO Log'!$E25:$SJ25,'PCO Log'!$E$8:$SJ$8,'Graph Data'!BE$187,'PCO Log'!$E$4:$SJ$4,"&lt;&gt;Bid Package")</f>
        <v>0</v>
      </c>
      <c r="BF202" s="276">
        <f>SUMIFS('PCO Log'!$E25:$SJ25,'PCO Log'!$E$8:$SJ$8,'Graph Data'!BF$187,'PCO Log'!$E$4:$SJ$4,"&lt;&gt;Bid Package")</f>
        <v>0</v>
      </c>
      <c r="BG202" s="276">
        <f>SUMIFS('PCO Log'!$E25:$SJ25,'PCO Log'!$E$8:$SJ$8,'Graph Data'!BG$187,'PCO Log'!$E$4:$SJ$4,"&lt;&gt;Bid Package")</f>
        <v>0</v>
      </c>
      <c r="BH202" s="276">
        <f>SUMIFS('PCO Log'!$E25:$SJ25,'PCO Log'!$E$8:$SJ$8,'Graph Data'!BH$187,'PCO Log'!$E$4:$SJ$4,"&lt;&gt;Bid Package")</f>
        <v>0</v>
      </c>
      <c r="BI202" s="276">
        <f>SUMIFS('PCO Log'!$E25:$SJ25,'PCO Log'!$E$8:$SJ$8,'Graph Data'!BI$187,'PCO Log'!$E$4:$SJ$4,"&lt;&gt;Bid Package")</f>
        <v>0</v>
      </c>
      <c r="BJ202" s="276">
        <f>SUMIFS('PCO Log'!$E25:$SJ25,'PCO Log'!$E$8:$SJ$8,'Graph Data'!BJ$187,'PCO Log'!$E$4:$SJ$4,"&lt;&gt;Bid Package")</f>
        <v>0</v>
      </c>
      <c r="BK202" s="276">
        <f>SUMIFS('PCO Log'!$E25:$SJ25,'PCO Log'!$E$8:$SJ$8,'Graph Data'!BK$187,'PCO Log'!$E$4:$SJ$4,"&lt;&gt;Bid Package")</f>
        <v>0</v>
      </c>
      <c r="BL202" s="276">
        <f>SUMIFS('PCO Log'!$E25:$SJ25,'PCO Log'!$E$8:$SJ$8,'Graph Data'!BL$187,'PCO Log'!$E$4:$SJ$4,"&lt;&gt;Bid Package")</f>
        <v>0</v>
      </c>
      <c r="BM202" s="276">
        <f>SUMIFS('PCO Log'!$E25:$SJ25,'PCO Log'!$E$8:$SJ$8,'Graph Data'!BM$187,'PCO Log'!$E$4:$SJ$4,"&lt;&gt;Bid Package")</f>
        <v>0</v>
      </c>
      <c r="BN202" s="276">
        <f>SUMIFS('PCO Log'!$E25:$SJ25,'PCO Log'!$E$8:$SJ$8,'Graph Data'!BN$187,'PCO Log'!$E$4:$SJ$4,"&lt;&gt;Bid Package")</f>
        <v>0</v>
      </c>
      <c r="BO202" s="276">
        <f>SUMIFS('PCO Log'!$E25:$SJ25,'PCO Log'!$E$8:$SJ$8,'Graph Data'!BO$187,'PCO Log'!$E$4:$SJ$4,"&lt;&gt;Bid Package")</f>
        <v>0</v>
      </c>
      <c r="BP202" s="276">
        <f>SUMIFS('PCO Log'!$E25:$SJ25,'PCO Log'!$E$8:$SJ$8,'Graph Data'!BP$187,'PCO Log'!$E$4:$SJ$4,"&lt;&gt;Bid Package")</f>
        <v>0</v>
      </c>
      <c r="BQ202" s="276">
        <f>SUMIFS('PCO Log'!$E25:$SJ25,'PCO Log'!$E$8:$SJ$8,'Graph Data'!BQ$187,'PCO Log'!$E$4:$SJ$4,"&lt;&gt;Bid Package")</f>
        <v>0</v>
      </c>
      <c r="BR202" s="276">
        <f>SUMIFS('PCO Log'!$E25:$SJ25,'PCO Log'!$E$8:$SJ$8,'Graph Data'!BR$187,'PCO Log'!$E$4:$SJ$4,"&lt;&gt;Bid Package")</f>
        <v>0</v>
      </c>
      <c r="BS202" s="276">
        <f>SUMIFS('PCO Log'!$E25:$SJ25,'PCO Log'!$E$8:$SJ$8,'Graph Data'!BS$187,'PCO Log'!$E$4:$SJ$4,"&lt;&gt;Bid Package")</f>
        <v>0</v>
      </c>
      <c r="BT202" s="276">
        <f>SUMIFS('PCO Log'!$E25:$SJ25,'PCO Log'!$E$8:$SJ$8,'Graph Data'!BT$187,'PCO Log'!$E$4:$SJ$4,"&lt;&gt;Bid Package")</f>
        <v>0</v>
      </c>
      <c r="BU202" s="276">
        <f>SUMIFS('PCO Log'!$E25:$SJ25,'PCO Log'!$E$8:$SJ$8,'Graph Data'!BU$187,'PCO Log'!$E$4:$SJ$4,"&lt;&gt;Bid Package")</f>
        <v>0</v>
      </c>
      <c r="BV202" s="276">
        <f>SUMIFS('PCO Log'!$E25:$SJ25,'PCO Log'!$E$8:$SJ$8,'Graph Data'!BV$187,'PCO Log'!$E$4:$SJ$4,"&lt;&gt;Bid Package")</f>
        <v>0</v>
      </c>
      <c r="BW202" s="276">
        <f>SUMIFS('PCO Log'!$E25:$SJ25,'PCO Log'!$E$8:$SJ$8,'Graph Data'!BW$187,'PCO Log'!$E$4:$SJ$4,"&lt;&gt;Bid Package")</f>
        <v>0</v>
      </c>
    </row>
    <row r="203" spans="1:75" x14ac:dyDescent="0.25">
      <c r="A203" s="273" t="s">
        <v>564</v>
      </c>
      <c r="B203" s="273">
        <f>'PCO Log'!GX6</f>
        <v>0</v>
      </c>
      <c r="C203" s="273">
        <f>'PCO Log'!GX4</f>
        <v>0</v>
      </c>
      <c r="D203" s="273">
        <f>'PCO Log'!GX7</f>
        <v>0</v>
      </c>
      <c r="E203" s="273">
        <f>'PCO Log'!GX3</f>
        <v>0</v>
      </c>
      <c r="F203" s="276">
        <f>'PCO Log'!GX9</f>
        <v>0</v>
      </c>
      <c r="G203" s="277">
        <f>'PCO Log'!GX5</f>
        <v>0</v>
      </c>
      <c r="J203" s="279"/>
      <c r="O203" s="273" t="str">
        <f t="shared" si="2"/>
        <v>Demolition</v>
      </c>
      <c r="P203" s="276">
        <f>SUMIFS('PCO Log'!$E26:$SJ26,'PCO Log'!$E$8:$SJ$8,'Graph Data'!P$187,'PCO Log'!$E$4:$SJ$4,"&lt;&gt;Bid Package")</f>
        <v>0</v>
      </c>
      <c r="Q203" s="276">
        <f>SUMIFS('PCO Log'!$E26:$SJ26,'PCO Log'!$E$8:$SJ$8,'Graph Data'!Q$187,'PCO Log'!$E$4:$SJ$4,"&lt;&gt;Bid Package")</f>
        <v>0</v>
      </c>
      <c r="R203" s="276">
        <f>SUMIFS('PCO Log'!$E26:$SJ26,'PCO Log'!$E$8:$SJ$8,'Graph Data'!R$187,'PCO Log'!$E$4:$SJ$4,"&lt;&gt;Bid Package")</f>
        <v>0</v>
      </c>
      <c r="S203" s="276">
        <f>SUMIFS('PCO Log'!$E26:$SJ26,'PCO Log'!$E$8:$SJ$8,'Graph Data'!S$187,'PCO Log'!$E$4:$SJ$4,"&lt;&gt;Bid Package")</f>
        <v>0</v>
      </c>
      <c r="T203" s="276">
        <f>SUMIFS('PCO Log'!$E26:$SJ26,'PCO Log'!$E$8:$SJ$8,'Graph Data'!T$187,'PCO Log'!$E$4:$SJ$4,"&lt;&gt;Bid Package")</f>
        <v>0</v>
      </c>
      <c r="U203" s="276">
        <f>SUMIFS('PCO Log'!$E26:$SJ26,'PCO Log'!$E$8:$SJ$8,'Graph Data'!U$187,'PCO Log'!$E$4:$SJ$4,"&lt;&gt;Bid Package")</f>
        <v>0</v>
      </c>
      <c r="V203" s="276">
        <f>SUMIFS('PCO Log'!$E26:$SJ26,'PCO Log'!$E$8:$SJ$8,'Graph Data'!V$187,'PCO Log'!$E$4:$SJ$4,"&lt;&gt;Bid Package")</f>
        <v>0</v>
      </c>
      <c r="W203" s="276">
        <f>SUMIFS('PCO Log'!$E26:$SJ26,'PCO Log'!$E$8:$SJ$8,'Graph Data'!W$187,'PCO Log'!$E$4:$SJ$4,"&lt;&gt;Bid Package")</f>
        <v>0</v>
      </c>
      <c r="X203" s="276">
        <f>SUMIFS('PCO Log'!$E26:$SJ26,'PCO Log'!$E$8:$SJ$8,'Graph Data'!X$187,'PCO Log'!$E$4:$SJ$4,"&lt;&gt;Bid Package")</f>
        <v>0</v>
      </c>
      <c r="Y203" s="276">
        <f>SUMIFS('PCO Log'!$E26:$SJ26,'PCO Log'!$E$8:$SJ$8,'Graph Data'!Y$187,'PCO Log'!$E$4:$SJ$4,"&lt;&gt;Bid Package")</f>
        <v>0</v>
      </c>
      <c r="Z203" s="276">
        <f>SUMIFS('PCO Log'!$E26:$SJ26,'PCO Log'!$E$8:$SJ$8,'Graph Data'!Z$187,'PCO Log'!$E$4:$SJ$4,"&lt;&gt;Bid Package")</f>
        <v>0</v>
      </c>
      <c r="AA203" s="276">
        <f>SUMIFS('PCO Log'!$E26:$SJ26,'PCO Log'!$E$8:$SJ$8,'Graph Data'!AA$187,'PCO Log'!$E$4:$SJ$4,"&lt;&gt;Bid Package")</f>
        <v>0</v>
      </c>
      <c r="AB203" s="276">
        <f>SUMIFS('PCO Log'!$E26:$SJ26,'PCO Log'!$E$8:$SJ$8,'Graph Data'!AB$187,'PCO Log'!$E$4:$SJ$4,"&lt;&gt;Bid Package")</f>
        <v>0</v>
      </c>
      <c r="AC203" s="276">
        <f>SUMIFS('PCO Log'!$E26:$SJ26,'PCO Log'!$E$8:$SJ$8,'Graph Data'!AC$187,'PCO Log'!$E$4:$SJ$4,"&lt;&gt;Bid Package")</f>
        <v>0</v>
      </c>
      <c r="AD203" s="276">
        <f>SUMIFS('PCO Log'!$E26:$SJ26,'PCO Log'!$E$8:$SJ$8,'Graph Data'!AD$187,'PCO Log'!$E$4:$SJ$4,"&lt;&gt;Bid Package")</f>
        <v>0</v>
      </c>
      <c r="AE203" s="276">
        <f>SUMIFS('PCO Log'!$E26:$SJ26,'PCO Log'!$E$8:$SJ$8,'Graph Data'!AE$187,'PCO Log'!$E$4:$SJ$4,"&lt;&gt;Bid Package")</f>
        <v>0</v>
      </c>
      <c r="AF203" s="276">
        <f>SUMIFS('PCO Log'!$E26:$SJ26,'PCO Log'!$E$8:$SJ$8,'Graph Data'!AF$187,'PCO Log'!$E$4:$SJ$4,"&lt;&gt;Bid Package")</f>
        <v>0</v>
      </c>
      <c r="AG203" s="276">
        <f>SUMIFS('PCO Log'!$E26:$SJ26,'PCO Log'!$E$8:$SJ$8,'Graph Data'!AG$187,'PCO Log'!$E$4:$SJ$4,"&lt;&gt;Bid Package")</f>
        <v>0</v>
      </c>
      <c r="AH203" s="276">
        <f>SUMIFS('PCO Log'!$E26:$SJ26,'PCO Log'!$E$8:$SJ$8,'Graph Data'!AH$187,'PCO Log'!$E$4:$SJ$4,"&lt;&gt;Bid Package")</f>
        <v>0</v>
      </c>
      <c r="AI203" s="276">
        <f>SUMIFS('PCO Log'!$E26:$SJ26,'PCO Log'!$E$8:$SJ$8,'Graph Data'!AI$187,'PCO Log'!$E$4:$SJ$4,"&lt;&gt;Bid Package")</f>
        <v>0</v>
      </c>
      <c r="AJ203" s="276">
        <f>SUMIFS('PCO Log'!$E26:$SJ26,'PCO Log'!$E$8:$SJ$8,'Graph Data'!AJ$187,'PCO Log'!$E$4:$SJ$4,"&lt;&gt;Bid Package")</f>
        <v>0</v>
      </c>
      <c r="AK203" s="276">
        <f>SUMIFS('PCO Log'!$E26:$SJ26,'PCO Log'!$E$8:$SJ$8,'Graph Data'!AK$187,'PCO Log'!$E$4:$SJ$4,"&lt;&gt;Bid Package")</f>
        <v>0</v>
      </c>
      <c r="AL203" s="276">
        <f>SUMIFS('PCO Log'!$E26:$SJ26,'PCO Log'!$E$8:$SJ$8,'Graph Data'!AL$187,'PCO Log'!$E$4:$SJ$4,"&lt;&gt;Bid Package")</f>
        <v>0</v>
      </c>
      <c r="AM203" s="276">
        <f>SUMIFS('PCO Log'!$E26:$SJ26,'PCO Log'!$E$8:$SJ$8,'Graph Data'!AM$187,'PCO Log'!$E$4:$SJ$4,"&lt;&gt;Bid Package")</f>
        <v>0</v>
      </c>
      <c r="AN203" s="276">
        <f>SUMIFS('PCO Log'!$E26:$SJ26,'PCO Log'!$E$8:$SJ$8,'Graph Data'!AN$187,'PCO Log'!$E$4:$SJ$4,"&lt;&gt;Bid Package")</f>
        <v>0</v>
      </c>
      <c r="AO203" s="276">
        <f>SUMIFS('PCO Log'!$E26:$SJ26,'PCO Log'!$E$8:$SJ$8,'Graph Data'!AO$187,'PCO Log'!$E$4:$SJ$4,"&lt;&gt;Bid Package")</f>
        <v>0</v>
      </c>
      <c r="AP203" s="276">
        <f>SUMIFS('PCO Log'!$E26:$SJ26,'PCO Log'!$E$8:$SJ$8,'Graph Data'!AP$187,'PCO Log'!$E$4:$SJ$4,"&lt;&gt;Bid Package")</f>
        <v>0</v>
      </c>
      <c r="AQ203" s="276">
        <f>SUMIFS('PCO Log'!$E26:$SJ26,'PCO Log'!$E$8:$SJ$8,'Graph Data'!AQ$187,'PCO Log'!$E$4:$SJ$4,"&lt;&gt;Bid Package")</f>
        <v>0</v>
      </c>
      <c r="AR203" s="276">
        <f>SUMIFS('PCO Log'!$E26:$SJ26,'PCO Log'!$E$8:$SJ$8,'Graph Data'!AR$187,'PCO Log'!$E$4:$SJ$4,"&lt;&gt;Bid Package")</f>
        <v>0</v>
      </c>
      <c r="AS203" s="276">
        <f>SUMIFS('PCO Log'!$E26:$SJ26,'PCO Log'!$E$8:$SJ$8,'Graph Data'!AS$187,'PCO Log'!$E$4:$SJ$4,"&lt;&gt;Bid Package")</f>
        <v>0</v>
      </c>
      <c r="AT203" s="276">
        <f>SUMIFS('PCO Log'!$E26:$SJ26,'PCO Log'!$E$8:$SJ$8,'Graph Data'!AT$187,'PCO Log'!$E$4:$SJ$4,"&lt;&gt;Bid Package")</f>
        <v>0</v>
      </c>
      <c r="AU203" s="276">
        <f>SUMIFS('PCO Log'!$E26:$SJ26,'PCO Log'!$E$8:$SJ$8,'Graph Data'!AU$187,'PCO Log'!$E$4:$SJ$4,"&lt;&gt;Bid Package")</f>
        <v>0</v>
      </c>
      <c r="AV203" s="276">
        <f>SUMIFS('PCO Log'!$E26:$SJ26,'PCO Log'!$E$8:$SJ$8,'Graph Data'!AV$187,'PCO Log'!$E$4:$SJ$4,"&lt;&gt;Bid Package")</f>
        <v>0</v>
      </c>
      <c r="AW203" s="276">
        <f>SUMIFS('PCO Log'!$E26:$SJ26,'PCO Log'!$E$8:$SJ$8,'Graph Data'!AW$187,'PCO Log'!$E$4:$SJ$4,"&lt;&gt;Bid Package")</f>
        <v>0</v>
      </c>
      <c r="AX203" s="276">
        <f>SUMIFS('PCO Log'!$E26:$SJ26,'PCO Log'!$E$8:$SJ$8,'Graph Data'!AX$187,'PCO Log'!$E$4:$SJ$4,"&lt;&gt;Bid Package")</f>
        <v>0</v>
      </c>
      <c r="AY203" s="276">
        <f>SUMIFS('PCO Log'!$E26:$SJ26,'PCO Log'!$E$8:$SJ$8,'Graph Data'!AY$187,'PCO Log'!$E$4:$SJ$4,"&lt;&gt;Bid Package")</f>
        <v>0</v>
      </c>
      <c r="AZ203" s="276">
        <f>SUMIFS('PCO Log'!$E26:$SJ26,'PCO Log'!$E$8:$SJ$8,'Graph Data'!AZ$187,'PCO Log'!$E$4:$SJ$4,"&lt;&gt;Bid Package")</f>
        <v>0</v>
      </c>
      <c r="BA203" s="276">
        <f>SUMIFS('PCO Log'!$E26:$SJ26,'PCO Log'!$E$8:$SJ$8,'Graph Data'!BA$187,'PCO Log'!$E$4:$SJ$4,"&lt;&gt;Bid Package")</f>
        <v>0</v>
      </c>
      <c r="BB203" s="276">
        <f>SUMIFS('PCO Log'!$E26:$SJ26,'PCO Log'!$E$8:$SJ$8,'Graph Data'!BB$187,'PCO Log'!$E$4:$SJ$4,"&lt;&gt;Bid Package")</f>
        <v>0</v>
      </c>
      <c r="BC203" s="276">
        <f>SUMIFS('PCO Log'!$E26:$SJ26,'PCO Log'!$E$8:$SJ$8,'Graph Data'!BC$187,'PCO Log'!$E$4:$SJ$4,"&lt;&gt;Bid Package")</f>
        <v>0</v>
      </c>
      <c r="BD203" s="276">
        <f>SUMIFS('PCO Log'!$E26:$SJ26,'PCO Log'!$E$8:$SJ$8,'Graph Data'!BD$187,'PCO Log'!$E$4:$SJ$4,"&lt;&gt;Bid Package")</f>
        <v>0</v>
      </c>
      <c r="BE203" s="276">
        <f>SUMIFS('PCO Log'!$E26:$SJ26,'PCO Log'!$E$8:$SJ$8,'Graph Data'!BE$187,'PCO Log'!$E$4:$SJ$4,"&lt;&gt;Bid Package")</f>
        <v>0</v>
      </c>
      <c r="BF203" s="276">
        <f>SUMIFS('PCO Log'!$E26:$SJ26,'PCO Log'!$E$8:$SJ$8,'Graph Data'!BF$187,'PCO Log'!$E$4:$SJ$4,"&lt;&gt;Bid Package")</f>
        <v>0</v>
      </c>
      <c r="BG203" s="276">
        <f>SUMIFS('PCO Log'!$E26:$SJ26,'PCO Log'!$E$8:$SJ$8,'Graph Data'!BG$187,'PCO Log'!$E$4:$SJ$4,"&lt;&gt;Bid Package")</f>
        <v>0</v>
      </c>
      <c r="BH203" s="276">
        <f>SUMIFS('PCO Log'!$E26:$SJ26,'PCO Log'!$E$8:$SJ$8,'Graph Data'!BH$187,'PCO Log'!$E$4:$SJ$4,"&lt;&gt;Bid Package")</f>
        <v>0</v>
      </c>
      <c r="BI203" s="276">
        <f>SUMIFS('PCO Log'!$E26:$SJ26,'PCO Log'!$E$8:$SJ$8,'Graph Data'!BI$187,'PCO Log'!$E$4:$SJ$4,"&lt;&gt;Bid Package")</f>
        <v>0</v>
      </c>
      <c r="BJ203" s="276">
        <f>SUMIFS('PCO Log'!$E26:$SJ26,'PCO Log'!$E$8:$SJ$8,'Graph Data'!BJ$187,'PCO Log'!$E$4:$SJ$4,"&lt;&gt;Bid Package")</f>
        <v>0</v>
      </c>
      <c r="BK203" s="276">
        <f>SUMIFS('PCO Log'!$E26:$SJ26,'PCO Log'!$E$8:$SJ$8,'Graph Data'!BK$187,'PCO Log'!$E$4:$SJ$4,"&lt;&gt;Bid Package")</f>
        <v>0</v>
      </c>
      <c r="BL203" s="276">
        <f>SUMIFS('PCO Log'!$E26:$SJ26,'PCO Log'!$E$8:$SJ$8,'Graph Data'!BL$187,'PCO Log'!$E$4:$SJ$4,"&lt;&gt;Bid Package")</f>
        <v>0</v>
      </c>
      <c r="BM203" s="276">
        <f>SUMIFS('PCO Log'!$E26:$SJ26,'PCO Log'!$E$8:$SJ$8,'Graph Data'!BM$187,'PCO Log'!$E$4:$SJ$4,"&lt;&gt;Bid Package")</f>
        <v>0</v>
      </c>
      <c r="BN203" s="276">
        <f>SUMIFS('PCO Log'!$E26:$SJ26,'PCO Log'!$E$8:$SJ$8,'Graph Data'!BN$187,'PCO Log'!$E$4:$SJ$4,"&lt;&gt;Bid Package")</f>
        <v>0</v>
      </c>
      <c r="BO203" s="276">
        <f>SUMIFS('PCO Log'!$E26:$SJ26,'PCO Log'!$E$8:$SJ$8,'Graph Data'!BO$187,'PCO Log'!$E$4:$SJ$4,"&lt;&gt;Bid Package")</f>
        <v>0</v>
      </c>
      <c r="BP203" s="276">
        <f>SUMIFS('PCO Log'!$E26:$SJ26,'PCO Log'!$E$8:$SJ$8,'Graph Data'!BP$187,'PCO Log'!$E$4:$SJ$4,"&lt;&gt;Bid Package")</f>
        <v>0</v>
      </c>
      <c r="BQ203" s="276">
        <f>SUMIFS('PCO Log'!$E26:$SJ26,'PCO Log'!$E$8:$SJ$8,'Graph Data'!BQ$187,'PCO Log'!$E$4:$SJ$4,"&lt;&gt;Bid Package")</f>
        <v>0</v>
      </c>
      <c r="BR203" s="276">
        <f>SUMIFS('PCO Log'!$E26:$SJ26,'PCO Log'!$E$8:$SJ$8,'Graph Data'!BR$187,'PCO Log'!$E$4:$SJ$4,"&lt;&gt;Bid Package")</f>
        <v>0</v>
      </c>
      <c r="BS203" s="276">
        <f>SUMIFS('PCO Log'!$E26:$SJ26,'PCO Log'!$E$8:$SJ$8,'Graph Data'!BS$187,'PCO Log'!$E$4:$SJ$4,"&lt;&gt;Bid Package")</f>
        <v>0</v>
      </c>
      <c r="BT203" s="276">
        <f>SUMIFS('PCO Log'!$E26:$SJ26,'PCO Log'!$E$8:$SJ$8,'Graph Data'!BT$187,'PCO Log'!$E$4:$SJ$4,"&lt;&gt;Bid Package")</f>
        <v>0</v>
      </c>
      <c r="BU203" s="276">
        <f>SUMIFS('PCO Log'!$E26:$SJ26,'PCO Log'!$E$8:$SJ$8,'Graph Data'!BU$187,'PCO Log'!$E$4:$SJ$4,"&lt;&gt;Bid Package")</f>
        <v>0</v>
      </c>
      <c r="BV203" s="276">
        <f>SUMIFS('PCO Log'!$E26:$SJ26,'PCO Log'!$E$8:$SJ$8,'Graph Data'!BV$187,'PCO Log'!$E$4:$SJ$4,"&lt;&gt;Bid Package")</f>
        <v>0</v>
      </c>
      <c r="BW203" s="276">
        <f>SUMIFS('PCO Log'!$E26:$SJ26,'PCO Log'!$E$8:$SJ$8,'Graph Data'!BW$187,'PCO Log'!$E$4:$SJ$4,"&lt;&gt;Bid Package")</f>
        <v>0</v>
      </c>
    </row>
    <row r="204" spans="1:75" x14ac:dyDescent="0.25">
      <c r="A204" s="273" t="s">
        <v>565</v>
      </c>
      <c r="B204" s="273">
        <f>'PCO Log'!GY6</f>
        <v>0</v>
      </c>
      <c r="C204" s="273">
        <f>'PCO Log'!GY4</f>
        <v>0</v>
      </c>
      <c r="D204" s="273">
        <f>'PCO Log'!GY7</f>
        <v>0</v>
      </c>
      <c r="E204" s="273">
        <f>'PCO Log'!GY3</f>
        <v>0</v>
      </c>
      <c r="F204" s="276">
        <f>'PCO Log'!GY9</f>
        <v>0</v>
      </c>
      <c r="G204" s="277">
        <f>'PCO Log'!GY5</f>
        <v>0</v>
      </c>
      <c r="J204" s="279"/>
      <c r="O204" s="273" t="str">
        <f t="shared" si="2"/>
        <v>Asbestos Abatement</v>
      </c>
      <c r="P204" s="276">
        <f>SUMIFS('PCO Log'!$E27:$SJ27,'PCO Log'!$E$8:$SJ$8,'Graph Data'!P$187,'PCO Log'!$E$4:$SJ$4,"&lt;&gt;Bid Package")</f>
        <v>0</v>
      </c>
      <c r="Q204" s="276">
        <f>SUMIFS('PCO Log'!$E27:$SJ27,'PCO Log'!$E$8:$SJ$8,'Graph Data'!Q$187,'PCO Log'!$E$4:$SJ$4,"&lt;&gt;Bid Package")</f>
        <v>0</v>
      </c>
      <c r="R204" s="276">
        <f>SUMIFS('PCO Log'!$E27:$SJ27,'PCO Log'!$E$8:$SJ$8,'Graph Data'!R$187,'PCO Log'!$E$4:$SJ$4,"&lt;&gt;Bid Package")</f>
        <v>0</v>
      </c>
      <c r="S204" s="276">
        <f>SUMIFS('PCO Log'!$E27:$SJ27,'PCO Log'!$E$8:$SJ$8,'Graph Data'!S$187,'PCO Log'!$E$4:$SJ$4,"&lt;&gt;Bid Package")</f>
        <v>0</v>
      </c>
      <c r="T204" s="276">
        <f>SUMIFS('PCO Log'!$E27:$SJ27,'PCO Log'!$E$8:$SJ$8,'Graph Data'!T$187,'PCO Log'!$E$4:$SJ$4,"&lt;&gt;Bid Package")</f>
        <v>0</v>
      </c>
      <c r="U204" s="276">
        <f>SUMIFS('PCO Log'!$E27:$SJ27,'PCO Log'!$E$8:$SJ$8,'Graph Data'!U$187,'PCO Log'!$E$4:$SJ$4,"&lt;&gt;Bid Package")</f>
        <v>0</v>
      </c>
      <c r="V204" s="276">
        <f>SUMIFS('PCO Log'!$E27:$SJ27,'PCO Log'!$E$8:$SJ$8,'Graph Data'!V$187,'PCO Log'!$E$4:$SJ$4,"&lt;&gt;Bid Package")</f>
        <v>0</v>
      </c>
      <c r="W204" s="276">
        <f>SUMIFS('PCO Log'!$E27:$SJ27,'PCO Log'!$E$8:$SJ$8,'Graph Data'!W$187,'PCO Log'!$E$4:$SJ$4,"&lt;&gt;Bid Package")</f>
        <v>0</v>
      </c>
      <c r="X204" s="276">
        <f>SUMIFS('PCO Log'!$E27:$SJ27,'PCO Log'!$E$8:$SJ$8,'Graph Data'!X$187,'PCO Log'!$E$4:$SJ$4,"&lt;&gt;Bid Package")</f>
        <v>0</v>
      </c>
      <c r="Y204" s="276">
        <f>SUMIFS('PCO Log'!$E27:$SJ27,'PCO Log'!$E$8:$SJ$8,'Graph Data'!Y$187,'PCO Log'!$E$4:$SJ$4,"&lt;&gt;Bid Package")</f>
        <v>0</v>
      </c>
      <c r="Z204" s="276">
        <f>SUMIFS('PCO Log'!$E27:$SJ27,'PCO Log'!$E$8:$SJ$8,'Graph Data'!Z$187,'PCO Log'!$E$4:$SJ$4,"&lt;&gt;Bid Package")</f>
        <v>0</v>
      </c>
      <c r="AA204" s="276">
        <f>SUMIFS('PCO Log'!$E27:$SJ27,'PCO Log'!$E$8:$SJ$8,'Graph Data'!AA$187,'PCO Log'!$E$4:$SJ$4,"&lt;&gt;Bid Package")</f>
        <v>0</v>
      </c>
      <c r="AB204" s="276">
        <f>SUMIFS('PCO Log'!$E27:$SJ27,'PCO Log'!$E$8:$SJ$8,'Graph Data'!AB$187,'PCO Log'!$E$4:$SJ$4,"&lt;&gt;Bid Package")</f>
        <v>0</v>
      </c>
      <c r="AC204" s="276">
        <f>SUMIFS('PCO Log'!$E27:$SJ27,'PCO Log'!$E$8:$SJ$8,'Graph Data'!AC$187,'PCO Log'!$E$4:$SJ$4,"&lt;&gt;Bid Package")</f>
        <v>0</v>
      </c>
      <c r="AD204" s="276">
        <f>SUMIFS('PCO Log'!$E27:$SJ27,'PCO Log'!$E$8:$SJ$8,'Graph Data'!AD$187,'PCO Log'!$E$4:$SJ$4,"&lt;&gt;Bid Package")</f>
        <v>0</v>
      </c>
      <c r="AE204" s="276">
        <f>SUMIFS('PCO Log'!$E27:$SJ27,'PCO Log'!$E$8:$SJ$8,'Graph Data'!AE$187,'PCO Log'!$E$4:$SJ$4,"&lt;&gt;Bid Package")</f>
        <v>0</v>
      </c>
      <c r="AF204" s="276">
        <f>SUMIFS('PCO Log'!$E27:$SJ27,'PCO Log'!$E$8:$SJ$8,'Graph Data'!AF$187,'PCO Log'!$E$4:$SJ$4,"&lt;&gt;Bid Package")</f>
        <v>0</v>
      </c>
      <c r="AG204" s="276">
        <f>SUMIFS('PCO Log'!$E27:$SJ27,'PCO Log'!$E$8:$SJ$8,'Graph Data'!AG$187,'PCO Log'!$E$4:$SJ$4,"&lt;&gt;Bid Package")</f>
        <v>0</v>
      </c>
      <c r="AH204" s="276">
        <f>SUMIFS('PCO Log'!$E27:$SJ27,'PCO Log'!$E$8:$SJ$8,'Graph Data'!AH$187,'PCO Log'!$E$4:$SJ$4,"&lt;&gt;Bid Package")</f>
        <v>0</v>
      </c>
      <c r="AI204" s="276">
        <f>SUMIFS('PCO Log'!$E27:$SJ27,'PCO Log'!$E$8:$SJ$8,'Graph Data'!AI$187,'PCO Log'!$E$4:$SJ$4,"&lt;&gt;Bid Package")</f>
        <v>0</v>
      </c>
      <c r="AJ204" s="276">
        <f>SUMIFS('PCO Log'!$E27:$SJ27,'PCO Log'!$E$8:$SJ$8,'Graph Data'!AJ$187,'PCO Log'!$E$4:$SJ$4,"&lt;&gt;Bid Package")</f>
        <v>0</v>
      </c>
      <c r="AK204" s="276">
        <f>SUMIFS('PCO Log'!$E27:$SJ27,'PCO Log'!$E$8:$SJ$8,'Graph Data'!AK$187,'PCO Log'!$E$4:$SJ$4,"&lt;&gt;Bid Package")</f>
        <v>0</v>
      </c>
      <c r="AL204" s="276">
        <f>SUMIFS('PCO Log'!$E27:$SJ27,'PCO Log'!$E$8:$SJ$8,'Graph Data'!AL$187,'PCO Log'!$E$4:$SJ$4,"&lt;&gt;Bid Package")</f>
        <v>0</v>
      </c>
      <c r="AM204" s="276">
        <f>SUMIFS('PCO Log'!$E27:$SJ27,'PCO Log'!$E$8:$SJ$8,'Graph Data'!AM$187,'PCO Log'!$E$4:$SJ$4,"&lt;&gt;Bid Package")</f>
        <v>0</v>
      </c>
      <c r="AN204" s="276">
        <f>SUMIFS('PCO Log'!$E27:$SJ27,'PCO Log'!$E$8:$SJ$8,'Graph Data'!AN$187,'PCO Log'!$E$4:$SJ$4,"&lt;&gt;Bid Package")</f>
        <v>0</v>
      </c>
      <c r="AO204" s="276">
        <f>SUMIFS('PCO Log'!$E27:$SJ27,'PCO Log'!$E$8:$SJ$8,'Graph Data'!AO$187,'PCO Log'!$E$4:$SJ$4,"&lt;&gt;Bid Package")</f>
        <v>0</v>
      </c>
      <c r="AP204" s="276">
        <f>SUMIFS('PCO Log'!$E27:$SJ27,'PCO Log'!$E$8:$SJ$8,'Graph Data'!AP$187,'PCO Log'!$E$4:$SJ$4,"&lt;&gt;Bid Package")</f>
        <v>0</v>
      </c>
      <c r="AQ204" s="276">
        <f>SUMIFS('PCO Log'!$E27:$SJ27,'PCO Log'!$E$8:$SJ$8,'Graph Data'!AQ$187,'PCO Log'!$E$4:$SJ$4,"&lt;&gt;Bid Package")</f>
        <v>0</v>
      </c>
      <c r="AR204" s="276">
        <f>SUMIFS('PCO Log'!$E27:$SJ27,'PCO Log'!$E$8:$SJ$8,'Graph Data'!AR$187,'PCO Log'!$E$4:$SJ$4,"&lt;&gt;Bid Package")</f>
        <v>0</v>
      </c>
      <c r="AS204" s="276">
        <f>SUMIFS('PCO Log'!$E27:$SJ27,'PCO Log'!$E$8:$SJ$8,'Graph Data'!AS$187,'PCO Log'!$E$4:$SJ$4,"&lt;&gt;Bid Package")</f>
        <v>0</v>
      </c>
      <c r="AT204" s="276">
        <f>SUMIFS('PCO Log'!$E27:$SJ27,'PCO Log'!$E$8:$SJ$8,'Graph Data'!AT$187,'PCO Log'!$E$4:$SJ$4,"&lt;&gt;Bid Package")</f>
        <v>0</v>
      </c>
      <c r="AU204" s="276">
        <f>SUMIFS('PCO Log'!$E27:$SJ27,'PCO Log'!$E$8:$SJ$8,'Graph Data'!AU$187,'PCO Log'!$E$4:$SJ$4,"&lt;&gt;Bid Package")</f>
        <v>0</v>
      </c>
      <c r="AV204" s="276">
        <f>SUMIFS('PCO Log'!$E27:$SJ27,'PCO Log'!$E$8:$SJ$8,'Graph Data'!AV$187,'PCO Log'!$E$4:$SJ$4,"&lt;&gt;Bid Package")</f>
        <v>0</v>
      </c>
      <c r="AW204" s="276">
        <f>SUMIFS('PCO Log'!$E27:$SJ27,'PCO Log'!$E$8:$SJ$8,'Graph Data'!AW$187,'PCO Log'!$E$4:$SJ$4,"&lt;&gt;Bid Package")</f>
        <v>0</v>
      </c>
      <c r="AX204" s="276">
        <f>SUMIFS('PCO Log'!$E27:$SJ27,'PCO Log'!$E$8:$SJ$8,'Graph Data'!AX$187,'PCO Log'!$E$4:$SJ$4,"&lt;&gt;Bid Package")</f>
        <v>0</v>
      </c>
      <c r="AY204" s="276">
        <f>SUMIFS('PCO Log'!$E27:$SJ27,'PCO Log'!$E$8:$SJ$8,'Graph Data'!AY$187,'PCO Log'!$E$4:$SJ$4,"&lt;&gt;Bid Package")</f>
        <v>0</v>
      </c>
      <c r="AZ204" s="276">
        <f>SUMIFS('PCO Log'!$E27:$SJ27,'PCO Log'!$E$8:$SJ$8,'Graph Data'!AZ$187,'PCO Log'!$E$4:$SJ$4,"&lt;&gt;Bid Package")</f>
        <v>0</v>
      </c>
      <c r="BA204" s="276">
        <f>SUMIFS('PCO Log'!$E27:$SJ27,'PCO Log'!$E$8:$SJ$8,'Graph Data'!BA$187,'PCO Log'!$E$4:$SJ$4,"&lt;&gt;Bid Package")</f>
        <v>0</v>
      </c>
      <c r="BB204" s="276">
        <f>SUMIFS('PCO Log'!$E27:$SJ27,'PCO Log'!$E$8:$SJ$8,'Graph Data'!BB$187,'PCO Log'!$E$4:$SJ$4,"&lt;&gt;Bid Package")</f>
        <v>0</v>
      </c>
      <c r="BC204" s="276">
        <f>SUMIFS('PCO Log'!$E27:$SJ27,'PCO Log'!$E$8:$SJ$8,'Graph Data'!BC$187,'PCO Log'!$E$4:$SJ$4,"&lt;&gt;Bid Package")</f>
        <v>0</v>
      </c>
      <c r="BD204" s="276">
        <f>SUMIFS('PCO Log'!$E27:$SJ27,'PCO Log'!$E$8:$SJ$8,'Graph Data'!BD$187,'PCO Log'!$E$4:$SJ$4,"&lt;&gt;Bid Package")</f>
        <v>0</v>
      </c>
      <c r="BE204" s="276">
        <f>SUMIFS('PCO Log'!$E27:$SJ27,'PCO Log'!$E$8:$SJ$8,'Graph Data'!BE$187,'PCO Log'!$E$4:$SJ$4,"&lt;&gt;Bid Package")</f>
        <v>0</v>
      </c>
      <c r="BF204" s="276">
        <f>SUMIFS('PCO Log'!$E27:$SJ27,'PCO Log'!$E$8:$SJ$8,'Graph Data'!BF$187,'PCO Log'!$E$4:$SJ$4,"&lt;&gt;Bid Package")</f>
        <v>0</v>
      </c>
      <c r="BG204" s="276">
        <f>SUMIFS('PCO Log'!$E27:$SJ27,'PCO Log'!$E$8:$SJ$8,'Graph Data'!BG$187,'PCO Log'!$E$4:$SJ$4,"&lt;&gt;Bid Package")</f>
        <v>0</v>
      </c>
      <c r="BH204" s="276">
        <f>SUMIFS('PCO Log'!$E27:$SJ27,'PCO Log'!$E$8:$SJ$8,'Graph Data'!BH$187,'PCO Log'!$E$4:$SJ$4,"&lt;&gt;Bid Package")</f>
        <v>0</v>
      </c>
      <c r="BI204" s="276">
        <f>SUMIFS('PCO Log'!$E27:$SJ27,'PCO Log'!$E$8:$SJ$8,'Graph Data'!BI$187,'PCO Log'!$E$4:$SJ$4,"&lt;&gt;Bid Package")</f>
        <v>0</v>
      </c>
      <c r="BJ204" s="276">
        <f>SUMIFS('PCO Log'!$E27:$SJ27,'PCO Log'!$E$8:$SJ$8,'Graph Data'!BJ$187,'PCO Log'!$E$4:$SJ$4,"&lt;&gt;Bid Package")</f>
        <v>0</v>
      </c>
      <c r="BK204" s="276">
        <f>SUMIFS('PCO Log'!$E27:$SJ27,'PCO Log'!$E$8:$SJ$8,'Graph Data'!BK$187,'PCO Log'!$E$4:$SJ$4,"&lt;&gt;Bid Package")</f>
        <v>0</v>
      </c>
      <c r="BL204" s="276">
        <f>SUMIFS('PCO Log'!$E27:$SJ27,'PCO Log'!$E$8:$SJ$8,'Graph Data'!BL$187,'PCO Log'!$E$4:$SJ$4,"&lt;&gt;Bid Package")</f>
        <v>0</v>
      </c>
      <c r="BM204" s="276">
        <f>SUMIFS('PCO Log'!$E27:$SJ27,'PCO Log'!$E$8:$SJ$8,'Graph Data'!BM$187,'PCO Log'!$E$4:$SJ$4,"&lt;&gt;Bid Package")</f>
        <v>0</v>
      </c>
      <c r="BN204" s="276">
        <f>SUMIFS('PCO Log'!$E27:$SJ27,'PCO Log'!$E$8:$SJ$8,'Graph Data'!BN$187,'PCO Log'!$E$4:$SJ$4,"&lt;&gt;Bid Package")</f>
        <v>0</v>
      </c>
      <c r="BO204" s="276">
        <f>SUMIFS('PCO Log'!$E27:$SJ27,'PCO Log'!$E$8:$SJ$8,'Graph Data'!BO$187,'PCO Log'!$E$4:$SJ$4,"&lt;&gt;Bid Package")</f>
        <v>0</v>
      </c>
      <c r="BP204" s="276">
        <f>SUMIFS('PCO Log'!$E27:$SJ27,'PCO Log'!$E$8:$SJ$8,'Graph Data'!BP$187,'PCO Log'!$E$4:$SJ$4,"&lt;&gt;Bid Package")</f>
        <v>0</v>
      </c>
      <c r="BQ204" s="276">
        <f>SUMIFS('PCO Log'!$E27:$SJ27,'PCO Log'!$E$8:$SJ$8,'Graph Data'!BQ$187,'PCO Log'!$E$4:$SJ$4,"&lt;&gt;Bid Package")</f>
        <v>0</v>
      </c>
      <c r="BR204" s="276">
        <f>SUMIFS('PCO Log'!$E27:$SJ27,'PCO Log'!$E$8:$SJ$8,'Graph Data'!BR$187,'PCO Log'!$E$4:$SJ$4,"&lt;&gt;Bid Package")</f>
        <v>0</v>
      </c>
      <c r="BS204" s="276">
        <f>SUMIFS('PCO Log'!$E27:$SJ27,'PCO Log'!$E$8:$SJ$8,'Graph Data'!BS$187,'PCO Log'!$E$4:$SJ$4,"&lt;&gt;Bid Package")</f>
        <v>0</v>
      </c>
      <c r="BT204" s="276">
        <f>SUMIFS('PCO Log'!$E27:$SJ27,'PCO Log'!$E$8:$SJ$8,'Graph Data'!BT$187,'PCO Log'!$E$4:$SJ$4,"&lt;&gt;Bid Package")</f>
        <v>0</v>
      </c>
      <c r="BU204" s="276">
        <f>SUMIFS('PCO Log'!$E27:$SJ27,'PCO Log'!$E$8:$SJ$8,'Graph Data'!BU$187,'PCO Log'!$E$4:$SJ$4,"&lt;&gt;Bid Package")</f>
        <v>0</v>
      </c>
      <c r="BV204" s="276">
        <f>SUMIFS('PCO Log'!$E27:$SJ27,'PCO Log'!$E$8:$SJ$8,'Graph Data'!BV$187,'PCO Log'!$E$4:$SJ$4,"&lt;&gt;Bid Package")</f>
        <v>0</v>
      </c>
      <c r="BW204" s="276">
        <f>SUMIFS('PCO Log'!$E27:$SJ27,'PCO Log'!$E$8:$SJ$8,'Graph Data'!BW$187,'PCO Log'!$E$4:$SJ$4,"&lt;&gt;Bid Package")</f>
        <v>0</v>
      </c>
    </row>
    <row r="205" spans="1:75" x14ac:dyDescent="0.25">
      <c r="A205" s="273" t="s">
        <v>566</v>
      </c>
      <c r="B205" s="273">
        <f>'PCO Log'!GZ6</f>
        <v>0</v>
      </c>
      <c r="C205" s="273">
        <f>'PCO Log'!GZ4</f>
        <v>0</v>
      </c>
      <c r="D205" s="273">
        <f>'PCO Log'!GZ7</f>
        <v>0</v>
      </c>
      <c r="E205" s="273">
        <f>'PCO Log'!GZ3</f>
        <v>0</v>
      </c>
      <c r="F205" s="276">
        <f>'PCO Log'!GZ9</f>
        <v>0</v>
      </c>
      <c r="G205" s="277">
        <f>'PCO Log'!GZ5</f>
        <v>0</v>
      </c>
      <c r="J205" s="279"/>
      <c r="O205" s="273" t="str">
        <f t="shared" si="2"/>
        <v>Building Concrete</v>
      </c>
      <c r="P205" s="276">
        <f>SUMIFS('PCO Log'!$E28:$SJ28,'PCO Log'!$E$8:$SJ$8,'Graph Data'!P$187,'PCO Log'!$E$4:$SJ$4,"&lt;&gt;Bid Package")</f>
        <v>0</v>
      </c>
      <c r="Q205" s="276">
        <f>SUMIFS('PCO Log'!$E28:$SJ28,'PCO Log'!$E$8:$SJ$8,'Graph Data'!Q$187,'PCO Log'!$E$4:$SJ$4,"&lt;&gt;Bid Package")</f>
        <v>0</v>
      </c>
      <c r="R205" s="276">
        <f>SUMIFS('PCO Log'!$E28:$SJ28,'PCO Log'!$E$8:$SJ$8,'Graph Data'!R$187,'PCO Log'!$E$4:$SJ$4,"&lt;&gt;Bid Package")</f>
        <v>0</v>
      </c>
      <c r="S205" s="276">
        <f>SUMIFS('PCO Log'!$E28:$SJ28,'PCO Log'!$E$8:$SJ$8,'Graph Data'!S$187,'PCO Log'!$E$4:$SJ$4,"&lt;&gt;Bid Package")</f>
        <v>0</v>
      </c>
      <c r="T205" s="276">
        <f>SUMIFS('PCO Log'!$E28:$SJ28,'PCO Log'!$E$8:$SJ$8,'Graph Data'!T$187,'PCO Log'!$E$4:$SJ$4,"&lt;&gt;Bid Package")</f>
        <v>0</v>
      </c>
      <c r="U205" s="276">
        <f>SUMIFS('PCO Log'!$E28:$SJ28,'PCO Log'!$E$8:$SJ$8,'Graph Data'!U$187,'PCO Log'!$E$4:$SJ$4,"&lt;&gt;Bid Package")</f>
        <v>0</v>
      </c>
      <c r="V205" s="276">
        <f>SUMIFS('PCO Log'!$E28:$SJ28,'PCO Log'!$E$8:$SJ$8,'Graph Data'!V$187,'PCO Log'!$E$4:$SJ$4,"&lt;&gt;Bid Package")</f>
        <v>0</v>
      </c>
      <c r="W205" s="276">
        <f>SUMIFS('PCO Log'!$E28:$SJ28,'PCO Log'!$E$8:$SJ$8,'Graph Data'!W$187,'PCO Log'!$E$4:$SJ$4,"&lt;&gt;Bid Package")</f>
        <v>0</v>
      </c>
      <c r="X205" s="276">
        <f>SUMIFS('PCO Log'!$E28:$SJ28,'PCO Log'!$E$8:$SJ$8,'Graph Data'!X$187,'PCO Log'!$E$4:$SJ$4,"&lt;&gt;Bid Package")</f>
        <v>0</v>
      </c>
      <c r="Y205" s="276">
        <f>SUMIFS('PCO Log'!$E28:$SJ28,'PCO Log'!$E$8:$SJ$8,'Graph Data'!Y$187,'PCO Log'!$E$4:$SJ$4,"&lt;&gt;Bid Package")</f>
        <v>0</v>
      </c>
      <c r="Z205" s="276">
        <f>SUMIFS('PCO Log'!$E28:$SJ28,'PCO Log'!$E$8:$SJ$8,'Graph Data'!Z$187,'PCO Log'!$E$4:$SJ$4,"&lt;&gt;Bid Package")</f>
        <v>0</v>
      </c>
      <c r="AA205" s="276">
        <f>SUMIFS('PCO Log'!$E28:$SJ28,'PCO Log'!$E$8:$SJ$8,'Graph Data'!AA$187,'PCO Log'!$E$4:$SJ$4,"&lt;&gt;Bid Package")</f>
        <v>0</v>
      </c>
      <c r="AB205" s="276">
        <f>SUMIFS('PCO Log'!$E28:$SJ28,'PCO Log'!$E$8:$SJ$8,'Graph Data'!AB$187,'PCO Log'!$E$4:$SJ$4,"&lt;&gt;Bid Package")</f>
        <v>0</v>
      </c>
      <c r="AC205" s="276">
        <f>SUMIFS('PCO Log'!$E28:$SJ28,'PCO Log'!$E$8:$SJ$8,'Graph Data'!AC$187,'PCO Log'!$E$4:$SJ$4,"&lt;&gt;Bid Package")</f>
        <v>0</v>
      </c>
      <c r="AD205" s="276">
        <f>SUMIFS('PCO Log'!$E28:$SJ28,'PCO Log'!$E$8:$SJ$8,'Graph Data'!AD$187,'PCO Log'!$E$4:$SJ$4,"&lt;&gt;Bid Package")</f>
        <v>0</v>
      </c>
      <c r="AE205" s="276">
        <f>SUMIFS('PCO Log'!$E28:$SJ28,'PCO Log'!$E$8:$SJ$8,'Graph Data'!AE$187,'PCO Log'!$E$4:$SJ$4,"&lt;&gt;Bid Package")</f>
        <v>0</v>
      </c>
      <c r="AF205" s="276">
        <f>SUMIFS('PCO Log'!$E28:$SJ28,'PCO Log'!$E$8:$SJ$8,'Graph Data'!AF$187,'PCO Log'!$E$4:$SJ$4,"&lt;&gt;Bid Package")</f>
        <v>0</v>
      </c>
      <c r="AG205" s="276">
        <f>SUMIFS('PCO Log'!$E28:$SJ28,'PCO Log'!$E$8:$SJ$8,'Graph Data'!AG$187,'PCO Log'!$E$4:$SJ$4,"&lt;&gt;Bid Package")</f>
        <v>0</v>
      </c>
      <c r="AH205" s="276">
        <f>SUMIFS('PCO Log'!$E28:$SJ28,'PCO Log'!$E$8:$SJ$8,'Graph Data'!AH$187,'PCO Log'!$E$4:$SJ$4,"&lt;&gt;Bid Package")</f>
        <v>0</v>
      </c>
      <c r="AI205" s="276">
        <f>SUMIFS('PCO Log'!$E28:$SJ28,'PCO Log'!$E$8:$SJ$8,'Graph Data'!AI$187,'PCO Log'!$E$4:$SJ$4,"&lt;&gt;Bid Package")</f>
        <v>0</v>
      </c>
      <c r="AJ205" s="276">
        <f>SUMIFS('PCO Log'!$E28:$SJ28,'PCO Log'!$E$8:$SJ$8,'Graph Data'!AJ$187,'PCO Log'!$E$4:$SJ$4,"&lt;&gt;Bid Package")</f>
        <v>0</v>
      </c>
      <c r="AK205" s="276">
        <f>SUMIFS('PCO Log'!$E28:$SJ28,'PCO Log'!$E$8:$SJ$8,'Graph Data'!AK$187,'PCO Log'!$E$4:$SJ$4,"&lt;&gt;Bid Package")</f>
        <v>0</v>
      </c>
      <c r="AL205" s="276">
        <f>SUMIFS('PCO Log'!$E28:$SJ28,'PCO Log'!$E$8:$SJ$8,'Graph Data'!AL$187,'PCO Log'!$E$4:$SJ$4,"&lt;&gt;Bid Package")</f>
        <v>0</v>
      </c>
      <c r="AM205" s="276">
        <f>SUMIFS('PCO Log'!$E28:$SJ28,'PCO Log'!$E$8:$SJ$8,'Graph Data'!AM$187,'PCO Log'!$E$4:$SJ$4,"&lt;&gt;Bid Package")</f>
        <v>0</v>
      </c>
      <c r="AN205" s="276">
        <f>SUMIFS('PCO Log'!$E28:$SJ28,'PCO Log'!$E$8:$SJ$8,'Graph Data'!AN$187,'PCO Log'!$E$4:$SJ$4,"&lt;&gt;Bid Package")</f>
        <v>0</v>
      </c>
      <c r="AO205" s="276">
        <f>SUMIFS('PCO Log'!$E28:$SJ28,'PCO Log'!$E$8:$SJ$8,'Graph Data'!AO$187,'PCO Log'!$E$4:$SJ$4,"&lt;&gt;Bid Package")</f>
        <v>0</v>
      </c>
      <c r="AP205" s="276">
        <f>SUMIFS('PCO Log'!$E28:$SJ28,'PCO Log'!$E$8:$SJ$8,'Graph Data'!AP$187,'PCO Log'!$E$4:$SJ$4,"&lt;&gt;Bid Package")</f>
        <v>0</v>
      </c>
      <c r="AQ205" s="276">
        <f>SUMIFS('PCO Log'!$E28:$SJ28,'PCO Log'!$E$8:$SJ$8,'Graph Data'!AQ$187,'PCO Log'!$E$4:$SJ$4,"&lt;&gt;Bid Package")</f>
        <v>0</v>
      </c>
      <c r="AR205" s="276">
        <f>SUMIFS('PCO Log'!$E28:$SJ28,'PCO Log'!$E$8:$SJ$8,'Graph Data'!AR$187,'PCO Log'!$E$4:$SJ$4,"&lt;&gt;Bid Package")</f>
        <v>0</v>
      </c>
      <c r="AS205" s="276">
        <f>SUMIFS('PCO Log'!$E28:$SJ28,'PCO Log'!$E$8:$SJ$8,'Graph Data'!AS$187,'PCO Log'!$E$4:$SJ$4,"&lt;&gt;Bid Package")</f>
        <v>0</v>
      </c>
      <c r="AT205" s="276">
        <f>SUMIFS('PCO Log'!$E28:$SJ28,'PCO Log'!$E$8:$SJ$8,'Graph Data'!AT$187,'PCO Log'!$E$4:$SJ$4,"&lt;&gt;Bid Package")</f>
        <v>0</v>
      </c>
      <c r="AU205" s="276">
        <f>SUMIFS('PCO Log'!$E28:$SJ28,'PCO Log'!$E$8:$SJ$8,'Graph Data'!AU$187,'PCO Log'!$E$4:$SJ$4,"&lt;&gt;Bid Package")</f>
        <v>0</v>
      </c>
      <c r="AV205" s="276">
        <f>SUMIFS('PCO Log'!$E28:$SJ28,'PCO Log'!$E$8:$SJ$8,'Graph Data'!AV$187,'PCO Log'!$E$4:$SJ$4,"&lt;&gt;Bid Package")</f>
        <v>0</v>
      </c>
      <c r="AW205" s="276">
        <f>SUMIFS('PCO Log'!$E28:$SJ28,'PCO Log'!$E$8:$SJ$8,'Graph Data'!AW$187,'PCO Log'!$E$4:$SJ$4,"&lt;&gt;Bid Package")</f>
        <v>0</v>
      </c>
      <c r="AX205" s="276">
        <f>SUMIFS('PCO Log'!$E28:$SJ28,'PCO Log'!$E$8:$SJ$8,'Graph Data'!AX$187,'PCO Log'!$E$4:$SJ$4,"&lt;&gt;Bid Package")</f>
        <v>0</v>
      </c>
      <c r="AY205" s="276">
        <f>SUMIFS('PCO Log'!$E28:$SJ28,'PCO Log'!$E$8:$SJ$8,'Graph Data'!AY$187,'PCO Log'!$E$4:$SJ$4,"&lt;&gt;Bid Package")</f>
        <v>0</v>
      </c>
      <c r="AZ205" s="276">
        <f>SUMIFS('PCO Log'!$E28:$SJ28,'PCO Log'!$E$8:$SJ$8,'Graph Data'!AZ$187,'PCO Log'!$E$4:$SJ$4,"&lt;&gt;Bid Package")</f>
        <v>0</v>
      </c>
      <c r="BA205" s="276">
        <f>SUMIFS('PCO Log'!$E28:$SJ28,'PCO Log'!$E$8:$SJ$8,'Graph Data'!BA$187,'PCO Log'!$E$4:$SJ$4,"&lt;&gt;Bid Package")</f>
        <v>0</v>
      </c>
      <c r="BB205" s="276">
        <f>SUMIFS('PCO Log'!$E28:$SJ28,'PCO Log'!$E$8:$SJ$8,'Graph Data'!BB$187,'PCO Log'!$E$4:$SJ$4,"&lt;&gt;Bid Package")</f>
        <v>0</v>
      </c>
      <c r="BC205" s="276">
        <f>SUMIFS('PCO Log'!$E28:$SJ28,'PCO Log'!$E$8:$SJ$8,'Graph Data'!BC$187,'PCO Log'!$E$4:$SJ$4,"&lt;&gt;Bid Package")</f>
        <v>0</v>
      </c>
      <c r="BD205" s="276">
        <f>SUMIFS('PCO Log'!$E28:$SJ28,'PCO Log'!$E$8:$SJ$8,'Graph Data'!BD$187,'PCO Log'!$E$4:$SJ$4,"&lt;&gt;Bid Package")</f>
        <v>0</v>
      </c>
      <c r="BE205" s="276">
        <f>SUMIFS('PCO Log'!$E28:$SJ28,'PCO Log'!$E$8:$SJ$8,'Graph Data'!BE$187,'PCO Log'!$E$4:$SJ$4,"&lt;&gt;Bid Package")</f>
        <v>0</v>
      </c>
      <c r="BF205" s="276">
        <f>SUMIFS('PCO Log'!$E28:$SJ28,'PCO Log'!$E$8:$SJ$8,'Graph Data'!BF$187,'PCO Log'!$E$4:$SJ$4,"&lt;&gt;Bid Package")</f>
        <v>0</v>
      </c>
      <c r="BG205" s="276">
        <f>SUMIFS('PCO Log'!$E28:$SJ28,'PCO Log'!$E$8:$SJ$8,'Graph Data'!BG$187,'PCO Log'!$E$4:$SJ$4,"&lt;&gt;Bid Package")</f>
        <v>0</v>
      </c>
      <c r="BH205" s="276">
        <f>SUMIFS('PCO Log'!$E28:$SJ28,'PCO Log'!$E$8:$SJ$8,'Graph Data'!BH$187,'PCO Log'!$E$4:$SJ$4,"&lt;&gt;Bid Package")</f>
        <v>0</v>
      </c>
      <c r="BI205" s="276">
        <f>SUMIFS('PCO Log'!$E28:$SJ28,'PCO Log'!$E$8:$SJ$8,'Graph Data'!BI$187,'PCO Log'!$E$4:$SJ$4,"&lt;&gt;Bid Package")</f>
        <v>0</v>
      </c>
      <c r="BJ205" s="276">
        <f>SUMIFS('PCO Log'!$E28:$SJ28,'PCO Log'!$E$8:$SJ$8,'Graph Data'!BJ$187,'PCO Log'!$E$4:$SJ$4,"&lt;&gt;Bid Package")</f>
        <v>0</v>
      </c>
      <c r="BK205" s="276">
        <f>SUMIFS('PCO Log'!$E28:$SJ28,'PCO Log'!$E$8:$SJ$8,'Graph Data'!BK$187,'PCO Log'!$E$4:$SJ$4,"&lt;&gt;Bid Package")</f>
        <v>0</v>
      </c>
      <c r="BL205" s="276">
        <f>SUMIFS('PCO Log'!$E28:$SJ28,'PCO Log'!$E$8:$SJ$8,'Graph Data'!BL$187,'PCO Log'!$E$4:$SJ$4,"&lt;&gt;Bid Package")</f>
        <v>0</v>
      </c>
      <c r="BM205" s="276">
        <f>SUMIFS('PCO Log'!$E28:$SJ28,'PCO Log'!$E$8:$SJ$8,'Graph Data'!BM$187,'PCO Log'!$E$4:$SJ$4,"&lt;&gt;Bid Package")</f>
        <v>0</v>
      </c>
      <c r="BN205" s="276">
        <f>SUMIFS('PCO Log'!$E28:$SJ28,'PCO Log'!$E$8:$SJ$8,'Graph Data'!BN$187,'PCO Log'!$E$4:$SJ$4,"&lt;&gt;Bid Package")</f>
        <v>0</v>
      </c>
      <c r="BO205" s="276">
        <f>SUMIFS('PCO Log'!$E28:$SJ28,'PCO Log'!$E$8:$SJ$8,'Graph Data'!BO$187,'PCO Log'!$E$4:$SJ$4,"&lt;&gt;Bid Package")</f>
        <v>0</v>
      </c>
      <c r="BP205" s="276">
        <f>SUMIFS('PCO Log'!$E28:$SJ28,'PCO Log'!$E$8:$SJ$8,'Graph Data'!BP$187,'PCO Log'!$E$4:$SJ$4,"&lt;&gt;Bid Package")</f>
        <v>0</v>
      </c>
      <c r="BQ205" s="276">
        <f>SUMIFS('PCO Log'!$E28:$SJ28,'PCO Log'!$E$8:$SJ$8,'Graph Data'!BQ$187,'PCO Log'!$E$4:$SJ$4,"&lt;&gt;Bid Package")</f>
        <v>0</v>
      </c>
      <c r="BR205" s="276">
        <f>SUMIFS('PCO Log'!$E28:$SJ28,'PCO Log'!$E$8:$SJ$8,'Graph Data'!BR$187,'PCO Log'!$E$4:$SJ$4,"&lt;&gt;Bid Package")</f>
        <v>0</v>
      </c>
      <c r="BS205" s="276">
        <f>SUMIFS('PCO Log'!$E28:$SJ28,'PCO Log'!$E$8:$SJ$8,'Graph Data'!BS$187,'PCO Log'!$E$4:$SJ$4,"&lt;&gt;Bid Package")</f>
        <v>0</v>
      </c>
      <c r="BT205" s="276">
        <f>SUMIFS('PCO Log'!$E28:$SJ28,'PCO Log'!$E$8:$SJ$8,'Graph Data'!BT$187,'PCO Log'!$E$4:$SJ$4,"&lt;&gt;Bid Package")</f>
        <v>0</v>
      </c>
      <c r="BU205" s="276">
        <f>SUMIFS('PCO Log'!$E28:$SJ28,'PCO Log'!$E$8:$SJ$8,'Graph Data'!BU$187,'PCO Log'!$E$4:$SJ$4,"&lt;&gt;Bid Package")</f>
        <v>0</v>
      </c>
      <c r="BV205" s="276">
        <f>SUMIFS('PCO Log'!$E28:$SJ28,'PCO Log'!$E$8:$SJ$8,'Graph Data'!BV$187,'PCO Log'!$E$4:$SJ$4,"&lt;&gt;Bid Package")</f>
        <v>0</v>
      </c>
      <c r="BW205" s="276">
        <f>SUMIFS('PCO Log'!$E28:$SJ28,'PCO Log'!$E$8:$SJ$8,'Graph Data'!BW$187,'PCO Log'!$E$4:$SJ$4,"&lt;&gt;Bid Package")</f>
        <v>0</v>
      </c>
    </row>
    <row r="206" spans="1:75" x14ac:dyDescent="0.25">
      <c r="A206" s="273" t="s">
        <v>567</v>
      </c>
      <c r="B206" s="273">
        <f>'PCO Log'!HA6</f>
        <v>0</v>
      </c>
      <c r="C206" s="273">
        <f>'PCO Log'!HA4</f>
        <v>0</v>
      </c>
      <c r="D206" s="273">
        <f>'PCO Log'!HA7</f>
        <v>0</v>
      </c>
      <c r="E206" s="273">
        <f>'PCO Log'!HA3</f>
        <v>0</v>
      </c>
      <c r="F206" s="276">
        <f>'PCO Log'!HA9</f>
        <v>0</v>
      </c>
      <c r="G206" s="277">
        <f>'PCO Log'!HA5</f>
        <v>0</v>
      </c>
      <c r="J206" s="279"/>
      <c r="O206" s="273" t="str">
        <f t="shared" si="2"/>
        <v>Building Concrete Reinforcing</v>
      </c>
      <c r="P206" s="276">
        <f>SUMIFS('PCO Log'!$E29:$SJ29,'PCO Log'!$E$8:$SJ$8,'Graph Data'!P$187,'PCO Log'!$E$4:$SJ$4,"&lt;&gt;Bid Package")</f>
        <v>0</v>
      </c>
      <c r="Q206" s="276">
        <f>SUMIFS('PCO Log'!$E29:$SJ29,'PCO Log'!$E$8:$SJ$8,'Graph Data'!Q$187,'PCO Log'!$E$4:$SJ$4,"&lt;&gt;Bid Package")</f>
        <v>0</v>
      </c>
      <c r="R206" s="276">
        <f>SUMIFS('PCO Log'!$E29:$SJ29,'PCO Log'!$E$8:$SJ$8,'Graph Data'!R$187,'PCO Log'!$E$4:$SJ$4,"&lt;&gt;Bid Package")</f>
        <v>0</v>
      </c>
      <c r="S206" s="276">
        <f>SUMIFS('PCO Log'!$E29:$SJ29,'PCO Log'!$E$8:$SJ$8,'Graph Data'!S$187,'PCO Log'!$E$4:$SJ$4,"&lt;&gt;Bid Package")</f>
        <v>0</v>
      </c>
      <c r="T206" s="276">
        <f>SUMIFS('PCO Log'!$E29:$SJ29,'PCO Log'!$E$8:$SJ$8,'Graph Data'!T$187,'PCO Log'!$E$4:$SJ$4,"&lt;&gt;Bid Package")</f>
        <v>0</v>
      </c>
      <c r="U206" s="276">
        <f>SUMIFS('PCO Log'!$E29:$SJ29,'PCO Log'!$E$8:$SJ$8,'Graph Data'!U$187,'PCO Log'!$E$4:$SJ$4,"&lt;&gt;Bid Package")</f>
        <v>0</v>
      </c>
      <c r="V206" s="276">
        <f>SUMIFS('PCO Log'!$E29:$SJ29,'PCO Log'!$E$8:$SJ$8,'Graph Data'!V$187,'PCO Log'!$E$4:$SJ$4,"&lt;&gt;Bid Package")</f>
        <v>0</v>
      </c>
      <c r="W206" s="276">
        <f>SUMIFS('PCO Log'!$E29:$SJ29,'PCO Log'!$E$8:$SJ$8,'Graph Data'!W$187,'PCO Log'!$E$4:$SJ$4,"&lt;&gt;Bid Package")</f>
        <v>0</v>
      </c>
      <c r="X206" s="276">
        <f>SUMIFS('PCO Log'!$E29:$SJ29,'PCO Log'!$E$8:$SJ$8,'Graph Data'!X$187,'PCO Log'!$E$4:$SJ$4,"&lt;&gt;Bid Package")</f>
        <v>0</v>
      </c>
      <c r="Y206" s="276">
        <f>SUMIFS('PCO Log'!$E29:$SJ29,'PCO Log'!$E$8:$SJ$8,'Graph Data'!Y$187,'PCO Log'!$E$4:$SJ$4,"&lt;&gt;Bid Package")</f>
        <v>0</v>
      </c>
      <c r="Z206" s="276">
        <f>SUMIFS('PCO Log'!$E29:$SJ29,'PCO Log'!$E$8:$SJ$8,'Graph Data'!Z$187,'PCO Log'!$E$4:$SJ$4,"&lt;&gt;Bid Package")</f>
        <v>0</v>
      </c>
      <c r="AA206" s="276">
        <f>SUMIFS('PCO Log'!$E29:$SJ29,'PCO Log'!$E$8:$SJ$8,'Graph Data'!AA$187,'PCO Log'!$E$4:$SJ$4,"&lt;&gt;Bid Package")</f>
        <v>0</v>
      </c>
      <c r="AB206" s="276">
        <f>SUMIFS('PCO Log'!$E29:$SJ29,'PCO Log'!$E$8:$SJ$8,'Graph Data'!AB$187,'PCO Log'!$E$4:$SJ$4,"&lt;&gt;Bid Package")</f>
        <v>0</v>
      </c>
      <c r="AC206" s="276">
        <f>SUMIFS('PCO Log'!$E29:$SJ29,'PCO Log'!$E$8:$SJ$8,'Graph Data'!AC$187,'PCO Log'!$E$4:$SJ$4,"&lt;&gt;Bid Package")</f>
        <v>0</v>
      </c>
      <c r="AD206" s="276">
        <f>SUMIFS('PCO Log'!$E29:$SJ29,'PCO Log'!$E$8:$SJ$8,'Graph Data'!AD$187,'PCO Log'!$E$4:$SJ$4,"&lt;&gt;Bid Package")</f>
        <v>0</v>
      </c>
      <c r="AE206" s="276">
        <f>SUMIFS('PCO Log'!$E29:$SJ29,'PCO Log'!$E$8:$SJ$8,'Graph Data'!AE$187,'PCO Log'!$E$4:$SJ$4,"&lt;&gt;Bid Package")</f>
        <v>0</v>
      </c>
      <c r="AF206" s="276">
        <f>SUMIFS('PCO Log'!$E29:$SJ29,'PCO Log'!$E$8:$SJ$8,'Graph Data'!AF$187,'PCO Log'!$E$4:$SJ$4,"&lt;&gt;Bid Package")</f>
        <v>0</v>
      </c>
      <c r="AG206" s="276">
        <f>SUMIFS('PCO Log'!$E29:$SJ29,'PCO Log'!$E$8:$SJ$8,'Graph Data'!AG$187,'PCO Log'!$E$4:$SJ$4,"&lt;&gt;Bid Package")</f>
        <v>0</v>
      </c>
      <c r="AH206" s="276">
        <f>SUMIFS('PCO Log'!$E29:$SJ29,'PCO Log'!$E$8:$SJ$8,'Graph Data'!AH$187,'PCO Log'!$E$4:$SJ$4,"&lt;&gt;Bid Package")</f>
        <v>0</v>
      </c>
      <c r="AI206" s="276">
        <f>SUMIFS('PCO Log'!$E29:$SJ29,'PCO Log'!$E$8:$SJ$8,'Graph Data'!AI$187,'PCO Log'!$E$4:$SJ$4,"&lt;&gt;Bid Package")</f>
        <v>0</v>
      </c>
      <c r="AJ206" s="276">
        <f>SUMIFS('PCO Log'!$E29:$SJ29,'PCO Log'!$E$8:$SJ$8,'Graph Data'!AJ$187,'PCO Log'!$E$4:$SJ$4,"&lt;&gt;Bid Package")</f>
        <v>0</v>
      </c>
      <c r="AK206" s="276">
        <f>SUMIFS('PCO Log'!$E29:$SJ29,'PCO Log'!$E$8:$SJ$8,'Graph Data'!AK$187,'PCO Log'!$E$4:$SJ$4,"&lt;&gt;Bid Package")</f>
        <v>0</v>
      </c>
      <c r="AL206" s="276">
        <f>SUMIFS('PCO Log'!$E29:$SJ29,'PCO Log'!$E$8:$SJ$8,'Graph Data'!AL$187,'PCO Log'!$E$4:$SJ$4,"&lt;&gt;Bid Package")</f>
        <v>0</v>
      </c>
      <c r="AM206" s="276">
        <f>SUMIFS('PCO Log'!$E29:$SJ29,'PCO Log'!$E$8:$SJ$8,'Graph Data'!AM$187,'PCO Log'!$E$4:$SJ$4,"&lt;&gt;Bid Package")</f>
        <v>0</v>
      </c>
      <c r="AN206" s="276">
        <f>SUMIFS('PCO Log'!$E29:$SJ29,'PCO Log'!$E$8:$SJ$8,'Graph Data'!AN$187,'PCO Log'!$E$4:$SJ$4,"&lt;&gt;Bid Package")</f>
        <v>0</v>
      </c>
      <c r="AO206" s="276">
        <f>SUMIFS('PCO Log'!$E29:$SJ29,'PCO Log'!$E$8:$SJ$8,'Graph Data'!AO$187,'PCO Log'!$E$4:$SJ$4,"&lt;&gt;Bid Package")</f>
        <v>0</v>
      </c>
      <c r="AP206" s="276">
        <f>SUMIFS('PCO Log'!$E29:$SJ29,'PCO Log'!$E$8:$SJ$8,'Graph Data'!AP$187,'PCO Log'!$E$4:$SJ$4,"&lt;&gt;Bid Package")</f>
        <v>0</v>
      </c>
      <c r="AQ206" s="276">
        <f>SUMIFS('PCO Log'!$E29:$SJ29,'PCO Log'!$E$8:$SJ$8,'Graph Data'!AQ$187,'PCO Log'!$E$4:$SJ$4,"&lt;&gt;Bid Package")</f>
        <v>0</v>
      </c>
      <c r="AR206" s="276">
        <f>SUMIFS('PCO Log'!$E29:$SJ29,'PCO Log'!$E$8:$SJ$8,'Graph Data'!AR$187,'PCO Log'!$E$4:$SJ$4,"&lt;&gt;Bid Package")</f>
        <v>0</v>
      </c>
      <c r="AS206" s="276">
        <f>SUMIFS('PCO Log'!$E29:$SJ29,'PCO Log'!$E$8:$SJ$8,'Graph Data'!AS$187,'PCO Log'!$E$4:$SJ$4,"&lt;&gt;Bid Package")</f>
        <v>0</v>
      </c>
      <c r="AT206" s="276">
        <f>SUMIFS('PCO Log'!$E29:$SJ29,'PCO Log'!$E$8:$SJ$8,'Graph Data'!AT$187,'PCO Log'!$E$4:$SJ$4,"&lt;&gt;Bid Package")</f>
        <v>0</v>
      </c>
      <c r="AU206" s="276">
        <f>SUMIFS('PCO Log'!$E29:$SJ29,'PCO Log'!$E$8:$SJ$8,'Graph Data'!AU$187,'PCO Log'!$E$4:$SJ$4,"&lt;&gt;Bid Package")</f>
        <v>0</v>
      </c>
      <c r="AV206" s="276">
        <f>SUMIFS('PCO Log'!$E29:$SJ29,'PCO Log'!$E$8:$SJ$8,'Graph Data'!AV$187,'PCO Log'!$E$4:$SJ$4,"&lt;&gt;Bid Package")</f>
        <v>0</v>
      </c>
      <c r="AW206" s="276">
        <f>SUMIFS('PCO Log'!$E29:$SJ29,'PCO Log'!$E$8:$SJ$8,'Graph Data'!AW$187,'PCO Log'!$E$4:$SJ$4,"&lt;&gt;Bid Package")</f>
        <v>0</v>
      </c>
      <c r="AX206" s="276">
        <f>SUMIFS('PCO Log'!$E29:$SJ29,'PCO Log'!$E$8:$SJ$8,'Graph Data'!AX$187,'PCO Log'!$E$4:$SJ$4,"&lt;&gt;Bid Package")</f>
        <v>0</v>
      </c>
      <c r="AY206" s="276">
        <f>SUMIFS('PCO Log'!$E29:$SJ29,'PCO Log'!$E$8:$SJ$8,'Graph Data'!AY$187,'PCO Log'!$E$4:$SJ$4,"&lt;&gt;Bid Package")</f>
        <v>0</v>
      </c>
      <c r="AZ206" s="276">
        <f>SUMIFS('PCO Log'!$E29:$SJ29,'PCO Log'!$E$8:$SJ$8,'Graph Data'!AZ$187,'PCO Log'!$E$4:$SJ$4,"&lt;&gt;Bid Package")</f>
        <v>0</v>
      </c>
      <c r="BA206" s="276">
        <f>SUMIFS('PCO Log'!$E29:$SJ29,'PCO Log'!$E$8:$SJ$8,'Graph Data'!BA$187,'PCO Log'!$E$4:$SJ$4,"&lt;&gt;Bid Package")</f>
        <v>0</v>
      </c>
      <c r="BB206" s="276">
        <f>SUMIFS('PCO Log'!$E29:$SJ29,'PCO Log'!$E$8:$SJ$8,'Graph Data'!BB$187,'PCO Log'!$E$4:$SJ$4,"&lt;&gt;Bid Package")</f>
        <v>0</v>
      </c>
      <c r="BC206" s="276">
        <f>SUMIFS('PCO Log'!$E29:$SJ29,'PCO Log'!$E$8:$SJ$8,'Graph Data'!BC$187,'PCO Log'!$E$4:$SJ$4,"&lt;&gt;Bid Package")</f>
        <v>0</v>
      </c>
      <c r="BD206" s="276">
        <f>SUMIFS('PCO Log'!$E29:$SJ29,'PCO Log'!$E$8:$SJ$8,'Graph Data'!BD$187,'PCO Log'!$E$4:$SJ$4,"&lt;&gt;Bid Package")</f>
        <v>0</v>
      </c>
      <c r="BE206" s="276">
        <f>SUMIFS('PCO Log'!$E29:$SJ29,'PCO Log'!$E$8:$SJ$8,'Graph Data'!BE$187,'PCO Log'!$E$4:$SJ$4,"&lt;&gt;Bid Package")</f>
        <v>0</v>
      </c>
      <c r="BF206" s="276">
        <f>SUMIFS('PCO Log'!$E29:$SJ29,'PCO Log'!$E$8:$SJ$8,'Graph Data'!BF$187,'PCO Log'!$E$4:$SJ$4,"&lt;&gt;Bid Package")</f>
        <v>0</v>
      </c>
      <c r="BG206" s="276">
        <f>SUMIFS('PCO Log'!$E29:$SJ29,'PCO Log'!$E$8:$SJ$8,'Graph Data'!BG$187,'PCO Log'!$E$4:$SJ$4,"&lt;&gt;Bid Package")</f>
        <v>0</v>
      </c>
      <c r="BH206" s="276">
        <f>SUMIFS('PCO Log'!$E29:$SJ29,'PCO Log'!$E$8:$SJ$8,'Graph Data'!BH$187,'PCO Log'!$E$4:$SJ$4,"&lt;&gt;Bid Package")</f>
        <v>0</v>
      </c>
      <c r="BI206" s="276">
        <f>SUMIFS('PCO Log'!$E29:$SJ29,'PCO Log'!$E$8:$SJ$8,'Graph Data'!BI$187,'PCO Log'!$E$4:$SJ$4,"&lt;&gt;Bid Package")</f>
        <v>0</v>
      </c>
      <c r="BJ206" s="276">
        <f>SUMIFS('PCO Log'!$E29:$SJ29,'PCO Log'!$E$8:$SJ$8,'Graph Data'!BJ$187,'PCO Log'!$E$4:$SJ$4,"&lt;&gt;Bid Package")</f>
        <v>0</v>
      </c>
      <c r="BK206" s="276">
        <f>SUMIFS('PCO Log'!$E29:$SJ29,'PCO Log'!$E$8:$SJ$8,'Graph Data'!BK$187,'PCO Log'!$E$4:$SJ$4,"&lt;&gt;Bid Package")</f>
        <v>0</v>
      </c>
      <c r="BL206" s="276">
        <f>SUMIFS('PCO Log'!$E29:$SJ29,'PCO Log'!$E$8:$SJ$8,'Graph Data'!BL$187,'PCO Log'!$E$4:$SJ$4,"&lt;&gt;Bid Package")</f>
        <v>0</v>
      </c>
      <c r="BM206" s="276">
        <f>SUMIFS('PCO Log'!$E29:$SJ29,'PCO Log'!$E$8:$SJ$8,'Graph Data'!BM$187,'PCO Log'!$E$4:$SJ$4,"&lt;&gt;Bid Package")</f>
        <v>0</v>
      </c>
      <c r="BN206" s="276">
        <f>SUMIFS('PCO Log'!$E29:$SJ29,'PCO Log'!$E$8:$SJ$8,'Graph Data'!BN$187,'PCO Log'!$E$4:$SJ$4,"&lt;&gt;Bid Package")</f>
        <v>0</v>
      </c>
      <c r="BO206" s="276">
        <f>SUMIFS('PCO Log'!$E29:$SJ29,'PCO Log'!$E$8:$SJ$8,'Graph Data'!BO$187,'PCO Log'!$E$4:$SJ$4,"&lt;&gt;Bid Package")</f>
        <v>0</v>
      </c>
      <c r="BP206" s="276">
        <f>SUMIFS('PCO Log'!$E29:$SJ29,'PCO Log'!$E$8:$SJ$8,'Graph Data'!BP$187,'PCO Log'!$E$4:$SJ$4,"&lt;&gt;Bid Package")</f>
        <v>0</v>
      </c>
      <c r="BQ206" s="276">
        <f>SUMIFS('PCO Log'!$E29:$SJ29,'PCO Log'!$E$8:$SJ$8,'Graph Data'!BQ$187,'PCO Log'!$E$4:$SJ$4,"&lt;&gt;Bid Package")</f>
        <v>0</v>
      </c>
      <c r="BR206" s="276">
        <f>SUMIFS('PCO Log'!$E29:$SJ29,'PCO Log'!$E$8:$SJ$8,'Graph Data'!BR$187,'PCO Log'!$E$4:$SJ$4,"&lt;&gt;Bid Package")</f>
        <v>0</v>
      </c>
      <c r="BS206" s="276">
        <f>SUMIFS('PCO Log'!$E29:$SJ29,'PCO Log'!$E$8:$SJ$8,'Graph Data'!BS$187,'PCO Log'!$E$4:$SJ$4,"&lt;&gt;Bid Package")</f>
        <v>0</v>
      </c>
      <c r="BT206" s="276">
        <f>SUMIFS('PCO Log'!$E29:$SJ29,'PCO Log'!$E$8:$SJ$8,'Graph Data'!BT$187,'PCO Log'!$E$4:$SJ$4,"&lt;&gt;Bid Package")</f>
        <v>0</v>
      </c>
      <c r="BU206" s="276">
        <f>SUMIFS('PCO Log'!$E29:$SJ29,'PCO Log'!$E$8:$SJ$8,'Graph Data'!BU$187,'PCO Log'!$E$4:$SJ$4,"&lt;&gt;Bid Package")</f>
        <v>0</v>
      </c>
      <c r="BV206" s="276">
        <f>SUMIFS('PCO Log'!$E29:$SJ29,'PCO Log'!$E$8:$SJ$8,'Graph Data'!BV$187,'PCO Log'!$E$4:$SJ$4,"&lt;&gt;Bid Package")</f>
        <v>0</v>
      </c>
      <c r="BW206" s="276">
        <f>SUMIFS('PCO Log'!$E29:$SJ29,'PCO Log'!$E$8:$SJ$8,'Graph Data'!BW$187,'PCO Log'!$E$4:$SJ$4,"&lt;&gt;Bid Package")</f>
        <v>0</v>
      </c>
    </row>
    <row r="207" spans="1:75" x14ac:dyDescent="0.25">
      <c r="A207" s="273" t="s">
        <v>568</v>
      </c>
      <c r="B207" s="273">
        <f>'PCO Log'!HB6</f>
        <v>0</v>
      </c>
      <c r="C207" s="273">
        <f>'PCO Log'!HB4</f>
        <v>0</v>
      </c>
      <c r="D207" s="273">
        <f>'PCO Log'!HB7</f>
        <v>0</v>
      </c>
      <c r="E207" s="273">
        <f>'PCO Log'!HB3</f>
        <v>0</v>
      </c>
      <c r="F207" s="276">
        <f>'PCO Log'!HB9</f>
        <v>0</v>
      </c>
      <c r="G207" s="277">
        <f>'PCO Log'!HB5</f>
        <v>0</v>
      </c>
      <c r="J207" s="279"/>
      <c r="O207" s="273" t="str">
        <f t="shared" si="2"/>
        <v>Precast</v>
      </c>
      <c r="P207" s="276">
        <f>SUMIFS('PCO Log'!$E30:$SJ30,'PCO Log'!$E$8:$SJ$8,'Graph Data'!P$187,'PCO Log'!$E$4:$SJ$4,"&lt;&gt;Bid Package")</f>
        <v>0</v>
      </c>
      <c r="Q207" s="276">
        <f>SUMIFS('PCO Log'!$E30:$SJ30,'PCO Log'!$E$8:$SJ$8,'Graph Data'!Q$187,'PCO Log'!$E$4:$SJ$4,"&lt;&gt;Bid Package")</f>
        <v>0</v>
      </c>
      <c r="R207" s="276">
        <f>SUMIFS('PCO Log'!$E30:$SJ30,'PCO Log'!$E$8:$SJ$8,'Graph Data'!R$187,'PCO Log'!$E$4:$SJ$4,"&lt;&gt;Bid Package")</f>
        <v>0</v>
      </c>
      <c r="S207" s="276">
        <f>SUMIFS('PCO Log'!$E30:$SJ30,'PCO Log'!$E$8:$SJ$8,'Graph Data'!S$187,'PCO Log'!$E$4:$SJ$4,"&lt;&gt;Bid Package")</f>
        <v>0</v>
      </c>
      <c r="T207" s="276">
        <f>SUMIFS('PCO Log'!$E30:$SJ30,'PCO Log'!$E$8:$SJ$8,'Graph Data'!T$187,'PCO Log'!$E$4:$SJ$4,"&lt;&gt;Bid Package")</f>
        <v>0</v>
      </c>
      <c r="U207" s="276">
        <f>SUMIFS('PCO Log'!$E30:$SJ30,'PCO Log'!$E$8:$SJ$8,'Graph Data'!U$187,'PCO Log'!$E$4:$SJ$4,"&lt;&gt;Bid Package")</f>
        <v>0</v>
      </c>
      <c r="V207" s="276">
        <f>SUMIFS('PCO Log'!$E30:$SJ30,'PCO Log'!$E$8:$SJ$8,'Graph Data'!V$187,'PCO Log'!$E$4:$SJ$4,"&lt;&gt;Bid Package")</f>
        <v>0</v>
      </c>
      <c r="W207" s="276">
        <f>SUMIFS('PCO Log'!$E30:$SJ30,'PCO Log'!$E$8:$SJ$8,'Graph Data'!W$187,'PCO Log'!$E$4:$SJ$4,"&lt;&gt;Bid Package")</f>
        <v>0</v>
      </c>
      <c r="X207" s="276">
        <f>SUMIFS('PCO Log'!$E30:$SJ30,'PCO Log'!$E$8:$SJ$8,'Graph Data'!X$187,'PCO Log'!$E$4:$SJ$4,"&lt;&gt;Bid Package")</f>
        <v>0</v>
      </c>
      <c r="Y207" s="276">
        <f>SUMIFS('PCO Log'!$E30:$SJ30,'PCO Log'!$E$8:$SJ$8,'Graph Data'!Y$187,'PCO Log'!$E$4:$SJ$4,"&lt;&gt;Bid Package")</f>
        <v>0</v>
      </c>
      <c r="Z207" s="276">
        <f>SUMIFS('PCO Log'!$E30:$SJ30,'PCO Log'!$E$8:$SJ$8,'Graph Data'!Z$187,'PCO Log'!$E$4:$SJ$4,"&lt;&gt;Bid Package")</f>
        <v>0</v>
      </c>
      <c r="AA207" s="276">
        <f>SUMIFS('PCO Log'!$E30:$SJ30,'PCO Log'!$E$8:$SJ$8,'Graph Data'!AA$187,'PCO Log'!$E$4:$SJ$4,"&lt;&gt;Bid Package")</f>
        <v>0</v>
      </c>
      <c r="AB207" s="276">
        <f>SUMIFS('PCO Log'!$E30:$SJ30,'PCO Log'!$E$8:$SJ$8,'Graph Data'!AB$187,'PCO Log'!$E$4:$SJ$4,"&lt;&gt;Bid Package")</f>
        <v>0</v>
      </c>
      <c r="AC207" s="276">
        <f>SUMIFS('PCO Log'!$E30:$SJ30,'PCO Log'!$E$8:$SJ$8,'Graph Data'!AC$187,'PCO Log'!$E$4:$SJ$4,"&lt;&gt;Bid Package")</f>
        <v>0</v>
      </c>
      <c r="AD207" s="276">
        <f>SUMIFS('PCO Log'!$E30:$SJ30,'PCO Log'!$E$8:$SJ$8,'Graph Data'!AD$187,'PCO Log'!$E$4:$SJ$4,"&lt;&gt;Bid Package")</f>
        <v>0</v>
      </c>
      <c r="AE207" s="276">
        <f>SUMIFS('PCO Log'!$E30:$SJ30,'PCO Log'!$E$8:$SJ$8,'Graph Data'!AE$187,'PCO Log'!$E$4:$SJ$4,"&lt;&gt;Bid Package")</f>
        <v>0</v>
      </c>
      <c r="AF207" s="276">
        <f>SUMIFS('PCO Log'!$E30:$SJ30,'PCO Log'!$E$8:$SJ$8,'Graph Data'!AF$187,'PCO Log'!$E$4:$SJ$4,"&lt;&gt;Bid Package")</f>
        <v>0</v>
      </c>
      <c r="AG207" s="276">
        <f>SUMIFS('PCO Log'!$E30:$SJ30,'PCO Log'!$E$8:$SJ$8,'Graph Data'!AG$187,'PCO Log'!$E$4:$SJ$4,"&lt;&gt;Bid Package")</f>
        <v>0</v>
      </c>
      <c r="AH207" s="276">
        <f>SUMIFS('PCO Log'!$E30:$SJ30,'PCO Log'!$E$8:$SJ$8,'Graph Data'!AH$187,'PCO Log'!$E$4:$SJ$4,"&lt;&gt;Bid Package")</f>
        <v>0</v>
      </c>
      <c r="AI207" s="276">
        <f>SUMIFS('PCO Log'!$E30:$SJ30,'PCO Log'!$E$8:$SJ$8,'Graph Data'!AI$187,'PCO Log'!$E$4:$SJ$4,"&lt;&gt;Bid Package")</f>
        <v>0</v>
      </c>
      <c r="AJ207" s="276">
        <f>SUMIFS('PCO Log'!$E30:$SJ30,'PCO Log'!$E$8:$SJ$8,'Graph Data'!AJ$187,'PCO Log'!$E$4:$SJ$4,"&lt;&gt;Bid Package")</f>
        <v>0</v>
      </c>
      <c r="AK207" s="276">
        <f>SUMIFS('PCO Log'!$E30:$SJ30,'PCO Log'!$E$8:$SJ$8,'Graph Data'!AK$187,'PCO Log'!$E$4:$SJ$4,"&lt;&gt;Bid Package")</f>
        <v>0</v>
      </c>
      <c r="AL207" s="276">
        <f>SUMIFS('PCO Log'!$E30:$SJ30,'PCO Log'!$E$8:$SJ$8,'Graph Data'!AL$187,'PCO Log'!$E$4:$SJ$4,"&lt;&gt;Bid Package")</f>
        <v>0</v>
      </c>
      <c r="AM207" s="276">
        <f>SUMIFS('PCO Log'!$E30:$SJ30,'PCO Log'!$E$8:$SJ$8,'Graph Data'!AM$187,'PCO Log'!$E$4:$SJ$4,"&lt;&gt;Bid Package")</f>
        <v>0</v>
      </c>
      <c r="AN207" s="276">
        <f>SUMIFS('PCO Log'!$E30:$SJ30,'PCO Log'!$E$8:$SJ$8,'Graph Data'!AN$187,'PCO Log'!$E$4:$SJ$4,"&lt;&gt;Bid Package")</f>
        <v>0</v>
      </c>
      <c r="AO207" s="276">
        <f>SUMIFS('PCO Log'!$E30:$SJ30,'PCO Log'!$E$8:$SJ$8,'Graph Data'!AO$187,'PCO Log'!$E$4:$SJ$4,"&lt;&gt;Bid Package")</f>
        <v>0</v>
      </c>
      <c r="AP207" s="276">
        <f>SUMIFS('PCO Log'!$E30:$SJ30,'PCO Log'!$E$8:$SJ$8,'Graph Data'!AP$187,'PCO Log'!$E$4:$SJ$4,"&lt;&gt;Bid Package")</f>
        <v>0</v>
      </c>
      <c r="AQ207" s="276">
        <f>SUMIFS('PCO Log'!$E30:$SJ30,'PCO Log'!$E$8:$SJ$8,'Graph Data'!AQ$187,'PCO Log'!$E$4:$SJ$4,"&lt;&gt;Bid Package")</f>
        <v>0</v>
      </c>
      <c r="AR207" s="276">
        <f>SUMIFS('PCO Log'!$E30:$SJ30,'PCO Log'!$E$8:$SJ$8,'Graph Data'!AR$187,'PCO Log'!$E$4:$SJ$4,"&lt;&gt;Bid Package")</f>
        <v>0</v>
      </c>
      <c r="AS207" s="276">
        <f>SUMIFS('PCO Log'!$E30:$SJ30,'PCO Log'!$E$8:$SJ$8,'Graph Data'!AS$187,'PCO Log'!$E$4:$SJ$4,"&lt;&gt;Bid Package")</f>
        <v>0</v>
      </c>
      <c r="AT207" s="276">
        <f>SUMIFS('PCO Log'!$E30:$SJ30,'PCO Log'!$E$8:$SJ$8,'Graph Data'!AT$187,'PCO Log'!$E$4:$SJ$4,"&lt;&gt;Bid Package")</f>
        <v>0</v>
      </c>
      <c r="AU207" s="276">
        <f>SUMIFS('PCO Log'!$E30:$SJ30,'PCO Log'!$E$8:$SJ$8,'Graph Data'!AU$187,'PCO Log'!$E$4:$SJ$4,"&lt;&gt;Bid Package")</f>
        <v>0</v>
      </c>
      <c r="AV207" s="276">
        <f>SUMIFS('PCO Log'!$E30:$SJ30,'PCO Log'!$E$8:$SJ$8,'Graph Data'!AV$187,'PCO Log'!$E$4:$SJ$4,"&lt;&gt;Bid Package")</f>
        <v>0</v>
      </c>
      <c r="AW207" s="276">
        <f>SUMIFS('PCO Log'!$E30:$SJ30,'PCO Log'!$E$8:$SJ$8,'Graph Data'!AW$187,'PCO Log'!$E$4:$SJ$4,"&lt;&gt;Bid Package")</f>
        <v>0</v>
      </c>
      <c r="AX207" s="276">
        <f>SUMIFS('PCO Log'!$E30:$SJ30,'PCO Log'!$E$8:$SJ$8,'Graph Data'!AX$187,'PCO Log'!$E$4:$SJ$4,"&lt;&gt;Bid Package")</f>
        <v>0</v>
      </c>
      <c r="AY207" s="276">
        <f>SUMIFS('PCO Log'!$E30:$SJ30,'PCO Log'!$E$8:$SJ$8,'Graph Data'!AY$187,'PCO Log'!$E$4:$SJ$4,"&lt;&gt;Bid Package")</f>
        <v>0</v>
      </c>
      <c r="AZ207" s="276">
        <f>SUMIFS('PCO Log'!$E30:$SJ30,'PCO Log'!$E$8:$SJ$8,'Graph Data'!AZ$187,'PCO Log'!$E$4:$SJ$4,"&lt;&gt;Bid Package")</f>
        <v>0</v>
      </c>
      <c r="BA207" s="276">
        <f>SUMIFS('PCO Log'!$E30:$SJ30,'PCO Log'!$E$8:$SJ$8,'Graph Data'!BA$187,'PCO Log'!$E$4:$SJ$4,"&lt;&gt;Bid Package")</f>
        <v>0</v>
      </c>
      <c r="BB207" s="276">
        <f>SUMIFS('PCO Log'!$E30:$SJ30,'PCO Log'!$E$8:$SJ$8,'Graph Data'!BB$187,'PCO Log'!$E$4:$SJ$4,"&lt;&gt;Bid Package")</f>
        <v>0</v>
      </c>
      <c r="BC207" s="276">
        <f>SUMIFS('PCO Log'!$E30:$SJ30,'PCO Log'!$E$8:$SJ$8,'Graph Data'!BC$187,'PCO Log'!$E$4:$SJ$4,"&lt;&gt;Bid Package")</f>
        <v>0</v>
      </c>
      <c r="BD207" s="276">
        <f>SUMIFS('PCO Log'!$E30:$SJ30,'PCO Log'!$E$8:$SJ$8,'Graph Data'!BD$187,'PCO Log'!$E$4:$SJ$4,"&lt;&gt;Bid Package")</f>
        <v>0</v>
      </c>
      <c r="BE207" s="276">
        <f>SUMIFS('PCO Log'!$E30:$SJ30,'PCO Log'!$E$8:$SJ$8,'Graph Data'!BE$187,'PCO Log'!$E$4:$SJ$4,"&lt;&gt;Bid Package")</f>
        <v>0</v>
      </c>
      <c r="BF207" s="276">
        <f>SUMIFS('PCO Log'!$E30:$SJ30,'PCO Log'!$E$8:$SJ$8,'Graph Data'!BF$187,'PCO Log'!$E$4:$SJ$4,"&lt;&gt;Bid Package")</f>
        <v>0</v>
      </c>
      <c r="BG207" s="276">
        <f>SUMIFS('PCO Log'!$E30:$SJ30,'PCO Log'!$E$8:$SJ$8,'Graph Data'!BG$187,'PCO Log'!$E$4:$SJ$4,"&lt;&gt;Bid Package")</f>
        <v>0</v>
      </c>
      <c r="BH207" s="276">
        <f>SUMIFS('PCO Log'!$E30:$SJ30,'PCO Log'!$E$8:$SJ$8,'Graph Data'!BH$187,'PCO Log'!$E$4:$SJ$4,"&lt;&gt;Bid Package")</f>
        <v>0</v>
      </c>
      <c r="BI207" s="276">
        <f>SUMIFS('PCO Log'!$E30:$SJ30,'PCO Log'!$E$8:$SJ$8,'Graph Data'!BI$187,'PCO Log'!$E$4:$SJ$4,"&lt;&gt;Bid Package")</f>
        <v>0</v>
      </c>
      <c r="BJ207" s="276">
        <f>SUMIFS('PCO Log'!$E30:$SJ30,'PCO Log'!$E$8:$SJ$8,'Graph Data'!BJ$187,'PCO Log'!$E$4:$SJ$4,"&lt;&gt;Bid Package")</f>
        <v>0</v>
      </c>
      <c r="BK207" s="276">
        <f>SUMIFS('PCO Log'!$E30:$SJ30,'PCO Log'!$E$8:$SJ$8,'Graph Data'!BK$187,'PCO Log'!$E$4:$SJ$4,"&lt;&gt;Bid Package")</f>
        <v>0</v>
      </c>
      <c r="BL207" s="276">
        <f>SUMIFS('PCO Log'!$E30:$SJ30,'PCO Log'!$E$8:$SJ$8,'Graph Data'!BL$187,'PCO Log'!$E$4:$SJ$4,"&lt;&gt;Bid Package")</f>
        <v>0</v>
      </c>
      <c r="BM207" s="276">
        <f>SUMIFS('PCO Log'!$E30:$SJ30,'PCO Log'!$E$8:$SJ$8,'Graph Data'!BM$187,'PCO Log'!$E$4:$SJ$4,"&lt;&gt;Bid Package")</f>
        <v>0</v>
      </c>
      <c r="BN207" s="276">
        <f>SUMIFS('PCO Log'!$E30:$SJ30,'PCO Log'!$E$8:$SJ$8,'Graph Data'!BN$187,'PCO Log'!$E$4:$SJ$4,"&lt;&gt;Bid Package")</f>
        <v>0</v>
      </c>
      <c r="BO207" s="276">
        <f>SUMIFS('PCO Log'!$E30:$SJ30,'PCO Log'!$E$8:$SJ$8,'Graph Data'!BO$187,'PCO Log'!$E$4:$SJ$4,"&lt;&gt;Bid Package")</f>
        <v>0</v>
      </c>
      <c r="BP207" s="276">
        <f>SUMIFS('PCO Log'!$E30:$SJ30,'PCO Log'!$E$8:$SJ$8,'Graph Data'!BP$187,'PCO Log'!$E$4:$SJ$4,"&lt;&gt;Bid Package")</f>
        <v>0</v>
      </c>
      <c r="BQ207" s="276">
        <f>SUMIFS('PCO Log'!$E30:$SJ30,'PCO Log'!$E$8:$SJ$8,'Graph Data'!BQ$187,'PCO Log'!$E$4:$SJ$4,"&lt;&gt;Bid Package")</f>
        <v>0</v>
      </c>
      <c r="BR207" s="276">
        <f>SUMIFS('PCO Log'!$E30:$SJ30,'PCO Log'!$E$8:$SJ$8,'Graph Data'!BR$187,'PCO Log'!$E$4:$SJ$4,"&lt;&gt;Bid Package")</f>
        <v>0</v>
      </c>
      <c r="BS207" s="276">
        <f>SUMIFS('PCO Log'!$E30:$SJ30,'PCO Log'!$E$8:$SJ$8,'Graph Data'!BS$187,'PCO Log'!$E$4:$SJ$4,"&lt;&gt;Bid Package")</f>
        <v>0</v>
      </c>
      <c r="BT207" s="276">
        <f>SUMIFS('PCO Log'!$E30:$SJ30,'PCO Log'!$E$8:$SJ$8,'Graph Data'!BT$187,'PCO Log'!$E$4:$SJ$4,"&lt;&gt;Bid Package")</f>
        <v>0</v>
      </c>
      <c r="BU207" s="276">
        <f>SUMIFS('PCO Log'!$E30:$SJ30,'PCO Log'!$E$8:$SJ$8,'Graph Data'!BU$187,'PCO Log'!$E$4:$SJ$4,"&lt;&gt;Bid Package")</f>
        <v>0</v>
      </c>
      <c r="BV207" s="276">
        <f>SUMIFS('PCO Log'!$E30:$SJ30,'PCO Log'!$E$8:$SJ$8,'Graph Data'!BV$187,'PCO Log'!$E$4:$SJ$4,"&lt;&gt;Bid Package")</f>
        <v>0</v>
      </c>
      <c r="BW207" s="276">
        <f>SUMIFS('PCO Log'!$E30:$SJ30,'PCO Log'!$E$8:$SJ$8,'Graph Data'!BW$187,'PCO Log'!$E$4:$SJ$4,"&lt;&gt;Bid Package")</f>
        <v>0</v>
      </c>
    </row>
    <row r="208" spans="1:75" x14ac:dyDescent="0.25">
      <c r="A208" s="273" t="s">
        <v>569</v>
      </c>
      <c r="B208" s="273">
        <f>'PCO Log'!HC6</f>
        <v>0</v>
      </c>
      <c r="C208" s="273">
        <f>'PCO Log'!HC4</f>
        <v>0</v>
      </c>
      <c r="D208" s="273">
        <f>'PCO Log'!HC7</f>
        <v>0</v>
      </c>
      <c r="E208" s="273">
        <f>'PCO Log'!HC3</f>
        <v>0</v>
      </c>
      <c r="F208" s="276">
        <f>'PCO Log'!HC9</f>
        <v>0</v>
      </c>
      <c r="G208" s="277">
        <f>'PCO Log'!HC5</f>
        <v>0</v>
      </c>
      <c r="J208" s="279"/>
      <c r="O208" s="273" t="str">
        <f t="shared" si="2"/>
        <v>Masonry</v>
      </c>
      <c r="P208" s="276">
        <f>SUMIFS('PCO Log'!$E31:$SJ31,'PCO Log'!$E$8:$SJ$8,'Graph Data'!P$187,'PCO Log'!$E$4:$SJ$4,"&lt;&gt;Bid Package")</f>
        <v>0</v>
      </c>
      <c r="Q208" s="276">
        <f>SUMIFS('PCO Log'!$E31:$SJ31,'PCO Log'!$E$8:$SJ$8,'Graph Data'!Q$187,'PCO Log'!$E$4:$SJ$4,"&lt;&gt;Bid Package")</f>
        <v>0</v>
      </c>
      <c r="R208" s="276">
        <f>SUMIFS('PCO Log'!$E31:$SJ31,'PCO Log'!$E$8:$SJ$8,'Graph Data'!R$187,'PCO Log'!$E$4:$SJ$4,"&lt;&gt;Bid Package")</f>
        <v>0</v>
      </c>
      <c r="S208" s="276">
        <f>SUMIFS('PCO Log'!$E31:$SJ31,'PCO Log'!$E$8:$SJ$8,'Graph Data'!S$187,'PCO Log'!$E$4:$SJ$4,"&lt;&gt;Bid Package")</f>
        <v>0</v>
      </c>
      <c r="T208" s="276">
        <f>SUMIFS('PCO Log'!$E31:$SJ31,'PCO Log'!$E$8:$SJ$8,'Graph Data'!T$187,'PCO Log'!$E$4:$SJ$4,"&lt;&gt;Bid Package")</f>
        <v>0</v>
      </c>
      <c r="U208" s="276">
        <f>SUMIFS('PCO Log'!$E31:$SJ31,'PCO Log'!$E$8:$SJ$8,'Graph Data'!U$187,'PCO Log'!$E$4:$SJ$4,"&lt;&gt;Bid Package")</f>
        <v>0</v>
      </c>
      <c r="V208" s="276">
        <f>SUMIFS('PCO Log'!$E31:$SJ31,'PCO Log'!$E$8:$SJ$8,'Graph Data'!V$187,'PCO Log'!$E$4:$SJ$4,"&lt;&gt;Bid Package")</f>
        <v>0</v>
      </c>
      <c r="W208" s="276">
        <f>SUMIFS('PCO Log'!$E31:$SJ31,'PCO Log'!$E$8:$SJ$8,'Graph Data'!W$187,'PCO Log'!$E$4:$SJ$4,"&lt;&gt;Bid Package")</f>
        <v>0</v>
      </c>
      <c r="X208" s="276">
        <f>SUMIFS('PCO Log'!$E31:$SJ31,'PCO Log'!$E$8:$SJ$8,'Graph Data'!X$187,'PCO Log'!$E$4:$SJ$4,"&lt;&gt;Bid Package")</f>
        <v>0</v>
      </c>
      <c r="Y208" s="276">
        <f>SUMIFS('PCO Log'!$E31:$SJ31,'PCO Log'!$E$8:$SJ$8,'Graph Data'!Y$187,'PCO Log'!$E$4:$SJ$4,"&lt;&gt;Bid Package")</f>
        <v>0</v>
      </c>
      <c r="Z208" s="276">
        <f>SUMIFS('PCO Log'!$E31:$SJ31,'PCO Log'!$E$8:$SJ$8,'Graph Data'!Z$187,'PCO Log'!$E$4:$SJ$4,"&lt;&gt;Bid Package")</f>
        <v>0</v>
      </c>
      <c r="AA208" s="276">
        <f>SUMIFS('PCO Log'!$E31:$SJ31,'PCO Log'!$E$8:$SJ$8,'Graph Data'!AA$187,'PCO Log'!$E$4:$SJ$4,"&lt;&gt;Bid Package")</f>
        <v>0</v>
      </c>
      <c r="AB208" s="276">
        <f>SUMIFS('PCO Log'!$E31:$SJ31,'PCO Log'!$E$8:$SJ$8,'Graph Data'!AB$187,'PCO Log'!$E$4:$SJ$4,"&lt;&gt;Bid Package")</f>
        <v>0</v>
      </c>
      <c r="AC208" s="276">
        <f>SUMIFS('PCO Log'!$E31:$SJ31,'PCO Log'!$E$8:$SJ$8,'Graph Data'!AC$187,'PCO Log'!$E$4:$SJ$4,"&lt;&gt;Bid Package")</f>
        <v>0</v>
      </c>
      <c r="AD208" s="276">
        <f>SUMIFS('PCO Log'!$E31:$SJ31,'PCO Log'!$E$8:$SJ$8,'Graph Data'!AD$187,'PCO Log'!$E$4:$SJ$4,"&lt;&gt;Bid Package")</f>
        <v>0</v>
      </c>
      <c r="AE208" s="276">
        <f>SUMIFS('PCO Log'!$E31:$SJ31,'PCO Log'!$E$8:$SJ$8,'Graph Data'!AE$187,'PCO Log'!$E$4:$SJ$4,"&lt;&gt;Bid Package")</f>
        <v>0</v>
      </c>
      <c r="AF208" s="276">
        <f>SUMIFS('PCO Log'!$E31:$SJ31,'PCO Log'!$E$8:$SJ$8,'Graph Data'!AF$187,'PCO Log'!$E$4:$SJ$4,"&lt;&gt;Bid Package")</f>
        <v>0</v>
      </c>
      <c r="AG208" s="276">
        <f>SUMIFS('PCO Log'!$E31:$SJ31,'PCO Log'!$E$8:$SJ$8,'Graph Data'!AG$187,'PCO Log'!$E$4:$SJ$4,"&lt;&gt;Bid Package")</f>
        <v>0</v>
      </c>
      <c r="AH208" s="276">
        <f>SUMIFS('PCO Log'!$E31:$SJ31,'PCO Log'!$E$8:$SJ$8,'Graph Data'!AH$187,'PCO Log'!$E$4:$SJ$4,"&lt;&gt;Bid Package")</f>
        <v>0</v>
      </c>
      <c r="AI208" s="276">
        <f>SUMIFS('PCO Log'!$E31:$SJ31,'PCO Log'!$E$8:$SJ$8,'Graph Data'!AI$187,'PCO Log'!$E$4:$SJ$4,"&lt;&gt;Bid Package")</f>
        <v>0</v>
      </c>
      <c r="AJ208" s="276">
        <f>SUMIFS('PCO Log'!$E31:$SJ31,'PCO Log'!$E$8:$SJ$8,'Graph Data'!AJ$187,'PCO Log'!$E$4:$SJ$4,"&lt;&gt;Bid Package")</f>
        <v>0</v>
      </c>
      <c r="AK208" s="276">
        <f>SUMIFS('PCO Log'!$E31:$SJ31,'PCO Log'!$E$8:$SJ$8,'Graph Data'!AK$187,'PCO Log'!$E$4:$SJ$4,"&lt;&gt;Bid Package")</f>
        <v>0</v>
      </c>
      <c r="AL208" s="276">
        <f>SUMIFS('PCO Log'!$E31:$SJ31,'PCO Log'!$E$8:$SJ$8,'Graph Data'!AL$187,'PCO Log'!$E$4:$SJ$4,"&lt;&gt;Bid Package")</f>
        <v>0</v>
      </c>
      <c r="AM208" s="276">
        <f>SUMIFS('PCO Log'!$E31:$SJ31,'PCO Log'!$E$8:$SJ$8,'Graph Data'!AM$187,'PCO Log'!$E$4:$SJ$4,"&lt;&gt;Bid Package")</f>
        <v>0</v>
      </c>
      <c r="AN208" s="276">
        <f>SUMIFS('PCO Log'!$E31:$SJ31,'PCO Log'!$E$8:$SJ$8,'Graph Data'!AN$187,'PCO Log'!$E$4:$SJ$4,"&lt;&gt;Bid Package")</f>
        <v>0</v>
      </c>
      <c r="AO208" s="276">
        <f>SUMIFS('PCO Log'!$E31:$SJ31,'PCO Log'!$E$8:$SJ$8,'Graph Data'!AO$187,'PCO Log'!$E$4:$SJ$4,"&lt;&gt;Bid Package")</f>
        <v>0</v>
      </c>
      <c r="AP208" s="276">
        <f>SUMIFS('PCO Log'!$E31:$SJ31,'PCO Log'!$E$8:$SJ$8,'Graph Data'!AP$187,'PCO Log'!$E$4:$SJ$4,"&lt;&gt;Bid Package")</f>
        <v>0</v>
      </c>
      <c r="AQ208" s="276">
        <f>SUMIFS('PCO Log'!$E31:$SJ31,'PCO Log'!$E$8:$SJ$8,'Graph Data'!AQ$187,'PCO Log'!$E$4:$SJ$4,"&lt;&gt;Bid Package")</f>
        <v>0</v>
      </c>
      <c r="AR208" s="276">
        <f>SUMIFS('PCO Log'!$E31:$SJ31,'PCO Log'!$E$8:$SJ$8,'Graph Data'!AR$187,'PCO Log'!$E$4:$SJ$4,"&lt;&gt;Bid Package")</f>
        <v>0</v>
      </c>
      <c r="AS208" s="276">
        <f>SUMIFS('PCO Log'!$E31:$SJ31,'PCO Log'!$E$8:$SJ$8,'Graph Data'!AS$187,'PCO Log'!$E$4:$SJ$4,"&lt;&gt;Bid Package")</f>
        <v>0</v>
      </c>
      <c r="AT208" s="276">
        <f>SUMIFS('PCO Log'!$E31:$SJ31,'PCO Log'!$E$8:$SJ$8,'Graph Data'!AT$187,'PCO Log'!$E$4:$SJ$4,"&lt;&gt;Bid Package")</f>
        <v>0</v>
      </c>
      <c r="AU208" s="276">
        <f>SUMIFS('PCO Log'!$E31:$SJ31,'PCO Log'!$E$8:$SJ$8,'Graph Data'!AU$187,'PCO Log'!$E$4:$SJ$4,"&lt;&gt;Bid Package")</f>
        <v>0</v>
      </c>
      <c r="AV208" s="276">
        <f>SUMIFS('PCO Log'!$E31:$SJ31,'PCO Log'!$E$8:$SJ$8,'Graph Data'!AV$187,'PCO Log'!$E$4:$SJ$4,"&lt;&gt;Bid Package")</f>
        <v>0</v>
      </c>
      <c r="AW208" s="276">
        <f>SUMIFS('PCO Log'!$E31:$SJ31,'PCO Log'!$E$8:$SJ$8,'Graph Data'!AW$187,'PCO Log'!$E$4:$SJ$4,"&lt;&gt;Bid Package")</f>
        <v>0</v>
      </c>
      <c r="AX208" s="276">
        <f>SUMIFS('PCO Log'!$E31:$SJ31,'PCO Log'!$E$8:$SJ$8,'Graph Data'!AX$187,'PCO Log'!$E$4:$SJ$4,"&lt;&gt;Bid Package")</f>
        <v>0</v>
      </c>
      <c r="AY208" s="276">
        <f>SUMIFS('PCO Log'!$E31:$SJ31,'PCO Log'!$E$8:$SJ$8,'Graph Data'!AY$187,'PCO Log'!$E$4:$SJ$4,"&lt;&gt;Bid Package")</f>
        <v>0</v>
      </c>
      <c r="AZ208" s="276">
        <f>SUMIFS('PCO Log'!$E31:$SJ31,'PCO Log'!$E$8:$SJ$8,'Graph Data'!AZ$187,'PCO Log'!$E$4:$SJ$4,"&lt;&gt;Bid Package")</f>
        <v>0</v>
      </c>
      <c r="BA208" s="276">
        <f>SUMIFS('PCO Log'!$E31:$SJ31,'PCO Log'!$E$8:$SJ$8,'Graph Data'!BA$187,'PCO Log'!$E$4:$SJ$4,"&lt;&gt;Bid Package")</f>
        <v>0</v>
      </c>
      <c r="BB208" s="276">
        <f>SUMIFS('PCO Log'!$E31:$SJ31,'PCO Log'!$E$8:$SJ$8,'Graph Data'!BB$187,'PCO Log'!$E$4:$SJ$4,"&lt;&gt;Bid Package")</f>
        <v>0</v>
      </c>
      <c r="BC208" s="276">
        <f>SUMIFS('PCO Log'!$E31:$SJ31,'PCO Log'!$E$8:$SJ$8,'Graph Data'!BC$187,'PCO Log'!$E$4:$SJ$4,"&lt;&gt;Bid Package")</f>
        <v>0</v>
      </c>
      <c r="BD208" s="276">
        <f>SUMIFS('PCO Log'!$E31:$SJ31,'PCO Log'!$E$8:$SJ$8,'Graph Data'!BD$187,'PCO Log'!$E$4:$SJ$4,"&lt;&gt;Bid Package")</f>
        <v>0</v>
      </c>
      <c r="BE208" s="276">
        <f>SUMIFS('PCO Log'!$E31:$SJ31,'PCO Log'!$E$8:$SJ$8,'Graph Data'!BE$187,'PCO Log'!$E$4:$SJ$4,"&lt;&gt;Bid Package")</f>
        <v>0</v>
      </c>
      <c r="BF208" s="276">
        <f>SUMIFS('PCO Log'!$E31:$SJ31,'PCO Log'!$E$8:$SJ$8,'Graph Data'!BF$187,'PCO Log'!$E$4:$SJ$4,"&lt;&gt;Bid Package")</f>
        <v>0</v>
      </c>
      <c r="BG208" s="276">
        <f>SUMIFS('PCO Log'!$E31:$SJ31,'PCO Log'!$E$8:$SJ$8,'Graph Data'!BG$187,'PCO Log'!$E$4:$SJ$4,"&lt;&gt;Bid Package")</f>
        <v>0</v>
      </c>
      <c r="BH208" s="276">
        <f>SUMIFS('PCO Log'!$E31:$SJ31,'PCO Log'!$E$8:$SJ$8,'Graph Data'!BH$187,'PCO Log'!$E$4:$SJ$4,"&lt;&gt;Bid Package")</f>
        <v>0</v>
      </c>
      <c r="BI208" s="276">
        <f>SUMIFS('PCO Log'!$E31:$SJ31,'PCO Log'!$E$8:$SJ$8,'Graph Data'!BI$187,'PCO Log'!$E$4:$SJ$4,"&lt;&gt;Bid Package")</f>
        <v>0</v>
      </c>
      <c r="BJ208" s="276">
        <f>SUMIFS('PCO Log'!$E31:$SJ31,'PCO Log'!$E$8:$SJ$8,'Graph Data'!BJ$187,'PCO Log'!$E$4:$SJ$4,"&lt;&gt;Bid Package")</f>
        <v>0</v>
      </c>
      <c r="BK208" s="276">
        <f>SUMIFS('PCO Log'!$E31:$SJ31,'PCO Log'!$E$8:$SJ$8,'Graph Data'!BK$187,'PCO Log'!$E$4:$SJ$4,"&lt;&gt;Bid Package")</f>
        <v>0</v>
      </c>
      <c r="BL208" s="276">
        <f>SUMIFS('PCO Log'!$E31:$SJ31,'PCO Log'!$E$8:$SJ$8,'Graph Data'!BL$187,'PCO Log'!$E$4:$SJ$4,"&lt;&gt;Bid Package")</f>
        <v>0</v>
      </c>
      <c r="BM208" s="276">
        <f>SUMIFS('PCO Log'!$E31:$SJ31,'PCO Log'!$E$8:$SJ$8,'Graph Data'!BM$187,'PCO Log'!$E$4:$SJ$4,"&lt;&gt;Bid Package")</f>
        <v>0</v>
      </c>
      <c r="BN208" s="276">
        <f>SUMIFS('PCO Log'!$E31:$SJ31,'PCO Log'!$E$8:$SJ$8,'Graph Data'!BN$187,'PCO Log'!$E$4:$SJ$4,"&lt;&gt;Bid Package")</f>
        <v>0</v>
      </c>
      <c r="BO208" s="276">
        <f>SUMIFS('PCO Log'!$E31:$SJ31,'PCO Log'!$E$8:$SJ$8,'Graph Data'!BO$187,'PCO Log'!$E$4:$SJ$4,"&lt;&gt;Bid Package")</f>
        <v>0</v>
      </c>
      <c r="BP208" s="276">
        <f>SUMIFS('PCO Log'!$E31:$SJ31,'PCO Log'!$E$8:$SJ$8,'Graph Data'!BP$187,'PCO Log'!$E$4:$SJ$4,"&lt;&gt;Bid Package")</f>
        <v>0</v>
      </c>
      <c r="BQ208" s="276">
        <f>SUMIFS('PCO Log'!$E31:$SJ31,'PCO Log'!$E$8:$SJ$8,'Graph Data'!BQ$187,'PCO Log'!$E$4:$SJ$4,"&lt;&gt;Bid Package")</f>
        <v>0</v>
      </c>
      <c r="BR208" s="276">
        <f>SUMIFS('PCO Log'!$E31:$SJ31,'PCO Log'!$E$8:$SJ$8,'Graph Data'!BR$187,'PCO Log'!$E$4:$SJ$4,"&lt;&gt;Bid Package")</f>
        <v>0</v>
      </c>
      <c r="BS208" s="276">
        <f>SUMIFS('PCO Log'!$E31:$SJ31,'PCO Log'!$E$8:$SJ$8,'Graph Data'!BS$187,'PCO Log'!$E$4:$SJ$4,"&lt;&gt;Bid Package")</f>
        <v>0</v>
      </c>
      <c r="BT208" s="276">
        <f>SUMIFS('PCO Log'!$E31:$SJ31,'PCO Log'!$E$8:$SJ$8,'Graph Data'!BT$187,'PCO Log'!$E$4:$SJ$4,"&lt;&gt;Bid Package")</f>
        <v>0</v>
      </c>
      <c r="BU208" s="276">
        <f>SUMIFS('PCO Log'!$E31:$SJ31,'PCO Log'!$E$8:$SJ$8,'Graph Data'!BU$187,'PCO Log'!$E$4:$SJ$4,"&lt;&gt;Bid Package")</f>
        <v>0</v>
      </c>
      <c r="BV208" s="276">
        <f>SUMIFS('PCO Log'!$E31:$SJ31,'PCO Log'!$E$8:$SJ$8,'Graph Data'!BV$187,'PCO Log'!$E$4:$SJ$4,"&lt;&gt;Bid Package")</f>
        <v>0</v>
      </c>
      <c r="BW208" s="276">
        <f>SUMIFS('PCO Log'!$E31:$SJ31,'PCO Log'!$E$8:$SJ$8,'Graph Data'!BW$187,'PCO Log'!$E$4:$SJ$4,"&lt;&gt;Bid Package")</f>
        <v>0</v>
      </c>
    </row>
    <row r="209" spans="1:75" x14ac:dyDescent="0.25">
      <c r="A209" s="273" t="s">
        <v>570</v>
      </c>
      <c r="B209" s="273">
        <f>'PCO Log'!HD6</f>
        <v>0</v>
      </c>
      <c r="C209" s="273">
        <f>'PCO Log'!HD4</f>
        <v>0</v>
      </c>
      <c r="D209" s="273">
        <f>'PCO Log'!HD7</f>
        <v>0</v>
      </c>
      <c r="E209" s="273">
        <f>'PCO Log'!HD3</f>
        <v>0</v>
      </c>
      <c r="F209" s="276">
        <f>'PCO Log'!HD9</f>
        <v>0</v>
      </c>
      <c r="G209" s="277">
        <f>'PCO Log'!HD5</f>
        <v>0</v>
      </c>
      <c r="J209" s="279"/>
      <c r="O209" s="273" t="str">
        <f t="shared" si="2"/>
        <v>Masonry Reinforcing</v>
      </c>
      <c r="P209" s="276">
        <f>SUMIFS('PCO Log'!$E32:$SJ32,'PCO Log'!$E$8:$SJ$8,'Graph Data'!P$187,'PCO Log'!$E$4:$SJ$4,"&lt;&gt;Bid Package")</f>
        <v>0</v>
      </c>
      <c r="Q209" s="276">
        <f>SUMIFS('PCO Log'!$E32:$SJ32,'PCO Log'!$E$8:$SJ$8,'Graph Data'!Q$187,'PCO Log'!$E$4:$SJ$4,"&lt;&gt;Bid Package")</f>
        <v>0</v>
      </c>
      <c r="R209" s="276">
        <f>SUMIFS('PCO Log'!$E32:$SJ32,'PCO Log'!$E$8:$SJ$8,'Graph Data'!R$187,'PCO Log'!$E$4:$SJ$4,"&lt;&gt;Bid Package")</f>
        <v>0</v>
      </c>
      <c r="S209" s="276">
        <f>SUMIFS('PCO Log'!$E32:$SJ32,'PCO Log'!$E$8:$SJ$8,'Graph Data'!S$187,'PCO Log'!$E$4:$SJ$4,"&lt;&gt;Bid Package")</f>
        <v>0</v>
      </c>
      <c r="T209" s="276">
        <f>SUMIFS('PCO Log'!$E32:$SJ32,'PCO Log'!$E$8:$SJ$8,'Graph Data'!T$187,'PCO Log'!$E$4:$SJ$4,"&lt;&gt;Bid Package")</f>
        <v>0</v>
      </c>
      <c r="U209" s="276">
        <f>SUMIFS('PCO Log'!$E32:$SJ32,'PCO Log'!$E$8:$SJ$8,'Graph Data'!U$187,'PCO Log'!$E$4:$SJ$4,"&lt;&gt;Bid Package")</f>
        <v>0</v>
      </c>
      <c r="V209" s="276">
        <f>SUMIFS('PCO Log'!$E32:$SJ32,'PCO Log'!$E$8:$SJ$8,'Graph Data'!V$187,'PCO Log'!$E$4:$SJ$4,"&lt;&gt;Bid Package")</f>
        <v>0</v>
      </c>
      <c r="W209" s="276">
        <f>SUMIFS('PCO Log'!$E32:$SJ32,'PCO Log'!$E$8:$SJ$8,'Graph Data'!W$187,'PCO Log'!$E$4:$SJ$4,"&lt;&gt;Bid Package")</f>
        <v>0</v>
      </c>
      <c r="X209" s="276">
        <f>SUMIFS('PCO Log'!$E32:$SJ32,'PCO Log'!$E$8:$SJ$8,'Graph Data'!X$187,'PCO Log'!$E$4:$SJ$4,"&lt;&gt;Bid Package")</f>
        <v>0</v>
      </c>
      <c r="Y209" s="276">
        <f>SUMIFS('PCO Log'!$E32:$SJ32,'PCO Log'!$E$8:$SJ$8,'Graph Data'!Y$187,'PCO Log'!$E$4:$SJ$4,"&lt;&gt;Bid Package")</f>
        <v>0</v>
      </c>
      <c r="Z209" s="276">
        <f>SUMIFS('PCO Log'!$E32:$SJ32,'PCO Log'!$E$8:$SJ$8,'Graph Data'!Z$187,'PCO Log'!$E$4:$SJ$4,"&lt;&gt;Bid Package")</f>
        <v>0</v>
      </c>
      <c r="AA209" s="276">
        <f>SUMIFS('PCO Log'!$E32:$SJ32,'PCO Log'!$E$8:$SJ$8,'Graph Data'!AA$187,'PCO Log'!$E$4:$SJ$4,"&lt;&gt;Bid Package")</f>
        <v>0</v>
      </c>
      <c r="AB209" s="276">
        <f>SUMIFS('PCO Log'!$E32:$SJ32,'PCO Log'!$E$8:$SJ$8,'Graph Data'!AB$187,'PCO Log'!$E$4:$SJ$4,"&lt;&gt;Bid Package")</f>
        <v>0</v>
      </c>
      <c r="AC209" s="276">
        <f>SUMIFS('PCO Log'!$E32:$SJ32,'PCO Log'!$E$8:$SJ$8,'Graph Data'!AC$187,'PCO Log'!$E$4:$SJ$4,"&lt;&gt;Bid Package")</f>
        <v>0</v>
      </c>
      <c r="AD209" s="276">
        <f>SUMIFS('PCO Log'!$E32:$SJ32,'PCO Log'!$E$8:$SJ$8,'Graph Data'!AD$187,'PCO Log'!$E$4:$SJ$4,"&lt;&gt;Bid Package")</f>
        <v>0</v>
      </c>
      <c r="AE209" s="276">
        <f>SUMIFS('PCO Log'!$E32:$SJ32,'PCO Log'!$E$8:$SJ$8,'Graph Data'!AE$187,'PCO Log'!$E$4:$SJ$4,"&lt;&gt;Bid Package")</f>
        <v>0</v>
      </c>
      <c r="AF209" s="276">
        <f>SUMIFS('PCO Log'!$E32:$SJ32,'PCO Log'!$E$8:$SJ$8,'Graph Data'!AF$187,'PCO Log'!$E$4:$SJ$4,"&lt;&gt;Bid Package")</f>
        <v>0</v>
      </c>
      <c r="AG209" s="276">
        <f>SUMIFS('PCO Log'!$E32:$SJ32,'PCO Log'!$E$8:$SJ$8,'Graph Data'!AG$187,'PCO Log'!$E$4:$SJ$4,"&lt;&gt;Bid Package")</f>
        <v>0</v>
      </c>
      <c r="AH209" s="276">
        <f>SUMIFS('PCO Log'!$E32:$SJ32,'PCO Log'!$E$8:$SJ$8,'Graph Data'!AH$187,'PCO Log'!$E$4:$SJ$4,"&lt;&gt;Bid Package")</f>
        <v>0</v>
      </c>
      <c r="AI209" s="276">
        <f>SUMIFS('PCO Log'!$E32:$SJ32,'PCO Log'!$E$8:$SJ$8,'Graph Data'!AI$187,'PCO Log'!$E$4:$SJ$4,"&lt;&gt;Bid Package")</f>
        <v>0</v>
      </c>
      <c r="AJ209" s="276">
        <f>SUMIFS('PCO Log'!$E32:$SJ32,'PCO Log'!$E$8:$SJ$8,'Graph Data'!AJ$187,'PCO Log'!$E$4:$SJ$4,"&lt;&gt;Bid Package")</f>
        <v>0</v>
      </c>
      <c r="AK209" s="276">
        <f>SUMIFS('PCO Log'!$E32:$SJ32,'PCO Log'!$E$8:$SJ$8,'Graph Data'!AK$187,'PCO Log'!$E$4:$SJ$4,"&lt;&gt;Bid Package")</f>
        <v>0</v>
      </c>
      <c r="AL209" s="276">
        <f>SUMIFS('PCO Log'!$E32:$SJ32,'PCO Log'!$E$8:$SJ$8,'Graph Data'!AL$187,'PCO Log'!$E$4:$SJ$4,"&lt;&gt;Bid Package")</f>
        <v>0</v>
      </c>
      <c r="AM209" s="276">
        <f>SUMIFS('PCO Log'!$E32:$SJ32,'PCO Log'!$E$8:$SJ$8,'Graph Data'!AM$187,'PCO Log'!$E$4:$SJ$4,"&lt;&gt;Bid Package")</f>
        <v>0</v>
      </c>
      <c r="AN209" s="276">
        <f>SUMIFS('PCO Log'!$E32:$SJ32,'PCO Log'!$E$8:$SJ$8,'Graph Data'!AN$187,'PCO Log'!$E$4:$SJ$4,"&lt;&gt;Bid Package")</f>
        <v>0</v>
      </c>
      <c r="AO209" s="276">
        <f>SUMIFS('PCO Log'!$E32:$SJ32,'PCO Log'!$E$8:$SJ$8,'Graph Data'!AO$187,'PCO Log'!$E$4:$SJ$4,"&lt;&gt;Bid Package")</f>
        <v>0</v>
      </c>
      <c r="AP209" s="276">
        <f>SUMIFS('PCO Log'!$E32:$SJ32,'PCO Log'!$E$8:$SJ$8,'Graph Data'!AP$187,'PCO Log'!$E$4:$SJ$4,"&lt;&gt;Bid Package")</f>
        <v>0</v>
      </c>
      <c r="AQ209" s="276">
        <f>SUMIFS('PCO Log'!$E32:$SJ32,'PCO Log'!$E$8:$SJ$8,'Graph Data'!AQ$187,'PCO Log'!$E$4:$SJ$4,"&lt;&gt;Bid Package")</f>
        <v>0</v>
      </c>
      <c r="AR209" s="276">
        <f>SUMIFS('PCO Log'!$E32:$SJ32,'PCO Log'!$E$8:$SJ$8,'Graph Data'!AR$187,'PCO Log'!$E$4:$SJ$4,"&lt;&gt;Bid Package")</f>
        <v>0</v>
      </c>
      <c r="AS209" s="276">
        <f>SUMIFS('PCO Log'!$E32:$SJ32,'PCO Log'!$E$8:$SJ$8,'Graph Data'!AS$187,'PCO Log'!$E$4:$SJ$4,"&lt;&gt;Bid Package")</f>
        <v>0</v>
      </c>
      <c r="AT209" s="276">
        <f>SUMIFS('PCO Log'!$E32:$SJ32,'PCO Log'!$E$8:$SJ$8,'Graph Data'!AT$187,'PCO Log'!$E$4:$SJ$4,"&lt;&gt;Bid Package")</f>
        <v>0</v>
      </c>
      <c r="AU209" s="276">
        <f>SUMIFS('PCO Log'!$E32:$SJ32,'PCO Log'!$E$8:$SJ$8,'Graph Data'!AU$187,'PCO Log'!$E$4:$SJ$4,"&lt;&gt;Bid Package")</f>
        <v>0</v>
      </c>
      <c r="AV209" s="276">
        <f>SUMIFS('PCO Log'!$E32:$SJ32,'PCO Log'!$E$8:$SJ$8,'Graph Data'!AV$187,'PCO Log'!$E$4:$SJ$4,"&lt;&gt;Bid Package")</f>
        <v>0</v>
      </c>
      <c r="AW209" s="276">
        <f>SUMIFS('PCO Log'!$E32:$SJ32,'PCO Log'!$E$8:$SJ$8,'Graph Data'!AW$187,'PCO Log'!$E$4:$SJ$4,"&lt;&gt;Bid Package")</f>
        <v>0</v>
      </c>
      <c r="AX209" s="276">
        <f>SUMIFS('PCO Log'!$E32:$SJ32,'PCO Log'!$E$8:$SJ$8,'Graph Data'!AX$187,'PCO Log'!$E$4:$SJ$4,"&lt;&gt;Bid Package")</f>
        <v>0</v>
      </c>
      <c r="AY209" s="276">
        <f>SUMIFS('PCO Log'!$E32:$SJ32,'PCO Log'!$E$8:$SJ$8,'Graph Data'!AY$187,'PCO Log'!$E$4:$SJ$4,"&lt;&gt;Bid Package")</f>
        <v>0</v>
      </c>
      <c r="AZ209" s="276">
        <f>SUMIFS('PCO Log'!$E32:$SJ32,'PCO Log'!$E$8:$SJ$8,'Graph Data'!AZ$187,'PCO Log'!$E$4:$SJ$4,"&lt;&gt;Bid Package")</f>
        <v>0</v>
      </c>
      <c r="BA209" s="276">
        <f>SUMIFS('PCO Log'!$E32:$SJ32,'PCO Log'!$E$8:$SJ$8,'Graph Data'!BA$187,'PCO Log'!$E$4:$SJ$4,"&lt;&gt;Bid Package")</f>
        <v>0</v>
      </c>
      <c r="BB209" s="276">
        <f>SUMIFS('PCO Log'!$E32:$SJ32,'PCO Log'!$E$8:$SJ$8,'Graph Data'!BB$187,'PCO Log'!$E$4:$SJ$4,"&lt;&gt;Bid Package")</f>
        <v>0</v>
      </c>
      <c r="BC209" s="276">
        <f>SUMIFS('PCO Log'!$E32:$SJ32,'PCO Log'!$E$8:$SJ$8,'Graph Data'!BC$187,'PCO Log'!$E$4:$SJ$4,"&lt;&gt;Bid Package")</f>
        <v>0</v>
      </c>
      <c r="BD209" s="276">
        <f>SUMIFS('PCO Log'!$E32:$SJ32,'PCO Log'!$E$8:$SJ$8,'Graph Data'!BD$187,'PCO Log'!$E$4:$SJ$4,"&lt;&gt;Bid Package")</f>
        <v>0</v>
      </c>
      <c r="BE209" s="276">
        <f>SUMIFS('PCO Log'!$E32:$SJ32,'PCO Log'!$E$8:$SJ$8,'Graph Data'!BE$187,'PCO Log'!$E$4:$SJ$4,"&lt;&gt;Bid Package")</f>
        <v>0</v>
      </c>
      <c r="BF209" s="276">
        <f>SUMIFS('PCO Log'!$E32:$SJ32,'PCO Log'!$E$8:$SJ$8,'Graph Data'!BF$187,'PCO Log'!$E$4:$SJ$4,"&lt;&gt;Bid Package")</f>
        <v>0</v>
      </c>
      <c r="BG209" s="276">
        <f>SUMIFS('PCO Log'!$E32:$SJ32,'PCO Log'!$E$8:$SJ$8,'Graph Data'!BG$187,'PCO Log'!$E$4:$SJ$4,"&lt;&gt;Bid Package")</f>
        <v>0</v>
      </c>
      <c r="BH209" s="276">
        <f>SUMIFS('PCO Log'!$E32:$SJ32,'PCO Log'!$E$8:$SJ$8,'Graph Data'!BH$187,'PCO Log'!$E$4:$SJ$4,"&lt;&gt;Bid Package")</f>
        <v>0</v>
      </c>
      <c r="BI209" s="276">
        <f>SUMIFS('PCO Log'!$E32:$SJ32,'PCO Log'!$E$8:$SJ$8,'Graph Data'!BI$187,'PCO Log'!$E$4:$SJ$4,"&lt;&gt;Bid Package")</f>
        <v>0</v>
      </c>
      <c r="BJ209" s="276">
        <f>SUMIFS('PCO Log'!$E32:$SJ32,'PCO Log'!$E$8:$SJ$8,'Graph Data'!BJ$187,'PCO Log'!$E$4:$SJ$4,"&lt;&gt;Bid Package")</f>
        <v>0</v>
      </c>
      <c r="BK209" s="276">
        <f>SUMIFS('PCO Log'!$E32:$SJ32,'PCO Log'!$E$8:$SJ$8,'Graph Data'!BK$187,'PCO Log'!$E$4:$SJ$4,"&lt;&gt;Bid Package")</f>
        <v>0</v>
      </c>
      <c r="BL209" s="276">
        <f>SUMIFS('PCO Log'!$E32:$SJ32,'PCO Log'!$E$8:$SJ$8,'Graph Data'!BL$187,'PCO Log'!$E$4:$SJ$4,"&lt;&gt;Bid Package")</f>
        <v>0</v>
      </c>
      <c r="BM209" s="276">
        <f>SUMIFS('PCO Log'!$E32:$SJ32,'PCO Log'!$E$8:$SJ$8,'Graph Data'!BM$187,'PCO Log'!$E$4:$SJ$4,"&lt;&gt;Bid Package")</f>
        <v>0</v>
      </c>
      <c r="BN209" s="276">
        <f>SUMIFS('PCO Log'!$E32:$SJ32,'PCO Log'!$E$8:$SJ$8,'Graph Data'!BN$187,'PCO Log'!$E$4:$SJ$4,"&lt;&gt;Bid Package")</f>
        <v>0</v>
      </c>
      <c r="BO209" s="276">
        <f>SUMIFS('PCO Log'!$E32:$SJ32,'PCO Log'!$E$8:$SJ$8,'Graph Data'!BO$187,'PCO Log'!$E$4:$SJ$4,"&lt;&gt;Bid Package")</f>
        <v>0</v>
      </c>
      <c r="BP209" s="276">
        <f>SUMIFS('PCO Log'!$E32:$SJ32,'PCO Log'!$E$8:$SJ$8,'Graph Data'!BP$187,'PCO Log'!$E$4:$SJ$4,"&lt;&gt;Bid Package")</f>
        <v>0</v>
      </c>
      <c r="BQ209" s="276">
        <f>SUMIFS('PCO Log'!$E32:$SJ32,'PCO Log'!$E$8:$SJ$8,'Graph Data'!BQ$187,'PCO Log'!$E$4:$SJ$4,"&lt;&gt;Bid Package")</f>
        <v>0</v>
      </c>
      <c r="BR209" s="276">
        <f>SUMIFS('PCO Log'!$E32:$SJ32,'PCO Log'!$E$8:$SJ$8,'Graph Data'!BR$187,'PCO Log'!$E$4:$SJ$4,"&lt;&gt;Bid Package")</f>
        <v>0</v>
      </c>
      <c r="BS209" s="276">
        <f>SUMIFS('PCO Log'!$E32:$SJ32,'PCO Log'!$E$8:$SJ$8,'Graph Data'!BS$187,'PCO Log'!$E$4:$SJ$4,"&lt;&gt;Bid Package")</f>
        <v>0</v>
      </c>
      <c r="BT209" s="276">
        <f>SUMIFS('PCO Log'!$E32:$SJ32,'PCO Log'!$E$8:$SJ$8,'Graph Data'!BT$187,'PCO Log'!$E$4:$SJ$4,"&lt;&gt;Bid Package")</f>
        <v>0</v>
      </c>
      <c r="BU209" s="276">
        <f>SUMIFS('PCO Log'!$E32:$SJ32,'PCO Log'!$E$8:$SJ$8,'Graph Data'!BU$187,'PCO Log'!$E$4:$SJ$4,"&lt;&gt;Bid Package")</f>
        <v>0</v>
      </c>
      <c r="BV209" s="276">
        <f>SUMIFS('PCO Log'!$E32:$SJ32,'PCO Log'!$E$8:$SJ$8,'Graph Data'!BV$187,'PCO Log'!$E$4:$SJ$4,"&lt;&gt;Bid Package")</f>
        <v>0</v>
      </c>
      <c r="BW209" s="276">
        <f>SUMIFS('PCO Log'!$E32:$SJ32,'PCO Log'!$E$8:$SJ$8,'Graph Data'!BW$187,'PCO Log'!$E$4:$SJ$4,"&lt;&gt;Bid Package")</f>
        <v>0</v>
      </c>
    </row>
    <row r="210" spans="1:75" x14ac:dyDescent="0.25">
      <c r="A210" s="273" t="s">
        <v>571</v>
      </c>
      <c r="B210" s="273">
        <f>'PCO Log'!HE6</f>
        <v>0</v>
      </c>
      <c r="C210" s="273">
        <f>'PCO Log'!HE4</f>
        <v>0</v>
      </c>
      <c r="D210" s="273">
        <f>'PCO Log'!HE7</f>
        <v>0</v>
      </c>
      <c r="E210" s="273">
        <f>'PCO Log'!HE3</f>
        <v>0</v>
      </c>
      <c r="F210" s="276">
        <f>'PCO Log'!HE9</f>
        <v>0</v>
      </c>
      <c r="G210" s="277">
        <f>'PCO Log'!HE5</f>
        <v>0</v>
      </c>
      <c r="J210" s="279"/>
      <c r="O210" s="273" t="str">
        <f t="shared" si="2"/>
        <v>Structural Steel/Misc. Steel Fab</v>
      </c>
      <c r="P210" s="276">
        <f>SUMIFS('PCO Log'!$E33:$SJ33,'PCO Log'!$E$8:$SJ$8,'Graph Data'!P$187,'PCO Log'!$E$4:$SJ$4,"&lt;&gt;Bid Package")</f>
        <v>0</v>
      </c>
      <c r="Q210" s="276">
        <f>SUMIFS('PCO Log'!$E33:$SJ33,'PCO Log'!$E$8:$SJ$8,'Graph Data'!Q$187,'PCO Log'!$E$4:$SJ$4,"&lt;&gt;Bid Package")</f>
        <v>0</v>
      </c>
      <c r="R210" s="276">
        <f>SUMIFS('PCO Log'!$E33:$SJ33,'PCO Log'!$E$8:$SJ$8,'Graph Data'!R$187,'PCO Log'!$E$4:$SJ$4,"&lt;&gt;Bid Package")</f>
        <v>0</v>
      </c>
      <c r="S210" s="276">
        <f>SUMIFS('PCO Log'!$E33:$SJ33,'PCO Log'!$E$8:$SJ$8,'Graph Data'!S$187,'PCO Log'!$E$4:$SJ$4,"&lt;&gt;Bid Package")</f>
        <v>0</v>
      </c>
      <c r="T210" s="276">
        <f>SUMIFS('PCO Log'!$E33:$SJ33,'PCO Log'!$E$8:$SJ$8,'Graph Data'!T$187,'PCO Log'!$E$4:$SJ$4,"&lt;&gt;Bid Package")</f>
        <v>0</v>
      </c>
      <c r="U210" s="276">
        <f>SUMIFS('PCO Log'!$E33:$SJ33,'PCO Log'!$E$8:$SJ$8,'Graph Data'!U$187,'PCO Log'!$E$4:$SJ$4,"&lt;&gt;Bid Package")</f>
        <v>0</v>
      </c>
      <c r="V210" s="276">
        <f>SUMIFS('PCO Log'!$E33:$SJ33,'PCO Log'!$E$8:$SJ$8,'Graph Data'!V$187,'PCO Log'!$E$4:$SJ$4,"&lt;&gt;Bid Package")</f>
        <v>0</v>
      </c>
      <c r="W210" s="276">
        <f>SUMIFS('PCO Log'!$E33:$SJ33,'PCO Log'!$E$8:$SJ$8,'Graph Data'!W$187,'PCO Log'!$E$4:$SJ$4,"&lt;&gt;Bid Package")</f>
        <v>0</v>
      </c>
      <c r="X210" s="276">
        <f>SUMIFS('PCO Log'!$E33:$SJ33,'PCO Log'!$E$8:$SJ$8,'Graph Data'!X$187,'PCO Log'!$E$4:$SJ$4,"&lt;&gt;Bid Package")</f>
        <v>0</v>
      </c>
      <c r="Y210" s="276">
        <f>SUMIFS('PCO Log'!$E33:$SJ33,'PCO Log'!$E$8:$SJ$8,'Graph Data'!Y$187,'PCO Log'!$E$4:$SJ$4,"&lt;&gt;Bid Package")</f>
        <v>0</v>
      </c>
      <c r="Z210" s="276">
        <f>SUMIFS('PCO Log'!$E33:$SJ33,'PCO Log'!$E$8:$SJ$8,'Graph Data'!Z$187,'PCO Log'!$E$4:$SJ$4,"&lt;&gt;Bid Package")</f>
        <v>0</v>
      </c>
      <c r="AA210" s="276">
        <f>SUMIFS('PCO Log'!$E33:$SJ33,'PCO Log'!$E$8:$SJ$8,'Graph Data'!AA$187,'PCO Log'!$E$4:$SJ$4,"&lt;&gt;Bid Package")</f>
        <v>0</v>
      </c>
      <c r="AB210" s="276">
        <f>SUMIFS('PCO Log'!$E33:$SJ33,'PCO Log'!$E$8:$SJ$8,'Graph Data'!AB$187,'PCO Log'!$E$4:$SJ$4,"&lt;&gt;Bid Package")</f>
        <v>0</v>
      </c>
      <c r="AC210" s="276">
        <f>SUMIFS('PCO Log'!$E33:$SJ33,'PCO Log'!$E$8:$SJ$8,'Graph Data'!AC$187,'PCO Log'!$E$4:$SJ$4,"&lt;&gt;Bid Package")</f>
        <v>0</v>
      </c>
      <c r="AD210" s="276">
        <f>SUMIFS('PCO Log'!$E33:$SJ33,'PCO Log'!$E$8:$SJ$8,'Graph Data'!AD$187,'PCO Log'!$E$4:$SJ$4,"&lt;&gt;Bid Package")</f>
        <v>0</v>
      </c>
      <c r="AE210" s="276">
        <f>SUMIFS('PCO Log'!$E33:$SJ33,'PCO Log'!$E$8:$SJ$8,'Graph Data'!AE$187,'PCO Log'!$E$4:$SJ$4,"&lt;&gt;Bid Package")</f>
        <v>0</v>
      </c>
      <c r="AF210" s="276">
        <f>SUMIFS('PCO Log'!$E33:$SJ33,'PCO Log'!$E$8:$SJ$8,'Graph Data'!AF$187,'PCO Log'!$E$4:$SJ$4,"&lt;&gt;Bid Package")</f>
        <v>0</v>
      </c>
      <c r="AG210" s="276">
        <f>SUMIFS('PCO Log'!$E33:$SJ33,'PCO Log'!$E$8:$SJ$8,'Graph Data'!AG$187,'PCO Log'!$E$4:$SJ$4,"&lt;&gt;Bid Package")</f>
        <v>0</v>
      </c>
      <c r="AH210" s="276">
        <f>SUMIFS('PCO Log'!$E33:$SJ33,'PCO Log'!$E$8:$SJ$8,'Graph Data'!AH$187,'PCO Log'!$E$4:$SJ$4,"&lt;&gt;Bid Package")</f>
        <v>0</v>
      </c>
      <c r="AI210" s="276">
        <f>SUMIFS('PCO Log'!$E33:$SJ33,'PCO Log'!$E$8:$SJ$8,'Graph Data'!AI$187,'PCO Log'!$E$4:$SJ$4,"&lt;&gt;Bid Package")</f>
        <v>0</v>
      </c>
      <c r="AJ210" s="276">
        <f>SUMIFS('PCO Log'!$E33:$SJ33,'PCO Log'!$E$8:$SJ$8,'Graph Data'!AJ$187,'PCO Log'!$E$4:$SJ$4,"&lt;&gt;Bid Package")</f>
        <v>0</v>
      </c>
      <c r="AK210" s="276">
        <f>SUMIFS('PCO Log'!$E33:$SJ33,'PCO Log'!$E$8:$SJ$8,'Graph Data'!AK$187,'PCO Log'!$E$4:$SJ$4,"&lt;&gt;Bid Package")</f>
        <v>0</v>
      </c>
      <c r="AL210" s="276">
        <f>SUMIFS('PCO Log'!$E33:$SJ33,'PCO Log'!$E$8:$SJ$8,'Graph Data'!AL$187,'PCO Log'!$E$4:$SJ$4,"&lt;&gt;Bid Package")</f>
        <v>0</v>
      </c>
      <c r="AM210" s="276">
        <f>SUMIFS('PCO Log'!$E33:$SJ33,'PCO Log'!$E$8:$SJ$8,'Graph Data'!AM$187,'PCO Log'!$E$4:$SJ$4,"&lt;&gt;Bid Package")</f>
        <v>0</v>
      </c>
      <c r="AN210" s="276">
        <f>SUMIFS('PCO Log'!$E33:$SJ33,'PCO Log'!$E$8:$SJ$8,'Graph Data'!AN$187,'PCO Log'!$E$4:$SJ$4,"&lt;&gt;Bid Package")</f>
        <v>0</v>
      </c>
      <c r="AO210" s="276">
        <f>SUMIFS('PCO Log'!$E33:$SJ33,'PCO Log'!$E$8:$SJ$8,'Graph Data'!AO$187,'PCO Log'!$E$4:$SJ$4,"&lt;&gt;Bid Package")</f>
        <v>0</v>
      </c>
      <c r="AP210" s="276">
        <f>SUMIFS('PCO Log'!$E33:$SJ33,'PCO Log'!$E$8:$SJ$8,'Graph Data'!AP$187,'PCO Log'!$E$4:$SJ$4,"&lt;&gt;Bid Package")</f>
        <v>0</v>
      </c>
      <c r="AQ210" s="276">
        <f>SUMIFS('PCO Log'!$E33:$SJ33,'PCO Log'!$E$8:$SJ$8,'Graph Data'!AQ$187,'PCO Log'!$E$4:$SJ$4,"&lt;&gt;Bid Package")</f>
        <v>0</v>
      </c>
      <c r="AR210" s="276">
        <f>SUMIFS('PCO Log'!$E33:$SJ33,'PCO Log'!$E$8:$SJ$8,'Graph Data'!AR$187,'PCO Log'!$E$4:$SJ$4,"&lt;&gt;Bid Package")</f>
        <v>0</v>
      </c>
      <c r="AS210" s="276">
        <f>SUMIFS('PCO Log'!$E33:$SJ33,'PCO Log'!$E$8:$SJ$8,'Graph Data'!AS$187,'PCO Log'!$E$4:$SJ$4,"&lt;&gt;Bid Package")</f>
        <v>0</v>
      </c>
      <c r="AT210" s="276">
        <f>SUMIFS('PCO Log'!$E33:$SJ33,'PCO Log'!$E$8:$SJ$8,'Graph Data'!AT$187,'PCO Log'!$E$4:$SJ$4,"&lt;&gt;Bid Package")</f>
        <v>0</v>
      </c>
      <c r="AU210" s="276">
        <f>SUMIFS('PCO Log'!$E33:$SJ33,'PCO Log'!$E$8:$SJ$8,'Graph Data'!AU$187,'PCO Log'!$E$4:$SJ$4,"&lt;&gt;Bid Package")</f>
        <v>0</v>
      </c>
      <c r="AV210" s="276">
        <f>SUMIFS('PCO Log'!$E33:$SJ33,'PCO Log'!$E$8:$SJ$8,'Graph Data'!AV$187,'PCO Log'!$E$4:$SJ$4,"&lt;&gt;Bid Package")</f>
        <v>0</v>
      </c>
      <c r="AW210" s="276">
        <f>SUMIFS('PCO Log'!$E33:$SJ33,'PCO Log'!$E$8:$SJ$8,'Graph Data'!AW$187,'PCO Log'!$E$4:$SJ$4,"&lt;&gt;Bid Package")</f>
        <v>0</v>
      </c>
      <c r="AX210" s="276">
        <f>SUMIFS('PCO Log'!$E33:$SJ33,'PCO Log'!$E$8:$SJ$8,'Graph Data'!AX$187,'PCO Log'!$E$4:$SJ$4,"&lt;&gt;Bid Package")</f>
        <v>0</v>
      </c>
      <c r="AY210" s="276">
        <f>SUMIFS('PCO Log'!$E33:$SJ33,'PCO Log'!$E$8:$SJ$8,'Graph Data'!AY$187,'PCO Log'!$E$4:$SJ$4,"&lt;&gt;Bid Package")</f>
        <v>0</v>
      </c>
      <c r="AZ210" s="276">
        <f>SUMIFS('PCO Log'!$E33:$SJ33,'PCO Log'!$E$8:$SJ$8,'Graph Data'!AZ$187,'PCO Log'!$E$4:$SJ$4,"&lt;&gt;Bid Package")</f>
        <v>0</v>
      </c>
      <c r="BA210" s="276">
        <f>SUMIFS('PCO Log'!$E33:$SJ33,'PCO Log'!$E$8:$SJ$8,'Graph Data'!BA$187,'PCO Log'!$E$4:$SJ$4,"&lt;&gt;Bid Package")</f>
        <v>0</v>
      </c>
      <c r="BB210" s="276">
        <f>SUMIFS('PCO Log'!$E33:$SJ33,'PCO Log'!$E$8:$SJ$8,'Graph Data'!BB$187,'PCO Log'!$E$4:$SJ$4,"&lt;&gt;Bid Package")</f>
        <v>0</v>
      </c>
      <c r="BC210" s="276">
        <f>SUMIFS('PCO Log'!$E33:$SJ33,'PCO Log'!$E$8:$SJ$8,'Graph Data'!BC$187,'PCO Log'!$E$4:$SJ$4,"&lt;&gt;Bid Package")</f>
        <v>0</v>
      </c>
      <c r="BD210" s="276">
        <f>SUMIFS('PCO Log'!$E33:$SJ33,'PCO Log'!$E$8:$SJ$8,'Graph Data'!BD$187,'PCO Log'!$E$4:$SJ$4,"&lt;&gt;Bid Package")</f>
        <v>0</v>
      </c>
      <c r="BE210" s="276">
        <f>SUMIFS('PCO Log'!$E33:$SJ33,'PCO Log'!$E$8:$SJ$8,'Graph Data'!BE$187,'PCO Log'!$E$4:$SJ$4,"&lt;&gt;Bid Package")</f>
        <v>0</v>
      </c>
      <c r="BF210" s="276">
        <f>SUMIFS('PCO Log'!$E33:$SJ33,'PCO Log'!$E$8:$SJ$8,'Graph Data'!BF$187,'PCO Log'!$E$4:$SJ$4,"&lt;&gt;Bid Package")</f>
        <v>0</v>
      </c>
      <c r="BG210" s="276">
        <f>SUMIFS('PCO Log'!$E33:$SJ33,'PCO Log'!$E$8:$SJ$8,'Graph Data'!BG$187,'PCO Log'!$E$4:$SJ$4,"&lt;&gt;Bid Package")</f>
        <v>0</v>
      </c>
      <c r="BH210" s="276">
        <f>SUMIFS('PCO Log'!$E33:$SJ33,'PCO Log'!$E$8:$SJ$8,'Graph Data'!BH$187,'PCO Log'!$E$4:$SJ$4,"&lt;&gt;Bid Package")</f>
        <v>0</v>
      </c>
      <c r="BI210" s="276">
        <f>SUMIFS('PCO Log'!$E33:$SJ33,'PCO Log'!$E$8:$SJ$8,'Graph Data'!BI$187,'PCO Log'!$E$4:$SJ$4,"&lt;&gt;Bid Package")</f>
        <v>0</v>
      </c>
      <c r="BJ210" s="276">
        <f>SUMIFS('PCO Log'!$E33:$SJ33,'PCO Log'!$E$8:$SJ$8,'Graph Data'!BJ$187,'PCO Log'!$E$4:$SJ$4,"&lt;&gt;Bid Package")</f>
        <v>0</v>
      </c>
      <c r="BK210" s="276">
        <f>SUMIFS('PCO Log'!$E33:$SJ33,'PCO Log'!$E$8:$SJ$8,'Graph Data'!BK$187,'PCO Log'!$E$4:$SJ$4,"&lt;&gt;Bid Package")</f>
        <v>0</v>
      </c>
      <c r="BL210" s="276">
        <f>SUMIFS('PCO Log'!$E33:$SJ33,'PCO Log'!$E$8:$SJ$8,'Graph Data'!BL$187,'PCO Log'!$E$4:$SJ$4,"&lt;&gt;Bid Package")</f>
        <v>0</v>
      </c>
      <c r="BM210" s="276">
        <f>SUMIFS('PCO Log'!$E33:$SJ33,'PCO Log'!$E$8:$SJ$8,'Graph Data'!BM$187,'PCO Log'!$E$4:$SJ$4,"&lt;&gt;Bid Package")</f>
        <v>0</v>
      </c>
      <c r="BN210" s="276">
        <f>SUMIFS('PCO Log'!$E33:$SJ33,'PCO Log'!$E$8:$SJ$8,'Graph Data'!BN$187,'PCO Log'!$E$4:$SJ$4,"&lt;&gt;Bid Package")</f>
        <v>0</v>
      </c>
      <c r="BO210" s="276">
        <f>SUMIFS('PCO Log'!$E33:$SJ33,'PCO Log'!$E$8:$SJ$8,'Graph Data'!BO$187,'PCO Log'!$E$4:$SJ$4,"&lt;&gt;Bid Package")</f>
        <v>0</v>
      </c>
      <c r="BP210" s="276">
        <f>SUMIFS('PCO Log'!$E33:$SJ33,'PCO Log'!$E$8:$SJ$8,'Graph Data'!BP$187,'PCO Log'!$E$4:$SJ$4,"&lt;&gt;Bid Package")</f>
        <v>0</v>
      </c>
      <c r="BQ210" s="276">
        <f>SUMIFS('PCO Log'!$E33:$SJ33,'PCO Log'!$E$8:$SJ$8,'Graph Data'!BQ$187,'PCO Log'!$E$4:$SJ$4,"&lt;&gt;Bid Package")</f>
        <v>0</v>
      </c>
      <c r="BR210" s="276">
        <f>SUMIFS('PCO Log'!$E33:$SJ33,'PCO Log'!$E$8:$SJ$8,'Graph Data'!BR$187,'PCO Log'!$E$4:$SJ$4,"&lt;&gt;Bid Package")</f>
        <v>0</v>
      </c>
      <c r="BS210" s="276">
        <f>SUMIFS('PCO Log'!$E33:$SJ33,'PCO Log'!$E$8:$SJ$8,'Graph Data'!BS$187,'PCO Log'!$E$4:$SJ$4,"&lt;&gt;Bid Package")</f>
        <v>0</v>
      </c>
      <c r="BT210" s="276">
        <f>SUMIFS('PCO Log'!$E33:$SJ33,'PCO Log'!$E$8:$SJ$8,'Graph Data'!BT$187,'PCO Log'!$E$4:$SJ$4,"&lt;&gt;Bid Package")</f>
        <v>0</v>
      </c>
      <c r="BU210" s="276">
        <f>SUMIFS('PCO Log'!$E33:$SJ33,'PCO Log'!$E$8:$SJ$8,'Graph Data'!BU$187,'PCO Log'!$E$4:$SJ$4,"&lt;&gt;Bid Package")</f>
        <v>0</v>
      </c>
      <c r="BV210" s="276">
        <f>SUMIFS('PCO Log'!$E33:$SJ33,'PCO Log'!$E$8:$SJ$8,'Graph Data'!BV$187,'PCO Log'!$E$4:$SJ$4,"&lt;&gt;Bid Package")</f>
        <v>0</v>
      </c>
      <c r="BW210" s="276">
        <f>SUMIFS('PCO Log'!$E33:$SJ33,'PCO Log'!$E$8:$SJ$8,'Graph Data'!BW$187,'PCO Log'!$E$4:$SJ$4,"&lt;&gt;Bid Package")</f>
        <v>0</v>
      </c>
    </row>
    <row r="211" spans="1:75" x14ac:dyDescent="0.25">
      <c r="A211" s="273" t="s">
        <v>572</v>
      </c>
      <c r="B211" s="273">
        <f>'PCO Log'!HF6</f>
        <v>0</v>
      </c>
      <c r="C211" s="273">
        <f>'PCO Log'!HF4</f>
        <v>0</v>
      </c>
      <c r="D211" s="273">
        <f>'PCO Log'!HF7</f>
        <v>0</v>
      </c>
      <c r="E211" s="273">
        <f>'PCO Log'!HF3</f>
        <v>0</v>
      </c>
      <c r="F211" s="276">
        <f>'PCO Log'!HF9</f>
        <v>0</v>
      </c>
      <c r="G211" s="277">
        <f>'PCO Log'!HF5</f>
        <v>0</v>
      </c>
      <c r="J211" s="279"/>
      <c r="O211" s="273" t="str">
        <f t="shared" si="2"/>
        <v>Joists &amp; Deck</v>
      </c>
      <c r="P211" s="276">
        <f>SUMIFS('PCO Log'!$E34:$SJ34,'PCO Log'!$E$8:$SJ$8,'Graph Data'!P$187,'PCO Log'!$E$4:$SJ$4,"&lt;&gt;Bid Package")</f>
        <v>0</v>
      </c>
      <c r="Q211" s="276">
        <f>SUMIFS('PCO Log'!$E34:$SJ34,'PCO Log'!$E$8:$SJ$8,'Graph Data'!Q$187,'PCO Log'!$E$4:$SJ$4,"&lt;&gt;Bid Package")</f>
        <v>0</v>
      </c>
      <c r="R211" s="276">
        <f>SUMIFS('PCO Log'!$E34:$SJ34,'PCO Log'!$E$8:$SJ$8,'Graph Data'!R$187,'PCO Log'!$E$4:$SJ$4,"&lt;&gt;Bid Package")</f>
        <v>0</v>
      </c>
      <c r="S211" s="276">
        <f>SUMIFS('PCO Log'!$E34:$SJ34,'PCO Log'!$E$8:$SJ$8,'Graph Data'!S$187,'PCO Log'!$E$4:$SJ$4,"&lt;&gt;Bid Package")</f>
        <v>0</v>
      </c>
      <c r="T211" s="276">
        <f>SUMIFS('PCO Log'!$E34:$SJ34,'PCO Log'!$E$8:$SJ$8,'Graph Data'!T$187,'PCO Log'!$E$4:$SJ$4,"&lt;&gt;Bid Package")</f>
        <v>0</v>
      </c>
      <c r="U211" s="276">
        <f>SUMIFS('PCO Log'!$E34:$SJ34,'PCO Log'!$E$8:$SJ$8,'Graph Data'!U$187,'PCO Log'!$E$4:$SJ$4,"&lt;&gt;Bid Package")</f>
        <v>0</v>
      </c>
      <c r="V211" s="276">
        <f>SUMIFS('PCO Log'!$E34:$SJ34,'PCO Log'!$E$8:$SJ$8,'Graph Data'!V$187,'PCO Log'!$E$4:$SJ$4,"&lt;&gt;Bid Package")</f>
        <v>0</v>
      </c>
      <c r="W211" s="276">
        <f>SUMIFS('PCO Log'!$E34:$SJ34,'PCO Log'!$E$8:$SJ$8,'Graph Data'!W$187,'PCO Log'!$E$4:$SJ$4,"&lt;&gt;Bid Package")</f>
        <v>0</v>
      </c>
      <c r="X211" s="276">
        <f>SUMIFS('PCO Log'!$E34:$SJ34,'PCO Log'!$E$8:$SJ$8,'Graph Data'!X$187,'PCO Log'!$E$4:$SJ$4,"&lt;&gt;Bid Package")</f>
        <v>0</v>
      </c>
      <c r="Y211" s="276">
        <f>SUMIFS('PCO Log'!$E34:$SJ34,'PCO Log'!$E$8:$SJ$8,'Graph Data'!Y$187,'PCO Log'!$E$4:$SJ$4,"&lt;&gt;Bid Package")</f>
        <v>0</v>
      </c>
      <c r="Z211" s="276">
        <f>SUMIFS('PCO Log'!$E34:$SJ34,'PCO Log'!$E$8:$SJ$8,'Graph Data'!Z$187,'PCO Log'!$E$4:$SJ$4,"&lt;&gt;Bid Package")</f>
        <v>0</v>
      </c>
      <c r="AA211" s="276">
        <f>SUMIFS('PCO Log'!$E34:$SJ34,'PCO Log'!$E$8:$SJ$8,'Graph Data'!AA$187,'PCO Log'!$E$4:$SJ$4,"&lt;&gt;Bid Package")</f>
        <v>0</v>
      </c>
      <c r="AB211" s="276">
        <f>SUMIFS('PCO Log'!$E34:$SJ34,'PCO Log'!$E$8:$SJ$8,'Graph Data'!AB$187,'PCO Log'!$E$4:$SJ$4,"&lt;&gt;Bid Package")</f>
        <v>0</v>
      </c>
      <c r="AC211" s="276">
        <f>SUMIFS('PCO Log'!$E34:$SJ34,'PCO Log'!$E$8:$SJ$8,'Graph Data'!AC$187,'PCO Log'!$E$4:$SJ$4,"&lt;&gt;Bid Package")</f>
        <v>0</v>
      </c>
      <c r="AD211" s="276">
        <f>SUMIFS('PCO Log'!$E34:$SJ34,'PCO Log'!$E$8:$SJ$8,'Graph Data'!AD$187,'PCO Log'!$E$4:$SJ$4,"&lt;&gt;Bid Package")</f>
        <v>0</v>
      </c>
      <c r="AE211" s="276">
        <f>SUMIFS('PCO Log'!$E34:$SJ34,'PCO Log'!$E$8:$SJ$8,'Graph Data'!AE$187,'PCO Log'!$E$4:$SJ$4,"&lt;&gt;Bid Package")</f>
        <v>0</v>
      </c>
      <c r="AF211" s="276">
        <f>SUMIFS('PCO Log'!$E34:$SJ34,'PCO Log'!$E$8:$SJ$8,'Graph Data'!AF$187,'PCO Log'!$E$4:$SJ$4,"&lt;&gt;Bid Package")</f>
        <v>0</v>
      </c>
      <c r="AG211" s="276">
        <f>SUMIFS('PCO Log'!$E34:$SJ34,'PCO Log'!$E$8:$SJ$8,'Graph Data'!AG$187,'PCO Log'!$E$4:$SJ$4,"&lt;&gt;Bid Package")</f>
        <v>0</v>
      </c>
      <c r="AH211" s="276">
        <f>SUMIFS('PCO Log'!$E34:$SJ34,'PCO Log'!$E$8:$SJ$8,'Graph Data'!AH$187,'PCO Log'!$E$4:$SJ$4,"&lt;&gt;Bid Package")</f>
        <v>0</v>
      </c>
      <c r="AI211" s="276">
        <f>SUMIFS('PCO Log'!$E34:$SJ34,'PCO Log'!$E$8:$SJ$8,'Graph Data'!AI$187,'PCO Log'!$E$4:$SJ$4,"&lt;&gt;Bid Package")</f>
        <v>0</v>
      </c>
      <c r="AJ211" s="276">
        <f>SUMIFS('PCO Log'!$E34:$SJ34,'PCO Log'!$E$8:$SJ$8,'Graph Data'!AJ$187,'PCO Log'!$E$4:$SJ$4,"&lt;&gt;Bid Package")</f>
        <v>0</v>
      </c>
      <c r="AK211" s="276">
        <f>SUMIFS('PCO Log'!$E34:$SJ34,'PCO Log'!$E$8:$SJ$8,'Graph Data'!AK$187,'PCO Log'!$E$4:$SJ$4,"&lt;&gt;Bid Package")</f>
        <v>0</v>
      </c>
      <c r="AL211" s="276">
        <f>SUMIFS('PCO Log'!$E34:$SJ34,'PCO Log'!$E$8:$SJ$8,'Graph Data'!AL$187,'PCO Log'!$E$4:$SJ$4,"&lt;&gt;Bid Package")</f>
        <v>0</v>
      </c>
      <c r="AM211" s="276">
        <f>SUMIFS('PCO Log'!$E34:$SJ34,'PCO Log'!$E$8:$SJ$8,'Graph Data'!AM$187,'PCO Log'!$E$4:$SJ$4,"&lt;&gt;Bid Package")</f>
        <v>0</v>
      </c>
      <c r="AN211" s="276">
        <f>SUMIFS('PCO Log'!$E34:$SJ34,'PCO Log'!$E$8:$SJ$8,'Graph Data'!AN$187,'PCO Log'!$E$4:$SJ$4,"&lt;&gt;Bid Package")</f>
        <v>0</v>
      </c>
      <c r="AO211" s="276">
        <f>SUMIFS('PCO Log'!$E34:$SJ34,'PCO Log'!$E$8:$SJ$8,'Graph Data'!AO$187,'PCO Log'!$E$4:$SJ$4,"&lt;&gt;Bid Package")</f>
        <v>0</v>
      </c>
      <c r="AP211" s="276">
        <f>SUMIFS('PCO Log'!$E34:$SJ34,'PCO Log'!$E$8:$SJ$8,'Graph Data'!AP$187,'PCO Log'!$E$4:$SJ$4,"&lt;&gt;Bid Package")</f>
        <v>0</v>
      </c>
      <c r="AQ211" s="276">
        <f>SUMIFS('PCO Log'!$E34:$SJ34,'PCO Log'!$E$8:$SJ$8,'Graph Data'!AQ$187,'PCO Log'!$E$4:$SJ$4,"&lt;&gt;Bid Package")</f>
        <v>0</v>
      </c>
      <c r="AR211" s="276">
        <f>SUMIFS('PCO Log'!$E34:$SJ34,'PCO Log'!$E$8:$SJ$8,'Graph Data'!AR$187,'PCO Log'!$E$4:$SJ$4,"&lt;&gt;Bid Package")</f>
        <v>0</v>
      </c>
      <c r="AS211" s="276">
        <f>SUMIFS('PCO Log'!$E34:$SJ34,'PCO Log'!$E$8:$SJ$8,'Graph Data'!AS$187,'PCO Log'!$E$4:$SJ$4,"&lt;&gt;Bid Package")</f>
        <v>0</v>
      </c>
      <c r="AT211" s="276">
        <f>SUMIFS('PCO Log'!$E34:$SJ34,'PCO Log'!$E$8:$SJ$8,'Graph Data'!AT$187,'PCO Log'!$E$4:$SJ$4,"&lt;&gt;Bid Package")</f>
        <v>0</v>
      </c>
      <c r="AU211" s="276">
        <f>SUMIFS('PCO Log'!$E34:$SJ34,'PCO Log'!$E$8:$SJ$8,'Graph Data'!AU$187,'PCO Log'!$E$4:$SJ$4,"&lt;&gt;Bid Package")</f>
        <v>0</v>
      </c>
      <c r="AV211" s="276">
        <f>SUMIFS('PCO Log'!$E34:$SJ34,'PCO Log'!$E$8:$SJ$8,'Graph Data'!AV$187,'PCO Log'!$E$4:$SJ$4,"&lt;&gt;Bid Package")</f>
        <v>0</v>
      </c>
      <c r="AW211" s="276">
        <f>SUMIFS('PCO Log'!$E34:$SJ34,'PCO Log'!$E$8:$SJ$8,'Graph Data'!AW$187,'PCO Log'!$E$4:$SJ$4,"&lt;&gt;Bid Package")</f>
        <v>0</v>
      </c>
      <c r="AX211" s="276">
        <f>SUMIFS('PCO Log'!$E34:$SJ34,'PCO Log'!$E$8:$SJ$8,'Graph Data'!AX$187,'PCO Log'!$E$4:$SJ$4,"&lt;&gt;Bid Package")</f>
        <v>0</v>
      </c>
      <c r="AY211" s="276">
        <f>SUMIFS('PCO Log'!$E34:$SJ34,'PCO Log'!$E$8:$SJ$8,'Graph Data'!AY$187,'PCO Log'!$E$4:$SJ$4,"&lt;&gt;Bid Package")</f>
        <v>0</v>
      </c>
      <c r="AZ211" s="276">
        <f>SUMIFS('PCO Log'!$E34:$SJ34,'PCO Log'!$E$8:$SJ$8,'Graph Data'!AZ$187,'PCO Log'!$E$4:$SJ$4,"&lt;&gt;Bid Package")</f>
        <v>0</v>
      </c>
      <c r="BA211" s="276">
        <f>SUMIFS('PCO Log'!$E34:$SJ34,'PCO Log'!$E$8:$SJ$8,'Graph Data'!BA$187,'PCO Log'!$E$4:$SJ$4,"&lt;&gt;Bid Package")</f>
        <v>0</v>
      </c>
      <c r="BB211" s="276">
        <f>SUMIFS('PCO Log'!$E34:$SJ34,'PCO Log'!$E$8:$SJ$8,'Graph Data'!BB$187,'PCO Log'!$E$4:$SJ$4,"&lt;&gt;Bid Package")</f>
        <v>0</v>
      </c>
      <c r="BC211" s="276">
        <f>SUMIFS('PCO Log'!$E34:$SJ34,'PCO Log'!$E$8:$SJ$8,'Graph Data'!BC$187,'PCO Log'!$E$4:$SJ$4,"&lt;&gt;Bid Package")</f>
        <v>0</v>
      </c>
      <c r="BD211" s="276">
        <f>SUMIFS('PCO Log'!$E34:$SJ34,'PCO Log'!$E$8:$SJ$8,'Graph Data'!BD$187,'PCO Log'!$E$4:$SJ$4,"&lt;&gt;Bid Package")</f>
        <v>0</v>
      </c>
      <c r="BE211" s="276">
        <f>SUMIFS('PCO Log'!$E34:$SJ34,'PCO Log'!$E$8:$SJ$8,'Graph Data'!BE$187,'PCO Log'!$E$4:$SJ$4,"&lt;&gt;Bid Package")</f>
        <v>0</v>
      </c>
      <c r="BF211" s="276">
        <f>SUMIFS('PCO Log'!$E34:$SJ34,'PCO Log'!$E$8:$SJ$8,'Graph Data'!BF$187,'PCO Log'!$E$4:$SJ$4,"&lt;&gt;Bid Package")</f>
        <v>0</v>
      </c>
      <c r="BG211" s="276">
        <f>SUMIFS('PCO Log'!$E34:$SJ34,'PCO Log'!$E$8:$SJ$8,'Graph Data'!BG$187,'PCO Log'!$E$4:$SJ$4,"&lt;&gt;Bid Package")</f>
        <v>0</v>
      </c>
      <c r="BH211" s="276">
        <f>SUMIFS('PCO Log'!$E34:$SJ34,'PCO Log'!$E$8:$SJ$8,'Graph Data'!BH$187,'PCO Log'!$E$4:$SJ$4,"&lt;&gt;Bid Package")</f>
        <v>0</v>
      </c>
      <c r="BI211" s="276">
        <f>SUMIFS('PCO Log'!$E34:$SJ34,'PCO Log'!$E$8:$SJ$8,'Graph Data'!BI$187,'PCO Log'!$E$4:$SJ$4,"&lt;&gt;Bid Package")</f>
        <v>0</v>
      </c>
      <c r="BJ211" s="276">
        <f>SUMIFS('PCO Log'!$E34:$SJ34,'PCO Log'!$E$8:$SJ$8,'Graph Data'!BJ$187,'PCO Log'!$E$4:$SJ$4,"&lt;&gt;Bid Package")</f>
        <v>0</v>
      </c>
      <c r="BK211" s="276">
        <f>SUMIFS('PCO Log'!$E34:$SJ34,'PCO Log'!$E$8:$SJ$8,'Graph Data'!BK$187,'PCO Log'!$E$4:$SJ$4,"&lt;&gt;Bid Package")</f>
        <v>0</v>
      </c>
      <c r="BL211" s="276">
        <f>SUMIFS('PCO Log'!$E34:$SJ34,'PCO Log'!$E$8:$SJ$8,'Graph Data'!BL$187,'PCO Log'!$E$4:$SJ$4,"&lt;&gt;Bid Package")</f>
        <v>0</v>
      </c>
      <c r="BM211" s="276">
        <f>SUMIFS('PCO Log'!$E34:$SJ34,'PCO Log'!$E$8:$SJ$8,'Graph Data'!BM$187,'PCO Log'!$E$4:$SJ$4,"&lt;&gt;Bid Package")</f>
        <v>0</v>
      </c>
      <c r="BN211" s="276">
        <f>SUMIFS('PCO Log'!$E34:$SJ34,'PCO Log'!$E$8:$SJ$8,'Graph Data'!BN$187,'PCO Log'!$E$4:$SJ$4,"&lt;&gt;Bid Package")</f>
        <v>0</v>
      </c>
      <c r="BO211" s="276">
        <f>SUMIFS('PCO Log'!$E34:$SJ34,'PCO Log'!$E$8:$SJ$8,'Graph Data'!BO$187,'PCO Log'!$E$4:$SJ$4,"&lt;&gt;Bid Package")</f>
        <v>0</v>
      </c>
      <c r="BP211" s="276">
        <f>SUMIFS('PCO Log'!$E34:$SJ34,'PCO Log'!$E$8:$SJ$8,'Graph Data'!BP$187,'PCO Log'!$E$4:$SJ$4,"&lt;&gt;Bid Package")</f>
        <v>0</v>
      </c>
      <c r="BQ211" s="276">
        <f>SUMIFS('PCO Log'!$E34:$SJ34,'PCO Log'!$E$8:$SJ$8,'Graph Data'!BQ$187,'PCO Log'!$E$4:$SJ$4,"&lt;&gt;Bid Package")</f>
        <v>0</v>
      </c>
      <c r="BR211" s="276">
        <f>SUMIFS('PCO Log'!$E34:$SJ34,'PCO Log'!$E$8:$SJ$8,'Graph Data'!BR$187,'PCO Log'!$E$4:$SJ$4,"&lt;&gt;Bid Package")</f>
        <v>0</v>
      </c>
      <c r="BS211" s="276">
        <f>SUMIFS('PCO Log'!$E34:$SJ34,'PCO Log'!$E$8:$SJ$8,'Graph Data'!BS$187,'PCO Log'!$E$4:$SJ$4,"&lt;&gt;Bid Package")</f>
        <v>0</v>
      </c>
      <c r="BT211" s="276">
        <f>SUMIFS('PCO Log'!$E34:$SJ34,'PCO Log'!$E$8:$SJ$8,'Graph Data'!BT$187,'PCO Log'!$E$4:$SJ$4,"&lt;&gt;Bid Package")</f>
        <v>0</v>
      </c>
      <c r="BU211" s="276">
        <f>SUMIFS('PCO Log'!$E34:$SJ34,'PCO Log'!$E$8:$SJ$8,'Graph Data'!BU$187,'PCO Log'!$E$4:$SJ$4,"&lt;&gt;Bid Package")</f>
        <v>0</v>
      </c>
      <c r="BV211" s="276">
        <f>SUMIFS('PCO Log'!$E34:$SJ34,'PCO Log'!$E$8:$SJ$8,'Graph Data'!BV$187,'PCO Log'!$E$4:$SJ$4,"&lt;&gt;Bid Package")</f>
        <v>0</v>
      </c>
      <c r="BW211" s="276">
        <f>SUMIFS('PCO Log'!$E34:$SJ34,'PCO Log'!$E$8:$SJ$8,'Graph Data'!BW$187,'PCO Log'!$E$4:$SJ$4,"&lt;&gt;Bid Package")</f>
        <v>0</v>
      </c>
    </row>
    <row r="212" spans="1:75" x14ac:dyDescent="0.25">
      <c r="A212" s="273" t="s">
        <v>573</v>
      </c>
      <c r="B212" s="273">
        <f>'PCO Log'!HG6</f>
        <v>0</v>
      </c>
      <c r="C212" s="273">
        <f>'PCO Log'!HG4</f>
        <v>0</v>
      </c>
      <c r="D212" s="273">
        <f>'PCO Log'!HG7</f>
        <v>0</v>
      </c>
      <c r="E212" s="273">
        <f>'PCO Log'!HG3</f>
        <v>0</v>
      </c>
      <c r="F212" s="276">
        <f>'PCO Log'!HG9</f>
        <v>0</v>
      </c>
      <c r="G212" s="277">
        <f>'PCO Log'!HG5</f>
        <v>0</v>
      </c>
      <c r="J212" s="279"/>
      <c r="O212" s="273" t="str">
        <f t="shared" si="2"/>
        <v>Ornamental Metal</v>
      </c>
      <c r="P212" s="276">
        <f>SUMIFS('PCO Log'!$E35:$SJ35,'PCO Log'!$E$8:$SJ$8,'Graph Data'!P$187,'PCO Log'!$E$4:$SJ$4,"&lt;&gt;Bid Package")</f>
        <v>0</v>
      </c>
      <c r="Q212" s="276">
        <f>SUMIFS('PCO Log'!$E35:$SJ35,'PCO Log'!$E$8:$SJ$8,'Graph Data'!Q$187,'PCO Log'!$E$4:$SJ$4,"&lt;&gt;Bid Package")</f>
        <v>0</v>
      </c>
      <c r="R212" s="276">
        <f>SUMIFS('PCO Log'!$E35:$SJ35,'PCO Log'!$E$8:$SJ$8,'Graph Data'!R$187,'PCO Log'!$E$4:$SJ$4,"&lt;&gt;Bid Package")</f>
        <v>0</v>
      </c>
      <c r="S212" s="276">
        <f>SUMIFS('PCO Log'!$E35:$SJ35,'PCO Log'!$E$8:$SJ$8,'Graph Data'!S$187,'PCO Log'!$E$4:$SJ$4,"&lt;&gt;Bid Package")</f>
        <v>0</v>
      </c>
      <c r="T212" s="276">
        <f>SUMIFS('PCO Log'!$E35:$SJ35,'PCO Log'!$E$8:$SJ$8,'Graph Data'!T$187,'PCO Log'!$E$4:$SJ$4,"&lt;&gt;Bid Package")</f>
        <v>0</v>
      </c>
      <c r="U212" s="276">
        <f>SUMIFS('PCO Log'!$E35:$SJ35,'PCO Log'!$E$8:$SJ$8,'Graph Data'!U$187,'PCO Log'!$E$4:$SJ$4,"&lt;&gt;Bid Package")</f>
        <v>0</v>
      </c>
      <c r="V212" s="276">
        <f>SUMIFS('PCO Log'!$E35:$SJ35,'PCO Log'!$E$8:$SJ$8,'Graph Data'!V$187,'PCO Log'!$E$4:$SJ$4,"&lt;&gt;Bid Package")</f>
        <v>0</v>
      </c>
      <c r="W212" s="276">
        <f>SUMIFS('PCO Log'!$E35:$SJ35,'PCO Log'!$E$8:$SJ$8,'Graph Data'!W$187,'PCO Log'!$E$4:$SJ$4,"&lt;&gt;Bid Package")</f>
        <v>0</v>
      </c>
      <c r="X212" s="276">
        <f>SUMIFS('PCO Log'!$E35:$SJ35,'PCO Log'!$E$8:$SJ$8,'Graph Data'!X$187,'PCO Log'!$E$4:$SJ$4,"&lt;&gt;Bid Package")</f>
        <v>0</v>
      </c>
      <c r="Y212" s="276">
        <f>SUMIFS('PCO Log'!$E35:$SJ35,'PCO Log'!$E$8:$SJ$8,'Graph Data'!Y$187,'PCO Log'!$E$4:$SJ$4,"&lt;&gt;Bid Package")</f>
        <v>0</v>
      </c>
      <c r="Z212" s="276">
        <f>SUMIFS('PCO Log'!$E35:$SJ35,'PCO Log'!$E$8:$SJ$8,'Graph Data'!Z$187,'PCO Log'!$E$4:$SJ$4,"&lt;&gt;Bid Package")</f>
        <v>0</v>
      </c>
      <c r="AA212" s="276">
        <f>SUMIFS('PCO Log'!$E35:$SJ35,'PCO Log'!$E$8:$SJ$8,'Graph Data'!AA$187,'PCO Log'!$E$4:$SJ$4,"&lt;&gt;Bid Package")</f>
        <v>0</v>
      </c>
      <c r="AB212" s="276">
        <f>SUMIFS('PCO Log'!$E35:$SJ35,'PCO Log'!$E$8:$SJ$8,'Graph Data'!AB$187,'PCO Log'!$E$4:$SJ$4,"&lt;&gt;Bid Package")</f>
        <v>0</v>
      </c>
      <c r="AC212" s="276">
        <f>SUMIFS('PCO Log'!$E35:$SJ35,'PCO Log'!$E$8:$SJ$8,'Graph Data'!AC$187,'PCO Log'!$E$4:$SJ$4,"&lt;&gt;Bid Package")</f>
        <v>0</v>
      </c>
      <c r="AD212" s="276">
        <f>SUMIFS('PCO Log'!$E35:$SJ35,'PCO Log'!$E$8:$SJ$8,'Graph Data'!AD$187,'PCO Log'!$E$4:$SJ$4,"&lt;&gt;Bid Package")</f>
        <v>0</v>
      </c>
      <c r="AE212" s="276">
        <f>SUMIFS('PCO Log'!$E35:$SJ35,'PCO Log'!$E$8:$SJ$8,'Graph Data'!AE$187,'PCO Log'!$E$4:$SJ$4,"&lt;&gt;Bid Package")</f>
        <v>0</v>
      </c>
      <c r="AF212" s="276">
        <f>SUMIFS('PCO Log'!$E35:$SJ35,'PCO Log'!$E$8:$SJ$8,'Graph Data'!AF$187,'PCO Log'!$E$4:$SJ$4,"&lt;&gt;Bid Package")</f>
        <v>0</v>
      </c>
      <c r="AG212" s="276">
        <f>SUMIFS('PCO Log'!$E35:$SJ35,'PCO Log'!$E$8:$SJ$8,'Graph Data'!AG$187,'PCO Log'!$E$4:$SJ$4,"&lt;&gt;Bid Package")</f>
        <v>0</v>
      </c>
      <c r="AH212" s="276">
        <f>SUMIFS('PCO Log'!$E35:$SJ35,'PCO Log'!$E$8:$SJ$8,'Graph Data'!AH$187,'PCO Log'!$E$4:$SJ$4,"&lt;&gt;Bid Package")</f>
        <v>0</v>
      </c>
      <c r="AI212" s="276">
        <f>SUMIFS('PCO Log'!$E35:$SJ35,'PCO Log'!$E$8:$SJ$8,'Graph Data'!AI$187,'PCO Log'!$E$4:$SJ$4,"&lt;&gt;Bid Package")</f>
        <v>0</v>
      </c>
      <c r="AJ212" s="276">
        <f>SUMIFS('PCO Log'!$E35:$SJ35,'PCO Log'!$E$8:$SJ$8,'Graph Data'!AJ$187,'PCO Log'!$E$4:$SJ$4,"&lt;&gt;Bid Package")</f>
        <v>0</v>
      </c>
      <c r="AK212" s="276">
        <f>SUMIFS('PCO Log'!$E35:$SJ35,'PCO Log'!$E$8:$SJ$8,'Graph Data'!AK$187,'PCO Log'!$E$4:$SJ$4,"&lt;&gt;Bid Package")</f>
        <v>0</v>
      </c>
      <c r="AL212" s="276">
        <f>SUMIFS('PCO Log'!$E35:$SJ35,'PCO Log'!$E$8:$SJ$8,'Graph Data'!AL$187,'PCO Log'!$E$4:$SJ$4,"&lt;&gt;Bid Package")</f>
        <v>0</v>
      </c>
      <c r="AM212" s="276">
        <f>SUMIFS('PCO Log'!$E35:$SJ35,'PCO Log'!$E$8:$SJ$8,'Graph Data'!AM$187,'PCO Log'!$E$4:$SJ$4,"&lt;&gt;Bid Package")</f>
        <v>0</v>
      </c>
      <c r="AN212" s="276">
        <f>SUMIFS('PCO Log'!$E35:$SJ35,'PCO Log'!$E$8:$SJ$8,'Graph Data'!AN$187,'PCO Log'!$E$4:$SJ$4,"&lt;&gt;Bid Package")</f>
        <v>0</v>
      </c>
      <c r="AO212" s="276">
        <f>SUMIFS('PCO Log'!$E35:$SJ35,'PCO Log'!$E$8:$SJ$8,'Graph Data'!AO$187,'PCO Log'!$E$4:$SJ$4,"&lt;&gt;Bid Package")</f>
        <v>0</v>
      </c>
      <c r="AP212" s="276">
        <f>SUMIFS('PCO Log'!$E35:$SJ35,'PCO Log'!$E$8:$SJ$8,'Graph Data'!AP$187,'PCO Log'!$E$4:$SJ$4,"&lt;&gt;Bid Package")</f>
        <v>0</v>
      </c>
      <c r="AQ212" s="276">
        <f>SUMIFS('PCO Log'!$E35:$SJ35,'PCO Log'!$E$8:$SJ$8,'Graph Data'!AQ$187,'PCO Log'!$E$4:$SJ$4,"&lt;&gt;Bid Package")</f>
        <v>0</v>
      </c>
      <c r="AR212" s="276">
        <f>SUMIFS('PCO Log'!$E35:$SJ35,'PCO Log'!$E$8:$SJ$8,'Graph Data'!AR$187,'PCO Log'!$E$4:$SJ$4,"&lt;&gt;Bid Package")</f>
        <v>0</v>
      </c>
      <c r="AS212" s="276">
        <f>SUMIFS('PCO Log'!$E35:$SJ35,'PCO Log'!$E$8:$SJ$8,'Graph Data'!AS$187,'PCO Log'!$E$4:$SJ$4,"&lt;&gt;Bid Package")</f>
        <v>0</v>
      </c>
      <c r="AT212" s="276">
        <f>SUMIFS('PCO Log'!$E35:$SJ35,'PCO Log'!$E$8:$SJ$8,'Graph Data'!AT$187,'PCO Log'!$E$4:$SJ$4,"&lt;&gt;Bid Package")</f>
        <v>0</v>
      </c>
      <c r="AU212" s="276">
        <f>SUMIFS('PCO Log'!$E35:$SJ35,'PCO Log'!$E$8:$SJ$8,'Graph Data'!AU$187,'PCO Log'!$E$4:$SJ$4,"&lt;&gt;Bid Package")</f>
        <v>0</v>
      </c>
      <c r="AV212" s="276">
        <f>SUMIFS('PCO Log'!$E35:$SJ35,'PCO Log'!$E$8:$SJ$8,'Graph Data'!AV$187,'PCO Log'!$E$4:$SJ$4,"&lt;&gt;Bid Package")</f>
        <v>0</v>
      </c>
      <c r="AW212" s="276">
        <f>SUMIFS('PCO Log'!$E35:$SJ35,'PCO Log'!$E$8:$SJ$8,'Graph Data'!AW$187,'PCO Log'!$E$4:$SJ$4,"&lt;&gt;Bid Package")</f>
        <v>0</v>
      </c>
      <c r="AX212" s="276">
        <f>SUMIFS('PCO Log'!$E35:$SJ35,'PCO Log'!$E$8:$SJ$8,'Graph Data'!AX$187,'PCO Log'!$E$4:$SJ$4,"&lt;&gt;Bid Package")</f>
        <v>0</v>
      </c>
      <c r="AY212" s="276">
        <f>SUMIFS('PCO Log'!$E35:$SJ35,'PCO Log'!$E$8:$SJ$8,'Graph Data'!AY$187,'PCO Log'!$E$4:$SJ$4,"&lt;&gt;Bid Package")</f>
        <v>0</v>
      </c>
      <c r="AZ212" s="276">
        <f>SUMIFS('PCO Log'!$E35:$SJ35,'PCO Log'!$E$8:$SJ$8,'Graph Data'!AZ$187,'PCO Log'!$E$4:$SJ$4,"&lt;&gt;Bid Package")</f>
        <v>0</v>
      </c>
      <c r="BA212" s="276">
        <f>SUMIFS('PCO Log'!$E35:$SJ35,'PCO Log'!$E$8:$SJ$8,'Graph Data'!BA$187,'PCO Log'!$E$4:$SJ$4,"&lt;&gt;Bid Package")</f>
        <v>0</v>
      </c>
      <c r="BB212" s="276">
        <f>SUMIFS('PCO Log'!$E35:$SJ35,'PCO Log'!$E$8:$SJ$8,'Graph Data'!BB$187,'PCO Log'!$E$4:$SJ$4,"&lt;&gt;Bid Package")</f>
        <v>0</v>
      </c>
      <c r="BC212" s="276">
        <f>SUMIFS('PCO Log'!$E35:$SJ35,'PCO Log'!$E$8:$SJ$8,'Graph Data'!BC$187,'PCO Log'!$E$4:$SJ$4,"&lt;&gt;Bid Package")</f>
        <v>0</v>
      </c>
      <c r="BD212" s="276">
        <f>SUMIFS('PCO Log'!$E35:$SJ35,'PCO Log'!$E$8:$SJ$8,'Graph Data'!BD$187,'PCO Log'!$E$4:$SJ$4,"&lt;&gt;Bid Package")</f>
        <v>0</v>
      </c>
      <c r="BE212" s="276">
        <f>SUMIFS('PCO Log'!$E35:$SJ35,'PCO Log'!$E$8:$SJ$8,'Graph Data'!BE$187,'PCO Log'!$E$4:$SJ$4,"&lt;&gt;Bid Package")</f>
        <v>0</v>
      </c>
      <c r="BF212" s="276">
        <f>SUMIFS('PCO Log'!$E35:$SJ35,'PCO Log'!$E$8:$SJ$8,'Graph Data'!BF$187,'PCO Log'!$E$4:$SJ$4,"&lt;&gt;Bid Package")</f>
        <v>0</v>
      </c>
      <c r="BG212" s="276">
        <f>SUMIFS('PCO Log'!$E35:$SJ35,'PCO Log'!$E$8:$SJ$8,'Graph Data'!BG$187,'PCO Log'!$E$4:$SJ$4,"&lt;&gt;Bid Package")</f>
        <v>0</v>
      </c>
      <c r="BH212" s="276">
        <f>SUMIFS('PCO Log'!$E35:$SJ35,'PCO Log'!$E$8:$SJ$8,'Graph Data'!BH$187,'PCO Log'!$E$4:$SJ$4,"&lt;&gt;Bid Package")</f>
        <v>0</v>
      </c>
      <c r="BI212" s="276">
        <f>SUMIFS('PCO Log'!$E35:$SJ35,'PCO Log'!$E$8:$SJ$8,'Graph Data'!BI$187,'PCO Log'!$E$4:$SJ$4,"&lt;&gt;Bid Package")</f>
        <v>0</v>
      </c>
      <c r="BJ212" s="276">
        <f>SUMIFS('PCO Log'!$E35:$SJ35,'PCO Log'!$E$8:$SJ$8,'Graph Data'!BJ$187,'PCO Log'!$E$4:$SJ$4,"&lt;&gt;Bid Package")</f>
        <v>0</v>
      </c>
      <c r="BK212" s="276">
        <f>SUMIFS('PCO Log'!$E35:$SJ35,'PCO Log'!$E$8:$SJ$8,'Graph Data'!BK$187,'PCO Log'!$E$4:$SJ$4,"&lt;&gt;Bid Package")</f>
        <v>0</v>
      </c>
      <c r="BL212" s="276">
        <f>SUMIFS('PCO Log'!$E35:$SJ35,'PCO Log'!$E$8:$SJ$8,'Graph Data'!BL$187,'PCO Log'!$E$4:$SJ$4,"&lt;&gt;Bid Package")</f>
        <v>0</v>
      </c>
      <c r="BM212" s="276">
        <f>SUMIFS('PCO Log'!$E35:$SJ35,'PCO Log'!$E$8:$SJ$8,'Graph Data'!BM$187,'PCO Log'!$E$4:$SJ$4,"&lt;&gt;Bid Package")</f>
        <v>0</v>
      </c>
      <c r="BN212" s="276">
        <f>SUMIFS('PCO Log'!$E35:$SJ35,'PCO Log'!$E$8:$SJ$8,'Graph Data'!BN$187,'PCO Log'!$E$4:$SJ$4,"&lt;&gt;Bid Package")</f>
        <v>0</v>
      </c>
      <c r="BO212" s="276">
        <f>SUMIFS('PCO Log'!$E35:$SJ35,'PCO Log'!$E$8:$SJ$8,'Graph Data'!BO$187,'PCO Log'!$E$4:$SJ$4,"&lt;&gt;Bid Package")</f>
        <v>0</v>
      </c>
      <c r="BP212" s="276">
        <f>SUMIFS('PCO Log'!$E35:$SJ35,'PCO Log'!$E$8:$SJ$8,'Graph Data'!BP$187,'PCO Log'!$E$4:$SJ$4,"&lt;&gt;Bid Package")</f>
        <v>0</v>
      </c>
      <c r="BQ212" s="276">
        <f>SUMIFS('PCO Log'!$E35:$SJ35,'PCO Log'!$E$8:$SJ$8,'Graph Data'!BQ$187,'PCO Log'!$E$4:$SJ$4,"&lt;&gt;Bid Package")</f>
        <v>0</v>
      </c>
      <c r="BR212" s="276">
        <f>SUMIFS('PCO Log'!$E35:$SJ35,'PCO Log'!$E$8:$SJ$8,'Graph Data'!BR$187,'PCO Log'!$E$4:$SJ$4,"&lt;&gt;Bid Package")</f>
        <v>0</v>
      </c>
      <c r="BS212" s="276">
        <f>SUMIFS('PCO Log'!$E35:$SJ35,'PCO Log'!$E$8:$SJ$8,'Graph Data'!BS$187,'PCO Log'!$E$4:$SJ$4,"&lt;&gt;Bid Package")</f>
        <v>0</v>
      </c>
      <c r="BT212" s="276">
        <f>SUMIFS('PCO Log'!$E35:$SJ35,'PCO Log'!$E$8:$SJ$8,'Graph Data'!BT$187,'PCO Log'!$E$4:$SJ$4,"&lt;&gt;Bid Package")</f>
        <v>0</v>
      </c>
      <c r="BU212" s="276">
        <f>SUMIFS('PCO Log'!$E35:$SJ35,'PCO Log'!$E$8:$SJ$8,'Graph Data'!BU$187,'PCO Log'!$E$4:$SJ$4,"&lt;&gt;Bid Package")</f>
        <v>0</v>
      </c>
      <c r="BV212" s="276">
        <f>SUMIFS('PCO Log'!$E35:$SJ35,'PCO Log'!$E$8:$SJ$8,'Graph Data'!BV$187,'PCO Log'!$E$4:$SJ$4,"&lt;&gt;Bid Package")</f>
        <v>0</v>
      </c>
      <c r="BW212" s="276">
        <f>SUMIFS('PCO Log'!$E35:$SJ35,'PCO Log'!$E$8:$SJ$8,'Graph Data'!BW$187,'PCO Log'!$E$4:$SJ$4,"&lt;&gt;Bid Package")</f>
        <v>0</v>
      </c>
    </row>
    <row r="213" spans="1:75" x14ac:dyDescent="0.25">
      <c r="A213" s="273" t="s">
        <v>574</v>
      </c>
      <c r="B213" s="273">
        <f>'PCO Log'!HH6</f>
        <v>0</v>
      </c>
      <c r="C213" s="273">
        <f>'PCO Log'!HH4</f>
        <v>0</v>
      </c>
      <c r="D213" s="273">
        <f>'PCO Log'!HH7</f>
        <v>0</v>
      </c>
      <c r="E213" s="273">
        <f>'PCO Log'!HH3</f>
        <v>0</v>
      </c>
      <c r="F213" s="276">
        <f>'PCO Log'!HH9</f>
        <v>0</v>
      </c>
      <c r="G213" s="277">
        <f>'PCO Log'!HH5</f>
        <v>0</v>
      </c>
      <c r="J213" s="279"/>
      <c r="O213" s="273" t="str">
        <f t="shared" si="2"/>
        <v>Rough Carpentry</v>
      </c>
      <c r="P213" s="276">
        <f>SUMIFS('PCO Log'!$E36:$SJ36,'PCO Log'!$E$8:$SJ$8,'Graph Data'!P$187,'PCO Log'!$E$4:$SJ$4,"&lt;&gt;Bid Package")</f>
        <v>0</v>
      </c>
      <c r="Q213" s="276">
        <f>SUMIFS('PCO Log'!$E36:$SJ36,'PCO Log'!$E$8:$SJ$8,'Graph Data'!Q$187,'PCO Log'!$E$4:$SJ$4,"&lt;&gt;Bid Package")</f>
        <v>0</v>
      </c>
      <c r="R213" s="276">
        <f>SUMIFS('PCO Log'!$E36:$SJ36,'PCO Log'!$E$8:$SJ$8,'Graph Data'!R$187,'PCO Log'!$E$4:$SJ$4,"&lt;&gt;Bid Package")</f>
        <v>0</v>
      </c>
      <c r="S213" s="276">
        <f>SUMIFS('PCO Log'!$E36:$SJ36,'PCO Log'!$E$8:$SJ$8,'Graph Data'!S$187,'PCO Log'!$E$4:$SJ$4,"&lt;&gt;Bid Package")</f>
        <v>0</v>
      </c>
      <c r="T213" s="276">
        <f>SUMIFS('PCO Log'!$E36:$SJ36,'PCO Log'!$E$8:$SJ$8,'Graph Data'!T$187,'PCO Log'!$E$4:$SJ$4,"&lt;&gt;Bid Package")</f>
        <v>0</v>
      </c>
      <c r="U213" s="276">
        <f>SUMIFS('PCO Log'!$E36:$SJ36,'PCO Log'!$E$8:$SJ$8,'Graph Data'!U$187,'PCO Log'!$E$4:$SJ$4,"&lt;&gt;Bid Package")</f>
        <v>0</v>
      </c>
      <c r="V213" s="276">
        <f>SUMIFS('PCO Log'!$E36:$SJ36,'PCO Log'!$E$8:$SJ$8,'Graph Data'!V$187,'PCO Log'!$E$4:$SJ$4,"&lt;&gt;Bid Package")</f>
        <v>0</v>
      </c>
      <c r="W213" s="276">
        <f>SUMIFS('PCO Log'!$E36:$SJ36,'PCO Log'!$E$8:$SJ$8,'Graph Data'!W$187,'PCO Log'!$E$4:$SJ$4,"&lt;&gt;Bid Package")</f>
        <v>0</v>
      </c>
      <c r="X213" s="276">
        <f>SUMIFS('PCO Log'!$E36:$SJ36,'PCO Log'!$E$8:$SJ$8,'Graph Data'!X$187,'PCO Log'!$E$4:$SJ$4,"&lt;&gt;Bid Package")</f>
        <v>0</v>
      </c>
      <c r="Y213" s="276">
        <f>SUMIFS('PCO Log'!$E36:$SJ36,'PCO Log'!$E$8:$SJ$8,'Graph Data'!Y$187,'PCO Log'!$E$4:$SJ$4,"&lt;&gt;Bid Package")</f>
        <v>0</v>
      </c>
      <c r="Z213" s="276">
        <f>SUMIFS('PCO Log'!$E36:$SJ36,'PCO Log'!$E$8:$SJ$8,'Graph Data'!Z$187,'PCO Log'!$E$4:$SJ$4,"&lt;&gt;Bid Package")</f>
        <v>0</v>
      </c>
      <c r="AA213" s="276">
        <f>SUMIFS('PCO Log'!$E36:$SJ36,'PCO Log'!$E$8:$SJ$8,'Graph Data'!AA$187,'PCO Log'!$E$4:$SJ$4,"&lt;&gt;Bid Package")</f>
        <v>0</v>
      </c>
      <c r="AB213" s="276">
        <f>SUMIFS('PCO Log'!$E36:$SJ36,'PCO Log'!$E$8:$SJ$8,'Graph Data'!AB$187,'PCO Log'!$E$4:$SJ$4,"&lt;&gt;Bid Package")</f>
        <v>0</v>
      </c>
      <c r="AC213" s="276">
        <f>SUMIFS('PCO Log'!$E36:$SJ36,'PCO Log'!$E$8:$SJ$8,'Graph Data'!AC$187,'PCO Log'!$E$4:$SJ$4,"&lt;&gt;Bid Package")</f>
        <v>0</v>
      </c>
      <c r="AD213" s="276">
        <f>SUMIFS('PCO Log'!$E36:$SJ36,'PCO Log'!$E$8:$SJ$8,'Graph Data'!AD$187,'PCO Log'!$E$4:$SJ$4,"&lt;&gt;Bid Package")</f>
        <v>0</v>
      </c>
      <c r="AE213" s="276">
        <f>SUMIFS('PCO Log'!$E36:$SJ36,'PCO Log'!$E$8:$SJ$8,'Graph Data'!AE$187,'PCO Log'!$E$4:$SJ$4,"&lt;&gt;Bid Package")</f>
        <v>0</v>
      </c>
      <c r="AF213" s="276">
        <f>SUMIFS('PCO Log'!$E36:$SJ36,'PCO Log'!$E$8:$SJ$8,'Graph Data'!AF$187,'PCO Log'!$E$4:$SJ$4,"&lt;&gt;Bid Package")</f>
        <v>0</v>
      </c>
      <c r="AG213" s="276">
        <f>SUMIFS('PCO Log'!$E36:$SJ36,'PCO Log'!$E$8:$SJ$8,'Graph Data'!AG$187,'PCO Log'!$E$4:$SJ$4,"&lt;&gt;Bid Package")</f>
        <v>0</v>
      </c>
      <c r="AH213" s="276">
        <f>SUMIFS('PCO Log'!$E36:$SJ36,'PCO Log'!$E$8:$SJ$8,'Graph Data'!AH$187,'PCO Log'!$E$4:$SJ$4,"&lt;&gt;Bid Package")</f>
        <v>0</v>
      </c>
      <c r="AI213" s="276">
        <f>SUMIFS('PCO Log'!$E36:$SJ36,'PCO Log'!$E$8:$SJ$8,'Graph Data'!AI$187,'PCO Log'!$E$4:$SJ$4,"&lt;&gt;Bid Package")</f>
        <v>0</v>
      </c>
      <c r="AJ213" s="276">
        <f>SUMIFS('PCO Log'!$E36:$SJ36,'PCO Log'!$E$8:$SJ$8,'Graph Data'!AJ$187,'PCO Log'!$E$4:$SJ$4,"&lt;&gt;Bid Package")</f>
        <v>0</v>
      </c>
      <c r="AK213" s="276">
        <f>SUMIFS('PCO Log'!$E36:$SJ36,'PCO Log'!$E$8:$SJ$8,'Graph Data'!AK$187,'PCO Log'!$E$4:$SJ$4,"&lt;&gt;Bid Package")</f>
        <v>0</v>
      </c>
      <c r="AL213" s="276">
        <f>SUMIFS('PCO Log'!$E36:$SJ36,'PCO Log'!$E$8:$SJ$8,'Graph Data'!AL$187,'PCO Log'!$E$4:$SJ$4,"&lt;&gt;Bid Package")</f>
        <v>0</v>
      </c>
      <c r="AM213" s="276">
        <f>SUMIFS('PCO Log'!$E36:$SJ36,'PCO Log'!$E$8:$SJ$8,'Graph Data'!AM$187,'PCO Log'!$E$4:$SJ$4,"&lt;&gt;Bid Package")</f>
        <v>0</v>
      </c>
      <c r="AN213" s="276">
        <f>SUMIFS('PCO Log'!$E36:$SJ36,'PCO Log'!$E$8:$SJ$8,'Graph Data'!AN$187,'PCO Log'!$E$4:$SJ$4,"&lt;&gt;Bid Package")</f>
        <v>0</v>
      </c>
      <c r="AO213" s="276">
        <f>SUMIFS('PCO Log'!$E36:$SJ36,'PCO Log'!$E$8:$SJ$8,'Graph Data'!AO$187,'PCO Log'!$E$4:$SJ$4,"&lt;&gt;Bid Package")</f>
        <v>0</v>
      </c>
      <c r="AP213" s="276">
        <f>SUMIFS('PCO Log'!$E36:$SJ36,'PCO Log'!$E$8:$SJ$8,'Graph Data'!AP$187,'PCO Log'!$E$4:$SJ$4,"&lt;&gt;Bid Package")</f>
        <v>0</v>
      </c>
      <c r="AQ213" s="276">
        <f>SUMIFS('PCO Log'!$E36:$SJ36,'PCO Log'!$E$8:$SJ$8,'Graph Data'!AQ$187,'PCO Log'!$E$4:$SJ$4,"&lt;&gt;Bid Package")</f>
        <v>0</v>
      </c>
      <c r="AR213" s="276">
        <f>SUMIFS('PCO Log'!$E36:$SJ36,'PCO Log'!$E$8:$SJ$8,'Graph Data'!AR$187,'PCO Log'!$E$4:$SJ$4,"&lt;&gt;Bid Package")</f>
        <v>0</v>
      </c>
      <c r="AS213" s="276">
        <f>SUMIFS('PCO Log'!$E36:$SJ36,'PCO Log'!$E$8:$SJ$8,'Graph Data'!AS$187,'PCO Log'!$E$4:$SJ$4,"&lt;&gt;Bid Package")</f>
        <v>0</v>
      </c>
      <c r="AT213" s="276">
        <f>SUMIFS('PCO Log'!$E36:$SJ36,'PCO Log'!$E$8:$SJ$8,'Graph Data'!AT$187,'PCO Log'!$E$4:$SJ$4,"&lt;&gt;Bid Package")</f>
        <v>0</v>
      </c>
      <c r="AU213" s="276">
        <f>SUMIFS('PCO Log'!$E36:$SJ36,'PCO Log'!$E$8:$SJ$8,'Graph Data'!AU$187,'PCO Log'!$E$4:$SJ$4,"&lt;&gt;Bid Package")</f>
        <v>0</v>
      </c>
      <c r="AV213" s="276">
        <f>SUMIFS('PCO Log'!$E36:$SJ36,'PCO Log'!$E$8:$SJ$8,'Graph Data'!AV$187,'PCO Log'!$E$4:$SJ$4,"&lt;&gt;Bid Package")</f>
        <v>0</v>
      </c>
      <c r="AW213" s="276">
        <f>SUMIFS('PCO Log'!$E36:$SJ36,'PCO Log'!$E$8:$SJ$8,'Graph Data'!AW$187,'PCO Log'!$E$4:$SJ$4,"&lt;&gt;Bid Package")</f>
        <v>0</v>
      </c>
      <c r="AX213" s="276">
        <f>SUMIFS('PCO Log'!$E36:$SJ36,'PCO Log'!$E$8:$SJ$8,'Graph Data'!AX$187,'PCO Log'!$E$4:$SJ$4,"&lt;&gt;Bid Package")</f>
        <v>0</v>
      </c>
      <c r="AY213" s="276">
        <f>SUMIFS('PCO Log'!$E36:$SJ36,'PCO Log'!$E$8:$SJ$8,'Graph Data'!AY$187,'PCO Log'!$E$4:$SJ$4,"&lt;&gt;Bid Package")</f>
        <v>0</v>
      </c>
      <c r="AZ213" s="276">
        <f>SUMIFS('PCO Log'!$E36:$SJ36,'PCO Log'!$E$8:$SJ$8,'Graph Data'!AZ$187,'PCO Log'!$E$4:$SJ$4,"&lt;&gt;Bid Package")</f>
        <v>0</v>
      </c>
      <c r="BA213" s="276">
        <f>SUMIFS('PCO Log'!$E36:$SJ36,'PCO Log'!$E$8:$SJ$8,'Graph Data'!BA$187,'PCO Log'!$E$4:$SJ$4,"&lt;&gt;Bid Package")</f>
        <v>0</v>
      </c>
      <c r="BB213" s="276">
        <f>SUMIFS('PCO Log'!$E36:$SJ36,'PCO Log'!$E$8:$SJ$8,'Graph Data'!BB$187,'PCO Log'!$E$4:$SJ$4,"&lt;&gt;Bid Package")</f>
        <v>0</v>
      </c>
      <c r="BC213" s="276">
        <f>SUMIFS('PCO Log'!$E36:$SJ36,'PCO Log'!$E$8:$SJ$8,'Graph Data'!BC$187,'PCO Log'!$E$4:$SJ$4,"&lt;&gt;Bid Package")</f>
        <v>0</v>
      </c>
      <c r="BD213" s="276">
        <f>SUMIFS('PCO Log'!$E36:$SJ36,'PCO Log'!$E$8:$SJ$8,'Graph Data'!BD$187,'PCO Log'!$E$4:$SJ$4,"&lt;&gt;Bid Package")</f>
        <v>0</v>
      </c>
      <c r="BE213" s="276">
        <f>SUMIFS('PCO Log'!$E36:$SJ36,'PCO Log'!$E$8:$SJ$8,'Graph Data'!BE$187,'PCO Log'!$E$4:$SJ$4,"&lt;&gt;Bid Package")</f>
        <v>0</v>
      </c>
      <c r="BF213" s="276">
        <f>SUMIFS('PCO Log'!$E36:$SJ36,'PCO Log'!$E$8:$SJ$8,'Graph Data'!BF$187,'PCO Log'!$E$4:$SJ$4,"&lt;&gt;Bid Package")</f>
        <v>0</v>
      </c>
      <c r="BG213" s="276">
        <f>SUMIFS('PCO Log'!$E36:$SJ36,'PCO Log'!$E$8:$SJ$8,'Graph Data'!BG$187,'PCO Log'!$E$4:$SJ$4,"&lt;&gt;Bid Package")</f>
        <v>0</v>
      </c>
      <c r="BH213" s="276">
        <f>SUMIFS('PCO Log'!$E36:$SJ36,'PCO Log'!$E$8:$SJ$8,'Graph Data'!BH$187,'PCO Log'!$E$4:$SJ$4,"&lt;&gt;Bid Package")</f>
        <v>0</v>
      </c>
      <c r="BI213" s="276">
        <f>SUMIFS('PCO Log'!$E36:$SJ36,'PCO Log'!$E$8:$SJ$8,'Graph Data'!BI$187,'PCO Log'!$E$4:$SJ$4,"&lt;&gt;Bid Package")</f>
        <v>0</v>
      </c>
      <c r="BJ213" s="276">
        <f>SUMIFS('PCO Log'!$E36:$SJ36,'PCO Log'!$E$8:$SJ$8,'Graph Data'!BJ$187,'PCO Log'!$E$4:$SJ$4,"&lt;&gt;Bid Package")</f>
        <v>0</v>
      </c>
      <c r="BK213" s="276">
        <f>SUMIFS('PCO Log'!$E36:$SJ36,'PCO Log'!$E$8:$SJ$8,'Graph Data'!BK$187,'PCO Log'!$E$4:$SJ$4,"&lt;&gt;Bid Package")</f>
        <v>0</v>
      </c>
      <c r="BL213" s="276">
        <f>SUMIFS('PCO Log'!$E36:$SJ36,'PCO Log'!$E$8:$SJ$8,'Graph Data'!BL$187,'PCO Log'!$E$4:$SJ$4,"&lt;&gt;Bid Package")</f>
        <v>0</v>
      </c>
      <c r="BM213" s="276">
        <f>SUMIFS('PCO Log'!$E36:$SJ36,'PCO Log'!$E$8:$SJ$8,'Graph Data'!BM$187,'PCO Log'!$E$4:$SJ$4,"&lt;&gt;Bid Package")</f>
        <v>0</v>
      </c>
      <c r="BN213" s="276">
        <f>SUMIFS('PCO Log'!$E36:$SJ36,'PCO Log'!$E$8:$SJ$8,'Graph Data'!BN$187,'PCO Log'!$E$4:$SJ$4,"&lt;&gt;Bid Package")</f>
        <v>0</v>
      </c>
      <c r="BO213" s="276">
        <f>SUMIFS('PCO Log'!$E36:$SJ36,'PCO Log'!$E$8:$SJ$8,'Graph Data'!BO$187,'PCO Log'!$E$4:$SJ$4,"&lt;&gt;Bid Package")</f>
        <v>0</v>
      </c>
      <c r="BP213" s="276">
        <f>SUMIFS('PCO Log'!$E36:$SJ36,'PCO Log'!$E$8:$SJ$8,'Graph Data'!BP$187,'PCO Log'!$E$4:$SJ$4,"&lt;&gt;Bid Package")</f>
        <v>0</v>
      </c>
      <c r="BQ213" s="276">
        <f>SUMIFS('PCO Log'!$E36:$SJ36,'PCO Log'!$E$8:$SJ$8,'Graph Data'!BQ$187,'PCO Log'!$E$4:$SJ$4,"&lt;&gt;Bid Package")</f>
        <v>0</v>
      </c>
      <c r="BR213" s="276">
        <f>SUMIFS('PCO Log'!$E36:$SJ36,'PCO Log'!$E$8:$SJ$8,'Graph Data'!BR$187,'PCO Log'!$E$4:$SJ$4,"&lt;&gt;Bid Package")</f>
        <v>0</v>
      </c>
      <c r="BS213" s="276">
        <f>SUMIFS('PCO Log'!$E36:$SJ36,'PCO Log'!$E$8:$SJ$8,'Graph Data'!BS$187,'PCO Log'!$E$4:$SJ$4,"&lt;&gt;Bid Package")</f>
        <v>0</v>
      </c>
      <c r="BT213" s="276">
        <f>SUMIFS('PCO Log'!$E36:$SJ36,'PCO Log'!$E$8:$SJ$8,'Graph Data'!BT$187,'PCO Log'!$E$4:$SJ$4,"&lt;&gt;Bid Package")</f>
        <v>0</v>
      </c>
      <c r="BU213" s="276">
        <f>SUMIFS('PCO Log'!$E36:$SJ36,'PCO Log'!$E$8:$SJ$8,'Graph Data'!BU$187,'PCO Log'!$E$4:$SJ$4,"&lt;&gt;Bid Package")</f>
        <v>0</v>
      </c>
      <c r="BV213" s="276">
        <f>SUMIFS('PCO Log'!$E36:$SJ36,'PCO Log'!$E$8:$SJ$8,'Graph Data'!BV$187,'PCO Log'!$E$4:$SJ$4,"&lt;&gt;Bid Package")</f>
        <v>0</v>
      </c>
      <c r="BW213" s="276">
        <f>SUMIFS('PCO Log'!$E36:$SJ36,'PCO Log'!$E$8:$SJ$8,'Graph Data'!BW$187,'PCO Log'!$E$4:$SJ$4,"&lt;&gt;Bid Package")</f>
        <v>0</v>
      </c>
    </row>
    <row r="214" spans="1:75" x14ac:dyDescent="0.25">
      <c r="A214" s="273" t="s">
        <v>575</v>
      </c>
      <c r="B214" s="273">
        <f>'PCO Log'!HI6</f>
        <v>0</v>
      </c>
      <c r="C214" s="273">
        <f>'PCO Log'!HI4</f>
        <v>0</v>
      </c>
      <c r="D214" s="273">
        <f>'PCO Log'!HI7</f>
        <v>0</v>
      </c>
      <c r="E214" s="273">
        <f>'PCO Log'!HI3</f>
        <v>0</v>
      </c>
      <c r="F214" s="276">
        <f>'PCO Log'!HI9</f>
        <v>0</v>
      </c>
      <c r="G214" s="277">
        <f>'PCO Log'!HI5</f>
        <v>0</v>
      </c>
      <c r="J214" s="279"/>
      <c r="O214" s="273" t="str">
        <f t="shared" si="2"/>
        <v>Arch. Woodwork &amp; Finish Carp.</v>
      </c>
      <c r="P214" s="276">
        <f>SUMIFS('PCO Log'!$E37:$SJ37,'PCO Log'!$E$8:$SJ$8,'Graph Data'!P$187,'PCO Log'!$E$4:$SJ$4,"&lt;&gt;Bid Package")</f>
        <v>0</v>
      </c>
      <c r="Q214" s="276">
        <f>SUMIFS('PCO Log'!$E37:$SJ37,'PCO Log'!$E$8:$SJ$8,'Graph Data'!Q$187,'PCO Log'!$E$4:$SJ$4,"&lt;&gt;Bid Package")</f>
        <v>0</v>
      </c>
      <c r="R214" s="276">
        <f>SUMIFS('PCO Log'!$E37:$SJ37,'PCO Log'!$E$8:$SJ$8,'Graph Data'!R$187,'PCO Log'!$E$4:$SJ$4,"&lt;&gt;Bid Package")</f>
        <v>0</v>
      </c>
      <c r="S214" s="276">
        <f>SUMIFS('PCO Log'!$E37:$SJ37,'PCO Log'!$E$8:$SJ$8,'Graph Data'!S$187,'PCO Log'!$E$4:$SJ$4,"&lt;&gt;Bid Package")</f>
        <v>0</v>
      </c>
      <c r="T214" s="276">
        <f>SUMIFS('PCO Log'!$E37:$SJ37,'PCO Log'!$E$8:$SJ$8,'Graph Data'!T$187,'PCO Log'!$E$4:$SJ$4,"&lt;&gt;Bid Package")</f>
        <v>0</v>
      </c>
      <c r="U214" s="276">
        <f>SUMIFS('PCO Log'!$E37:$SJ37,'PCO Log'!$E$8:$SJ$8,'Graph Data'!U$187,'PCO Log'!$E$4:$SJ$4,"&lt;&gt;Bid Package")</f>
        <v>0</v>
      </c>
      <c r="V214" s="276">
        <f>SUMIFS('PCO Log'!$E37:$SJ37,'PCO Log'!$E$8:$SJ$8,'Graph Data'!V$187,'PCO Log'!$E$4:$SJ$4,"&lt;&gt;Bid Package")</f>
        <v>0</v>
      </c>
      <c r="W214" s="276">
        <f>SUMIFS('PCO Log'!$E37:$SJ37,'PCO Log'!$E$8:$SJ$8,'Graph Data'!W$187,'PCO Log'!$E$4:$SJ$4,"&lt;&gt;Bid Package")</f>
        <v>0</v>
      </c>
      <c r="X214" s="276">
        <f>SUMIFS('PCO Log'!$E37:$SJ37,'PCO Log'!$E$8:$SJ$8,'Graph Data'!X$187,'PCO Log'!$E$4:$SJ$4,"&lt;&gt;Bid Package")</f>
        <v>0</v>
      </c>
      <c r="Y214" s="276">
        <f>SUMIFS('PCO Log'!$E37:$SJ37,'PCO Log'!$E$8:$SJ$8,'Graph Data'!Y$187,'PCO Log'!$E$4:$SJ$4,"&lt;&gt;Bid Package")</f>
        <v>0</v>
      </c>
      <c r="Z214" s="276">
        <f>SUMIFS('PCO Log'!$E37:$SJ37,'PCO Log'!$E$8:$SJ$8,'Graph Data'!Z$187,'PCO Log'!$E$4:$SJ$4,"&lt;&gt;Bid Package")</f>
        <v>0</v>
      </c>
      <c r="AA214" s="276">
        <f>SUMIFS('PCO Log'!$E37:$SJ37,'PCO Log'!$E$8:$SJ$8,'Graph Data'!AA$187,'PCO Log'!$E$4:$SJ$4,"&lt;&gt;Bid Package")</f>
        <v>0</v>
      </c>
      <c r="AB214" s="276">
        <f>SUMIFS('PCO Log'!$E37:$SJ37,'PCO Log'!$E$8:$SJ$8,'Graph Data'!AB$187,'PCO Log'!$E$4:$SJ$4,"&lt;&gt;Bid Package")</f>
        <v>0</v>
      </c>
      <c r="AC214" s="276">
        <f>SUMIFS('PCO Log'!$E37:$SJ37,'PCO Log'!$E$8:$SJ$8,'Graph Data'!AC$187,'PCO Log'!$E$4:$SJ$4,"&lt;&gt;Bid Package")</f>
        <v>0</v>
      </c>
      <c r="AD214" s="276">
        <f>SUMIFS('PCO Log'!$E37:$SJ37,'PCO Log'!$E$8:$SJ$8,'Graph Data'!AD$187,'PCO Log'!$E$4:$SJ$4,"&lt;&gt;Bid Package")</f>
        <v>0</v>
      </c>
      <c r="AE214" s="276">
        <f>SUMIFS('PCO Log'!$E37:$SJ37,'PCO Log'!$E$8:$SJ$8,'Graph Data'!AE$187,'PCO Log'!$E$4:$SJ$4,"&lt;&gt;Bid Package")</f>
        <v>0</v>
      </c>
      <c r="AF214" s="276">
        <f>SUMIFS('PCO Log'!$E37:$SJ37,'PCO Log'!$E$8:$SJ$8,'Graph Data'!AF$187,'PCO Log'!$E$4:$SJ$4,"&lt;&gt;Bid Package")</f>
        <v>0</v>
      </c>
      <c r="AG214" s="276">
        <f>SUMIFS('PCO Log'!$E37:$SJ37,'PCO Log'!$E$8:$SJ$8,'Graph Data'!AG$187,'PCO Log'!$E$4:$SJ$4,"&lt;&gt;Bid Package")</f>
        <v>0</v>
      </c>
      <c r="AH214" s="276">
        <f>SUMIFS('PCO Log'!$E37:$SJ37,'PCO Log'!$E$8:$SJ$8,'Graph Data'!AH$187,'PCO Log'!$E$4:$SJ$4,"&lt;&gt;Bid Package")</f>
        <v>0</v>
      </c>
      <c r="AI214" s="276">
        <f>SUMIFS('PCO Log'!$E37:$SJ37,'PCO Log'!$E$8:$SJ$8,'Graph Data'!AI$187,'PCO Log'!$E$4:$SJ$4,"&lt;&gt;Bid Package")</f>
        <v>0</v>
      </c>
      <c r="AJ214" s="276">
        <f>SUMIFS('PCO Log'!$E37:$SJ37,'PCO Log'!$E$8:$SJ$8,'Graph Data'!AJ$187,'PCO Log'!$E$4:$SJ$4,"&lt;&gt;Bid Package")</f>
        <v>0</v>
      </c>
      <c r="AK214" s="276">
        <f>SUMIFS('PCO Log'!$E37:$SJ37,'PCO Log'!$E$8:$SJ$8,'Graph Data'!AK$187,'PCO Log'!$E$4:$SJ$4,"&lt;&gt;Bid Package")</f>
        <v>0</v>
      </c>
      <c r="AL214" s="276">
        <f>SUMIFS('PCO Log'!$E37:$SJ37,'PCO Log'!$E$8:$SJ$8,'Graph Data'!AL$187,'PCO Log'!$E$4:$SJ$4,"&lt;&gt;Bid Package")</f>
        <v>0</v>
      </c>
      <c r="AM214" s="276">
        <f>SUMIFS('PCO Log'!$E37:$SJ37,'PCO Log'!$E$8:$SJ$8,'Graph Data'!AM$187,'PCO Log'!$E$4:$SJ$4,"&lt;&gt;Bid Package")</f>
        <v>0</v>
      </c>
      <c r="AN214" s="276">
        <f>SUMIFS('PCO Log'!$E37:$SJ37,'PCO Log'!$E$8:$SJ$8,'Graph Data'!AN$187,'PCO Log'!$E$4:$SJ$4,"&lt;&gt;Bid Package")</f>
        <v>0</v>
      </c>
      <c r="AO214" s="276">
        <f>SUMIFS('PCO Log'!$E37:$SJ37,'PCO Log'!$E$8:$SJ$8,'Graph Data'!AO$187,'PCO Log'!$E$4:$SJ$4,"&lt;&gt;Bid Package")</f>
        <v>0</v>
      </c>
      <c r="AP214" s="276">
        <f>SUMIFS('PCO Log'!$E37:$SJ37,'PCO Log'!$E$8:$SJ$8,'Graph Data'!AP$187,'PCO Log'!$E$4:$SJ$4,"&lt;&gt;Bid Package")</f>
        <v>0</v>
      </c>
      <c r="AQ214" s="276">
        <f>SUMIFS('PCO Log'!$E37:$SJ37,'PCO Log'!$E$8:$SJ$8,'Graph Data'!AQ$187,'PCO Log'!$E$4:$SJ$4,"&lt;&gt;Bid Package")</f>
        <v>0</v>
      </c>
      <c r="AR214" s="276">
        <f>SUMIFS('PCO Log'!$E37:$SJ37,'PCO Log'!$E$8:$SJ$8,'Graph Data'!AR$187,'PCO Log'!$E$4:$SJ$4,"&lt;&gt;Bid Package")</f>
        <v>0</v>
      </c>
      <c r="AS214" s="276">
        <f>SUMIFS('PCO Log'!$E37:$SJ37,'PCO Log'!$E$8:$SJ$8,'Graph Data'!AS$187,'PCO Log'!$E$4:$SJ$4,"&lt;&gt;Bid Package")</f>
        <v>0</v>
      </c>
      <c r="AT214" s="276">
        <f>SUMIFS('PCO Log'!$E37:$SJ37,'PCO Log'!$E$8:$SJ$8,'Graph Data'!AT$187,'PCO Log'!$E$4:$SJ$4,"&lt;&gt;Bid Package")</f>
        <v>0</v>
      </c>
      <c r="AU214" s="276">
        <f>SUMIFS('PCO Log'!$E37:$SJ37,'PCO Log'!$E$8:$SJ$8,'Graph Data'!AU$187,'PCO Log'!$E$4:$SJ$4,"&lt;&gt;Bid Package")</f>
        <v>0</v>
      </c>
      <c r="AV214" s="276">
        <f>SUMIFS('PCO Log'!$E37:$SJ37,'PCO Log'!$E$8:$SJ$8,'Graph Data'!AV$187,'PCO Log'!$E$4:$SJ$4,"&lt;&gt;Bid Package")</f>
        <v>0</v>
      </c>
      <c r="AW214" s="276">
        <f>SUMIFS('PCO Log'!$E37:$SJ37,'PCO Log'!$E$8:$SJ$8,'Graph Data'!AW$187,'PCO Log'!$E$4:$SJ$4,"&lt;&gt;Bid Package")</f>
        <v>0</v>
      </c>
      <c r="AX214" s="276">
        <f>SUMIFS('PCO Log'!$E37:$SJ37,'PCO Log'!$E$8:$SJ$8,'Graph Data'!AX$187,'PCO Log'!$E$4:$SJ$4,"&lt;&gt;Bid Package")</f>
        <v>0</v>
      </c>
      <c r="AY214" s="276">
        <f>SUMIFS('PCO Log'!$E37:$SJ37,'PCO Log'!$E$8:$SJ$8,'Graph Data'!AY$187,'PCO Log'!$E$4:$SJ$4,"&lt;&gt;Bid Package")</f>
        <v>0</v>
      </c>
      <c r="AZ214" s="276">
        <f>SUMIFS('PCO Log'!$E37:$SJ37,'PCO Log'!$E$8:$SJ$8,'Graph Data'!AZ$187,'PCO Log'!$E$4:$SJ$4,"&lt;&gt;Bid Package")</f>
        <v>0</v>
      </c>
      <c r="BA214" s="276">
        <f>SUMIFS('PCO Log'!$E37:$SJ37,'PCO Log'!$E$8:$SJ$8,'Graph Data'!BA$187,'PCO Log'!$E$4:$SJ$4,"&lt;&gt;Bid Package")</f>
        <v>0</v>
      </c>
      <c r="BB214" s="276">
        <f>SUMIFS('PCO Log'!$E37:$SJ37,'PCO Log'!$E$8:$SJ$8,'Graph Data'!BB$187,'PCO Log'!$E$4:$SJ$4,"&lt;&gt;Bid Package")</f>
        <v>0</v>
      </c>
      <c r="BC214" s="276">
        <f>SUMIFS('PCO Log'!$E37:$SJ37,'PCO Log'!$E$8:$SJ$8,'Graph Data'!BC$187,'PCO Log'!$E$4:$SJ$4,"&lt;&gt;Bid Package")</f>
        <v>0</v>
      </c>
      <c r="BD214" s="276">
        <f>SUMIFS('PCO Log'!$E37:$SJ37,'PCO Log'!$E$8:$SJ$8,'Graph Data'!BD$187,'PCO Log'!$E$4:$SJ$4,"&lt;&gt;Bid Package")</f>
        <v>0</v>
      </c>
      <c r="BE214" s="276">
        <f>SUMIFS('PCO Log'!$E37:$SJ37,'PCO Log'!$E$8:$SJ$8,'Graph Data'!BE$187,'PCO Log'!$E$4:$SJ$4,"&lt;&gt;Bid Package")</f>
        <v>0</v>
      </c>
      <c r="BF214" s="276">
        <f>SUMIFS('PCO Log'!$E37:$SJ37,'PCO Log'!$E$8:$SJ$8,'Graph Data'!BF$187,'PCO Log'!$E$4:$SJ$4,"&lt;&gt;Bid Package")</f>
        <v>0</v>
      </c>
      <c r="BG214" s="276">
        <f>SUMIFS('PCO Log'!$E37:$SJ37,'PCO Log'!$E$8:$SJ$8,'Graph Data'!BG$187,'PCO Log'!$E$4:$SJ$4,"&lt;&gt;Bid Package")</f>
        <v>0</v>
      </c>
      <c r="BH214" s="276">
        <f>SUMIFS('PCO Log'!$E37:$SJ37,'PCO Log'!$E$8:$SJ$8,'Graph Data'!BH$187,'PCO Log'!$E$4:$SJ$4,"&lt;&gt;Bid Package")</f>
        <v>0</v>
      </c>
      <c r="BI214" s="276">
        <f>SUMIFS('PCO Log'!$E37:$SJ37,'PCO Log'!$E$8:$SJ$8,'Graph Data'!BI$187,'PCO Log'!$E$4:$SJ$4,"&lt;&gt;Bid Package")</f>
        <v>0</v>
      </c>
      <c r="BJ214" s="276">
        <f>SUMIFS('PCO Log'!$E37:$SJ37,'PCO Log'!$E$8:$SJ$8,'Graph Data'!BJ$187,'PCO Log'!$E$4:$SJ$4,"&lt;&gt;Bid Package")</f>
        <v>0</v>
      </c>
      <c r="BK214" s="276">
        <f>SUMIFS('PCO Log'!$E37:$SJ37,'PCO Log'!$E$8:$SJ$8,'Graph Data'!BK$187,'PCO Log'!$E$4:$SJ$4,"&lt;&gt;Bid Package")</f>
        <v>0</v>
      </c>
      <c r="BL214" s="276">
        <f>SUMIFS('PCO Log'!$E37:$SJ37,'PCO Log'!$E$8:$SJ$8,'Graph Data'!BL$187,'PCO Log'!$E$4:$SJ$4,"&lt;&gt;Bid Package")</f>
        <v>0</v>
      </c>
      <c r="BM214" s="276">
        <f>SUMIFS('PCO Log'!$E37:$SJ37,'PCO Log'!$E$8:$SJ$8,'Graph Data'!BM$187,'PCO Log'!$E$4:$SJ$4,"&lt;&gt;Bid Package")</f>
        <v>0</v>
      </c>
      <c r="BN214" s="276">
        <f>SUMIFS('PCO Log'!$E37:$SJ37,'PCO Log'!$E$8:$SJ$8,'Graph Data'!BN$187,'PCO Log'!$E$4:$SJ$4,"&lt;&gt;Bid Package")</f>
        <v>0</v>
      </c>
      <c r="BO214" s="276">
        <f>SUMIFS('PCO Log'!$E37:$SJ37,'PCO Log'!$E$8:$SJ$8,'Graph Data'!BO$187,'PCO Log'!$E$4:$SJ$4,"&lt;&gt;Bid Package")</f>
        <v>0</v>
      </c>
      <c r="BP214" s="276">
        <f>SUMIFS('PCO Log'!$E37:$SJ37,'PCO Log'!$E$8:$SJ$8,'Graph Data'!BP$187,'PCO Log'!$E$4:$SJ$4,"&lt;&gt;Bid Package")</f>
        <v>0</v>
      </c>
      <c r="BQ214" s="276">
        <f>SUMIFS('PCO Log'!$E37:$SJ37,'PCO Log'!$E$8:$SJ$8,'Graph Data'!BQ$187,'PCO Log'!$E$4:$SJ$4,"&lt;&gt;Bid Package")</f>
        <v>0</v>
      </c>
      <c r="BR214" s="276">
        <f>SUMIFS('PCO Log'!$E37:$SJ37,'PCO Log'!$E$8:$SJ$8,'Graph Data'!BR$187,'PCO Log'!$E$4:$SJ$4,"&lt;&gt;Bid Package")</f>
        <v>0</v>
      </c>
      <c r="BS214" s="276">
        <f>SUMIFS('PCO Log'!$E37:$SJ37,'PCO Log'!$E$8:$SJ$8,'Graph Data'!BS$187,'PCO Log'!$E$4:$SJ$4,"&lt;&gt;Bid Package")</f>
        <v>0</v>
      </c>
      <c r="BT214" s="276">
        <f>SUMIFS('PCO Log'!$E37:$SJ37,'PCO Log'!$E$8:$SJ$8,'Graph Data'!BT$187,'PCO Log'!$E$4:$SJ$4,"&lt;&gt;Bid Package")</f>
        <v>0</v>
      </c>
      <c r="BU214" s="276">
        <f>SUMIFS('PCO Log'!$E37:$SJ37,'PCO Log'!$E$8:$SJ$8,'Graph Data'!BU$187,'PCO Log'!$E$4:$SJ$4,"&lt;&gt;Bid Package")</f>
        <v>0</v>
      </c>
      <c r="BV214" s="276">
        <f>SUMIFS('PCO Log'!$E37:$SJ37,'PCO Log'!$E$8:$SJ$8,'Graph Data'!BV$187,'PCO Log'!$E$4:$SJ$4,"&lt;&gt;Bid Package")</f>
        <v>0</v>
      </c>
      <c r="BW214" s="276">
        <f>SUMIFS('PCO Log'!$E37:$SJ37,'PCO Log'!$E$8:$SJ$8,'Graph Data'!BW$187,'PCO Log'!$E$4:$SJ$4,"&lt;&gt;Bid Package")</f>
        <v>0</v>
      </c>
    </row>
    <row r="215" spans="1:75" x14ac:dyDescent="0.25">
      <c r="A215" s="273" t="s">
        <v>576</v>
      </c>
      <c r="B215" s="273">
        <f>'PCO Log'!HJ6</f>
        <v>0</v>
      </c>
      <c r="C215" s="273">
        <f>'PCO Log'!HJ4</f>
        <v>0</v>
      </c>
      <c r="D215" s="273">
        <f>'PCO Log'!HJ7</f>
        <v>0</v>
      </c>
      <c r="E215" s="273">
        <f>'PCO Log'!HJ3</f>
        <v>0</v>
      </c>
      <c r="F215" s="276">
        <f>'PCO Log'!HJ9</f>
        <v>0</v>
      </c>
      <c r="G215" s="277">
        <f>'PCO Log'!HJ5</f>
        <v>0</v>
      </c>
      <c r="J215" s="279"/>
      <c r="O215" s="273" t="str">
        <f t="shared" si="2"/>
        <v>Waterproofing/Water Repellents</v>
      </c>
      <c r="P215" s="276">
        <f>SUMIFS('PCO Log'!$E38:$SJ38,'PCO Log'!$E$8:$SJ$8,'Graph Data'!P$187,'PCO Log'!$E$4:$SJ$4,"&lt;&gt;Bid Package")</f>
        <v>0</v>
      </c>
      <c r="Q215" s="276">
        <f>SUMIFS('PCO Log'!$E38:$SJ38,'PCO Log'!$E$8:$SJ$8,'Graph Data'!Q$187,'PCO Log'!$E$4:$SJ$4,"&lt;&gt;Bid Package")</f>
        <v>0</v>
      </c>
      <c r="R215" s="276">
        <f>SUMIFS('PCO Log'!$E38:$SJ38,'PCO Log'!$E$8:$SJ$8,'Graph Data'!R$187,'PCO Log'!$E$4:$SJ$4,"&lt;&gt;Bid Package")</f>
        <v>0</v>
      </c>
      <c r="S215" s="276">
        <f>SUMIFS('PCO Log'!$E38:$SJ38,'PCO Log'!$E$8:$SJ$8,'Graph Data'!S$187,'PCO Log'!$E$4:$SJ$4,"&lt;&gt;Bid Package")</f>
        <v>0</v>
      </c>
      <c r="T215" s="276">
        <f>SUMIFS('PCO Log'!$E38:$SJ38,'PCO Log'!$E$8:$SJ$8,'Graph Data'!T$187,'PCO Log'!$E$4:$SJ$4,"&lt;&gt;Bid Package")</f>
        <v>0</v>
      </c>
      <c r="U215" s="276">
        <f>SUMIFS('PCO Log'!$E38:$SJ38,'PCO Log'!$E$8:$SJ$8,'Graph Data'!U$187,'PCO Log'!$E$4:$SJ$4,"&lt;&gt;Bid Package")</f>
        <v>0</v>
      </c>
      <c r="V215" s="276">
        <f>SUMIFS('PCO Log'!$E38:$SJ38,'PCO Log'!$E$8:$SJ$8,'Graph Data'!V$187,'PCO Log'!$E$4:$SJ$4,"&lt;&gt;Bid Package")</f>
        <v>0</v>
      </c>
      <c r="W215" s="276">
        <f>SUMIFS('PCO Log'!$E38:$SJ38,'PCO Log'!$E$8:$SJ$8,'Graph Data'!W$187,'PCO Log'!$E$4:$SJ$4,"&lt;&gt;Bid Package")</f>
        <v>0</v>
      </c>
      <c r="X215" s="276">
        <f>SUMIFS('PCO Log'!$E38:$SJ38,'PCO Log'!$E$8:$SJ$8,'Graph Data'!X$187,'PCO Log'!$E$4:$SJ$4,"&lt;&gt;Bid Package")</f>
        <v>0</v>
      </c>
      <c r="Y215" s="276">
        <f>SUMIFS('PCO Log'!$E38:$SJ38,'PCO Log'!$E$8:$SJ$8,'Graph Data'!Y$187,'PCO Log'!$E$4:$SJ$4,"&lt;&gt;Bid Package")</f>
        <v>0</v>
      </c>
      <c r="Z215" s="276">
        <f>SUMIFS('PCO Log'!$E38:$SJ38,'PCO Log'!$E$8:$SJ$8,'Graph Data'!Z$187,'PCO Log'!$E$4:$SJ$4,"&lt;&gt;Bid Package")</f>
        <v>0</v>
      </c>
      <c r="AA215" s="276">
        <f>SUMIFS('PCO Log'!$E38:$SJ38,'PCO Log'!$E$8:$SJ$8,'Graph Data'!AA$187,'PCO Log'!$E$4:$SJ$4,"&lt;&gt;Bid Package")</f>
        <v>0</v>
      </c>
      <c r="AB215" s="276">
        <f>SUMIFS('PCO Log'!$E38:$SJ38,'PCO Log'!$E$8:$SJ$8,'Graph Data'!AB$187,'PCO Log'!$E$4:$SJ$4,"&lt;&gt;Bid Package")</f>
        <v>0</v>
      </c>
      <c r="AC215" s="276">
        <f>SUMIFS('PCO Log'!$E38:$SJ38,'PCO Log'!$E$8:$SJ$8,'Graph Data'!AC$187,'PCO Log'!$E$4:$SJ$4,"&lt;&gt;Bid Package")</f>
        <v>0</v>
      </c>
      <c r="AD215" s="276">
        <f>SUMIFS('PCO Log'!$E38:$SJ38,'PCO Log'!$E$8:$SJ$8,'Graph Data'!AD$187,'PCO Log'!$E$4:$SJ$4,"&lt;&gt;Bid Package")</f>
        <v>0</v>
      </c>
      <c r="AE215" s="276">
        <f>SUMIFS('PCO Log'!$E38:$SJ38,'PCO Log'!$E$8:$SJ$8,'Graph Data'!AE$187,'PCO Log'!$E$4:$SJ$4,"&lt;&gt;Bid Package")</f>
        <v>0</v>
      </c>
      <c r="AF215" s="276">
        <f>SUMIFS('PCO Log'!$E38:$SJ38,'PCO Log'!$E$8:$SJ$8,'Graph Data'!AF$187,'PCO Log'!$E$4:$SJ$4,"&lt;&gt;Bid Package")</f>
        <v>0</v>
      </c>
      <c r="AG215" s="276">
        <f>SUMIFS('PCO Log'!$E38:$SJ38,'PCO Log'!$E$8:$SJ$8,'Graph Data'!AG$187,'PCO Log'!$E$4:$SJ$4,"&lt;&gt;Bid Package")</f>
        <v>0</v>
      </c>
      <c r="AH215" s="276">
        <f>SUMIFS('PCO Log'!$E38:$SJ38,'PCO Log'!$E$8:$SJ$8,'Graph Data'!AH$187,'PCO Log'!$E$4:$SJ$4,"&lt;&gt;Bid Package")</f>
        <v>0</v>
      </c>
      <c r="AI215" s="276">
        <f>SUMIFS('PCO Log'!$E38:$SJ38,'PCO Log'!$E$8:$SJ$8,'Graph Data'!AI$187,'PCO Log'!$E$4:$SJ$4,"&lt;&gt;Bid Package")</f>
        <v>0</v>
      </c>
      <c r="AJ215" s="276">
        <f>SUMIFS('PCO Log'!$E38:$SJ38,'PCO Log'!$E$8:$SJ$8,'Graph Data'!AJ$187,'PCO Log'!$E$4:$SJ$4,"&lt;&gt;Bid Package")</f>
        <v>0</v>
      </c>
      <c r="AK215" s="276">
        <f>SUMIFS('PCO Log'!$E38:$SJ38,'PCO Log'!$E$8:$SJ$8,'Graph Data'!AK$187,'PCO Log'!$E$4:$SJ$4,"&lt;&gt;Bid Package")</f>
        <v>0</v>
      </c>
      <c r="AL215" s="276">
        <f>SUMIFS('PCO Log'!$E38:$SJ38,'PCO Log'!$E$8:$SJ$8,'Graph Data'!AL$187,'PCO Log'!$E$4:$SJ$4,"&lt;&gt;Bid Package")</f>
        <v>0</v>
      </c>
      <c r="AM215" s="276">
        <f>SUMIFS('PCO Log'!$E38:$SJ38,'PCO Log'!$E$8:$SJ$8,'Graph Data'!AM$187,'PCO Log'!$E$4:$SJ$4,"&lt;&gt;Bid Package")</f>
        <v>0</v>
      </c>
      <c r="AN215" s="276">
        <f>SUMIFS('PCO Log'!$E38:$SJ38,'PCO Log'!$E$8:$SJ$8,'Graph Data'!AN$187,'PCO Log'!$E$4:$SJ$4,"&lt;&gt;Bid Package")</f>
        <v>0</v>
      </c>
      <c r="AO215" s="276">
        <f>SUMIFS('PCO Log'!$E38:$SJ38,'PCO Log'!$E$8:$SJ$8,'Graph Data'!AO$187,'PCO Log'!$E$4:$SJ$4,"&lt;&gt;Bid Package")</f>
        <v>0</v>
      </c>
      <c r="AP215" s="276">
        <f>SUMIFS('PCO Log'!$E38:$SJ38,'PCO Log'!$E$8:$SJ$8,'Graph Data'!AP$187,'PCO Log'!$E$4:$SJ$4,"&lt;&gt;Bid Package")</f>
        <v>0</v>
      </c>
      <c r="AQ215" s="276">
        <f>SUMIFS('PCO Log'!$E38:$SJ38,'PCO Log'!$E$8:$SJ$8,'Graph Data'!AQ$187,'PCO Log'!$E$4:$SJ$4,"&lt;&gt;Bid Package")</f>
        <v>0</v>
      </c>
      <c r="AR215" s="276">
        <f>SUMIFS('PCO Log'!$E38:$SJ38,'PCO Log'!$E$8:$SJ$8,'Graph Data'!AR$187,'PCO Log'!$E$4:$SJ$4,"&lt;&gt;Bid Package")</f>
        <v>0</v>
      </c>
      <c r="AS215" s="276">
        <f>SUMIFS('PCO Log'!$E38:$SJ38,'PCO Log'!$E$8:$SJ$8,'Graph Data'!AS$187,'PCO Log'!$E$4:$SJ$4,"&lt;&gt;Bid Package")</f>
        <v>0</v>
      </c>
      <c r="AT215" s="276">
        <f>SUMIFS('PCO Log'!$E38:$SJ38,'PCO Log'!$E$8:$SJ$8,'Graph Data'!AT$187,'PCO Log'!$E$4:$SJ$4,"&lt;&gt;Bid Package")</f>
        <v>0</v>
      </c>
      <c r="AU215" s="276">
        <f>SUMIFS('PCO Log'!$E38:$SJ38,'PCO Log'!$E$8:$SJ$8,'Graph Data'!AU$187,'PCO Log'!$E$4:$SJ$4,"&lt;&gt;Bid Package")</f>
        <v>0</v>
      </c>
      <c r="AV215" s="276">
        <f>SUMIFS('PCO Log'!$E38:$SJ38,'PCO Log'!$E$8:$SJ$8,'Graph Data'!AV$187,'PCO Log'!$E$4:$SJ$4,"&lt;&gt;Bid Package")</f>
        <v>0</v>
      </c>
      <c r="AW215" s="276">
        <f>SUMIFS('PCO Log'!$E38:$SJ38,'PCO Log'!$E$8:$SJ$8,'Graph Data'!AW$187,'PCO Log'!$E$4:$SJ$4,"&lt;&gt;Bid Package")</f>
        <v>0</v>
      </c>
      <c r="AX215" s="276">
        <f>SUMIFS('PCO Log'!$E38:$SJ38,'PCO Log'!$E$8:$SJ$8,'Graph Data'!AX$187,'PCO Log'!$E$4:$SJ$4,"&lt;&gt;Bid Package")</f>
        <v>0</v>
      </c>
      <c r="AY215" s="276">
        <f>SUMIFS('PCO Log'!$E38:$SJ38,'PCO Log'!$E$8:$SJ$8,'Graph Data'!AY$187,'PCO Log'!$E$4:$SJ$4,"&lt;&gt;Bid Package")</f>
        <v>0</v>
      </c>
      <c r="AZ215" s="276">
        <f>SUMIFS('PCO Log'!$E38:$SJ38,'PCO Log'!$E$8:$SJ$8,'Graph Data'!AZ$187,'PCO Log'!$E$4:$SJ$4,"&lt;&gt;Bid Package")</f>
        <v>0</v>
      </c>
      <c r="BA215" s="276">
        <f>SUMIFS('PCO Log'!$E38:$SJ38,'PCO Log'!$E$8:$SJ$8,'Graph Data'!BA$187,'PCO Log'!$E$4:$SJ$4,"&lt;&gt;Bid Package")</f>
        <v>0</v>
      </c>
      <c r="BB215" s="276">
        <f>SUMIFS('PCO Log'!$E38:$SJ38,'PCO Log'!$E$8:$SJ$8,'Graph Data'!BB$187,'PCO Log'!$E$4:$SJ$4,"&lt;&gt;Bid Package")</f>
        <v>0</v>
      </c>
      <c r="BC215" s="276">
        <f>SUMIFS('PCO Log'!$E38:$SJ38,'PCO Log'!$E$8:$SJ$8,'Graph Data'!BC$187,'PCO Log'!$E$4:$SJ$4,"&lt;&gt;Bid Package")</f>
        <v>0</v>
      </c>
      <c r="BD215" s="276">
        <f>SUMIFS('PCO Log'!$E38:$SJ38,'PCO Log'!$E$8:$SJ$8,'Graph Data'!BD$187,'PCO Log'!$E$4:$SJ$4,"&lt;&gt;Bid Package")</f>
        <v>0</v>
      </c>
      <c r="BE215" s="276">
        <f>SUMIFS('PCO Log'!$E38:$SJ38,'PCO Log'!$E$8:$SJ$8,'Graph Data'!BE$187,'PCO Log'!$E$4:$SJ$4,"&lt;&gt;Bid Package")</f>
        <v>0</v>
      </c>
      <c r="BF215" s="276">
        <f>SUMIFS('PCO Log'!$E38:$SJ38,'PCO Log'!$E$8:$SJ$8,'Graph Data'!BF$187,'PCO Log'!$E$4:$SJ$4,"&lt;&gt;Bid Package")</f>
        <v>0</v>
      </c>
      <c r="BG215" s="276">
        <f>SUMIFS('PCO Log'!$E38:$SJ38,'PCO Log'!$E$8:$SJ$8,'Graph Data'!BG$187,'PCO Log'!$E$4:$SJ$4,"&lt;&gt;Bid Package")</f>
        <v>0</v>
      </c>
      <c r="BH215" s="276">
        <f>SUMIFS('PCO Log'!$E38:$SJ38,'PCO Log'!$E$8:$SJ$8,'Graph Data'!BH$187,'PCO Log'!$E$4:$SJ$4,"&lt;&gt;Bid Package")</f>
        <v>0</v>
      </c>
      <c r="BI215" s="276">
        <f>SUMIFS('PCO Log'!$E38:$SJ38,'PCO Log'!$E$8:$SJ$8,'Graph Data'!BI$187,'PCO Log'!$E$4:$SJ$4,"&lt;&gt;Bid Package")</f>
        <v>0</v>
      </c>
      <c r="BJ215" s="276">
        <f>SUMIFS('PCO Log'!$E38:$SJ38,'PCO Log'!$E$8:$SJ$8,'Graph Data'!BJ$187,'PCO Log'!$E$4:$SJ$4,"&lt;&gt;Bid Package")</f>
        <v>0</v>
      </c>
      <c r="BK215" s="276">
        <f>SUMIFS('PCO Log'!$E38:$SJ38,'PCO Log'!$E$8:$SJ$8,'Graph Data'!BK$187,'PCO Log'!$E$4:$SJ$4,"&lt;&gt;Bid Package")</f>
        <v>0</v>
      </c>
      <c r="BL215" s="276">
        <f>SUMIFS('PCO Log'!$E38:$SJ38,'PCO Log'!$E$8:$SJ$8,'Graph Data'!BL$187,'PCO Log'!$E$4:$SJ$4,"&lt;&gt;Bid Package")</f>
        <v>0</v>
      </c>
      <c r="BM215" s="276">
        <f>SUMIFS('PCO Log'!$E38:$SJ38,'PCO Log'!$E$8:$SJ$8,'Graph Data'!BM$187,'PCO Log'!$E$4:$SJ$4,"&lt;&gt;Bid Package")</f>
        <v>0</v>
      </c>
      <c r="BN215" s="276">
        <f>SUMIFS('PCO Log'!$E38:$SJ38,'PCO Log'!$E$8:$SJ$8,'Graph Data'!BN$187,'PCO Log'!$E$4:$SJ$4,"&lt;&gt;Bid Package")</f>
        <v>0</v>
      </c>
      <c r="BO215" s="276">
        <f>SUMIFS('PCO Log'!$E38:$SJ38,'PCO Log'!$E$8:$SJ$8,'Graph Data'!BO$187,'PCO Log'!$E$4:$SJ$4,"&lt;&gt;Bid Package")</f>
        <v>0</v>
      </c>
      <c r="BP215" s="276">
        <f>SUMIFS('PCO Log'!$E38:$SJ38,'PCO Log'!$E$8:$SJ$8,'Graph Data'!BP$187,'PCO Log'!$E$4:$SJ$4,"&lt;&gt;Bid Package")</f>
        <v>0</v>
      </c>
      <c r="BQ215" s="276">
        <f>SUMIFS('PCO Log'!$E38:$SJ38,'PCO Log'!$E$8:$SJ$8,'Graph Data'!BQ$187,'PCO Log'!$E$4:$SJ$4,"&lt;&gt;Bid Package")</f>
        <v>0</v>
      </c>
      <c r="BR215" s="276">
        <f>SUMIFS('PCO Log'!$E38:$SJ38,'PCO Log'!$E$8:$SJ$8,'Graph Data'!BR$187,'PCO Log'!$E$4:$SJ$4,"&lt;&gt;Bid Package")</f>
        <v>0</v>
      </c>
      <c r="BS215" s="276">
        <f>SUMIFS('PCO Log'!$E38:$SJ38,'PCO Log'!$E$8:$SJ$8,'Graph Data'!BS$187,'PCO Log'!$E$4:$SJ$4,"&lt;&gt;Bid Package")</f>
        <v>0</v>
      </c>
      <c r="BT215" s="276">
        <f>SUMIFS('PCO Log'!$E38:$SJ38,'PCO Log'!$E$8:$SJ$8,'Graph Data'!BT$187,'PCO Log'!$E$4:$SJ$4,"&lt;&gt;Bid Package")</f>
        <v>0</v>
      </c>
      <c r="BU215" s="276">
        <f>SUMIFS('PCO Log'!$E38:$SJ38,'PCO Log'!$E$8:$SJ$8,'Graph Data'!BU$187,'PCO Log'!$E$4:$SJ$4,"&lt;&gt;Bid Package")</f>
        <v>0</v>
      </c>
      <c r="BV215" s="276">
        <f>SUMIFS('PCO Log'!$E38:$SJ38,'PCO Log'!$E$8:$SJ$8,'Graph Data'!BV$187,'PCO Log'!$E$4:$SJ$4,"&lt;&gt;Bid Package")</f>
        <v>0</v>
      </c>
      <c r="BW215" s="276">
        <f>SUMIFS('PCO Log'!$E38:$SJ38,'PCO Log'!$E$8:$SJ$8,'Graph Data'!BW$187,'PCO Log'!$E$4:$SJ$4,"&lt;&gt;Bid Package")</f>
        <v>0</v>
      </c>
    </row>
    <row r="216" spans="1:75" x14ac:dyDescent="0.25">
      <c r="A216" s="273" t="s">
        <v>577</v>
      </c>
      <c r="B216" s="273">
        <f>'PCO Log'!HK6</f>
        <v>0</v>
      </c>
      <c r="C216" s="273">
        <f>'PCO Log'!HK4</f>
        <v>0</v>
      </c>
      <c r="D216" s="273">
        <f>'PCO Log'!HK7</f>
        <v>0</v>
      </c>
      <c r="E216" s="273">
        <f>'PCO Log'!HK3</f>
        <v>0</v>
      </c>
      <c r="F216" s="276">
        <f>'PCO Log'!HK9</f>
        <v>0</v>
      </c>
      <c r="G216" s="277">
        <f>'PCO Log'!HK5</f>
        <v>0</v>
      </c>
      <c r="J216" s="279"/>
      <c r="O216" s="273" t="str">
        <f t="shared" si="2"/>
        <v>Insulation</v>
      </c>
      <c r="P216" s="276">
        <f>SUMIFS('PCO Log'!$E39:$SJ39,'PCO Log'!$E$8:$SJ$8,'Graph Data'!P$187,'PCO Log'!$E$4:$SJ$4,"&lt;&gt;Bid Package")</f>
        <v>0</v>
      </c>
      <c r="Q216" s="276">
        <f>SUMIFS('PCO Log'!$E39:$SJ39,'PCO Log'!$E$8:$SJ$8,'Graph Data'!Q$187,'PCO Log'!$E$4:$SJ$4,"&lt;&gt;Bid Package")</f>
        <v>0</v>
      </c>
      <c r="R216" s="276">
        <f>SUMIFS('PCO Log'!$E39:$SJ39,'PCO Log'!$E$8:$SJ$8,'Graph Data'!R$187,'PCO Log'!$E$4:$SJ$4,"&lt;&gt;Bid Package")</f>
        <v>0</v>
      </c>
      <c r="S216" s="276">
        <f>SUMIFS('PCO Log'!$E39:$SJ39,'PCO Log'!$E$8:$SJ$8,'Graph Data'!S$187,'PCO Log'!$E$4:$SJ$4,"&lt;&gt;Bid Package")</f>
        <v>0</v>
      </c>
      <c r="T216" s="276">
        <f>SUMIFS('PCO Log'!$E39:$SJ39,'PCO Log'!$E$8:$SJ$8,'Graph Data'!T$187,'PCO Log'!$E$4:$SJ$4,"&lt;&gt;Bid Package")</f>
        <v>0</v>
      </c>
      <c r="U216" s="276">
        <f>SUMIFS('PCO Log'!$E39:$SJ39,'PCO Log'!$E$8:$SJ$8,'Graph Data'!U$187,'PCO Log'!$E$4:$SJ$4,"&lt;&gt;Bid Package")</f>
        <v>0</v>
      </c>
      <c r="V216" s="276">
        <f>SUMIFS('PCO Log'!$E39:$SJ39,'PCO Log'!$E$8:$SJ$8,'Graph Data'!V$187,'PCO Log'!$E$4:$SJ$4,"&lt;&gt;Bid Package")</f>
        <v>0</v>
      </c>
      <c r="W216" s="276">
        <f>SUMIFS('PCO Log'!$E39:$SJ39,'PCO Log'!$E$8:$SJ$8,'Graph Data'!W$187,'PCO Log'!$E$4:$SJ$4,"&lt;&gt;Bid Package")</f>
        <v>0</v>
      </c>
      <c r="X216" s="276">
        <f>SUMIFS('PCO Log'!$E39:$SJ39,'PCO Log'!$E$8:$SJ$8,'Graph Data'!X$187,'PCO Log'!$E$4:$SJ$4,"&lt;&gt;Bid Package")</f>
        <v>0</v>
      </c>
      <c r="Y216" s="276">
        <f>SUMIFS('PCO Log'!$E39:$SJ39,'PCO Log'!$E$8:$SJ$8,'Graph Data'!Y$187,'PCO Log'!$E$4:$SJ$4,"&lt;&gt;Bid Package")</f>
        <v>0</v>
      </c>
      <c r="Z216" s="276">
        <f>SUMIFS('PCO Log'!$E39:$SJ39,'PCO Log'!$E$8:$SJ$8,'Graph Data'!Z$187,'PCO Log'!$E$4:$SJ$4,"&lt;&gt;Bid Package")</f>
        <v>0</v>
      </c>
      <c r="AA216" s="276">
        <f>SUMIFS('PCO Log'!$E39:$SJ39,'PCO Log'!$E$8:$SJ$8,'Graph Data'!AA$187,'PCO Log'!$E$4:$SJ$4,"&lt;&gt;Bid Package")</f>
        <v>0</v>
      </c>
      <c r="AB216" s="276">
        <f>SUMIFS('PCO Log'!$E39:$SJ39,'PCO Log'!$E$8:$SJ$8,'Graph Data'!AB$187,'PCO Log'!$E$4:$SJ$4,"&lt;&gt;Bid Package")</f>
        <v>0</v>
      </c>
      <c r="AC216" s="276">
        <f>SUMIFS('PCO Log'!$E39:$SJ39,'PCO Log'!$E$8:$SJ$8,'Graph Data'!AC$187,'PCO Log'!$E$4:$SJ$4,"&lt;&gt;Bid Package")</f>
        <v>0</v>
      </c>
      <c r="AD216" s="276">
        <f>SUMIFS('PCO Log'!$E39:$SJ39,'PCO Log'!$E$8:$SJ$8,'Graph Data'!AD$187,'PCO Log'!$E$4:$SJ$4,"&lt;&gt;Bid Package")</f>
        <v>0</v>
      </c>
      <c r="AE216" s="276">
        <f>SUMIFS('PCO Log'!$E39:$SJ39,'PCO Log'!$E$8:$SJ$8,'Graph Data'!AE$187,'PCO Log'!$E$4:$SJ$4,"&lt;&gt;Bid Package")</f>
        <v>0</v>
      </c>
      <c r="AF216" s="276">
        <f>SUMIFS('PCO Log'!$E39:$SJ39,'PCO Log'!$E$8:$SJ$8,'Graph Data'!AF$187,'PCO Log'!$E$4:$SJ$4,"&lt;&gt;Bid Package")</f>
        <v>0</v>
      </c>
      <c r="AG216" s="276">
        <f>SUMIFS('PCO Log'!$E39:$SJ39,'PCO Log'!$E$8:$SJ$8,'Graph Data'!AG$187,'PCO Log'!$E$4:$SJ$4,"&lt;&gt;Bid Package")</f>
        <v>0</v>
      </c>
      <c r="AH216" s="276">
        <f>SUMIFS('PCO Log'!$E39:$SJ39,'PCO Log'!$E$8:$SJ$8,'Graph Data'!AH$187,'PCO Log'!$E$4:$SJ$4,"&lt;&gt;Bid Package")</f>
        <v>0</v>
      </c>
      <c r="AI216" s="276">
        <f>SUMIFS('PCO Log'!$E39:$SJ39,'PCO Log'!$E$8:$SJ$8,'Graph Data'!AI$187,'PCO Log'!$E$4:$SJ$4,"&lt;&gt;Bid Package")</f>
        <v>0</v>
      </c>
      <c r="AJ216" s="276">
        <f>SUMIFS('PCO Log'!$E39:$SJ39,'PCO Log'!$E$8:$SJ$8,'Graph Data'!AJ$187,'PCO Log'!$E$4:$SJ$4,"&lt;&gt;Bid Package")</f>
        <v>0</v>
      </c>
      <c r="AK216" s="276">
        <f>SUMIFS('PCO Log'!$E39:$SJ39,'PCO Log'!$E$8:$SJ$8,'Graph Data'!AK$187,'PCO Log'!$E$4:$SJ$4,"&lt;&gt;Bid Package")</f>
        <v>0</v>
      </c>
      <c r="AL216" s="276">
        <f>SUMIFS('PCO Log'!$E39:$SJ39,'PCO Log'!$E$8:$SJ$8,'Graph Data'!AL$187,'PCO Log'!$E$4:$SJ$4,"&lt;&gt;Bid Package")</f>
        <v>0</v>
      </c>
      <c r="AM216" s="276">
        <f>SUMIFS('PCO Log'!$E39:$SJ39,'PCO Log'!$E$8:$SJ$8,'Graph Data'!AM$187,'PCO Log'!$E$4:$SJ$4,"&lt;&gt;Bid Package")</f>
        <v>0</v>
      </c>
      <c r="AN216" s="276">
        <f>SUMIFS('PCO Log'!$E39:$SJ39,'PCO Log'!$E$8:$SJ$8,'Graph Data'!AN$187,'PCO Log'!$E$4:$SJ$4,"&lt;&gt;Bid Package")</f>
        <v>0</v>
      </c>
      <c r="AO216" s="276">
        <f>SUMIFS('PCO Log'!$E39:$SJ39,'PCO Log'!$E$8:$SJ$8,'Graph Data'!AO$187,'PCO Log'!$E$4:$SJ$4,"&lt;&gt;Bid Package")</f>
        <v>0</v>
      </c>
      <c r="AP216" s="276">
        <f>SUMIFS('PCO Log'!$E39:$SJ39,'PCO Log'!$E$8:$SJ$8,'Graph Data'!AP$187,'PCO Log'!$E$4:$SJ$4,"&lt;&gt;Bid Package")</f>
        <v>0</v>
      </c>
      <c r="AQ216" s="276">
        <f>SUMIFS('PCO Log'!$E39:$SJ39,'PCO Log'!$E$8:$SJ$8,'Graph Data'!AQ$187,'PCO Log'!$E$4:$SJ$4,"&lt;&gt;Bid Package")</f>
        <v>0</v>
      </c>
      <c r="AR216" s="276">
        <f>SUMIFS('PCO Log'!$E39:$SJ39,'PCO Log'!$E$8:$SJ$8,'Graph Data'!AR$187,'PCO Log'!$E$4:$SJ$4,"&lt;&gt;Bid Package")</f>
        <v>0</v>
      </c>
      <c r="AS216" s="276">
        <f>SUMIFS('PCO Log'!$E39:$SJ39,'PCO Log'!$E$8:$SJ$8,'Graph Data'!AS$187,'PCO Log'!$E$4:$SJ$4,"&lt;&gt;Bid Package")</f>
        <v>0</v>
      </c>
      <c r="AT216" s="276">
        <f>SUMIFS('PCO Log'!$E39:$SJ39,'PCO Log'!$E$8:$SJ$8,'Graph Data'!AT$187,'PCO Log'!$E$4:$SJ$4,"&lt;&gt;Bid Package")</f>
        <v>0</v>
      </c>
      <c r="AU216" s="276">
        <f>SUMIFS('PCO Log'!$E39:$SJ39,'PCO Log'!$E$8:$SJ$8,'Graph Data'!AU$187,'PCO Log'!$E$4:$SJ$4,"&lt;&gt;Bid Package")</f>
        <v>0</v>
      </c>
      <c r="AV216" s="276">
        <f>SUMIFS('PCO Log'!$E39:$SJ39,'PCO Log'!$E$8:$SJ$8,'Graph Data'!AV$187,'PCO Log'!$E$4:$SJ$4,"&lt;&gt;Bid Package")</f>
        <v>0</v>
      </c>
      <c r="AW216" s="276">
        <f>SUMIFS('PCO Log'!$E39:$SJ39,'PCO Log'!$E$8:$SJ$8,'Graph Data'!AW$187,'PCO Log'!$E$4:$SJ$4,"&lt;&gt;Bid Package")</f>
        <v>0</v>
      </c>
      <c r="AX216" s="276">
        <f>SUMIFS('PCO Log'!$E39:$SJ39,'PCO Log'!$E$8:$SJ$8,'Graph Data'!AX$187,'PCO Log'!$E$4:$SJ$4,"&lt;&gt;Bid Package")</f>
        <v>0</v>
      </c>
      <c r="AY216" s="276">
        <f>SUMIFS('PCO Log'!$E39:$SJ39,'PCO Log'!$E$8:$SJ$8,'Graph Data'!AY$187,'PCO Log'!$E$4:$SJ$4,"&lt;&gt;Bid Package")</f>
        <v>0</v>
      </c>
      <c r="AZ216" s="276">
        <f>SUMIFS('PCO Log'!$E39:$SJ39,'PCO Log'!$E$8:$SJ$8,'Graph Data'!AZ$187,'PCO Log'!$E$4:$SJ$4,"&lt;&gt;Bid Package")</f>
        <v>0</v>
      </c>
      <c r="BA216" s="276">
        <f>SUMIFS('PCO Log'!$E39:$SJ39,'PCO Log'!$E$8:$SJ$8,'Graph Data'!BA$187,'PCO Log'!$E$4:$SJ$4,"&lt;&gt;Bid Package")</f>
        <v>0</v>
      </c>
      <c r="BB216" s="276">
        <f>SUMIFS('PCO Log'!$E39:$SJ39,'PCO Log'!$E$8:$SJ$8,'Graph Data'!BB$187,'PCO Log'!$E$4:$SJ$4,"&lt;&gt;Bid Package")</f>
        <v>0</v>
      </c>
      <c r="BC216" s="276">
        <f>SUMIFS('PCO Log'!$E39:$SJ39,'PCO Log'!$E$8:$SJ$8,'Graph Data'!BC$187,'PCO Log'!$E$4:$SJ$4,"&lt;&gt;Bid Package")</f>
        <v>0</v>
      </c>
      <c r="BD216" s="276">
        <f>SUMIFS('PCO Log'!$E39:$SJ39,'PCO Log'!$E$8:$SJ$8,'Graph Data'!BD$187,'PCO Log'!$E$4:$SJ$4,"&lt;&gt;Bid Package")</f>
        <v>0</v>
      </c>
      <c r="BE216" s="276">
        <f>SUMIFS('PCO Log'!$E39:$SJ39,'PCO Log'!$E$8:$SJ$8,'Graph Data'!BE$187,'PCO Log'!$E$4:$SJ$4,"&lt;&gt;Bid Package")</f>
        <v>0</v>
      </c>
      <c r="BF216" s="276">
        <f>SUMIFS('PCO Log'!$E39:$SJ39,'PCO Log'!$E$8:$SJ$8,'Graph Data'!BF$187,'PCO Log'!$E$4:$SJ$4,"&lt;&gt;Bid Package")</f>
        <v>0</v>
      </c>
      <c r="BG216" s="276">
        <f>SUMIFS('PCO Log'!$E39:$SJ39,'PCO Log'!$E$8:$SJ$8,'Graph Data'!BG$187,'PCO Log'!$E$4:$SJ$4,"&lt;&gt;Bid Package")</f>
        <v>0</v>
      </c>
      <c r="BH216" s="276">
        <f>SUMIFS('PCO Log'!$E39:$SJ39,'PCO Log'!$E$8:$SJ$8,'Graph Data'!BH$187,'PCO Log'!$E$4:$SJ$4,"&lt;&gt;Bid Package")</f>
        <v>0</v>
      </c>
      <c r="BI216" s="276">
        <f>SUMIFS('PCO Log'!$E39:$SJ39,'PCO Log'!$E$8:$SJ$8,'Graph Data'!BI$187,'PCO Log'!$E$4:$SJ$4,"&lt;&gt;Bid Package")</f>
        <v>0</v>
      </c>
      <c r="BJ216" s="276">
        <f>SUMIFS('PCO Log'!$E39:$SJ39,'PCO Log'!$E$8:$SJ$8,'Graph Data'!BJ$187,'PCO Log'!$E$4:$SJ$4,"&lt;&gt;Bid Package")</f>
        <v>0</v>
      </c>
      <c r="BK216" s="276">
        <f>SUMIFS('PCO Log'!$E39:$SJ39,'PCO Log'!$E$8:$SJ$8,'Graph Data'!BK$187,'PCO Log'!$E$4:$SJ$4,"&lt;&gt;Bid Package")</f>
        <v>0</v>
      </c>
      <c r="BL216" s="276">
        <f>SUMIFS('PCO Log'!$E39:$SJ39,'PCO Log'!$E$8:$SJ$8,'Graph Data'!BL$187,'PCO Log'!$E$4:$SJ$4,"&lt;&gt;Bid Package")</f>
        <v>0</v>
      </c>
      <c r="BM216" s="276">
        <f>SUMIFS('PCO Log'!$E39:$SJ39,'PCO Log'!$E$8:$SJ$8,'Graph Data'!BM$187,'PCO Log'!$E$4:$SJ$4,"&lt;&gt;Bid Package")</f>
        <v>0</v>
      </c>
      <c r="BN216" s="276">
        <f>SUMIFS('PCO Log'!$E39:$SJ39,'PCO Log'!$E$8:$SJ$8,'Graph Data'!BN$187,'PCO Log'!$E$4:$SJ$4,"&lt;&gt;Bid Package")</f>
        <v>0</v>
      </c>
      <c r="BO216" s="276">
        <f>SUMIFS('PCO Log'!$E39:$SJ39,'PCO Log'!$E$8:$SJ$8,'Graph Data'!BO$187,'PCO Log'!$E$4:$SJ$4,"&lt;&gt;Bid Package")</f>
        <v>0</v>
      </c>
      <c r="BP216" s="276">
        <f>SUMIFS('PCO Log'!$E39:$SJ39,'PCO Log'!$E$8:$SJ$8,'Graph Data'!BP$187,'PCO Log'!$E$4:$SJ$4,"&lt;&gt;Bid Package")</f>
        <v>0</v>
      </c>
      <c r="BQ216" s="276">
        <f>SUMIFS('PCO Log'!$E39:$SJ39,'PCO Log'!$E$8:$SJ$8,'Graph Data'!BQ$187,'PCO Log'!$E$4:$SJ$4,"&lt;&gt;Bid Package")</f>
        <v>0</v>
      </c>
      <c r="BR216" s="276">
        <f>SUMIFS('PCO Log'!$E39:$SJ39,'PCO Log'!$E$8:$SJ$8,'Graph Data'!BR$187,'PCO Log'!$E$4:$SJ$4,"&lt;&gt;Bid Package")</f>
        <v>0</v>
      </c>
      <c r="BS216" s="276">
        <f>SUMIFS('PCO Log'!$E39:$SJ39,'PCO Log'!$E$8:$SJ$8,'Graph Data'!BS$187,'PCO Log'!$E$4:$SJ$4,"&lt;&gt;Bid Package")</f>
        <v>0</v>
      </c>
      <c r="BT216" s="276">
        <f>SUMIFS('PCO Log'!$E39:$SJ39,'PCO Log'!$E$8:$SJ$8,'Graph Data'!BT$187,'PCO Log'!$E$4:$SJ$4,"&lt;&gt;Bid Package")</f>
        <v>0</v>
      </c>
      <c r="BU216" s="276">
        <f>SUMIFS('PCO Log'!$E39:$SJ39,'PCO Log'!$E$8:$SJ$8,'Graph Data'!BU$187,'PCO Log'!$E$4:$SJ$4,"&lt;&gt;Bid Package")</f>
        <v>0</v>
      </c>
      <c r="BV216" s="276">
        <f>SUMIFS('PCO Log'!$E39:$SJ39,'PCO Log'!$E$8:$SJ$8,'Graph Data'!BV$187,'PCO Log'!$E$4:$SJ$4,"&lt;&gt;Bid Package")</f>
        <v>0</v>
      </c>
      <c r="BW216" s="276">
        <f>SUMIFS('PCO Log'!$E39:$SJ39,'PCO Log'!$E$8:$SJ$8,'Graph Data'!BW$187,'PCO Log'!$E$4:$SJ$4,"&lt;&gt;Bid Package")</f>
        <v>0</v>
      </c>
    </row>
    <row r="217" spans="1:75" x14ac:dyDescent="0.25">
      <c r="A217" s="273" t="s">
        <v>578</v>
      </c>
      <c r="B217" s="273">
        <f>'PCO Log'!HL6</f>
        <v>0</v>
      </c>
      <c r="C217" s="273">
        <f>'PCO Log'!HL4</f>
        <v>0</v>
      </c>
      <c r="D217" s="273">
        <f>'PCO Log'!HL7</f>
        <v>0</v>
      </c>
      <c r="E217" s="273">
        <f>'PCO Log'!HL3</f>
        <v>0</v>
      </c>
      <c r="F217" s="276">
        <f>'PCO Log'!HL9</f>
        <v>0</v>
      </c>
      <c r="G217" s="277">
        <f>'PCO Log'!HL5</f>
        <v>0</v>
      </c>
      <c r="J217" s="279"/>
      <c r="O217" s="273" t="str">
        <f t="shared" si="2"/>
        <v>EIFS</v>
      </c>
      <c r="P217" s="276">
        <f>SUMIFS('PCO Log'!$E40:$SJ40,'PCO Log'!$E$8:$SJ$8,'Graph Data'!P$187,'PCO Log'!$E$4:$SJ$4,"&lt;&gt;Bid Package")</f>
        <v>0</v>
      </c>
      <c r="Q217" s="276">
        <f>SUMIFS('PCO Log'!$E40:$SJ40,'PCO Log'!$E$8:$SJ$8,'Graph Data'!Q$187,'PCO Log'!$E$4:$SJ$4,"&lt;&gt;Bid Package")</f>
        <v>0</v>
      </c>
      <c r="R217" s="276">
        <f>SUMIFS('PCO Log'!$E40:$SJ40,'PCO Log'!$E$8:$SJ$8,'Graph Data'!R$187,'PCO Log'!$E$4:$SJ$4,"&lt;&gt;Bid Package")</f>
        <v>0</v>
      </c>
      <c r="S217" s="276">
        <f>SUMIFS('PCO Log'!$E40:$SJ40,'PCO Log'!$E$8:$SJ$8,'Graph Data'!S$187,'PCO Log'!$E$4:$SJ$4,"&lt;&gt;Bid Package")</f>
        <v>0</v>
      </c>
      <c r="T217" s="276">
        <f>SUMIFS('PCO Log'!$E40:$SJ40,'PCO Log'!$E$8:$SJ$8,'Graph Data'!T$187,'PCO Log'!$E$4:$SJ$4,"&lt;&gt;Bid Package")</f>
        <v>0</v>
      </c>
      <c r="U217" s="276">
        <f>SUMIFS('PCO Log'!$E40:$SJ40,'PCO Log'!$E$8:$SJ$8,'Graph Data'!U$187,'PCO Log'!$E$4:$SJ$4,"&lt;&gt;Bid Package")</f>
        <v>0</v>
      </c>
      <c r="V217" s="276">
        <f>SUMIFS('PCO Log'!$E40:$SJ40,'PCO Log'!$E$8:$SJ$8,'Graph Data'!V$187,'PCO Log'!$E$4:$SJ$4,"&lt;&gt;Bid Package")</f>
        <v>0</v>
      </c>
      <c r="W217" s="276">
        <f>SUMIFS('PCO Log'!$E40:$SJ40,'PCO Log'!$E$8:$SJ$8,'Graph Data'!W$187,'PCO Log'!$E$4:$SJ$4,"&lt;&gt;Bid Package")</f>
        <v>0</v>
      </c>
      <c r="X217" s="276">
        <f>SUMIFS('PCO Log'!$E40:$SJ40,'PCO Log'!$E$8:$SJ$8,'Graph Data'!X$187,'PCO Log'!$E$4:$SJ$4,"&lt;&gt;Bid Package")</f>
        <v>0</v>
      </c>
      <c r="Y217" s="276">
        <f>SUMIFS('PCO Log'!$E40:$SJ40,'PCO Log'!$E$8:$SJ$8,'Graph Data'!Y$187,'PCO Log'!$E$4:$SJ$4,"&lt;&gt;Bid Package")</f>
        <v>0</v>
      </c>
      <c r="Z217" s="276">
        <f>SUMIFS('PCO Log'!$E40:$SJ40,'PCO Log'!$E$8:$SJ$8,'Graph Data'!Z$187,'PCO Log'!$E$4:$SJ$4,"&lt;&gt;Bid Package")</f>
        <v>0</v>
      </c>
      <c r="AA217" s="276">
        <f>SUMIFS('PCO Log'!$E40:$SJ40,'PCO Log'!$E$8:$SJ$8,'Graph Data'!AA$187,'PCO Log'!$E$4:$SJ$4,"&lt;&gt;Bid Package")</f>
        <v>0</v>
      </c>
      <c r="AB217" s="276">
        <f>SUMIFS('PCO Log'!$E40:$SJ40,'PCO Log'!$E$8:$SJ$8,'Graph Data'!AB$187,'PCO Log'!$E$4:$SJ$4,"&lt;&gt;Bid Package")</f>
        <v>0</v>
      </c>
      <c r="AC217" s="276">
        <f>SUMIFS('PCO Log'!$E40:$SJ40,'PCO Log'!$E$8:$SJ$8,'Graph Data'!AC$187,'PCO Log'!$E$4:$SJ$4,"&lt;&gt;Bid Package")</f>
        <v>0</v>
      </c>
      <c r="AD217" s="276">
        <f>SUMIFS('PCO Log'!$E40:$SJ40,'PCO Log'!$E$8:$SJ$8,'Graph Data'!AD$187,'PCO Log'!$E$4:$SJ$4,"&lt;&gt;Bid Package")</f>
        <v>0</v>
      </c>
      <c r="AE217" s="276">
        <f>SUMIFS('PCO Log'!$E40:$SJ40,'PCO Log'!$E$8:$SJ$8,'Graph Data'!AE$187,'PCO Log'!$E$4:$SJ$4,"&lt;&gt;Bid Package")</f>
        <v>0</v>
      </c>
      <c r="AF217" s="276">
        <f>SUMIFS('PCO Log'!$E40:$SJ40,'PCO Log'!$E$8:$SJ$8,'Graph Data'!AF$187,'PCO Log'!$E$4:$SJ$4,"&lt;&gt;Bid Package")</f>
        <v>0</v>
      </c>
      <c r="AG217" s="276">
        <f>SUMIFS('PCO Log'!$E40:$SJ40,'PCO Log'!$E$8:$SJ$8,'Graph Data'!AG$187,'PCO Log'!$E$4:$SJ$4,"&lt;&gt;Bid Package")</f>
        <v>0</v>
      </c>
      <c r="AH217" s="276">
        <f>SUMIFS('PCO Log'!$E40:$SJ40,'PCO Log'!$E$8:$SJ$8,'Graph Data'!AH$187,'PCO Log'!$E$4:$SJ$4,"&lt;&gt;Bid Package")</f>
        <v>0</v>
      </c>
      <c r="AI217" s="276">
        <f>SUMIFS('PCO Log'!$E40:$SJ40,'PCO Log'!$E$8:$SJ$8,'Graph Data'!AI$187,'PCO Log'!$E$4:$SJ$4,"&lt;&gt;Bid Package")</f>
        <v>0</v>
      </c>
      <c r="AJ217" s="276">
        <f>SUMIFS('PCO Log'!$E40:$SJ40,'PCO Log'!$E$8:$SJ$8,'Graph Data'!AJ$187,'PCO Log'!$E$4:$SJ$4,"&lt;&gt;Bid Package")</f>
        <v>0</v>
      </c>
      <c r="AK217" s="276">
        <f>SUMIFS('PCO Log'!$E40:$SJ40,'PCO Log'!$E$8:$SJ$8,'Graph Data'!AK$187,'PCO Log'!$E$4:$SJ$4,"&lt;&gt;Bid Package")</f>
        <v>0</v>
      </c>
      <c r="AL217" s="276">
        <f>SUMIFS('PCO Log'!$E40:$SJ40,'PCO Log'!$E$8:$SJ$8,'Graph Data'!AL$187,'PCO Log'!$E$4:$SJ$4,"&lt;&gt;Bid Package")</f>
        <v>0</v>
      </c>
      <c r="AM217" s="276">
        <f>SUMIFS('PCO Log'!$E40:$SJ40,'PCO Log'!$E$8:$SJ$8,'Graph Data'!AM$187,'PCO Log'!$E$4:$SJ$4,"&lt;&gt;Bid Package")</f>
        <v>0</v>
      </c>
      <c r="AN217" s="276">
        <f>SUMIFS('PCO Log'!$E40:$SJ40,'PCO Log'!$E$8:$SJ$8,'Graph Data'!AN$187,'PCO Log'!$E$4:$SJ$4,"&lt;&gt;Bid Package")</f>
        <v>0</v>
      </c>
      <c r="AO217" s="276">
        <f>SUMIFS('PCO Log'!$E40:$SJ40,'PCO Log'!$E$8:$SJ$8,'Graph Data'!AO$187,'PCO Log'!$E$4:$SJ$4,"&lt;&gt;Bid Package")</f>
        <v>0</v>
      </c>
      <c r="AP217" s="276">
        <f>SUMIFS('PCO Log'!$E40:$SJ40,'PCO Log'!$E$8:$SJ$8,'Graph Data'!AP$187,'PCO Log'!$E$4:$SJ$4,"&lt;&gt;Bid Package")</f>
        <v>0</v>
      </c>
      <c r="AQ217" s="276">
        <f>SUMIFS('PCO Log'!$E40:$SJ40,'PCO Log'!$E$8:$SJ$8,'Graph Data'!AQ$187,'PCO Log'!$E$4:$SJ$4,"&lt;&gt;Bid Package")</f>
        <v>0</v>
      </c>
      <c r="AR217" s="276">
        <f>SUMIFS('PCO Log'!$E40:$SJ40,'PCO Log'!$E$8:$SJ$8,'Graph Data'!AR$187,'PCO Log'!$E$4:$SJ$4,"&lt;&gt;Bid Package")</f>
        <v>0</v>
      </c>
      <c r="AS217" s="276">
        <f>SUMIFS('PCO Log'!$E40:$SJ40,'PCO Log'!$E$8:$SJ$8,'Graph Data'!AS$187,'PCO Log'!$E$4:$SJ$4,"&lt;&gt;Bid Package")</f>
        <v>0</v>
      </c>
      <c r="AT217" s="276">
        <f>SUMIFS('PCO Log'!$E40:$SJ40,'PCO Log'!$E$8:$SJ$8,'Graph Data'!AT$187,'PCO Log'!$E$4:$SJ$4,"&lt;&gt;Bid Package")</f>
        <v>0</v>
      </c>
      <c r="AU217" s="276">
        <f>SUMIFS('PCO Log'!$E40:$SJ40,'PCO Log'!$E$8:$SJ$8,'Graph Data'!AU$187,'PCO Log'!$E$4:$SJ$4,"&lt;&gt;Bid Package")</f>
        <v>0</v>
      </c>
      <c r="AV217" s="276">
        <f>SUMIFS('PCO Log'!$E40:$SJ40,'PCO Log'!$E$8:$SJ$8,'Graph Data'!AV$187,'PCO Log'!$E$4:$SJ$4,"&lt;&gt;Bid Package")</f>
        <v>0</v>
      </c>
      <c r="AW217" s="276">
        <f>SUMIFS('PCO Log'!$E40:$SJ40,'PCO Log'!$E$8:$SJ$8,'Graph Data'!AW$187,'PCO Log'!$E$4:$SJ$4,"&lt;&gt;Bid Package")</f>
        <v>0</v>
      </c>
      <c r="AX217" s="276">
        <f>SUMIFS('PCO Log'!$E40:$SJ40,'PCO Log'!$E$8:$SJ$8,'Graph Data'!AX$187,'PCO Log'!$E$4:$SJ$4,"&lt;&gt;Bid Package")</f>
        <v>0</v>
      </c>
      <c r="AY217" s="276">
        <f>SUMIFS('PCO Log'!$E40:$SJ40,'PCO Log'!$E$8:$SJ$8,'Graph Data'!AY$187,'PCO Log'!$E$4:$SJ$4,"&lt;&gt;Bid Package")</f>
        <v>0</v>
      </c>
      <c r="AZ217" s="276">
        <f>SUMIFS('PCO Log'!$E40:$SJ40,'PCO Log'!$E$8:$SJ$8,'Graph Data'!AZ$187,'PCO Log'!$E$4:$SJ$4,"&lt;&gt;Bid Package")</f>
        <v>0</v>
      </c>
      <c r="BA217" s="276">
        <f>SUMIFS('PCO Log'!$E40:$SJ40,'PCO Log'!$E$8:$SJ$8,'Graph Data'!BA$187,'PCO Log'!$E$4:$SJ$4,"&lt;&gt;Bid Package")</f>
        <v>0</v>
      </c>
      <c r="BB217" s="276">
        <f>SUMIFS('PCO Log'!$E40:$SJ40,'PCO Log'!$E$8:$SJ$8,'Graph Data'!BB$187,'PCO Log'!$E$4:$SJ$4,"&lt;&gt;Bid Package")</f>
        <v>0</v>
      </c>
      <c r="BC217" s="276">
        <f>SUMIFS('PCO Log'!$E40:$SJ40,'PCO Log'!$E$8:$SJ$8,'Graph Data'!BC$187,'PCO Log'!$E$4:$SJ$4,"&lt;&gt;Bid Package")</f>
        <v>0</v>
      </c>
      <c r="BD217" s="276">
        <f>SUMIFS('PCO Log'!$E40:$SJ40,'PCO Log'!$E$8:$SJ$8,'Graph Data'!BD$187,'PCO Log'!$E$4:$SJ$4,"&lt;&gt;Bid Package")</f>
        <v>0</v>
      </c>
      <c r="BE217" s="276">
        <f>SUMIFS('PCO Log'!$E40:$SJ40,'PCO Log'!$E$8:$SJ$8,'Graph Data'!BE$187,'PCO Log'!$E$4:$SJ$4,"&lt;&gt;Bid Package")</f>
        <v>0</v>
      </c>
      <c r="BF217" s="276">
        <f>SUMIFS('PCO Log'!$E40:$SJ40,'PCO Log'!$E$8:$SJ$8,'Graph Data'!BF$187,'PCO Log'!$E$4:$SJ$4,"&lt;&gt;Bid Package")</f>
        <v>0</v>
      </c>
      <c r="BG217" s="276">
        <f>SUMIFS('PCO Log'!$E40:$SJ40,'PCO Log'!$E$8:$SJ$8,'Graph Data'!BG$187,'PCO Log'!$E$4:$SJ$4,"&lt;&gt;Bid Package")</f>
        <v>0</v>
      </c>
      <c r="BH217" s="276">
        <f>SUMIFS('PCO Log'!$E40:$SJ40,'PCO Log'!$E$8:$SJ$8,'Graph Data'!BH$187,'PCO Log'!$E$4:$SJ$4,"&lt;&gt;Bid Package")</f>
        <v>0</v>
      </c>
      <c r="BI217" s="276">
        <f>SUMIFS('PCO Log'!$E40:$SJ40,'PCO Log'!$E$8:$SJ$8,'Graph Data'!BI$187,'PCO Log'!$E$4:$SJ$4,"&lt;&gt;Bid Package")</f>
        <v>0</v>
      </c>
      <c r="BJ217" s="276">
        <f>SUMIFS('PCO Log'!$E40:$SJ40,'PCO Log'!$E$8:$SJ$8,'Graph Data'!BJ$187,'PCO Log'!$E$4:$SJ$4,"&lt;&gt;Bid Package")</f>
        <v>0</v>
      </c>
      <c r="BK217" s="276">
        <f>SUMIFS('PCO Log'!$E40:$SJ40,'PCO Log'!$E$8:$SJ$8,'Graph Data'!BK$187,'PCO Log'!$E$4:$SJ$4,"&lt;&gt;Bid Package")</f>
        <v>0</v>
      </c>
      <c r="BL217" s="276">
        <f>SUMIFS('PCO Log'!$E40:$SJ40,'PCO Log'!$E$8:$SJ$8,'Graph Data'!BL$187,'PCO Log'!$E$4:$SJ$4,"&lt;&gt;Bid Package")</f>
        <v>0</v>
      </c>
      <c r="BM217" s="276">
        <f>SUMIFS('PCO Log'!$E40:$SJ40,'PCO Log'!$E$8:$SJ$8,'Graph Data'!BM$187,'PCO Log'!$E$4:$SJ$4,"&lt;&gt;Bid Package")</f>
        <v>0</v>
      </c>
      <c r="BN217" s="276">
        <f>SUMIFS('PCO Log'!$E40:$SJ40,'PCO Log'!$E$8:$SJ$8,'Graph Data'!BN$187,'PCO Log'!$E$4:$SJ$4,"&lt;&gt;Bid Package")</f>
        <v>0</v>
      </c>
      <c r="BO217" s="276">
        <f>SUMIFS('PCO Log'!$E40:$SJ40,'PCO Log'!$E$8:$SJ$8,'Graph Data'!BO$187,'PCO Log'!$E$4:$SJ$4,"&lt;&gt;Bid Package")</f>
        <v>0</v>
      </c>
      <c r="BP217" s="276">
        <f>SUMIFS('PCO Log'!$E40:$SJ40,'PCO Log'!$E$8:$SJ$8,'Graph Data'!BP$187,'PCO Log'!$E$4:$SJ$4,"&lt;&gt;Bid Package")</f>
        <v>0</v>
      </c>
      <c r="BQ217" s="276">
        <f>SUMIFS('PCO Log'!$E40:$SJ40,'PCO Log'!$E$8:$SJ$8,'Graph Data'!BQ$187,'PCO Log'!$E$4:$SJ$4,"&lt;&gt;Bid Package")</f>
        <v>0</v>
      </c>
      <c r="BR217" s="276">
        <f>SUMIFS('PCO Log'!$E40:$SJ40,'PCO Log'!$E$8:$SJ$8,'Graph Data'!BR$187,'PCO Log'!$E$4:$SJ$4,"&lt;&gt;Bid Package")</f>
        <v>0</v>
      </c>
      <c r="BS217" s="276">
        <f>SUMIFS('PCO Log'!$E40:$SJ40,'PCO Log'!$E$8:$SJ$8,'Graph Data'!BS$187,'PCO Log'!$E$4:$SJ$4,"&lt;&gt;Bid Package")</f>
        <v>0</v>
      </c>
      <c r="BT217" s="276">
        <f>SUMIFS('PCO Log'!$E40:$SJ40,'PCO Log'!$E$8:$SJ$8,'Graph Data'!BT$187,'PCO Log'!$E$4:$SJ$4,"&lt;&gt;Bid Package")</f>
        <v>0</v>
      </c>
      <c r="BU217" s="276">
        <f>SUMIFS('PCO Log'!$E40:$SJ40,'PCO Log'!$E$8:$SJ$8,'Graph Data'!BU$187,'PCO Log'!$E$4:$SJ$4,"&lt;&gt;Bid Package")</f>
        <v>0</v>
      </c>
      <c r="BV217" s="276">
        <f>SUMIFS('PCO Log'!$E40:$SJ40,'PCO Log'!$E$8:$SJ$8,'Graph Data'!BV$187,'PCO Log'!$E$4:$SJ$4,"&lt;&gt;Bid Package")</f>
        <v>0</v>
      </c>
      <c r="BW217" s="276">
        <f>SUMIFS('PCO Log'!$E40:$SJ40,'PCO Log'!$E$8:$SJ$8,'Graph Data'!BW$187,'PCO Log'!$E$4:$SJ$4,"&lt;&gt;Bid Package")</f>
        <v>0</v>
      </c>
    </row>
    <row r="218" spans="1:75" x14ac:dyDescent="0.25">
      <c r="A218" s="273" t="s">
        <v>579</v>
      </c>
      <c r="B218" s="273">
        <f>'PCO Log'!HM6</f>
        <v>0</v>
      </c>
      <c r="C218" s="273">
        <f>'PCO Log'!HM4</f>
        <v>0</v>
      </c>
      <c r="D218" s="273">
        <f>'PCO Log'!HM7</f>
        <v>0</v>
      </c>
      <c r="E218" s="273">
        <f>'PCO Log'!HM3</f>
        <v>0</v>
      </c>
      <c r="F218" s="276">
        <f>'PCO Log'!HM9</f>
        <v>0</v>
      </c>
      <c r="G218" s="277">
        <f>'PCO Log'!HM5</f>
        <v>0</v>
      </c>
      <c r="J218" s="279"/>
      <c r="O218" s="273" t="str">
        <f t="shared" si="2"/>
        <v>Vapor Retarders</v>
      </c>
      <c r="P218" s="276">
        <f>SUMIFS('PCO Log'!$E41:$SJ41,'PCO Log'!$E$8:$SJ$8,'Graph Data'!P$187,'PCO Log'!$E$4:$SJ$4,"&lt;&gt;Bid Package")</f>
        <v>0</v>
      </c>
      <c r="Q218" s="276">
        <f>SUMIFS('PCO Log'!$E41:$SJ41,'PCO Log'!$E$8:$SJ$8,'Graph Data'!Q$187,'PCO Log'!$E$4:$SJ$4,"&lt;&gt;Bid Package")</f>
        <v>0</v>
      </c>
      <c r="R218" s="276">
        <f>SUMIFS('PCO Log'!$E41:$SJ41,'PCO Log'!$E$8:$SJ$8,'Graph Data'!R$187,'PCO Log'!$E$4:$SJ$4,"&lt;&gt;Bid Package")</f>
        <v>0</v>
      </c>
      <c r="S218" s="276">
        <f>SUMIFS('PCO Log'!$E41:$SJ41,'PCO Log'!$E$8:$SJ$8,'Graph Data'!S$187,'PCO Log'!$E$4:$SJ$4,"&lt;&gt;Bid Package")</f>
        <v>0</v>
      </c>
      <c r="T218" s="276">
        <f>SUMIFS('PCO Log'!$E41:$SJ41,'PCO Log'!$E$8:$SJ$8,'Graph Data'!T$187,'PCO Log'!$E$4:$SJ$4,"&lt;&gt;Bid Package")</f>
        <v>0</v>
      </c>
      <c r="U218" s="276">
        <f>SUMIFS('PCO Log'!$E41:$SJ41,'PCO Log'!$E$8:$SJ$8,'Graph Data'!U$187,'PCO Log'!$E$4:$SJ$4,"&lt;&gt;Bid Package")</f>
        <v>0</v>
      </c>
      <c r="V218" s="276">
        <f>SUMIFS('PCO Log'!$E41:$SJ41,'PCO Log'!$E$8:$SJ$8,'Graph Data'!V$187,'PCO Log'!$E$4:$SJ$4,"&lt;&gt;Bid Package")</f>
        <v>0</v>
      </c>
      <c r="W218" s="276">
        <f>SUMIFS('PCO Log'!$E41:$SJ41,'PCO Log'!$E$8:$SJ$8,'Graph Data'!W$187,'PCO Log'!$E$4:$SJ$4,"&lt;&gt;Bid Package")</f>
        <v>0</v>
      </c>
      <c r="X218" s="276">
        <f>SUMIFS('PCO Log'!$E41:$SJ41,'PCO Log'!$E$8:$SJ$8,'Graph Data'!X$187,'PCO Log'!$E$4:$SJ$4,"&lt;&gt;Bid Package")</f>
        <v>0</v>
      </c>
      <c r="Y218" s="276">
        <f>SUMIFS('PCO Log'!$E41:$SJ41,'PCO Log'!$E$8:$SJ$8,'Graph Data'!Y$187,'PCO Log'!$E$4:$SJ$4,"&lt;&gt;Bid Package")</f>
        <v>0</v>
      </c>
      <c r="Z218" s="276">
        <f>SUMIFS('PCO Log'!$E41:$SJ41,'PCO Log'!$E$8:$SJ$8,'Graph Data'!Z$187,'PCO Log'!$E$4:$SJ$4,"&lt;&gt;Bid Package")</f>
        <v>0</v>
      </c>
      <c r="AA218" s="276">
        <f>SUMIFS('PCO Log'!$E41:$SJ41,'PCO Log'!$E$8:$SJ$8,'Graph Data'!AA$187,'PCO Log'!$E$4:$SJ$4,"&lt;&gt;Bid Package")</f>
        <v>0</v>
      </c>
      <c r="AB218" s="276">
        <f>SUMIFS('PCO Log'!$E41:$SJ41,'PCO Log'!$E$8:$SJ$8,'Graph Data'!AB$187,'PCO Log'!$E$4:$SJ$4,"&lt;&gt;Bid Package")</f>
        <v>0</v>
      </c>
      <c r="AC218" s="276">
        <f>SUMIFS('PCO Log'!$E41:$SJ41,'PCO Log'!$E$8:$SJ$8,'Graph Data'!AC$187,'PCO Log'!$E$4:$SJ$4,"&lt;&gt;Bid Package")</f>
        <v>0</v>
      </c>
      <c r="AD218" s="276">
        <f>SUMIFS('PCO Log'!$E41:$SJ41,'PCO Log'!$E$8:$SJ$8,'Graph Data'!AD$187,'PCO Log'!$E$4:$SJ$4,"&lt;&gt;Bid Package")</f>
        <v>0</v>
      </c>
      <c r="AE218" s="276">
        <f>SUMIFS('PCO Log'!$E41:$SJ41,'PCO Log'!$E$8:$SJ$8,'Graph Data'!AE$187,'PCO Log'!$E$4:$SJ$4,"&lt;&gt;Bid Package")</f>
        <v>0</v>
      </c>
      <c r="AF218" s="276">
        <f>SUMIFS('PCO Log'!$E41:$SJ41,'PCO Log'!$E$8:$SJ$8,'Graph Data'!AF$187,'PCO Log'!$E$4:$SJ$4,"&lt;&gt;Bid Package")</f>
        <v>0</v>
      </c>
      <c r="AG218" s="276">
        <f>SUMIFS('PCO Log'!$E41:$SJ41,'PCO Log'!$E$8:$SJ$8,'Graph Data'!AG$187,'PCO Log'!$E$4:$SJ$4,"&lt;&gt;Bid Package")</f>
        <v>0</v>
      </c>
      <c r="AH218" s="276">
        <f>SUMIFS('PCO Log'!$E41:$SJ41,'PCO Log'!$E$8:$SJ$8,'Graph Data'!AH$187,'PCO Log'!$E$4:$SJ$4,"&lt;&gt;Bid Package")</f>
        <v>0</v>
      </c>
      <c r="AI218" s="276">
        <f>SUMIFS('PCO Log'!$E41:$SJ41,'PCO Log'!$E$8:$SJ$8,'Graph Data'!AI$187,'PCO Log'!$E$4:$SJ$4,"&lt;&gt;Bid Package")</f>
        <v>0</v>
      </c>
      <c r="AJ218" s="276">
        <f>SUMIFS('PCO Log'!$E41:$SJ41,'PCO Log'!$E$8:$SJ$8,'Graph Data'!AJ$187,'PCO Log'!$E$4:$SJ$4,"&lt;&gt;Bid Package")</f>
        <v>0</v>
      </c>
      <c r="AK218" s="276">
        <f>SUMIFS('PCO Log'!$E41:$SJ41,'PCO Log'!$E$8:$SJ$8,'Graph Data'!AK$187,'PCO Log'!$E$4:$SJ$4,"&lt;&gt;Bid Package")</f>
        <v>0</v>
      </c>
      <c r="AL218" s="276">
        <f>SUMIFS('PCO Log'!$E41:$SJ41,'PCO Log'!$E$8:$SJ$8,'Graph Data'!AL$187,'PCO Log'!$E$4:$SJ$4,"&lt;&gt;Bid Package")</f>
        <v>0</v>
      </c>
      <c r="AM218" s="276">
        <f>SUMIFS('PCO Log'!$E41:$SJ41,'PCO Log'!$E$8:$SJ$8,'Graph Data'!AM$187,'PCO Log'!$E$4:$SJ$4,"&lt;&gt;Bid Package")</f>
        <v>0</v>
      </c>
      <c r="AN218" s="276">
        <f>SUMIFS('PCO Log'!$E41:$SJ41,'PCO Log'!$E$8:$SJ$8,'Graph Data'!AN$187,'PCO Log'!$E$4:$SJ$4,"&lt;&gt;Bid Package")</f>
        <v>0</v>
      </c>
      <c r="AO218" s="276">
        <f>SUMIFS('PCO Log'!$E41:$SJ41,'PCO Log'!$E$8:$SJ$8,'Graph Data'!AO$187,'PCO Log'!$E$4:$SJ$4,"&lt;&gt;Bid Package")</f>
        <v>0</v>
      </c>
      <c r="AP218" s="276">
        <f>SUMIFS('PCO Log'!$E41:$SJ41,'PCO Log'!$E$8:$SJ$8,'Graph Data'!AP$187,'PCO Log'!$E$4:$SJ$4,"&lt;&gt;Bid Package")</f>
        <v>0</v>
      </c>
      <c r="AQ218" s="276">
        <f>SUMIFS('PCO Log'!$E41:$SJ41,'PCO Log'!$E$8:$SJ$8,'Graph Data'!AQ$187,'PCO Log'!$E$4:$SJ$4,"&lt;&gt;Bid Package")</f>
        <v>0</v>
      </c>
      <c r="AR218" s="276">
        <f>SUMIFS('PCO Log'!$E41:$SJ41,'PCO Log'!$E$8:$SJ$8,'Graph Data'!AR$187,'PCO Log'!$E$4:$SJ$4,"&lt;&gt;Bid Package")</f>
        <v>0</v>
      </c>
      <c r="AS218" s="276">
        <f>SUMIFS('PCO Log'!$E41:$SJ41,'PCO Log'!$E$8:$SJ$8,'Graph Data'!AS$187,'PCO Log'!$E$4:$SJ$4,"&lt;&gt;Bid Package")</f>
        <v>0</v>
      </c>
      <c r="AT218" s="276">
        <f>SUMIFS('PCO Log'!$E41:$SJ41,'PCO Log'!$E$8:$SJ$8,'Graph Data'!AT$187,'PCO Log'!$E$4:$SJ$4,"&lt;&gt;Bid Package")</f>
        <v>0</v>
      </c>
      <c r="AU218" s="276">
        <f>SUMIFS('PCO Log'!$E41:$SJ41,'PCO Log'!$E$8:$SJ$8,'Graph Data'!AU$187,'PCO Log'!$E$4:$SJ$4,"&lt;&gt;Bid Package")</f>
        <v>0</v>
      </c>
      <c r="AV218" s="276">
        <f>SUMIFS('PCO Log'!$E41:$SJ41,'PCO Log'!$E$8:$SJ$8,'Graph Data'!AV$187,'PCO Log'!$E$4:$SJ$4,"&lt;&gt;Bid Package")</f>
        <v>0</v>
      </c>
      <c r="AW218" s="276">
        <f>SUMIFS('PCO Log'!$E41:$SJ41,'PCO Log'!$E$8:$SJ$8,'Graph Data'!AW$187,'PCO Log'!$E$4:$SJ$4,"&lt;&gt;Bid Package")</f>
        <v>0</v>
      </c>
      <c r="AX218" s="276">
        <f>SUMIFS('PCO Log'!$E41:$SJ41,'PCO Log'!$E$8:$SJ$8,'Graph Data'!AX$187,'PCO Log'!$E$4:$SJ$4,"&lt;&gt;Bid Package")</f>
        <v>0</v>
      </c>
      <c r="AY218" s="276">
        <f>SUMIFS('PCO Log'!$E41:$SJ41,'PCO Log'!$E$8:$SJ$8,'Graph Data'!AY$187,'PCO Log'!$E$4:$SJ$4,"&lt;&gt;Bid Package")</f>
        <v>0</v>
      </c>
      <c r="AZ218" s="276">
        <f>SUMIFS('PCO Log'!$E41:$SJ41,'PCO Log'!$E$8:$SJ$8,'Graph Data'!AZ$187,'PCO Log'!$E$4:$SJ$4,"&lt;&gt;Bid Package")</f>
        <v>0</v>
      </c>
      <c r="BA218" s="276">
        <f>SUMIFS('PCO Log'!$E41:$SJ41,'PCO Log'!$E$8:$SJ$8,'Graph Data'!BA$187,'PCO Log'!$E$4:$SJ$4,"&lt;&gt;Bid Package")</f>
        <v>0</v>
      </c>
      <c r="BB218" s="276">
        <f>SUMIFS('PCO Log'!$E41:$SJ41,'PCO Log'!$E$8:$SJ$8,'Graph Data'!BB$187,'PCO Log'!$E$4:$SJ$4,"&lt;&gt;Bid Package")</f>
        <v>0</v>
      </c>
      <c r="BC218" s="276">
        <f>SUMIFS('PCO Log'!$E41:$SJ41,'PCO Log'!$E$8:$SJ$8,'Graph Data'!BC$187,'PCO Log'!$E$4:$SJ$4,"&lt;&gt;Bid Package")</f>
        <v>0</v>
      </c>
      <c r="BD218" s="276">
        <f>SUMIFS('PCO Log'!$E41:$SJ41,'PCO Log'!$E$8:$SJ$8,'Graph Data'!BD$187,'PCO Log'!$E$4:$SJ$4,"&lt;&gt;Bid Package")</f>
        <v>0</v>
      </c>
      <c r="BE218" s="276">
        <f>SUMIFS('PCO Log'!$E41:$SJ41,'PCO Log'!$E$8:$SJ$8,'Graph Data'!BE$187,'PCO Log'!$E$4:$SJ$4,"&lt;&gt;Bid Package")</f>
        <v>0</v>
      </c>
      <c r="BF218" s="276">
        <f>SUMIFS('PCO Log'!$E41:$SJ41,'PCO Log'!$E$8:$SJ$8,'Graph Data'!BF$187,'PCO Log'!$E$4:$SJ$4,"&lt;&gt;Bid Package")</f>
        <v>0</v>
      </c>
      <c r="BG218" s="276">
        <f>SUMIFS('PCO Log'!$E41:$SJ41,'PCO Log'!$E$8:$SJ$8,'Graph Data'!BG$187,'PCO Log'!$E$4:$SJ$4,"&lt;&gt;Bid Package")</f>
        <v>0</v>
      </c>
      <c r="BH218" s="276">
        <f>SUMIFS('PCO Log'!$E41:$SJ41,'PCO Log'!$E$8:$SJ$8,'Graph Data'!BH$187,'PCO Log'!$E$4:$SJ$4,"&lt;&gt;Bid Package")</f>
        <v>0</v>
      </c>
      <c r="BI218" s="276">
        <f>SUMIFS('PCO Log'!$E41:$SJ41,'PCO Log'!$E$8:$SJ$8,'Graph Data'!BI$187,'PCO Log'!$E$4:$SJ$4,"&lt;&gt;Bid Package")</f>
        <v>0</v>
      </c>
      <c r="BJ218" s="276">
        <f>SUMIFS('PCO Log'!$E41:$SJ41,'PCO Log'!$E$8:$SJ$8,'Graph Data'!BJ$187,'PCO Log'!$E$4:$SJ$4,"&lt;&gt;Bid Package")</f>
        <v>0</v>
      </c>
      <c r="BK218" s="276">
        <f>SUMIFS('PCO Log'!$E41:$SJ41,'PCO Log'!$E$8:$SJ$8,'Graph Data'!BK$187,'PCO Log'!$E$4:$SJ$4,"&lt;&gt;Bid Package")</f>
        <v>0</v>
      </c>
      <c r="BL218" s="276">
        <f>SUMIFS('PCO Log'!$E41:$SJ41,'PCO Log'!$E$8:$SJ$8,'Graph Data'!BL$187,'PCO Log'!$E$4:$SJ$4,"&lt;&gt;Bid Package")</f>
        <v>0</v>
      </c>
      <c r="BM218" s="276">
        <f>SUMIFS('PCO Log'!$E41:$SJ41,'PCO Log'!$E$8:$SJ$8,'Graph Data'!BM$187,'PCO Log'!$E$4:$SJ$4,"&lt;&gt;Bid Package")</f>
        <v>0</v>
      </c>
      <c r="BN218" s="276">
        <f>SUMIFS('PCO Log'!$E41:$SJ41,'PCO Log'!$E$8:$SJ$8,'Graph Data'!BN$187,'PCO Log'!$E$4:$SJ$4,"&lt;&gt;Bid Package")</f>
        <v>0</v>
      </c>
      <c r="BO218" s="276">
        <f>SUMIFS('PCO Log'!$E41:$SJ41,'PCO Log'!$E$8:$SJ$8,'Graph Data'!BO$187,'PCO Log'!$E$4:$SJ$4,"&lt;&gt;Bid Package")</f>
        <v>0</v>
      </c>
      <c r="BP218" s="276">
        <f>SUMIFS('PCO Log'!$E41:$SJ41,'PCO Log'!$E$8:$SJ$8,'Graph Data'!BP$187,'PCO Log'!$E$4:$SJ$4,"&lt;&gt;Bid Package")</f>
        <v>0</v>
      </c>
      <c r="BQ218" s="276">
        <f>SUMIFS('PCO Log'!$E41:$SJ41,'PCO Log'!$E$8:$SJ$8,'Graph Data'!BQ$187,'PCO Log'!$E$4:$SJ$4,"&lt;&gt;Bid Package")</f>
        <v>0</v>
      </c>
      <c r="BR218" s="276">
        <f>SUMIFS('PCO Log'!$E41:$SJ41,'PCO Log'!$E$8:$SJ$8,'Graph Data'!BR$187,'PCO Log'!$E$4:$SJ$4,"&lt;&gt;Bid Package")</f>
        <v>0</v>
      </c>
      <c r="BS218" s="276">
        <f>SUMIFS('PCO Log'!$E41:$SJ41,'PCO Log'!$E$8:$SJ$8,'Graph Data'!BS$187,'PCO Log'!$E$4:$SJ$4,"&lt;&gt;Bid Package")</f>
        <v>0</v>
      </c>
      <c r="BT218" s="276">
        <f>SUMIFS('PCO Log'!$E41:$SJ41,'PCO Log'!$E$8:$SJ$8,'Graph Data'!BT$187,'PCO Log'!$E$4:$SJ$4,"&lt;&gt;Bid Package")</f>
        <v>0</v>
      </c>
      <c r="BU218" s="276">
        <f>SUMIFS('PCO Log'!$E41:$SJ41,'PCO Log'!$E$8:$SJ$8,'Graph Data'!BU$187,'PCO Log'!$E$4:$SJ$4,"&lt;&gt;Bid Package")</f>
        <v>0</v>
      </c>
      <c r="BV218" s="276">
        <f>SUMIFS('PCO Log'!$E41:$SJ41,'PCO Log'!$E$8:$SJ$8,'Graph Data'!BV$187,'PCO Log'!$E$4:$SJ$4,"&lt;&gt;Bid Package")</f>
        <v>0</v>
      </c>
      <c r="BW218" s="276">
        <f>SUMIFS('PCO Log'!$E41:$SJ41,'PCO Log'!$E$8:$SJ$8,'Graph Data'!BW$187,'PCO Log'!$E$4:$SJ$4,"&lt;&gt;Bid Package")</f>
        <v>0</v>
      </c>
    </row>
    <row r="219" spans="1:75" x14ac:dyDescent="0.25">
      <c r="A219" s="273" t="s">
        <v>580</v>
      </c>
      <c r="B219" s="273">
        <f>'PCO Log'!HN6</f>
        <v>0</v>
      </c>
      <c r="C219" s="273">
        <f>'PCO Log'!HN4</f>
        <v>0</v>
      </c>
      <c r="D219" s="273">
        <f>'PCO Log'!HN7</f>
        <v>0</v>
      </c>
      <c r="E219" s="273">
        <f>'PCO Log'!HN3</f>
        <v>0</v>
      </c>
      <c r="F219" s="276">
        <f>'PCO Log'!HN9</f>
        <v>0</v>
      </c>
      <c r="G219" s="277">
        <f>'PCO Log'!HN5</f>
        <v>0</v>
      </c>
      <c r="J219" s="279"/>
      <c r="O219" s="273" t="str">
        <f t="shared" si="2"/>
        <v>Roofing</v>
      </c>
      <c r="P219" s="276">
        <f>SUMIFS('PCO Log'!$E42:$SJ42,'PCO Log'!$E$8:$SJ$8,'Graph Data'!P$187,'PCO Log'!$E$4:$SJ$4,"&lt;&gt;Bid Package")</f>
        <v>0</v>
      </c>
      <c r="Q219" s="276">
        <f>SUMIFS('PCO Log'!$E42:$SJ42,'PCO Log'!$E$8:$SJ$8,'Graph Data'!Q$187,'PCO Log'!$E$4:$SJ$4,"&lt;&gt;Bid Package")</f>
        <v>0</v>
      </c>
      <c r="R219" s="276">
        <f>SUMIFS('PCO Log'!$E42:$SJ42,'PCO Log'!$E$8:$SJ$8,'Graph Data'!R$187,'PCO Log'!$E$4:$SJ$4,"&lt;&gt;Bid Package")</f>
        <v>0</v>
      </c>
      <c r="S219" s="276">
        <f>SUMIFS('PCO Log'!$E42:$SJ42,'PCO Log'!$E$8:$SJ$8,'Graph Data'!S$187,'PCO Log'!$E$4:$SJ$4,"&lt;&gt;Bid Package")</f>
        <v>0</v>
      </c>
      <c r="T219" s="276">
        <f>SUMIFS('PCO Log'!$E42:$SJ42,'PCO Log'!$E$8:$SJ$8,'Graph Data'!T$187,'PCO Log'!$E$4:$SJ$4,"&lt;&gt;Bid Package")</f>
        <v>0</v>
      </c>
      <c r="U219" s="276">
        <f>SUMIFS('PCO Log'!$E42:$SJ42,'PCO Log'!$E$8:$SJ$8,'Graph Data'!U$187,'PCO Log'!$E$4:$SJ$4,"&lt;&gt;Bid Package")</f>
        <v>0</v>
      </c>
      <c r="V219" s="276">
        <f>SUMIFS('PCO Log'!$E42:$SJ42,'PCO Log'!$E$8:$SJ$8,'Graph Data'!V$187,'PCO Log'!$E$4:$SJ$4,"&lt;&gt;Bid Package")</f>
        <v>0</v>
      </c>
      <c r="W219" s="276">
        <f>SUMIFS('PCO Log'!$E42:$SJ42,'PCO Log'!$E$8:$SJ$8,'Graph Data'!W$187,'PCO Log'!$E$4:$SJ$4,"&lt;&gt;Bid Package")</f>
        <v>0</v>
      </c>
      <c r="X219" s="276">
        <f>SUMIFS('PCO Log'!$E42:$SJ42,'PCO Log'!$E$8:$SJ$8,'Graph Data'!X$187,'PCO Log'!$E$4:$SJ$4,"&lt;&gt;Bid Package")</f>
        <v>0</v>
      </c>
      <c r="Y219" s="276">
        <f>SUMIFS('PCO Log'!$E42:$SJ42,'PCO Log'!$E$8:$SJ$8,'Graph Data'!Y$187,'PCO Log'!$E$4:$SJ$4,"&lt;&gt;Bid Package")</f>
        <v>0</v>
      </c>
      <c r="Z219" s="276">
        <f>SUMIFS('PCO Log'!$E42:$SJ42,'PCO Log'!$E$8:$SJ$8,'Graph Data'!Z$187,'PCO Log'!$E$4:$SJ$4,"&lt;&gt;Bid Package")</f>
        <v>0</v>
      </c>
      <c r="AA219" s="276">
        <f>SUMIFS('PCO Log'!$E42:$SJ42,'PCO Log'!$E$8:$SJ$8,'Graph Data'!AA$187,'PCO Log'!$E$4:$SJ$4,"&lt;&gt;Bid Package")</f>
        <v>0</v>
      </c>
      <c r="AB219" s="276">
        <f>SUMIFS('PCO Log'!$E42:$SJ42,'PCO Log'!$E$8:$SJ$8,'Graph Data'!AB$187,'PCO Log'!$E$4:$SJ$4,"&lt;&gt;Bid Package")</f>
        <v>0</v>
      </c>
      <c r="AC219" s="276">
        <f>SUMIFS('PCO Log'!$E42:$SJ42,'PCO Log'!$E$8:$SJ$8,'Graph Data'!AC$187,'PCO Log'!$E$4:$SJ$4,"&lt;&gt;Bid Package")</f>
        <v>0</v>
      </c>
      <c r="AD219" s="276">
        <f>SUMIFS('PCO Log'!$E42:$SJ42,'PCO Log'!$E$8:$SJ$8,'Graph Data'!AD$187,'PCO Log'!$E$4:$SJ$4,"&lt;&gt;Bid Package")</f>
        <v>0</v>
      </c>
      <c r="AE219" s="276">
        <f>SUMIFS('PCO Log'!$E42:$SJ42,'PCO Log'!$E$8:$SJ$8,'Graph Data'!AE$187,'PCO Log'!$E$4:$SJ$4,"&lt;&gt;Bid Package")</f>
        <v>0</v>
      </c>
      <c r="AF219" s="276">
        <f>SUMIFS('PCO Log'!$E42:$SJ42,'PCO Log'!$E$8:$SJ$8,'Graph Data'!AF$187,'PCO Log'!$E$4:$SJ$4,"&lt;&gt;Bid Package")</f>
        <v>0</v>
      </c>
      <c r="AG219" s="276">
        <f>SUMIFS('PCO Log'!$E42:$SJ42,'PCO Log'!$E$8:$SJ$8,'Graph Data'!AG$187,'PCO Log'!$E$4:$SJ$4,"&lt;&gt;Bid Package")</f>
        <v>0</v>
      </c>
      <c r="AH219" s="276">
        <f>SUMIFS('PCO Log'!$E42:$SJ42,'PCO Log'!$E$8:$SJ$8,'Graph Data'!AH$187,'PCO Log'!$E$4:$SJ$4,"&lt;&gt;Bid Package")</f>
        <v>0</v>
      </c>
      <c r="AI219" s="276">
        <f>SUMIFS('PCO Log'!$E42:$SJ42,'PCO Log'!$E$8:$SJ$8,'Graph Data'!AI$187,'PCO Log'!$E$4:$SJ$4,"&lt;&gt;Bid Package")</f>
        <v>0</v>
      </c>
      <c r="AJ219" s="276">
        <f>SUMIFS('PCO Log'!$E42:$SJ42,'PCO Log'!$E$8:$SJ$8,'Graph Data'!AJ$187,'PCO Log'!$E$4:$SJ$4,"&lt;&gt;Bid Package")</f>
        <v>0</v>
      </c>
      <c r="AK219" s="276">
        <f>SUMIFS('PCO Log'!$E42:$SJ42,'PCO Log'!$E$8:$SJ$8,'Graph Data'!AK$187,'PCO Log'!$E$4:$SJ$4,"&lt;&gt;Bid Package")</f>
        <v>0</v>
      </c>
      <c r="AL219" s="276">
        <f>SUMIFS('PCO Log'!$E42:$SJ42,'PCO Log'!$E$8:$SJ$8,'Graph Data'!AL$187,'PCO Log'!$E$4:$SJ$4,"&lt;&gt;Bid Package")</f>
        <v>0</v>
      </c>
      <c r="AM219" s="276">
        <f>SUMIFS('PCO Log'!$E42:$SJ42,'PCO Log'!$E$8:$SJ$8,'Graph Data'!AM$187,'PCO Log'!$E$4:$SJ$4,"&lt;&gt;Bid Package")</f>
        <v>0</v>
      </c>
      <c r="AN219" s="276">
        <f>SUMIFS('PCO Log'!$E42:$SJ42,'PCO Log'!$E$8:$SJ$8,'Graph Data'!AN$187,'PCO Log'!$E$4:$SJ$4,"&lt;&gt;Bid Package")</f>
        <v>0</v>
      </c>
      <c r="AO219" s="276">
        <f>SUMIFS('PCO Log'!$E42:$SJ42,'PCO Log'!$E$8:$SJ$8,'Graph Data'!AO$187,'PCO Log'!$E$4:$SJ$4,"&lt;&gt;Bid Package")</f>
        <v>0</v>
      </c>
      <c r="AP219" s="276">
        <f>SUMIFS('PCO Log'!$E42:$SJ42,'PCO Log'!$E$8:$SJ$8,'Graph Data'!AP$187,'PCO Log'!$E$4:$SJ$4,"&lt;&gt;Bid Package")</f>
        <v>0</v>
      </c>
      <c r="AQ219" s="276">
        <f>SUMIFS('PCO Log'!$E42:$SJ42,'PCO Log'!$E$8:$SJ$8,'Graph Data'!AQ$187,'PCO Log'!$E$4:$SJ$4,"&lt;&gt;Bid Package")</f>
        <v>0</v>
      </c>
      <c r="AR219" s="276">
        <f>SUMIFS('PCO Log'!$E42:$SJ42,'PCO Log'!$E$8:$SJ$8,'Graph Data'!AR$187,'PCO Log'!$E$4:$SJ$4,"&lt;&gt;Bid Package")</f>
        <v>0</v>
      </c>
      <c r="AS219" s="276">
        <f>SUMIFS('PCO Log'!$E42:$SJ42,'PCO Log'!$E$8:$SJ$8,'Graph Data'!AS$187,'PCO Log'!$E$4:$SJ$4,"&lt;&gt;Bid Package")</f>
        <v>0</v>
      </c>
      <c r="AT219" s="276">
        <f>SUMIFS('PCO Log'!$E42:$SJ42,'PCO Log'!$E$8:$SJ$8,'Graph Data'!AT$187,'PCO Log'!$E$4:$SJ$4,"&lt;&gt;Bid Package")</f>
        <v>0</v>
      </c>
      <c r="AU219" s="276">
        <f>SUMIFS('PCO Log'!$E42:$SJ42,'PCO Log'!$E$8:$SJ$8,'Graph Data'!AU$187,'PCO Log'!$E$4:$SJ$4,"&lt;&gt;Bid Package")</f>
        <v>0</v>
      </c>
      <c r="AV219" s="276">
        <f>SUMIFS('PCO Log'!$E42:$SJ42,'PCO Log'!$E$8:$SJ$8,'Graph Data'!AV$187,'PCO Log'!$E$4:$SJ$4,"&lt;&gt;Bid Package")</f>
        <v>0</v>
      </c>
      <c r="AW219" s="276">
        <f>SUMIFS('PCO Log'!$E42:$SJ42,'PCO Log'!$E$8:$SJ$8,'Graph Data'!AW$187,'PCO Log'!$E$4:$SJ$4,"&lt;&gt;Bid Package")</f>
        <v>0</v>
      </c>
      <c r="AX219" s="276">
        <f>SUMIFS('PCO Log'!$E42:$SJ42,'PCO Log'!$E$8:$SJ$8,'Graph Data'!AX$187,'PCO Log'!$E$4:$SJ$4,"&lt;&gt;Bid Package")</f>
        <v>0</v>
      </c>
      <c r="AY219" s="276">
        <f>SUMIFS('PCO Log'!$E42:$SJ42,'PCO Log'!$E$8:$SJ$8,'Graph Data'!AY$187,'PCO Log'!$E$4:$SJ$4,"&lt;&gt;Bid Package")</f>
        <v>0</v>
      </c>
      <c r="AZ219" s="276">
        <f>SUMIFS('PCO Log'!$E42:$SJ42,'PCO Log'!$E$8:$SJ$8,'Graph Data'!AZ$187,'PCO Log'!$E$4:$SJ$4,"&lt;&gt;Bid Package")</f>
        <v>0</v>
      </c>
      <c r="BA219" s="276">
        <f>SUMIFS('PCO Log'!$E42:$SJ42,'PCO Log'!$E$8:$SJ$8,'Graph Data'!BA$187,'PCO Log'!$E$4:$SJ$4,"&lt;&gt;Bid Package")</f>
        <v>0</v>
      </c>
      <c r="BB219" s="276">
        <f>SUMIFS('PCO Log'!$E42:$SJ42,'PCO Log'!$E$8:$SJ$8,'Graph Data'!BB$187,'PCO Log'!$E$4:$SJ$4,"&lt;&gt;Bid Package")</f>
        <v>0</v>
      </c>
      <c r="BC219" s="276">
        <f>SUMIFS('PCO Log'!$E42:$SJ42,'PCO Log'!$E$8:$SJ$8,'Graph Data'!BC$187,'PCO Log'!$E$4:$SJ$4,"&lt;&gt;Bid Package")</f>
        <v>0</v>
      </c>
      <c r="BD219" s="276">
        <f>SUMIFS('PCO Log'!$E42:$SJ42,'PCO Log'!$E$8:$SJ$8,'Graph Data'!BD$187,'PCO Log'!$E$4:$SJ$4,"&lt;&gt;Bid Package")</f>
        <v>0</v>
      </c>
      <c r="BE219" s="276">
        <f>SUMIFS('PCO Log'!$E42:$SJ42,'PCO Log'!$E$8:$SJ$8,'Graph Data'!BE$187,'PCO Log'!$E$4:$SJ$4,"&lt;&gt;Bid Package")</f>
        <v>0</v>
      </c>
      <c r="BF219" s="276">
        <f>SUMIFS('PCO Log'!$E42:$SJ42,'PCO Log'!$E$8:$SJ$8,'Graph Data'!BF$187,'PCO Log'!$E$4:$SJ$4,"&lt;&gt;Bid Package")</f>
        <v>0</v>
      </c>
      <c r="BG219" s="276">
        <f>SUMIFS('PCO Log'!$E42:$SJ42,'PCO Log'!$E$8:$SJ$8,'Graph Data'!BG$187,'PCO Log'!$E$4:$SJ$4,"&lt;&gt;Bid Package")</f>
        <v>0</v>
      </c>
      <c r="BH219" s="276">
        <f>SUMIFS('PCO Log'!$E42:$SJ42,'PCO Log'!$E$8:$SJ$8,'Graph Data'!BH$187,'PCO Log'!$E$4:$SJ$4,"&lt;&gt;Bid Package")</f>
        <v>0</v>
      </c>
      <c r="BI219" s="276">
        <f>SUMIFS('PCO Log'!$E42:$SJ42,'PCO Log'!$E$8:$SJ$8,'Graph Data'!BI$187,'PCO Log'!$E$4:$SJ$4,"&lt;&gt;Bid Package")</f>
        <v>0</v>
      </c>
      <c r="BJ219" s="276">
        <f>SUMIFS('PCO Log'!$E42:$SJ42,'PCO Log'!$E$8:$SJ$8,'Graph Data'!BJ$187,'PCO Log'!$E$4:$SJ$4,"&lt;&gt;Bid Package")</f>
        <v>0</v>
      </c>
      <c r="BK219" s="276">
        <f>SUMIFS('PCO Log'!$E42:$SJ42,'PCO Log'!$E$8:$SJ$8,'Graph Data'!BK$187,'PCO Log'!$E$4:$SJ$4,"&lt;&gt;Bid Package")</f>
        <v>0</v>
      </c>
      <c r="BL219" s="276">
        <f>SUMIFS('PCO Log'!$E42:$SJ42,'PCO Log'!$E$8:$SJ$8,'Graph Data'!BL$187,'PCO Log'!$E$4:$SJ$4,"&lt;&gt;Bid Package")</f>
        <v>0</v>
      </c>
      <c r="BM219" s="276">
        <f>SUMIFS('PCO Log'!$E42:$SJ42,'PCO Log'!$E$8:$SJ$8,'Graph Data'!BM$187,'PCO Log'!$E$4:$SJ$4,"&lt;&gt;Bid Package")</f>
        <v>0</v>
      </c>
      <c r="BN219" s="276">
        <f>SUMIFS('PCO Log'!$E42:$SJ42,'PCO Log'!$E$8:$SJ$8,'Graph Data'!BN$187,'PCO Log'!$E$4:$SJ$4,"&lt;&gt;Bid Package")</f>
        <v>0</v>
      </c>
      <c r="BO219" s="276">
        <f>SUMIFS('PCO Log'!$E42:$SJ42,'PCO Log'!$E$8:$SJ$8,'Graph Data'!BO$187,'PCO Log'!$E$4:$SJ$4,"&lt;&gt;Bid Package")</f>
        <v>0</v>
      </c>
      <c r="BP219" s="276">
        <f>SUMIFS('PCO Log'!$E42:$SJ42,'PCO Log'!$E$8:$SJ$8,'Graph Data'!BP$187,'PCO Log'!$E$4:$SJ$4,"&lt;&gt;Bid Package")</f>
        <v>0</v>
      </c>
      <c r="BQ219" s="276">
        <f>SUMIFS('PCO Log'!$E42:$SJ42,'PCO Log'!$E$8:$SJ$8,'Graph Data'!BQ$187,'PCO Log'!$E$4:$SJ$4,"&lt;&gt;Bid Package")</f>
        <v>0</v>
      </c>
      <c r="BR219" s="276">
        <f>SUMIFS('PCO Log'!$E42:$SJ42,'PCO Log'!$E$8:$SJ$8,'Graph Data'!BR$187,'PCO Log'!$E$4:$SJ$4,"&lt;&gt;Bid Package")</f>
        <v>0</v>
      </c>
      <c r="BS219" s="276">
        <f>SUMIFS('PCO Log'!$E42:$SJ42,'PCO Log'!$E$8:$SJ$8,'Graph Data'!BS$187,'PCO Log'!$E$4:$SJ$4,"&lt;&gt;Bid Package")</f>
        <v>0</v>
      </c>
      <c r="BT219" s="276">
        <f>SUMIFS('PCO Log'!$E42:$SJ42,'PCO Log'!$E$8:$SJ$8,'Graph Data'!BT$187,'PCO Log'!$E$4:$SJ$4,"&lt;&gt;Bid Package")</f>
        <v>0</v>
      </c>
      <c r="BU219" s="276">
        <f>SUMIFS('PCO Log'!$E42:$SJ42,'PCO Log'!$E$8:$SJ$8,'Graph Data'!BU$187,'PCO Log'!$E$4:$SJ$4,"&lt;&gt;Bid Package")</f>
        <v>0</v>
      </c>
      <c r="BV219" s="276">
        <f>SUMIFS('PCO Log'!$E42:$SJ42,'PCO Log'!$E$8:$SJ$8,'Graph Data'!BV$187,'PCO Log'!$E$4:$SJ$4,"&lt;&gt;Bid Package")</f>
        <v>0</v>
      </c>
      <c r="BW219" s="276">
        <f>SUMIFS('PCO Log'!$E42:$SJ42,'PCO Log'!$E$8:$SJ$8,'Graph Data'!BW$187,'PCO Log'!$E$4:$SJ$4,"&lt;&gt;Bid Package")</f>
        <v>0</v>
      </c>
    </row>
    <row r="220" spans="1:75" x14ac:dyDescent="0.25">
      <c r="A220" s="273" t="s">
        <v>581</v>
      </c>
      <c r="B220" s="273">
        <f>'PCO Log'!HO6</f>
        <v>0</v>
      </c>
      <c r="C220" s="273">
        <f>'PCO Log'!HO4</f>
        <v>0</v>
      </c>
      <c r="D220" s="273">
        <f>'PCO Log'!HO7</f>
        <v>0</v>
      </c>
      <c r="E220" s="273">
        <f>'PCO Log'!HO3</f>
        <v>0</v>
      </c>
      <c r="F220" s="276">
        <f>'PCO Log'!HO9</f>
        <v>0</v>
      </c>
      <c r="G220" s="277">
        <f>'PCO Log'!HO5</f>
        <v>0</v>
      </c>
      <c r="J220" s="279"/>
      <c r="O220" s="273" t="str">
        <f t="shared" ref="O220:O230" si="3">O34</f>
        <v>Metal Panels</v>
      </c>
      <c r="P220" s="276">
        <f>SUMIFS('PCO Log'!$E43:$SJ43,'PCO Log'!$E$8:$SJ$8,'Graph Data'!P$187,'PCO Log'!$E$4:$SJ$4,"&lt;&gt;Bid Package")</f>
        <v>0</v>
      </c>
      <c r="Q220" s="276">
        <f>SUMIFS('PCO Log'!$E43:$SJ43,'PCO Log'!$E$8:$SJ$8,'Graph Data'!Q$187,'PCO Log'!$E$4:$SJ$4,"&lt;&gt;Bid Package")</f>
        <v>0</v>
      </c>
      <c r="R220" s="276">
        <f>SUMIFS('PCO Log'!$E43:$SJ43,'PCO Log'!$E$8:$SJ$8,'Graph Data'!R$187,'PCO Log'!$E$4:$SJ$4,"&lt;&gt;Bid Package")</f>
        <v>0</v>
      </c>
      <c r="S220" s="276">
        <f>SUMIFS('PCO Log'!$E43:$SJ43,'PCO Log'!$E$8:$SJ$8,'Graph Data'!S$187,'PCO Log'!$E$4:$SJ$4,"&lt;&gt;Bid Package")</f>
        <v>0</v>
      </c>
      <c r="T220" s="276">
        <f>SUMIFS('PCO Log'!$E43:$SJ43,'PCO Log'!$E$8:$SJ$8,'Graph Data'!T$187,'PCO Log'!$E$4:$SJ$4,"&lt;&gt;Bid Package")</f>
        <v>0</v>
      </c>
      <c r="U220" s="276">
        <f>SUMIFS('PCO Log'!$E43:$SJ43,'PCO Log'!$E$8:$SJ$8,'Graph Data'!U$187,'PCO Log'!$E$4:$SJ$4,"&lt;&gt;Bid Package")</f>
        <v>0</v>
      </c>
      <c r="V220" s="276">
        <f>SUMIFS('PCO Log'!$E43:$SJ43,'PCO Log'!$E$8:$SJ$8,'Graph Data'!V$187,'PCO Log'!$E$4:$SJ$4,"&lt;&gt;Bid Package")</f>
        <v>0</v>
      </c>
      <c r="W220" s="276">
        <f>SUMIFS('PCO Log'!$E43:$SJ43,'PCO Log'!$E$8:$SJ$8,'Graph Data'!W$187,'PCO Log'!$E$4:$SJ$4,"&lt;&gt;Bid Package")</f>
        <v>0</v>
      </c>
      <c r="X220" s="276">
        <f>SUMIFS('PCO Log'!$E43:$SJ43,'PCO Log'!$E$8:$SJ$8,'Graph Data'!X$187,'PCO Log'!$E$4:$SJ$4,"&lt;&gt;Bid Package")</f>
        <v>0</v>
      </c>
      <c r="Y220" s="276">
        <f>SUMIFS('PCO Log'!$E43:$SJ43,'PCO Log'!$E$8:$SJ$8,'Graph Data'!Y$187,'PCO Log'!$E$4:$SJ$4,"&lt;&gt;Bid Package")</f>
        <v>0</v>
      </c>
      <c r="Z220" s="276">
        <f>SUMIFS('PCO Log'!$E43:$SJ43,'PCO Log'!$E$8:$SJ$8,'Graph Data'!Z$187,'PCO Log'!$E$4:$SJ$4,"&lt;&gt;Bid Package")</f>
        <v>0</v>
      </c>
      <c r="AA220" s="276">
        <f>SUMIFS('PCO Log'!$E43:$SJ43,'PCO Log'!$E$8:$SJ$8,'Graph Data'!AA$187,'PCO Log'!$E$4:$SJ$4,"&lt;&gt;Bid Package")</f>
        <v>0</v>
      </c>
      <c r="AB220" s="276">
        <f>SUMIFS('PCO Log'!$E43:$SJ43,'PCO Log'!$E$8:$SJ$8,'Graph Data'!AB$187,'PCO Log'!$E$4:$SJ$4,"&lt;&gt;Bid Package")</f>
        <v>0</v>
      </c>
      <c r="AC220" s="276">
        <f>SUMIFS('PCO Log'!$E43:$SJ43,'PCO Log'!$E$8:$SJ$8,'Graph Data'!AC$187,'PCO Log'!$E$4:$SJ$4,"&lt;&gt;Bid Package")</f>
        <v>0</v>
      </c>
      <c r="AD220" s="276">
        <f>SUMIFS('PCO Log'!$E43:$SJ43,'PCO Log'!$E$8:$SJ$8,'Graph Data'!AD$187,'PCO Log'!$E$4:$SJ$4,"&lt;&gt;Bid Package")</f>
        <v>0</v>
      </c>
      <c r="AE220" s="276">
        <f>SUMIFS('PCO Log'!$E43:$SJ43,'PCO Log'!$E$8:$SJ$8,'Graph Data'!AE$187,'PCO Log'!$E$4:$SJ$4,"&lt;&gt;Bid Package")</f>
        <v>0</v>
      </c>
      <c r="AF220" s="276">
        <f>SUMIFS('PCO Log'!$E43:$SJ43,'PCO Log'!$E$8:$SJ$8,'Graph Data'!AF$187,'PCO Log'!$E$4:$SJ$4,"&lt;&gt;Bid Package")</f>
        <v>0</v>
      </c>
      <c r="AG220" s="276">
        <f>SUMIFS('PCO Log'!$E43:$SJ43,'PCO Log'!$E$8:$SJ$8,'Graph Data'!AG$187,'PCO Log'!$E$4:$SJ$4,"&lt;&gt;Bid Package")</f>
        <v>0</v>
      </c>
      <c r="AH220" s="276">
        <f>SUMIFS('PCO Log'!$E43:$SJ43,'PCO Log'!$E$8:$SJ$8,'Graph Data'!AH$187,'PCO Log'!$E$4:$SJ$4,"&lt;&gt;Bid Package")</f>
        <v>0</v>
      </c>
      <c r="AI220" s="276">
        <f>SUMIFS('PCO Log'!$E43:$SJ43,'PCO Log'!$E$8:$SJ$8,'Graph Data'!AI$187,'PCO Log'!$E$4:$SJ$4,"&lt;&gt;Bid Package")</f>
        <v>0</v>
      </c>
      <c r="AJ220" s="276">
        <f>SUMIFS('PCO Log'!$E43:$SJ43,'PCO Log'!$E$8:$SJ$8,'Graph Data'!AJ$187,'PCO Log'!$E$4:$SJ$4,"&lt;&gt;Bid Package")</f>
        <v>0</v>
      </c>
      <c r="AK220" s="276">
        <f>SUMIFS('PCO Log'!$E43:$SJ43,'PCO Log'!$E$8:$SJ$8,'Graph Data'!AK$187,'PCO Log'!$E$4:$SJ$4,"&lt;&gt;Bid Package")</f>
        <v>0</v>
      </c>
      <c r="AL220" s="276">
        <f>SUMIFS('PCO Log'!$E43:$SJ43,'PCO Log'!$E$8:$SJ$8,'Graph Data'!AL$187,'PCO Log'!$E$4:$SJ$4,"&lt;&gt;Bid Package")</f>
        <v>0</v>
      </c>
      <c r="AM220" s="276">
        <f>SUMIFS('PCO Log'!$E43:$SJ43,'PCO Log'!$E$8:$SJ$8,'Graph Data'!AM$187,'PCO Log'!$E$4:$SJ$4,"&lt;&gt;Bid Package")</f>
        <v>0</v>
      </c>
      <c r="AN220" s="276">
        <f>SUMIFS('PCO Log'!$E43:$SJ43,'PCO Log'!$E$8:$SJ$8,'Graph Data'!AN$187,'PCO Log'!$E$4:$SJ$4,"&lt;&gt;Bid Package")</f>
        <v>0</v>
      </c>
      <c r="AO220" s="276">
        <f>SUMIFS('PCO Log'!$E43:$SJ43,'PCO Log'!$E$8:$SJ$8,'Graph Data'!AO$187,'PCO Log'!$E$4:$SJ$4,"&lt;&gt;Bid Package")</f>
        <v>0</v>
      </c>
      <c r="AP220" s="276">
        <f>SUMIFS('PCO Log'!$E43:$SJ43,'PCO Log'!$E$8:$SJ$8,'Graph Data'!AP$187,'PCO Log'!$E$4:$SJ$4,"&lt;&gt;Bid Package")</f>
        <v>0</v>
      </c>
      <c r="AQ220" s="276">
        <f>SUMIFS('PCO Log'!$E43:$SJ43,'PCO Log'!$E$8:$SJ$8,'Graph Data'!AQ$187,'PCO Log'!$E$4:$SJ$4,"&lt;&gt;Bid Package")</f>
        <v>0</v>
      </c>
      <c r="AR220" s="276">
        <f>SUMIFS('PCO Log'!$E43:$SJ43,'PCO Log'!$E$8:$SJ$8,'Graph Data'!AR$187,'PCO Log'!$E$4:$SJ$4,"&lt;&gt;Bid Package")</f>
        <v>0</v>
      </c>
      <c r="AS220" s="276">
        <f>SUMIFS('PCO Log'!$E43:$SJ43,'PCO Log'!$E$8:$SJ$8,'Graph Data'!AS$187,'PCO Log'!$E$4:$SJ$4,"&lt;&gt;Bid Package")</f>
        <v>0</v>
      </c>
      <c r="AT220" s="276">
        <f>SUMIFS('PCO Log'!$E43:$SJ43,'PCO Log'!$E$8:$SJ$8,'Graph Data'!AT$187,'PCO Log'!$E$4:$SJ$4,"&lt;&gt;Bid Package")</f>
        <v>0</v>
      </c>
      <c r="AU220" s="276">
        <f>SUMIFS('PCO Log'!$E43:$SJ43,'PCO Log'!$E$8:$SJ$8,'Graph Data'!AU$187,'PCO Log'!$E$4:$SJ$4,"&lt;&gt;Bid Package")</f>
        <v>0</v>
      </c>
      <c r="AV220" s="276">
        <f>SUMIFS('PCO Log'!$E43:$SJ43,'PCO Log'!$E$8:$SJ$8,'Graph Data'!AV$187,'PCO Log'!$E$4:$SJ$4,"&lt;&gt;Bid Package")</f>
        <v>0</v>
      </c>
      <c r="AW220" s="276">
        <f>SUMIFS('PCO Log'!$E43:$SJ43,'PCO Log'!$E$8:$SJ$8,'Graph Data'!AW$187,'PCO Log'!$E$4:$SJ$4,"&lt;&gt;Bid Package")</f>
        <v>0</v>
      </c>
      <c r="AX220" s="276">
        <f>SUMIFS('PCO Log'!$E43:$SJ43,'PCO Log'!$E$8:$SJ$8,'Graph Data'!AX$187,'PCO Log'!$E$4:$SJ$4,"&lt;&gt;Bid Package")</f>
        <v>0</v>
      </c>
      <c r="AY220" s="276">
        <f>SUMIFS('PCO Log'!$E43:$SJ43,'PCO Log'!$E$8:$SJ$8,'Graph Data'!AY$187,'PCO Log'!$E$4:$SJ$4,"&lt;&gt;Bid Package")</f>
        <v>0</v>
      </c>
      <c r="AZ220" s="276">
        <f>SUMIFS('PCO Log'!$E43:$SJ43,'PCO Log'!$E$8:$SJ$8,'Graph Data'!AZ$187,'PCO Log'!$E$4:$SJ$4,"&lt;&gt;Bid Package")</f>
        <v>0</v>
      </c>
      <c r="BA220" s="276">
        <f>SUMIFS('PCO Log'!$E43:$SJ43,'PCO Log'!$E$8:$SJ$8,'Graph Data'!BA$187,'PCO Log'!$E$4:$SJ$4,"&lt;&gt;Bid Package")</f>
        <v>0</v>
      </c>
      <c r="BB220" s="276">
        <f>SUMIFS('PCO Log'!$E43:$SJ43,'PCO Log'!$E$8:$SJ$8,'Graph Data'!BB$187,'PCO Log'!$E$4:$SJ$4,"&lt;&gt;Bid Package")</f>
        <v>0</v>
      </c>
      <c r="BC220" s="276">
        <f>SUMIFS('PCO Log'!$E43:$SJ43,'PCO Log'!$E$8:$SJ$8,'Graph Data'!BC$187,'PCO Log'!$E$4:$SJ$4,"&lt;&gt;Bid Package")</f>
        <v>0</v>
      </c>
      <c r="BD220" s="276">
        <f>SUMIFS('PCO Log'!$E43:$SJ43,'PCO Log'!$E$8:$SJ$8,'Graph Data'!BD$187,'PCO Log'!$E$4:$SJ$4,"&lt;&gt;Bid Package")</f>
        <v>0</v>
      </c>
      <c r="BE220" s="276">
        <f>SUMIFS('PCO Log'!$E43:$SJ43,'PCO Log'!$E$8:$SJ$8,'Graph Data'!BE$187,'PCO Log'!$E$4:$SJ$4,"&lt;&gt;Bid Package")</f>
        <v>0</v>
      </c>
      <c r="BF220" s="276">
        <f>SUMIFS('PCO Log'!$E43:$SJ43,'PCO Log'!$E$8:$SJ$8,'Graph Data'!BF$187,'PCO Log'!$E$4:$SJ$4,"&lt;&gt;Bid Package")</f>
        <v>0</v>
      </c>
      <c r="BG220" s="276">
        <f>SUMIFS('PCO Log'!$E43:$SJ43,'PCO Log'!$E$8:$SJ$8,'Graph Data'!BG$187,'PCO Log'!$E$4:$SJ$4,"&lt;&gt;Bid Package")</f>
        <v>0</v>
      </c>
      <c r="BH220" s="276">
        <f>SUMIFS('PCO Log'!$E43:$SJ43,'PCO Log'!$E$8:$SJ$8,'Graph Data'!BH$187,'PCO Log'!$E$4:$SJ$4,"&lt;&gt;Bid Package")</f>
        <v>0</v>
      </c>
      <c r="BI220" s="276">
        <f>SUMIFS('PCO Log'!$E43:$SJ43,'PCO Log'!$E$8:$SJ$8,'Graph Data'!BI$187,'PCO Log'!$E$4:$SJ$4,"&lt;&gt;Bid Package")</f>
        <v>0</v>
      </c>
      <c r="BJ220" s="276">
        <f>SUMIFS('PCO Log'!$E43:$SJ43,'PCO Log'!$E$8:$SJ$8,'Graph Data'!BJ$187,'PCO Log'!$E$4:$SJ$4,"&lt;&gt;Bid Package")</f>
        <v>0</v>
      </c>
      <c r="BK220" s="276">
        <f>SUMIFS('PCO Log'!$E43:$SJ43,'PCO Log'!$E$8:$SJ$8,'Graph Data'!BK$187,'PCO Log'!$E$4:$SJ$4,"&lt;&gt;Bid Package")</f>
        <v>0</v>
      </c>
      <c r="BL220" s="276">
        <f>SUMIFS('PCO Log'!$E43:$SJ43,'PCO Log'!$E$8:$SJ$8,'Graph Data'!BL$187,'PCO Log'!$E$4:$SJ$4,"&lt;&gt;Bid Package")</f>
        <v>0</v>
      </c>
      <c r="BM220" s="276">
        <f>SUMIFS('PCO Log'!$E43:$SJ43,'PCO Log'!$E$8:$SJ$8,'Graph Data'!BM$187,'PCO Log'!$E$4:$SJ$4,"&lt;&gt;Bid Package")</f>
        <v>0</v>
      </c>
      <c r="BN220" s="276">
        <f>SUMIFS('PCO Log'!$E43:$SJ43,'PCO Log'!$E$8:$SJ$8,'Graph Data'!BN$187,'PCO Log'!$E$4:$SJ$4,"&lt;&gt;Bid Package")</f>
        <v>0</v>
      </c>
      <c r="BO220" s="276">
        <f>SUMIFS('PCO Log'!$E43:$SJ43,'PCO Log'!$E$8:$SJ$8,'Graph Data'!BO$187,'PCO Log'!$E$4:$SJ$4,"&lt;&gt;Bid Package")</f>
        <v>0</v>
      </c>
      <c r="BP220" s="276">
        <f>SUMIFS('PCO Log'!$E43:$SJ43,'PCO Log'!$E$8:$SJ$8,'Graph Data'!BP$187,'PCO Log'!$E$4:$SJ$4,"&lt;&gt;Bid Package")</f>
        <v>0</v>
      </c>
      <c r="BQ220" s="276">
        <f>SUMIFS('PCO Log'!$E43:$SJ43,'PCO Log'!$E$8:$SJ$8,'Graph Data'!BQ$187,'PCO Log'!$E$4:$SJ$4,"&lt;&gt;Bid Package")</f>
        <v>0</v>
      </c>
      <c r="BR220" s="276">
        <f>SUMIFS('PCO Log'!$E43:$SJ43,'PCO Log'!$E$8:$SJ$8,'Graph Data'!BR$187,'PCO Log'!$E$4:$SJ$4,"&lt;&gt;Bid Package")</f>
        <v>0</v>
      </c>
      <c r="BS220" s="276">
        <f>SUMIFS('PCO Log'!$E43:$SJ43,'PCO Log'!$E$8:$SJ$8,'Graph Data'!BS$187,'PCO Log'!$E$4:$SJ$4,"&lt;&gt;Bid Package")</f>
        <v>0</v>
      </c>
      <c r="BT220" s="276">
        <f>SUMIFS('PCO Log'!$E43:$SJ43,'PCO Log'!$E$8:$SJ$8,'Graph Data'!BT$187,'PCO Log'!$E$4:$SJ$4,"&lt;&gt;Bid Package")</f>
        <v>0</v>
      </c>
      <c r="BU220" s="276">
        <f>SUMIFS('PCO Log'!$E43:$SJ43,'PCO Log'!$E$8:$SJ$8,'Graph Data'!BU$187,'PCO Log'!$E$4:$SJ$4,"&lt;&gt;Bid Package")</f>
        <v>0</v>
      </c>
      <c r="BV220" s="276">
        <f>SUMIFS('PCO Log'!$E43:$SJ43,'PCO Log'!$E$8:$SJ$8,'Graph Data'!BV$187,'PCO Log'!$E$4:$SJ$4,"&lt;&gt;Bid Package")</f>
        <v>0</v>
      </c>
      <c r="BW220" s="276">
        <f>SUMIFS('PCO Log'!$E43:$SJ43,'PCO Log'!$E$8:$SJ$8,'Graph Data'!BW$187,'PCO Log'!$E$4:$SJ$4,"&lt;&gt;Bid Package")</f>
        <v>0</v>
      </c>
    </row>
    <row r="221" spans="1:75" x14ac:dyDescent="0.25">
      <c r="A221" s="273" t="s">
        <v>582</v>
      </c>
      <c r="B221" s="273">
        <f>'PCO Log'!HP6</f>
        <v>0</v>
      </c>
      <c r="C221" s="273">
        <f>'PCO Log'!HP4</f>
        <v>0</v>
      </c>
      <c r="D221" s="273">
        <f>'PCO Log'!HP7</f>
        <v>0</v>
      </c>
      <c r="E221" s="273">
        <f>'PCO Log'!HP3</f>
        <v>0</v>
      </c>
      <c r="F221" s="276">
        <f>'PCO Log'!HP9</f>
        <v>0</v>
      </c>
      <c r="G221" s="277">
        <f>'PCO Log'!HP5</f>
        <v>0</v>
      </c>
      <c r="J221" s="279"/>
      <c r="O221" s="273" t="str">
        <f t="shared" si="3"/>
        <v>Sheet Metal Flashing &amp; Trim</v>
      </c>
      <c r="P221" s="276">
        <f>SUMIFS('PCO Log'!$E44:$SJ44,'PCO Log'!$E$8:$SJ$8,'Graph Data'!P$187,'PCO Log'!$E$4:$SJ$4,"&lt;&gt;Bid Package")</f>
        <v>0</v>
      </c>
      <c r="Q221" s="276">
        <f>SUMIFS('PCO Log'!$E44:$SJ44,'PCO Log'!$E$8:$SJ$8,'Graph Data'!Q$187,'PCO Log'!$E$4:$SJ$4,"&lt;&gt;Bid Package")</f>
        <v>0</v>
      </c>
      <c r="R221" s="276">
        <f>SUMIFS('PCO Log'!$E44:$SJ44,'PCO Log'!$E$8:$SJ$8,'Graph Data'!R$187,'PCO Log'!$E$4:$SJ$4,"&lt;&gt;Bid Package")</f>
        <v>0</v>
      </c>
      <c r="S221" s="276">
        <f>SUMIFS('PCO Log'!$E44:$SJ44,'PCO Log'!$E$8:$SJ$8,'Graph Data'!S$187,'PCO Log'!$E$4:$SJ$4,"&lt;&gt;Bid Package")</f>
        <v>0</v>
      </c>
      <c r="T221" s="276">
        <f>SUMIFS('PCO Log'!$E44:$SJ44,'PCO Log'!$E$8:$SJ$8,'Graph Data'!T$187,'PCO Log'!$E$4:$SJ$4,"&lt;&gt;Bid Package")</f>
        <v>0</v>
      </c>
      <c r="U221" s="276">
        <f>SUMIFS('PCO Log'!$E44:$SJ44,'PCO Log'!$E$8:$SJ$8,'Graph Data'!U$187,'PCO Log'!$E$4:$SJ$4,"&lt;&gt;Bid Package")</f>
        <v>0</v>
      </c>
      <c r="V221" s="276">
        <f>SUMIFS('PCO Log'!$E44:$SJ44,'PCO Log'!$E$8:$SJ$8,'Graph Data'!V$187,'PCO Log'!$E$4:$SJ$4,"&lt;&gt;Bid Package")</f>
        <v>0</v>
      </c>
      <c r="W221" s="276">
        <f>SUMIFS('PCO Log'!$E44:$SJ44,'PCO Log'!$E$8:$SJ$8,'Graph Data'!W$187,'PCO Log'!$E$4:$SJ$4,"&lt;&gt;Bid Package")</f>
        <v>0</v>
      </c>
      <c r="X221" s="276">
        <f>SUMIFS('PCO Log'!$E44:$SJ44,'PCO Log'!$E$8:$SJ$8,'Graph Data'!X$187,'PCO Log'!$E$4:$SJ$4,"&lt;&gt;Bid Package")</f>
        <v>0</v>
      </c>
      <c r="Y221" s="276">
        <f>SUMIFS('PCO Log'!$E44:$SJ44,'PCO Log'!$E$8:$SJ$8,'Graph Data'!Y$187,'PCO Log'!$E$4:$SJ$4,"&lt;&gt;Bid Package")</f>
        <v>0</v>
      </c>
      <c r="Z221" s="276">
        <f>SUMIFS('PCO Log'!$E44:$SJ44,'PCO Log'!$E$8:$SJ$8,'Graph Data'!Z$187,'PCO Log'!$E$4:$SJ$4,"&lt;&gt;Bid Package")</f>
        <v>0</v>
      </c>
      <c r="AA221" s="276">
        <f>SUMIFS('PCO Log'!$E44:$SJ44,'PCO Log'!$E$8:$SJ$8,'Graph Data'!AA$187,'PCO Log'!$E$4:$SJ$4,"&lt;&gt;Bid Package")</f>
        <v>0</v>
      </c>
      <c r="AB221" s="276">
        <f>SUMIFS('PCO Log'!$E44:$SJ44,'PCO Log'!$E$8:$SJ$8,'Graph Data'!AB$187,'PCO Log'!$E$4:$SJ$4,"&lt;&gt;Bid Package")</f>
        <v>0</v>
      </c>
      <c r="AC221" s="276">
        <f>SUMIFS('PCO Log'!$E44:$SJ44,'PCO Log'!$E$8:$SJ$8,'Graph Data'!AC$187,'PCO Log'!$E$4:$SJ$4,"&lt;&gt;Bid Package")</f>
        <v>0</v>
      </c>
      <c r="AD221" s="276">
        <f>SUMIFS('PCO Log'!$E44:$SJ44,'PCO Log'!$E$8:$SJ$8,'Graph Data'!AD$187,'PCO Log'!$E$4:$SJ$4,"&lt;&gt;Bid Package")</f>
        <v>0</v>
      </c>
      <c r="AE221" s="276">
        <f>SUMIFS('PCO Log'!$E44:$SJ44,'PCO Log'!$E$8:$SJ$8,'Graph Data'!AE$187,'PCO Log'!$E$4:$SJ$4,"&lt;&gt;Bid Package")</f>
        <v>0</v>
      </c>
      <c r="AF221" s="276">
        <f>SUMIFS('PCO Log'!$E44:$SJ44,'PCO Log'!$E$8:$SJ$8,'Graph Data'!AF$187,'PCO Log'!$E$4:$SJ$4,"&lt;&gt;Bid Package")</f>
        <v>0</v>
      </c>
      <c r="AG221" s="276">
        <f>SUMIFS('PCO Log'!$E44:$SJ44,'PCO Log'!$E$8:$SJ$8,'Graph Data'!AG$187,'PCO Log'!$E$4:$SJ$4,"&lt;&gt;Bid Package")</f>
        <v>0</v>
      </c>
      <c r="AH221" s="276">
        <f>SUMIFS('PCO Log'!$E44:$SJ44,'PCO Log'!$E$8:$SJ$8,'Graph Data'!AH$187,'PCO Log'!$E$4:$SJ$4,"&lt;&gt;Bid Package")</f>
        <v>0</v>
      </c>
      <c r="AI221" s="276">
        <f>SUMIFS('PCO Log'!$E44:$SJ44,'PCO Log'!$E$8:$SJ$8,'Graph Data'!AI$187,'PCO Log'!$E$4:$SJ$4,"&lt;&gt;Bid Package")</f>
        <v>0</v>
      </c>
      <c r="AJ221" s="276">
        <f>SUMIFS('PCO Log'!$E44:$SJ44,'PCO Log'!$E$8:$SJ$8,'Graph Data'!AJ$187,'PCO Log'!$E$4:$SJ$4,"&lt;&gt;Bid Package")</f>
        <v>0</v>
      </c>
      <c r="AK221" s="276">
        <f>SUMIFS('PCO Log'!$E44:$SJ44,'PCO Log'!$E$8:$SJ$8,'Graph Data'!AK$187,'PCO Log'!$E$4:$SJ$4,"&lt;&gt;Bid Package")</f>
        <v>0</v>
      </c>
      <c r="AL221" s="276">
        <f>SUMIFS('PCO Log'!$E44:$SJ44,'PCO Log'!$E$8:$SJ$8,'Graph Data'!AL$187,'PCO Log'!$E$4:$SJ$4,"&lt;&gt;Bid Package")</f>
        <v>0</v>
      </c>
      <c r="AM221" s="276">
        <f>SUMIFS('PCO Log'!$E44:$SJ44,'PCO Log'!$E$8:$SJ$8,'Graph Data'!AM$187,'PCO Log'!$E$4:$SJ$4,"&lt;&gt;Bid Package")</f>
        <v>0</v>
      </c>
      <c r="AN221" s="276">
        <f>SUMIFS('PCO Log'!$E44:$SJ44,'PCO Log'!$E$8:$SJ$8,'Graph Data'!AN$187,'PCO Log'!$E$4:$SJ$4,"&lt;&gt;Bid Package")</f>
        <v>0</v>
      </c>
      <c r="AO221" s="276">
        <f>SUMIFS('PCO Log'!$E44:$SJ44,'PCO Log'!$E$8:$SJ$8,'Graph Data'!AO$187,'PCO Log'!$E$4:$SJ$4,"&lt;&gt;Bid Package")</f>
        <v>0</v>
      </c>
      <c r="AP221" s="276">
        <f>SUMIFS('PCO Log'!$E44:$SJ44,'PCO Log'!$E$8:$SJ$8,'Graph Data'!AP$187,'PCO Log'!$E$4:$SJ$4,"&lt;&gt;Bid Package")</f>
        <v>0</v>
      </c>
      <c r="AQ221" s="276">
        <f>SUMIFS('PCO Log'!$E44:$SJ44,'PCO Log'!$E$8:$SJ$8,'Graph Data'!AQ$187,'PCO Log'!$E$4:$SJ$4,"&lt;&gt;Bid Package")</f>
        <v>0</v>
      </c>
      <c r="AR221" s="276">
        <f>SUMIFS('PCO Log'!$E44:$SJ44,'PCO Log'!$E$8:$SJ$8,'Graph Data'!AR$187,'PCO Log'!$E$4:$SJ$4,"&lt;&gt;Bid Package")</f>
        <v>0</v>
      </c>
      <c r="AS221" s="276">
        <f>SUMIFS('PCO Log'!$E44:$SJ44,'PCO Log'!$E$8:$SJ$8,'Graph Data'!AS$187,'PCO Log'!$E$4:$SJ$4,"&lt;&gt;Bid Package")</f>
        <v>0</v>
      </c>
      <c r="AT221" s="276">
        <f>SUMIFS('PCO Log'!$E44:$SJ44,'PCO Log'!$E$8:$SJ$8,'Graph Data'!AT$187,'PCO Log'!$E$4:$SJ$4,"&lt;&gt;Bid Package")</f>
        <v>0</v>
      </c>
      <c r="AU221" s="276">
        <f>SUMIFS('PCO Log'!$E44:$SJ44,'PCO Log'!$E$8:$SJ$8,'Graph Data'!AU$187,'PCO Log'!$E$4:$SJ$4,"&lt;&gt;Bid Package")</f>
        <v>0</v>
      </c>
      <c r="AV221" s="276">
        <f>SUMIFS('PCO Log'!$E44:$SJ44,'PCO Log'!$E$8:$SJ$8,'Graph Data'!AV$187,'PCO Log'!$E$4:$SJ$4,"&lt;&gt;Bid Package")</f>
        <v>0</v>
      </c>
      <c r="AW221" s="276">
        <f>SUMIFS('PCO Log'!$E44:$SJ44,'PCO Log'!$E$8:$SJ$8,'Graph Data'!AW$187,'PCO Log'!$E$4:$SJ$4,"&lt;&gt;Bid Package")</f>
        <v>0</v>
      </c>
      <c r="AX221" s="276">
        <f>SUMIFS('PCO Log'!$E44:$SJ44,'PCO Log'!$E$8:$SJ$8,'Graph Data'!AX$187,'PCO Log'!$E$4:$SJ$4,"&lt;&gt;Bid Package")</f>
        <v>0</v>
      </c>
      <c r="AY221" s="276">
        <f>SUMIFS('PCO Log'!$E44:$SJ44,'PCO Log'!$E$8:$SJ$8,'Graph Data'!AY$187,'PCO Log'!$E$4:$SJ$4,"&lt;&gt;Bid Package")</f>
        <v>0</v>
      </c>
      <c r="AZ221" s="276">
        <f>SUMIFS('PCO Log'!$E44:$SJ44,'PCO Log'!$E$8:$SJ$8,'Graph Data'!AZ$187,'PCO Log'!$E$4:$SJ$4,"&lt;&gt;Bid Package")</f>
        <v>0</v>
      </c>
      <c r="BA221" s="276">
        <f>SUMIFS('PCO Log'!$E44:$SJ44,'PCO Log'!$E$8:$SJ$8,'Graph Data'!BA$187,'PCO Log'!$E$4:$SJ$4,"&lt;&gt;Bid Package")</f>
        <v>0</v>
      </c>
      <c r="BB221" s="276">
        <f>SUMIFS('PCO Log'!$E44:$SJ44,'PCO Log'!$E$8:$SJ$8,'Graph Data'!BB$187,'PCO Log'!$E$4:$SJ$4,"&lt;&gt;Bid Package")</f>
        <v>0</v>
      </c>
      <c r="BC221" s="276">
        <f>SUMIFS('PCO Log'!$E44:$SJ44,'PCO Log'!$E$8:$SJ$8,'Graph Data'!BC$187,'PCO Log'!$E$4:$SJ$4,"&lt;&gt;Bid Package")</f>
        <v>0</v>
      </c>
      <c r="BD221" s="276">
        <f>SUMIFS('PCO Log'!$E44:$SJ44,'PCO Log'!$E$8:$SJ$8,'Graph Data'!BD$187,'PCO Log'!$E$4:$SJ$4,"&lt;&gt;Bid Package")</f>
        <v>0</v>
      </c>
      <c r="BE221" s="276">
        <f>SUMIFS('PCO Log'!$E44:$SJ44,'PCO Log'!$E$8:$SJ$8,'Graph Data'!BE$187,'PCO Log'!$E$4:$SJ$4,"&lt;&gt;Bid Package")</f>
        <v>0</v>
      </c>
      <c r="BF221" s="276">
        <f>SUMIFS('PCO Log'!$E44:$SJ44,'PCO Log'!$E$8:$SJ$8,'Graph Data'!BF$187,'PCO Log'!$E$4:$SJ$4,"&lt;&gt;Bid Package")</f>
        <v>0</v>
      </c>
      <c r="BG221" s="276">
        <f>SUMIFS('PCO Log'!$E44:$SJ44,'PCO Log'!$E$8:$SJ$8,'Graph Data'!BG$187,'PCO Log'!$E$4:$SJ$4,"&lt;&gt;Bid Package")</f>
        <v>0</v>
      </c>
      <c r="BH221" s="276">
        <f>SUMIFS('PCO Log'!$E44:$SJ44,'PCO Log'!$E$8:$SJ$8,'Graph Data'!BH$187,'PCO Log'!$E$4:$SJ$4,"&lt;&gt;Bid Package")</f>
        <v>0</v>
      </c>
      <c r="BI221" s="276">
        <f>SUMIFS('PCO Log'!$E44:$SJ44,'PCO Log'!$E$8:$SJ$8,'Graph Data'!BI$187,'PCO Log'!$E$4:$SJ$4,"&lt;&gt;Bid Package")</f>
        <v>0</v>
      </c>
      <c r="BJ221" s="276">
        <f>SUMIFS('PCO Log'!$E44:$SJ44,'PCO Log'!$E$8:$SJ$8,'Graph Data'!BJ$187,'PCO Log'!$E$4:$SJ$4,"&lt;&gt;Bid Package")</f>
        <v>0</v>
      </c>
      <c r="BK221" s="276">
        <f>SUMIFS('PCO Log'!$E44:$SJ44,'PCO Log'!$E$8:$SJ$8,'Graph Data'!BK$187,'PCO Log'!$E$4:$SJ$4,"&lt;&gt;Bid Package")</f>
        <v>0</v>
      </c>
      <c r="BL221" s="276">
        <f>SUMIFS('PCO Log'!$E44:$SJ44,'PCO Log'!$E$8:$SJ$8,'Graph Data'!BL$187,'PCO Log'!$E$4:$SJ$4,"&lt;&gt;Bid Package")</f>
        <v>0</v>
      </c>
      <c r="BM221" s="276">
        <f>SUMIFS('PCO Log'!$E44:$SJ44,'PCO Log'!$E$8:$SJ$8,'Graph Data'!BM$187,'PCO Log'!$E$4:$SJ$4,"&lt;&gt;Bid Package")</f>
        <v>0</v>
      </c>
      <c r="BN221" s="276">
        <f>SUMIFS('PCO Log'!$E44:$SJ44,'PCO Log'!$E$8:$SJ$8,'Graph Data'!BN$187,'PCO Log'!$E$4:$SJ$4,"&lt;&gt;Bid Package")</f>
        <v>0</v>
      </c>
      <c r="BO221" s="276">
        <f>SUMIFS('PCO Log'!$E44:$SJ44,'PCO Log'!$E$8:$SJ$8,'Graph Data'!BO$187,'PCO Log'!$E$4:$SJ$4,"&lt;&gt;Bid Package")</f>
        <v>0</v>
      </c>
      <c r="BP221" s="276">
        <f>SUMIFS('PCO Log'!$E44:$SJ44,'PCO Log'!$E$8:$SJ$8,'Graph Data'!BP$187,'PCO Log'!$E$4:$SJ$4,"&lt;&gt;Bid Package")</f>
        <v>0</v>
      </c>
      <c r="BQ221" s="276">
        <f>SUMIFS('PCO Log'!$E44:$SJ44,'PCO Log'!$E$8:$SJ$8,'Graph Data'!BQ$187,'PCO Log'!$E$4:$SJ$4,"&lt;&gt;Bid Package")</f>
        <v>0</v>
      </c>
      <c r="BR221" s="276">
        <f>SUMIFS('PCO Log'!$E44:$SJ44,'PCO Log'!$E$8:$SJ$8,'Graph Data'!BR$187,'PCO Log'!$E$4:$SJ$4,"&lt;&gt;Bid Package")</f>
        <v>0</v>
      </c>
      <c r="BS221" s="276">
        <f>SUMIFS('PCO Log'!$E44:$SJ44,'PCO Log'!$E$8:$SJ$8,'Graph Data'!BS$187,'PCO Log'!$E$4:$SJ$4,"&lt;&gt;Bid Package")</f>
        <v>0</v>
      </c>
      <c r="BT221" s="276">
        <f>SUMIFS('PCO Log'!$E44:$SJ44,'PCO Log'!$E$8:$SJ$8,'Graph Data'!BT$187,'PCO Log'!$E$4:$SJ$4,"&lt;&gt;Bid Package")</f>
        <v>0</v>
      </c>
      <c r="BU221" s="276">
        <f>SUMIFS('PCO Log'!$E44:$SJ44,'PCO Log'!$E$8:$SJ$8,'Graph Data'!BU$187,'PCO Log'!$E$4:$SJ$4,"&lt;&gt;Bid Package")</f>
        <v>0</v>
      </c>
      <c r="BV221" s="276">
        <f>SUMIFS('PCO Log'!$E44:$SJ44,'PCO Log'!$E$8:$SJ$8,'Graph Data'!BV$187,'PCO Log'!$E$4:$SJ$4,"&lt;&gt;Bid Package")</f>
        <v>0</v>
      </c>
      <c r="BW221" s="276">
        <f>SUMIFS('PCO Log'!$E44:$SJ44,'PCO Log'!$E$8:$SJ$8,'Graph Data'!BW$187,'PCO Log'!$E$4:$SJ$4,"&lt;&gt;Bid Package")</f>
        <v>0</v>
      </c>
    </row>
    <row r="222" spans="1:75" x14ac:dyDescent="0.25">
      <c r="A222" s="273" t="s">
        <v>583</v>
      </c>
      <c r="B222" s="273">
        <f>'PCO Log'!HQ6</f>
        <v>0</v>
      </c>
      <c r="C222" s="273">
        <f>'PCO Log'!HQ4</f>
        <v>0</v>
      </c>
      <c r="D222" s="273">
        <f>'PCO Log'!HQ7</f>
        <v>0</v>
      </c>
      <c r="E222" s="273">
        <f>'PCO Log'!HQ3</f>
        <v>0</v>
      </c>
      <c r="F222" s="276">
        <f>'PCO Log'!HQ9</f>
        <v>0</v>
      </c>
      <c r="G222" s="277">
        <f>'PCO Log'!HQ5</f>
        <v>0</v>
      </c>
      <c r="J222" s="279"/>
      <c r="O222" s="273" t="str">
        <f t="shared" si="3"/>
        <v>Fireproofing</v>
      </c>
      <c r="P222" s="276">
        <f>SUMIFS('PCO Log'!$E45:$SJ45,'PCO Log'!$E$8:$SJ$8,'Graph Data'!P$187,'PCO Log'!$E$4:$SJ$4,"&lt;&gt;Bid Package")</f>
        <v>0</v>
      </c>
      <c r="Q222" s="276">
        <f>SUMIFS('PCO Log'!$E45:$SJ45,'PCO Log'!$E$8:$SJ$8,'Graph Data'!Q$187,'PCO Log'!$E$4:$SJ$4,"&lt;&gt;Bid Package")</f>
        <v>0</v>
      </c>
      <c r="R222" s="276">
        <f>SUMIFS('PCO Log'!$E45:$SJ45,'PCO Log'!$E$8:$SJ$8,'Graph Data'!R$187,'PCO Log'!$E$4:$SJ$4,"&lt;&gt;Bid Package")</f>
        <v>0</v>
      </c>
      <c r="S222" s="276">
        <f>SUMIFS('PCO Log'!$E45:$SJ45,'PCO Log'!$E$8:$SJ$8,'Graph Data'!S$187,'PCO Log'!$E$4:$SJ$4,"&lt;&gt;Bid Package")</f>
        <v>0</v>
      </c>
      <c r="T222" s="276">
        <f>SUMIFS('PCO Log'!$E45:$SJ45,'PCO Log'!$E$8:$SJ$8,'Graph Data'!T$187,'PCO Log'!$E$4:$SJ$4,"&lt;&gt;Bid Package")</f>
        <v>0</v>
      </c>
      <c r="U222" s="276">
        <f>SUMIFS('PCO Log'!$E45:$SJ45,'PCO Log'!$E$8:$SJ$8,'Graph Data'!U$187,'PCO Log'!$E$4:$SJ$4,"&lt;&gt;Bid Package")</f>
        <v>0</v>
      </c>
      <c r="V222" s="276">
        <f>SUMIFS('PCO Log'!$E45:$SJ45,'PCO Log'!$E$8:$SJ$8,'Graph Data'!V$187,'PCO Log'!$E$4:$SJ$4,"&lt;&gt;Bid Package")</f>
        <v>0</v>
      </c>
      <c r="W222" s="276">
        <f>SUMIFS('PCO Log'!$E45:$SJ45,'PCO Log'!$E$8:$SJ$8,'Graph Data'!W$187,'PCO Log'!$E$4:$SJ$4,"&lt;&gt;Bid Package")</f>
        <v>0</v>
      </c>
      <c r="X222" s="276">
        <f>SUMIFS('PCO Log'!$E45:$SJ45,'PCO Log'!$E$8:$SJ$8,'Graph Data'!X$187,'PCO Log'!$E$4:$SJ$4,"&lt;&gt;Bid Package")</f>
        <v>0</v>
      </c>
      <c r="Y222" s="276">
        <f>SUMIFS('PCO Log'!$E45:$SJ45,'PCO Log'!$E$8:$SJ$8,'Graph Data'!Y$187,'PCO Log'!$E$4:$SJ$4,"&lt;&gt;Bid Package")</f>
        <v>0</v>
      </c>
      <c r="Z222" s="276">
        <f>SUMIFS('PCO Log'!$E45:$SJ45,'PCO Log'!$E$8:$SJ$8,'Graph Data'!Z$187,'PCO Log'!$E$4:$SJ$4,"&lt;&gt;Bid Package")</f>
        <v>0</v>
      </c>
      <c r="AA222" s="276">
        <f>SUMIFS('PCO Log'!$E45:$SJ45,'PCO Log'!$E$8:$SJ$8,'Graph Data'!AA$187,'PCO Log'!$E$4:$SJ$4,"&lt;&gt;Bid Package")</f>
        <v>0</v>
      </c>
      <c r="AB222" s="276">
        <f>SUMIFS('PCO Log'!$E45:$SJ45,'PCO Log'!$E$8:$SJ$8,'Graph Data'!AB$187,'PCO Log'!$E$4:$SJ$4,"&lt;&gt;Bid Package")</f>
        <v>0</v>
      </c>
      <c r="AC222" s="276">
        <f>SUMIFS('PCO Log'!$E45:$SJ45,'PCO Log'!$E$8:$SJ$8,'Graph Data'!AC$187,'PCO Log'!$E$4:$SJ$4,"&lt;&gt;Bid Package")</f>
        <v>0</v>
      </c>
      <c r="AD222" s="276">
        <f>SUMIFS('PCO Log'!$E45:$SJ45,'PCO Log'!$E$8:$SJ$8,'Graph Data'!AD$187,'PCO Log'!$E$4:$SJ$4,"&lt;&gt;Bid Package")</f>
        <v>0</v>
      </c>
      <c r="AE222" s="276">
        <f>SUMIFS('PCO Log'!$E45:$SJ45,'PCO Log'!$E$8:$SJ$8,'Graph Data'!AE$187,'PCO Log'!$E$4:$SJ$4,"&lt;&gt;Bid Package")</f>
        <v>0</v>
      </c>
      <c r="AF222" s="276">
        <f>SUMIFS('PCO Log'!$E45:$SJ45,'PCO Log'!$E$8:$SJ$8,'Graph Data'!AF$187,'PCO Log'!$E$4:$SJ$4,"&lt;&gt;Bid Package")</f>
        <v>0</v>
      </c>
      <c r="AG222" s="276">
        <f>SUMIFS('PCO Log'!$E45:$SJ45,'PCO Log'!$E$8:$SJ$8,'Graph Data'!AG$187,'PCO Log'!$E$4:$SJ$4,"&lt;&gt;Bid Package")</f>
        <v>0</v>
      </c>
      <c r="AH222" s="276">
        <f>SUMIFS('PCO Log'!$E45:$SJ45,'PCO Log'!$E$8:$SJ$8,'Graph Data'!AH$187,'PCO Log'!$E$4:$SJ$4,"&lt;&gt;Bid Package")</f>
        <v>0</v>
      </c>
      <c r="AI222" s="276">
        <f>SUMIFS('PCO Log'!$E45:$SJ45,'PCO Log'!$E$8:$SJ$8,'Graph Data'!AI$187,'PCO Log'!$E$4:$SJ$4,"&lt;&gt;Bid Package")</f>
        <v>0</v>
      </c>
      <c r="AJ222" s="276">
        <f>SUMIFS('PCO Log'!$E45:$SJ45,'PCO Log'!$E$8:$SJ$8,'Graph Data'!AJ$187,'PCO Log'!$E$4:$SJ$4,"&lt;&gt;Bid Package")</f>
        <v>0</v>
      </c>
      <c r="AK222" s="276">
        <f>SUMIFS('PCO Log'!$E45:$SJ45,'PCO Log'!$E$8:$SJ$8,'Graph Data'!AK$187,'PCO Log'!$E$4:$SJ$4,"&lt;&gt;Bid Package")</f>
        <v>0</v>
      </c>
      <c r="AL222" s="276">
        <f>SUMIFS('PCO Log'!$E45:$SJ45,'PCO Log'!$E$8:$SJ$8,'Graph Data'!AL$187,'PCO Log'!$E$4:$SJ$4,"&lt;&gt;Bid Package")</f>
        <v>0</v>
      </c>
      <c r="AM222" s="276">
        <f>SUMIFS('PCO Log'!$E45:$SJ45,'PCO Log'!$E$8:$SJ$8,'Graph Data'!AM$187,'PCO Log'!$E$4:$SJ$4,"&lt;&gt;Bid Package")</f>
        <v>0</v>
      </c>
      <c r="AN222" s="276">
        <f>SUMIFS('PCO Log'!$E45:$SJ45,'PCO Log'!$E$8:$SJ$8,'Graph Data'!AN$187,'PCO Log'!$E$4:$SJ$4,"&lt;&gt;Bid Package")</f>
        <v>0</v>
      </c>
      <c r="AO222" s="276">
        <f>SUMIFS('PCO Log'!$E45:$SJ45,'PCO Log'!$E$8:$SJ$8,'Graph Data'!AO$187,'PCO Log'!$E$4:$SJ$4,"&lt;&gt;Bid Package")</f>
        <v>0</v>
      </c>
      <c r="AP222" s="276">
        <f>SUMIFS('PCO Log'!$E45:$SJ45,'PCO Log'!$E$8:$SJ$8,'Graph Data'!AP$187,'PCO Log'!$E$4:$SJ$4,"&lt;&gt;Bid Package")</f>
        <v>0</v>
      </c>
      <c r="AQ222" s="276">
        <f>SUMIFS('PCO Log'!$E45:$SJ45,'PCO Log'!$E$8:$SJ$8,'Graph Data'!AQ$187,'PCO Log'!$E$4:$SJ$4,"&lt;&gt;Bid Package")</f>
        <v>0</v>
      </c>
      <c r="AR222" s="276">
        <f>SUMIFS('PCO Log'!$E45:$SJ45,'PCO Log'!$E$8:$SJ$8,'Graph Data'!AR$187,'PCO Log'!$E$4:$SJ$4,"&lt;&gt;Bid Package")</f>
        <v>0</v>
      </c>
      <c r="AS222" s="276">
        <f>SUMIFS('PCO Log'!$E45:$SJ45,'PCO Log'!$E$8:$SJ$8,'Graph Data'!AS$187,'PCO Log'!$E$4:$SJ$4,"&lt;&gt;Bid Package")</f>
        <v>0</v>
      </c>
      <c r="AT222" s="276">
        <f>SUMIFS('PCO Log'!$E45:$SJ45,'PCO Log'!$E$8:$SJ$8,'Graph Data'!AT$187,'PCO Log'!$E$4:$SJ$4,"&lt;&gt;Bid Package")</f>
        <v>0</v>
      </c>
      <c r="AU222" s="276">
        <f>SUMIFS('PCO Log'!$E45:$SJ45,'PCO Log'!$E$8:$SJ$8,'Graph Data'!AU$187,'PCO Log'!$E$4:$SJ$4,"&lt;&gt;Bid Package")</f>
        <v>0</v>
      </c>
      <c r="AV222" s="276">
        <f>SUMIFS('PCO Log'!$E45:$SJ45,'PCO Log'!$E$8:$SJ$8,'Graph Data'!AV$187,'PCO Log'!$E$4:$SJ$4,"&lt;&gt;Bid Package")</f>
        <v>0</v>
      </c>
      <c r="AW222" s="276">
        <f>SUMIFS('PCO Log'!$E45:$SJ45,'PCO Log'!$E$8:$SJ$8,'Graph Data'!AW$187,'PCO Log'!$E$4:$SJ$4,"&lt;&gt;Bid Package")</f>
        <v>0</v>
      </c>
      <c r="AX222" s="276">
        <f>SUMIFS('PCO Log'!$E45:$SJ45,'PCO Log'!$E$8:$SJ$8,'Graph Data'!AX$187,'PCO Log'!$E$4:$SJ$4,"&lt;&gt;Bid Package")</f>
        <v>0</v>
      </c>
      <c r="AY222" s="276">
        <f>SUMIFS('PCO Log'!$E45:$SJ45,'PCO Log'!$E$8:$SJ$8,'Graph Data'!AY$187,'PCO Log'!$E$4:$SJ$4,"&lt;&gt;Bid Package")</f>
        <v>0</v>
      </c>
      <c r="AZ222" s="276">
        <f>SUMIFS('PCO Log'!$E45:$SJ45,'PCO Log'!$E$8:$SJ$8,'Graph Data'!AZ$187,'PCO Log'!$E$4:$SJ$4,"&lt;&gt;Bid Package")</f>
        <v>0</v>
      </c>
      <c r="BA222" s="276">
        <f>SUMIFS('PCO Log'!$E45:$SJ45,'PCO Log'!$E$8:$SJ$8,'Graph Data'!BA$187,'PCO Log'!$E$4:$SJ$4,"&lt;&gt;Bid Package")</f>
        <v>0</v>
      </c>
      <c r="BB222" s="276">
        <f>SUMIFS('PCO Log'!$E45:$SJ45,'PCO Log'!$E$8:$SJ$8,'Graph Data'!BB$187,'PCO Log'!$E$4:$SJ$4,"&lt;&gt;Bid Package")</f>
        <v>0</v>
      </c>
      <c r="BC222" s="276">
        <f>SUMIFS('PCO Log'!$E45:$SJ45,'PCO Log'!$E$8:$SJ$8,'Graph Data'!BC$187,'PCO Log'!$E$4:$SJ$4,"&lt;&gt;Bid Package")</f>
        <v>0</v>
      </c>
      <c r="BD222" s="276">
        <f>SUMIFS('PCO Log'!$E45:$SJ45,'PCO Log'!$E$8:$SJ$8,'Graph Data'!BD$187,'PCO Log'!$E$4:$SJ$4,"&lt;&gt;Bid Package")</f>
        <v>0</v>
      </c>
      <c r="BE222" s="276">
        <f>SUMIFS('PCO Log'!$E45:$SJ45,'PCO Log'!$E$8:$SJ$8,'Graph Data'!BE$187,'PCO Log'!$E$4:$SJ$4,"&lt;&gt;Bid Package")</f>
        <v>0</v>
      </c>
      <c r="BF222" s="276">
        <f>SUMIFS('PCO Log'!$E45:$SJ45,'PCO Log'!$E$8:$SJ$8,'Graph Data'!BF$187,'PCO Log'!$E$4:$SJ$4,"&lt;&gt;Bid Package")</f>
        <v>0</v>
      </c>
      <c r="BG222" s="276">
        <f>SUMIFS('PCO Log'!$E45:$SJ45,'PCO Log'!$E$8:$SJ$8,'Graph Data'!BG$187,'PCO Log'!$E$4:$SJ$4,"&lt;&gt;Bid Package")</f>
        <v>0</v>
      </c>
      <c r="BH222" s="276">
        <f>SUMIFS('PCO Log'!$E45:$SJ45,'PCO Log'!$E$8:$SJ$8,'Graph Data'!BH$187,'PCO Log'!$E$4:$SJ$4,"&lt;&gt;Bid Package")</f>
        <v>0</v>
      </c>
      <c r="BI222" s="276">
        <f>SUMIFS('PCO Log'!$E45:$SJ45,'PCO Log'!$E$8:$SJ$8,'Graph Data'!BI$187,'PCO Log'!$E$4:$SJ$4,"&lt;&gt;Bid Package")</f>
        <v>0</v>
      </c>
      <c r="BJ222" s="276">
        <f>SUMIFS('PCO Log'!$E45:$SJ45,'PCO Log'!$E$8:$SJ$8,'Graph Data'!BJ$187,'PCO Log'!$E$4:$SJ$4,"&lt;&gt;Bid Package")</f>
        <v>0</v>
      </c>
      <c r="BK222" s="276">
        <f>SUMIFS('PCO Log'!$E45:$SJ45,'PCO Log'!$E$8:$SJ$8,'Graph Data'!BK$187,'PCO Log'!$E$4:$SJ$4,"&lt;&gt;Bid Package")</f>
        <v>0</v>
      </c>
      <c r="BL222" s="276">
        <f>SUMIFS('PCO Log'!$E45:$SJ45,'PCO Log'!$E$8:$SJ$8,'Graph Data'!BL$187,'PCO Log'!$E$4:$SJ$4,"&lt;&gt;Bid Package")</f>
        <v>0</v>
      </c>
      <c r="BM222" s="276">
        <f>SUMIFS('PCO Log'!$E45:$SJ45,'PCO Log'!$E$8:$SJ$8,'Graph Data'!BM$187,'PCO Log'!$E$4:$SJ$4,"&lt;&gt;Bid Package")</f>
        <v>0</v>
      </c>
      <c r="BN222" s="276">
        <f>SUMIFS('PCO Log'!$E45:$SJ45,'PCO Log'!$E$8:$SJ$8,'Graph Data'!BN$187,'PCO Log'!$E$4:$SJ$4,"&lt;&gt;Bid Package")</f>
        <v>0</v>
      </c>
      <c r="BO222" s="276">
        <f>SUMIFS('PCO Log'!$E45:$SJ45,'PCO Log'!$E$8:$SJ$8,'Graph Data'!BO$187,'PCO Log'!$E$4:$SJ$4,"&lt;&gt;Bid Package")</f>
        <v>0</v>
      </c>
      <c r="BP222" s="276">
        <f>SUMIFS('PCO Log'!$E45:$SJ45,'PCO Log'!$E$8:$SJ$8,'Graph Data'!BP$187,'PCO Log'!$E$4:$SJ$4,"&lt;&gt;Bid Package")</f>
        <v>0</v>
      </c>
      <c r="BQ222" s="276">
        <f>SUMIFS('PCO Log'!$E45:$SJ45,'PCO Log'!$E$8:$SJ$8,'Graph Data'!BQ$187,'PCO Log'!$E$4:$SJ$4,"&lt;&gt;Bid Package")</f>
        <v>0</v>
      </c>
      <c r="BR222" s="276">
        <f>SUMIFS('PCO Log'!$E45:$SJ45,'PCO Log'!$E$8:$SJ$8,'Graph Data'!BR$187,'PCO Log'!$E$4:$SJ$4,"&lt;&gt;Bid Package")</f>
        <v>0</v>
      </c>
      <c r="BS222" s="276">
        <f>SUMIFS('PCO Log'!$E45:$SJ45,'PCO Log'!$E$8:$SJ$8,'Graph Data'!BS$187,'PCO Log'!$E$4:$SJ$4,"&lt;&gt;Bid Package")</f>
        <v>0</v>
      </c>
      <c r="BT222" s="276">
        <f>SUMIFS('PCO Log'!$E45:$SJ45,'PCO Log'!$E$8:$SJ$8,'Graph Data'!BT$187,'PCO Log'!$E$4:$SJ$4,"&lt;&gt;Bid Package")</f>
        <v>0</v>
      </c>
      <c r="BU222" s="276">
        <f>SUMIFS('PCO Log'!$E45:$SJ45,'PCO Log'!$E$8:$SJ$8,'Graph Data'!BU$187,'PCO Log'!$E$4:$SJ$4,"&lt;&gt;Bid Package")</f>
        <v>0</v>
      </c>
      <c r="BV222" s="276">
        <f>SUMIFS('PCO Log'!$E45:$SJ45,'PCO Log'!$E$8:$SJ$8,'Graph Data'!BV$187,'PCO Log'!$E$4:$SJ$4,"&lt;&gt;Bid Package")</f>
        <v>0</v>
      </c>
      <c r="BW222" s="276">
        <f>SUMIFS('PCO Log'!$E45:$SJ45,'PCO Log'!$E$8:$SJ$8,'Graph Data'!BW$187,'PCO Log'!$E$4:$SJ$4,"&lt;&gt;Bid Package")</f>
        <v>0</v>
      </c>
    </row>
    <row r="223" spans="1:75" x14ac:dyDescent="0.25">
      <c r="A223" s="273" t="s">
        <v>584</v>
      </c>
      <c r="B223" s="273">
        <f>'PCO Log'!HR6</f>
        <v>0</v>
      </c>
      <c r="C223" s="273">
        <f>'PCO Log'!HR4</f>
        <v>0</v>
      </c>
      <c r="D223" s="273">
        <f>'PCO Log'!HR7</f>
        <v>0</v>
      </c>
      <c r="E223" s="273">
        <f>'PCO Log'!HR3</f>
        <v>0</v>
      </c>
      <c r="F223" s="276">
        <f>'PCO Log'!HR9</f>
        <v>0</v>
      </c>
      <c r="G223" s="277">
        <f>'PCO Log'!HR5</f>
        <v>0</v>
      </c>
      <c r="J223" s="279"/>
      <c r="O223" s="273" t="str">
        <f t="shared" si="3"/>
        <v>Joint Sealants</v>
      </c>
      <c r="P223" s="276">
        <f>SUMIFS('PCO Log'!$E46:$SJ46,'PCO Log'!$E$8:$SJ$8,'Graph Data'!P$187,'PCO Log'!$E$4:$SJ$4,"&lt;&gt;Bid Package")</f>
        <v>0</v>
      </c>
      <c r="Q223" s="276">
        <f>SUMIFS('PCO Log'!$E46:$SJ46,'PCO Log'!$E$8:$SJ$8,'Graph Data'!Q$187,'PCO Log'!$E$4:$SJ$4,"&lt;&gt;Bid Package")</f>
        <v>0</v>
      </c>
      <c r="R223" s="276">
        <f>SUMIFS('PCO Log'!$E46:$SJ46,'PCO Log'!$E$8:$SJ$8,'Graph Data'!R$187,'PCO Log'!$E$4:$SJ$4,"&lt;&gt;Bid Package")</f>
        <v>0</v>
      </c>
      <c r="S223" s="276">
        <f>SUMIFS('PCO Log'!$E46:$SJ46,'PCO Log'!$E$8:$SJ$8,'Graph Data'!S$187,'PCO Log'!$E$4:$SJ$4,"&lt;&gt;Bid Package")</f>
        <v>0</v>
      </c>
      <c r="T223" s="276">
        <f>SUMIFS('PCO Log'!$E46:$SJ46,'PCO Log'!$E$8:$SJ$8,'Graph Data'!T$187,'PCO Log'!$E$4:$SJ$4,"&lt;&gt;Bid Package")</f>
        <v>0</v>
      </c>
      <c r="U223" s="276">
        <f>SUMIFS('PCO Log'!$E46:$SJ46,'PCO Log'!$E$8:$SJ$8,'Graph Data'!U$187,'PCO Log'!$E$4:$SJ$4,"&lt;&gt;Bid Package")</f>
        <v>0</v>
      </c>
      <c r="V223" s="276">
        <f>SUMIFS('PCO Log'!$E46:$SJ46,'PCO Log'!$E$8:$SJ$8,'Graph Data'!V$187,'PCO Log'!$E$4:$SJ$4,"&lt;&gt;Bid Package")</f>
        <v>0</v>
      </c>
      <c r="W223" s="276">
        <f>SUMIFS('PCO Log'!$E46:$SJ46,'PCO Log'!$E$8:$SJ$8,'Graph Data'!W$187,'PCO Log'!$E$4:$SJ$4,"&lt;&gt;Bid Package")</f>
        <v>0</v>
      </c>
      <c r="X223" s="276">
        <f>SUMIFS('PCO Log'!$E46:$SJ46,'PCO Log'!$E$8:$SJ$8,'Graph Data'!X$187,'PCO Log'!$E$4:$SJ$4,"&lt;&gt;Bid Package")</f>
        <v>0</v>
      </c>
      <c r="Y223" s="276">
        <f>SUMIFS('PCO Log'!$E46:$SJ46,'PCO Log'!$E$8:$SJ$8,'Graph Data'!Y$187,'PCO Log'!$E$4:$SJ$4,"&lt;&gt;Bid Package")</f>
        <v>0</v>
      </c>
      <c r="Z223" s="276">
        <f>SUMIFS('PCO Log'!$E46:$SJ46,'PCO Log'!$E$8:$SJ$8,'Graph Data'!Z$187,'PCO Log'!$E$4:$SJ$4,"&lt;&gt;Bid Package")</f>
        <v>0</v>
      </c>
      <c r="AA223" s="276">
        <f>SUMIFS('PCO Log'!$E46:$SJ46,'PCO Log'!$E$8:$SJ$8,'Graph Data'!AA$187,'PCO Log'!$E$4:$SJ$4,"&lt;&gt;Bid Package")</f>
        <v>0</v>
      </c>
      <c r="AB223" s="276">
        <f>SUMIFS('PCO Log'!$E46:$SJ46,'PCO Log'!$E$8:$SJ$8,'Graph Data'!AB$187,'PCO Log'!$E$4:$SJ$4,"&lt;&gt;Bid Package")</f>
        <v>0</v>
      </c>
      <c r="AC223" s="276">
        <f>SUMIFS('PCO Log'!$E46:$SJ46,'PCO Log'!$E$8:$SJ$8,'Graph Data'!AC$187,'PCO Log'!$E$4:$SJ$4,"&lt;&gt;Bid Package")</f>
        <v>0</v>
      </c>
      <c r="AD223" s="276">
        <f>SUMIFS('PCO Log'!$E46:$SJ46,'PCO Log'!$E$8:$SJ$8,'Graph Data'!AD$187,'PCO Log'!$E$4:$SJ$4,"&lt;&gt;Bid Package")</f>
        <v>0</v>
      </c>
      <c r="AE223" s="276">
        <f>SUMIFS('PCO Log'!$E46:$SJ46,'PCO Log'!$E$8:$SJ$8,'Graph Data'!AE$187,'PCO Log'!$E$4:$SJ$4,"&lt;&gt;Bid Package")</f>
        <v>0</v>
      </c>
      <c r="AF223" s="276">
        <f>SUMIFS('PCO Log'!$E46:$SJ46,'PCO Log'!$E$8:$SJ$8,'Graph Data'!AF$187,'PCO Log'!$E$4:$SJ$4,"&lt;&gt;Bid Package")</f>
        <v>0</v>
      </c>
      <c r="AG223" s="276">
        <f>SUMIFS('PCO Log'!$E46:$SJ46,'PCO Log'!$E$8:$SJ$8,'Graph Data'!AG$187,'PCO Log'!$E$4:$SJ$4,"&lt;&gt;Bid Package")</f>
        <v>0</v>
      </c>
      <c r="AH223" s="276">
        <f>SUMIFS('PCO Log'!$E46:$SJ46,'PCO Log'!$E$8:$SJ$8,'Graph Data'!AH$187,'PCO Log'!$E$4:$SJ$4,"&lt;&gt;Bid Package")</f>
        <v>0</v>
      </c>
      <c r="AI223" s="276">
        <f>SUMIFS('PCO Log'!$E46:$SJ46,'PCO Log'!$E$8:$SJ$8,'Graph Data'!AI$187,'PCO Log'!$E$4:$SJ$4,"&lt;&gt;Bid Package")</f>
        <v>0</v>
      </c>
      <c r="AJ223" s="276">
        <f>SUMIFS('PCO Log'!$E46:$SJ46,'PCO Log'!$E$8:$SJ$8,'Graph Data'!AJ$187,'PCO Log'!$E$4:$SJ$4,"&lt;&gt;Bid Package")</f>
        <v>0</v>
      </c>
      <c r="AK223" s="276">
        <f>SUMIFS('PCO Log'!$E46:$SJ46,'PCO Log'!$E$8:$SJ$8,'Graph Data'!AK$187,'PCO Log'!$E$4:$SJ$4,"&lt;&gt;Bid Package")</f>
        <v>0</v>
      </c>
      <c r="AL223" s="276">
        <f>SUMIFS('PCO Log'!$E46:$SJ46,'PCO Log'!$E$8:$SJ$8,'Graph Data'!AL$187,'PCO Log'!$E$4:$SJ$4,"&lt;&gt;Bid Package")</f>
        <v>0</v>
      </c>
      <c r="AM223" s="276">
        <f>SUMIFS('PCO Log'!$E46:$SJ46,'PCO Log'!$E$8:$SJ$8,'Graph Data'!AM$187,'PCO Log'!$E$4:$SJ$4,"&lt;&gt;Bid Package")</f>
        <v>0</v>
      </c>
      <c r="AN223" s="276">
        <f>SUMIFS('PCO Log'!$E46:$SJ46,'PCO Log'!$E$8:$SJ$8,'Graph Data'!AN$187,'PCO Log'!$E$4:$SJ$4,"&lt;&gt;Bid Package")</f>
        <v>0</v>
      </c>
      <c r="AO223" s="276">
        <f>SUMIFS('PCO Log'!$E46:$SJ46,'PCO Log'!$E$8:$SJ$8,'Graph Data'!AO$187,'PCO Log'!$E$4:$SJ$4,"&lt;&gt;Bid Package")</f>
        <v>0</v>
      </c>
      <c r="AP223" s="276">
        <f>SUMIFS('PCO Log'!$E46:$SJ46,'PCO Log'!$E$8:$SJ$8,'Graph Data'!AP$187,'PCO Log'!$E$4:$SJ$4,"&lt;&gt;Bid Package")</f>
        <v>0</v>
      </c>
      <c r="AQ223" s="276">
        <f>SUMIFS('PCO Log'!$E46:$SJ46,'PCO Log'!$E$8:$SJ$8,'Graph Data'!AQ$187,'PCO Log'!$E$4:$SJ$4,"&lt;&gt;Bid Package")</f>
        <v>0</v>
      </c>
      <c r="AR223" s="276">
        <f>SUMIFS('PCO Log'!$E46:$SJ46,'PCO Log'!$E$8:$SJ$8,'Graph Data'!AR$187,'PCO Log'!$E$4:$SJ$4,"&lt;&gt;Bid Package")</f>
        <v>0</v>
      </c>
      <c r="AS223" s="276">
        <f>SUMIFS('PCO Log'!$E46:$SJ46,'PCO Log'!$E$8:$SJ$8,'Graph Data'!AS$187,'PCO Log'!$E$4:$SJ$4,"&lt;&gt;Bid Package")</f>
        <v>0</v>
      </c>
      <c r="AT223" s="276">
        <f>SUMIFS('PCO Log'!$E46:$SJ46,'PCO Log'!$E$8:$SJ$8,'Graph Data'!AT$187,'PCO Log'!$E$4:$SJ$4,"&lt;&gt;Bid Package")</f>
        <v>0</v>
      </c>
      <c r="AU223" s="276">
        <f>SUMIFS('PCO Log'!$E46:$SJ46,'PCO Log'!$E$8:$SJ$8,'Graph Data'!AU$187,'PCO Log'!$E$4:$SJ$4,"&lt;&gt;Bid Package")</f>
        <v>0</v>
      </c>
      <c r="AV223" s="276">
        <f>SUMIFS('PCO Log'!$E46:$SJ46,'PCO Log'!$E$8:$SJ$8,'Graph Data'!AV$187,'PCO Log'!$E$4:$SJ$4,"&lt;&gt;Bid Package")</f>
        <v>0</v>
      </c>
      <c r="AW223" s="276">
        <f>SUMIFS('PCO Log'!$E46:$SJ46,'PCO Log'!$E$8:$SJ$8,'Graph Data'!AW$187,'PCO Log'!$E$4:$SJ$4,"&lt;&gt;Bid Package")</f>
        <v>0</v>
      </c>
      <c r="AX223" s="276">
        <f>SUMIFS('PCO Log'!$E46:$SJ46,'PCO Log'!$E$8:$SJ$8,'Graph Data'!AX$187,'PCO Log'!$E$4:$SJ$4,"&lt;&gt;Bid Package")</f>
        <v>0</v>
      </c>
      <c r="AY223" s="276">
        <f>SUMIFS('PCO Log'!$E46:$SJ46,'PCO Log'!$E$8:$SJ$8,'Graph Data'!AY$187,'PCO Log'!$E$4:$SJ$4,"&lt;&gt;Bid Package")</f>
        <v>0</v>
      </c>
      <c r="AZ223" s="276">
        <f>SUMIFS('PCO Log'!$E46:$SJ46,'PCO Log'!$E$8:$SJ$8,'Graph Data'!AZ$187,'PCO Log'!$E$4:$SJ$4,"&lt;&gt;Bid Package")</f>
        <v>0</v>
      </c>
      <c r="BA223" s="276">
        <f>SUMIFS('PCO Log'!$E46:$SJ46,'PCO Log'!$E$8:$SJ$8,'Graph Data'!BA$187,'PCO Log'!$E$4:$SJ$4,"&lt;&gt;Bid Package")</f>
        <v>0</v>
      </c>
      <c r="BB223" s="276">
        <f>SUMIFS('PCO Log'!$E46:$SJ46,'PCO Log'!$E$8:$SJ$8,'Graph Data'!BB$187,'PCO Log'!$E$4:$SJ$4,"&lt;&gt;Bid Package")</f>
        <v>0</v>
      </c>
      <c r="BC223" s="276">
        <f>SUMIFS('PCO Log'!$E46:$SJ46,'PCO Log'!$E$8:$SJ$8,'Graph Data'!BC$187,'PCO Log'!$E$4:$SJ$4,"&lt;&gt;Bid Package")</f>
        <v>0</v>
      </c>
      <c r="BD223" s="276">
        <f>SUMIFS('PCO Log'!$E46:$SJ46,'PCO Log'!$E$8:$SJ$8,'Graph Data'!BD$187,'PCO Log'!$E$4:$SJ$4,"&lt;&gt;Bid Package")</f>
        <v>0</v>
      </c>
      <c r="BE223" s="276">
        <f>SUMIFS('PCO Log'!$E46:$SJ46,'PCO Log'!$E$8:$SJ$8,'Graph Data'!BE$187,'PCO Log'!$E$4:$SJ$4,"&lt;&gt;Bid Package")</f>
        <v>0</v>
      </c>
      <c r="BF223" s="276">
        <f>SUMIFS('PCO Log'!$E46:$SJ46,'PCO Log'!$E$8:$SJ$8,'Graph Data'!BF$187,'PCO Log'!$E$4:$SJ$4,"&lt;&gt;Bid Package")</f>
        <v>0</v>
      </c>
      <c r="BG223" s="276">
        <f>SUMIFS('PCO Log'!$E46:$SJ46,'PCO Log'!$E$8:$SJ$8,'Graph Data'!BG$187,'PCO Log'!$E$4:$SJ$4,"&lt;&gt;Bid Package")</f>
        <v>0</v>
      </c>
      <c r="BH223" s="276">
        <f>SUMIFS('PCO Log'!$E46:$SJ46,'PCO Log'!$E$8:$SJ$8,'Graph Data'!BH$187,'PCO Log'!$E$4:$SJ$4,"&lt;&gt;Bid Package")</f>
        <v>0</v>
      </c>
      <c r="BI223" s="276">
        <f>SUMIFS('PCO Log'!$E46:$SJ46,'PCO Log'!$E$8:$SJ$8,'Graph Data'!BI$187,'PCO Log'!$E$4:$SJ$4,"&lt;&gt;Bid Package")</f>
        <v>0</v>
      </c>
      <c r="BJ223" s="276">
        <f>SUMIFS('PCO Log'!$E46:$SJ46,'PCO Log'!$E$8:$SJ$8,'Graph Data'!BJ$187,'PCO Log'!$E$4:$SJ$4,"&lt;&gt;Bid Package")</f>
        <v>0</v>
      </c>
      <c r="BK223" s="276">
        <f>SUMIFS('PCO Log'!$E46:$SJ46,'PCO Log'!$E$8:$SJ$8,'Graph Data'!BK$187,'PCO Log'!$E$4:$SJ$4,"&lt;&gt;Bid Package")</f>
        <v>0</v>
      </c>
      <c r="BL223" s="276">
        <f>SUMIFS('PCO Log'!$E46:$SJ46,'PCO Log'!$E$8:$SJ$8,'Graph Data'!BL$187,'PCO Log'!$E$4:$SJ$4,"&lt;&gt;Bid Package")</f>
        <v>0</v>
      </c>
      <c r="BM223" s="276">
        <f>SUMIFS('PCO Log'!$E46:$SJ46,'PCO Log'!$E$8:$SJ$8,'Graph Data'!BM$187,'PCO Log'!$E$4:$SJ$4,"&lt;&gt;Bid Package")</f>
        <v>0</v>
      </c>
      <c r="BN223" s="276">
        <f>SUMIFS('PCO Log'!$E46:$SJ46,'PCO Log'!$E$8:$SJ$8,'Graph Data'!BN$187,'PCO Log'!$E$4:$SJ$4,"&lt;&gt;Bid Package")</f>
        <v>0</v>
      </c>
      <c r="BO223" s="276">
        <f>SUMIFS('PCO Log'!$E46:$SJ46,'PCO Log'!$E$8:$SJ$8,'Graph Data'!BO$187,'PCO Log'!$E$4:$SJ$4,"&lt;&gt;Bid Package")</f>
        <v>0</v>
      </c>
      <c r="BP223" s="276">
        <f>SUMIFS('PCO Log'!$E46:$SJ46,'PCO Log'!$E$8:$SJ$8,'Graph Data'!BP$187,'PCO Log'!$E$4:$SJ$4,"&lt;&gt;Bid Package")</f>
        <v>0</v>
      </c>
      <c r="BQ223" s="276">
        <f>SUMIFS('PCO Log'!$E46:$SJ46,'PCO Log'!$E$8:$SJ$8,'Graph Data'!BQ$187,'PCO Log'!$E$4:$SJ$4,"&lt;&gt;Bid Package")</f>
        <v>0</v>
      </c>
      <c r="BR223" s="276">
        <f>SUMIFS('PCO Log'!$E46:$SJ46,'PCO Log'!$E$8:$SJ$8,'Graph Data'!BR$187,'PCO Log'!$E$4:$SJ$4,"&lt;&gt;Bid Package")</f>
        <v>0</v>
      </c>
      <c r="BS223" s="276">
        <f>SUMIFS('PCO Log'!$E46:$SJ46,'PCO Log'!$E$8:$SJ$8,'Graph Data'!BS$187,'PCO Log'!$E$4:$SJ$4,"&lt;&gt;Bid Package")</f>
        <v>0</v>
      </c>
      <c r="BT223" s="276">
        <f>SUMIFS('PCO Log'!$E46:$SJ46,'PCO Log'!$E$8:$SJ$8,'Graph Data'!BT$187,'PCO Log'!$E$4:$SJ$4,"&lt;&gt;Bid Package")</f>
        <v>0</v>
      </c>
      <c r="BU223" s="276">
        <f>SUMIFS('PCO Log'!$E46:$SJ46,'PCO Log'!$E$8:$SJ$8,'Graph Data'!BU$187,'PCO Log'!$E$4:$SJ$4,"&lt;&gt;Bid Package")</f>
        <v>0</v>
      </c>
      <c r="BV223" s="276">
        <f>SUMIFS('PCO Log'!$E46:$SJ46,'PCO Log'!$E$8:$SJ$8,'Graph Data'!BV$187,'PCO Log'!$E$4:$SJ$4,"&lt;&gt;Bid Package")</f>
        <v>0</v>
      </c>
      <c r="BW223" s="276">
        <f>SUMIFS('PCO Log'!$E46:$SJ46,'PCO Log'!$E$8:$SJ$8,'Graph Data'!BW$187,'PCO Log'!$E$4:$SJ$4,"&lt;&gt;Bid Package")</f>
        <v>0</v>
      </c>
    </row>
    <row r="224" spans="1:75" x14ac:dyDescent="0.25">
      <c r="A224" s="273" t="s">
        <v>585</v>
      </c>
      <c r="B224" s="273">
        <f>'PCO Log'!HS6</f>
        <v>0</v>
      </c>
      <c r="C224" s="273">
        <f>'PCO Log'!HS4</f>
        <v>0</v>
      </c>
      <c r="D224" s="273">
        <f>'PCO Log'!HS7</f>
        <v>0</v>
      </c>
      <c r="E224" s="273">
        <f>'PCO Log'!HS3</f>
        <v>0</v>
      </c>
      <c r="F224" s="276">
        <f>'PCO Log'!HS9</f>
        <v>0</v>
      </c>
      <c r="G224" s="277">
        <f>'PCO Log'!HS5</f>
        <v>0</v>
      </c>
      <c r="J224" s="279"/>
      <c r="O224" s="273" t="str">
        <f t="shared" si="3"/>
        <v>Expansion Joints</v>
      </c>
      <c r="P224" s="276">
        <f>SUMIFS('PCO Log'!$E47:$SJ47,'PCO Log'!$E$8:$SJ$8,'Graph Data'!P$187,'PCO Log'!$E$4:$SJ$4,"&lt;&gt;Bid Package")</f>
        <v>0</v>
      </c>
      <c r="Q224" s="276">
        <f>SUMIFS('PCO Log'!$E47:$SJ47,'PCO Log'!$E$8:$SJ$8,'Graph Data'!Q$187,'PCO Log'!$E$4:$SJ$4,"&lt;&gt;Bid Package")</f>
        <v>0</v>
      </c>
      <c r="R224" s="276">
        <f>SUMIFS('PCO Log'!$E47:$SJ47,'PCO Log'!$E$8:$SJ$8,'Graph Data'!R$187,'PCO Log'!$E$4:$SJ$4,"&lt;&gt;Bid Package")</f>
        <v>0</v>
      </c>
      <c r="S224" s="276">
        <f>SUMIFS('PCO Log'!$E47:$SJ47,'PCO Log'!$E$8:$SJ$8,'Graph Data'!S$187,'PCO Log'!$E$4:$SJ$4,"&lt;&gt;Bid Package")</f>
        <v>0</v>
      </c>
      <c r="T224" s="276">
        <f>SUMIFS('PCO Log'!$E47:$SJ47,'PCO Log'!$E$8:$SJ$8,'Graph Data'!T$187,'PCO Log'!$E$4:$SJ$4,"&lt;&gt;Bid Package")</f>
        <v>0</v>
      </c>
      <c r="U224" s="276">
        <f>SUMIFS('PCO Log'!$E47:$SJ47,'PCO Log'!$E$8:$SJ$8,'Graph Data'!U$187,'PCO Log'!$E$4:$SJ$4,"&lt;&gt;Bid Package")</f>
        <v>0</v>
      </c>
      <c r="V224" s="276">
        <f>SUMIFS('PCO Log'!$E47:$SJ47,'PCO Log'!$E$8:$SJ$8,'Graph Data'!V$187,'PCO Log'!$E$4:$SJ$4,"&lt;&gt;Bid Package")</f>
        <v>0</v>
      </c>
      <c r="W224" s="276">
        <f>SUMIFS('PCO Log'!$E47:$SJ47,'PCO Log'!$E$8:$SJ$8,'Graph Data'!W$187,'PCO Log'!$E$4:$SJ$4,"&lt;&gt;Bid Package")</f>
        <v>0</v>
      </c>
      <c r="X224" s="276">
        <f>SUMIFS('PCO Log'!$E47:$SJ47,'PCO Log'!$E$8:$SJ$8,'Graph Data'!X$187,'PCO Log'!$E$4:$SJ$4,"&lt;&gt;Bid Package")</f>
        <v>0</v>
      </c>
      <c r="Y224" s="276">
        <f>SUMIFS('PCO Log'!$E47:$SJ47,'PCO Log'!$E$8:$SJ$8,'Graph Data'!Y$187,'PCO Log'!$E$4:$SJ$4,"&lt;&gt;Bid Package")</f>
        <v>0</v>
      </c>
      <c r="Z224" s="276">
        <f>SUMIFS('PCO Log'!$E47:$SJ47,'PCO Log'!$E$8:$SJ$8,'Graph Data'!Z$187,'PCO Log'!$E$4:$SJ$4,"&lt;&gt;Bid Package")</f>
        <v>0</v>
      </c>
      <c r="AA224" s="276">
        <f>SUMIFS('PCO Log'!$E47:$SJ47,'PCO Log'!$E$8:$SJ$8,'Graph Data'!AA$187,'PCO Log'!$E$4:$SJ$4,"&lt;&gt;Bid Package")</f>
        <v>0</v>
      </c>
      <c r="AB224" s="276">
        <f>SUMIFS('PCO Log'!$E47:$SJ47,'PCO Log'!$E$8:$SJ$8,'Graph Data'!AB$187,'PCO Log'!$E$4:$SJ$4,"&lt;&gt;Bid Package")</f>
        <v>0</v>
      </c>
      <c r="AC224" s="276">
        <f>SUMIFS('PCO Log'!$E47:$SJ47,'PCO Log'!$E$8:$SJ$8,'Graph Data'!AC$187,'PCO Log'!$E$4:$SJ$4,"&lt;&gt;Bid Package")</f>
        <v>0</v>
      </c>
      <c r="AD224" s="276">
        <f>SUMIFS('PCO Log'!$E47:$SJ47,'PCO Log'!$E$8:$SJ$8,'Graph Data'!AD$187,'PCO Log'!$E$4:$SJ$4,"&lt;&gt;Bid Package")</f>
        <v>0</v>
      </c>
      <c r="AE224" s="276">
        <f>SUMIFS('PCO Log'!$E47:$SJ47,'PCO Log'!$E$8:$SJ$8,'Graph Data'!AE$187,'PCO Log'!$E$4:$SJ$4,"&lt;&gt;Bid Package")</f>
        <v>0</v>
      </c>
      <c r="AF224" s="276">
        <f>SUMIFS('PCO Log'!$E47:$SJ47,'PCO Log'!$E$8:$SJ$8,'Graph Data'!AF$187,'PCO Log'!$E$4:$SJ$4,"&lt;&gt;Bid Package")</f>
        <v>0</v>
      </c>
      <c r="AG224" s="276">
        <f>SUMIFS('PCO Log'!$E47:$SJ47,'PCO Log'!$E$8:$SJ$8,'Graph Data'!AG$187,'PCO Log'!$E$4:$SJ$4,"&lt;&gt;Bid Package")</f>
        <v>0</v>
      </c>
      <c r="AH224" s="276">
        <f>SUMIFS('PCO Log'!$E47:$SJ47,'PCO Log'!$E$8:$SJ$8,'Graph Data'!AH$187,'PCO Log'!$E$4:$SJ$4,"&lt;&gt;Bid Package")</f>
        <v>0</v>
      </c>
      <c r="AI224" s="276">
        <f>SUMIFS('PCO Log'!$E47:$SJ47,'PCO Log'!$E$8:$SJ$8,'Graph Data'!AI$187,'PCO Log'!$E$4:$SJ$4,"&lt;&gt;Bid Package")</f>
        <v>0</v>
      </c>
      <c r="AJ224" s="276">
        <f>SUMIFS('PCO Log'!$E47:$SJ47,'PCO Log'!$E$8:$SJ$8,'Graph Data'!AJ$187,'PCO Log'!$E$4:$SJ$4,"&lt;&gt;Bid Package")</f>
        <v>0</v>
      </c>
      <c r="AK224" s="276">
        <f>SUMIFS('PCO Log'!$E47:$SJ47,'PCO Log'!$E$8:$SJ$8,'Graph Data'!AK$187,'PCO Log'!$E$4:$SJ$4,"&lt;&gt;Bid Package")</f>
        <v>0</v>
      </c>
      <c r="AL224" s="276">
        <f>SUMIFS('PCO Log'!$E47:$SJ47,'PCO Log'!$E$8:$SJ$8,'Graph Data'!AL$187,'PCO Log'!$E$4:$SJ$4,"&lt;&gt;Bid Package")</f>
        <v>0</v>
      </c>
      <c r="AM224" s="276">
        <f>SUMIFS('PCO Log'!$E47:$SJ47,'PCO Log'!$E$8:$SJ$8,'Graph Data'!AM$187,'PCO Log'!$E$4:$SJ$4,"&lt;&gt;Bid Package")</f>
        <v>0</v>
      </c>
      <c r="AN224" s="276">
        <f>SUMIFS('PCO Log'!$E47:$SJ47,'PCO Log'!$E$8:$SJ$8,'Graph Data'!AN$187,'PCO Log'!$E$4:$SJ$4,"&lt;&gt;Bid Package")</f>
        <v>0</v>
      </c>
      <c r="AO224" s="276">
        <f>SUMIFS('PCO Log'!$E47:$SJ47,'PCO Log'!$E$8:$SJ$8,'Graph Data'!AO$187,'PCO Log'!$E$4:$SJ$4,"&lt;&gt;Bid Package")</f>
        <v>0</v>
      </c>
      <c r="AP224" s="276">
        <f>SUMIFS('PCO Log'!$E47:$SJ47,'PCO Log'!$E$8:$SJ$8,'Graph Data'!AP$187,'PCO Log'!$E$4:$SJ$4,"&lt;&gt;Bid Package")</f>
        <v>0</v>
      </c>
      <c r="AQ224" s="276">
        <f>SUMIFS('PCO Log'!$E47:$SJ47,'PCO Log'!$E$8:$SJ$8,'Graph Data'!AQ$187,'PCO Log'!$E$4:$SJ$4,"&lt;&gt;Bid Package")</f>
        <v>0</v>
      </c>
      <c r="AR224" s="276">
        <f>SUMIFS('PCO Log'!$E47:$SJ47,'PCO Log'!$E$8:$SJ$8,'Graph Data'!AR$187,'PCO Log'!$E$4:$SJ$4,"&lt;&gt;Bid Package")</f>
        <v>0</v>
      </c>
      <c r="AS224" s="276">
        <f>SUMIFS('PCO Log'!$E47:$SJ47,'PCO Log'!$E$8:$SJ$8,'Graph Data'!AS$187,'PCO Log'!$E$4:$SJ$4,"&lt;&gt;Bid Package")</f>
        <v>0</v>
      </c>
      <c r="AT224" s="276">
        <f>SUMIFS('PCO Log'!$E47:$SJ47,'PCO Log'!$E$8:$SJ$8,'Graph Data'!AT$187,'PCO Log'!$E$4:$SJ$4,"&lt;&gt;Bid Package")</f>
        <v>0</v>
      </c>
      <c r="AU224" s="276">
        <f>SUMIFS('PCO Log'!$E47:$SJ47,'PCO Log'!$E$8:$SJ$8,'Graph Data'!AU$187,'PCO Log'!$E$4:$SJ$4,"&lt;&gt;Bid Package")</f>
        <v>0</v>
      </c>
      <c r="AV224" s="276">
        <f>SUMIFS('PCO Log'!$E47:$SJ47,'PCO Log'!$E$8:$SJ$8,'Graph Data'!AV$187,'PCO Log'!$E$4:$SJ$4,"&lt;&gt;Bid Package")</f>
        <v>0</v>
      </c>
      <c r="AW224" s="276">
        <f>SUMIFS('PCO Log'!$E47:$SJ47,'PCO Log'!$E$8:$SJ$8,'Graph Data'!AW$187,'PCO Log'!$E$4:$SJ$4,"&lt;&gt;Bid Package")</f>
        <v>0</v>
      </c>
      <c r="AX224" s="276">
        <f>SUMIFS('PCO Log'!$E47:$SJ47,'PCO Log'!$E$8:$SJ$8,'Graph Data'!AX$187,'PCO Log'!$E$4:$SJ$4,"&lt;&gt;Bid Package")</f>
        <v>0</v>
      </c>
      <c r="AY224" s="276">
        <f>SUMIFS('PCO Log'!$E47:$SJ47,'PCO Log'!$E$8:$SJ$8,'Graph Data'!AY$187,'PCO Log'!$E$4:$SJ$4,"&lt;&gt;Bid Package")</f>
        <v>0</v>
      </c>
      <c r="AZ224" s="276">
        <f>SUMIFS('PCO Log'!$E47:$SJ47,'PCO Log'!$E$8:$SJ$8,'Graph Data'!AZ$187,'PCO Log'!$E$4:$SJ$4,"&lt;&gt;Bid Package")</f>
        <v>0</v>
      </c>
      <c r="BA224" s="276">
        <f>SUMIFS('PCO Log'!$E47:$SJ47,'PCO Log'!$E$8:$SJ$8,'Graph Data'!BA$187,'PCO Log'!$E$4:$SJ$4,"&lt;&gt;Bid Package")</f>
        <v>0</v>
      </c>
      <c r="BB224" s="276">
        <f>SUMIFS('PCO Log'!$E47:$SJ47,'PCO Log'!$E$8:$SJ$8,'Graph Data'!BB$187,'PCO Log'!$E$4:$SJ$4,"&lt;&gt;Bid Package")</f>
        <v>0</v>
      </c>
      <c r="BC224" s="276">
        <f>SUMIFS('PCO Log'!$E47:$SJ47,'PCO Log'!$E$8:$SJ$8,'Graph Data'!BC$187,'PCO Log'!$E$4:$SJ$4,"&lt;&gt;Bid Package")</f>
        <v>0</v>
      </c>
      <c r="BD224" s="276">
        <f>SUMIFS('PCO Log'!$E47:$SJ47,'PCO Log'!$E$8:$SJ$8,'Graph Data'!BD$187,'PCO Log'!$E$4:$SJ$4,"&lt;&gt;Bid Package")</f>
        <v>0</v>
      </c>
      <c r="BE224" s="276">
        <f>SUMIFS('PCO Log'!$E47:$SJ47,'PCO Log'!$E$8:$SJ$8,'Graph Data'!BE$187,'PCO Log'!$E$4:$SJ$4,"&lt;&gt;Bid Package")</f>
        <v>0</v>
      </c>
      <c r="BF224" s="276">
        <f>SUMIFS('PCO Log'!$E47:$SJ47,'PCO Log'!$E$8:$SJ$8,'Graph Data'!BF$187,'PCO Log'!$E$4:$SJ$4,"&lt;&gt;Bid Package")</f>
        <v>0</v>
      </c>
      <c r="BG224" s="276">
        <f>SUMIFS('PCO Log'!$E47:$SJ47,'PCO Log'!$E$8:$SJ$8,'Graph Data'!BG$187,'PCO Log'!$E$4:$SJ$4,"&lt;&gt;Bid Package")</f>
        <v>0</v>
      </c>
      <c r="BH224" s="276">
        <f>SUMIFS('PCO Log'!$E47:$SJ47,'PCO Log'!$E$8:$SJ$8,'Graph Data'!BH$187,'PCO Log'!$E$4:$SJ$4,"&lt;&gt;Bid Package")</f>
        <v>0</v>
      </c>
      <c r="BI224" s="276">
        <f>SUMIFS('PCO Log'!$E47:$SJ47,'PCO Log'!$E$8:$SJ$8,'Graph Data'!BI$187,'PCO Log'!$E$4:$SJ$4,"&lt;&gt;Bid Package")</f>
        <v>0</v>
      </c>
      <c r="BJ224" s="276">
        <f>SUMIFS('PCO Log'!$E47:$SJ47,'PCO Log'!$E$8:$SJ$8,'Graph Data'!BJ$187,'PCO Log'!$E$4:$SJ$4,"&lt;&gt;Bid Package")</f>
        <v>0</v>
      </c>
      <c r="BK224" s="276">
        <f>SUMIFS('PCO Log'!$E47:$SJ47,'PCO Log'!$E$8:$SJ$8,'Graph Data'!BK$187,'PCO Log'!$E$4:$SJ$4,"&lt;&gt;Bid Package")</f>
        <v>0</v>
      </c>
      <c r="BL224" s="276">
        <f>SUMIFS('PCO Log'!$E47:$SJ47,'PCO Log'!$E$8:$SJ$8,'Graph Data'!BL$187,'PCO Log'!$E$4:$SJ$4,"&lt;&gt;Bid Package")</f>
        <v>0</v>
      </c>
      <c r="BM224" s="276">
        <f>SUMIFS('PCO Log'!$E47:$SJ47,'PCO Log'!$E$8:$SJ$8,'Graph Data'!BM$187,'PCO Log'!$E$4:$SJ$4,"&lt;&gt;Bid Package")</f>
        <v>0</v>
      </c>
      <c r="BN224" s="276">
        <f>SUMIFS('PCO Log'!$E47:$SJ47,'PCO Log'!$E$8:$SJ$8,'Graph Data'!BN$187,'PCO Log'!$E$4:$SJ$4,"&lt;&gt;Bid Package")</f>
        <v>0</v>
      </c>
      <c r="BO224" s="276">
        <f>SUMIFS('PCO Log'!$E47:$SJ47,'PCO Log'!$E$8:$SJ$8,'Graph Data'!BO$187,'PCO Log'!$E$4:$SJ$4,"&lt;&gt;Bid Package")</f>
        <v>0</v>
      </c>
      <c r="BP224" s="276">
        <f>SUMIFS('PCO Log'!$E47:$SJ47,'PCO Log'!$E$8:$SJ$8,'Graph Data'!BP$187,'PCO Log'!$E$4:$SJ$4,"&lt;&gt;Bid Package")</f>
        <v>0</v>
      </c>
      <c r="BQ224" s="276">
        <f>SUMIFS('PCO Log'!$E47:$SJ47,'PCO Log'!$E$8:$SJ$8,'Graph Data'!BQ$187,'PCO Log'!$E$4:$SJ$4,"&lt;&gt;Bid Package")</f>
        <v>0</v>
      </c>
      <c r="BR224" s="276">
        <f>SUMIFS('PCO Log'!$E47:$SJ47,'PCO Log'!$E$8:$SJ$8,'Graph Data'!BR$187,'PCO Log'!$E$4:$SJ$4,"&lt;&gt;Bid Package")</f>
        <v>0</v>
      </c>
      <c r="BS224" s="276">
        <f>SUMIFS('PCO Log'!$E47:$SJ47,'PCO Log'!$E$8:$SJ$8,'Graph Data'!BS$187,'PCO Log'!$E$4:$SJ$4,"&lt;&gt;Bid Package")</f>
        <v>0</v>
      </c>
      <c r="BT224" s="276">
        <f>SUMIFS('PCO Log'!$E47:$SJ47,'PCO Log'!$E$8:$SJ$8,'Graph Data'!BT$187,'PCO Log'!$E$4:$SJ$4,"&lt;&gt;Bid Package")</f>
        <v>0</v>
      </c>
      <c r="BU224" s="276">
        <f>SUMIFS('PCO Log'!$E47:$SJ47,'PCO Log'!$E$8:$SJ$8,'Graph Data'!BU$187,'PCO Log'!$E$4:$SJ$4,"&lt;&gt;Bid Package")</f>
        <v>0</v>
      </c>
      <c r="BV224" s="276">
        <f>SUMIFS('PCO Log'!$E47:$SJ47,'PCO Log'!$E$8:$SJ$8,'Graph Data'!BV$187,'PCO Log'!$E$4:$SJ$4,"&lt;&gt;Bid Package")</f>
        <v>0</v>
      </c>
      <c r="BW224" s="276">
        <f>SUMIFS('PCO Log'!$E47:$SJ47,'PCO Log'!$E$8:$SJ$8,'Graph Data'!BW$187,'PCO Log'!$E$4:$SJ$4,"&lt;&gt;Bid Package")</f>
        <v>0</v>
      </c>
    </row>
    <row r="225" spans="1:75" x14ac:dyDescent="0.25">
      <c r="A225" s="273" t="s">
        <v>586</v>
      </c>
      <c r="B225" s="273">
        <f>'PCO Log'!HT6</f>
        <v>0</v>
      </c>
      <c r="C225" s="273">
        <f>'PCO Log'!HT4</f>
        <v>0</v>
      </c>
      <c r="D225" s="273">
        <f>'PCO Log'!HT7</f>
        <v>0</v>
      </c>
      <c r="E225" s="273">
        <f>'PCO Log'!HT3</f>
        <v>0</v>
      </c>
      <c r="F225" s="276">
        <f>'PCO Log'!HT9</f>
        <v>0</v>
      </c>
      <c r="G225" s="277">
        <f>'PCO Log'!HT5</f>
        <v>0</v>
      </c>
      <c r="J225" s="279"/>
      <c r="O225" s="273" t="str">
        <f t="shared" si="3"/>
        <v>Doors, Frames &amp; Hardware</v>
      </c>
      <c r="P225" s="276">
        <f>SUMIFS('PCO Log'!$E48:$SJ48,'PCO Log'!$E$8:$SJ$8,'Graph Data'!P$187,'PCO Log'!$E$4:$SJ$4,"&lt;&gt;Bid Package")</f>
        <v>0</v>
      </c>
      <c r="Q225" s="276">
        <f>SUMIFS('PCO Log'!$E48:$SJ48,'PCO Log'!$E$8:$SJ$8,'Graph Data'!Q$187,'PCO Log'!$E$4:$SJ$4,"&lt;&gt;Bid Package")</f>
        <v>0</v>
      </c>
      <c r="R225" s="276">
        <f>SUMIFS('PCO Log'!$E48:$SJ48,'PCO Log'!$E$8:$SJ$8,'Graph Data'!R$187,'PCO Log'!$E$4:$SJ$4,"&lt;&gt;Bid Package")</f>
        <v>0</v>
      </c>
      <c r="S225" s="276">
        <f>SUMIFS('PCO Log'!$E48:$SJ48,'PCO Log'!$E$8:$SJ$8,'Graph Data'!S$187,'PCO Log'!$E$4:$SJ$4,"&lt;&gt;Bid Package")</f>
        <v>0</v>
      </c>
      <c r="T225" s="276">
        <f>SUMIFS('PCO Log'!$E48:$SJ48,'PCO Log'!$E$8:$SJ$8,'Graph Data'!T$187,'PCO Log'!$E$4:$SJ$4,"&lt;&gt;Bid Package")</f>
        <v>0</v>
      </c>
      <c r="U225" s="276">
        <f>SUMIFS('PCO Log'!$E48:$SJ48,'PCO Log'!$E$8:$SJ$8,'Graph Data'!U$187,'PCO Log'!$E$4:$SJ$4,"&lt;&gt;Bid Package")</f>
        <v>0</v>
      </c>
      <c r="V225" s="276">
        <f>SUMIFS('PCO Log'!$E48:$SJ48,'PCO Log'!$E$8:$SJ$8,'Graph Data'!V$187,'PCO Log'!$E$4:$SJ$4,"&lt;&gt;Bid Package")</f>
        <v>0</v>
      </c>
      <c r="W225" s="276">
        <f>SUMIFS('PCO Log'!$E48:$SJ48,'PCO Log'!$E$8:$SJ$8,'Graph Data'!W$187,'PCO Log'!$E$4:$SJ$4,"&lt;&gt;Bid Package")</f>
        <v>0</v>
      </c>
      <c r="X225" s="276">
        <f>SUMIFS('PCO Log'!$E48:$SJ48,'PCO Log'!$E$8:$SJ$8,'Graph Data'!X$187,'PCO Log'!$E$4:$SJ$4,"&lt;&gt;Bid Package")</f>
        <v>0</v>
      </c>
      <c r="Y225" s="276">
        <f>SUMIFS('PCO Log'!$E48:$SJ48,'PCO Log'!$E$8:$SJ$8,'Graph Data'!Y$187,'PCO Log'!$E$4:$SJ$4,"&lt;&gt;Bid Package")</f>
        <v>0</v>
      </c>
      <c r="Z225" s="276">
        <f>SUMIFS('PCO Log'!$E48:$SJ48,'PCO Log'!$E$8:$SJ$8,'Graph Data'!Z$187,'PCO Log'!$E$4:$SJ$4,"&lt;&gt;Bid Package")</f>
        <v>0</v>
      </c>
      <c r="AA225" s="276">
        <f>SUMIFS('PCO Log'!$E48:$SJ48,'PCO Log'!$E$8:$SJ$8,'Graph Data'!AA$187,'PCO Log'!$E$4:$SJ$4,"&lt;&gt;Bid Package")</f>
        <v>0</v>
      </c>
      <c r="AB225" s="276">
        <f>SUMIFS('PCO Log'!$E48:$SJ48,'PCO Log'!$E$8:$SJ$8,'Graph Data'!AB$187,'PCO Log'!$E$4:$SJ$4,"&lt;&gt;Bid Package")</f>
        <v>0</v>
      </c>
      <c r="AC225" s="276">
        <f>SUMIFS('PCO Log'!$E48:$SJ48,'PCO Log'!$E$8:$SJ$8,'Graph Data'!AC$187,'PCO Log'!$E$4:$SJ$4,"&lt;&gt;Bid Package")</f>
        <v>0</v>
      </c>
      <c r="AD225" s="276">
        <f>SUMIFS('PCO Log'!$E48:$SJ48,'PCO Log'!$E$8:$SJ$8,'Graph Data'!AD$187,'PCO Log'!$E$4:$SJ$4,"&lt;&gt;Bid Package")</f>
        <v>0</v>
      </c>
      <c r="AE225" s="276">
        <f>SUMIFS('PCO Log'!$E48:$SJ48,'PCO Log'!$E$8:$SJ$8,'Graph Data'!AE$187,'PCO Log'!$E$4:$SJ$4,"&lt;&gt;Bid Package")</f>
        <v>0</v>
      </c>
      <c r="AF225" s="276">
        <f>SUMIFS('PCO Log'!$E48:$SJ48,'PCO Log'!$E$8:$SJ$8,'Graph Data'!AF$187,'PCO Log'!$E$4:$SJ$4,"&lt;&gt;Bid Package")</f>
        <v>0</v>
      </c>
      <c r="AG225" s="276">
        <f>SUMIFS('PCO Log'!$E48:$SJ48,'PCO Log'!$E$8:$SJ$8,'Graph Data'!AG$187,'PCO Log'!$E$4:$SJ$4,"&lt;&gt;Bid Package")</f>
        <v>0</v>
      </c>
      <c r="AH225" s="276">
        <f>SUMIFS('PCO Log'!$E48:$SJ48,'PCO Log'!$E$8:$SJ$8,'Graph Data'!AH$187,'PCO Log'!$E$4:$SJ$4,"&lt;&gt;Bid Package")</f>
        <v>0</v>
      </c>
      <c r="AI225" s="276">
        <f>SUMIFS('PCO Log'!$E48:$SJ48,'PCO Log'!$E$8:$SJ$8,'Graph Data'!AI$187,'PCO Log'!$E$4:$SJ$4,"&lt;&gt;Bid Package")</f>
        <v>0</v>
      </c>
      <c r="AJ225" s="276">
        <f>SUMIFS('PCO Log'!$E48:$SJ48,'PCO Log'!$E$8:$SJ$8,'Graph Data'!AJ$187,'PCO Log'!$E$4:$SJ$4,"&lt;&gt;Bid Package")</f>
        <v>0</v>
      </c>
      <c r="AK225" s="276">
        <f>SUMIFS('PCO Log'!$E48:$SJ48,'PCO Log'!$E$8:$SJ$8,'Graph Data'!AK$187,'PCO Log'!$E$4:$SJ$4,"&lt;&gt;Bid Package")</f>
        <v>0</v>
      </c>
      <c r="AL225" s="276">
        <f>SUMIFS('PCO Log'!$E48:$SJ48,'PCO Log'!$E$8:$SJ$8,'Graph Data'!AL$187,'PCO Log'!$E$4:$SJ$4,"&lt;&gt;Bid Package")</f>
        <v>0</v>
      </c>
      <c r="AM225" s="276">
        <f>SUMIFS('PCO Log'!$E48:$SJ48,'PCO Log'!$E$8:$SJ$8,'Graph Data'!AM$187,'PCO Log'!$E$4:$SJ$4,"&lt;&gt;Bid Package")</f>
        <v>0</v>
      </c>
      <c r="AN225" s="276">
        <f>SUMIFS('PCO Log'!$E48:$SJ48,'PCO Log'!$E$8:$SJ$8,'Graph Data'!AN$187,'PCO Log'!$E$4:$SJ$4,"&lt;&gt;Bid Package")</f>
        <v>0</v>
      </c>
      <c r="AO225" s="276">
        <f>SUMIFS('PCO Log'!$E48:$SJ48,'PCO Log'!$E$8:$SJ$8,'Graph Data'!AO$187,'PCO Log'!$E$4:$SJ$4,"&lt;&gt;Bid Package")</f>
        <v>0</v>
      </c>
      <c r="AP225" s="276">
        <f>SUMIFS('PCO Log'!$E48:$SJ48,'PCO Log'!$E$8:$SJ$8,'Graph Data'!AP$187,'PCO Log'!$E$4:$SJ$4,"&lt;&gt;Bid Package")</f>
        <v>0</v>
      </c>
      <c r="AQ225" s="276">
        <f>SUMIFS('PCO Log'!$E48:$SJ48,'PCO Log'!$E$8:$SJ$8,'Graph Data'!AQ$187,'PCO Log'!$E$4:$SJ$4,"&lt;&gt;Bid Package")</f>
        <v>0</v>
      </c>
      <c r="AR225" s="276">
        <f>SUMIFS('PCO Log'!$E48:$SJ48,'PCO Log'!$E$8:$SJ$8,'Graph Data'!AR$187,'PCO Log'!$E$4:$SJ$4,"&lt;&gt;Bid Package")</f>
        <v>0</v>
      </c>
      <c r="AS225" s="276">
        <f>SUMIFS('PCO Log'!$E48:$SJ48,'PCO Log'!$E$8:$SJ$8,'Graph Data'!AS$187,'PCO Log'!$E$4:$SJ$4,"&lt;&gt;Bid Package")</f>
        <v>0</v>
      </c>
      <c r="AT225" s="276">
        <f>SUMIFS('PCO Log'!$E48:$SJ48,'PCO Log'!$E$8:$SJ$8,'Graph Data'!AT$187,'PCO Log'!$E$4:$SJ$4,"&lt;&gt;Bid Package")</f>
        <v>0</v>
      </c>
      <c r="AU225" s="276">
        <f>SUMIFS('PCO Log'!$E48:$SJ48,'PCO Log'!$E$8:$SJ$8,'Graph Data'!AU$187,'PCO Log'!$E$4:$SJ$4,"&lt;&gt;Bid Package")</f>
        <v>0</v>
      </c>
      <c r="AV225" s="276">
        <f>SUMIFS('PCO Log'!$E48:$SJ48,'PCO Log'!$E$8:$SJ$8,'Graph Data'!AV$187,'PCO Log'!$E$4:$SJ$4,"&lt;&gt;Bid Package")</f>
        <v>0</v>
      </c>
      <c r="AW225" s="276">
        <f>SUMIFS('PCO Log'!$E48:$SJ48,'PCO Log'!$E$8:$SJ$8,'Graph Data'!AW$187,'PCO Log'!$E$4:$SJ$4,"&lt;&gt;Bid Package")</f>
        <v>0</v>
      </c>
      <c r="AX225" s="276">
        <f>SUMIFS('PCO Log'!$E48:$SJ48,'PCO Log'!$E$8:$SJ$8,'Graph Data'!AX$187,'PCO Log'!$E$4:$SJ$4,"&lt;&gt;Bid Package")</f>
        <v>0</v>
      </c>
      <c r="AY225" s="276">
        <f>SUMIFS('PCO Log'!$E48:$SJ48,'PCO Log'!$E$8:$SJ$8,'Graph Data'!AY$187,'PCO Log'!$E$4:$SJ$4,"&lt;&gt;Bid Package")</f>
        <v>0</v>
      </c>
      <c r="AZ225" s="276">
        <f>SUMIFS('PCO Log'!$E48:$SJ48,'PCO Log'!$E$8:$SJ$8,'Graph Data'!AZ$187,'PCO Log'!$E$4:$SJ$4,"&lt;&gt;Bid Package")</f>
        <v>0</v>
      </c>
      <c r="BA225" s="276">
        <f>SUMIFS('PCO Log'!$E48:$SJ48,'PCO Log'!$E$8:$SJ$8,'Graph Data'!BA$187,'PCO Log'!$E$4:$SJ$4,"&lt;&gt;Bid Package")</f>
        <v>0</v>
      </c>
      <c r="BB225" s="276">
        <f>SUMIFS('PCO Log'!$E48:$SJ48,'PCO Log'!$E$8:$SJ$8,'Graph Data'!BB$187,'PCO Log'!$E$4:$SJ$4,"&lt;&gt;Bid Package")</f>
        <v>0</v>
      </c>
      <c r="BC225" s="276">
        <f>SUMIFS('PCO Log'!$E48:$SJ48,'PCO Log'!$E$8:$SJ$8,'Graph Data'!BC$187,'PCO Log'!$E$4:$SJ$4,"&lt;&gt;Bid Package")</f>
        <v>0</v>
      </c>
      <c r="BD225" s="276">
        <f>SUMIFS('PCO Log'!$E48:$SJ48,'PCO Log'!$E$8:$SJ$8,'Graph Data'!BD$187,'PCO Log'!$E$4:$SJ$4,"&lt;&gt;Bid Package")</f>
        <v>0</v>
      </c>
      <c r="BE225" s="276">
        <f>SUMIFS('PCO Log'!$E48:$SJ48,'PCO Log'!$E$8:$SJ$8,'Graph Data'!BE$187,'PCO Log'!$E$4:$SJ$4,"&lt;&gt;Bid Package")</f>
        <v>0</v>
      </c>
      <c r="BF225" s="276">
        <f>SUMIFS('PCO Log'!$E48:$SJ48,'PCO Log'!$E$8:$SJ$8,'Graph Data'!BF$187,'PCO Log'!$E$4:$SJ$4,"&lt;&gt;Bid Package")</f>
        <v>0</v>
      </c>
      <c r="BG225" s="276">
        <f>SUMIFS('PCO Log'!$E48:$SJ48,'PCO Log'!$E$8:$SJ$8,'Graph Data'!BG$187,'PCO Log'!$E$4:$SJ$4,"&lt;&gt;Bid Package")</f>
        <v>0</v>
      </c>
      <c r="BH225" s="276">
        <f>SUMIFS('PCO Log'!$E48:$SJ48,'PCO Log'!$E$8:$SJ$8,'Graph Data'!BH$187,'PCO Log'!$E$4:$SJ$4,"&lt;&gt;Bid Package")</f>
        <v>0</v>
      </c>
      <c r="BI225" s="276">
        <f>SUMIFS('PCO Log'!$E48:$SJ48,'PCO Log'!$E$8:$SJ$8,'Graph Data'!BI$187,'PCO Log'!$E$4:$SJ$4,"&lt;&gt;Bid Package")</f>
        <v>0</v>
      </c>
      <c r="BJ225" s="276">
        <f>SUMIFS('PCO Log'!$E48:$SJ48,'PCO Log'!$E$8:$SJ$8,'Graph Data'!BJ$187,'PCO Log'!$E$4:$SJ$4,"&lt;&gt;Bid Package")</f>
        <v>0</v>
      </c>
      <c r="BK225" s="276">
        <f>SUMIFS('PCO Log'!$E48:$SJ48,'PCO Log'!$E$8:$SJ$8,'Graph Data'!BK$187,'PCO Log'!$E$4:$SJ$4,"&lt;&gt;Bid Package")</f>
        <v>0</v>
      </c>
      <c r="BL225" s="276">
        <f>SUMIFS('PCO Log'!$E48:$SJ48,'PCO Log'!$E$8:$SJ$8,'Graph Data'!BL$187,'PCO Log'!$E$4:$SJ$4,"&lt;&gt;Bid Package")</f>
        <v>0</v>
      </c>
      <c r="BM225" s="276">
        <f>SUMIFS('PCO Log'!$E48:$SJ48,'PCO Log'!$E$8:$SJ$8,'Graph Data'!BM$187,'PCO Log'!$E$4:$SJ$4,"&lt;&gt;Bid Package")</f>
        <v>0</v>
      </c>
      <c r="BN225" s="276">
        <f>SUMIFS('PCO Log'!$E48:$SJ48,'PCO Log'!$E$8:$SJ$8,'Graph Data'!BN$187,'PCO Log'!$E$4:$SJ$4,"&lt;&gt;Bid Package")</f>
        <v>0</v>
      </c>
      <c r="BO225" s="276">
        <f>SUMIFS('PCO Log'!$E48:$SJ48,'PCO Log'!$E$8:$SJ$8,'Graph Data'!BO$187,'PCO Log'!$E$4:$SJ$4,"&lt;&gt;Bid Package")</f>
        <v>0</v>
      </c>
      <c r="BP225" s="276">
        <f>SUMIFS('PCO Log'!$E48:$SJ48,'PCO Log'!$E$8:$SJ$8,'Graph Data'!BP$187,'PCO Log'!$E$4:$SJ$4,"&lt;&gt;Bid Package")</f>
        <v>0</v>
      </c>
      <c r="BQ225" s="276">
        <f>SUMIFS('PCO Log'!$E48:$SJ48,'PCO Log'!$E$8:$SJ$8,'Graph Data'!BQ$187,'PCO Log'!$E$4:$SJ$4,"&lt;&gt;Bid Package")</f>
        <v>0</v>
      </c>
      <c r="BR225" s="276">
        <f>SUMIFS('PCO Log'!$E48:$SJ48,'PCO Log'!$E$8:$SJ$8,'Graph Data'!BR$187,'PCO Log'!$E$4:$SJ$4,"&lt;&gt;Bid Package")</f>
        <v>0</v>
      </c>
      <c r="BS225" s="276">
        <f>SUMIFS('PCO Log'!$E48:$SJ48,'PCO Log'!$E$8:$SJ$8,'Graph Data'!BS$187,'PCO Log'!$E$4:$SJ$4,"&lt;&gt;Bid Package")</f>
        <v>0</v>
      </c>
      <c r="BT225" s="276">
        <f>SUMIFS('PCO Log'!$E48:$SJ48,'PCO Log'!$E$8:$SJ$8,'Graph Data'!BT$187,'PCO Log'!$E$4:$SJ$4,"&lt;&gt;Bid Package")</f>
        <v>0</v>
      </c>
      <c r="BU225" s="276">
        <f>SUMIFS('PCO Log'!$E48:$SJ48,'PCO Log'!$E$8:$SJ$8,'Graph Data'!BU$187,'PCO Log'!$E$4:$SJ$4,"&lt;&gt;Bid Package")</f>
        <v>0</v>
      </c>
      <c r="BV225" s="276">
        <f>SUMIFS('PCO Log'!$E48:$SJ48,'PCO Log'!$E$8:$SJ$8,'Graph Data'!BV$187,'PCO Log'!$E$4:$SJ$4,"&lt;&gt;Bid Package")</f>
        <v>0</v>
      </c>
      <c r="BW225" s="276">
        <f>SUMIFS('PCO Log'!$E48:$SJ48,'PCO Log'!$E$8:$SJ$8,'Graph Data'!BW$187,'PCO Log'!$E$4:$SJ$4,"&lt;&gt;Bid Package")</f>
        <v>0</v>
      </c>
    </row>
    <row r="226" spans="1:75" x14ac:dyDescent="0.25">
      <c r="A226" s="273" t="s">
        <v>587</v>
      </c>
      <c r="B226" s="273">
        <f>'PCO Log'!HU6</f>
        <v>0</v>
      </c>
      <c r="C226" s="273">
        <f>'PCO Log'!HU4</f>
        <v>0</v>
      </c>
      <c r="D226" s="273">
        <f>'PCO Log'!HU7</f>
        <v>0</v>
      </c>
      <c r="E226" s="273">
        <f>'PCO Log'!HU3</f>
        <v>0</v>
      </c>
      <c r="F226" s="276">
        <f>'PCO Log'!HU9</f>
        <v>0</v>
      </c>
      <c r="G226" s="277">
        <f>'PCO Log'!HU5</f>
        <v>0</v>
      </c>
      <c r="J226" s="279"/>
      <c r="O226" s="273" t="str">
        <f t="shared" si="3"/>
        <v>Specialty Doors</v>
      </c>
      <c r="P226" s="276">
        <f>SUMIFS('PCO Log'!$E49:$SJ49,'PCO Log'!$E$8:$SJ$8,'Graph Data'!P$187,'PCO Log'!$E$4:$SJ$4,"&lt;&gt;Bid Package")</f>
        <v>0</v>
      </c>
      <c r="Q226" s="276">
        <f>SUMIFS('PCO Log'!$E49:$SJ49,'PCO Log'!$E$8:$SJ$8,'Graph Data'!Q$187,'PCO Log'!$E$4:$SJ$4,"&lt;&gt;Bid Package")</f>
        <v>0</v>
      </c>
      <c r="R226" s="276">
        <f>SUMIFS('PCO Log'!$E49:$SJ49,'PCO Log'!$E$8:$SJ$8,'Graph Data'!R$187,'PCO Log'!$E$4:$SJ$4,"&lt;&gt;Bid Package")</f>
        <v>0</v>
      </c>
      <c r="S226" s="276">
        <f>SUMIFS('PCO Log'!$E49:$SJ49,'PCO Log'!$E$8:$SJ$8,'Graph Data'!S$187,'PCO Log'!$E$4:$SJ$4,"&lt;&gt;Bid Package")</f>
        <v>0</v>
      </c>
      <c r="T226" s="276">
        <f>SUMIFS('PCO Log'!$E49:$SJ49,'PCO Log'!$E$8:$SJ$8,'Graph Data'!T$187,'PCO Log'!$E$4:$SJ$4,"&lt;&gt;Bid Package")</f>
        <v>0</v>
      </c>
      <c r="U226" s="276">
        <f>SUMIFS('PCO Log'!$E49:$SJ49,'PCO Log'!$E$8:$SJ$8,'Graph Data'!U$187,'PCO Log'!$E$4:$SJ$4,"&lt;&gt;Bid Package")</f>
        <v>0</v>
      </c>
      <c r="V226" s="276">
        <f>SUMIFS('PCO Log'!$E49:$SJ49,'PCO Log'!$E$8:$SJ$8,'Graph Data'!V$187,'PCO Log'!$E$4:$SJ$4,"&lt;&gt;Bid Package")</f>
        <v>0</v>
      </c>
      <c r="W226" s="276">
        <f>SUMIFS('PCO Log'!$E49:$SJ49,'PCO Log'!$E$8:$SJ$8,'Graph Data'!W$187,'PCO Log'!$E$4:$SJ$4,"&lt;&gt;Bid Package")</f>
        <v>0</v>
      </c>
      <c r="X226" s="276">
        <f>SUMIFS('PCO Log'!$E49:$SJ49,'PCO Log'!$E$8:$SJ$8,'Graph Data'!X$187,'PCO Log'!$E$4:$SJ$4,"&lt;&gt;Bid Package")</f>
        <v>0</v>
      </c>
      <c r="Y226" s="276">
        <f>SUMIFS('PCO Log'!$E49:$SJ49,'PCO Log'!$E$8:$SJ$8,'Graph Data'!Y$187,'PCO Log'!$E$4:$SJ$4,"&lt;&gt;Bid Package")</f>
        <v>0</v>
      </c>
      <c r="Z226" s="276">
        <f>SUMIFS('PCO Log'!$E49:$SJ49,'PCO Log'!$E$8:$SJ$8,'Graph Data'!Z$187,'PCO Log'!$E$4:$SJ$4,"&lt;&gt;Bid Package")</f>
        <v>0</v>
      </c>
      <c r="AA226" s="276">
        <f>SUMIFS('PCO Log'!$E49:$SJ49,'PCO Log'!$E$8:$SJ$8,'Graph Data'!AA$187,'PCO Log'!$E$4:$SJ$4,"&lt;&gt;Bid Package")</f>
        <v>0</v>
      </c>
      <c r="AB226" s="276">
        <f>SUMIFS('PCO Log'!$E49:$SJ49,'PCO Log'!$E$8:$SJ$8,'Graph Data'!AB$187,'PCO Log'!$E$4:$SJ$4,"&lt;&gt;Bid Package")</f>
        <v>0</v>
      </c>
      <c r="AC226" s="276">
        <f>SUMIFS('PCO Log'!$E49:$SJ49,'PCO Log'!$E$8:$SJ$8,'Graph Data'!AC$187,'PCO Log'!$E$4:$SJ$4,"&lt;&gt;Bid Package")</f>
        <v>0</v>
      </c>
      <c r="AD226" s="276">
        <f>SUMIFS('PCO Log'!$E49:$SJ49,'PCO Log'!$E$8:$SJ$8,'Graph Data'!AD$187,'PCO Log'!$E$4:$SJ$4,"&lt;&gt;Bid Package")</f>
        <v>0</v>
      </c>
      <c r="AE226" s="276">
        <f>SUMIFS('PCO Log'!$E49:$SJ49,'PCO Log'!$E$8:$SJ$8,'Graph Data'!AE$187,'PCO Log'!$E$4:$SJ$4,"&lt;&gt;Bid Package")</f>
        <v>0</v>
      </c>
      <c r="AF226" s="276">
        <f>SUMIFS('PCO Log'!$E49:$SJ49,'PCO Log'!$E$8:$SJ$8,'Graph Data'!AF$187,'PCO Log'!$E$4:$SJ$4,"&lt;&gt;Bid Package")</f>
        <v>0</v>
      </c>
      <c r="AG226" s="276">
        <f>SUMIFS('PCO Log'!$E49:$SJ49,'PCO Log'!$E$8:$SJ$8,'Graph Data'!AG$187,'PCO Log'!$E$4:$SJ$4,"&lt;&gt;Bid Package")</f>
        <v>0</v>
      </c>
      <c r="AH226" s="276">
        <f>SUMIFS('PCO Log'!$E49:$SJ49,'PCO Log'!$E$8:$SJ$8,'Graph Data'!AH$187,'PCO Log'!$E$4:$SJ$4,"&lt;&gt;Bid Package")</f>
        <v>0</v>
      </c>
      <c r="AI226" s="276">
        <f>SUMIFS('PCO Log'!$E49:$SJ49,'PCO Log'!$E$8:$SJ$8,'Graph Data'!AI$187,'PCO Log'!$E$4:$SJ$4,"&lt;&gt;Bid Package")</f>
        <v>0</v>
      </c>
      <c r="AJ226" s="276">
        <f>SUMIFS('PCO Log'!$E49:$SJ49,'PCO Log'!$E$8:$SJ$8,'Graph Data'!AJ$187,'PCO Log'!$E$4:$SJ$4,"&lt;&gt;Bid Package")</f>
        <v>0</v>
      </c>
      <c r="AK226" s="276">
        <f>SUMIFS('PCO Log'!$E49:$SJ49,'PCO Log'!$E$8:$SJ$8,'Graph Data'!AK$187,'PCO Log'!$E$4:$SJ$4,"&lt;&gt;Bid Package")</f>
        <v>0</v>
      </c>
      <c r="AL226" s="276">
        <f>SUMIFS('PCO Log'!$E49:$SJ49,'PCO Log'!$E$8:$SJ$8,'Graph Data'!AL$187,'PCO Log'!$E$4:$SJ$4,"&lt;&gt;Bid Package")</f>
        <v>0</v>
      </c>
      <c r="AM226" s="276">
        <f>SUMIFS('PCO Log'!$E49:$SJ49,'PCO Log'!$E$8:$SJ$8,'Graph Data'!AM$187,'PCO Log'!$E$4:$SJ$4,"&lt;&gt;Bid Package")</f>
        <v>0</v>
      </c>
      <c r="AN226" s="276">
        <f>SUMIFS('PCO Log'!$E49:$SJ49,'PCO Log'!$E$8:$SJ$8,'Graph Data'!AN$187,'PCO Log'!$E$4:$SJ$4,"&lt;&gt;Bid Package")</f>
        <v>0</v>
      </c>
      <c r="AO226" s="276">
        <f>SUMIFS('PCO Log'!$E49:$SJ49,'PCO Log'!$E$8:$SJ$8,'Graph Data'!AO$187,'PCO Log'!$E$4:$SJ$4,"&lt;&gt;Bid Package")</f>
        <v>0</v>
      </c>
      <c r="AP226" s="276">
        <f>SUMIFS('PCO Log'!$E49:$SJ49,'PCO Log'!$E$8:$SJ$8,'Graph Data'!AP$187,'PCO Log'!$E$4:$SJ$4,"&lt;&gt;Bid Package")</f>
        <v>0</v>
      </c>
      <c r="AQ226" s="276">
        <f>SUMIFS('PCO Log'!$E49:$SJ49,'PCO Log'!$E$8:$SJ$8,'Graph Data'!AQ$187,'PCO Log'!$E$4:$SJ$4,"&lt;&gt;Bid Package")</f>
        <v>0</v>
      </c>
      <c r="AR226" s="276">
        <f>SUMIFS('PCO Log'!$E49:$SJ49,'PCO Log'!$E$8:$SJ$8,'Graph Data'!AR$187,'PCO Log'!$E$4:$SJ$4,"&lt;&gt;Bid Package")</f>
        <v>0</v>
      </c>
      <c r="AS226" s="276">
        <f>SUMIFS('PCO Log'!$E49:$SJ49,'PCO Log'!$E$8:$SJ$8,'Graph Data'!AS$187,'PCO Log'!$E$4:$SJ$4,"&lt;&gt;Bid Package")</f>
        <v>0</v>
      </c>
      <c r="AT226" s="276">
        <f>SUMIFS('PCO Log'!$E49:$SJ49,'PCO Log'!$E$8:$SJ$8,'Graph Data'!AT$187,'PCO Log'!$E$4:$SJ$4,"&lt;&gt;Bid Package")</f>
        <v>0</v>
      </c>
      <c r="AU226" s="276">
        <f>SUMIFS('PCO Log'!$E49:$SJ49,'PCO Log'!$E$8:$SJ$8,'Graph Data'!AU$187,'PCO Log'!$E$4:$SJ$4,"&lt;&gt;Bid Package")</f>
        <v>0</v>
      </c>
      <c r="AV226" s="276">
        <f>SUMIFS('PCO Log'!$E49:$SJ49,'PCO Log'!$E$8:$SJ$8,'Graph Data'!AV$187,'PCO Log'!$E$4:$SJ$4,"&lt;&gt;Bid Package")</f>
        <v>0</v>
      </c>
      <c r="AW226" s="276">
        <f>SUMIFS('PCO Log'!$E49:$SJ49,'PCO Log'!$E$8:$SJ$8,'Graph Data'!AW$187,'PCO Log'!$E$4:$SJ$4,"&lt;&gt;Bid Package")</f>
        <v>0</v>
      </c>
      <c r="AX226" s="276">
        <f>SUMIFS('PCO Log'!$E49:$SJ49,'PCO Log'!$E$8:$SJ$8,'Graph Data'!AX$187,'PCO Log'!$E$4:$SJ$4,"&lt;&gt;Bid Package")</f>
        <v>0</v>
      </c>
      <c r="AY226" s="276">
        <f>SUMIFS('PCO Log'!$E49:$SJ49,'PCO Log'!$E$8:$SJ$8,'Graph Data'!AY$187,'PCO Log'!$E$4:$SJ$4,"&lt;&gt;Bid Package")</f>
        <v>0</v>
      </c>
      <c r="AZ226" s="276">
        <f>SUMIFS('PCO Log'!$E49:$SJ49,'PCO Log'!$E$8:$SJ$8,'Graph Data'!AZ$187,'PCO Log'!$E$4:$SJ$4,"&lt;&gt;Bid Package")</f>
        <v>0</v>
      </c>
      <c r="BA226" s="276">
        <f>SUMIFS('PCO Log'!$E49:$SJ49,'PCO Log'!$E$8:$SJ$8,'Graph Data'!BA$187,'PCO Log'!$E$4:$SJ$4,"&lt;&gt;Bid Package")</f>
        <v>0</v>
      </c>
      <c r="BB226" s="276">
        <f>SUMIFS('PCO Log'!$E49:$SJ49,'PCO Log'!$E$8:$SJ$8,'Graph Data'!BB$187,'PCO Log'!$E$4:$SJ$4,"&lt;&gt;Bid Package")</f>
        <v>0</v>
      </c>
      <c r="BC226" s="276">
        <f>SUMIFS('PCO Log'!$E49:$SJ49,'PCO Log'!$E$8:$SJ$8,'Graph Data'!BC$187,'PCO Log'!$E$4:$SJ$4,"&lt;&gt;Bid Package")</f>
        <v>0</v>
      </c>
      <c r="BD226" s="276">
        <f>SUMIFS('PCO Log'!$E49:$SJ49,'PCO Log'!$E$8:$SJ$8,'Graph Data'!BD$187,'PCO Log'!$E$4:$SJ$4,"&lt;&gt;Bid Package")</f>
        <v>0</v>
      </c>
      <c r="BE226" s="276">
        <f>SUMIFS('PCO Log'!$E49:$SJ49,'PCO Log'!$E$8:$SJ$8,'Graph Data'!BE$187,'PCO Log'!$E$4:$SJ$4,"&lt;&gt;Bid Package")</f>
        <v>0</v>
      </c>
      <c r="BF226" s="276">
        <f>SUMIFS('PCO Log'!$E49:$SJ49,'PCO Log'!$E$8:$SJ$8,'Graph Data'!BF$187,'PCO Log'!$E$4:$SJ$4,"&lt;&gt;Bid Package")</f>
        <v>0</v>
      </c>
      <c r="BG226" s="276">
        <f>SUMIFS('PCO Log'!$E49:$SJ49,'PCO Log'!$E$8:$SJ$8,'Graph Data'!BG$187,'PCO Log'!$E$4:$SJ$4,"&lt;&gt;Bid Package")</f>
        <v>0</v>
      </c>
      <c r="BH226" s="276">
        <f>SUMIFS('PCO Log'!$E49:$SJ49,'PCO Log'!$E$8:$SJ$8,'Graph Data'!BH$187,'PCO Log'!$E$4:$SJ$4,"&lt;&gt;Bid Package")</f>
        <v>0</v>
      </c>
      <c r="BI226" s="276">
        <f>SUMIFS('PCO Log'!$E49:$SJ49,'PCO Log'!$E$8:$SJ$8,'Graph Data'!BI$187,'PCO Log'!$E$4:$SJ$4,"&lt;&gt;Bid Package")</f>
        <v>0</v>
      </c>
      <c r="BJ226" s="276">
        <f>SUMIFS('PCO Log'!$E49:$SJ49,'PCO Log'!$E$8:$SJ$8,'Graph Data'!BJ$187,'PCO Log'!$E$4:$SJ$4,"&lt;&gt;Bid Package")</f>
        <v>0</v>
      </c>
      <c r="BK226" s="276">
        <f>SUMIFS('PCO Log'!$E49:$SJ49,'PCO Log'!$E$8:$SJ$8,'Graph Data'!BK$187,'PCO Log'!$E$4:$SJ$4,"&lt;&gt;Bid Package")</f>
        <v>0</v>
      </c>
      <c r="BL226" s="276">
        <f>SUMIFS('PCO Log'!$E49:$SJ49,'PCO Log'!$E$8:$SJ$8,'Graph Data'!BL$187,'PCO Log'!$E$4:$SJ$4,"&lt;&gt;Bid Package")</f>
        <v>0</v>
      </c>
      <c r="BM226" s="276">
        <f>SUMIFS('PCO Log'!$E49:$SJ49,'PCO Log'!$E$8:$SJ$8,'Graph Data'!BM$187,'PCO Log'!$E$4:$SJ$4,"&lt;&gt;Bid Package")</f>
        <v>0</v>
      </c>
      <c r="BN226" s="276">
        <f>SUMIFS('PCO Log'!$E49:$SJ49,'PCO Log'!$E$8:$SJ$8,'Graph Data'!BN$187,'PCO Log'!$E$4:$SJ$4,"&lt;&gt;Bid Package")</f>
        <v>0</v>
      </c>
      <c r="BO226" s="276">
        <f>SUMIFS('PCO Log'!$E49:$SJ49,'PCO Log'!$E$8:$SJ$8,'Graph Data'!BO$187,'PCO Log'!$E$4:$SJ$4,"&lt;&gt;Bid Package")</f>
        <v>0</v>
      </c>
      <c r="BP226" s="276">
        <f>SUMIFS('PCO Log'!$E49:$SJ49,'PCO Log'!$E$8:$SJ$8,'Graph Data'!BP$187,'PCO Log'!$E$4:$SJ$4,"&lt;&gt;Bid Package")</f>
        <v>0</v>
      </c>
      <c r="BQ226" s="276">
        <f>SUMIFS('PCO Log'!$E49:$SJ49,'PCO Log'!$E$8:$SJ$8,'Graph Data'!BQ$187,'PCO Log'!$E$4:$SJ$4,"&lt;&gt;Bid Package")</f>
        <v>0</v>
      </c>
      <c r="BR226" s="276">
        <f>SUMIFS('PCO Log'!$E49:$SJ49,'PCO Log'!$E$8:$SJ$8,'Graph Data'!BR$187,'PCO Log'!$E$4:$SJ$4,"&lt;&gt;Bid Package")</f>
        <v>0</v>
      </c>
      <c r="BS226" s="276">
        <f>SUMIFS('PCO Log'!$E49:$SJ49,'PCO Log'!$E$8:$SJ$8,'Graph Data'!BS$187,'PCO Log'!$E$4:$SJ$4,"&lt;&gt;Bid Package")</f>
        <v>0</v>
      </c>
      <c r="BT226" s="276">
        <f>SUMIFS('PCO Log'!$E49:$SJ49,'PCO Log'!$E$8:$SJ$8,'Graph Data'!BT$187,'PCO Log'!$E$4:$SJ$4,"&lt;&gt;Bid Package")</f>
        <v>0</v>
      </c>
      <c r="BU226" s="276">
        <f>SUMIFS('PCO Log'!$E49:$SJ49,'PCO Log'!$E$8:$SJ$8,'Graph Data'!BU$187,'PCO Log'!$E$4:$SJ$4,"&lt;&gt;Bid Package")</f>
        <v>0</v>
      </c>
      <c r="BV226" s="276">
        <f>SUMIFS('PCO Log'!$E49:$SJ49,'PCO Log'!$E$8:$SJ$8,'Graph Data'!BV$187,'PCO Log'!$E$4:$SJ$4,"&lt;&gt;Bid Package")</f>
        <v>0</v>
      </c>
      <c r="BW226" s="276">
        <f>SUMIFS('PCO Log'!$E49:$SJ49,'PCO Log'!$E$8:$SJ$8,'Graph Data'!BW$187,'PCO Log'!$E$4:$SJ$4,"&lt;&gt;Bid Package")</f>
        <v>0</v>
      </c>
    </row>
    <row r="227" spans="1:75" x14ac:dyDescent="0.25">
      <c r="A227" s="273" t="s">
        <v>588</v>
      </c>
      <c r="B227" s="273">
        <f>'PCO Log'!HV6</f>
        <v>0</v>
      </c>
      <c r="C227" s="273">
        <f>'PCO Log'!HV4</f>
        <v>0</v>
      </c>
      <c r="D227" s="273">
        <f>'PCO Log'!HV7</f>
        <v>0</v>
      </c>
      <c r="E227" s="273">
        <f>'PCO Log'!HV3</f>
        <v>0</v>
      </c>
      <c r="F227" s="276">
        <f>'PCO Log'!HV9</f>
        <v>0</v>
      </c>
      <c r="G227" s="277">
        <f>'PCO Log'!HV5</f>
        <v>0</v>
      </c>
      <c r="J227" s="279"/>
      <c r="O227" s="273" t="str">
        <f t="shared" si="3"/>
        <v>Overhead Doors/Coiling Doors</v>
      </c>
      <c r="P227" s="276">
        <f>SUMIFS('PCO Log'!$E50:$SJ50,'PCO Log'!$E$8:$SJ$8,'Graph Data'!P$187,'PCO Log'!$E$4:$SJ$4,"&lt;&gt;Bid Package")</f>
        <v>0</v>
      </c>
      <c r="Q227" s="276">
        <f>SUMIFS('PCO Log'!$E50:$SJ50,'PCO Log'!$E$8:$SJ$8,'Graph Data'!Q$187,'PCO Log'!$E$4:$SJ$4,"&lt;&gt;Bid Package")</f>
        <v>0</v>
      </c>
      <c r="R227" s="276">
        <f>SUMIFS('PCO Log'!$E50:$SJ50,'PCO Log'!$E$8:$SJ$8,'Graph Data'!R$187,'PCO Log'!$E$4:$SJ$4,"&lt;&gt;Bid Package")</f>
        <v>0</v>
      </c>
      <c r="S227" s="276">
        <f>SUMIFS('PCO Log'!$E50:$SJ50,'PCO Log'!$E$8:$SJ$8,'Graph Data'!S$187,'PCO Log'!$E$4:$SJ$4,"&lt;&gt;Bid Package")</f>
        <v>0</v>
      </c>
      <c r="T227" s="276">
        <f>SUMIFS('PCO Log'!$E50:$SJ50,'PCO Log'!$E$8:$SJ$8,'Graph Data'!T$187,'PCO Log'!$E$4:$SJ$4,"&lt;&gt;Bid Package")</f>
        <v>0</v>
      </c>
      <c r="U227" s="276">
        <f>SUMIFS('PCO Log'!$E50:$SJ50,'PCO Log'!$E$8:$SJ$8,'Graph Data'!U$187,'PCO Log'!$E$4:$SJ$4,"&lt;&gt;Bid Package")</f>
        <v>0</v>
      </c>
      <c r="V227" s="276">
        <f>SUMIFS('PCO Log'!$E50:$SJ50,'PCO Log'!$E$8:$SJ$8,'Graph Data'!V$187,'PCO Log'!$E$4:$SJ$4,"&lt;&gt;Bid Package")</f>
        <v>0</v>
      </c>
      <c r="W227" s="276">
        <f>SUMIFS('PCO Log'!$E50:$SJ50,'PCO Log'!$E$8:$SJ$8,'Graph Data'!W$187,'PCO Log'!$E$4:$SJ$4,"&lt;&gt;Bid Package")</f>
        <v>0</v>
      </c>
      <c r="X227" s="276">
        <f>SUMIFS('PCO Log'!$E50:$SJ50,'PCO Log'!$E$8:$SJ$8,'Graph Data'!X$187,'PCO Log'!$E$4:$SJ$4,"&lt;&gt;Bid Package")</f>
        <v>0</v>
      </c>
      <c r="Y227" s="276">
        <f>SUMIFS('PCO Log'!$E50:$SJ50,'PCO Log'!$E$8:$SJ$8,'Graph Data'!Y$187,'PCO Log'!$E$4:$SJ$4,"&lt;&gt;Bid Package")</f>
        <v>0</v>
      </c>
      <c r="Z227" s="276">
        <f>SUMIFS('PCO Log'!$E50:$SJ50,'PCO Log'!$E$8:$SJ$8,'Graph Data'!Z$187,'PCO Log'!$E$4:$SJ$4,"&lt;&gt;Bid Package")</f>
        <v>0</v>
      </c>
      <c r="AA227" s="276">
        <f>SUMIFS('PCO Log'!$E50:$SJ50,'PCO Log'!$E$8:$SJ$8,'Graph Data'!AA$187,'PCO Log'!$E$4:$SJ$4,"&lt;&gt;Bid Package")</f>
        <v>0</v>
      </c>
      <c r="AB227" s="276">
        <f>SUMIFS('PCO Log'!$E50:$SJ50,'PCO Log'!$E$8:$SJ$8,'Graph Data'!AB$187,'PCO Log'!$E$4:$SJ$4,"&lt;&gt;Bid Package")</f>
        <v>0</v>
      </c>
      <c r="AC227" s="276">
        <f>SUMIFS('PCO Log'!$E50:$SJ50,'PCO Log'!$E$8:$SJ$8,'Graph Data'!AC$187,'PCO Log'!$E$4:$SJ$4,"&lt;&gt;Bid Package")</f>
        <v>0</v>
      </c>
      <c r="AD227" s="276">
        <f>SUMIFS('PCO Log'!$E50:$SJ50,'PCO Log'!$E$8:$SJ$8,'Graph Data'!AD$187,'PCO Log'!$E$4:$SJ$4,"&lt;&gt;Bid Package")</f>
        <v>0</v>
      </c>
      <c r="AE227" s="276">
        <f>SUMIFS('PCO Log'!$E50:$SJ50,'PCO Log'!$E$8:$SJ$8,'Graph Data'!AE$187,'PCO Log'!$E$4:$SJ$4,"&lt;&gt;Bid Package")</f>
        <v>0</v>
      </c>
      <c r="AF227" s="276">
        <f>SUMIFS('PCO Log'!$E50:$SJ50,'PCO Log'!$E$8:$SJ$8,'Graph Data'!AF$187,'PCO Log'!$E$4:$SJ$4,"&lt;&gt;Bid Package")</f>
        <v>0</v>
      </c>
      <c r="AG227" s="276">
        <f>SUMIFS('PCO Log'!$E50:$SJ50,'PCO Log'!$E$8:$SJ$8,'Graph Data'!AG$187,'PCO Log'!$E$4:$SJ$4,"&lt;&gt;Bid Package")</f>
        <v>0</v>
      </c>
      <c r="AH227" s="276">
        <f>SUMIFS('PCO Log'!$E50:$SJ50,'PCO Log'!$E$8:$SJ$8,'Graph Data'!AH$187,'PCO Log'!$E$4:$SJ$4,"&lt;&gt;Bid Package")</f>
        <v>0</v>
      </c>
      <c r="AI227" s="276">
        <f>SUMIFS('PCO Log'!$E50:$SJ50,'PCO Log'!$E$8:$SJ$8,'Graph Data'!AI$187,'PCO Log'!$E$4:$SJ$4,"&lt;&gt;Bid Package")</f>
        <v>0</v>
      </c>
      <c r="AJ227" s="276">
        <f>SUMIFS('PCO Log'!$E50:$SJ50,'PCO Log'!$E$8:$SJ$8,'Graph Data'!AJ$187,'PCO Log'!$E$4:$SJ$4,"&lt;&gt;Bid Package")</f>
        <v>0</v>
      </c>
      <c r="AK227" s="276">
        <f>SUMIFS('PCO Log'!$E50:$SJ50,'PCO Log'!$E$8:$SJ$8,'Graph Data'!AK$187,'PCO Log'!$E$4:$SJ$4,"&lt;&gt;Bid Package")</f>
        <v>0</v>
      </c>
      <c r="AL227" s="276">
        <f>SUMIFS('PCO Log'!$E50:$SJ50,'PCO Log'!$E$8:$SJ$8,'Graph Data'!AL$187,'PCO Log'!$E$4:$SJ$4,"&lt;&gt;Bid Package")</f>
        <v>0</v>
      </c>
      <c r="AM227" s="276">
        <f>SUMIFS('PCO Log'!$E50:$SJ50,'PCO Log'!$E$8:$SJ$8,'Graph Data'!AM$187,'PCO Log'!$E$4:$SJ$4,"&lt;&gt;Bid Package")</f>
        <v>0</v>
      </c>
      <c r="AN227" s="276">
        <f>SUMIFS('PCO Log'!$E50:$SJ50,'PCO Log'!$E$8:$SJ$8,'Graph Data'!AN$187,'PCO Log'!$E$4:$SJ$4,"&lt;&gt;Bid Package")</f>
        <v>0</v>
      </c>
      <c r="AO227" s="276">
        <f>SUMIFS('PCO Log'!$E50:$SJ50,'PCO Log'!$E$8:$SJ$8,'Graph Data'!AO$187,'PCO Log'!$E$4:$SJ$4,"&lt;&gt;Bid Package")</f>
        <v>0</v>
      </c>
      <c r="AP227" s="276">
        <f>SUMIFS('PCO Log'!$E50:$SJ50,'PCO Log'!$E$8:$SJ$8,'Graph Data'!AP$187,'PCO Log'!$E$4:$SJ$4,"&lt;&gt;Bid Package")</f>
        <v>0</v>
      </c>
      <c r="AQ227" s="276">
        <f>SUMIFS('PCO Log'!$E50:$SJ50,'PCO Log'!$E$8:$SJ$8,'Graph Data'!AQ$187,'PCO Log'!$E$4:$SJ$4,"&lt;&gt;Bid Package")</f>
        <v>0</v>
      </c>
      <c r="AR227" s="276">
        <f>SUMIFS('PCO Log'!$E50:$SJ50,'PCO Log'!$E$8:$SJ$8,'Graph Data'!AR$187,'PCO Log'!$E$4:$SJ$4,"&lt;&gt;Bid Package")</f>
        <v>0</v>
      </c>
      <c r="AS227" s="276">
        <f>SUMIFS('PCO Log'!$E50:$SJ50,'PCO Log'!$E$8:$SJ$8,'Graph Data'!AS$187,'PCO Log'!$E$4:$SJ$4,"&lt;&gt;Bid Package")</f>
        <v>0</v>
      </c>
      <c r="AT227" s="276">
        <f>SUMIFS('PCO Log'!$E50:$SJ50,'PCO Log'!$E$8:$SJ$8,'Graph Data'!AT$187,'PCO Log'!$E$4:$SJ$4,"&lt;&gt;Bid Package")</f>
        <v>0</v>
      </c>
      <c r="AU227" s="276">
        <f>SUMIFS('PCO Log'!$E50:$SJ50,'PCO Log'!$E$8:$SJ$8,'Graph Data'!AU$187,'PCO Log'!$E$4:$SJ$4,"&lt;&gt;Bid Package")</f>
        <v>0</v>
      </c>
      <c r="AV227" s="276">
        <f>SUMIFS('PCO Log'!$E50:$SJ50,'PCO Log'!$E$8:$SJ$8,'Graph Data'!AV$187,'PCO Log'!$E$4:$SJ$4,"&lt;&gt;Bid Package")</f>
        <v>0</v>
      </c>
      <c r="AW227" s="276">
        <f>SUMIFS('PCO Log'!$E50:$SJ50,'PCO Log'!$E$8:$SJ$8,'Graph Data'!AW$187,'PCO Log'!$E$4:$SJ$4,"&lt;&gt;Bid Package")</f>
        <v>0</v>
      </c>
      <c r="AX227" s="276">
        <f>SUMIFS('PCO Log'!$E50:$SJ50,'PCO Log'!$E$8:$SJ$8,'Graph Data'!AX$187,'PCO Log'!$E$4:$SJ$4,"&lt;&gt;Bid Package")</f>
        <v>0</v>
      </c>
      <c r="AY227" s="276">
        <f>SUMIFS('PCO Log'!$E50:$SJ50,'PCO Log'!$E$8:$SJ$8,'Graph Data'!AY$187,'PCO Log'!$E$4:$SJ$4,"&lt;&gt;Bid Package")</f>
        <v>0</v>
      </c>
      <c r="AZ227" s="276">
        <f>SUMIFS('PCO Log'!$E50:$SJ50,'PCO Log'!$E$8:$SJ$8,'Graph Data'!AZ$187,'PCO Log'!$E$4:$SJ$4,"&lt;&gt;Bid Package")</f>
        <v>0</v>
      </c>
      <c r="BA227" s="276">
        <f>SUMIFS('PCO Log'!$E50:$SJ50,'PCO Log'!$E$8:$SJ$8,'Graph Data'!BA$187,'PCO Log'!$E$4:$SJ$4,"&lt;&gt;Bid Package")</f>
        <v>0</v>
      </c>
      <c r="BB227" s="276">
        <f>SUMIFS('PCO Log'!$E50:$SJ50,'PCO Log'!$E$8:$SJ$8,'Graph Data'!BB$187,'PCO Log'!$E$4:$SJ$4,"&lt;&gt;Bid Package")</f>
        <v>0</v>
      </c>
      <c r="BC227" s="276">
        <f>SUMIFS('PCO Log'!$E50:$SJ50,'PCO Log'!$E$8:$SJ$8,'Graph Data'!BC$187,'PCO Log'!$E$4:$SJ$4,"&lt;&gt;Bid Package")</f>
        <v>0</v>
      </c>
      <c r="BD227" s="276">
        <f>SUMIFS('PCO Log'!$E50:$SJ50,'PCO Log'!$E$8:$SJ$8,'Graph Data'!BD$187,'PCO Log'!$E$4:$SJ$4,"&lt;&gt;Bid Package")</f>
        <v>0</v>
      </c>
      <c r="BE227" s="276">
        <f>SUMIFS('PCO Log'!$E50:$SJ50,'PCO Log'!$E$8:$SJ$8,'Graph Data'!BE$187,'PCO Log'!$E$4:$SJ$4,"&lt;&gt;Bid Package")</f>
        <v>0</v>
      </c>
      <c r="BF227" s="276">
        <f>SUMIFS('PCO Log'!$E50:$SJ50,'PCO Log'!$E$8:$SJ$8,'Graph Data'!BF$187,'PCO Log'!$E$4:$SJ$4,"&lt;&gt;Bid Package")</f>
        <v>0</v>
      </c>
      <c r="BG227" s="276">
        <f>SUMIFS('PCO Log'!$E50:$SJ50,'PCO Log'!$E$8:$SJ$8,'Graph Data'!BG$187,'PCO Log'!$E$4:$SJ$4,"&lt;&gt;Bid Package")</f>
        <v>0</v>
      </c>
      <c r="BH227" s="276">
        <f>SUMIFS('PCO Log'!$E50:$SJ50,'PCO Log'!$E$8:$SJ$8,'Graph Data'!BH$187,'PCO Log'!$E$4:$SJ$4,"&lt;&gt;Bid Package")</f>
        <v>0</v>
      </c>
      <c r="BI227" s="276">
        <f>SUMIFS('PCO Log'!$E50:$SJ50,'PCO Log'!$E$8:$SJ$8,'Graph Data'!BI$187,'PCO Log'!$E$4:$SJ$4,"&lt;&gt;Bid Package")</f>
        <v>0</v>
      </c>
      <c r="BJ227" s="276">
        <f>SUMIFS('PCO Log'!$E50:$SJ50,'PCO Log'!$E$8:$SJ$8,'Graph Data'!BJ$187,'PCO Log'!$E$4:$SJ$4,"&lt;&gt;Bid Package")</f>
        <v>0</v>
      </c>
      <c r="BK227" s="276">
        <f>SUMIFS('PCO Log'!$E50:$SJ50,'PCO Log'!$E$8:$SJ$8,'Graph Data'!BK$187,'PCO Log'!$E$4:$SJ$4,"&lt;&gt;Bid Package")</f>
        <v>0</v>
      </c>
      <c r="BL227" s="276">
        <f>SUMIFS('PCO Log'!$E50:$SJ50,'PCO Log'!$E$8:$SJ$8,'Graph Data'!BL$187,'PCO Log'!$E$4:$SJ$4,"&lt;&gt;Bid Package")</f>
        <v>0</v>
      </c>
      <c r="BM227" s="276">
        <f>SUMIFS('PCO Log'!$E50:$SJ50,'PCO Log'!$E$8:$SJ$8,'Graph Data'!BM$187,'PCO Log'!$E$4:$SJ$4,"&lt;&gt;Bid Package")</f>
        <v>0</v>
      </c>
      <c r="BN227" s="276">
        <f>SUMIFS('PCO Log'!$E50:$SJ50,'PCO Log'!$E$8:$SJ$8,'Graph Data'!BN$187,'PCO Log'!$E$4:$SJ$4,"&lt;&gt;Bid Package")</f>
        <v>0</v>
      </c>
      <c r="BO227" s="276">
        <f>SUMIFS('PCO Log'!$E50:$SJ50,'PCO Log'!$E$8:$SJ$8,'Graph Data'!BO$187,'PCO Log'!$E$4:$SJ$4,"&lt;&gt;Bid Package")</f>
        <v>0</v>
      </c>
      <c r="BP227" s="276">
        <f>SUMIFS('PCO Log'!$E50:$SJ50,'PCO Log'!$E$8:$SJ$8,'Graph Data'!BP$187,'PCO Log'!$E$4:$SJ$4,"&lt;&gt;Bid Package")</f>
        <v>0</v>
      </c>
      <c r="BQ227" s="276">
        <f>SUMIFS('PCO Log'!$E50:$SJ50,'PCO Log'!$E$8:$SJ$8,'Graph Data'!BQ$187,'PCO Log'!$E$4:$SJ$4,"&lt;&gt;Bid Package")</f>
        <v>0</v>
      </c>
      <c r="BR227" s="276">
        <f>SUMIFS('PCO Log'!$E50:$SJ50,'PCO Log'!$E$8:$SJ$8,'Graph Data'!BR$187,'PCO Log'!$E$4:$SJ$4,"&lt;&gt;Bid Package")</f>
        <v>0</v>
      </c>
      <c r="BS227" s="276">
        <f>SUMIFS('PCO Log'!$E50:$SJ50,'PCO Log'!$E$8:$SJ$8,'Graph Data'!BS$187,'PCO Log'!$E$4:$SJ$4,"&lt;&gt;Bid Package")</f>
        <v>0</v>
      </c>
      <c r="BT227" s="276">
        <f>SUMIFS('PCO Log'!$E50:$SJ50,'PCO Log'!$E$8:$SJ$8,'Graph Data'!BT$187,'PCO Log'!$E$4:$SJ$4,"&lt;&gt;Bid Package")</f>
        <v>0</v>
      </c>
      <c r="BU227" s="276">
        <f>SUMIFS('PCO Log'!$E50:$SJ50,'PCO Log'!$E$8:$SJ$8,'Graph Data'!BU$187,'PCO Log'!$E$4:$SJ$4,"&lt;&gt;Bid Package")</f>
        <v>0</v>
      </c>
      <c r="BV227" s="276">
        <f>SUMIFS('PCO Log'!$E50:$SJ50,'PCO Log'!$E$8:$SJ$8,'Graph Data'!BV$187,'PCO Log'!$E$4:$SJ$4,"&lt;&gt;Bid Package")</f>
        <v>0</v>
      </c>
      <c r="BW227" s="276">
        <f>SUMIFS('PCO Log'!$E50:$SJ50,'PCO Log'!$E$8:$SJ$8,'Graph Data'!BW$187,'PCO Log'!$E$4:$SJ$4,"&lt;&gt;Bid Package")</f>
        <v>0</v>
      </c>
    </row>
    <row r="228" spans="1:75" x14ac:dyDescent="0.25">
      <c r="A228" s="273" t="s">
        <v>589</v>
      </c>
      <c r="B228" s="273">
        <f>'PCO Log'!HW6</f>
        <v>0</v>
      </c>
      <c r="C228" s="273">
        <f>'PCO Log'!HW4</f>
        <v>0</v>
      </c>
      <c r="D228" s="273">
        <f>'PCO Log'!HW7</f>
        <v>0</v>
      </c>
      <c r="E228" s="273">
        <f>'PCO Log'!HW3</f>
        <v>0</v>
      </c>
      <c r="F228" s="276">
        <f>'PCO Log'!HW9</f>
        <v>0</v>
      </c>
      <c r="G228" s="277">
        <f>'PCO Log'!HW5</f>
        <v>0</v>
      </c>
      <c r="J228" s="279"/>
      <c r="O228" s="273" t="str">
        <f t="shared" si="3"/>
        <v>Curtain Wall, Glass &amp; Glazing</v>
      </c>
      <c r="P228" s="276">
        <f>SUMIFS('PCO Log'!$E51:$SJ51,'PCO Log'!$E$8:$SJ$8,'Graph Data'!P$187,'PCO Log'!$E$4:$SJ$4,"&lt;&gt;Bid Package")</f>
        <v>0</v>
      </c>
      <c r="Q228" s="276">
        <f>SUMIFS('PCO Log'!$E51:$SJ51,'PCO Log'!$E$8:$SJ$8,'Graph Data'!Q$187,'PCO Log'!$E$4:$SJ$4,"&lt;&gt;Bid Package")</f>
        <v>0</v>
      </c>
      <c r="R228" s="276">
        <f>SUMIFS('PCO Log'!$E51:$SJ51,'PCO Log'!$E$8:$SJ$8,'Graph Data'!R$187,'PCO Log'!$E$4:$SJ$4,"&lt;&gt;Bid Package")</f>
        <v>0</v>
      </c>
      <c r="S228" s="276">
        <f>SUMIFS('PCO Log'!$E51:$SJ51,'PCO Log'!$E$8:$SJ$8,'Graph Data'!S$187,'PCO Log'!$E$4:$SJ$4,"&lt;&gt;Bid Package")</f>
        <v>0</v>
      </c>
      <c r="T228" s="276">
        <f>SUMIFS('PCO Log'!$E51:$SJ51,'PCO Log'!$E$8:$SJ$8,'Graph Data'!T$187,'PCO Log'!$E$4:$SJ$4,"&lt;&gt;Bid Package")</f>
        <v>0</v>
      </c>
      <c r="U228" s="276">
        <f>SUMIFS('PCO Log'!$E51:$SJ51,'PCO Log'!$E$8:$SJ$8,'Graph Data'!U$187,'PCO Log'!$E$4:$SJ$4,"&lt;&gt;Bid Package")</f>
        <v>0</v>
      </c>
      <c r="V228" s="276">
        <f>SUMIFS('PCO Log'!$E51:$SJ51,'PCO Log'!$E$8:$SJ$8,'Graph Data'!V$187,'PCO Log'!$E$4:$SJ$4,"&lt;&gt;Bid Package")</f>
        <v>0</v>
      </c>
      <c r="W228" s="276">
        <f>SUMIFS('PCO Log'!$E51:$SJ51,'PCO Log'!$E$8:$SJ$8,'Graph Data'!W$187,'PCO Log'!$E$4:$SJ$4,"&lt;&gt;Bid Package")</f>
        <v>0</v>
      </c>
      <c r="X228" s="276">
        <f>SUMIFS('PCO Log'!$E51:$SJ51,'PCO Log'!$E$8:$SJ$8,'Graph Data'!X$187,'PCO Log'!$E$4:$SJ$4,"&lt;&gt;Bid Package")</f>
        <v>0</v>
      </c>
      <c r="Y228" s="276">
        <f>SUMIFS('PCO Log'!$E51:$SJ51,'PCO Log'!$E$8:$SJ$8,'Graph Data'!Y$187,'PCO Log'!$E$4:$SJ$4,"&lt;&gt;Bid Package")</f>
        <v>0</v>
      </c>
      <c r="Z228" s="276">
        <f>SUMIFS('PCO Log'!$E51:$SJ51,'PCO Log'!$E$8:$SJ$8,'Graph Data'!Z$187,'PCO Log'!$E$4:$SJ$4,"&lt;&gt;Bid Package")</f>
        <v>0</v>
      </c>
      <c r="AA228" s="276">
        <f>SUMIFS('PCO Log'!$E51:$SJ51,'PCO Log'!$E$8:$SJ$8,'Graph Data'!AA$187,'PCO Log'!$E$4:$SJ$4,"&lt;&gt;Bid Package")</f>
        <v>0</v>
      </c>
      <c r="AB228" s="276">
        <f>SUMIFS('PCO Log'!$E51:$SJ51,'PCO Log'!$E$8:$SJ$8,'Graph Data'!AB$187,'PCO Log'!$E$4:$SJ$4,"&lt;&gt;Bid Package")</f>
        <v>0</v>
      </c>
      <c r="AC228" s="276">
        <f>SUMIFS('PCO Log'!$E51:$SJ51,'PCO Log'!$E$8:$SJ$8,'Graph Data'!AC$187,'PCO Log'!$E$4:$SJ$4,"&lt;&gt;Bid Package")</f>
        <v>0</v>
      </c>
      <c r="AD228" s="276">
        <f>SUMIFS('PCO Log'!$E51:$SJ51,'PCO Log'!$E$8:$SJ$8,'Graph Data'!AD$187,'PCO Log'!$E$4:$SJ$4,"&lt;&gt;Bid Package")</f>
        <v>0</v>
      </c>
      <c r="AE228" s="276">
        <f>SUMIFS('PCO Log'!$E51:$SJ51,'PCO Log'!$E$8:$SJ$8,'Graph Data'!AE$187,'PCO Log'!$E$4:$SJ$4,"&lt;&gt;Bid Package")</f>
        <v>0</v>
      </c>
      <c r="AF228" s="276">
        <f>SUMIFS('PCO Log'!$E51:$SJ51,'PCO Log'!$E$8:$SJ$8,'Graph Data'!AF$187,'PCO Log'!$E$4:$SJ$4,"&lt;&gt;Bid Package")</f>
        <v>0</v>
      </c>
      <c r="AG228" s="276">
        <f>SUMIFS('PCO Log'!$E51:$SJ51,'PCO Log'!$E$8:$SJ$8,'Graph Data'!AG$187,'PCO Log'!$E$4:$SJ$4,"&lt;&gt;Bid Package")</f>
        <v>0</v>
      </c>
      <c r="AH228" s="276">
        <f>SUMIFS('PCO Log'!$E51:$SJ51,'PCO Log'!$E$8:$SJ$8,'Graph Data'!AH$187,'PCO Log'!$E$4:$SJ$4,"&lt;&gt;Bid Package")</f>
        <v>0</v>
      </c>
      <c r="AI228" s="276">
        <f>SUMIFS('PCO Log'!$E51:$SJ51,'PCO Log'!$E$8:$SJ$8,'Graph Data'!AI$187,'PCO Log'!$E$4:$SJ$4,"&lt;&gt;Bid Package")</f>
        <v>0</v>
      </c>
      <c r="AJ228" s="276">
        <f>SUMIFS('PCO Log'!$E51:$SJ51,'PCO Log'!$E$8:$SJ$8,'Graph Data'!AJ$187,'PCO Log'!$E$4:$SJ$4,"&lt;&gt;Bid Package")</f>
        <v>0</v>
      </c>
      <c r="AK228" s="276">
        <f>SUMIFS('PCO Log'!$E51:$SJ51,'PCO Log'!$E$8:$SJ$8,'Graph Data'!AK$187,'PCO Log'!$E$4:$SJ$4,"&lt;&gt;Bid Package")</f>
        <v>0</v>
      </c>
      <c r="AL228" s="276">
        <f>SUMIFS('PCO Log'!$E51:$SJ51,'PCO Log'!$E$8:$SJ$8,'Graph Data'!AL$187,'PCO Log'!$E$4:$SJ$4,"&lt;&gt;Bid Package")</f>
        <v>0</v>
      </c>
      <c r="AM228" s="276">
        <f>SUMIFS('PCO Log'!$E51:$SJ51,'PCO Log'!$E$8:$SJ$8,'Graph Data'!AM$187,'PCO Log'!$E$4:$SJ$4,"&lt;&gt;Bid Package")</f>
        <v>0</v>
      </c>
      <c r="AN228" s="276">
        <f>SUMIFS('PCO Log'!$E51:$SJ51,'PCO Log'!$E$8:$SJ$8,'Graph Data'!AN$187,'PCO Log'!$E$4:$SJ$4,"&lt;&gt;Bid Package")</f>
        <v>0</v>
      </c>
      <c r="AO228" s="276">
        <f>SUMIFS('PCO Log'!$E51:$SJ51,'PCO Log'!$E$8:$SJ$8,'Graph Data'!AO$187,'PCO Log'!$E$4:$SJ$4,"&lt;&gt;Bid Package")</f>
        <v>0</v>
      </c>
      <c r="AP228" s="276">
        <f>SUMIFS('PCO Log'!$E51:$SJ51,'PCO Log'!$E$8:$SJ$8,'Graph Data'!AP$187,'PCO Log'!$E$4:$SJ$4,"&lt;&gt;Bid Package")</f>
        <v>0</v>
      </c>
      <c r="AQ228" s="276">
        <f>SUMIFS('PCO Log'!$E51:$SJ51,'PCO Log'!$E$8:$SJ$8,'Graph Data'!AQ$187,'PCO Log'!$E$4:$SJ$4,"&lt;&gt;Bid Package")</f>
        <v>0</v>
      </c>
      <c r="AR228" s="276">
        <f>SUMIFS('PCO Log'!$E51:$SJ51,'PCO Log'!$E$8:$SJ$8,'Graph Data'!AR$187,'PCO Log'!$E$4:$SJ$4,"&lt;&gt;Bid Package")</f>
        <v>0</v>
      </c>
      <c r="AS228" s="276">
        <f>SUMIFS('PCO Log'!$E51:$SJ51,'PCO Log'!$E$8:$SJ$8,'Graph Data'!AS$187,'PCO Log'!$E$4:$SJ$4,"&lt;&gt;Bid Package")</f>
        <v>0</v>
      </c>
      <c r="AT228" s="276">
        <f>SUMIFS('PCO Log'!$E51:$SJ51,'PCO Log'!$E$8:$SJ$8,'Graph Data'!AT$187,'PCO Log'!$E$4:$SJ$4,"&lt;&gt;Bid Package")</f>
        <v>0</v>
      </c>
      <c r="AU228" s="276">
        <f>SUMIFS('PCO Log'!$E51:$SJ51,'PCO Log'!$E$8:$SJ$8,'Graph Data'!AU$187,'PCO Log'!$E$4:$SJ$4,"&lt;&gt;Bid Package")</f>
        <v>0</v>
      </c>
      <c r="AV228" s="276">
        <f>SUMIFS('PCO Log'!$E51:$SJ51,'PCO Log'!$E$8:$SJ$8,'Graph Data'!AV$187,'PCO Log'!$E$4:$SJ$4,"&lt;&gt;Bid Package")</f>
        <v>0</v>
      </c>
      <c r="AW228" s="276">
        <f>SUMIFS('PCO Log'!$E51:$SJ51,'PCO Log'!$E$8:$SJ$8,'Graph Data'!AW$187,'PCO Log'!$E$4:$SJ$4,"&lt;&gt;Bid Package")</f>
        <v>0</v>
      </c>
      <c r="AX228" s="276">
        <f>SUMIFS('PCO Log'!$E51:$SJ51,'PCO Log'!$E$8:$SJ$8,'Graph Data'!AX$187,'PCO Log'!$E$4:$SJ$4,"&lt;&gt;Bid Package")</f>
        <v>0</v>
      </c>
      <c r="AY228" s="276">
        <f>SUMIFS('PCO Log'!$E51:$SJ51,'PCO Log'!$E$8:$SJ$8,'Graph Data'!AY$187,'PCO Log'!$E$4:$SJ$4,"&lt;&gt;Bid Package")</f>
        <v>0</v>
      </c>
      <c r="AZ228" s="276">
        <f>SUMIFS('PCO Log'!$E51:$SJ51,'PCO Log'!$E$8:$SJ$8,'Graph Data'!AZ$187,'PCO Log'!$E$4:$SJ$4,"&lt;&gt;Bid Package")</f>
        <v>0</v>
      </c>
      <c r="BA228" s="276">
        <f>SUMIFS('PCO Log'!$E51:$SJ51,'PCO Log'!$E$8:$SJ$8,'Graph Data'!BA$187,'PCO Log'!$E$4:$SJ$4,"&lt;&gt;Bid Package")</f>
        <v>0</v>
      </c>
      <c r="BB228" s="276">
        <f>SUMIFS('PCO Log'!$E51:$SJ51,'PCO Log'!$E$8:$SJ$8,'Graph Data'!BB$187,'PCO Log'!$E$4:$SJ$4,"&lt;&gt;Bid Package")</f>
        <v>0</v>
      </c>
      <c r="BC228" s="276">
        <f>SUMIFS('PCO Log'!$E51:$SJ51,'PCO Log'!$E$8:$SJ$8,'Graph Data'!BC$187,'PCO Log'!$E$4:$SJ$4,"&lt;&gt;Bid Package")</f>
        <v>0</v>
      </c>
      <c r="BD228" s="276">
        <f>SUMIFS('PCO Log'!$E51:$SJ51,'PCO Log'!$E$8:$SJ$8,'Graph Data'!BD$187,'PCO Log'!$E$4:$SJ$4,"&lt;&gt;Bid Package")</f>
        <v>0</v>
      </c>
      <c r="BE228" s="276">
        <f>SUMIFS('PCO Log'!$E51:$SJ51,'PCO Log'!$E$8:$SJ$8,'Graph Data'!BE$187,'PCO Log'!$E$4:$SJ$4,"&lt;&gt;Bid Package")</f>
        <v>0</v>
      </c>
      <c r="BF228" s="276">
        <f>SUMIFS('PCO Log'!$E51:$SJ51,'PCO Log'!$E$8:$SJ$8,'Graph Data'!BF$187,'PCO Log'!$E$4:$SJ$4,"&lt;&gt;Bid Package")</f>
        <v>0</v>
      </c>
      <c r="BG228" s="276">
        <f>SUMIFS('PCO Log'!$E51:$SJ51,'PCO Log'!$E$8:$SJ$8,'Graph Data'!BG$187,'PCO Log'!$E$4:$SJ$4,"&lt;&gt;Bid Package")</f>
        <v>0</v>
      </c>
      <c r="BH228" s="276">
        <f>SUMIFS('PCO Log'!$E51:$SJ51,'PCO Log'!$E$8:$SJ$8,'Graph Data'!BH$187,'PCO Log'!$E$4:$SJ$4,"&lt;&gt;Bid Package")</f>
        <v>0</v>
      </c>
      <c r="BI228" s="276">
        <f>SUMIFS('PCO Log'!$E51:$SJ51,'PCO Log'!$E$8:$SJ$8,'Graph Data'!BI$187,'PCO Log'!$E$4:$SJ$4,"&lt;&gt;Bid Package")</f>
        <v>0</v>
      </c>
      <c r="BJ228" s="276">
        <f>SUMIFS('PCO Log'!$E51:$SJ51,'PCO Log'!$E$8:$SJ$8,'Graph Data'!BJ$187,'PCO Log'!$E$4:$SJ$4,"&lt;&gt;Bid Package")</f>
        <v>0</v>
      </c>
      <c r="BK228" s="276">
        <f>SUMIFS('PCO Log'!$E51:$SJ51,'PCO Log'!$E$8:$SJ$8,'Graph Data'!BK$187,'PCO Log'!$E$4:$SJ$4,"&lt;&gt;Bid Package")</f>
        <v>0</v>
      </c>
      <c r="BL228" s="276">
        <f>SUMIFS('PCO Log'!$E51:$SJ51,'PCO Log'!$E$8:$SJ$8,'Graph Data'!BL$187,'PCO Log'!$E$4:$SJ$4,"&lt;&gt;Bid Package")</f>
        <v>0</v>
      </c>
      <c r="BM228" s="276">
        <f>SUMIFS('PCO Log'!$E51:$SJ51,'PCO Log'!$E$8:$SJ$8,'Graph Data'!BM$187,'PCO Log'!$E$4:$SJ$4,"&lt;&gt;Bid Package")</f>
        <v>0</v>
      </c>
      <c r="BN228" s="276">
        <f>SUMIFS('PCO Log'!$E51:$SJ51,'PCO Log'!$E$8:$SJ$8,'Graph Data'!BN$187,'PCO Log'!$E$4:$SJ$4,"&lt;&gt;Bid Package")</f>
        <v>0</v>
      </c>
      <c r="BO228" s="276">
        <f>SUMIFS('PCO Log'!$E51:$SJ51,'PCO Log'!$E$8:$SJ$8,'Graph Data'!BO$187,'PCO Log'!$E$4:$SJ$4,"&lt;&gt;Bid Package")</f>
        <v>0</v>
      </c>
      <c r="BP228" s="276">
        <f>SUMIFS('PCO Log'!$E51:$SJ51,'PCO Log'!$E$8:$SJ$8,'Graph Data'!BP$187,'PCO Log'!$E$4:$SJ$4,"&lt;&gt;Bid Package")</f>
        <v>0</v>
      </c>
      <c r="BQ228" s="276">
        <f>SUMIFS('PCO Log'!$E51:$SJ51,'PCO Log'!$E$8:$SJ$8,'Graph Data'!BQ$187,'PCO Log'!$E$4:$SJ$4,"&lt;&gt;Bid Package")</f>
        <v>0</v>
      </c>
      <c r="BR228" s="276">
        <f>SUMIFS('PCO Log'!$E51:$SJ51,'PCO Log'!$E$8:$SJ$8,'Graph Data'!BR$187,'PCO Log'!$E$4:$SJ$4,"&lt;&gt;Bid Package")</f>
        <v>0</v>
      </c>
      <c r="BS228" s="276">
        <f>SUMIFS('PCO Log'!$E51:$SJ51,'PCO Log'!$E$8:$SJ$8,'Graph Data'!BS$187,'PCO Log'!$E$4:$SJ$4,"&lt;&gt;Bid Package")</f>
        <v>0</v>
      </c>
      <c r="BT228" s="276">
        <f>SUMIFS('PCO Log'!$E51:$SJ51,'PCO Log'!$E$8:$SJ$8,'Graph Data'!BT$187,'PCO Log'!$E$4:$SJ$4,"&lt;&gt;Bid Package")</f>
        <v>0</v>
      </c>
      <c r="BU228" s="276">
        <f>SUMIFS('PCO Log'!$E51:$SJ51,'PCO Log'!$E$8:$SJ$8,'Graph Data'!BU$187,'PCO Log'!$E$4:$SJ$4,"&lt;&gt;Bid Package")</f>
        <v>0</v>
      </c>
      <c r="BV228" s="276">
        <f>SUMIFS('PCO Log'!$E51:$SJ51,'PCO Log'!$E$8:$SJ$8,'Graph Data'!BV$187,'PCO Log'!$E$4:$SJ$4,"&lt;&gt;Bid Package")</f>
        <v>0</v>
      </c>
      <c r="BW228" s="276">
        <f>SUMIFS('PCO Log'!$E51:$SJ51,'PCO Log'!$E$8:$SJ$8,'Graph Data'!BW$187,'PCO Log'!$E$4:$SJ$4,"&lt;&gt;Bid Package")</f>
        <v>0</v>
      </c>
    </row>
    <row r="229" spans="1:75" x14ac:dyDescent="0.25">
      <c r="A229" s="273" t="s">
        <v>590</v>
      </c>
      <c r="B229" s="273">
        <f>'PCO Log'!HX6</f>
        <v>0</v>
      </c>
      <c r="C229" s="273">
        <f>'PCO Log'!HX4</f>
        <v>0</v>
      </c>
      <c r="D229" s="273">
        <f>'PCO Log'!HX7</f>
        <v>0</v>
      </c>
      <c r="E229" s="273">
        <f>'PCO Log'!HX3</f>
        <v>0</v>
      </c>
      <c r="F229" s="276">
        <f>'PCO Log'!HX9</f>
        <v>0</v>
      </c>
      <c r="G229" s="277">
        <f>'PCO Log'!HX5</f>
        <v>0</v>
      </c>
      <c r="J229" s="279"/>
      <c r="O229" s="273" t="str">
        <f t="shared" si="3"/>
        <v>Skylights</v>
      </c>
      <c r="P229" s="276">
        <f>SUMIFS('PCO Log'!$E52:$SJ52,'PCO Log'!$E$8:$SJ$8,'Graph Data'!P$187,'PCO Log'!$E$4:$SJ$4,"&lt;&gt;Bid Package")</f>
        <v>0</v>
      </c>
      <c r="Q229" s="276">
        <f>SUMIFS('PCO Log'!$E52:$SJ52,'PCO Log'!$E$8:$SJ$8,'Graph Data'!Q$187,'PCO Log'!$E$4:$SJ$4,"&lt;&gt;Bid Package")</f>
        <v>0</v>
      </c>
      <c r="R229" s="276">
        <f>SUMIFS('PCO Log'!$E52:$SJ52,'PCO Log'!$E$8:$SJ$8,'Graph Data'!R$187,'PCO Log'!$E$4:$SJ$4,"&lt;&gt;Bid Package")</f>
        <v>0</v>
      </c>
      <c r="S229" s="276">
        <f>SUMIFS('PCO Log'!$E52:$SJ52,'PCO Log'!$E$8:$SJ$8,'Graph Data'!S$187,'PCO Log'!$E$4:$SJ$4,"&lt;&gt;Bid Package")</f>
        <v>0</v>
      </c>
      <c r="T229" s="276">
        <f>SUMIFS('PCO Log'!$E52:$SJ52,'PCO Log'!$E$8:$SJ$8,'Graph Data'!T$187,'PCO Log'!$E$4:$SJ$4,"&lt;&gt;Bid Package")</f>
        <v>0</v>
      </c>
      <c r="U229" s="276">
        <f>SUMIFS('PCO Log'!$E52:$SJ52,'PCO Log'!$E$8:$SJ$8,'Graph Data'!U$187,'PCO Log'!$E$4:$SJ$4,"&lt;&gt;Bid Package")</f>
        <v>0</v>
      </c>
      <c r="V229" s="276">
        <f>SUMIFS('PCO Log'!$E52:$SJ52,'PCO Log'!$E$8:$SJ$8,'Graph Data'!V$187,'PCO Log'!$E$4:$SJ$4,"&lt;&gt;Bid Package")</f>
        <v>0</v>
      </c>
      <c r="W229" s="276">
        <f>SUMIFS('PCO Log'!$E52:$SJ52,'PCO Log'!$E$8:$SJ$8,'Graph Data'!W$187,'PCO Log'!$E$4:$SJ$4,"&lt;&gt;Bid Package")</f>
        <v>0</v>
      </c>
      <c r="X229" s="276">
        <f>SUMIFS('PCO Log'!$E52:$SJ52,'PCO Log'!$E$8:$SJ$8,'Graph Data'!X$187,'PCO Log'!$E$4:$SJ$4,"&lt;&gt;Bid Package")</f>
        <v>0</v>
      </c>
      <c r="Y229" s="276">
        <f>SUMIFS('PCO Log'!$E52:$SJ52,'PCO Log'!$E$8:$SJ$8,'Graph Data'!Y$187,'PCO Log'!$E$4:$SJ$4,"&lt;&gt;Bid Package")</f>
        <v>0</v>
      </c>
      <c r="Z229" s="276">
        <f>SUMIFS('PCO Log'!$E52:$SJ52,'PCO Log'!$E$8:$SJ$8,'Graph Data'!Z$187,'PCO Log'!$E$4:$SJ$4,"&lt;&gt;Bid Package")</f>
        <v>0</v>
      </c>
      <c r="AA229" s="276">
        <f>SUMIFS('PCO Log'!$E52:$SJ52,'PCO Log'!$E$8:$SJ$8,'Graph Data'!AA$187,'PCO Log'!$E$4:$SJ$4,"&lt;&gt;Bid Package")</f>
        <v>0</v>
      </c>
      <c r="AB229" s="276">
        <f>SUMIFS('PCO Log'!$E52:$SJ52,'PCO Log'!$E$8:$SJ$8,'Graph Data'!AB$187,'PCO Log'!$E$4:$SJ$4,"&lt;&gt;Bid Package")</f>
        <v>0</v>
      </c>
      <c r="AC229" s="276">
        <f>SUMIFS('PCO Log'!$E52:$SJ52,'PCO Log'!$E$8:$SJ$8,'Graph Data'!AC$187,'PCO Log'!$E$4:$SJ$4,"&lt;&gt;Bid Package")</f>
        <v>0</v>
      </c>
      <c r="AD229" s="276">
        <f>SUMIFS('PCO Log'!$E52:$SJ52,'PCO Log'!$E$8:$SJ$8,'Graph Data'!AD$187,'PCO Log'!$E$4:$SJ$4,"&lt;&gt;Bid Package")</f>
        <v>0</v>
      </c>
      <c r="AE229" s="276">
        <f>SUMIFS('PCO Log'!$E52:$SJ52,'PCO Log'!$E$8:$SJ$8,'Graph Data'!AE$187,'PCO Log'!$E$4:$SJ$4,"&lt;&gt;Bid Package")</f>
        <v>0</v>
      </c>
      <c r="AF229" s="276">
        <f>SUMIFS('PCO Log'!$E52:$SJ52,'PCO Log'!$E$8:$SJ$8,'Graph Data'!AF$187,'PCO Log'!$E$4:$SJ$4,"&lt;&gt;Bid Package")</f>
        <v>0</v>
      </c>
      <c r="AG229" s="276">
        <f>SUMIFS('PCO Log'!$E52:$SJ52,'PCO Log'!$E$8:$SJ$8,'Graph Data'!AG$187,'PCO Log'!$E$4:$SJ$4,"&lt;&gt;Bid Package")</f>
        <v>0</v>
      </c>
      <c r="AH229" s="276">
        <f>SUMIFS('PCO Log'!$E52:$SJ52,'PCO Log'!$E$8:$SJ$8,'Graph Data'!AH$187,'PCO Log'!$E$4:$SJ$4,"&lt;&gt;Bid Package")</f>
        <v>0</v>
      </c>
      <c r="AI229" s="276">
        <f>SUMIFS('PCO Log'!$E52:$SJ52,'PCO Log'!$E$8:$SJ$8,'Graph Data'!AI$187,'PCO Log'!$E$4:$SJ$4,"&lt;&gt;Bid Package")</f>
        <v>0</v>
      </c>
      <c r="AJ229" s="276">
        <f>SUMIFS('PCO Log'!$E52:$SJ52,'PCO Log'!$E$8:$SJ$8,'Graph Data'!AJ$187,'PCO Log'!$E$4:$SJ$4,"&lt;&gt;Bid Package")</f>
        <v>0</v>
      </c>
      <c r="AK229" s="276">
        <f>SUMIFS('PCO Log'!$E52:$SJ52,'PCO Log'!$E$8:$SJ$8,'Graph Data'!AK$187,'PCO Log'!$E$4:$SJ$4,"&lt;&gt;Bid Package")</f>
        <v>0</v>
      </c>
      <c r="AL229" s="276">
        <f>SUMIFS('PCO Log'!$E52:$SJ52,'PCO Log'!$E$8:$SJ$8,'Graph Data'!AL$187,'PCO Log'!$E$4:$SJ$4,"&lt;&gt;Bid Package")</f>
        <v>0</v>
      </c>
      <c r="AM229" s="276">
        <f>SUMIFS('PCO Log'!$E52:$SJ52,'PCO Log'!$E$8:$SJ$8,'Graph Data'!AM$187,'PCO Log'!$E$4:$SJ$4,"&lt;&gt;Bid Package")</f>
        <v>0</v>
      </c>
      <c r="AN229" s="276">
        <f>SUMIFS('PCO Log'!$E52:$SJ52,'PCO Log'!$E$8:$SJ$8,'Graph Data'!AN$187,'PCO Log'!$E$4:$SJ$4,"&lt;&gt;Bid Package")</f>
        <v>0</v>
      </c>
      <c r="AO229" s="276">
        <f>SUMIFS('PCO Log'!$E52:$SJ52,'PCO Log'!$E$8:$SJ$8,'Graph Data'!AO$187,'PCO Log'!$E$4:$SJ$4,"&lt;&gt;Bid Package")</f>
        <v>0</v>
      </c>
      <c r="AP229" s="276">
        <f>SUMIFS('PCO Log'!$E52:$SJ52,'PCO Log'!$E$8:$SJ$8,'Graph Data'!AP$187,'PCO Log'!$E$4:$SJ$4,"&lt;&gt;Bid Package")</f>
        <v>0</v>
      </c>
      <c r="AQ229" s="276">
        <f>SUMIFS('PCO Log'!$E52:$SJ52,'PCO Log'!$E$8:$SJ$8,'Graph Data'!AQ$187,'PCO Log'!$E$4:$SJ$4,"&lt;&gt;Bid Package")</f>
        <v>0</v>
      </c>
      <c r="AR229" s="276">
        <f>SUMIFS('PCO Log'!$E52:$SJ52,'PCO Log'!$E$8:$SJ$8,'Graph Data'!AR$187,'PCO Log'!$E$4:$SJ$4,"&lt;&gt;Bid Package")</f>
        <v>0</v>
      </c>
      <c r="AS229" s="276">
        <f>SUMIFS('PCO Log'!$E52:$SJ52,'PCO Log'!$E$8:$SJ$8,'Graph Data'!AS$187,'PCO Log'!$E$4:$SJ$4,"&lt;&gt;Bid Package")</f>
        <v>0</v>
      </c>
      <c r="AT229" s="276">
        <f>SUMIFS('PCO Log'!$E52:$SJ52,'PCO Log'!$E$8:$SJ$8,'Graph Data'!AT$187,'PCO Log'!$E$4:$SJ$4,"&lt;&gt;Bid Package")</f>
        <v>0</v>
      </c>
      <c r="AU229" s="276">
        <f>SUMIFS('PCO Log'!$E52:$SJ52,'PCO Log'!$E$8:$SJ$8,'Graph Data'!AU$187,'PCO Log'!$E$4:$SJ$4,"&lt;&gt;Bid Package")</f>
        <v>0</v>
      </c>
      <c r="AV229" s="276">
        <f>SUMIFS('PCO Log'!$E52:$SJ52,'PCO Log'!$E$8:$SJ$8,'Graph Data'!AV$187,'PCO Log'!$E$4:$SJ$4,"&lt;&gt;Bid Package")</f>
        <v>0</v>
      </c>
      <c r="AW229" s="276">
        <f>SUMIFS('PCO Log'!$E52:$SJ52,'PCO Log'!$E$8:$SJ$8,'Graph Data'!AW$187,'PCO Log'!$E$4:$SJ$4,"&lt;&gt;Bid Package")</f>
        <v>0</v>
      </c>
      <c r="AX229" s="276">
        <f>SUMIFS('PCO Log'!$E52:$SJ52,'PCO Log'!$E$8:$SJ$8,'Graph Data'!AX$187,'PCO Log'!$E$4:$SJ$4,"&lt;&gt;Bid Package")</f>
        <v>0</v>
      </c>
      <c r="AY229" s="276">
        <f>SUMIFS('PCO Log'!$E52:$SJ52,'PCO Log'!$E$8:$SJ$8,'Graph Data'!AY$187,'PCO Log'!$E$4:$SJ$4,"&lt;&gt;Bid Package")</f>
        <v>0</v>
      </c>
      <c r="AZ229" s="276">
        <f>SUMIFS('PCO Log'!$E52:$SJ52,'PCO Log'!$E$8:$SJ$8,'Graph Data'!AZ$187,'PCO Log'!$E$4:$SJ$4,"&lt;&gt;Bid Package")</f>
        <v>0</v>
      </c>
      <c r="BA229" s="276">
        <f>SUMIFS('PCO Log'!$E52:$SJ52,'PCO Log'!$E$8:$SJ$8,'Graph Data'!BA$187,'PCO Log'!$E$4:$SJ$4,"&lt;&gt;Bid Package")</f>
        <v>0</v>
      </c>
      <c r="BB229" s="276">
        <f>SUMIFS('PCO Log'!$E52:$SJ52,'PCO Log'!$E$8:$SJ$8,'Graph Data'!BB$187,'PCO Log'!$E$4:$SJ$4,"&lt;&gt;Bid Package")</f>
        <v>0</v>
      </c>
      <c r="BC229" s="276">
        <f>SUMIFS('PCO Log'!$E52:$SJ52,'PCO Log'!$E$8:$SJ$8,'Graph Data'!BC$187,'PCO Log'!$E$4:$SJ$4,"&lt;&gt;Bid Package")</f>
        <v>0</v>
      </c>
      <c r="BD229" s="276">
        <f>SUMIFS('PCO Log'!$E52:$SJ52,'PCO Log'!$E$8:$SJ$8,'Graph Data'!BD$187,'PCO Log'!$E$4:$SJ$4,"&lt;&gt;Bid Package")</f>
        <v>0</v>
      </c>
      <c r="BE229" s="276">
        <f>SUMIFS('PCO Log'!$E52:$SJ52,'PCO Log'!$E$8:$SJ$8,'Graph Data'!BE$187,'PCO Log'!$E$4:$SJ$4,"&lt;&gt;Bid Package")</f>
        <v>0</v>
      </c>
      <c r="BF229" s="276">
        <f>SUMIFS('PCO Log'!$E52:$SJ52,'PCO Log'!$E$8:$SJ$8,'Graph Data'!BF$187,'PCO Log'!$E$4:$SJ$4,"&lt;&gt;Bid Package")</f>
        <v>0</v>
      </c>
      <c r="BG229" s="276">
        <f>SUMIFS('PCO Log'!$E52:$SJ52,'PCO Log'!$E$8:$SJ$8,'Graph Data'!BG$187,'PCO Log'!$E$4:$SJ$4,"&lt;&gt;Bid Package")</f>
        <v>0</v>
      </c>
      <c r="BH229" s="276">
        <f>SUMIFS('PCO Log'!$E52:$SJ52,'PCO Log'!$E$8:$SJ$8,'Graph Data'!BH$187,'PCO Log'!$E$4:$SJ$4,"&lt;&gt;Bid Package")</f>
        <v>0</v>
      </c>
      <c r="BI229" s="276">
        <f>SUMIFS('PCO Log'!$E52:$SJ52,'PCO Log'!$E$8:$SJ$8,'Graph Data'!BI$187,'PCO Log'!$E$4:$SJ$4,"&lt;&gt;Bid Package")</f>
        <v>0</v>
      </c>
      <c r="BJ229" s="276">
        <f>SUMIFS('PCO Log'!$E52:$SJ52,'PCO Log'!$E$8:$SJ$8,'Graph Data'!BJ$187,'PCO Log'!$E$4:$SJ$4,"&lt;&gt;Bid Package")</f>
        <v>0</v>
      </c>
      <c r="BK229" s="276">
        <f>SUMIFS('PCO Log'!$E52:$SJ52,'PCO Log'!$E$8:$SJ$8,'Graph Data'!BK$187,'PCO Log'!$E$4:$SJ$4,"&lt;&gt;Bid Package")</f>
        <v>0</v>
      </c>
      <c r="BL229" s="276">
        <f>SUMIFS('PCO Log'!$E52:$SJ52,'PCO Log'!$E$8:$SJ$8,'Graph Data'!BL$187,'PCO Log'!$E$4:$SJ$4,"&lt;&gt;Bid Package")</f>
        <v>0</v>
      </c>
      <c r="BM229" s="276">
        <f>SUMIFS('PCO Log'!$E52:$SJ52,'PCO Log'!$E$8:$SJ$8,'Graph Data'!BM$187,'PCO Log'!$E$4:$SJ$4,"&lt;&gt;Bid Package")</f>
        <v>0</v>
      </c>
      <c r="BN229" s="276">
        <f>SUMIFS('PCO Log'!$E52:$SJ52,'PCO Log'!$E$8:$SJ$8,'Graph Data'!BN$187,'PCO Log'!$E$4:$SJ$4,"&lt;&gt;Bid Package")</f>
        <v>0</v>
      </c>
      <c r="BO229" s="276">
        <f>SUMIFS('PCO Log'!$E52:$SJ52,'PCO Log'!$E$8:$SJ$8,'Graph Data'!BO$187,'PCO Log'!$E$4:$SJ$4,"&lt;&gt;Bid Package")</f>
        <v>0</v>
      </c>
      <c r="BP229" s="276">
        <f>SUMIFS('PCO Log'!$E52:$SJ52,'PCO Log'!$E$8:$SJ$8,'Graph Data'!BP$187,'PCO Log'!$E$4:$SJ$4,"&lt;&gt;Bid Package")</f>
        <v>0</v>
      </c>
      <c r="BQ229" s="276">
        <f>SUMIFS('PCO Log'!$E52:$SJ52,'PCO Log'!$E$8:$SJ$8,'Graph Data'!BQ$187,'PCO Log'!$E$4:$SJ$4,"&lt;&gt;Bid Package")</f>
        <v>0</v>
      </c>
      <c r="BR229" s="276">
        <f>SUMIFS('PCO Log'!$E52:$SJ52,'PCO Log'!$E$8:$SJ$8,'Graph Data'!BR$187,'PCO Log'!$E$4:$SJ$4,"&lt;&gt;Bid Package")</f>
        <v>0</v>
      </c>
      <c r="BS229" s="276">
        <f>SUMIFS('PCO Log'!$E52:$SJ52,'PCO Log'!$E$8:$SJ$8,'Graph Data'!BS$187,'PCO Log'!$E$4:$SJ$4,"&lt;&gt;Bid Package")</f>
        <v>0</v>
      </c>
      <c r="BT229" s="276">
        <f>SUMIFS('PCO Log'!$E52:$SJ52,'PCO Log'!$E$8:$SJ$8,'Graph Data'!BT$187,'PCO Log'!$E$4:$SJ$4,"&lt;&gt;Bid Package")</f>
        <v>0</v>
      </c>
      <c r="BU229" s="276">
        <f>SUMIFS('PCO Log'!$E52:$SJ52,'PCO Log'!$E$8:$SJ$8,'Graph Data'!BU$187,'PCO Log'!$E$4:$SJ$4,"&lt;&gt;Bid Package")</f>
        <v>0</v>
      </c>
      <c r="BV229" s="276">
        <f>SUMIFS('PCO Log'!$E52:$SJ52,'PCO Log'!$E$8:$SJ$8,'Graph Data'!BV$187,'PCO Log'!$E$4:$SJ$4,"&lt;&gt;Bid Package")</f>
        <v>0</v>
      </c>
      <c r="BW229" s="276">
        <f>SUMIFS('PCO Log'!$E52:$SJ52,'PCO Log'!$E$8:$SJ$8,'Graph Data'!BW$187,'PCO Log'!$E$4:$SJ$4,"&lt;&gt;Bid Package")</f>
        <v>0</v>
      </c>
    </row>
    <row r="230" spans="1:75" x14ac:dyDescent="0.25">
      <c r="A230" s="273" t="s">
        <v>591</v>
      </c>
      <c r="B230" s="273">
        <f>'PCO Log'!HY6</f>
        <v>0</v>
      </c>
      <c r="C230" s="273">
        <f>'PCO Log'!HY4</f>
        <v>0</v>
      </c>
      <c r="D230" s="273">
        <f>'PCO Log'!HY7</f>
        <v>0</v>
      </c>
      <c r="E230" s="273">
        <f>'PCO Log'!HY3</f>
        <v>0</v>
      </c>
      <c r="F230" s="276">
        <f>'PCO Log'!HY9</f>
        <v>0</v>
      </c>
      <c r="G230" s="277">
        <f>'PCO Log'!HY5</f>
        <v>0</v>
      </c>
      <c r="J230" s="279"/>
      <c r="O230" s="273" t="str">
        <f t="shared" si="3"/>
        <v>Louvers &amp; Vents</v>
      </c>
      <c r="P230" s="276">
        <f>SUMIFS('PCO Log'!$E53:$SJ53,'PCO Log'!$E$8:$SJ$8,'Graph Data'!P$187,'PCO Log'!$E$4:$SJ$4,"&lt;&gt;Bid Package")</f>
        <v>0</v>
      </c>
      <c r="Q230" s="276">
        <f>SUMIFS('PCO Log'!$E53:$SJ53,'PCO Log'!$E$8:$SJ$8,'Graph Data'!Q$187,'PCO Log'!$E$4:$SJ$4,"&lt;&gt;Bid Package")</f>
        <v>0</v>
      </c>
      <c r="R230" s="276">
        <f>SUMIFS('PCO Log'!$E53:$SJ53,'PCO Log'!$E$8:$SJ$8,'Graph Data'!R$187,'PCO Log'!$E$4:$SJ$4,"&lt;&gt;Bid Package")</f>
        <v>0</v>
      </c>
      <c r="S230" s="276">
        <f>SUMIFS('PCO Log'!$E53:$SJ53,'PCO Log'!$E$8:$SJ$8,'Graph Data'!S$187,'PCO Log'!$E$4:$SJ$4,"&lt;&gt;Bid Package")</f>
        <v>0</v>
      </c>
      <c r="T230" s="276">
        <f>SUMIFS('PCO Log'!$E53:$SJ53,'PCO Log'!$E$8:$SJ$8,'Graph Data'!T$187,'PCO Log'!$E$4:$SJ$4,"&lt;&gt;Bid Package")</f>
        <v>0</v>
      </c>
      <c r="U230" s="276">
        <f>SUMIFS('PCO Log'!$E53:$SJ53,'PCO Log'!$E$8:$SJ$8,'Graph Data'!U$187,'PCO Log'!$E$4:$SJ$4,"&lt;&gt;Bid Package")</f>
        <v>0</v>
      </c>
      <c r="V230" s="276">
        <f>SUMIFS('PCO Log'!$E53:$SJ53,'PCO Log'!$E$8:$SJ$8,'Graph Data'!V$187,'PCO Log'!$E$4:$SJ$4,"&lt;&gt;Bid Package")</f>
        <v>0</v>
      </c>
      <c r="W230" s="276">
        <f>SUMIFS('PCO Log'!$E53:$SJ53,'PCO Log'!$E$8:$SJ$8,'Graph Data'!W$187,'PCO Log'!$E$4:$SJ$4,"&lt;&gt;Bid Package")</f>
        <v>0</v>
      </c>
      <c r="X230" s="276">
        <f>SUMIFS('PCO Log'!$E53:$SJ53,'PCO Log'!$E$8:$SJ$8,'Graph Data'!X$187,'PCO Log'!$E$4:$SJ$4,"&lt;&gt;Bid Package")</f>
        <v>0</v>
      </c>
      <c r="Y230" s="276">
        <f>SUMIFS('PCO Log'!$E53:$SJ53,'PCO Log'!$E$8:$SJ$8,'Graph Data'!Y$187,'PCO Log'!$E$4:$SJ$4,"&lt;&gt;Bid Package")</f>
        <v>0</v>
      </c>
      <c r="Z230" s="276">
        <f>SUMIFS('PCO Log'!$E53:$SJ53,'PCO Log'!$E$8:$SJ$8,'Graph Data'!Z$187,'PCO Log'!$E$4:$SJ$4,"&lt;&gt;Bid Package")</f>
        <v>0</v>
      </c>
      <c r="AA230" s="276">
        <f>SUMIFS('PCO Log'!$E53:$SJ53,'PCO Log'!$E$8:$SJ$8,'Graph Data'!AA$187,'PCO Log'!$E$4:$SJ$4,"&lt;&gt;Bid Package")</f>
        <v>0</v>
      </c>
      <c r="AB230" s="276">
        <f>SUMIFS('PCO Log'!$E53:$SJ53,'PCO Log'!$E$8:$SJ$8,'Graph Data'!AB$187,'PCO Log'!$E$4:$SJ$4,"&lt;&gt;Bid Package")</f>
        <v>0</v>
      </c>
      <c r="AC230" s="276">
        <f>SUMIFS('PCO Log'!$E53:$SJ53,'PCO Log'!$E$8:$SJ$8,'Graph Data'!AC$187,'PCO Log'!$E$4:$SJ$4,"&lt;&gt;Bid Package")</f>
        <v>0</v>
      </c>
      <c r="AD230" s="276">
        <f>SUMIFS('PCO Log'!$E53:$SJ53,'PCO Log'!$E$8:$SJ$8,'Graph Data'!AD$187,'PCO Log'!$E$4:$SJ$4,"&lt;&gt;Bid Package")</f>
        <v>0</v>
      </c>
      <c r="AE230" s="276">
        <f>SUMIFS('PCO Log'!$E53:$SJ53,'PCO Log'!$E$8:$SJ$8,'Graph Data'!AE$187,'PCO Log'!$E$4:$SJ$4,"&lt;&gt;Bid Package")</f>
        <v>0</v>
      </c>
      <c r="AF230" s="276">
        <f>SUMIFS('PCO Log'!$E53:$SJ53,'PCO Log'!$E$8:$SJ$8,'Graph Data'!AF$187,'PCO Log'!$E$4:$SJ$4,"&lt;&gt;Bid Package")</f>
        <v>0</v>
      </c>
      <c r="AG230" s="276">
        <f>SUMIFS('PCO Log'!$E53:$SJ53,'PCO Log'!$E$8:$SJ$8,'Graph Data'!AG$187,'PCO Log'!$E$4:$SJ$4,"&lt;&gt;Bid Package")</f>
        <v>0</v>
      </c>
      <c r="AH230" s="276">
        <f>SUMIFS('PCO Log'!$E53:$SJ53,'PCO Log'!$E$8:$SJ$8,'Graph Data'!AH$187,'PCO Log'!$E$4:$SJ$4,"&lt;&gt;Bid Package")</f>
        <v>0</v>
      </c>
      <c r="AI230" s="276">
        <f>SUMIFS('PCO Log'!$E53:$SJ53,'PCO Log'!$E$8:$SJ$8,'Graph Data'!AI$187,'PCO Log'!$E$4:$SJ$4,"&lt;&gt;Bid Package")</f>
        <v>0</v>
      </c>
      <c r="AJ230" s="276">
        <f>SUMIFS('PCO Log'!$E53:$SJ53,'PCO Log'!$E$8:$SJ$8,'Graph Data'!AJ$187,'PCO Log'!$E$4:$SJ$4,"&lt;&gt;Bid Package")</f>
        <v>0</v>
      </c>
      <c r="AK230" s="276">
        <f>SUMIFS('PCO Log'!$E53:$SJ53,'PCO Log'!$E$8:$SJ$8,'Graph Data'!AK$187,'PCO Log'!$E$4:$SJ$4,"&lt;&gt;Bid Package")</f>
        <v>0</v>
      </c>
      <c r="AL230" s="276">
        <f>SUMIFS('PCO Log'!$E53:$SJ53,'PCO Log'!$E$8:$SJ$8,'Graph Data'!AL$187,'PCO Log'!$E$4:$SJ$4,"&lt;&gt;Bid Package")</f>
        <v>0</v>
      </c>
      <c r="AM230" s="276">
        <f>SUMIFS('PCO Log'!$E53:$SJ53,'PCO Log'!$E$8:$SJ$8,'Graph Data'!AM$187,'PCO Log'!$E$4:$SJ$4,"&lt;&gt;Bid Package")</f>
        <v>0</v>
      </c>
      <c r="AN230" s="276">
        <f>SUMIFS('PCO Log'!$E53:$SJ53,'PCO Log'!$E$8:$SJ$8,'Graph Data'!AN$187,'PCO Log'!$E$4:$SJ$4,"&lt;&gt;Bid Package")</f>
        <v>0</v>
      </c>
      <c r="AO230" s="276">
        <f>SUMIFS('PCO Log'!$E53:$SJ53,'PCO Log'!$E$8:$SJ$8,'Graph Data'!AO$187,'PCO Log'!$E$4:$SJ$4,"&lt;&gt;Bid Package")</f>
        <v>0</v>
      </c>
      <c r="AP230" s="276">
        <f>SUMIFS('PCO Log'!$E53:$SJ53,'PCO Log'!$E$8:$SJ$8,'Graph Data'!AP$187,'PCO Log'!$E$4:$SJ$4,"&lt;&gt;Bid Package")</f>
        <v>0</v>
      </c>
      <c r="AQ230" s="276">
        <f>SUMIFS('PCO Log'!$E53:$SJ53,'PCO Log'!$E$8:$SJ$8,'Graph Data'!AQ$187,'PCO Log'!$E$4:$SJ$4,"&lt;&gt;Bid Package")</f>
        <v>0</v>
      </c>
      <c r="AR230" s="276">
        <f>SUMIFS('PCO Log'!$E53:$SJ53,'PCO Log'!$E$8:$SJ$8,'Graph Data'!AR$187,'PCO Log'!$E$4:$SJ$4,"&lt;&gt;Bid Package")</f>
        <v>0</v>
      </c>
      <c r="AS230" s="276">
        <f>SUMIFS('PCO Log'!$E53:$SJ53,'PCO Log'!$E$8:$SJ$8,'Graph Data'!AS$187,'PCO Log'!$E$4:$SJ$4,"&lt;&gt;Bid Package")</f>
        <v>0</v>
      </c>
      <c r="AT230" s="276">
        <f>SUMIFS('PCO Log'!$E53:$SJ53,'PCO Log'!$E$8:$SJ$8,'Graph Data'!AT$187,'PCO Log'!$E$4:$SJ$4,"&lt;&gt;Bid Package")</f>
        <v>0</v>
      </c>
      <c r="AU230" s="276">
        <f>SUMIFS('PCO Log'!$E53:$SJ53,'PCO Log'!$E$8:$SJ$8,'Graph Data'!AU$187,'PCO Log'!$E$4:$SJ$4,"&lt;&gt;Bid Package")</f>
        <v>0</v>
      </c>
      <c r="AV230" s="276">
        <f>SUMIFS('PCO Log'!$E53:$SJ53,'PCO Log'!$E$8:$SJ$8,'Graph Data'!AV$187,'PCO Log'!$E$4:$SJ$4,"&lt;&gt;Bid Package")</f>
        <v>0</v>
      </c>
      <c r="AW230" s="276">
        <f>SUMIFS('PCO Log'!$E53:$SJ53,'PCO Log'!$E$8:$SJ$8,'Graph Data'!AW$187,'PCO Log'!$E$4:$SJ$4,"&lt;&gt;Bid Package")</f>
        <v>0</v>
      </c>
      <c r="AX230" s="276">
        <f>SUMIFS('PCO Log'!$E53:$SJ53,'PCO Log'!$E$8:$SJ$8,'Graph Data'!AX$187,'PCO Log'!$E$4:$SJ$4,"&lt;&gt;Bid Package")</f>
        <v>0</v>
      </c>
      <c r="AY230" s="276">
        <f>SUMIFS('PCO Log'!$E53:$SJ53,'PCO Log'!$E$8:$SJ$8,'Graph Data'!AY$187,'PCO Log'!$E$4:$SJ$4,"&lt;&gt;Bid Package")</f>
        <v>0</v>
      </c>
      <c r="AZ230" s="276">
        <f>SUMIFS('PCO Log'!$E53:$SJ53,'PCO Log'!$E$8:$SJ$8,'Graph Data'!AZ$187,'PCO Log'!$E$4:$SJ$4,"&lt;&gt;Bid Package")</f>
        <v>0</v>
      </c>
      <c r="BA230" s="276">
        <f>SUMIFS('PCO Log'!$E53:$SJ53,'PCO Log'!$E$8:$SJ$8,'Graph Data'!BA$187,'PCO Log'!$E$4:$SJ$4,"&lt;&gt;Bid Package")</f>
        <v>0</v>
      </c>
      <c r="BB230" s="276">
        <f>SUMIFS('PCO Log'!$E53:$SJ53,'PCO Log'!$E$8:$SJ$8,'Graph Data'!BB$187,'PCO Log'!$E$4:$SJ$4,"&lt;&gt;Bid Package")</f>
        <v>0</v>
      </c>
      <c r="BC230" s="276">
        <f>SUMIFS('PCO Log'!$E53:$SJ53,'PCO Log'!$E$8:$SJ$8,'Graph Data'!BC$187,'PCO Log'!$E$4:$SJ$4,"&lt;&gt;Bid Package")</f>
        <v>0</v>
      </c>
      <c r="BD230" s="276">
        <f>SUMIFS('PCO Log'!$E53:$SJ53,'PCO Log'!$E$8:$SJ$8,'Graph Data'!BD$187,'PCO Log'!$E$4:$SJ$4,"&lt;&gt;Bid Package")</f>
        <v>0</v>
      </c>
      <c r="BE230" s="276">
        <f>SUMIFS('PCO Log'!$E53:$SJ53,'PCO Log'!$E$8:$SJ$8,'Graph Data'!BE$187,'PCO Log'!$E$4:$SJ$4,"&lt;&gt;Bid Package")</f>
        <v>0</v>
      </c>
      <c r="BF230" s="276">
        <f>SUMIFS('PCO Log'!$E53:$SJ53,'PCO Log'!$E$8:$SJ$8,'Graph Data'!BF$187,'PCO Log'!$E$4:$SJ$4,"&lt;&gt;Bid Package")</f>
        <v>0</v>
      </c>
      <c r="BG230" s="276">
        <f>SUMIFS('PCO Log'!$E53:$SJ53,'PCO Log'!$E$8:$SJ$8,'Graph Data'!BG$187,'PCO Log'!$E$4:$SJ$4,"&lt;&gt;Bid Package")</f>
        <v>0</v>
      </c>
      <c r="BH230" s="276">
        <f>SUMIFS('PCO Log'!$E53:$SJ53,'PCO Log'!$E$8:$SJ$8,'Graph Data'!BH$187,'PCO Log'!$E$4:$SJ$4,"&lt;&gt;Bid Package")</f>
        <v>0</v>
      </c>
      <c r="BI230" s="276">
        <f>SUMIFS('PCO Log'!$E53:$SJ53,'PCO Log'!$E$8:$SJ$8,'Graph Data'!BI$187,'PCO Log'!$E$4:$SJ$4,"&lt;&gt;Bid Package")</f>
        <v>0</v>
      </c>
      <c r="BJ230" s="276">
        <f>SUMIFS('PCO Log'!$E53:$SJ53,'PCO Log'!$E$8:$SJ$8,'Graph Data'!BJ$187,'PCO Log'!$E$4:$SJ$4,"&lt;&gt;Bid Package")</f>
        <v>0</v>
      </c>
      <c r="BK230" s="276">
        <f>SUMIFS('PCO Log'!$E53:$SJ53,'PCO Log'!$E$8:$SJ$8,'Graph Data'!BK$187,'PCO Log'!$E$4:$SJ$4,"&lt;&gt;Bid Package")</f>
        <v>0</v>
      </c>
      <c r="BL230" s="276">
        <f>SUMIFS('PCO Log'!$E53:$SJ53,'PCO Log'!$E$8:$SJ$8,'Graph Data'!BL$187,'PCO Log'!$E$4:$SJ$4,"&lt;&gt;Bid Package")</f>
        <v>0</v>
      </c>
      <c r="BM230" s="276">
        <f>SUMIFS('PCO Log'!$E53:$SJ53,'PCO Log'!$E$8:$SJ$8,'Graph Data'!BM$187,'PCO Log'!$E$4:$SJ$4,"&lt;&gt;Bid Package")</f>
        <v>0</v>
      </c>
      <c r="BN230" s="276">
        <f>SUMIFS('PCO Log'!$E53:$SJ53,'PCO Log'!$E$8:$SJ$8,'Graph Data'!BN$187,'PCO Log'!$E$4:$SJ$4,"&lt;&gt;Bid Package")</f>
        <v>0</v>
      </c>
      <c r="BO230" s="276">
        <f>SUMIFS('PCO Log'!$E53:$SJ53,'PCO Log'!$E$8:$SJ$8,'Graph Data'!BO$187,'PCO Log'!$E$4:$SJ$4,"&lt;&gt;Bid Package")</f>
        <v>0</v>
      </c>
      <c r="BP230" s="276">
        <f>SUMIFS('PCO Log'!$E53:$SJ53,'PCO Log'!$E$8:$SJ$8,'Graph Data'!BP$187,'PCO Log'!$E$4:$SJ$4,"&lt;&gt;Bid Package")</f>
        <v>0</v>
      </c>
      <c r="BQ230" s="276">
        <f>SUMIFS('PCO Log'!$E53:$SJ53,'PCO Log'!$E$8:$SJ$8,'Graph Data'!BQ$187,'PCO Log'!$E$4:$SJ$4,"&lt;&gt;Bid Package")</f>
        <v>0</v>
      </c>
      <c r="BR230" s="276">
        <f>SUMIFS('PCO Log'!$E53:$SJ53,'PCO Log'!$E$8:$SJ$8,'Graph Data'!BR$187,'PCO Log'!$E$4:$SJ$4,"&lt;&gt;Bid Package")</f>
        <v>0</v>
      </c>
      <c r="BS230" s="276">
        <f>SUMIFS('PCO Log'!$E53:$SJ53,'PCO Log'!$E$8:$SJ$8,'Graph Data'!BS$187,'PCO Log'!$E$4:$SJ$4,"&lt;&gt;Bid Package")</f>
        <v>0</v>
      </c>
      <c r="BT230" s="276">
        <f>SUMIFS('PCO Log'!$E53:$SJ53,'PCO Log'!$E$8:$SJ$8,'Graph Data'!BT$187,'PCO Log'!$E$4:$SJ$4,"&lt;&gt;Bid Package")</f>
        <v>0</v>
      </c>
      <c r="BU230" s="276">
        <f>SUMIFS('PCO Log'!$E53:$SJ53,'PCO Log'!$E$8:$SJ$8,'Graph Data'!BU$187,'PCO Log'!$E$4:$SJ$4,"&lt;&gt;Bid Package")</f>
        <v>0</v>
      </c>
      <c r="BV230" s="276">
        <f>SUMIFS('PCO Log'!$E53:$SJ53,'PCO Log'!$E$8:$SJ$8,'Graph Data'!BV$187,'PCO Log'!$E$4:$SJ$4,"&lt;&gt;Bid Package")</f>
        <v>0</v>
      </c>
      <c r="BW230" s="276">
        <f>SUMIFS('PCO Log'!$E53:$SJ53,'PCO Log'!$E$8:$SJ$8,'Graph Data'!BW$187,'PCO Log'!$E$4:$SJ$4,"&lt;&gt;Bid Package")</f>
        <v>0</v>
      </c>
    </row>
    <row r="231" spans="1:75" x14ac:dyDescent="0.25">
      <c r="A231" s="273" t="s">
        <v>592</v>
      </c>
      <c r="B231" s="273">
        <f>'PCO Log'!HZ6</f>
        <v>0</v>
      </c>
      <c r="C231" s="273">
        <f>'PCO Log'!HZ4</f>
        <v>0</v>
      </c>
      <c r="D231" s="273">
        <f>'PCO Log'!HZ7</f>
        <v>0</v>
      </c>
      <c r="E231" s="273">
        <f>'PCO Log'!HZ3</f>
        <v>0</v>
      </c>
      <c r="F231" s="276">
        <f>'PCO Log'!HZ9</f>
        <v>0</v>
      </c>
      <c r="G231" s="277">
        <f>'PCO Log'!HZ5</f>
        <v>0</v>
      </c>
      <c r="J231" s="279"/>
      <c r="O231" s="273" t="str">
        <f t="shared" ref="O231:O274" si="4">O45</f>
        <v>Gypsum Board Systems</v>
      </c>
      <c r="P231" s="276">
        <f>SUMIFS('PCO Log'!$E54:$SJ54,'PCO Log'!$E$8:$SJ$8,'Graph Data'!P$187,'PCO Log'!$E$4:$SJ$4,"&lt;&gt;Bid Package")</f>
        <v>0</v>
      </c>
      <c r="Q231" s="276">
        <f>SUMIFS('PCO Log'!$E54:$SJ54,'PCO Log'!$E$8:$SJ$8,'Graph Data'!Q$187,'PCO Log'!$E$4:$SJ$4,"&lt;&gt;Bid Package")</f>
        <v>0</v>
      </c>
      <c r="R231" s="276">
        <f>SUMIFS('PCO Log'!$E54:$SJ54,'PCO Log'!$E$8:$SJ$8,'Graph Data'!R$187,'PCO Log'!$E$4:$SJ$4,"&lt;&gt;Bid Package")</f>
        <v>0</v>
      </c>
      <c r="S231" s="276">
        <f>SUMIFS('PCO Log'!$E54:$SJ54,'PCO Log'!$E$8:$SJ$8,'Graph Data'!S$187,'PCO Log'!$E$4:$SJ$4,"&lt;&gt;Bid Package")</f>
        <v>0</v>
      </c>
      <c r="T231" s="276">
        <f>SUMIFS('PCO Log'!$E54:$SJ54,'PCO Log'!$E$8:$SJ$8,'Graph Data'!T$187,'PCO Log'!$E$4:$SJ$4,"&lt;&gt;Bid Package")</f>
        <v>0</v>
      </c>
      <c r="U231" s="276">
        <f>SUMIFS('PCO Log'!$E54:$SJ54,'PCO Log'!$E$8:$SJ$8,'Graph Data'!U$187,'PCO Log'!$E$4:$SJ$4,"&lt;&gt;Bid Package")</f>
        <v>0</v>
      </c>
      <c r="V231" s="276">
        <f>SUMIFS('PCO Log'!$E54:$SJ54,'PCO Log'!$E$8:$SJ$8,'Graph Data'!V$187,'PCO Log'!$E$4:$SJ$4,"&lt;&gt;Bid Package")</f>
        <v>0</v>
      </c>
      <c r="W231" s="276">
        <f>SUMIFS('PCO Log'!$E54:$SJ54,'PCO Log'!$E$8:$SJ$8,'Graph Data'!W$187,'PCO Log'!$E$4:$SJ$4,"&lt;&gt;Bid Package")</f>
        <v>0</v>
      </c>
      <c r="X231" s="276">
        <f>SUMIFS('PCO Log'!$E54:$SJ54,'PCO Log'!$E$8:$SJ$8,'Graph Data'!X$187,'PCO Log'!$E$4:$SJ$4,"&lt;&gt;Bid Package")</f>
        <v>0</v>
      </c>
      <c r="Y231" s="276">
        <f>SUMIFS('PCO Log'!$E54:$SJ54,'PCO Log'!$E$8:$SJ$8,'Graph Data'!Y$187,'PCO Log'!$E$4:$SJ$4,"&lt;&gt;Bid Package")</f>
        <v>0</v>
      </c>
      <c r="Z231" s="276">
        <f>SUMIFS('PCO Log'!$E54:$SJ54,'PCO Log'!$E$8:$SJ$8,'Graph Data'!Z$187,'PCO Log'!$E$4:$SJ$4,"&lt;&gt;Bid Package")</f>
        <v>0</v>
      </c>
      <c r="AA231" s="276">
        <f>SUMIFS('PCO Log'!$E54:$SJ54,'PCO Log'!$E$8:$SJ$8,'Graph Data'!AA$187,'PCO Log'!$E$4:$SJ$4,"&lt;&gt;Bid Package")</f>
        <v>0</v>
      </c>
      <c r="AB231" s="276">
        <f>SUMIFS('PCO Log'!$E54:$SJ54,'PCO Log'!$E$8:$SJ$8,'Graph Data'!AB$187,'PCO Log'!$E$4:$SJ$4,"&lt;&gt;Bid Package")</f>
        <v>0</v>
      </c>
      <c r="AC231" s="276">
        <f>SUMIFS('PCO Log'!$E54:$SJ54,'PCO Log'!$E$8:$SJ$8,'Graph Data'!AC$187,'PCO Log'!$E$4:$SJ$4,"&lt;&gt;Bid Package")</f>
        <v>0</v>
      </c>
      <c r="AD231" s="276">
        <f>SUMIFS('PCO Log'!$E54:$SJ54,'PCO Log'!$E$8:$SJ$8,'Graph Data'!AD$187,'PCO Log'!$E$4:$SJ$4,"&lt;&gt;Bid Package")</f>
        <v>0</v>
      </c>
      <c r="AE231" s="276">
        <f>SUMIFS('PCO Log'!$E54:$SJ54,'PCO Log'!$E$8:$SJ$8,'Graph Data'!AE$187,'PCO Log'!$E$4:$SJ$4,"&lt;&gt;Bid Package")</f>
        <v>0</v>
      </c>
      <c r="AF231" s="276">
        <f>SUMIFS('PCO Log'!$E54:$SJ54,'PCO Log'!$E$8:$SJ$8,'Graph Data'!AF$187,'PCO Log'!$E$4:$SJ$4,"&lt;&gt;Bid Package")</f>
        <v>0</v>
      </c>
      <c r="AG231" s="276">
        <f>SUMIFS('PCO Log'!$E54:$SJ54,'PCO Log'!$E$8:$SJ$8,'Graph Data'!AG$187,'PCO Log'!$E$4:$SJ$4,"&lt;&gt;Bid Package")</f>
        <v>0</v>
      </c>
      <c r="AH231" s="276">
        <f>SUMIFS('PCO Log'!$E54:$SJ54,'PCO Log'!$E$8:$SJ$8,'Graph Data'!AH$187,'PCO Log'!$E$4:$SJ$4,"&lt;&gt;Bid Package")</f>
        <v>0</v>
      </c>
      <c r="AI231" s="276">
        <f>SUMIFS('PCO Log'!$E54:$SJ54,'PCO Log'!$E$8:$SJ$8,'Graph Data'!AI$187,'PCO Log'!$E$4:$SJ$4,"&lt;&gt;Bid Package")</f>
        <v>0</v>
      </c>
      <c r="AJ231" s="276">
        <f>SUMIFS('PCO Log'!$E54:$SJ54,'PCO Log'!$E$8:$SJ$8,'Graph Data'!AJ$187,'PCO Log'!$E$4:$SJ$4,"&lt;&gt;Bid Package")</f>
        <v>0</v>
      </c>
      <c r="AK231" s="276">
        <f>SUMIFS('PCO Log'!$E54:$SJ54,'PCO Log'!$E$8:$SJ$8,'Graph Data'!AK$187,'PCO Log'!$E$4:$SJ$4,"&lt;&gt;Bid Package")</f>
        <v>0</v>
      </c>
      <c r="AL231" s="276">
        <f>SUMIFS('PCO Log'!$E54:$SJ54,'PCO Log'!$E$8:$SJ$8,'Graph Data'!AL$187,'PCO Log'!$E$4:$SJ$4,"&lt;&gt;Bid Package")</f>
        <v>0</v>
      </c>
      <c r="AM231" s="276">
        <f>SUMIFS('PCO Log'!$E54:$SJ54,'PCO Log'!$E$8:$SJ$8,'Graph Data'!AM$187,'PCO Log'!$E$4:$SJ$4,"&lt;&gt;Bid Package")</f>
        <v>0</v>
      </c>
      <c r="AN231" s="276">
        <f>SUMIFS('PCO Log'!$E54:$SJ54,'PCO Log'!$E$8:$SJ$8,'Graph Data'!AN$187,'PCO Log'!$E$4:$SJ$4,"&lt;&gt;Bid Package")</f>
        <v>0</v>
      </c>
      <c r="AO231" s="276">
        <f>SUMIFS('PCO Log'!$E54:$SJ54,'PCO Log'!$E$8:$SJ$8,'Graph Data'!AO$187,'PCO Log'!$E$4:$SJ$4,"&lt;&gt;Bid Package")</f>
        <v>0</v>
      </c>
      <c r="AP231" s="276">
        <f>SUMIFS('PCO Log'!$E54:$SJ54,'PCO Log'!$E$8:$SJ$8,'Graph Data'!AP$187,'PCO Log'!$E$4:$SJ$4,"&lt;&gt;Bid Package")</f>
        <v>0</v>
      </c>
      <c r="AQ231" s="276">
        <f>SUMIFS('PCO Log'!$E54:$SJ54,'PCO Log'!$E$8:$SJ$8,'Graph Data'!AQ$187,'PCO Log'!$E$4:$SJ$4,"&lt;&gt;Bid Package")</f>
        <v>0</v>
      </c>
      <c r="AR231" s="276">
        <f>SUMIFS('PCO Log'!$E54:$SJ54,'PCO Log'!$E$8:$SJ$8,'Graph Data'!AR$187,'PCO Log'!$E$4:$SJ$4,"&lt;&gt;Bid Package")</f>
        <v>0</v>
      </c>
      <c r="AS231" s="276">
        <f>SUMIFS('PCO Log'!$E54:$SJ54,'PCO Log'!$E$8:$SJ$8,'Graph Data'!AS$187,'PCO Log'!$E$4:$SJ$4,"&lt;&gt;Bid Package")</f>
        <v>0</v>
      </c>
      <c r="AT231" s="276">
        <f>SUMIFS('PCO Log'!$E54:$SJ54,'PCO Log'!$E$8:$SJ$8,'Graph Data'!AT$187,'PCO Log'!$E$4:$SJ$4,"&lt;&gt;Bid Package")</f>
        <v>0</v>
      </c>
      <c r="AU231" s="276">
        <f>SUMIFS('PCO Log'!$E54:$SJ54,'PCO Log'!$E$8:$SJ$8,'Graph Data'!AU$187,'PCO Log'!$E$4:$SJ$4,"&lt;&gt;Bid Package")</f>
        <v>0</v>
      </c>
      <c r="AV231" s="276">
        <f>SUMIFS('PCO Log'!$E54:$SJ54,'PCO Log'!$E$8:$SJ$8,'Graph Data'!AV$187,'PCO Log'!$E$4:$SJ$4,"&lt;&gt;Bid Package")</f>
        <v>0</v>
      </c>
      <c r="AW231" s="276">
        <f>SUMIFS('PCO Log'!$E54:$SJ54,'PCO Log'!$E$8:$SJ$8,'Graph Data'!AW$187,'PCO Log'!$E$4:$SJ$4,"&lt;&gt;Bid Package")</f>
        <v>0</v>
      </c>
      <c r="AX231" s="276">
        <f>SUMIFS('PCO Log'!$E54:$SJ54,'PCO Log'!$E$8:$SJ$8,'Graph Data'!AX$187,'PCO Log'!$E$4:$SJ$4,"&lt;&gt;Bid Package")</f>
        <v>0</v>
      </c>
      <c r="AY231" s="276">
        <f>SUMIFS('PCO Log'!$E54:$SJ54,'PCO Log'!$E$8:$SJ$8,'Graph Data'!AY$187,'PCO Log'!$E$4:$SJ$4,"&lt;&gt;Bid Package")</f>
        <v>0</v>
      </c>
      <c r="AZ231" s="276">
        <f>SUMIFS('PCO Log'!$E54:$SJ54,'PCO Log'!$E$8:$SJ$8,'Graph Data'!AZ$187,'PCO Log'!$E$4:$SJ$4,"&lt;&gt;Bid Package")</f>
        <v>0</v>
      </c>
      <c r="BA231" s="276">
        <f>SUMIFS('PCO Log'!$E54:$SJ54,'PCO Log'!$E$8:$SJ$8,'Graph Data'!BA$187,'PCO Log'!$E$4:$SJ$4,"&lt;&gt;Bid Package")</f>
        <v>0</v>
      </c>
      <c r="BB231" s="276">
        <f>SUMIFS('PCO Log'!$E54:$SJ54,'PCO Log'!$E$8:$SJ$8,'Graph Data'!BB$187,'PCO Log'!$E$4:$SJ$4,"&lt;&gt;Bid Package")</f>
        <v>0</v>
      </c>
      <c r="BC231" s="276">
        <f>SUMIFS('PCO Log'!$E54:$SJ54,'PCO Log'!$E$8:$SJ$8,'Graph Data'!BC$187,'PCO Log'!$E$4:$SJ$4,"&lt;&gt;Bid Package")</f>
        <v>0</v>
      </c>
      <c r="BD231" s="276">
        <f>SUMIFS('PCO Log'!$E54:$SJ54,'PCO Log'!$E$8:$SJ$8,'Graph Data'!BD$187,'PCO Log'!$E$4:$SJ$4,"&lt;&gt;Bid Package")</f>
        <v>0</v>
      </c>
      <c r="BE231" s="276">
        <f>SUMIFS('PCO Log'!$E54:$SJ54,'PCO Log'!$E$8:$SJ$8,'Graph Data'!BE$187,'PCO Log'!$E$4:$SJ$4,"&lt;&gt;Bid Package")</f>
        <v>0</v>
      </c>
      <c r="BF231" s="276">
        <f>SUMIFS('PCO Log'!$E54:$SJ54,'PCO Log'!$E$8:$SJ$8,'Graph Data'!BF$187,'PCO Log'!$E$4:$SJ$4,"&lt;&gt;Bid Package")</f>
        <v>0</v>
      </c>
      <c r="BG231" s="276">
        <f>SUMIFS('PCO Log'!$E54:$SJ54,'PCO Log'!$E$8:$SJ$8,'Graph Data'!BG$187,'PCO Log'!$E$4:$SJ$4,"&lt;&gt;Bid Package")</f>
        <v>0</v>
      </c>
      <c r="BH231" s="276">
        <f>SUMIFS('PCO Log'!$E54:$SJ54,'PCO Log'!$E$8:$SJ$8,'Graph Data'!BH$187,'PCO Log'!$E$4:$SJ$4,"&lt;&gt;Bid Package")</f>
        <v>0</v>
      </c>
      <c r="BI231" s="276">
        <f>SUMIFS('PCO Log'!$E54:$SJ54,'PCO Log'!$E$8:$SJ$8,'Graph Data'!BI$187,'PCO Log'!$E$4:$SJ$4,"&lt;&gt;Bid Package")</f>
        <v>0</v>
      </c>
      <c r="BJ231" s="276">
        <f>SUMIFS('PCO Log'!$E54:$SJ54,'PCO Log'!$E$8:$SJ$8,'Graph Data'!BJ$187,'PCO Log'!$E$4:$SJ$4,"&lt;&gt;Bid Package")</f>
        <v>0</v>
      </c>
      <c r="BK231" s="276">
        <f>SUMIFS('PCO Log'!$E54:$SJ54,'PCO Log'!$E$8:$SJ$8,'Graph Data'!BK$187,'PCO Log'!$E$4:$SJ$4,"&lt;&gt;Bid Package")</f>
        <v>0</v>
      </c>
      <c r="BL231" s="276">
        <f>SUMIFS('PCO Log'!$E54:$SJ54,'PCO Log'!$E$8:$SJ$8,'Graph Data'!BL$187,'PCO Log'!$E$4:$SJ$4,"&lt;&gt;Bid Package")</f>
        <v>0</v>
      </c>
      <c r="BM231" s="276">
        <f>SUMIFS('PCO Log'!$E54:$SJ54,'PCO Log'!$E$8:$SJ$8,'Graph Data'!BM$187,'PCO Log'!$E$4:$SJ$4,"&lt;&gt;Bid Package")</f>
        <v>0</v>
      </c>
      <c r="BN231" s="276">
        <f>SUMIFS('PCO Log'!$E54:$SJ54,'PCO Log'!$E$8:$SJ$8,'Graph Data'!BN$187,'PCO Log'!$E$4:$SJ$4,"&lt;&gt;Bid Package")</f>
        <v>0</v>
      </c>
      <c r="BO231" s="276">
        <f>SUMIFS('PCO Log'!$E54:$SJ54,'PCO Log'!$E$8:$SJ$8,'Graph Data'!BO$187,'PCO Log'!$E$4:$SJ$4,"&lt;&gt;Bid Package")</f>
        <v>0</v>
      </c>
      <c r="BP231" s="276">
        <f>SUMIFS('PCO Log'!$E54:$SJ54,'PCO Log'!$E$8:$SJ$8,'Graph Data'!BP$187,'PCO Log'!$E$4:$SJ$4,"&lt;&gt;Bid Package")</f>
        <v>0</v>
      </c>
      <c r="BQ231" s="276">
        <f>SUMIFS('PCO Log'!$E54:$SJ54,'PCO Log'!$E$8:$SJ$8,'Graph Data'!BQ$187,'PCO Log'!$E$4:$SJ$4,"&lt;&gt;Bid Package")</f>
        <v>0</v>
      </c>
      <c r="BR231" s="276">
        <f>SUMIFS('PCO Log'!$E54:$SJ54,'PCO Log'!$E$8:$SJ$8,'Graph Data'!BR$187,'PCO Log'!$E$4:$SJ$4,"&lt;&gt;Bid Package")</f>
        <v>0</v>
      </c>
      <c r="BS231" s="276">
        <f>SUMIFS('PCO Log'!$E54:$SJ54,'PCO Log'!$E$8:$SJ$8,'Graph Data'!BS$187,'PCO Log'!$E$4:$SJ$4,"&lt;&gt;Bid Package")</f>
        <v>0</v>
      </c>
      <c r="BT231" s="276">
        <f>SUMIFS('PCO Log'!$E54:$SJ54,'PCO Log'!$E$8:$SJ$8,'Graph Data'!BT$187,'PCO Log'!$E$4:$SJ$4,"&lt;&gt;Bid Package")</f>
        <v>0</v>
      </c>
      <c r="BU231" s="276">
        <f>SUMIFS('PCO Log'!$E54:$SJ54,'PCO Log'!$E$8:$SJ$8,'Graph Data'!BU$187,'PCO Log'!$E$4:$SJ$4,"&lt;&gt;Bid Package")</f>
        <v>0</v>
      </c>
      <c r="BV231" s="276">
        <f>SUMIFS('PCO Log'!$E54:$SJ54,'PCO Log'!$E$8:$SJ$8,'Graph Data'!BV$187,'PCO Log'!$E$4:$SJ$4,"&lt;&gt;Bid Package")</f>
        <v>0</v>
      </c>
      <c r="BW231" s="276">
        <f>SUMIFS('PCO Log'!$E54:$SJ54,'PCO Log'!$E$8:$SJ$8,'Graph Data'!BW$187,'PCO Log'!$E$4:$SJ$4,"&lt;&gt;Bid Package")</f>
        <v>0</v>
      </c>
    </row>
    <row r="232" spans="1:75" x14ac:dyDescent="0.25">
      <c r="A232" s="273" t="s">
        <v>593</v>
      </c>
      <c r="B232" s="273">
        <f>'PCO Log'!IA6</f>
        <v>0</v>
      </c>
      <c r="C232" s="273">
        <f>'PCO Log'!IA4</f>
        <v>0</v>
      </c>
      <c r="D232" s="273">
        <f>'PCO Log'!IA7</f>
        <v>0</v>
      </c>
      <c r="E232" s="273">
        <f>'PCO Log'!IA3</f>
        <v>0</v>
      </c>
      <c r="F232" s="276">
        <f>'PCO Log'!IA9</f>
        <v>0</v>
      </c>
      <c r="G232" s="277">
        <f>'PCO Log'!IA5</f>
        <v>0</v>
      </c>
      <c r="J232" s="279"/>
      <c r="O232" s="273" t="str">
        <f t="shared" si="4"/>
        <v>Ceramic Tile</v>
      </c>
      <c r="P232" s="276">
        <f>SUMIFS('PCO Log'!$E55:$SJ55,'PCO Log'!$E$8:$SJ$8,'Graph Data'!P$187,'PCO Log'!$E$4:$SJ$4,"&lt;&gt;Bid Package")</f>
        <v>0</v>
      </c>
      <c r="Q232" s="276">
        <f>SUMIFS('PCO Log'!$E55:$SJ55,'PCO Log'!$E$8:$SJ$8,'Graph Data'!Q$187,'PCO Log'!$E$4:$SJ$4,"&lt;&gt;Bid Package")</f>
        <v>0</v>
      </c>
      <c r="R232" s="276">
        <f>SUMIFS('PCO Log'!$E55:$SJ55,'PCO Log'!$E$8:$SJ$8,'Graph Data'!R$187,'PCO Log'!$E$4:$SJ$4,"&lt;&gt;Bid Package")</f>
        <v>0</v>
      </c>
      <c r="S232" s="276">
        <f>SUMIFS('PCO Log'!$E55:$SJ55,'PCO Log'!$E$8:$SJ$8,'Graph Data'!S$187,'PCO Log'!$E$4:$SJ$4,"&lt;&gt;Bid Package")</f>
        <v>0</v>
      </c>
      <c r="T232" s="276">
        <f>SUMIFS('PCO Log'!$E55:$SJ55,'PCO Log'!$E$8:$SJ$8,'Graph Data'!T$187,'PCO Log'!$E$4:$SJ$4,"&lt;&gt;Bid Package")</f>
        <v>0</v>
      </c>
      <c r="U232" s="276">
        <f>SUMIFS('PCO Log'!$E55:$SJ55,'PCO Log'!$E$8:$SJ$8,'Graph Data'!U$187,'PCO Log'!$E$4:$SJ$4,"&lt;&gt;Bid Package")</f>
        <v>0</v>
      </c>
      <c r="V232" s="276">
        <f>SUMIFS('PCO Log'!$E55:$SJ55,'PCO Log'!$E$8:$SJ$8,'Graph Data'!V$187,'PCO Log'!$E$4:$SJ$4,"&lt;&gt;Bid Package")</f>
        <v>0</v>
      </c>
      <c r="W232" s="276">
        <f>SUMIFS('PCO Log'!$E55:$SJ55,'PCO Log'!$E$8:$SJ$8,'Graph Data'!W$187,'PCO Log'!$E$4:$SJ$4,"&lt;&gt;Bid Package")</f>
        <v>0</v>
      </c>
      <c r="X232" s="276">
        <f>SUMIFS('PCO Log'!$E55:$SJ55,'PCO Log'!$E$8:$SJ$8,'Graph Data'!X$187,'PCO Log'!$E$4:$SJ$4,"&lt;&gt;Bid Package")</f>
        <v>0</v>
      </c>
      <c r="Y232" s="276">
        <f>SUMIFS('PCO Log'!$E55:$SJ55,'PCO Log'!$E$8:$SJ$8,'Graph Data'!Y$187,'PCO Log'!$E$4:$SJ$4,"&lt;&gt;Bid Package")</f>
        <v>0</v>
      </c>
      <c r="Z232" s="276">
        <f>SUMIFS('PCO Log'!$E55:$SJ55,'PCO Log'!$E$8:$SJ$8,'Graph Data'!Z$187,'PCO Log'!$E$4:$SJ$4,"&lt;&gt;Bid Package")</f>
        <v>0</v>
      </c>
      <c r="AA232" s="276">
        <f>SUMIFS('PCO Log'!$E55:$SJ55,'PCO Log'!$E$8:$SJ$8,'Graph Data'!AA$187,'PCO Log'!$E$4:$SJ$4,"&lt;&gt;Bid Package")</f>
        <v>0</v>
      </c>
      <c r="AB232" s="276">
        <f>SUMIFS('PCO Log'!$E55:$SJ55,'PCO Log'!$E$8:$SJ$8,'Graph Data'!AB$187,'PCO Log'!$E$4:$SJ$4,"&lt;&gt;Bid Package")</f>
        <v>0</v>
      </c>
      <c r="AC232" s="276">
        <f>SUMIFS('PCO Log'!$E55:$SJ55,'PCO Log'!$E$8:$SJ$8,'Graph Data'!AC$187,'PCO Log'!$E$4:$SJ$4,"&lt;&gt;Bid Package")</f>
        <v>0</v>
      </c>
      <c r="AD232" s="276">
        <f>SUMIFS('PCO Log'!$E55:$SJ55,'PCO Log'!$E$8:$SJ$8,'Graph Data'!AD$187,'PCO Log'!$E$4:$SJ$4,"&lt;&gt;Bid Package")</f>
        <v>0</v>
      </c>
      <c r="AE232" s="276">
        <f>SUMIFS('PCO Log'!$E55:$SJ55,'PCO Log'!$E$8:$SJ$8,'Graph Data'!AE$187,'PCO Log'!$E$4:$SJ$4,"&lt;&gt;Bid Package")</f>
        <v>0</v>
      </c>
      <c r="AF232" s="276">
        <f>SUMIFS('PCO Log'!$E55:$SJ55,'PCO Log'!$E$8:$SJ$8,'Graph Data'!AF$187,'PCO Log'!$E$4:$SJ$4,"&lt;&gt;Bid Package")</f>
        <v>0</v>
      </c>
      <c r="AG232" s="276">
        <f>SUMIFS('PCO Log'!$E55:$SJ55,'PCO Log'!$E$8:$SJ$8,'Graph Data'!AG$187,'PCO Log'!$E$4:$SJ$4,"&lt;&gt;Bid Package")</f>
        <v>0</v>
      </c>
      <c r="AH232" s="276">
        <f>SUMIFS('PCO Log'!$E55:$SJ55,'PCO Log'!$E$8:$SJ$8,'Graph Data'!AH$187,'PCO Log'!$E$4:$SJ$4,"&lt;&gt;Bid Package")</f>
        <v>0</v>
      </c>
      <c r="AI232" s="276">
        <f>SUMIFS('PCO Log'!$E55:$SJ55,'PCO Log'!$E$8:$SJ$8,'Graph Data'!AI$187,'PCO Log'!$E$4:$SJ$4,"&lt;&gt;Bid Package")</f>
        <v>0</v>
      </c>
      <c r="AJ232" s="276">
        <f>SUMIFS('PCO Log'!$E55:$SJ55,'PCO Log'!$E$8:$SJ$8,'Graph Data'!AJ$187,'PCO Log'!$E$4:$SJ$4,"&lt;&gt;Bid Package")</f>
        <v>0</v>
      </c>
      <c r="AK232" s="276">
        <f>SUMIFS('PCO Log'!$E55:$SJ55,'PCO Log'!$E$8:$SJ$8,'Graph Data'!AK$187,'PCO Log'!$E$4:$SJ$4,"&lt;&gt;Bid Package")</f>
        <v>0</v>
      </c>
      <c r="AL232" s="276">
        <f>SUMIFS('PCO Log'!$E55:$SJ55,'PCO Log'!$E$8:$SJ$8,'Graph Data'!AL$187,'PCO Log'!$E$4:$SJ$4,"&lt;&gt;Bid Package")</f>
        <v>0</v>
      </c>
      <c r="AM232" s="276">
        <f>SUMIFS('PCO Log'!$E55:$SJ55,'PCO Log'!$E$8:$SJ$8,'Graph Data'!AM$187,'PCO Log'!$E$4:$SJ$4,"&lt;&gt;Bid Package")</f>
        <v>0</v>
      </c>
      <c r="AN232" s="276">
        <f>SUMIFS('PCO Log'!$E55:$SJ55,'PCO Log'!$E$8:$SJ$8,'Graph Data'!AN$187,'PCO Log'!$E$4:$SJ$4,"&lt;&gt;Bid Package")</f>
        <v>0</v>
      </c>
      <c r="AO232" s="276">
        <f>SUMIFS('PCO Log'!$E55:$SJ55,'PCO Log'!$E$8:$SJ$8,'Graph Data'!AO$187,'PCO Log'!$E$4:$SJ$4,"&lt;&gt;Bid Package")</f>
        <v>0</v>
      </c>
      <c r="AP232" s="276">
        <f>SUMIFS('PCO Log'!$E55:$SJ55,'PCO Log'!$E$8:$SJ$8,'Graph Data'!AP$187,'PCO Log'!$E$4:$SJ$4,"&lt;&gt;Bid Package")</f>
        <v>0</v>
      </c>
      <c r="AQ232" s="276">
        <f>SUMIFS('PCO Log'!$E55:$SJ55,'PCO Log'!$E$8:$SJ$8,'Graph Data'!AQ$187,'PCO Log'!$E$4:$SJ$4,"&lt;&gt;Bid Package")</f>
        <v>0</v>
      </c>
      <c r="AR232" s="276">
        <f>SUMIFS('PCO Log'!$E55:$SJ55,'PCO Log'!$E$8:$SJ$8,'Graph Data'!AR$187,'PCO Log'!$E$4:$SJ$4,"&lt;&gt;Bid Package")</f>
        <v>0</v>
      </c>
      <c r="AS232" s="276">
        <f>SUMIFS('PCO Log'!$E55:$SJ55,'PCO Log'!$E$8:$SJ$8,'Graph Data'!AS$187,'PCO Log'!$E$4:$SJ$4,"&lt;&gt;Bid Package")</f>
        <v>0</v>
      </c>
      <c r="AT232" s="276">
        <f>SUMIFS('PCO Log'!$E55:$SJ55,'PCO Log'!$E$8:$SJ$8,'Graph Data'!AT$187,'PCO Log'!$E$4:$SJ$4,"&lt;&gt;Bid Package")</f>
        <v>0</v>
      </c>
      <c r="AU232" s="276">
        <f>SUMIFS('PCO Log'!$E55:$SJ55,'PCO Log'!$E$8:$SJ$8,'Graph Data'!AU$187,'PCO Log'!$E$4:$SJ$4,"&lt;&gt;Bid Package")</f>
        <v>0</v>
      </c>
      <c r="AV232" s="276">
        <f>SUMIFS('PCO Log'!$E55:$SJ55,'PCO Log'!$E$8:$SJ$8,'Graph Data'!AV$187,'PCO Log'!$E$4:$SJ$4,"&lt;&gt;Bid Package")</f>
        <v>0</v>
      </c>
      <c r="AW232" s="276">
        <f>SUMIFS('PCO Log'!$E55:$SJ55,'PCO Log'!$E$8:$SJ$8,'Graph Data'!AW$187,'PCO Log'!$E$4:$SJ$4,"&lt;&gt;Bid Package")</f>
        <v>0</v>
      </c>
      <c r="AX232" s="276">
        <f>SUMIFS('PCO Log'!$E55:$SJ55,'PCO Log'!$E$8:$SJ$8,'Graph Data'!AX$187,'PCO Log'!$E$4:$SJ$4,"&lt;&gt;Bid Package")</f>
        <v>0</v>
      </c>
      <c r="AY232" s="276">
        <f>SUMIFS('PCO Log'!$E55:$SJ55,'PCO Log'!$E$8:$SJ$8,'Graph Data'!AY$187,'PCO Log'!$E$4:$SJ$4,"&lt;&gt;Bid Package")</f>
        <v>0</v>
      </c>
      <c r="AZ232" s="276">
        <f>SUMIFS('PCO Log'!$E55:$SJ55,'PCO Log'!$E$8:$SJ$8,'Graph Data'!AZ$187,'PCO Log'!$E$4:$SJ$4,"&lt;&gt;Bid Package")</f>
        <v>0</v>
      </c>
      <c r="BA232" s="276">
        <f>SUMIFS('PCO Log'!$E55:$SJ55,'PCO Log'!$E$8:$SJ$8,'Graph Data'!BA$187,'PCO Log'!$E$4:$SJ$4,"&lt;&gt;Bid Package")</f>
        <v>0</v>
      </c>
      <c r="BB232" s="276">
        <f>SUMIFS('PCO Log'!$E55:$SJ55,'PCO Log'!$E$8:$SJ$8,'Graph Data'!BB$187,'PCO Log'!$E$4:$SJ$4,"&lt;&gt;Bid Package")</f>
        <v>0</v>
      </c>
      <c r="BC232" s="276">
        <f>SUMIFS('PCO Log'!$E55:$SJ55,'PCO Log'!$E$8:$SJ$8,'Graph Data'!BC$187,'PCO Log'!$E$4:$SJ$4,"&lt;&gt;Bid Package")</f>
        <v>0</v>
      </c>
      <c r="BD232" s="276">
        <f>SUMIFS('PCO Log'!$E55:$SJ55,'PCO Log'!$E$8:$SJ$8,'Graph Data'!BD$187,'PCO Log'!$E$4:$SJ$4,"&lt;&gt;Bid Package")</f>
        <v>0</v>
      </c>
      <c r="BE232" s="276">
        <f>SUMIFS('PCO Log'!$E55:$SJ55,'PCO Log'!$E$8:$SJ$8,'Graph Data'!BE$187,'PCO Log'!$E$4:$SJ$4,"&lt;&gt;Bid Package")</f>
        <v>0</v>
      </c>
      <c r="BF232" s="276">
        <f>SUMIFS('PCO Log'!$E55:$SJ55,'PCO Log'!$E$8:$SJ$8,'Graph Data'!BF$187,'PCO Log'!$E$4:$SJ$4,"&lt;&gt;Bid Package")</f>
        <v>0</v>
      </c>
      <c r="BG232" s="276">
        <f>SUMIFS('PCO Log'!$E55:$SJ55,'PCO Log'!$E$8:$SJ$8,'Graph Data'!BG$187,'PCO Log'!$E$4:$SJ$4,"&lt;&gt;Bid Package")</f>
        <v>0</v>
      </c>
      <c r="BH232" s="276">
        <f>SUMIFS('PCO Log'!$E55:$SJ55,'PCO Log'!$E$8:$SJ$8,'Graph Data'!BH$187,'PCO Log'!$E$4:$SJ$4,"&lt;&gt;Bid Package")</f>
        <v>0</v>
      </c>
      <c r="BI232" s="276">
        <f>SUMIFS('PCO Log'!$E55:$SJ55,'PCO Log'!$E$8:$SJ$8,'Graph Data'!BI$187,'PCO Log'!$E$4:$SJ$4,"&lt;&gt;Bid Package")</f>
        <v>0</v>
      </c>
      <c r="BJ232" s="276">
        <f>SUMIFS('PCO Log'!$E55:$SJ55,'PCO Log'!$E$8:$SJ$8,'Graph Data'!BJ$187,'PCO Log'!$E$4:$SJ$4,"&lt;&gt;Bid Package")</f>
        <v>0</v>
      </c>
      <c r="BK232" s="276">
        <f>SUMIFS('PCO Log'!$E55:$SJ55,'PCO Log'!$E$8:$SJ$8,'Graph Data'!BK$187,'PCO Log'!$E$4:$SJ$4,"&lt;&gt;Bid Package")</f>
        <v>0</v>
      </c>
      <c r="BL232" s="276">
        <f>SUMIFS('PCO Log'!$E55:$SJ55,'PCO Log'!$E$8:$SJ$8,'Graph Data'!BL$187,'PCO Log'!$E$4:$SJ$4,"&lt;&gt;Bid Package")</f>
        <v>0</v>
      </c>
      <c r="BM232" s="276">
        <f>SUMIFS('PCO Log'!$E55:$SJ55,'PCO Log'!$E$8:$SJ$8,'Graph Data'!BM$187,'PCO Log'!$E$4:$SJ$4,"&lt;&gt;Bid Package")</f>
        <v>0</v>
      </c>
      <c r="BN232" s="276">
        <f>SUMIFS('PCO Log'!$E55:$SJ55,'PCO Log'!$E$8:$SJ$8,'Graph Data'!BN$187,'PCO Log'!$E$4:$SJ$4,"&lt;&gt;Bid Package")</f>
        <v>0</v>
      </c>
      <c r="BO232" s="276">
        <f>SUMIFS('PCO Log'!$E55:$SJ55,'PCO Log'!$E$8:$SJ$8,'Graph Data'!BO$187,'PCO Log'!$E$4:$SJ$4,"&lt;&gt;Bid Package")</f>
        <v>0</v>
      </c>
      <c r="BP232" s="276">
        <f>SUMIFS('PCO Log'!$E55:$SJ55,'PCO Log'!$E$8:$SJ$8,'Graph Data'!BP$187,'PCO Log'!$E$4:$SJ$4,"&lt;&gt;Bid Package")</f>
        <v>0</v>
      </c>
      <c r="BQ232" s="276">
        <f>SUMIFS('PCO Log'!$E55:$SJ55,'PCO Log'!$E$8:$SJ$8,'Graph Data'!BQ$187,'PCO Log'!$E$4:$SJ$4,"&lt;&gt;Bid Package")</f>
        <v>0</v>
      </c>
      <c r="BR232" s="276">
        <f>SUMIFS('PCO Log'!$E55:$SJ55,'PCO Log'!$E$8:$SJ$8,'Graph Data'!BR$187,'PCO Log'!$E$4:$SJ$4,"&lt;&gt;Bid Package")</f>
        <v>0</v>
      </c>
      <c r="BS232" s="276">
        <f>SUMIFS('PCO Log'!$E55:$SJ55,'PCO Log'!$E$8:$SJ$8,'Graph Data'!BS$187,'PCO Log'!$E$4:$SJ$4,"&lt;&gt;Bid Package")</f>
        <v>0</v>
      </c>
      <c r="BT232" s="276">
        <f>SUMIFS('PCO Log'!$E55:$SJ55,'PCO Log'!$E$8:$SJ$8,'Graph Data'!BT$187,'PCO Log'!$E$4:$SJ$4,"&lt;&gt;Bid Package")</f>
        <v>0</v>
      </c>
      <c r="BU232" s="276">
        <f>SUMIFS('PCO Log'!$E55:$SJ55,'PCO Log'!$E$8:$SJ$8,'Graph Data'!BU$187,'PCO Log'!$E$4:$SJ$4,"&lt;&gt;Bid Package")</f>
        <v>0</v>
      </c>
      <c r="BV232" s="276">
        <f>SUMIFS('PCO Log'!$E55:$SJ55,'PCO Log'!$E$8:$SJ$8,'Graph Data'!BV$187,'PCO Log'!$E$4:$SJ$4,"&lt;&gt;Bid Package")</f>
        <v>0</v>
      </c>
      <c r="BW232" s="276">
        <f>SUMIFS('PCO Log'!$E55:$SJ55,'PCO Log'!$E$8:$SJ$8,'Graph Data'!BW$187,'PCO Log'!$E$4:$SJ$4,"&lt;&gt;Bid Package")</f>
        <v>0</v>
      </c>
    </row>
    <row r="233" spans="1:75" x14ac:dyDescent="0.25">
      <c r="A233" s="273" t="s">
        <v>594</v>
      </c>
      <c r="B233" s="273">
        <f>'PCO Log'!IB6</f>
        <v>0</v>
      </c>
      <c r="C233" s="273">
        <f>'PCO Log'!IB4</f>
        <v>0</v>
      </c>
      <c r="D233" s="273">
        <f>'PCO Log'!IB7</f>
        <v>0</v>
      </c>
      <c r="E233" s="273">
        <f>'PCO Log'!IB3</f>
        <v>0</v>
      </c>
      <c r="F233" s="276">
        <f>'PCO Log'!IB9</f>
        <v>0</v>
      </c>
      <c r="G233" s="277">
        <f>'PCO Log'!IB5</f>
        <v>0</v>
      </c>
      <c r="J233" s="279"/>
      <c r="O233" s="273" t="str">
        <f t="shared" si="4"/>
        <v>Acoustical Ceilings</v>
      </c>
      <c r="P233" s="276">
        <f>SUMIFS('PCO Log'!$E56:$SJ56,'PCO Log'!$E$8:$SJ$8,'Graph Data'!P$187,'PCO Log'!$E$4:$SJ$4,"&lt;&gt;Bid Package")</f>
        <v>0</v>
      </c>
      <c r="Q233" s="276">
        <f>SUMIFS('PCO Log'!$E56:$SJ56,'PCO Log'!$E$8:$SJ$8,'Graph Data'!Q$187,'PCO Log'!$E$4:$SJ$4,"&lt;&gt;Bid Package")</f>
        <v>0</v>
      </c>
      <c r="R233" s="276">
        <f>SUMIFS('PCO Log'!$E56:$SJ56,'PCO Log'!$E$8:$SJ$8,'Graph Data'!R$187,'PCO Log'!$E$4:$SJ$4,"&lt;&gt;Bid Package")</f>
        <v>0</v>
      </c>
      <c r="S233" s="276">
        <f>SUMIFS('PCO Log'!$E56:$SJ56,'PCO Log'!$E$8:$SJ$8,'Graph Data'!S$187,'PCO Log'!$E$4:$SJ$4,"&lt;&gt;Bid Package")</f>
        <v>0</v>
      </c>
      <c r="T233" s="276">
        <f>SUMIFS('PCO Log'!$E56:$SJ56,'PCO Log'!$E$8:$SJ$8,'Graph Data'!T$187,'PCO Log'!$E$4:$SJ$4,"&lt;&gt;Bid Package")</f>
        <v>0</v>
      </c>
      <c r="U233" s="276">
        <f>SUMIFS('PCO Log'!$E56:$SJ56,'PCO Log'!$E$8:$SJ$8,'Graph Data'!U$187,'PCO Log'!$E$4:$SJ$4,"&lt;&gt;Bid Package")</f>
        <v>0</v>
      </c>
      <c r="V233" s="276">
        <f>SUMIFS('PCO Log'!$E56:$SJ56,'PCO Log'!$E$8:$SJ$8,'Graph Data'!V$187,'PCO Log'!$E$4:$SJ$4,"&lt;&gt;Bid Package")</f>
        <v>0</v>
      </c>
      <c r="W233" s="276">
        <f>SUMIFS('PCO Log'!$E56:$SJ56,'PCO Log'!$E$8:$SJ$8,'Graph Data'!W$187,'PCO Log'!$E$4:$SJ$4,"&lt;&gt;Bid Package")</f>
        <v>0</v>
      </c>
      <c r="X233" s="276">
        <f>SUMIFS('PCO Log'!$E56:$SJ56,'PCO Log'!$E$8:$SJ$8,'Graph Data'!X$187,'PCO Log'!$E$4:$SJ$4,"&lt;&gt;Bid Package")</f>
        <v>0</v>
      </c>
      <c r="Y233" s="276">
        <f>SUMIFS('PCO Log'!$E56:$SJ56,'PCO Log'!$E$8:$SJ$8,'Graph Data'!Y$187,'PCO Log'!$E$4:$SJ$4,"&lt;&gt;Bid Package")</f>
        <v>0</v>
      </c>
      <c r="Z233" s="276">
        <f>SUMIFS('PCO Log'!$E56:$SJ56,'PCO Log'!$E$8:$SJ$8,'Graph Data'!Z$187,'PCO Log'!$E$4:$SJ$4,"&lt;&gt;Bid Package")</f>
        <v>0</v>
      </c>
      <c r="AA233" s="276">
        <f>SUMIFS('PCO Log'!$E56:$SJ56,'PCO Log'!$E$8:$SJ$8,'Graph Data'!AA$187,'PCO Log'!$E$4:$SJ$4,"&lt;&gt;Bid Package")</f>
        <v>0</v>
      </c>
      <c r="AB233" s="276">
        <f>SUMIFS('PCO Log'!$E56:$SJ56,'PCO Log'!$E$8:$SJ$8,'Graph Data'!AB$187,'PCO Log'!$E$4:$SJ$4,"&lt;&gt;Bid Package")</f>
        <v>0</v>
      </c>
      <c r="AC233" s="276">
        <f>SUMIFS('PCO Log'!$E56:$SJ56,'PCO Log'!$E$8:$SJ$8,'Graph Data'!AC$187,'PCO Log'!$E$4:$SJ$4,"&lt;&gt;Bid Package")</f>
        <v>0</v>
      </c>
      <c r="AD233" s="276">
        <f>SUMIFS('PCO Log'!$E56:$SJ56,'PCO Log'!$E$8:$SJ$8,'Graph Data'!AD$187,'PCO Log'!$E$4:$SJ$4,"&lt;&gt;Bid Package")</f>
        <v>0</v>
      </c>
      <c r="AE233" s="276">
        <f>SUMIFS('PCO Log'!$E56:$SJ56,'PCO Log'!$E$8:$SJ$8,'Graph Data'!AE$187,'PCO Log'!$E$4:$SJ$4,"&lt;&gt;Bid Package")</f>
        <v>0</v>
      </c>
      <c r="AF233" s="276">
        <f>SUMIFS('PCO Log'!$E56:$SJ56,'PCO Log'!$E$8:$SJ$8,'Graph Data'!AF$187,'PCO Log'!$E$4:$SJ$4,"&lt;&gt;Bid Package")</f>
        <v>0</v>
      </c>
      <c r="AG233" s="276">
        <f>SUMIFS('PCO Log'!$E56:$SJ56,'PCO Log'!$E$8:$SJ$8,'Graph Data'!AG$187,'PCO Log'!$E$4:$SJ$4,"&lt;&gt;Bid Package")</f>
        <v>0</v>
      </c>
      <c r="AH233" s="276">
        <f>SUMIFS('PCO Log'!$E56:$SJ56,'PCO Log'!$E$8:$SJ$8,'Graph Data'!AH$187,'PCO Log'!$E$4:$SJ$4,"&lt;&gt;Bid Package")</f>
        <v>0</v>
      </c>
      <c r="AI233" s="276">
        <f>SUMIFS('PCO Log'!$E56:$SJ56,'PCO Log'!$E$8:$SJ$8,'Graph Data'!AI$187,'PCO Log'!$E$4:$SJ$4,"&lt;&gt;Bid Package")</f>
        <v>0</v>
      </c>
      <c r="AJ233" s="276">
        <f>SUMIFS('PCO Log'!$E56:$SJ56,'PCO Log'!$E$8:$SJ$8,'Graph Data'!AJ$187,'PCO Log'!$E$4:$SJ$4,"&lt;&gt;Bid Package")</f>
        <v>0</v>
      </c>
      <c r="AK233" s="276">
        <f>SUMIFS('PCO Log'!$E56:$SJ56,'PCO Log'!$E$8:$SJ$8,'Graph Data'!AK$187,'PCO Log'!$E$4:$SJ$4,"&lt;&gt;Bid Package")</f>
        <v>0</v>
      </c>
      <c r="AL233" s="276">
        <f>SUMIFS('PCO Log'!$E56:$SJ56,'PCO Log'!$E$8:$SJ$8,'Graph Data'!AL$187,'PCO Log'!$E$4:$SJ$4,"&lt;&gt;Bid Package")</f>
        <v>0</v>
      </c>
      <c r="AM233" s="276">
        <f>SUMIFS('PCO Log'!$E56:$SJ56,'PCO Log'!$E$8:$SJ$8,'Graph Data'!AM$187,'PCO Log'!$E$4:$SJ$4,"&lt;&gt;Bid Package")</f>
        <v>0</v>
      </c>
      <c r="AN233" s="276">
        <f>SUMIFS('PCO Log'!$E56:$SJ56,'PCO Log'!$E$8:$SJ$8,'Graph Data'!AN$187,'PCO Log'!$E$4:$SJ$4,"&lt;&gt;Bid Package")</f>
        <v>0</v>
      </c>
      <c r="AO233" s="276">
        <f>SUMIFS('PCO Log'!$E56:$SJ56,'PCO Log'!$E$8:$SJ$8,'Graph Data'!AO$187,'PCO Log'!$E$4:$SJ$4,"&lt;&gt;Bid Package")</f>
        <v>0</v>
      </c>
      <c r="AP233" s="276">
        <f>SUMIFS('PCO Log'!$E56:$SJ56,'PCO Log'!$E$8:$SJ$8,'Graph Data'!AP$187,'PCO Log'!$E$4:$SJ$4,"&lt;&gt;Bid Package")</f>
        <v>0</v>
      </c>
      <c r="AQ233" s="276">
        <f>SUMIFS('PCO Log'!$E56:$SJ56,'PCO Log'!$E$8:$SJ$8,'Graph Data'!AQ$187,'PCO Log'!$E$4:$SJ$4,"&lt;&gt;Bid Package")</f>
        <v>0</v>
      </c>
      <c r="AR233" s="276">
        <f>SUMIFS('PCO Log'!$E56:$SJ56,'PCO Log'!$E$8:$SJ$8,'Graph Data'!AR$187,'PCO Log'!$E$4:$SJ$4,"&lt;&gt;Bid Package")</f>
        <v>0</v>
      </c>
      <c r="AS233" s="276">
        <f>SUMIFS('PCO Log'!$E56:$SJ56,'PCO Log'!$E$8:$SJ$8,'Graph Data'!AS$187,'PCO Log'!$E$4:$SJ$4,"&lt;&gt;Bid Package")</f>
        <v>0</v>
      </c>
      <c r="AT233" s="276">
        <f>SUMIFS('PCO Log'!$E56:$SJ56,'PCO Log'!$E$8:$SJ$8,'Graph Data'!AT$187,'PCO Log'!$E$4:$SJ$4,"&lt;&gt;Bid Package")</f>
        <v>0</v>
      </c>
      <c r="AU233" s="276">
        <f>SUMIFS('PCO Log'!$E56:$SJ56,'PCO Log'!$E$8:$SJ$8,'Graph Data'!AU$187,'PCO Log'!$E$4:$SJ$4,"&lt;&gt;Bid Package")</f>
        <v>0</v>
      </c>
      <c r="AV233" s="276">
        <f>SUMIFS('PCO Log'!$E56:$SJ56,'PCO Log'!$E$8:$SJ$8,'Graph Data'!AV$187,'PCO Log'!$E$4:$SJ$4,"&lt;&gt;Bid Package")</f>
        <v>0</v>
      </c>
      <c r="AW233" s="276">
        <f>SUMIFS('PCO Log'!$E56:$SJ56,'PCO Log'!$E$8:$SJ$8,'Graph Data'!AW$187,'PCO Log'!$E$4:$SJ$4,"&lt;&gt;Bid Package")</f>
        <v>0</v>
      </c>
      <c r="AX233" s="276">
        <f>SUMIFS('PCO Log'!$E56:$SJ56,'PCO Log'!$E$8:$SJ$8,'Graph Data'!AX$187,'PCO Log'!$E$4:$SJ$4,"&lt;&gt;Bid Package")</f>
        <v>0</v>
      </c>
      <c r="AY233" s="276">
        <f>SUMIFS('PCO Log'!$E56:$SJ56,'PCO Log'!$E$8:$SJ$8,'Graph Data'!AY$187,'PCO Log'!$E$4:$SJ$4,"&lt;&gt;Bid Package")</f>
        <v>0</v>
      </c>
      <c r="AZ233" s="276">
        <f>SUMIFS('PCO Log'!$E56:$SJ56,'PCO Log'!$E$8:$SJ$8,'Graph Data'!AZ$187,'PCO Log'!$E$4:$SJ$4,"&lt;&gt;Bid Package")</f>
        <v>0</v>
      </c>
      <c r="BA233" s="276">
        <f>SUMIFS('PCO Log'!$E56:$SJ56,'PCO Log'!$E$8:$SJ$8,'Graph Data'!BA$187,'PCO Log'!$E$4:$SJ$4,"&lt;&gt;Bid Package")</f>
        <v>0</v>
      </c>
      <c r="BB233" s="276">
        <f>SUMIFS('PCO Log'!$E56:$SJ56,'PCO Log'!$E$8:$SJ$8,'Graph Data'!BB$187,'PCO Log'!$E$4:$SJ$4,"&lt;&gt;Bid Package")</f>
        <v>0</v>
      </c>
      <c r="BC233" s="276">
        <f>SUMIFS('PCO Log'!$E56:$SJ56,'PCO Log'!$E$8:$SJ$8,'Graph Data'!BC$187,'PCO Log'!$E$4:$SJ$4,"&lt;&gt;Bid Package")</f>
        <v>0</v>
      </c>
      <c r="BD233" s="276">
        <f>SUMIFS('PCO Log'!$E56:$SJ56,'PCO Log'!$E$8:$SJ$8,'Graph Data'!BD$187,'PCO Log'!$E$4:$SJ$4,"&lt;&gt;Bid Package")</f>
        <v>0</v>
      </c>
      <c r="BE233" s="276">
        <f>SUMIFS('PCO Log'!$E56:$SJ56,'PCO Log'!$E$8:$SJ$8,'Graph Data'!BE$187,'PCO Log'!$E$4:$SJ$4,"&lt;&gt;Bid Package")</f>
        <v>0</v>
      </c>
      <c r="BF233" s="276">
        <f>SUMIFS('PCO Log'!$E56:$SJ56,'PCO Log'!$E$8:$SJ$8,'Graph Data'!BF$187,'PCO Log'!$E$4:$SJ$4,"&lt;&gt;Bid Package")</f>
        <v>0</v>
      </c>
      <c r="BG233" s="276">
        <f>SUMIFS('PCO Log'!$E56:$SJ56,'PCO Log'!$E$8:$SJ$8,'Graph Data'!BG$187,'PCO Log'!$E$4:$SJ$4,"&lt;&gt;Bid Package")</f>
        <v>0</v>
      </c>
      <c r="BH233" s="276">
        <f>SUMIFS('PCO Log'!$E56:$SJ56,'PCO Log'!$E$8:$SJ$8,'Graph Data'!BH$187,'PCO Log'!$E$4:$SJ$4,"&lt;&gt;Bid Package")</f>
        <v>0</v>
      </c>
      <c r="BI233" s="276">
        <f>SUMIFS('PCO Log'!$E56:$SJ56,'PCO Log'!$E$8:$SJ$8,'Graph Data'!BI$187,'PCO Log'!$E$4:$SJ$4,"&lt;&gt;Bid Package")</f>
        <v>0</v>
      </c>
      <c r="BJ233" s="276">
        <f>SUMIFS('PCO Log'!$E56:$SJ56,'PCO Log'!$E$8:$SJ$8,'Graph Data'!BJ$187,'PCO Log'!$E$4:$SJ$4,"&lt;&gt;Bid Package")</f>
        <v>0</v>
      </c>
      <c r="BK233" s="276">
        <f>SUMIFS('PCO Log'!$E56:$SJ56,'PCO Log'!$E$8:$SJ$8,'Graph Data'!BK$187,'PCO Log'!$E$4:$SJ$4,"&lt;&gt;Bid Package")</f>
        <v>0</v>
      </c>
      <c r="BL233" s="276">
        <f>SUMIFS('PCO Log'!$E56:$SJ56,'PCO Log'!$E$8:$SJ$8,'Graph Data'!BL$187,'PCO Log'!$E$4:$SJ$4,"&lt;&gt;Bid Package")</f>
        <v>0</v>
      </c>
      <c r="BM233" s="276">
        <f>SUMIFS('PCO Log'!$E56:$SJ56,'PCO Log'!$E$8:$SJ$8,'Graph Data'!BM$187,'PCO Log'!$E$4:$SJ$4,"&lt;&gt;Bid Package")</f>
        <v>0</v>
      </c>
      <c r="BN233" s="276">
        <f>SUMIFS('PCO Log'!$E56:$SJ56,'PCO Log'!$E$8:$SJ$8,'Graph Data'!BN$187,'PCO Log'!$E$4:$SJ$4,"&lt;&gt;Bid Package")</f>
        <v>0</v>
      </c>
      <c r="BO233" s="276">
        <f>SUMIFS('PCO Log'!$E56:$SJ56,'PCO Log'!$E$8:$SJ$8,'Graph Data'!BO$187,'PCO Log'!$E$4:$SJ$4,"&lt;&gt;Bid Package")</f>
        <v>0</v>
      </c>
      <c r="BP233" s="276">
        <f>SUMIFS('PCO Log'!$E56:$SJ56,'PCO Log'!$E$8:$SJ$8,'Graph Data'!BP$187,'PCO Log'!$E$4:$SJ$4,"&lt;&gt;Bid Package")</f>
        <v>0</v>
      </c>
      <c r="BQ233" s="276">
        <f>SUMIFS('PCO Log'!$E56:$SJ56,'PCO Log'!$E$8:$SJ$8,'Graph Data'!BQ$187,'PCO Log'!$E$4:$SJ$4,"&lt;&gt;Bid Package")</f>
        <v>0</v>
      </c>
      <c r="BR233" s="276">
        <f>SUMIFS('PCO Log'!$E56:$SJ56,'PCO Log'!$E$8:$SJ$8,'Graph Data'!BR$187,'PCO Log'!$E$4:$SJ$4,"&lt;&gt;Bid Package")</f>
        <v>0</v>
      </c>
      <c r="BS233" s="276">
        <f>SUMIFS('PCO Log'!$E56:$SJ56,'PCO Log'!$E$8:$SJ$8,'Graph Data'!BS$187,'PCO Log'!$E$4:$SJ$4,"&lt;&gt;Bid Package")</f>
        <v>0</v>
      </c>
      <c r="BT233" s="276">
        <f>SUMIFS('PCO Log'!$E56:$SJ56,'PCO Log'!$E$8:$SJ$8,'Graph Data'!BT$187,'PCO Log'!$E$4:$SJ$4,"&lt;&gt;Bid Package")</f>
        <v>0</v>
      </c>
      <c r="BU233" s="276">
        <f>SUMIFS('PCO Log'!$E56:$SJ56,'PCO Log'!$E$8:$SJ$8,'Graph Data'!BU$187,'PCO Log'!$E$4:$SJ$4,"&lt;&gt;Bid Package")</f>
        <v>0</v>
      </c>
      <c r="BV233" s="276">
        <f>SUMIFS('PCO Log'!$E56:$SJ56,'PCO Log'!$E$8:$SJ$8,'Graph Data'!BV$187,'PCO Log'!$E$4:$SJ$4,"&lt;&gt;Bid Package")</f>
        <v>0</v>
      </c>
      <c r="BW233" s="276">
        <f>SUMIFS('PCO Log'!$E56:$SJ56,'PCO Log'!$E$8:$SJ$8,'Graph Data'!BW$187,'PCO Log'!$E$4:$SJ$4,"&lt;&gt;Bid Package")</f>
        <v>0</v>
      </c>
    </row>
    <row r="234" spans="1:75" x14ac:dyDescent="0.25">
      <c r="A234" s="273" t="s">
        <v>595</v>
      </c>
      <c r="B234" s="273">
        <f>'PCO Log'!IC6</f>
        <v>0</v>
      </c>
      <c r="C234" s="273">
        <f>'PCO Log'!IC4</f>
        <v>0</v>
      </c>
      <c r="D234" s="273">
        <f>'PCO Log'!IC7</f>
        <v>0</v>
      </c>
      <c r="E234" s="273">
        <f>'PCO Log'!IC3</f>
        <v>0</v>
      </c>
      <c r="F234" s="276">
        <f>'PCO Log'!IC9</f>
        <v>0</v>
      </c>
      <c r="G234" s="277">
        <f>'PCO Log'!IC5</f>
        <v>0</v>
      </c>
      <c r="J234" s="279"/>
      <c r="O234" s="273" t="str">
        <f t="shared" si="4"/>
        <v>Specialty Ceilings</v>
      </c>
      <c r="P234" s="276">
        <f>SUMIFS('PCO Log'!$E57:$SJ57,'PCO Log'!$E$8:$SJ$8,'Graph Data'!P$187,'PCO Log'!$E$4:$SJ$4,"&lt;&gt;Bid Package")</f>
        <v>0</v>
      </c>
      <c r="Q234" s="276">
        <f>SUMIFS('PCO Log'!$E57:$SJ57,'PCO Log'!$E$8:$SJ$8,'Graph Data'!Q$187,'PCO Log'!$E$4:$SJ$4,"&lt;&gt;Bid Package")</f>
        <v>0</v>
      </c>
      <c r="R234" s="276">
        <f>SUMIFS('PCO Log'!$E57:$SJ57,'PCO Log'!$E$8:$SJ$8,'Graph Data'!R$187,'PCO Log'!$E$4:$SJ$4,"&lt;&gt;Bid Package")</f>
        <v>0</v>
      </c>
      <c r="S234" s="276">
        <f>SUMIFS('PCO Log'!$E57:$SJ57,'PCO Log'!$E$8:$SJ$8,'Graph Data'!S$187,'PCO Log'!$E$4:$SJ$4,"&lt;&gt;Bid Package")</f>
        <v>0</v>
      </c>
      <c r="T234" s="276">
        <f>SUMIFS('PCO Log'!$E57:$SJ57,'PCO Log'!$E$8:$SJ$8,'Graph Data'!T$187,'PCO Log'!$E$4:$SJ$4,"&lt;&gt;Bid Package")</f>
        <v>0</v>
      </c>
      <c r="U234" s="276">
        <f>SUMIFS('PCO Log'!$E57:$SJ57,'PCO Log'!$E$8:$SJ$8,'Graph Data'!U$187,'PCO Log'!$E$4:$SJ$4,"&lt;&gt;Bid Package")</f>
        <v>0</v>
      </c>
      <c r="V234" s="276">
        <f>SUMIFS('PCO Log'!$E57:$SJ57,'PCO Log'!$E$8:$SJ$8,'Graph Data'!V$187,'PCO Log'!$E$4:$SJ$4,"&lt;&gt;Bid Package")</f>
        <v>0</v>
      </c>
      <c r="W234" s="276">
        <f>SUMIFS('PCO Log'!$E57:$SJ57,'PCO Log'!$E$8:$SJ$8,'Graph Data'!W$187,'PCO Log'!$E$4:$SJ$4,"&lt;&gt;Bid Package")</f>
        <v>0</v>
      </c>
      <c r="X234" s="276">
        <f>SUMIFS('PCO Log'!$E57:$SJ57,'PCO Log'!$E$8:$SJ$8,'Graph Data'!X$187,'PCO Log'!$E$4:$SJ$4,"&lt;&gt;Bid Package")</f>
        <v>0</v>
      </c>
      <c r="Y234" s="276">
        <f>SUMIFS('PCO Log'!$E57:$SJ57,'PCO Log'!$E$8:$SJ$8,'Graph Data'!Y$187,'PCO Log'!$E$4:$SJ$4,"&lt;&gt;Bid Package")</f>
        <v>0</v>
      </c>
      <c r="Z234" s="276">
        <f>SUMIFS('PCO Log'!$E57:$SJ57,'PCO Log'!$E$8:$SJ$8,'Graph Data'!Z$187,'PCO Log'!$E$4:$SJ$4,"&lt;&gt;Bid Package")</f>
        <v>0</v>
      </c>
      <c r="AA234" s="276">
        <f>SUMIFS('PCO Log'!$E57:$SJ57,'PCO Log'!$E$8:$SJ$8,'Graph Data'!AA$187,'PCO Log'!$E$4:$SJ$4,"&lt;&gt;Bid Package")</f>
        <v>0</v>
      </c>
      <c r="AB234" s="276">
        <f>SUMIFS('PCO Log'!$E57:$SJ57,'PCO Log'!$E$8:$SJ$8,'Graph Data'!AB$187,'PCO Log'!$E$4:$SJ$4,"&lt;&gt;Bid Package")</f>
        <v>0</v>
      </c>
      <c r="AC234" s="276">
        <f>SUMIFS('PCO Log'!$E57:$SJ57,'PCO Log'!$E$8:$SJ$8,'Graph Data'!AC$187,'PCO Log'!$E$4:$SJ$4,"&lt;&gt;Bid Package")</f>
        <v>0</v>
      </c>
      <c r="AD234" s="276">
        <f>SUMIFS('PCO Log'!$E57:$SJ57,'PCO Log'!$E$8:$SJ$8,'Graph Data'!AD$187,'PCO Log'!$E$4:$SJ$4,"&lt;&gt;Bid Package")</f>
        <v>0</v>
      </c>
      <c r="AE234" s="276">
        <f>SUMIFS('PCO Log'!$E57:$SJ57,'PCO Log'!$E$8:$SJ$8,'Graph Data'!AE$187,'PCO Log'!$E$4:$SJ$4,"&lt;&gt;Bid Package")</f>
        <v>0</v>
      </c>
      <c r="AF234" s="276">
        <f>SUMIFS('PCO Log'!$E57:$SJ57,'PCO Log'!$E$8:$SJ$8,'Graph Data'!AF$187,'PCO Log'!$E$4:$SJ$4,"&lt;&gt;Bid Package")</f>
        <v>0</v>
      </c>
      <c r="AG234" s="276">
        <f>SUMIFS('PCO Log'!$E57:$SJ57,'PCO Log'!$E$8:$SJ$8,'Graph Data'!AG$187,'PCO Log'!$E$4:$SJ$4,"&lt;&gt;Bid Package")</f>
        <v>0</v>
      </c>
      <c r="AH234" s="276">
        <f>SUMIFS('PCO Log'!$E57:$SJ57,'PCO Log'!$E$8:$SJ$8,'Graph Data'!AH$187,'PCO Log'!$E$4:$SJ$4,"&lt;&gt;Bid Package")</f>
        <v>0</v>
      </c>
      <c r="AI234" s="276">
        <f>SUMIFS('PCO Log'!$E57:$SJ57,'PCO Log'!$E$8:$SJ$8,'Graph Data'!AI$187,'PCO Log'!$E$4:$SJ$4,"&lt;&gt;Bid Package")</f>
        <v>0</v>
      </c>
      <c r="AJ234" s="276">
        <f>SUMIFS('PCO Log'!$E57:$SJ57,'PCO Log'!$E$8:$SJ$8,'Graph Data'!AJ$187,'PCO Log'!$E$4:$SJ$4,"&lt;&gt;Bid Package")</f>
        <v>0</v>
      </c>
      <c r="AK234" s="276">
        <f>SUMIFS('PCO Log'!$E57:$SJ57,'PCO Log'!$E$8:$SJ$8,'Graph Data'!AK$187,'PCO Log'!$E$4:$SJ$4,"&lt;&gt;Bid Package")</f>
        <v>0</v>
      </c>
      <c r="AL234" s="276">
        <f>SUMIFS('PCO Log'!$E57:$SJ57,'PCO Log'!$E$8:$SJ$8,'Graph Data'!AL$187,'PCO Log'!$E$4:$SJ$4,"&lt;&gt;Bid Package")</f>
        <v>0</v>
      </c>
      <c r="AM234" s="276">
        <f>SUMIFS('PCO Log'!$E57:$SJ57,'PCO Log'!$E$8:$SJ$8,'Graph Data'!AM$187,'PCO Log'!$E$4:$SJ$4,"&lt;&gt;Bid Package")</f>
        <v>0</v>
      </c>
      <c r="AN234" s="276">
        <f>SUMIFS('PCO Log'!$E57:$SJ57,'PCO Log'!$E$8:$SJ$8,'Graph Data'!AN$187,'PCO Log'!$E$4:$SJ$4,"&lt;&gt;Bid Package")</f>
        <v>0</v>
      </c>
      <c r="AO234" s="276">
        <f>SUMIFS('PCO Log'!$E57:$SJ57,'PCO Log'!$E$8:$SJ$8,'Graph Data'!AO$187,'PCO Log'!$E$4:$SJ$4,"&lt;&gt;Bid Package")</f>
        <v>0</v>
      </c>
      <c r="AP234" s="276">
        <f>SUMIFS('PCO Log'!$E57:$SJ57,'PCO Log'!$E$8:$SJ$8,'Graph Data'!AP$187,'PCO Log'!$E$4:$SJ$4,"&lt;&gt;Bid Package")</f>
        <v>0</v>
      </c>
      <c r="AQ234" s="276">
        <f>SUMIFS('PCO Log'!$E57:$SJ57,'PCO Log'!$E$8:$SJ$8,'Graph Data'!AQ$187,'PCO Log'!$E$4:$SJ$4,"&lt;&gt;Bid Package")</f>
        <v>0</v>
      </c>
      <c r="AR234" s="276">
        <f>SUMIFS('PCO Log'!$E57:$SJ57,'PCO Log'!$E$8:$SJ$8,'Graph Data'!AR$187,'PCO Log'!$E$4:$SJ$4,"&lt;&gt;Bid Package")</f>
        <v>0</v>
      </c>
      <c r="AS234" s="276">
        <f>SUMIFS('PCO Log'!$E57:$SJ57,'PCO Log'!$E$8:$SJ$8,'Graph Data'!AS$187,'PCO Log'!$E$4:$SJ$4,"&lt;&gt;Bid Package")</f>
        <v>0</v>
      </c>
      <c r="AT234" s="276">
        <f>SUMIFS('PCO Log'!$E57:$SJ57,'PCO Log'!$E$8:$SJ$8,'Graph Data'!AT$187,'PCO Log'!$E$4:$SJ$4,"&lt;&gt;Bid Package")</f>
        <v>0</v>
      </c>
      <c r="AU234" s="276">
        <f>SUMIFS('PCO Log'!$E57:$SJ57,'PCO Log'!$E$8:$SJ$8,'Graph Data'!AU$187,'PCO Log'!$E$4:$SJ$4,"&lt;&gt;Bid Package")</f>
        <v>0</v>
      </c>
      <c r="AV234" s="276">
        <f>SUMIFS('PCO Log'!$E57:$SJ57,'PCO Log'!$E$8:$SJ$8,'Graph Data'!AV$187,'PCO Log'!$E$4:$SJ$4,"&lt;&gt;Bid Package")</f>
        <v>0</v>
      </c>
      <c r="AW234" s="276">
        <f>SUMIFS('PCO Log'!$E57:$SJ57,'PCO Log'!$E$8:$SJ$8,'Graph Data'!AW$187,'PCO Log'!$E$4:$SJ$4,"&lt;&gt;Bid Package")</f>
        <v>0</v>
      </c>
      <c r="AX234" s="276">
        <f>SUMIFS('PCO Log'!$E57:$SJ57,'PCO Log'!$E$8:$SJ$8,'Graph Data'!AX$187,'PCO Log'!$E$4:$SJ$4,"&lt;&gt;Bid Package")</f>
        <v>0</v>
      </c>
      <c r="AY234" s="276">
        <f>SUMIFS('PCO Log'!$E57:$SJ57,'PCO Log'!$E$8:$SJ$8,'Graph Data'!AY$187,'PCO Log'!$E$4:$SJ$4,"&lt;&gt;Bid Package")</f>
        <v>0</v>
      </c>
      <c r="AZ234" s="276">
        <f>SUMIFS('PCO Log'!$E57:$SJ57,'PCO Log'!$E$8:$SJ$8,'Graph Data'!AZ$187,'PCO Log'!$E$4:$SJ$4,"&lt;&gt;Bid Package")</f>
        <v>0</v>
      </c>
      <c r="BA234" s="276">
        <f>SUMIFS('PCO Log'!$E57:$SJ57,'PCO Log'!$E$8:$SJ$8,'Graph Data'!BA$187,'PCO Log'!$E$4:$SJ$4,"&lt;&gt;Bid Package")</f>
        <v>0</v>
      </c>
      <c r="BB234" s="276">
        <f>SUMIFS('PCO Log'!$E57:$SJ57,'PCO Log'!$E$8:$SJ$8,'Graph Data'!BB$187,'PCO Log'!$E$4:$SJ$4,"&lt;&gt;Bid Package")</f>
        <v>0</v>
      </c>
      <c r="BC234" s="276">
        <f>SUMIFS('PCO Log'!$E57:$SJ57,'PCO Log'!$E$8:$SJ$8,'Graph Data'!BC$187,'PCO Log'!$E$4:$SJ$4,"&lt;&gt;Bid Package")</f>
        <v>0</v>
      </c>
      <c r="BD234" s="276">
        <f>SUMIFS('PCO Log'!$E57:$SJ57,'PCO Log'!$E$8:$SJ$8,'Graph Data'!BD$187,'PCO Log'!$E$4:$SJ$4,"&lt;&gt;Bid Package")</f>
        <v>0</v>
      </c>
      <c r="BE234" s="276">
        <f>SUMIFS('PCO Log'!$E57:$SJ57,'PCO Log'!$E$8:$SJ$8,'Graph Data'!BE$187,'PCO Log'!$E$4:$SJ$4,"&lt;&gt;Bid Package")</f>
        <v>0</v>
      </c>
      <c r="BF234" s="276">
        <f>SUMIFS('PCO Log'!$E57:$SJ57,'PCO Log'!$E$8:$SJ$8,'Graph Data'!BF$187,'PCO Log'!$E$4:$SJ$4,"&lt;&gt;Bid Package")</f>
        <v>0</v>
      </c>
      <c r="BG234" s="276">
        <f>SUMIFS('PCO Log'!$E57:$SJ57,'PCO Log'!$E$8:$SJ$8,'Graph Data'!BG$187,'PCO Log'!$E$4:$SJ$4,"&lt;&gt;Bid Package")</f>
        <v>0</v>
      </c>
      <c r="BH234" s="276">
        <f>SUMIFS('PCO Log'!$E57:$SJ57,'PCO Log'!$E$8:$SJ$8,'Graph Data'!BH$187,'PCO Log'!$E$4:$SJ$4,"&lt;&gt;Bid Package")</f>
        <v>0</v>
      </c>
      <c r="BI234" s="276">
        <f>SUMIFS('PCO Log'!$E57:$SJ57,'PCO Log'!$E$8:$SJ$8,'Graph Data'!BI$187,'PCO Log'!$E$4:$SJ$4,"&lt;&gt;Bid Package")</f>
        <v>0</v>
      </c>
      <c r="BJ234" s="276">
        <f>SUMIFS('PCO Log'!$E57:$SJ57,'PCO Log'!$E$8:$SJ$8,'Graph Data'!BJ$187,'PCO Log'!$E$4:$SJ$4,"&lt;&gt;Bid Package")</f>
        <v>0</v>
      </c>
      <c r="BK234" s="276">
        <f>SUMIFS('PCO Log'!$E57:$SJ57,'PCO Log'!$E$8:$SJ$8,'Graph Data'!BK$187,'PCO Log'!$E$4:$SJ$4,"&lt;&gt;Bid Package")</f>
        <v>0</v>
      </c>
      <c r="BL234" s="276">
        <f>SUMIFS('PCO Log'!$E57:$SJ57,'PCO Log'!$E$8:$SJ$8,'Graph Data'!BL$187,'PCO Log'!$E$4:$SJ$4,"&lt;&gt;Bid Package")</f>
        <v>0</v>
      </c>
      <c r="BM234" s="276">
        <f>SUMIFS('PCO Log'!$E57:$SJ57,'PCO Log'!$E$8:$SJ$8,'Graph Data'!BM$187,'PCO Log'!$E$4:$SJ$4,"&lt;&gt;Bid Package")</f>
        <v>0</v>
      </c>
      <c r="BN234" s="276">
        <f>SUMIFS('PCO Log'!$E57:$SJ57,'PCO Log'!$E$8:$SJ$8,'Graph Data'!BN$187,'PCO Log'!$E$4:$SJ$4,"&lt;&gt;Bid Package")</f>
        <v>0</v>
      </c>
      <c r="BO234" s="276">
        <f>SUMIFS('PCO Log'!$E57:$SJ57,'PCO Log'!$E$8:$SJ$8,'Graph Data'!BO$187,'PCO Log'!$E$4:$SJ$4,"&lt;&gt;Bid Package")</f>
        <v>0</v>
      </c>
      <c r="BP234" s="276">
        <f>SUMIFS('PCO Log'!$E57:$SJ57,'PCO Log'!$E$8:$SJ$8,'Graph Data'!BP$187,'PCO Log'!$E$4:$SJ$4,"&lt;&gt;Bid Package")</f>
        <v>0</v>
      </c>
      <c r="BQ234" s="276">
        <f>SUMIFS('PCO Log'!$E57:$SJ57,'PCO Log'!$E$8:$SJ$8,'Graph Data'!BQ$187,'PCO Log'!$E$4:$SJ$4,"&lt;&gt;Bid Package")</f>
        <v>0</v>
      </c>
      <c r="BR234" s="276">
        <f>SUMIFS('PCO Log'!$E57:$SJ57,'PCO Log'!$E$8:$SJ$8,'Graph Data'!BR$187,'PCO Log'!$E$4:$SJ$4,"&lt;&gt;Bid Package")</f>
        <v>0</v>
      </c>
      <c r="BS234" s="276">
        <f>SUMIFS('PCO Log'!$E57:$SJ57,'PCO Log'!$E$8:$SJ$8,'Graph Data'!BS$187,'PCO Log'!$E$4:$SJ$4,"&lt;&gt;Bid Package")</f>
        <v>0</v>
      </c>
      <c r="BT234" s="276">
        <f>SUMIFS('PCO Log'!$E57:$SJ57,'PCO Log'!$E$8:$SJ$8,'Graph Data'!BT$187,'PCO Log'!$E$4:$SJ$4,"&lt;&gt;Bid Package")</f>
        <v>0</v>
      </c>
      <c r="BU234" s="276">
        <f>SUMIFS('PCO Log'!$E57:$SJ57,'PCO Log'!$E$8:$SJ$8,'Graph Data'!BU$187,'PCO Log'!$E$4:$SJ$4,"&lt;&gt;Bid Package")</f>
        <v>0</v>
      </c>
      <c r="BV234" s="276">
        <f>SUMIFS('PCO Log'!$E57:$SJ57,'PCO Log'!$E$8:$SJ$8,'Graph Data'!BV$187,'PCO Log'!$E$4:$SJ$4,"&lt;&gt;Bid Package")</f>
        <v>0</v>
      </c>
      <c r="BW234" s="276">
        <f>SUMIFS('PCO Log'!$E57:$SJ57,'PCO Log'!$E$8:$SJ$8,'Graph Data'!BW$187,'PCO Log'!$E$4:$SJ$4,"&lt;&gt;Bid Package")</f>
        <v>0</v>
      </c>
    </row>
    <row r="235" spans="1:75" x14ac:dyDescent="0.25">
      <c r="A235" s="273" t="s">
        <v>596</v>
      </c>
      <c r="B235" s="273">
        <f>'PCO Log'!ID6</f>
        <v>0</v>
      </c>
      <c r="C235" s="273">
        <f>'PCO Log'!ID4</f>
        <v>0</v>
      </c>
      <c r="D235" s="273">
        <f>'PCO Log'!ID7</f>
        <v>0</v>
      </c>
      <c r="E235" s="273">
        <f>'PCO Log'!ID3</f>
        <v>0</v>
      </c>
      <c r="F235" s="276">
        <f>'PCO Log'!ID9</f>
        <v>0</v>
      </c>
      <c r="G235" s="277">
        <f>'PCO Log'!ID5</f>
        <v>0</v>
      </c>
      <c r="J235" s="279"/>
      <c r="O235" s="273" t="str">
        <f t="shared" si="4"/>
        <v>Floor Coverings</v>
      </c>
      <c r="P235" s="276">
        <f>SUMIFS('PCO Log'!$E58:$SJ58,'PCO Log'!$E$8:$SJ$8,'Graph Data'!P$187,'PCO Log'!$E$4:$SJ$4,"&lt;&gt;Bid Package")</f>
        <v>0</v>
      </c>
      <c r="Q235" s="276">
        <f>SUMIFS('PCO Log'!$E58:$SJ58,'PCO Log'!$E$8:$SJ$8,'Graph Data'!Q$187,'PCO Log'!$E$4:$SJ$4,"&lt;&gt;Bid Package")</f>
        <v>0</v>
      </c>
      <c r="R235" s="276">
        <f>SUMIFS('PCO Log'!$E58:$SJ58,'PCO Log'!$E$8:$SJ$8,'Graph Data'!R$187,'PCO Log'!$E$4:$SJ$4,"&lt;&gt;Bid Package")</f>
        <v>0</v>
      </c>
      <c r="S235" s="276">
        <f>SUMIFS('PCO Log'!$E58:$SJ58,'PCO Log'!$E$8:$SJ$8,'Graph Data'!S$187,'PCO Log'!$E$4:$SJ$4,"&lt;&gt;Bid Package")</f>
        <v>0</v>
      </c>
      <c r="T235" s="276">
        <f>SUMIFS('PCO Log'!$E58:$SJ58,'PCO Log'!$E$8:$SJ$8,'Graph Data'!T$187,'PCO Log'!$E$4:$SJ$4,"&lt;&gt;Bid Package")</f>
        <v>0</v>
      </c>
      <c r="U235" s="276">
        <f>SUMIFS('PCO Log'!$E58:$SJ58,'PCO Log'!$E$8:$SJ$8,'Graph Data'!U$187,'PCO Log'!$E$4:$SJ$4,"&lt;&gt;Bid Package")</f>
        <v>0</v>
      </c>
      <c r="V235" s="276">
        <f>SUMIFS('PCO Log'!$E58:$SJ58,'PCO Log'!$E$8:$SJ$8,'Graph Data'!V$187,'PCO Log'!$E$4:$SJ$4,"&lt;&gt;Bid Package")</f>
        <v>0</v>
      </c>
      <c r="W235" s="276">
        <f>SUMIFS('PCO Log'!$E58:$SJ58,'PCO Log'!$E$8:$SJ$8,'Graph Data'!W$187,'PCO Log'!$E$4:$SJ$4,"&lt;&gt;Bid Package")</f>
        <v>0</v>
      </c>
      <c r="X235" s="276">
        <f>SUMIFS('PCO Log'!$E58:$SJ58,'PCO Log'!$E$8:$SJ$8,'Graph Data'!X$187,'PCO Log'!$E$4:$SJ$4,"&lt;&gt;Bid Package")</f>
        <v>0</v>
      </c>
      <c r="Y235" s="276">
        <f>SUMIFS('PCO Log'!$E58:$SJ58,'PCO Log'!$E$8:$SJ$8,'Graph Data'!Y$187,'PCO Log'!$E$4:$SJ$4,"&lt;&gt;Bid Package")</f>
        <v>0</v>
      </c>
      <c r="Z235" s="276">
        <f>SUMIFS('PCO Log'!$E58:$SJ58,'PCO Log'!$E$8:$SJ$8,'Graph Data'!Z$187,'PCO Log'!$E$4:$SJ$4,"&lt;&gt;Bid Package")</f>
        <v>0</v>
      </c>
      <c r="AA235" s="276">
        <f>SUMIFS('PCO Log'!$E58:$SJ58,'PCO Log'!$E$8:$SJ$8,'Graph Data'!AA$187,'PCO Log'!$E$4:$SJ$4,"&lt;&gt;Bid Package")</f>
        <v>0</v>
      </c>
      <c r="AB235" s="276">
        <f>SUMIFS('PCO Log'!$E58:$SJ58,'PCO Log'!$E$8:$SJ$8,'Graph Data'!AB$187,'PCO Log'!$E$4:$SJ$4,"&lt;&gt;Bid Package")</f>
        <v>0</v>
      </c>
      <c r="AC235" s="276">
        <f>SUMIFS('PCO Log'!$E58:$SJ58,'PCO Log'!$E$8:$SJ$8,'Graph Data'!AC$187,'PCO Log'!$E$4:$SJ$4,"&lt;&gt;Bid Package")</f>
        <v>0</v>
      </c>
      <c r="AD235" s="276">
        <f>SUMIFS('PCO Log'!$E58:$SJ58,'PCO Log'!$E$8:$SJ$8,'Graph Data'!AD$187,'PCO Log'!$E$4:$SJ$4,"&lt;&gt;Bid Package")</f>
        <v>0</v>
      </c>
      <c r="AE235" s="276">
        <f>SUMIFS('PCO Log'!$E58:$SJ58,'PCO Log'!$E$8:$SJ$8,'Graph Data'!AE$187,'PCO Log'!$E$4:$SJ$4,"&lt;&gt;Bid Package")</f>
        <v>0</v>
      </c>
      <c r="AF235" s="276">
        <f>SUMIFS('PCO Log'!$E58:$SJ58,'PCO Log'!$E$8:$SJ$8,'Graph Data'!AF$187,'PCO Log'!$E$4:$SJ$4,"&lt;&gt;Bid Package")</f>
        <v>0</v>
      </c>
      <c r="AG235" s="276">
        <f>SUMIFS('PCO Log'!$E58:$SJ58,'PCO Log'!$E$8:$SJ$8,'Graph Data'!AG$187,'PCO Log'!$E$4:$SJ$4,"&lt;&gt;Bid Package")</f>
        <v>0</v>
      </c>
      <c r="AH235" s="276">
        <f>SUMIFS('PCO Log'!$E58:$SJ58,'PCO Log'!$E$8:$SJ$8,'Graph Data'!AH$187,'PCO Log'!$E$4:$SJ$4,"&lt;&gt;Bid Package")</f>
        <v>0</v>
      </c>
      <c r="AI235" s="276">
        <f>SUMIFS('PCO Log'!$E58:$SJ58,'PCO Log'!$E$8:$SJ$8,'Graph Data'!AI$187,'PCO Log'!$E$4:$SJ$4,"&lt;&gt;Bid Package")</f>
        <v>0</v>
      </c>
      <c r="AJ235" s="276">
        <f>SUMIFS('PCO Log'!$E58:$SJ58,'PCO Log'!$E$8:$SJ$8,'Graph Data'!AJ$187,'PCO Log'!$E$4:$SJ$4,"&lt;&gt;Bid Package")</f>
        <v>0</v>
      </c>
      <c r="AK235" s="276">
        <f>SUMIFS('PCO Log'!$E58:$SJ58,'PCO Log'!$E$8:$SJ$8,'Graph Data'!AK$187,'PCO Log'!$E$4:$SJ$4,"&lt;&gt;Bid Package")</f>
        <v>0</v>
      </c>
      <c r="AL235" s="276">
        <f>SUMIFS('PCO Log'!$E58:$SJ58,'PCO Log'!$E$8:$SJ$8,'Graph Data'!AL$187,'PCO Log'!$E$4:$SJ$4,"&lt;&gt;Bid Package")</f>
        <v>0</v>
      </c>
      <c r="AM235" s="276">
        <f>SUMIFS('PCO Log'!$E58:$SJ58,'PCO Log'!$E$8:$SJ$8,'Graph Data'!AM$187,'PCO Log'!$E$4:$SJ$4,"&lt;&gt;Bid Package")</f>
        <v>0</v>
      </c>
      <c r="AN235" s="276">
        <f>SUMIFS('PCO Log'!$E58:$SJ58,'PCO Log'!$E$8:$SJ$8,'Graph Data'!AN$187,'PCO Log'!$E$4:$SJ$4,"&lt;&gt;Bid Package")</f>
        <v>0</v>
      </c>
      <c r="AO235" s="276">
        <f>SUMIFS('PCO Log'!$E58:$SJ58,'PCO Log'!$E$8:$SJ$8,'Graph Data'!AO$187,'PCO Log'!$E$4:$SJ$4,"&lt;&gt;Bid Package")</f>
        <v>0</v>
      </c>
      <c r="AP235" s="276">
        <f>SUMIFS('PCO Log'!$E58:$SJ58,'PCO Log'!$E$8:$SJ$8,'Graph Data'!AP$187,'PCO Log'!$E$4:$SJ$4,"&lt;&gt;Bid Package")</f>
        <v>0</v>
      </c>
      <c r="AQ235" s="276">
        <f>SUMIFS('PCO Log'!$E58:$SJ58,'PCO Log'!$E$8:$SJ$8,'Graph Data'!AQ$187,'PCO Log'!$E$4:$SJ$4,"&lt;&gt;Bid Package")</f>
        <v>0</v>
      </c>
      <c r="AR235" s="276">
        <f>SUMIFS('PCO Log'!$E58:$SJ58,'PCO Log'!$E$8:$SJ$8,'Graph Data'!AR$187,'PCO Log'!$E$4:$SJ$4,"&lt;&gt;Bid Package")</f>
        <v>0</v>
      </c>
      <c r="AS235" s="276">
        <f>SUMIFS('PCO Log'!$E58:$SJ58,'PCO Log'!$E$8:$SJ$8,'Graph Data'!AS$187,'PCO Log'!$E$4:$SJ$4,"&lt;&gt;Bid Package")</f>
        <v>0</v>
      </c>
      <c r="AT235" s="276">
        <f>SUMIFS('PCO Log'!$E58:$SJ58,'PCO Log'!$E$8:$SJ$8,'Graph Data'!AT$187,'PCO Log'!$E$4:$SJ$4,"&lt;&gt;Bid Package")</f>
        <v>0</v>
      </c>
      <c r="AU235" s="276">
        <f>SUMIFS('PCO Log'!$E58:$SJ58,'PCO Log'!$E$8:$SJ$8,'Graph Data'!AU$187,'PCO Log'!$E$4:$SJ$4,"&lt;&gt;Bid Package")</f>
        <v>0</v>
      </c>
      <c r="AV235" s="276">
        <f>SUMIFS('PCO Log'!$E58:$SJ58,'PCO Log'!$E$8:$SJ$8,'Graph Data'!AV$187,'PCO Log'!$E$4:$SJ$4,"&lt;&gt;Bid Package")</f>
        <v>0</v>
      </c>
      <c r="AW235" s="276">
        <f>SUMIFS('PCO Log'!$E58:$SJ58,'PCO Log'!$E$8:$SJ$8,'Graph Data'!AW$187,'PCO Log'!$E$4:$SJ$4,"&lt;&gt;Bid Package")</f>
        <v>0</v>
      </c>
      <c r="AX235" s="276">
        <f>SUMIFS('PCO Log'!$E58:$SJ58,'PCO Log'!$E$8:$SJ$8,'Graph Data'!AX$187,'PCO Log'!$E$4:$SJ$4,"&lt;&gt;Bid Package")</f>
        <v>0</v>
      </c>
      <c r="AY235" s="276">
        <f>SUMIFS('PCO Log'!$E58:$SJ58,'PCO Log'!$E$8:$SJ$8,'Graph Data'!AY$187,'PCO Log'!$E$4:$SJ$4,"&lt;&gt;Bid Package")</f>
        <v>0</v>
      </c>
      <c r="AZ235" s="276">
        <f>SUMIFS('PCO Log'!$E58:$SJ58,'PCO Log'!$E$8:$SJ$8,'Graph Data'!AZ$187,'PCO Log'!$E$4:$SJ$4,"&lt;&gt;Bid Package")</f>
        <v>0</v>
      </c>
      <c r="BA235" s="276">
        <f>SUMIFS('PCO Log'!$E58:$SJ58,'PCO Log'!$E$8:$SJ$8,'Graph Data'!BA$187,'PCO Log'!$E$4:$SJ$4,"&lt;&gt;Bid Package")</f>
        <v>0</v>
      </c>
      <c r="BB235" s="276">
        <f>SUMIFS('PCO Log'!$E58:$SJ58,'PCO Log'!$E$8:$SJ$8,'Graph Data'!BB$187,'PCO Log'!$E$4:$SJ$4,"&lt;&gt;Bid Package")</f>
        <v>0</v>
      </c>
      <c r="BC235" s="276">
        <f>SUMIFS('PCO Log'!$E58:$SJ58,'PCO Log'!$E$8:$SJ$8,'Graph Data'!BC$187,'PCO Log'!$E$4:$SJ$4,"&lt;&gt;Bid Package")</f>
        <v>0</v>
      </c>
      <c r="BD235" s="276">
        <f>SUMIFS('PCO Log'!$E58:$SJ58,'PCO Log'!$E$8:$SJ$8,'Graph Data'!BD$187,'PCO Log'!$E$4:$SJ$4,"&lt;&gt;Bid Package")</f>
        <v>0</v>
      </c>
      <c r="BE235" s="276">
        <f>SUMIFS('PCO Log'!$E58:$SJ58,'PCO Log'!$E$8:$SJ$8,'Graph Data'!BE$187,'PCO Log'!$E$4:$SJ$4,"&lt;&gt;Bid Package")</f>
        <v>0</v>
      </c>
      <c r="BF235" s="276">
        <f>SUMIFS('PCO Log'!$E58:$SJ58,'PCO Log'!$E$8:$SJ$8,'Graph Data'!BF$187,'PCO Log'!$E$4:$SJ$4,"&lt;&gt;Bid Package")</f>
        <v>0</v>
      </c>
      <c r="BG235" s="276">
        <f>SUMIFS('PCO Log'!$E58:$SJ58,'PCO Log'!$E$8:$SJ$8,'Graph Data'!BG$187,'PCO Log'!$E$4:$SJ$4,"&lt;&gt;Bid Package")</f>
        <v>0</v>
      </c>
      <c r="BH235" s="276">
        <f>SUMIFS('PCO Log'!$E58:$SJ58,'PCO Log'!$E$8:$SJ$8,'Graph Data'!BH$187,'PCO Log'!$E$4:$SJ$4,"&lt;&gt;Bid Package")</f>
        <v>0</v>
      </c>
      <c r="BI235" s="276">
        <f>SUMIFS('PCO Log'!$E58:$SJ58,'PCO Log'!$E$8:$SJ$8,'Graph Data'!BI$187,'PCO Log'!$E$4:$SJ$4,"&lt;&gt;Bid Package")</f>
        <v>0</v>
      </c>
      <c r="BJ235" s="276">
        <f>SUMIFS('PCO Log'!$E58:$SJ58,'PCO Log'!$E$8:$SJ$8,'Graph Data'!BJ$187,'PCO Log'!$E$4:$SJ$4,"&lt;&gt;Bid Package")</f>
        <v>0</v>
      </c>
      <c r="BK235" s="276">
        <f>SUMIFS('PCO Log'!$E58:$SJ58,'PCO Log'!$E$8:$SJ$8,'Graph Data'!BK$187,'PCO Log'!$E$4:$SJ$4,"&lt;&gt;Bid Package")</f>
        <v>0</v>
      </c>
      <c r="BL235" s="276">
        <f>SUMIFS('PCO Log'!$E58:$SJ58,'PCO Log'!$E$8:$SJ$8,'Graph Data'!BL$187,'PCO Log'!$E$4:$SJ$4,"&lt;&gt;Bid Package")</f>
        <v>0</v>
      </c>
      <c r="BM235" s="276">
        <f>SUMIFS('PCO Log'!$E58:$SJ58,'PCO Log'!$E$8:$SJ$8,'Graph Data'!BM$187,'PCO Log'!$E$4:$SJ$4,"&lt;&gt;Bid Package")</f>
        <v>0</v>
      </c>
      <c r="BN235" s="276">
        <f>SUMIFS('PCO Log'!$E58:$SJ58,'PCO Log'!$E$8:$SJ$8,'Graph Data'!BN$187,'PCO Log'!$E$4:$SJ$4,"&lt;&gt;Bid Package")</f>
        <v>0</v>
      </c>
      <c r="BO235" s="276">
        <f>SUMIFS('PCO Log'!$E58:$SJ58,'PCO Log'!$E$8:$SJ$8,'Graph Data'!BO$187,'PCO Log'!$E$4:$SJ$4,"&lt;&gt;Bid Package")</f>
        <v>0</v>
      </c>
      <c r="BP235" s="276">
        <f>SUMIFS('PCO Log'!$E58:$SJ58,'PCO Log'!$E$8:$SJ$8,'Graph Data'!BP$187,'PCO Log'!$E$4:$SJ$4,"&lt;&gt;Bid Package")</f>
        <v>0</v>
      </c>
      <c r="BQ235" s="276">
        <f>SUMIFS('PCO Log'!$E58:$SJ58,'PCO Log'!$E$8:$SJ$8,'Graph Data'!BQ$187,'PCO Log'!$E$4:$SJ$4,"&lt;&gt;Bid Package")</f>
        <v>0</v>
      </c>
      <c r="BR235" s="276">
        <f>SUMIFS('PCO Log'!$E58:$SJ58,'PCO Log'!$E$8:$SJ$8,'Graph Data'!BR$187,'PCO Log'!$E$4:$SJ$4,"&lt;&gt;Bid Package")</f>
        <v>0</v>
      </c>
      <c r="BS235" s="276">
        <f>SUMIFS('PCO Log'!$E58:$SJ58,'PCO Log'!$E$8:$SJ$8,'Graph Data'!BS$187,'PCO Log'!$E$4:$SJ$4,"&lt;&gt;Bid Package")</f>
        <v>0</v>
      </c>
      <c r="BT235" s="276">
        <f>SUMIFS('PCO Log'!$E58:$SJ58,'PCO Log'!$E$8:$SJ$8,'Graph Data'!BT$187,'PCO Log'!$E$4:$SJ$4,"&lt;&gt;Bid Package")</f>
        <v>0</v>
      </c>
      <c r="BU235" s="276">
        <f>SUMIFS('PCO Log'!$E58:$SJ58,'PCO Log'!$E$8:$SJ$8,'Graph Data'!BU$187,'PCO Log'!$E$4:$SJ$4,"&lt;&gt;Bid Package")</f>
        <v>0</v>
      </c>
      <c r="BV235" s="276">
        <f>SUMIFS('PCO Log'!$E58:$SJ58,'PCO Log'!$E$8:$SJ$8,'Graph Data'!BV$187,'PCO Log'!$E$4:$SJ$4,"&lt;&gt;Bid Package")</f>
        <v>0</v>
      </c>
      <c r="BW235" s="276">
        <f>SUMIFS('PCO Log'!$E58:$SJ58,'PCO Log'!$E$8:$SJ$8,'Graph Data'!BW$187,'PCO Log'!$E$4:$SJ$4,"&lt;&gt;Bid Package")</f>
        <v>0</v>
      </c>
    </row>
    <row r="236" spans="1:75" x14ac:dyDescent="0.25">
      <c r="A236" s="273" t="s">
        <v>597</v>
      </c>
      <c r="B236" s="273">
        <f>'PCO Log'!IE6</f>
        <v>0</v>
      </c>
      <c r="C236" s="273">
        <f>'PCO Log'!IE4</f>
        <v>0</v>
      </c>
      <c r="D236" s="273">
        <f>'PCO Log'!IE7</f>
        <v>0</v>
      </c>
      <c r="E236" s="273">
        <f>'PCO Log'!IE3</f>
        <v>0</v>
      </c>
      <c r="F236" s="276">
        <f>'PCO Log'!IE9</f>
        <v>0</v>
      </c>
      <c r="G236" s="277">
        <f>'PCO Log'!IE5</f>
        <v>0</v>
      </c>
      <c r="J236" s="279"/>
      <c r="O236" s="273" t="str">
        <f t="shared" si="4"/>
        <v>Specialty Flooring</v>
      </c>
      <c r="P236" s="276">
        <f>SUMIFS('PCO Log'!$E59:$SJ59,'PCO Log'!$E$8:$SJ$8,'Graph Data'!P$187,'PCO Log'!$E$4:$SJ$4,"&lt;&gt;Bid Package")</f>
        <v>0</v>
      </c>
      <c r="Q236" s="276">
        <f>SUMIFS('PCO Log'!$E59:$SJ59,'PCO Log'!$E$8:$SJ$8,'Graph Data'!Q$187,'PCO Log'!$E$4:$SJ$4,"&lt;&gt;Bid Package")</f>
        <v>0</v>
      </c>
      <c r="R236" s="276">
        <f>SUMIFS('PCO Log'!$E59:$SJ59,'PCO Log'!$E$8:$SJ$8,'Graph Data'!R$187,'PCO Log'!$E$4:$SJ$4,"&lt;&gt;Bid Package")</f>
        <v>0</v>
      </c>
      <c r="S236" s="276">
        <f>SUMIFS('PCO Log'!$E59:$SJ59,'PCO Log'!$E$8:$SJ$8,'Graph Data'!S$187,'PCO Log'!$E$4:$SJ$4,"&lt;&gt;Bid Package")</f>
        <v>0</v>
      </c>
      <c r="T236" s="276">
        <f>SUMIFS('PCO Log'!$E59:$SJ59,'PCO Log'!$E$8:$SJ$8,'Graph Data'!T$187,'PCO Log'!$E$4:$SJ$4,"&lt;&gt;Bid Package")</f>
        <v>0</v>
      </c>
      <c r="U236" s="276">
        <f>SUMIFS('PCO Log'!$E59:$SJ59,'PCO Log'!$E$8:$SJ$8,'Graph Data'!U$187,'PCO Log'!$E$4:$SJ$4,"&lt;&gt;Bid Package")</f>
        <v>0</v>
      </c>
      <c r="V236" s="276">
        <f>SUMIFS('PCO Log'!$E59:$SJ59,'PCO Log'!$E$8:$SJ$8,'Graph Data'!V$187,'PCO Log'!$E$4:$SJ$4,"&lt;&gt;Bid Package")</f>
        <v>0</v>
      </c>
      <c r="W236" s="276">
        <f>SUMIFS('PCO Log'!$E59:$SJ59,'PCO Log'!$E$8:$SJ$8,'Graph Data'!W$187,'PCO Log'!$E$4:$SJ$4,"&lt;&gt;Bid Package")</f>
        <v>0</v>
      </c>
      <c r="X236" s="276">
        <f>SUMIFS('PCO Log'!$E59:$SJ59,'PCO Log'!$E$8:$SJ$8,'Graph Data'!X$187,'PCO Log'!$E$4:$SJ$4,"&lt;&gt;Bid Package")</f>
        <v>0</v>
      </c>
      <c r="Y236" s="276">
        <f>SUMIFS('PCO Log'!$E59:$SJ59,'PCO Log'!$E$8:$SJ$8,'Graph Data'!Y$187,'PCO Log'!$E$4:$SJ$4,"&lt;&gt;Bid Package")</f>
        <v>0</v>
      </c>
      <c r="Z236" s="276">
        <f>SUMIFS('PCO Log'!$E59:$SJ59,'PCO Log'!$E$8:$SJ$8,'Graph Data'!Z$187,'PCO Log'!$E$4:$SJ$4,"&lt;&gt;Bid Package")</f>
        <v>0</v>
      </c>
      <c r="AA236" s="276">
        <f>SUMIFS('PCO Log'!$E59:$SJ59,'PCO Log'!$E$8:$SJ$8,'Graph Data'!AA$187,'PCO Log'!$E$4:$SJ$4,"&lt;&gt;Bid Package")</f>
        <v>0</v>
      </c>
      <c r="AB236" s="276">
        <f>SUMIFS('PCO Log'!$E59:$SJ59,'PCO Log'!$E$8:$SJ$8,'Graph Data'!AB$187,'PCO Log'!$E$4:$SJ$4,"&lt;&gt;Bid Package")</f>
        <v>0</v>
      </c>
      <c r="AC236" s="276">
        <f>SUMIFS('PCO Log'!$E59:$SJ59,'PCO Log'!$E$8:$SJ$8,'Graph Data'!AC$187,'PCO Log'!$E$4:$SJ$4,"&lt;&gt;Bid Package")</f>
        <v>0</v>
      </c>
      <c r="AD236" s="276">
        <f>SUMIFS('PCO Log'!$E59:$SJ59,'PCO Log'!$E$8:$SJ$8,'Graph Data'!AD$187,'PCO Log'!$E$4:$SJ$4,"&lt;&gt;Bid Package")</f>
        <v>0</v>
      </c>
      <c r="AE236" s="276">
        <f>SUMIFS('PCO Log'!$E59:$SJ59,'PCO Log'!$E$8:$SJ$8,'Graph Data'!AE$187,'PCO Log'!$E$4:$SJ$4,"&lt;&gt;Bid Package")</f>
        <v>0</v>
      </c>
      <c r="AF236" s="276">
        <f>SUMIFS('PCO Log'!$E59:$SJ59,'PCO Log'!$E$8:$SJ$8,'Graph Data'!AF$187,'PCO Log'!$E$4:$SJ$4,"&lt;&gt;Bid Package")</f>
        <v>0</v>
      </c>
      <c r="AG236" s="276">
        <f>SUMIFS('PCO Log'!$E59:$SJ59,'PCO Log'!$E$8:$SJ$8,'Graph Data'!AG$187,'PCO Log'!$E$4:$SJ$4,"&lt;&gt;Bid Package")</f>
        <v>0</v>
      </c>
      <c r="AH236" s="276">
        <f>SUMIFS('PCO Log'!$E59:$SJ59,'PCO Log'!$E$8:$SJ$8,'Graph Data'!AH$187,'PCO Log'!$E$4:$SJ$4,"&lt;&gt;Bid Package")</f>
        <v>0</v>
      </c>
      <c r="AI236" s="276">
        <f>SUMIFS('PCO Log'!$E59:$SJ59,'PCO Log'!$E$8:$SJ$8,'Graph Data'!AI$187,'PCO Log'!$E$4:$SJ$4,"&lt;&gt;Bid Package")</f>
        <v>0</v>
      </c>
      <c r="AJ236" s="276">
        <f>SUMIFS('PCO Log'!$E59:$SJ59,'PCO Log'!$E$8:$SJ$8,'Graph Data'!AJ$187,'PCO Log'!$E$4:$SJ$4,"&lt;&gt;Bid Package")</f>
        <v>0</v>
      </c>
      <c r="AK236" s="276">
        <f>SUMIFS('PCO Log'!$E59:$SJ59,'PCO Log'!$E$8:$SJ$8,'Graph Data'!AK$187,'PCO Log'!$E$4:$SJ$4,"&lt;&gt;Bid Package")</f>
        <v>0</v>
      </c>
      <c r="AL236" s="276">
        <f>SUMIFS('PCO Log'!$E59:$SJ59,'PCO Log'!$E$8:$SJ$8,'Graph Data'!AL$187,'PCO Log'!$E$4:$SJ$4,"&lt;&gt;Bid Package")</f>
        <v>0</v>
      </c>
      <c r="AM236" s="276">
        <f>SUMIFS('PCO Log'!$E59:$SJ59,'PCO Log'!$E$8:$SJ$8,'Graph Data'!AM$187,'PCO Log'!$E$4:$SJ$4,"&lt;&gt;Bid Package")</f>
        <v>0</v>
      </c>
      <c r="AN236" s="276">
        <f>SUMIFS('PCO Log'!$E59:$SJ59,'PCO Log'!$E$8:$SJ$8,'Graph Data'!AN$187,'PCO Log'!$E$4:$SJ$4,"&lt;&gt;Bid Package")</f>
        <v>0</v>
      </c>
      <c r="AO236" s="276">
        <f>SUMIFS('PCO Log'!$E59:$SJ59,'PCO Log'!$E$8:$SJ$8,'Graph Data'!AO$187,'PCO Log'!$E$4:$SJ$4,"&lt;&gt;Bid Package")</f>
        <v>0</v>
      </c>
      <c r="AP236" s="276">
        <f>SUMIFS('PCO Log'!$E59:$SJ59,'PCO Log'!$E$8:$SJ$8,'Graph Data'!AP$187,'PCO Log'!$E$4:$SJ$4,"&lt;&gt;Bid Package")</f>
        <v>0</v>
      </c>
      <c r="AQ236" s="276">
        <f>SUMIFS('PCO Log'!$E59:$SJ59,'PCO Log'!$E$8:$SJ$8,'Graph Data'!AQ$187,'PCO Log'!$E$4:$SJ$4,"&lt;&gt;Bid Package")</f>
        <v>0</v>
      </c>
      <c r="AR236" s="276">
        <f>SUMIFS('PCO Log'!$E59:$SJ59,'PCO Log'!$E$8:$SJ$8,'Graph Data'!AR$187,'PCO Log'!$E$4:$SJ$4,"&lt;&gt;Bid Package")</f>
        <v>0</v>
      </c>
      <c r="AS236" s="276">
        <f>SUMIFS('PCO Log'!$E59:$SJ59,'PCO Log'!$E$8:$SJ$8,'Graph Data'!AS$187,'PCO Log'!$E$4:$SJ$4,"&lt;&gt;Bid Package")</f>
        <v>0</v>
      </c>
      <c r="AT236" s="276">
        <f>SUMIFS('PCO Log'!$E59:$SJ59,'PCO Log'!$E$8:$SJ$8,'Graph Data'!AT$187,'PCO Log'!$E$4:$SJ$4,"&lt;&gt;Bid Package")</f>
        <v>0</v>
      </c>
      <c r="AU236" s="276">
        <f>SUMIFS('PCO Log'!$E59:$SJ59,'PCO Log'!$E$8:$SJ$8,'Graph Data'!AU$187,'PCO Log'!$E$4:$SJ$4,"&lt;&gt;Bid Package")</f>
        <v>0</v>
      </c>
      <c r="AV236" s="276">
        <f>SUMIFS('PCO Log'!$E59:$SJ59,'PCO Log'!$E$8:$SJ$8,'Graph Data'!AV$187,'PCO Log'!$E$4:$SJ$4,"&lt;&gt;Bid Package")</f>
        <v>0</v>
      </c>
      <c r="AW236" s="276">
        <f>SUMIFS('PCO Log'!$E59:$SJ59,'PCO Log'!$E$8:$SJ$8,'Graph Data'!AW$187,'PCO Log'!$E$4:$SJ$4,"&lt;&gt;Bid Package")</f>
        <v>0</v>
      </c>
      <c r="AX236" s="276">
        <f>SUMIFS('PCO Log'!$E59:$SJ59,'PCO Log'!$E$8:$SJ$8,'Graph Data'!AX$187,'PCO Log'!$E$4:$SJ$4,"&lt;&gt;Bid Package")</f>
        <v>0</v>
      </c>
      <c r="AY236" s="276">
        <f>SUMIFS('PCO Log'!$E59:$SJ59,'PCO Log'!$E$8:$SJ$8,'Graph Data'!AY$187,'PCO Log'!$E$4:$SJ$4,"&lt;&gt;Bid Package")</f>
        <v>0</v>
      </c>
      <c r="AZ236" s="276">
        <f>SUMIFS('PCO Log'!$E59:$SJ59,'PCO Log'!$E$8:$SJ$8,'Graph Data'!AZ$187,'PCO Log'!$E$4:$SJ$4,"&lt;&gt;Bid Package")</f>
        <v>0</v>
      </c>
      <c r="BA236" s="276">
        <f>SUMIFS('PCO Log'!$E59:$SJ59,'PCO Log'!$E$8:$SJ$8,'Graph Data'!BA$187,'PCO Log'!$E$4:$SJ$4,"&lt;&gt;Bid Package")</f>
        <v>0</v>
      </c>
      <c r="BB236" s="276">
        <f>SUMIFS('PCO Log'!$E59:$SJ59,'PCO Log'!$E$8:$SJ$8,'Graph Data'!BB$187,'PCO Log'!$E$4:$SJ$4,"&lt;&gt;Bid Package")</f>
        <v>0</v>
      </c>
      <c r="BC236" s="276">
        <f>SUMIFS('PCO Log'!$E59:$SJ59,'PCO Log'!$E$8:$SJ$8,'Graph Data'!BC$187,'PCO Log'!$E$4:$SJ$4,"&lt;&gt;Bid Package")</f>
        <v>0</v>
      </c>
      <c r="BD236" s="276">
        <f>SUMIFS('PCO Log'!$E59:$SJ59,'PCO Log'!$E$8:$SJ$8,'Graph Data'!BD$187,'PCO Log'!$E$4:$SJ$4,"&lt;&gt;Bid Package")</f>
        <v>0</v>
      </c>
      <c r="BE236" s="276">
        <f>SUMIFS('PCO Log'!$E59:$SJ59,'PCO Log'!$E$8:$SJ$8,'Graph Data'!BE$187,'PCO Log'!$E$4:$SJ$4,"&lt;&gt;Bid Package")</f>
        <v>0</v>
      </c>
      <c r="BF236" s="276">
        <f>SUMIFS('PCO Log'!$E59:$SJ59,'PCO Log'!$E$8:$SJ$8,'Graph Data'!BF$187,'PCO Log'!$E$4:$SJ$4,"&lt;&gt;Bid Package")</f>
        <v>0</v>
      </c>
      <c r="BG236" s="276">
        <f>SUMIFS('PCO Log'!$E59:$SJ59,'PCO Log'!$E$8:$SJ$8,'Graph Data'!BG$187,'PCO Log'!$E$4:$SJ$4,"&lt;&gt;Bid Package")</f>
        <v>0</v>
      </c>
      <c r="BH236" s="276">
        <f>SUMIFS('PCO Log'!$E59:$SJ59,'PCO Log'!$E$8:$SJ$8,'Graph Data'!BH$187,'PCO Log'!$E$4:$SJ$4,"&lt;&gt;Bid Package")</f>
        <v>0</v>
      </c>
      <c r="BI236" s="276">
        <f>SUMIFS('PCO Log'!$E59:$SJ59,'PCO Log'!$E$8:$SJ$8,'Graph Data'!BI$187,'PCO Log'!$E$4:$SJ$4,"&lt;&gt;Bid Package")</f>
        <v>0</v>
      </c>
      <c r="BJ236" s="276">
        <f>SUMIFS('PCO Log'!$E59:$SJ59,'PCO Log'!$E$8:$SJ$8,'Graph Data'!BJ$187,'PCO Log'!$E$4:$SJ$4,"&lt;&gt;Bid Package")</f>
        <v>0</v>
      </c>
      <c r="BK236" s="276">
        <f>SUMIFS('PCO Log'!$E59:$SJ59,'PCO Log'!$E$8:$SJ$8,'Graph Data'!BK$187,'PCO Log'!$E$4:$SJ$4,"&lt;&gt;Bid Package")</f>
        <v>0</v>
      </c>
      <c r="BL236" s="276">
        <f>SUMIFS('PCO Log'!$E59:$SJ59,'PCO Log'!$E$8:$SJ$8,'Graph Data'!BL$187,'PCO Log'!$E$4:$SJ$4,"&lt;&gt;Bid Package")</f>
        <v>0</v>
      </c>
      <c r="BM236" s="276">
        <f>SUMIFS('PCO Log'!$E59:$SJ59,'PCO Log'!$E$8:$SJ$8,'Graph Data'!BM$187,'PCO Log'!$E$4:$SJ$4,"&lt;&gt;Bid Package")</f>
        <v>0</v>
      </c>
      <c r="BN236" s="276">
        <f>SUMIFS('PCO Log'!$E59:$SJ59,'PCO Log'!$E$8:$SJ$8,'Graph Data'!BN$187,'PCO Log'!$E$4:$SJ$4,"&lt;&gt;Bid Package")</f>
        <v>0</v>
      </c>
      <c r="BO236" s="276">
        <f>SUMIFS('PCO Log'!$E59:$SJ59,'PCO Log'!$E$8:$SJ$8,'Graph Data'!BO$187,'PCO Log'!$E$4:$SJ$4,"&lt;&gt;Bid Package")</f>
        <v>0</v>
      </c>
      <c r="BP236" s="276">
        <f>SUMIFS('PCO Log'!$E59:$SJ59,'PCO Log'!$E$8:$SJ$8,'Graph Data'!BP$187,'PCO Log'!$E$4:$SJ$4,"&lt;&gt;Bid Package")</f>
        <v>0</v>
      </c>
      <c r="BQ236" s="276">
        <f>SUMIFS('PCO Log'!$E59:$SJ59,'PCO Log'!$E$8:$SJ$8,'Graph Data'!BQ$187,'PCO Log'!$E$4:$SJ$4,"&lt;&gt;Bid Package")</f>
        <v>0</v>
      </c>
      <c r="BR236" s="276">
        <f>SUMIFS('PCO Log'!$E59:$SJ59,'PCO Log'!$E$8:$SJ$8,'Graph Data'!BR$187,'PCO Log'!$E$4:$SJ$4,"&lt;&gt;Bid Package")</f>
        <v>0</v>
      </c>
      <c r="BS236" s="276">
        <f>SUMIFS('PCO Log'!$E59:$SJ59,'PCO Log'!$E$8:$SJ$8,'Graph Data'!BS$187,'PCO Log'!$E$4:$SJ$4,"&lt;&gt;Bid Package")</f>
        <v>0</v>
      </c>
      <c r="BT236" s="276">
        <f>SUMIFS('PCO Log'!$E59:$SJ59,'PCO Log'!$E$8:$SJ$8,'Graph Data'!BT$187,'PCO Log'!$E$4:$SJ$4,"&lt;&gt;Bid Package")</f>
        <v>0</v>
      </c>
      <c r="BU236" s="276">
        <f>SUMIFS('PCO Log'!$E59:$SJ59,'PCO Log'!$E$8:$SJ$8,'Graph Data'!BU$187,'PCO Log'!$E$4:$SJ$4,"&lt;&gt;Bid Package")</f>
        <v>0</v>
      </c>
      <c r="BV236" s="276">
        <f>SUMIFS('PCO Log'!$E59:$SJ59,'PCO Log'!$E$8:$SJ$8,'Graph Data'!BV$187,'PCO Log'!$E$4:$SJ$4,"&lt;&gt;Bid Package")</f>
        <v>0</v>
      </c>
      <c r="BW236" s="276">
        <f>SUMIFS('PCO Log'!$E59:$SJ59,'PCO Log'!$E$8:$SJ$8,'Graph Data'!BW$187,'PCO Log'!$E$4:$SJ$4,"&lt;&gt;Bid Package")</f>
        <v>0</v>
      </c>
    </row>
    <row r="237" spans="1:75" x14ac:dyDescent="0.25">
      <c r="A237" s="273" t="s">
        <v>598</v>
      </c>
      <c r="B237" s="273">
        <f>'PCO Log'!IF6</f>
        <v>0</v>
      </c>
      <c r="C237" s="273">
        <f>'PCO Log'!IF4</f>
        <v>0</v>
      </c>
      <c r="D237" s="273">
        <f>'PCO Log'!IF7</f>
        <v>0</v>
      </c>
      <c r="E237" s="273">
        <f>'PCO Log'!IF3</f>
        <v>0</v>
      </c>
      <c r="F237" s="276">
        <f>'PCO Log'!IF9</f>
        <v>0</v>
      </c>
      <c r="G237" s="277">
        <f>'PCO Log'!IF5</f>
        <v>0</v>
      </c>
      <c r="J237" s="279"/>
      <c r="O237" s="273" t="str">
        <f t="shared" si="4"/>
        <v>Wall Coverings</v>
      </c>
      <c r="P237" s="276">
        <f>SUMIFS('PCO Log'!$E60:$SJ60,'PCO Log'!$E$8:$SJ$8,'Graph Data'!P$187,'PCO Log'!$E$4:$SJ$4,"&lt;&gt;Bid Package")</f>
        <v>0</v>
      </c>
      <c r="Q237" s="276">
        <f>SUMIFS('PCO Log'!$E60:$SJ60,'PCO Log'!$E$8:$SJ$8,'Graph Data'!Q$187,'PCO Log'!$E$4:$SJ$4,"&lt;&gt;Bid Package")</f>
        <v>0</v>
      </c>
      <c r="R237" s="276">
        <f>SUMIFS('PCO Log'!$E60:$SJ60,'PCO Log'!$E$8:$SJ$8,'Graph Data'!R$187,'PCO Log'!$E$4:$SJ$4,"&lt;&gt;Bid Package")</f>
        <v>0</v>
      </c>
      <c r="S237" s="276">
        <f>SUMIFS('PCO Log'!$E60:$SJ60,'PCO Log'!$E$8:$SJ$8,'Graph Data'!S$187,'PCO Log'!$E$4:$SJ$4,"&lt;&gt;Bid Package")</f>
        <v>0</v>
      </c>
      <c r="T237" s="276">
        <f>SUMIFS('PCO Log'!$E60:$SJ60,'PCO Log'!$E$8:$SJ$8,'Graph Data'!T$187,'PCO Log'!$E$4:$SJ$4,"&lt;&gt;Bid Package")</f>
        <v>0</v>
      </c>
      <c r="U237" s="276">
        <f>SUMIFS('PCO Log'!$E60:$SJ60,'PCO Log'!$E$8:$SJ$8,'Graph Data'!U$187,'PCO Log'!$E$4:$SJ$4,"&lt;&gt;Bid Package")</f>
        <v>0</v>
      </c>
      <c r="V237" s="276">
        <f>SUMIFS('PCO Log'!$E60:$SJ60,'PCO Log'!$E$8:$SJ$8,'Graph Data'!V$187,'PCO Log'!$E$4:$SJ$4,"&lt;&gt;Bid Package")</f>
        <v>0</v>
      </c>
      <c r="W237" s="276">
        <f>SUMIFS('PCO Log'!$E60:$SJ60,'PCO Log'!$E$8:$SJ$8,'Graph Data'!W$187,'PCO Log'!$E$4:$SJ$4,"&lt;&gt;Bid Package")</f>
        <v>0</v>
      </c>
      <c r="X237" s="276">
        <f>SUMIFS('PCO Log'!$E60:$SJ60,'PCO Log'!$E$8:$SJ$8,'Graph Data'!X$187,'PCO Log'!$E$4:$SJ$4,"&lt;&gt;Bid Package")</f>
        <v>0</v>
      </c>
      <c r="Y237" s="276">
        <f>SUMIFS('PCO Log'!$E60:$SJ60,'PCO Log'!$E$8:$SJ$8,'Graph Data'!Y$187,'PCO Log'!$E$4:$SJ$4,"&lt;&gt;Bid Package")</f>
        <v>0</v>
      </c>
      <c r="Z237" s="276">
        <f>SUMIFS('PCO Log'!$E60:$SJ60,'PCO Log'!$E$8:$SJ$8,'Graph Data'!Z$187,'PCO Log'!$E$4:$SJ$4,"&lt;&gt;Bid Package")</f>
        <v>0</v>
      </c>
      <c r="AA237" s="276">
        <f>SUMIFS('PCO Log'!$E60:$SJ60,'PCO Log'!$E$8:$SJ$8,'Graph Data'!AA$187,'PCO Log'!$E$4:$SJ$4,"&lt;&gt;Bid Package")</f>
        <v>0</v>
      </c>
      <c r="AB237" s="276">
        <f>SUMIFS('PCO Log'!$E60:$SJ60,'PCO Log'!$E$8:$SJ$8,'Graph Data'!AB$187,'PCO Log'!$E$4:$SJ$4,"&lt;&gt;Bid Package")</f>
        <v>0</v>
      </c>
      <c r="AC237" s="276">
        <f>SUMIFS('PCO Log'!$E60:$SJ60,'PCO Log'!$E$8:$SJ$8,'Graph Data'!AC$187,'PCO Log'!$E$4:$SJ$4,"&lt;&gt;Bid Package")</f>
        <v>0</v>
      </c>
      <c r="AD237" s="276">
        <f>SUMIFS('PCO Log'!$E60:$SJ60,'PCO Log'!$E$8:$SJ$8,'Graph Data'!AD$187,'PCO Log'!$E$4:$SJ$4,"&lt;&gt;Bid Package")</f>
        <v>0</v>
      </c>
      <c r="AE237" s="276">
        <f>SUMIFS('PCO Log'!$E60:$SJ60,'PCO Log'!$E$8:$SJ$8,'Graph Data'!AE$187,'PCO Log'!$E$4:$SJ$4,"&lt;&gt;Bid Package")</f>
        <v>0</v>
      </c>
      <c r="AF237" s="276">
        <f>SUMIFS('PCO Log'!$E60:$SJ60,'PCO Log'!$E$8:$SJ$8,'Graph Data'!AF$187,'PCO Log'!$E$4:$SJ$4,"&lt;&gt;Bid Package")</f>
        <v>0</v>
      </c>
      <c r="AG237" s="276">
        <f>SUMIFS('PCO Log'!$E60:$SJ60,'PCO Log'!$E$8:$SJ$8,'Graph Data'!AG$187,'PCO Log'!$E$4:$SJ$4,"&lt;&gt;Bid Package")</f>
        <v>0</v>
      </c>
      <c r="AH237" s="276">
        <f>SUMIFS('PCO Log'!$E60:$SJ60,'PCO Log'!$E$8:$SJ$8,'Graph Data'!AH$187,'PCO Log'!$E$4:$SJ$4,"&lt;&gt;Bid Package")</f>
        <v>0</v>
      </c>
      <c r="AI237" s="276">
        <f>SUMIFS('PCO Log'!$E60:$SJ60,'PCO Log'!$E$8:$SJ$8,'Graph Data'!AI$187,'PCO Log'!$E$4:$SJ$4,"&lt;&gt;Bid Package")</f>
        <v>0</v>
      </c>
      <c r="AJ237" s="276">
        <f>SUMIFS('PCO Log'!$E60:$SJ60,'PCO Log'!$E$8:$SJ$8,'Graph Data'!AJ$187,'PCO Log'!$E$4:$SJ$4,"&lt;&gt;Bid Package")</f>
        <v>0</v>
      </c>
      <c r="AK237" s="276">
        <f>SUMIFS('PCO Log'!$E60:$SJ60,'PCO Log'!$E$8:$SJ$8,'Graph Data'!AK$187,'PCO Log'!$E$4:$SJ$4,"&lt;&gt;Bid Package")</f>
        <v>0</v>
      </c>
      <c r="AL237" s="276">
        <f>SUMIFS('PCO Log'!$E60:$SJ60,'PCO Log'!$E$8:$SJ$8,'Graph Data'!AL$187,'PCO Log'!$E$4:$SJ$4,"&lt;&gt;Bid Package")</f>
        <v>0</v>
      </c>
      <c r="AM237" s="276">
        <f>SUMIFS('PCO Log'!$E60:$SJ60,'PCO Log'!$E$8:$SJ$8,'Graph Data'!AM$187,'PCO Log'!$E$4:$SJ$4,"&lt;&gt;Bid Package")</f>
        <v>0</v>
      </c>
      <c r="AN237" s="276">
        <f>SUMIFS('PCO Log'!$E60:$SJ60,'PCO Log'!$E$8:$SJ$8,'Graph Data'!AN$187,'PCO Log'!$E$4:$SJ$4,"&lt;&gt;Bid Package")</f>
        <v>0</v>
      </c>
      <c r="AO237" s="276">
        <f>SUMIFS('PCO Log'!$E60:$SJ60,'PCO Log'!$E$8:$SJ$8,'Graph Data'!AO$187,'PCO Log'!$E$4:$SJ$4,"&lt;&gt;Bid Package")</f>
        <v>0</v>
      </c>
      <c r="AP237" s="276">
        <f>SUMIFS('PCO Log'!$E60:$SJ60,'PCO Log'!$E$8:$SJ$8,'Graph Data'!AP$187,'PCO Log'!$E$4:$SJ$4,"&lt;&gt;Bid Package")</f>
        <v>0</v>
      </c>
      <c r="AQ237" s="276">
        <f>SUMIFS('PCO Log'!$E60:$SJ60,'PCO Log'!$E$8:$SJ$8,'Graph Data'!AQ$187,'PCO Log'!$E$4:$SJ$4,"&lt;&gt;Bid Package")</f>
        <v>0</v>
      </c>
      <c r="AR237" s="276">
        <f>SUMIFS('PCO Log'!$E60:$SJ60,'PCO Log'!$E$8:$SJ$8,'Graph Data'!AR$187,'PCO Log'!$E$4:$SJ$4,"&lt;&gt;Bid Package")</f>
        <v>0</v>
      </c>
      <c r="AS237" s="276">
        <f>SUMIFS('PCO Log'!$E60:$SJ60,'PCO Log'!$E$8:$SJ$8,'Graph Data'!AS$187,'PCO Log'!$E$4:$SJ$4,"&lt;&gt;Bid Package")</f>
        <v>0</v>
      </c>
      <c r="AT237" s="276">
        <f>SUMIFS('PCO Log'!$E60:$SJ60,'PCO Log'!$E$8:$SJ$8,'Graph Data'!AT$187,'PCO Log'!$E$4:$SJ$4,"&lt;&gt;Bid Package")</f>
        <v>0</v>
      </c>
      <c r="AU237" s="276">
        <f>SUMIFS('PCO Log'!$E60:$SJ60,'PCO Log'!$E$8:$SJ$8,'Graph Data'!AU$187,'PCO Log'!$E$4:$SJ$4,"&lt;&gt;Bid Package")</f>
        <v>0</v>
      </c>
      <c r="AV237" s="276">
        <f>SUMIFS('PCO Log'!$E60:$SJ60,'PCO Log'!$E$8:$SJ$8,'Graph Data'!AV$187,'PCO Log'!$E$4:$SJ$4,"&lt;&gt;Bid Package")</f>
        <v>0</v>
      </c>
      <c r="AW237" s="276">
        <f>SUMIFS('PCO Log'!$E60:$SJ60,'PCO Log'!$E$8:$SJ$8,'Graph Data'!AW$187,'PCO Log'!$E$4:$SJ$4,"&lt;&gt;Bid Package")</f>
        <v>0</v>
      </c>
      <c r="AX237" s="276">
        <f>SUMIFS('PCO Log'!$E60:$SJ60,'PCO Log'!$E$8:$SJ$8,'Graph Data'!AX$187,'PCO Log'!$E$4:$SJ$4,"&lt;&gt;Bid Package")</f>
        <v>0</v>
      </c>
      <c r="AY237" s="276">
        <f>SUMIFS('PCO Log'!$E60:$SJ60,'PCO Log'!$E$8:$SJ$8,'Graph Data'!AY$187,'PCO Log'!$E$4:$SJ$4,"&lt;&gt;Bid Package")</f>
        <v>0</v>
      </c>
      <c r="AZ237" s="276">
        <f>SUMIFS('PCO Log'!$E60:$SJ60,'PCO Log'!$E$8:$SJ$8,'Graph Data'!AZ$187,'PCO Log'!$E$4:$SJ$4,"&lt;&gt;Bid Package")</f>
        <v>0</v>
      </c>
      <c r="BA237" s="276">
        <f>SUMIFS('PCO Log'!$E60:$SJ60,'PCO Log'!$E$8:$SJ$8,'Graph Data'!BA$187,'PCO Log'!$E$4:$SJ$4,"&lt;&gt;Bid Package")</f>
        <v>0</v>
      </c>
      <c r="BB237" s="276">
        <f>SUMIFS('PCO Log'!$E60:$SJ60,'PCO Log'!$E$8:$SJ$8,'Graph Data'!BB$187,'PCO Log'!$E$4:$SJ$4,"&lt;&gt;Bid Package")</f>
        <v>0</v>
      </c>
      <c r="BC237" s="276">
        <f>SUMIFS('PCO Log'!$E60:$SJ60,'PCO Log'!$E$8:$SJ$8,'Graph Data'!BC$187,'PCO Log'!$E$4:$SJ$4,"&lt;&gt;Bid Package")</f>
        <v>0</v>
      </c>
      <c r="BD237" s="276">
        <f>SUMIFS('PCO Log'!$E60:$SJ60,'PCO Log'!$E$8:$SJ$8,'Graph Data'!BD$187,'PCO Log'!$E$4:$SJ$4,"&lt;&gt;Bid Package")</f>
        <v>0</v>
      </c>
      <c r="BE237" s="276">
        <f>SUMIFS('PCO Log'!$E60:$SJ60,'PCO Log'!$E$8:$SJ$8,'Graph Data'!BE$187,'PCO Log'!$E$4:$SJ$4,"&lt;&gt;Bid Package")</f>
        <v>0</v>
      </c>
      <c r="BF237" s="276">
        <f>SUMIFS('PCO Log'!$E60:$SJ60,'PCO Log'!$E$8:$SJ$8,'Graph Data'!BF$187,'PCO Log'!$E$4:$SJ$4,"&lt;&gt;Bid Package")</f>
        <v>0</v>
      </c>
      <c r="BG237" s="276">
        <f>SUMIFS('PCO Log'!$E60:$SJ60,'PCO Log'!$E$8:$SJ$8,'Graph Data'!BG$187,'PCO Log'!$E$4:$SJ$4,"&lt;&gt;Bid Package")</f>
        <v>0</v>
      </c>
      <c r="BH237" s="276">
        <f>SUMIFS('PCO Log'!$E60:$SJ60,'PCO Log'!$E$8:$SJ$8,'Graph Data'!BH$187,'PCO Log'!$E$4:$SJ$4,"&lt;&gt;Bid Package")</f>
        <v>0</v>
      </c>
      <c r="BI237" s="276">
        <f>SUMIFS('PCO Log'!$E60:$SJ60,'PCO Log'!$E$8:$SJ$8,'Graph Data'!BI$187,'PCO Log'!$E$4:$SJ$4,"&lt;&gt;Bid Package")</f>
        <v>0</v>
      </c>
      <c r="BJ237" s="276">
        <f>SUMIFS('PCO Log'!$E60:$SJ60,'PCO Log'!$E$8:$SJ$8,'Graph Data'!BJ$187,'PCO Log'!$E$4:$SJ$4,"&lt;&gt;Bid Package")</f>
        <v>0</v>
      </c>
      <c r="BK237" s="276">
        <f>SUMIFS('PCO Log'!$E60:$SJ60,'PCO Log'!$E$8:$SJ$8,'Graph Data'!BK$187,'PCO Log'!$E$4:$SJ$4,"&lt;&gt;Bid Package")</f>
        <v>0</v>
      </c>
      <c r="BL237" s="276">
        <f>SUMIFS('PCO Log'!$E60:$SJ60,'PCO Log'!$E$8:$SJ$8,'Graph Data'!BL$187,'PCO Log'!$E$4:$SJ$4,"&lt;&gt;Bid Package")</f>
        <v>0</v>
      </c>
      <c r="BM237" s="276">
        <f>SUMIFS('PCO Log'!$E60:$SJ60,'PCO Log'!$E$8:$SJ$8,'Graph Data'!BM$187,'PCO Log'!$E$4:$SJ$4,"&lt;&gt;Bid Package")</f>
        <v>0</v>
      </c>
      <c r="BN237" s="276">
        <f>SUMIFS('PCO Log'!$E60:$SJ60,'PCO Log'!$E$8:$SJ$8,'Graph Data'!BN$187,'PCO Log'!$E$4:$SJ$4,"&lt;&gt;Bid Package")</f>
        <v>0</v>
      </c>
      <c r="BO237" s="276">
        <f>SUMIFS('PCO Log'!$E60:$SJ60,'PCO Log'!$E$8:$SJ$8,'Graph Data'!BO$187,'PCO Log'!$E$4:$SJ$4,"&lt;&gt;Bid Package")</f>
        <v>0</v>
      </c>
      <c r="BP237" s="276">
        <f>SUMIFS('PCO Log'!$E60:$SJ60,'PCO Log'!$E$8:$SJ$8,'Graph Data'!BP$187,'PCO Log'!$E$4:$SJ$4,"&lt;&gt;Bid Package")</f>
        <v>0</v>
      </c>
      <c r="BQ237" s="276">
        <f>SUMIFS('PCO Log'!$E60:$SJ60,'PCO Log'!$E$8:$SJ$8,'Graph Data'!BQ$187,'PCO Log'!$E$4:$SJ$4,"&lt;&gt;Bid Package")</f>
        <v>0</v>
      </c>
      <c r="BR237" s="276">
        <f>SUMIFS('PCO Log'!$E60:$SJ60,'PCO Log'!$E$8:$SJ$8,'Graph Data'!BR$187,'PCO Log'!$E$4:$SJ$4,"&lt;&gt;Bid Package")</f>
        <v>0</v>
      </c>
      <c r="BS237" s="276">
        <f>SUMIFS('PCO Log'!$E60:$SJ60,'PCO Log'!$E$8:$SJ$8,'Graph Data'!BS$187,'PCO Log'!$E$4:$SJ$4,"&lt;&gt;Bid Package")</f>
        <v>0</v>
      </c>
      <c r="BT237" s="276">
        <f>SUMIFS('PCO Log'!$E60:$SJ60,'PCO Log'!$E$8:$SJ$8,'Graph Data'!BT$187,'PCO Log'!$E$4:$SJ$4,"&lt;&gt;Bid Package")</f>
        <v>0</v>
      </c>
      <c r="BU237" s="276">
        <f>SUMIFS('PCO Log'!$E60:$SJ60,'PCO Log'!$E$8:$SJ$8,'Graph Data'!BU$187,'PCO Log'!$E$4:$SJ$4,"&lt;&gt;Bid Package")</f>
        <v>0</v>
      </c>
      <c r="BV237" s="276">
        <f>SUMIFS('PCO Log'!$E60:$SJ60,'PCO Log'!$E$8:$SJ$8,'Graph Data'!BV$187,'PCO Log'!$E$4:$SJ$4,"&lt;&gt;Bid Package")</f>
        <v>0</v>
      </c>
      <c r="BW237" s="276">
        <f>SUMIFS('PCO Log'!$E60:$SJ60,'PCO Log'!$E$8:$SJ$8,'Graph Data'!BW$187,'PCO Log'!$E$4:$SJ$4,"&lt;&gt;Bid Package")</f>
        <v>0</v>
      </c>
    </row>
    <row r="238" spans="1:75" x14ac:dyDescent="0.25">
      <c r="A238" s="273" t="s">
        <v>599</v>
      </c>
      <c r="B238" s="273">
        <f>'PCO Log'!IG6</f>
        <v>0</v>
      </c>
      <c r="C238" s="273">
        <f>'PCO Log'!IG4</f>
        <v>0</v>
      </c>
      <c r="D238" s="273">
        <f>'PCO Log'!IG7</f>
        <v>0</v>
      </c>
      <c r="E238" s="273">
        <f>'PCO Log'!IG3</f>
        <v>0</v>
      </c>
      <c r="F238" s="276">
        <f>'PCO Log'!IG9</f>
        <v>0</v>
      </c>
      <c r="G238" s="277">
        <f>'PCO Log'!IG5</f>
        <v>0</v>
      </c>
      <c r="J238" s="279"/>
      <c r="O238" s="273" t="str">
        <f t="shared" si="4"/>
        <v>Painting</v>
      </c>
      <c r="P238" s="276">
        <f>SUMIFS('PCO Log'!$E61:$SJ61,'PCO Log'!$E$8:$SJ$8,'Graph Data'!P$187,'PCO Log'!$E$4:$SJ$4,"&lt;&gt;Bid Package")</f>
        <v>0</v>
      </c>
      <c r="Q238" s="276">
        <f>SUMIFS('PCO Log'!$E61:$SJ61,'PCO Log'!$E$8:$SJ$8,'Graph Data'!Q$187,'PCO Log'!$E$4:$SJ$4,"&lt;&gt;Bid Package")</f>
        <v>0</v>
      </c>
      <c r="R238" s="276">
        <f>SUMIFS('PCO Log'!$E61:$SJ61,'PCO Log'!$E$8:$SJ$8,'Graph Data'!R$187,'PCO Log'!$E$4:$SJ$4,"&lt;&gt;Bid Package")</f>
        <v>0</v>
      </c>
      <c r="S238" s="276">
        <f>SUMIFS('PCO Log'!$E61:$SJ61,'PCO Log'!$E$8:$SJ$8,'Graph Data'!S$187,'PCO Log'!$E$4:$SJ$4,"&lt;&gt;Bid Package")</f>
        <v>0</v>
      </c>
      <c r="T238" s="276">
        <f>SUMIFS('PCO Log'!$E61:$SJ61,'PCO Log'!$E$8:$SJ$8,'Graph Data'!T$187,'PCO Log'!$E$4:$SJ$4,"&lt;&gt;Bid Package")</f>
        <v>0</v>
      </c>
      <c r="U238" s="276">
        <f>SUMIFS('PCO Log'!$E61:$SJ61,'PCO Log'!$E$8:$SJ$8,'Graph Data'!U$187,'PCO Log'!$E$4:$SJ$4,"&lt;&gt;Bid Package")</f>
        <v>0</v>
      </c>
      <c r="V238" s="276">
        <f>SUMIFS('PCO Log'!$E61:$SJ61,'PCO Log'!$E$8:$SJ$8,'Graph Data'!V$187,'PCO Log'!$E$4:$SJ$4,"&lt;&gt;Bid Package")</f>
        <v>0</v>
      </c>
      <c r="W238" s="276">
        <f>SUMIFS('PCO Log'!$E61:$SJ61,'PCO Log'!$E$8:$SJ$8,'Graph Data'!W$187,'PCO Log'!$E$4:$SJ$4,"&lt;&gt;Bid Package")</f>
        <v>0</v>
      </c>
      <c r="X238" s="276">
        <f>SUMIFS('PCO Log'!$E61:$SJ61,'PCO Log'!$E$8:$SJ$8,'Graph Data'!X$187,'PCO Log'!$E$4:$SJ$4,"&lt;&gt;Bid Package")</f>
        <v>0</v>
      </c>
      <c r="Y238" s="276">
        <f>SUMIFS('PCO Log'!$E61:$SJ61,'PCO Log'!$E$8:$SJ$8,'Graph Data'!Y$187,'PCO Log'!$E$4:$SJ$4,"&lt;&gt;Bid Package")</f>
        <v>0</v>
      </c>
      <c r="Z238" s="276">
        <f>SUMIFS('PCO Log'!$E61:$SJ61,'PCO Log'!$E$8:$SJ$8,'Graph Data'!Z$187,'PCO Log'!$E$4:$SJ$4,"&lt;&gt;Bid Package")</f>
        <v>0</v>
      </c>
      <c r="AA238" s="276">
        <f>SUMIFS('PCO Log'!$E61:$SJ61,'PCO Log'!$E$8:$SJ$8,'Graph Data'!AA$187,'PCO Log'!$E$4:$SJ$4,"&lt;&gt;Bid Package")</f>
        <v>0</v>
      </c>
      <c r="AB238" s="276">
        <f>SUMIFS('PCO Log'!$E61:$SJ61,'PCO Log'!$E$8:$SJ$8,'Graph Data'!AB$187,'PCO Log'!$E$4:$SJ$4,"&lt;&gt;Bid Package")</f>
        <v>0</v>
      </c>
      <c r="AC238" s="276">
        <f>SUMIFS('PCO Log'!$E61:$SJ61,'PCO Log'!$E$8:$SJ$8,'Graph Data'!AC$187,'PCO Log'!$E$4:$SJ$4,"&lt;&gt;Bid Package")</f>
        <v>0</v>
      </c>
      <c r="AD238" s="276">
        <f>SUMIFS('PCO Log'!$E61:$SJ61,'PCO Log'!$E$8:$SJ$8,'Graph Data'!AD$187,'PCO Log'!$E$4:$SJ$4,"&lt;&gt;Bid Package")</f>
        <v>0</v>
      </c>
      <c r="AE238" s="276">
        <f>SUMIFS('PCO Log'!$E61:$SJ61,'PCO Log'!$E$8:$SJ$8,'Graph Data'!AE$187,'PCO Log'!$E$4:$SJ$4,"&lt;&gt;Bid Package")</f>
        <v>0</v>
      </c>
      <c r="AF238" s="276">
        <f>SUMIFS('PCO Log'!$E61:$SJ61,'PCO Log'!$E$8:$SJ$8,'Graph Data'!AF$187,'PCO Log'!$E$4:$SJ$4,"&lt;&gt;Bid Package")</f>
        <v>0</v>
      </c>
      <c r="AG238" s="276">
        <f>SUMIFS('PCO Log'!$E61:$SJ61,'PCO Log'!$E$8:$SJ$8,'Graph Data'!AG$187,'PCO Log'!$E$4:$SJ$4,"&lt;&gt;Bid Package")</f>
        <v>0</v>
      </c>
      <c r="AH238" s="276">
        <f>SUMIFS('PCO Log'!$E61:$SJ61,'PCO Log'!$E$8:$SJ$8,'Graph Data'!AH$187,'PCO Log'!$E$4:$SJ$4,"&lt;&gt;Bid Package")</f>
        <v>0</v>
      </c>
      <c r="AI238" s="276">
        <f>SUMIFS('PCO Log'!$E61:$SJ61,'PCO Log'!$E$8:$SJ$8,'Graph Data'!AI$187,'PCO Log'!$E$4:$SJ$4,"&lt;&gt;Bid Package")</f>
        <v>0</v>
      </c>
      <c r="AJ238" s="276">
        <f>SUMIFS('PCO Log'!$E61:$SJ61,'PCO Log'!$E$8:$SJ$8,'Graph Data'!AJ$187,'PCO Log'!$E$4:$SJ$4,"&lt;&gt;Bid Package")</f>
        <v>0</v>
      </c>
      <c r="AK238" s="276">
        <f>SUMIFS('PCO Log'!$E61:$SJ61,'PCO Log'!$E$8:$SJ$8,'Graph Data'!AK$187,'PCO Log'!$E$4:$SJ$4,"&lt;&gt;Bid Package")</f>
        <v>0</v>
      </c>
      <c r="AL238" s="276">
        <f>SUMIFS('PCO Log'!$E61:$SJ61,'PCO Log'!$E$8:$SJ$8,'Graph Data'!AL$187,'PCO Log'!$E$4:$SJ$4,"&lt;&gt;Bid Package")</f>
        <v>0</v>
      </c>
      <c r="AM238" s="276">
        <f>SUMIFS('PCO Log'!$E61:$SJ61,'PCO Log'!$E$8:$SJ$8,'Graph Data'!AM$187,'PCO Log'!$E$4:$SJ$4,"&lt;&gt;Bid Package")</f>
        <v>0</v>
      </c>
      <c r="AN238" s="276">
        <f>SUMIFS('PCO Log'!$E61:$SJ61,'PCO Log'!$E$8:$SJ$8,'Graph Data'!AN$187,'PCO Log'!$E$4:$SJ$4,"&lt;&gt;Bid Package")</f>
        <v>0</v>
      </c>
      <c r="AO238" s="276">
        <f>SUMIFS('PCO Log'!$E61:$SJ61,'PCO Log'!$E$8:$SJ$8,'Graph Data'!AO$187,'PCO Log'!$E$4:$SJ$4,"&lt;&gt;Bid Package")</f>
        <v>0</v>
      </c>
      <c r="AP238" s="276">
        <f>SUMIFS('PCO Log'!$E61:$SJ61,'PCO Log'!$E$8:$SJ$8,'Graph Data'!AP$187,'PCO Log'!$E$4:$SJ$4,"&lt;&gt;Bid Package")</f>
        <v>0</v>
      </c>
      <c r="AQ238" s="276">
        <f>SUMIFS('PCO Log'!$E61:$SJ61,'PCO Log'!$E$8:$SJ$8,'Graph Data'!AQ$187,'PCO Log'!$E$4:$SJ$4,"&lt;&gt;Bid Package")</f>
        <v>0</v>
      </c>
      <c r="AR238" s="276">
        <f>SUMIFS('PCO Log'!$E61:$SJ61,'PCO Log'!$E$8:$SJ$8,'Graph Data'!AR$187,'PCO Log'!$E$4:$SJ$4,"&lt;&gt;Bid Package")</f>
        <v>0</v>
      </c>
      <c r="AS238" s="276">
        <f>SUMIFS('PCO Log'!$E61:$SJ61,'PCO Log'!$E$8:$SJ$8,'Graph Data'!AS$187,'PCO Log'!$E$4:$SJ$4,"&lt;&gt;Bid Package")</f>
        <v>0</v>
      </c>
      <c r="AT238" s="276">
        <f>SUMIFS('PCO Log'!$E61:$SJ61,'PCO Log'!$E$8:$SJ$8,'Graph Data'!AT$187,'PCO Log'!$E$4:$SJ$4,"&lt;&gt;Bid Package")</f>
        <v>0</v>
      </c>
      <c r="AU238" s="276">
        <f>SUMIFS('PCO Log'!$E61:$SJ61,'PCO Log'!$E$8:$SJ$8,'Graph Data'!AU$187,'PCO Log'!$E$4:$SJ$4,"&lt;&gt;Bid Package")</f>
        <v>0</v>
      </c>
      <c r="AV238" s="276">
        <f>SUMIFS('PCO Log'!$E61:$SJ61,'PCO Log'!$E$8:$SJ$8,'Graph Data'!AV$187,'PCO Log'!$E$4:$SJ$4,"&lt;&gt;Bid Package")</f>
        <v>0</v>
      </c>
      <c r="AW238" s="276">
        <f>SUMIFS('PCO Log'!$E61:$SJ61,'PCO Log'!$E$8:$SJ$8,'Graph Data'!AW$187,'PCO Log'!$E$4:$SJ$4,"&lt;&gt;Bid Package")</f>
        <v>0</v>
      </c>
      <c r="AX238" s="276">
        <f>SUMIFS('PCO Log'!$E61:$SJ61,'PCO Log'!$E$8:$SJ$8,'Graph Data'!AX$187,'PCO Log'!$E$4:$SJ$4,"&lt;&gt;Bid Package")</f>
        <v>0</v>
      </c>
      <c r="AY238" s="276">
        <f>SUMIFS('PCO Log'!$E61:$SJ61,'PCO Log'!$E$8:$SJ$8,'Graph Data'!AY$187,'PCO Log'!$E$4:$SJ$4,"&lt;&gt;Bid Package")</f>
        <v>0</v>
      </c>
      <c r="AZ238" s="276">
        <f>SUMIFS('PCO Log'!$E61:$SJ61,'PCO Log'!$E$8:$SJ$8,'Graph Data'!AZ$187,'PCO Log'!$E$4:$SJ$4,"&lt;&gt;Bid Package")</f>
        <v>0</v>
      </c>
      <c r="BA238" s="276">
        <f>SUMIFS('PCO Log'!$E61:$SJ61,'PCO Log'!$E$8:$SJ$8,'Graph Data'!BA$187,'PCO Log'!$E$4:$SJ$4,"&lt;&gt;Bid Package")</f>
        <v>0</v>
      </c>
      <c r="BB238" s="276">
        <f>SUMIFS('PCO Log'!$E61:$SJ61,'PCO Log'!$E$8:$SJ$8,'Graph Data'!BB$187,'PCO Log'!$E$4:$SJ$4,"&lt;&gt;Bid Package")</f>
        <v>0</v>
      </c>
      <c r="BC238" s="276">
        <f>SUMIFS('PCO Log'!$E61:$SJ61,'PCO Log'!$E$8:$SJ$8,'Graph Data'!BC$187,'PCO Log'!$E$4:$SJ$4,"&lt;&gt;Bid Package")</f>
        <v>0</v>
      </c>
      <c r="BD238" s="276">
        <f>SUMIFS('PCO Log'!$E61:$SJ61,'PCO Log'!$E$8:$SJ$8,'Graph Data'!BD$187,'PCO Log'!$E$4:$SJ$4,"&lt;&gt;Bid Package")</f>
        <v>0</v>
      </c>
      <c r="BE238" s="276">
        <f>SUMIFS('PCO Log'!$E61:$SJ61,'PCO Log'!$E$8:$SJ$8,'Graph Data'!BE$187,'PCO Log'!$E$4:$SJ$4,"&lt;&gt;Bid Package")</f>
        <v>0</v>
      </c>
      <c r="BF238" s="276">
        <f>SUMIFS('PCO Log'!$E61:$SJ61,'PCO Log'!$E$8:$SJ$8,'Graph Data'!BF$187,'PCO Log'!$E$4:$SJ$4,"&lt;&gt;Bid Package")</f>
        <v>0</v>
      </c>
      <c r="BG238" s="276">
        <f>SUMIFS('PCO Log'!$E61:$SJ61,'PCO Log'!$E$8:$SJ$8,'Graph Data'!BG$187,'PCO Log'!$E$4:$SJ$4,"&lt;&gt;Bid Package")</f>
        <v>0</v>
      </c>
      <c r="BH238" s="276">
        <f>SUMIFS('PCO Log'!$E61:$SJ61,'PCO Log'!$E$8:$SJ$8,'Graph Data'!BH$187,'PCO Log'!$E$4:$SJ$4,"&lt;&gt;Bid Package")</f>
        <v>0</v>
      </c>
      <c r="BI238" s="276">
        <f>SUMIFS('PCO Log'!$E61:$SJ61,'PCO Log'!$E$8:$SJ$8,'Graph Data'!BI$187,'PCO Log'!$E$4:$SJ$4,"&lt;&gt;Bid Package")</f>
        <v>0</v>
      </c>
      <c r="BJ238" s="276">
        <f>SUMIFS('PCO Log'!$E61:$SJ61,'PCO Log'!$E$8:$SJ$8,'Graph Data'!BJ$187,'PCO Log'!$E$4:$SJ$4,"&lt;&gt;Bid Package")</f>
        <v>0</v>
      </c>
      <c r="BK238" s="276">
        <f>SUMIFS('PCO Log'!$E61:$SJ61,'PCO Log'!$E$8:$SJ$8,'Graph Data'!BK$187,'PCO Log'!$E$4:$SJ$4,"&lt;&gt;Bid Package")</f>
        <v>0</v>
      </c>
      <c r="BL238" s="276">
        <f>SUMIFS('PCO Log'!$E61:$SJ61,'PCO Log'!$E$8:$SJ$8,'Graph Data'!BL$187,'PCO Log'!$E$4:$SJ$4,"&lt;&gt;Bid Package")</f>
        <v>0</v>
      </c>
      <c r="BM238" s="276">
        <f>SUMIFS('PCO Log'!$E61:$SJ61,'PCO Log'!$E$8:$SJ$8,'Graph Data'!BM$187,'PCO Log'!$E$4:$SJ$4,"&lt;&gt;Bid Package")</f>
        <v>0</v>
      </c>
      <c r="BN238" s="276">
        <f>SUMIFS('PCO Log'!$E61:$SJ61,'PCO Log'!$E$8:$SJ$8,'Graph Data'!BN$187,'PCO Log'!$E$4:$SJ$4,"&lt;&gt;Bid Package")</f>
        <v>0</v>
      </c>
      <c r="BO238" s="276">
        <f>SUMIFS('PCO Log'!$E61:$SJ61,'PCO Log'!$E$8:$SJ$8,'Graph Data'!BO$187,'PCO Log'!$E$4:$SJ$4,"&lt;&gt;Bid Package")</f>
        <v>0</v>
      </c>
      <c r="BP238" s="276">
        <f>SUMIFS('PCO Log'!$E61:$SJ61,'PCO Log'!$E$8:$SJ$8,'Graph Data'!BP$187,'PCO Log'!$E$4:$SJ$4,"&lt;&gt;Bid Package")</f>
        <v>0</v>
      </c>
      <c r="BQ238" s="276">
        <f>SUMIFS('PCO Log'!$E61:$SJ61,'PCO Log'!$E$8:$SJ$8,'Graph Data'!BQ$187,'PCO Log'!$E$4:$SJ$4,"&lt;&gt;Bid Package")</f>
        <v>0</v>
      </c>
      <c r="BR238" s="276">
        <f>SUMIFS('PCO Log'!$E61:$SJ61,'PCO Log'!$E$8:$SJ$8,'Graph Data'!BR$187,'PCO Log'!$E$4:$SJ$4,"&lt;&gt;Bid Package")</f>
        <v>0</v>
      </c>
      <c r="BS238" s="276">
        <f>SUMIFS('PCO Log'!$E61:$SJ61,'PCO Log'!$E$8:$SJ$8,'Graph Data'!BS$187,'PCO Log'!$E$4:$SJ$4,"&lt;&gt;Bid Package")</f>
        <v>0</v>
      </c>
      <c r="BT238" s="276">
        <f>SUMIFS('PCO Log'!$E61:$SJ61,'PCO Log'!$E$8:$SJ$8,'Graph Data'!BT$187,'PCO Log'!$E$4:$SJ$4,"&lt;&gt;Bid Package")</f>
        <v>0</v>
      </c>
      <c r="BU238" s="276">
        <f>SUMIFS('PCO Log'!$E61:$SJ61,'PCO Log'!$E$8:$SJ$8,'Graph Data'!BU$187,'PCO Log'!$E$4:$SJ$4,"&lt;&gt;Bid Package")</f>
        <v>0</v>
      </c>
      <c r="BV238" s="276">
        <f>SUMIFS('PCO Log'!$E61:$SJ61,'PCO Log'!$E$8:$SJ$8,'Graph Data'!BV$187,'PCO Log'!$E$4:$SJ$4,"&lt;&gt;Bid Package")</f>
        <v>0</v>
      </c>
      <c r="BW238" s="276">
        <f>SUMIFS('PCO Log'!$E61:$SJ61,'PCO Log'!$E$8:$SJ$8,'Graph Data'!BW$187,'PCO Log'!$E$4:$SJ$4,"&lt;&gt;Bid Package")</f>
        <v>0</v>
      </c>
    </row>
    <row r="239" spans="1:75" x14ac:dyDescent="0.25">
      <c r="A239" s="273" t="s">
        <v>600</v>
      </c>
      <c r="B239" s="273">
        <f>'PCO Log'!IH6</f>
        <v>0</v>
      </c>
      <c r="C239" s="273">
        <f>'PCO Log'!IH4</f>
        <v>0</v>
      </c>
      <c r="D239" s="273">
        <f>'PCO Log'!IH7</f>
        <v>0</v>
      </c>
      <c r="E239" s="273">
        <f>'PCO Log'!IH3</f>
        <v>0</v>
      </c>
      <c r="F239" s="276">
        <f>'PCO Log'!IH9</f>
        <v>0</v>
      </c>
      <c r="G239" s="277">
        <f>'PCO Log'!IH5</f>
        <v>0</v>
      </c>
      <c r="J239" s="279"/>
      <c r="O239" s="273" t="str">
        <f t="shared" si="4"/>
        <v>Specialties</v>
      </c>
      <c r="P239" s="276">
        <f>SUMIFS('PCO Log'!$E62:$SJ62,'PCO Log'!$E$8:$SJ$8,'Graph Data'!P$187,'PCO Log'!$E$4:$SJ$4,"&lt;&gt;Bid Package")</f>
        <v>0</v>
      </c>
      <c r="Q239" s="276">
        <f>SUMIFS('PCO Log'!$E62:$SJ62,'PCO Log'!$E$8:$SJ$8,'Graph Data'!Q$187,'PCO Log'!$E$4:$SJ$4,"&lt;&gt;Bid Package")</f>
        <v>0</v>
      </c>
      <c r="R239" s="276">
        <f>SUMIFS('PCO Log'!$E62:$SJ62,'PCO Log'!$E$8:$SJ$8,'Graph Data'!R$187,'PCO Log'!$E$4:$SJ$4,"&lt;&gt;Bid Package")</f>
        <v>0</v>
      </c>
      <c r="S239" s="276">
        <f>SUMIFS('PCO Log'!$E62:$SJ62,'PCO Log'!$E$8:$SJ$8,'Graph Data'!S$187,'PCO Log'!$E$4:$SJ$4,"&lt;&gt;Bid Package")</f>
        <v>0</v>
      </c>
      <c r="T239" s="276">
        <f>SUMIFS('PCO Log'!$E62:$SJ62,'PCO Log'!$E$8:$SJ$8,'Graph Data'!T$187,'PCO Log'!$E$4:$SJ$4,"&lt;&gt;Bid Package")</f>
        <v>0</v>
      </c>
      <c r="U239" s="276">
        <f>SUMIFS('PCO Log'!$E62:$SJ62,'PCO Log'!$E$8:$SJ$8,'Graph Data'!U$187,'PCO Log'!$E$4:$SJ$4,"&lt;&gt;Bid Package")</f>
        <v>0</v>
      </c>
      <c r="V239" s="276">
        <f>SUMIFS('PCO Log'!$E62:$SJ62,'PCO Log'!$E$8:$SJ$8,'Graph Data'!V$187,'PCO Log'!$E$4:$SJ$4,"&lt;&gt;Bid Package")</f>
        <v>0</v>
      </c>
      <c r="W239" s="276">
        <f>SUMIFS('PCO Log'!$E62:$SJ62,'PCO Log'!$E$8:$SJ$8,'Graph Data'!W$187,'PCO Log'!$E$4:$SJ$4,"&lt;&gt;Bid Package")</f>
        <v>0</v>
      </c>
      <c r="X239" s="276">
        <f>SUMIFS('PCO Log'!$E62:$SJ62,'PCO Log'!$E$8:$SJ$8,'Graph Data'!X$187,'PCO Log'!$E$4:$SJ$4,"&lt;&gt;Bid Package")</f>
        <v>0</v>
      </c>
      <c r="Y239" s="276">
        <f>SUMIFS('PCO Log'!$E62:$SJ62,'PCO Log'!$E$8:$SJ$8,'Graph Data'!Y$187,'PCO Log'!$E$4:$SJ$4,"&lt;&gt;Bid Package")</f>
        <v>0</v>
      </c>
      <c r="Z239" s="276">
        <f>SUMIFS('PCO Log'!$E62:$SJ62,'PCO Log'!$E$8:$SJ$8,'Graph Data'!Z$187,'PCO Log'!$E$4:$SJ$4,"&lt;&gt;Bid Package")</f>
        <v>0</v>
      </c>
      <c r="AA239" s="276">
        <f>SUMIFS('PCO Log'!$E62:$SJ62,'PCO Log'!$E$8:$SJ$8,'Graph Data'!AA$187,'PCO Log'!$E$4:$SJ$4,"&lt;&gt;Bid Package")</f>
        <v>0</v>
      </c>
      <c r="AB239" s="276">
        <f>SUMIFS('PCO Log'!$E62:$SJ62,'PCO Log'!$E$8:$SJ$8,'Graph Data'!AB$187,'PCO Log'!$E$4:$SJ$4,"&lt;&gt;Bid Package")</f>
        <v>0</v>
      </c>
      <c r="AC239" s="276">
        <f>SUMIFS('PCO Log'!$E62:$SJ62,'PCO Log'!$E$8:$SJ$8,'Graph Data'!AC$187,'PCO Log'!$E$4:$SJ$4,"&lt;&gt;Bid Package")</f>
        <v>0</v>
      </c>
      <c r="AD239" s="276">
        <f>SUMIFS('PCO Log'!$E62:$SJ62,'PCO Log'!$E$8:$SJ$8,'Graph Data'!AD$187,'PCO Log'!$E$4:$SJ$4,"&lt;&gt;Bid Package")</f>
        <v>0</v>
      </c>
      <c r="AE239" s="276">
        <f>SUMIFS('PCO Log'!$E62:$SJ62,'PCO Log'!$E$8:$SJ$8,'Graph Data'!AE$187,'PCO Log'!$E$4:$SJ$4,"&lt;&gt;Bid Package")</f>
        <v>0</v>
      </c>
      <c r="AF239" s="276">
        <f>SUMIFS('PCO Log'!$E62:$SJ62,'PCO Log'!$E$8:$SJ$8,'Graph Data'!AF$187,'PCO Log'!$E$4:$SJ$4,"&lt;&gt;Bid Package")</f>
        <v>0</v>
      </c>
      <c r="AG239" s="276">
        <f>SUMIFS('PCO Log'!$E62:$SJ62,'PCO Log'!$E$8:$SJ$8,'Graph Data'!AG$187,'PCO Log'!$E$4:$SJ$4,"&lt;&gt;Bid Package")</f>
        <v>0</v>
      </c>
      <c r="AH239" s="276">
        <f>SUMIFS('PCO Log'!$E62:$SJ62,'PCO Log'!$E$8:$SJ$8,'Graph Data'!AH$187,'PCO Log'!$E$4:$SJ$4,"&lt;&gt;Bid Package")</f>
        <v>0</v>
      </c>
      <c r="AI239" s="276">
        <f>SUMIFS('PCO Log'!$E62:$SJ62,'PCO Log'!$E$8:$SJ$8,'Graph Data'!AI$187,'PCO Log'!$E$4:$SJ$4,"&lt;&gt;Bid Package")</f>
        <v>0</v>
      </c>
      <c r="AJ239" s="276">
        <f>SUMIFS('PCO Log'!$E62:$SJ62,'PCO Log'!$E$8:$SJ$8,'Graph Data'!AJ$187,'PCO Log'!$E$4:$SJ$4,"&lt;&gt;Bid Package")</f>
        <v>0</v>
      </c>
      <c r="AK239" s="276">
        <f>SUMIFS('PCO Log'!$E62:$SJ62,'PCO Log'!$E$8:$SJ$8,'Graph Data'!AK$187,'PCO Log'!$E$4:$SJ$4,"&lt;&gt;Bid Package")</f>
        <v>0</v>
      </c>
      <c r="AL239" s="276">
        <f>SUMIFS('PCO Log'!$E62:$SJ62,'PCO Log'!$E$8:$SJ$8,'Graph Data'!AL$187,'PCO Log'!$E$4:$SJ$4,"&lt;&gt;Bid Package")</f>
        <v>0</v>
      </c>
      <c r="AM239" s="276">
        <f>SUMIFS('PCO Log'!$E62:$SJ62,'PCO Log'!$E$8:$SJ$8,'Graph Data'!AM$187,'PCO Log'!$E$4:$SJ$4,"&lt;&gt;Bid Package")</f>
        <v>0</v>
      </c>
      <c r="AN239" s="276">
        <f>SUMIFS('PCO Log'!$E62:$SJ62,'PCO Log'!$E$8:$SJ$8,'Graph Data'!AN$187,'PCO Log'!$E$4:$SJ$4,"&lt;&gt;Bid Package")</f>
        <v>0</v>
      </c>
      <c r="AO239" s="276">
        <f>SUMIFS('PCO Log'!$E62:$SJ62,'PCO Log'!$E$8:$SJ$8,'Graph Data'!AO$187,'PCO Log'!$E$4:$SJ$4,"&lt;&gt;Bid Package")</f>
        <v>0</v>
      </c>
      <c r="AP239" s="276">
        <f>SUMIFS('PCO Log'!$E62:$SJ62,'PCO Log'!$E$8:$SJ$8,'Graph Data'!AP$187,'PCO Log'!$E$4:$SJ$4,"&lt;&gt;Bid Package")</f>
        <v>0</v>
      </c>
      <c r="AQ239" s="276">
        <f>SUMIFS('PCO Log'!$E62:$SJ62,'PCO Log'!$E$8:$SJ$8,'Graph Data'!AQ$187,'PCO Log'!$E$4:$SJ$4,"&lt;&gt;Bid Package")</f>
        <v>0</v>
      </c>
      <c r="AR239" s="276">
        <f>SUMIFS('PCO Log'!$E62:$SJ62,'PCO Log'!$E$8:$SJ$8,'Graph Data'!AR$187,'PCO Log'!$E$4:$SJ$4,"&lt;&gt;Bid Package")</f>
        <v>0</v>
      </c>
      <c r="AS239" s="276">
        <f>SUMIFS('PCO Log'!$E62:$SJ62,'PCO Log'!$E$8:$SJ$8,'Graph Data'!AS$187,'PCO Log'!$E$4:$SJ$4,"&lt;&gt;Bid Package")</f>
        <v>0</v>
      </c>
      <c r="AT239" s="276">
        <f>SUMIFS('PCO Log'!$E62:$SJ62,'PCO Log'!$E$8:$SJ$8,'Graph Data'!AT$187,'PCO Log'!$E$4:$SJ$4,"&lt;&gt;Bid Package")</f>
        <v>0</v>
      </c>
      <c r="AU239" s="276">
        <f>SUMIFS('PCO Log'!$E62:$SJ62,'PCO Log'!$E$8:$SJ$8,'Graph Data'!AU$187,'PCO Log'!$E$4:$SJ$4,"&lt;&gt;Bid Package")</f>
        <v>0</v>
      </c>
      <c r="AV239" s="276">
        <f>SUMIFS('PCO Log'!$E62:$SJ62,'PCO Log'!$E$8:$SJ$8,'Graph Data'!AV$187,'PCO Log'!$E$4:$SJ$4,"&lt;&gt;Bid Package")</f>
        <v>0</v>
      </c>
      <c r="AW239" s="276">
        <f>SUMIFS('PCO Log'!$E62:$SJ62,'PCO Log'!$E$8:$SJ$8,'Graph Data'!AW$187,'PCO Log'!$E$4:$SJ$4,"&lt;&gt;Bid Package")</f>
        <v>0</v>
      </c>
      <c r="AX239" s="276">
        <f>SUMIFS('PCO Log'!$E62:$SJ62,'PCO Log'!$E$8:$SJ$8,'Graph Data'!AX$187,'PCO Log'!$E$4:$SJ$4,"&lt;&gt;Bid Package")</f>
        <v>0</v>
      </c>
      <c r="AY239" s="276">
        <f>SUMIFS('PCO Log'!$E62:$SJ62,'PCO Log'!$E$8:$SJ$8,'Graph Data'!AY$187,'PCO Log'!$E$4:$SJ$4,"&lt;&gt;Bid Package")</f>
        <v>0</v>
      </c>
      <c r="AZ239" s="276">
        <f>SUMIFS('PCO Log'!$E62:$SJ62,'PCO Log'!$E$8:$SJ$8,'Graph Data'!AZ$187,'PCO Log'!$E$4:$SJ$4,"&lt;&gt;Bid Package")</f>
        <v>0</v>
      </c>
      <c r="BA239" s="276">
        <f>SUMIFS('PCO Log'!$E62:$SJ62,'PCO Log'!$E$8:$SJ$8,'Graph Data'!BA$187,'PCO Log'!$E$4:$SJ$4,"&lt;&gt;Bid Package")</f>
        <v>0</v>
      </c>
      <c r="BB239" s="276">
        <f>SUMIFS('PCO Log'!$E62:$SJ62,'PCO Log'!$E$8:$SJ$8,'Graph Data'!BB$187,'PCO Log'!$E$4:$SJ$4,"&lt;&gt;Bid Package")</f>
        <v>0</v>
      </c>
      <c r="BC239" s="276">
        <f>SUMIFS('PCO Log'!$E62:$SJ62,'PCO Log'!$E$8:$SJ$8,'Graph Data'!BC$187,'PCO Log'!$E$4:$SJ$4,"&lt;&gt;Bid Package")</f>
        <v>0</v>
      </c>
      <c r="BD239" s="276">
        <f>SUMIFS('PCO Log'!$E62:$SJ62,'PCO Log'!$E$8:$SJ$8,'Graph Data'!BD$187,'PCO Log'!$E$4:$SJ$4,"&lt;&gt;Bid Package")</f>
        <v>0</v>
      </c>
      <c r="BE239" s="276">
        <f>SUMIFS('PCO Log'!$E62:$SJ62,'PCO Log'!$E$8:$SJ$8,'Graph Data'!BE$187,'PCO Log'!$E$4:$SJ$4,"&lt;&gt;Bid Package")</f>
        <v>0</v>
      </c>
      <c r="BF239" s="276">
        <f>SUMIFS('PCO Log'!$E62:$SJ62,'PCO Log'!$E$8:$SJ$8,'Graph Data'!BF$187,'PCO Log'!$E$4:$SJ$4,"&lt;&gt;Bid Package")</f>
        <v>0</v>
      </c>
      <c r="BG239" s="276">
        <f>SUMIFS('PCO Log'!$E62:$SJ62,'PCO Log'!$E$8:$SJ$8,'Graph Data'!BG$187,'PCO Log'!$E$4:$SJ$4,"&lt;&gt;Bid Package")</f>
        <v>0</v>
      </c>
      <c r="BH239" s="276">
        <f>SUMIFS('PCO Log'!$E62:$SJ62,'PCO Log'!$E$8:$SJ$8,'Graph Data'!BH$187,'PCO Log'!$E$4:$SJ$4,"&lt;&gt;Bid Package")</f>
        <v>0</v>
      </c>
      <c r="BI239" s="276">
        <f>SUMIFS('PCO Log'!$E62:$SJ62,'PCO Log'!$E$8:$SJ$8,'Graph Data'!BI$187,'PCO Log'!$E$4:$SJ$4,"&lt;&gt;Bid Package")</f>
        <v>0</v>
      </c>
      <c r="BJ239" s="276">
        <f>SUMIFS('PCO Log'!$E62:$SJ62,'PCO Log'!$E$8:$SJ$8,'Graph Data'!BJ$187,'PCO Log'!$E$4:$SJ$4,"&lt;&gt;Bid Package")</f>
        <v>0</v>
      </c>
      <c r="BK239" s="276">
        <f>SUMIFS('PCO Log'!$E62:$SJ62,'PCO Log'!$E$8:$SJ$8,'Graph Data'!BK$187,'PCO Log'!$E$4:$SJ$4,"&lt;&gt;Bid Package")</f>
        <v>0</v>
      </c>
      <c r="BL239" s="276">
        <f>SUMIFS('PCO Log'!$E62:$SJ62,'PCO Log'!$E$8:$SJ$8,'Graph Data'!BL$187,'PCO Log'!$E$4:$SJ$4,"&lt;&gt;Bid Package")</f>
        <v>0</v>
      </c>
      <c r="BM239" s="276">
        <f>SUMIFS('PCO Log'!$E62:$SJ62,'PCO Log'!$E$8:$SJ$8,'Graph Data'!BM$187,'PCO Log'!$E$4:$SJ$4,"&lt;&gt;Bid Package")</f>
        <v>0</v>
      </c>
      <c r="BN239" s="276">
        <f>SUMIFS('PCO Log'!$E62:$SJ62,'PCO Log'!$E$8:$SJ$8,'Graph Data'!BN$187,'PCO Log'!$E$4:$SJ$4,"&lt;&gt;Bid Package")</f>
        <v>0</v>
      </c>
      <c r="BO239" s="276">
        <f>SUMIFS('PCO Log'!$E62:$SJ62,'PCO Log'!$E$8:$SJ$8,'Graph Data'!BO$187,'PCO Log'!$E$4:$SJ$4,"&lt;&gt;Bid Package")</f>
        <v>0</v>
      </c>
      <c r="BP239" s="276">
        <f>SUMIFS('PCO Log'!$E62:$SJ62,'PCO Log'!$E$8:$SJ$8,'Graph Data'!BP$187,'PCO Log'!$E$4:$SJ$4,"&lt;&gt;Bid Package")</f>
        <v>0</v>
      </c>
      <c r="BQ239" s="276">
        <f>SUMIFS('PCO Log'!$E62:$SJ62,'PCO Log'!$E$8:$SJ$8,'Graph Data'!BQ$187,'PCO Log'!$E$4:$SJ$4,"&lt;&gt;Bid Package")</f>
        <v>0</v>
      </c>
      <c r="BR239" s="276">
        <f>SUMIFS('PCO Log'!$E62:$SJ62,'PCO Log'!$E$8:$SJ$8,'Graph Data'!BR$187,'PCO Log'!$E$4:$SJ$4,"&lt;&gt;Bid Package")</f>
        <v>0</v>
      </c>
      <c r="BS239" s="276">
        <f>SUMIFS('PCO Log'!$E62:$SJ62,'PCO Log'!$E$8:$SJ$8,'Graph Data'!BS$187,'PCO Log'!$E$4:$SJ$4,"&lt;&gt;Bid Package")</f>
        <v>0</v>
      </c>
      <c r="BT239" s="276">
        <f>SUMIFS('PCO Log'!$E62:$SJ62,'PCO Log'!$E$8:$SJ$8,'Graph Data'!BT$187,'PCO Log'!$E$4:$SJ$4,"&lt;&gt;Bid Package")</f>
        <v>0</v>
      </c>
      <c r="BU239" s="276">
        <f>SUMIFS('PCO Log'!$E62:$SJ62,'PCO Log'!$E$8:$SJ$8,'Graph Data'!BU$187,'PCO Log'!$E$4:$SJ$4,"&lt;&gt;Bid Package")</f>
        <v>0</v>
      </c>
      <c r="BV239" s="276">
        <f>SUMIFS('PCO Log'!$E62:$SJ62,'PCO Log'!$E$8:$SJ$8,'Graph Data'!BV$187,'PCO Log'!$E$4:$SJ$4,"&lt;&gt;Bid Package")</f>
        <v>0</v>
      </c>
      <c r="BW239" s="276">
        <f>SUMIFS('PCO Log'!$E62:$SJ62,'PCO Log'!$E$8:$SJ$8,'Graph Data'!BW$187,'PCO Log'!$E$4:$SJ$4,"&lt;&gt;Bid Package")</f>
        <v>0</v>
      </c>
    </row>
    <row r="240" spans="1:75" x14ac:dyDescent="0.25">
      <c r="A240" s="273" t="s">
        <v>601</v>
      </c>
      <c r="B240" s="273">
        <f>'PCO Log'!II6</f>
        <v>0</v>
      </c>
      <c r="C240" s="273">
        <f>'PCO Log'!II4</f>
        <v>0</v>
      </c>
      <c r="D240" s="273">
        <f>'PCO Log'!II7</f>
        <v>0</v>
      </c>
      <c r="E240" s="273">
        <f>'PCO Log'!II3</f>
        <v>0</v>
      </c>
      <c r="F240" s="276">
        <f>'PCO Log'!II9</f>
        <v>0</v>
      </c>
      <c r="G240" s="277">
        <f>'PCO Log'!II5</f>
        <v>0</v>
      </c>
      <c r="J240" s="279"/>
      <c r="O240" s="273" t="str">
        <f t="shared" si="4"/>
        <v>Exterior Signage</v>
      </c>
      <c r="P240" s="276">
        <f>SUMIFS('PCO Log'!$E63:$SJ63,'PCO Log'!$E$8:$SJ$8,'Graph Data'!P$187,'PCO Log'!$E$4:$SJ$4,"&lt;&gt;Bid Package")</f>
        <v>0</v>
      </c>
      <c r="Q240" s="276">
        <f>SUMIFS('PCO Log'!$E63:$SJ63,'PCO Log'!$E$8:$SJ$8,'Graph Data'!Q$187,'PCO Log'!$E$4:$SJ$4,"&lt;&gt;Bid Package")</f>
        <v>0</v>
      </c>
      <c r="R240" s="276">
        <f>SUMIFS('PCO Log'!$E63:$SJ63,'PCO Log'!$E$8:$SJ$8,'Graph Data'!R$187,'PCO Log'!$E$4:$SJ$4,"&lt;&gt;Bid Package")</f>
        <v>0</v>
      </c>
      <c r="S240" s="276">
        <f>SUMIFS('PCO Log'!$E63:$SJ63,'PCO Log'!$E$8:$SJ$8,'Graph Data'!S$187,'PCO Log'!$E$4:$SJ$4,"&lt;&gt;Bid Package")</f>
        <v>0</v>
      </c>
      <c r="T240" s="276">
        <f>SUMIFS('PCO Log'!$E63:$SJ63,'PCO Log'!$E$8:$SJ$8,'Graph Data'!T$187,'PCO Log'!$E$4:$SJ$4,"&lt;&gt;Bid Package")</f>
        <v>0</v>
      </c>
      <c r="U240" s="276">
        <f>SUMIFS('PCO Log'!$E63:$SJ63,'PCO Log'!$E$8:$SJ$8,'Graph Data'!U$187,'PCO Log'!$E$4:$SJ$4,"&lt;&gt;Bid Package")</f>
        <v>0</v>
      </c>
      <c r="V240" s="276">
        <f>SUMIFS('PCO Log'!$E63:$SJ63,'PCO Log'!$E$8:$SJ$8,'Graph Data'!V$187,'PCO Log'!$E$4:$SJ$4,"&lt;&gt;Bid Package")</f>
        <v>0</v>
      </c>
      <c r="W240" s="276">
        <f>SUMIFS('PCO Log'!$E63:$SJ63,'PCO Log'!$E$8:$SJ$8,'Graph Data'!W$187,'PCO Log'!$E$4:$SJ$4,"&lt;&gt;Bid Package")</f>
        <v>0</v>
      </c>
      <c r="X240" s="276">
        <f>SUMIFS('PCO Log'!$E63:$SJ63,'PCO Log'!$E$8:$SJ$8,'Graph Data'!X$187,'PCO Log'!$E$4:$SJ$4,"&lt;&gt;Bid Package")</f>
        <v>0</v>
      </c>
      <c r="Y240" s="276">
        <f>SUMIFS('PCO Log'!$E63:$SJ63,'PCO Log'!$E$8:$SJ$8,'Graph Data'!Y$187,'PCO Log'!$E$4:$SJ$4,"&lt;&gt;Bid Package")</f>
        <v>0</v>
      </c>
      <c r="Z240" s="276">
        <f>SUMIFS('PCO Log'!$E63:$SJ63,'PCO Log'!$E$8:$SJ$8,'Graph Data'!Z$187,'PCO Log'!$E$4:$SJ$4,"&lt;&gt;Bid Package")</f>
        <v>0</v>
      </c>
      <c r="AA240" s="276">
        <f>SUMIFS('PCO Log'!$E63:$SJ63,'PCO Log'!$E$8:$SJ$8,'Graph Data'!AA$187,'PCO Log'!$E$4:$SJ$4,"&lt;&gt;Bid Package")</f>
        <v>0</v>
      </c>
      <c r="AB240" s="276">
        <f>SUMIFS('PCO Log'!$E63:$SJ63,'PCO Log'!$E$8:$SJ$8,'Graph Data'!AB$187,'PCO Log'!$E$4:$SJ$4,"&lt;&gt;Bid Package")</f>
        <v>0</v>
      </c>
      <c r="AC240" s="276">
        <f>SUMIFS('PCO Log'!$E63:$SJ63,'PCO Log'!$E$8:$SJ$8,'Graph Data'!AC$187,'PCO Log'!$E$4:$SJ$4,"&lt;&gt;Bid Package")</f>
        <v>0</v>
      </c>
      <c r="AD240" s="276">
        <f>SUMIFS('PCO Log'!$E63:$SJ63,'PCO Log'!$E$8:$SJ$8,'Graph Data'!AD$187,'PCO Log'!$E$4:$SJ$4,"&lt;&gt;Bid Package")</f>
        <v>0</v>
      </c>
      <c r="AE240" s="276">
        <f>SUMIFS('PCO Log'!$E63:$SJ63,'PCO Log'!$E$8:$SJ$8,'Graph Data'!AE$187,'PCO Log'!$E$4:$SJ$4,"&lt;&gt;Bid Package")</f>
        <v>0</v>
      </c>
      <c r="AF240" s="276">
        <f>SUMIFS('PCO Log'!$E63:$SJ63,'PCO Log'!$E$8:$SJ$8,'Graph Data'!AF$187,'PCO Log'!$E$4:$SJ$4,"&lt;&gt;Bid Package")</f>
        <v>0</v>
      </c>
      <c r="AG240" s="276">
        <f>SUMIFS('PCO Log'!$E63:$SJ63,'PCO Log'!$E$8:$SJ$8,'Graph Data'!AG$187,'PCO Log'!$E$4:$SJ$4,"&lt;&gt;Bid Package")</f>
        <v>0</v>
      </c>
      <c r="AH240" s="276">
        <f>SUMIFS('PCO Log'!$E63:$SJ63,'PCO Log'!$E$8:$SJ$8,'Graph Data'!AH$187,'PCO Log'!$E$4:$SJ$4,"&lt;&gt;Bid Package")</f>
        <v>0</v>
      </c>
      <c r="AI240" s="276">
        <f>SUMIFS('PCO Log'!$E63:$SJ63,'PCO Log'!$E$8:$SJ$8,'Graph Data'!AI$187,'PCO Log'!$E$4:$SJ$4,"&lt;&gt;Bid Package")</f>
        <v>0</v>
      </c>
      <c r="AJ240" s="276">
        <f>SUMIFS('PCO Log'!$E63:$SJ63,'PCO Log'!$E$8:$SJ$8,'Graph Data'!AJ$187,'PCO Log'!$E$4:$SJ$4,"&lt;&gt;Bid Package")</f>
        <v>0</v>
      </c>
      <c r="AK240" s="276">
        <f>SUMIFS('PCO Log'!$E63:$SJ63,'PCO Log'!$E$8:$SJ$8,'Graph Data'!AK$187,'PCO Log'!$E$4:$SJ$4,"&lt;&gt;Bid Package")</f>
        <v>0</v>
      </c>
      <c r="AL240" s="276">
        <f>SUMIFS('PCO Log'!$E63:$SJ63,'PCO Log'!$E$8:$SJ$8,'Graph Data'!AL$187,'PCO Log'!$E$4:$SJ$4,"&lt;&gt;Bid Package")</f>
        <v>0</v>
      </c>
      <c r="AM240" s="276">
        <f>SUMIFS('PCO Log'!$E63:$SJ63,'PCO Log'!$E$8:$SJ$8,'Graph Data'!AM$187,'PCO Log'!$E$4:$SJ$4,"&lt;&gt;Bid Package")</f>
        <v>0</v>
      </c>
      <c r="AN240" s="276">
        <f>SUMIFS('PCO Log'!$E63:$SJ63,'PCO Log'!$E$8:$SJ$8,'Graph Data'!AN$187,'PCO Log'!$E$4:$SJ$4,"&lt;&gt;Bid Package")</f>
        <v>0</v>
      </c>
      <c r="AO240" s="276">
        <f>SUMIFS('PCO Log'!$E63:$SJ63,'PCO Log'!$E$8:$SJ$8,'Graph Data'!AO$187,'PCO Log'!$E$4:$SJ$4,"&lt;&gt;Bid Package")</f>
        <v>0</v>
      </c>
      <c r="AP240" s="276">
        <f>SUMIFS('PCO Log'!$E63:$SJ63,'PCO Log'!$E$8:$SJ$8,'Graph Data'!AP$187,'PCO Log'!$E$4:$SJ$4,"&lt;&gt;Bid Package")</f>
        <v>0</v>
      </c>
      <c r="AQ240" s="276">
        <f>SUMIFS('PCO Log'!$E63:$SJ63,'PCO Log'!$E$8:$SJ$8,'Graph Data'!AQ$187,'PCO Log'!$E$4:$SJ$4,"&lt;&gt;Bid Package")</f>
        <v>0</v>
      </c>
      <c r="AR240" s="276">
        <f>SUMIFS('PCO Log'!$E63:$SJ63,'PCO Log'!$E$8:$SJ$8,'Graph Data'!AR$187,'PCO Log'!$E$4:$SJ$4,"&lt;&gt;Bid Package")</f>
        <v>0</v>
      </c>
      <c r="AS240" s="276">
        <f>SUMIFS('PCO Log'!$E63:$SJ63,'PCO Log'!$E$8:$SJ$8,'Graph Data'!AS$187,'PCO Log'!$E$4:$SJ$4,"&lt;&gt;Bid Package")</f>
        <v>0</v>
      </c>
      <c r="AT240" s="276">
        <f>SUMIFS('PCO Log'!$E63:$SJ63,'PCO Log'!$E$8:$SJ$8,'Graph Data'!AT$187,'PCO Log'!$E$4:$SJ$4,"&lt;&gt;Bid Package")</f>
        <v>0</v>
      </c>
      <c r="AU240" s="276">
        <f>SUMIFS('PCO Log'!$E63:$SJ63,'PCO Log'!$E$8:$SJ$8,'Graph Data'!AU$187,'PCO Log'!$E$4:$SJ$4,"&lt;&gt;Bid Package")</f>
        <v>0</v>
      </c>
      <c r="AV240" s="276">
        <f>SUMIFS('PCO Log'!$E63:$SJ63,'PCO Log'!$E$8:$SJ$8,'Graph Data'!AV$187,'PCO Log'!$E$4:$SJ$4,"&lt;&gt;Bid Package")</f>
        <v>0</v>
      </c>
      <c r="AW240" s="276">
        <f>SUMIFS('PCO Log'!$E63:$SJ63,'PCO Log'!$E$8:$SJ$8,'Graph Data'!AW$187,'PCO Log'!$E$4:$SJ$4,"&lt;&gt;Bid Package")</f>
        <v>0</v>
      </c>
      <c r="AX240" s="276">
        <f>SUMIFS('PCO Log'!$E63:$SJ63,'PCO Log'!$E$8:$SJ$8,'Graph Data'!AX$187,'PCO Log'!$E$4:$SJ$4,"&lt;&gt;Bid Package")</f>
        <v>0</v>
      </c>
      <c r="AY240" s="276">
        <f>SUMIFS('PCO Log'!$E63:$SJ63,'PCO Log'!$E$8:$SJ$8,'Graph Data'!AY$187,'PCO Log'!$E$4:$SJ$4,"&lt;&gt;Bid Package")</f>
        <v>0</v>
      </c>
      <c r="AZ240" s="276">
        <f>SUMIFS('PCO Log'!$E63:$SJ63,'PCO Log'!$E$8:$SJ$8,'Graph Data'!AZ$187,'PCO Log'!$E$4:$SJ$4,"&lt;&gt;Bid Package")</f>
        <v>0</v>
      </c>
      <c r="BA240" s="276">
        <f>SUMIFS('PCO Log'!$E63:$SJ63,'PCO Log'!$E$8:$SJ$8,'Graph Data'!BA$187,'PCO Log'!$E$4:$SJ$4,"&lt;&gt;Bid Package")</f>
        <v>0</v>
      </c>
      <c r="BB240" s="276">
        <f>SUMIFS('PCO Log'!$E63:$SJ63,'PCO Log'!$E$8:$SJ$8,'Graph Data'!BB$187,'PCO Log'!$E$4:$SJ$4,"&lt;&gt;Bid Package")</f>
        <v>0</v>
      </c>
      <c r="BC240" s="276">
        <f>SUMIFS('PCO Log'!$E63:$SJ63,'PCO Log'!$E$8:$SJ$8,'Graph Data'!BC$187,'PCO Log'!$E$4:$SJ$4,"&lt;&gt;Bid Package")</f>
        <v>0</v>
      </c>
      <c r="BD240" s="276">
        <f>SUMIFS('PCO Log'!$E63:$SJ63,'PCO Log'!$E$8:$SJ$8,'Graph Data'!BD$187,'PCO Log'!$E$4:$SJ$4,"&lt;&gt;Bid Package")</f>
        <v>0</v>
      </c>
      <c r="BE240" s="276">
        <f>SUMIFS('PCO Log'!$E63:$SJ63,'PCO Log'!$E$8:$SJ$8,'Graph Data'!BE$187,'PCO Log'!$E$4:$SJ$4,"&lt;&gt;Bid Package")</f>
        <v>0</v>
      </c>
      <c r="BF240" s="276">
        <f>SUMIFS('PCO Log'!$E63:$SJ63,'PCO Log'!$E$8:$SJ$8,'Graph Data'!BF$187,'PCO Log'!$E$4:$SJ$4,"&lt;&gt;Bid Package")</f>
        <v>0</v>
      </c>
      <c r="BG240" s="276">
        <f>SUMIFS('PCO Log'!$E63:$SJ63,'PCO Log'!$E$8:$SJ$8,'Graph Data'!BG$187,'PCO Log'!$E$4:$SJ$4,"&lt;&gt;Bid Package")</f>
        <v>0</v>
      </c>
      <c r="BH240" s="276">
        <f>SUMIFS('PCO Log'!$E63:$SJ63,'PCO Log'!$E$8:$SJ$8,'Graph Data'!BH$187,'PCO Log'!$E$4:$SJ$4,"&lt;&gt;Bid Package")</f>
        <v>0</v>
      </c>
      <c r="BI240" s="276">
        <f>SUMIFS('PCO Log'!$E63:$SJ63,'PCO Log'!$E$8:$SJ$8,'Graph Data'!BI$187,'PCO Log'!$E$4:$SJ$4,"&lt;&gt;Bid Package")</f>
        <v>0</v>
      </c>
      <c r="BJ240" s="276">
        <f>SUMIFS('PCO Log'!$E63:$SJ63,'PCO Log'!$E$8:$SJ$8,'Graph Data'!BJ$187,'PCO Log'!$E$4:$SJ$4,"&lt;&gt;Bid Package")</f>
        <v>0</v>
      </c>
      <c r="BK240" s="276">
        <f>SUMIFS('PCO Log'!$E63:$SJ63,'PCO Log'!$E$8:$SJ$8,'Graph Data'!BK$187,'PCO Log'!$E$4:$SJ$4,"&lt;&gt;Bid Package")</f>
        <v>0</v>
      </c>
      <c r="BL240" s="276">
        <f>SUMIFS('PCO Log'!$E63:$SJ63,'PCO Log'!$E$8:$SJ$8,'Graph Data'!BL$187,'PCO Log'!$E$4:$SJ$4,"&lt;&gt;Bid Package")</f>
        <v>0</v>
      </c>
      <c r="BM240" s="276">
        <f>SUMIFS('PCO Log'!$E63:$SJ63,'PCO Log'!$E$8:$SJ$8,'Graph Data'!BM$187,'PCO Log'!$E$4:$SJ$4,"&lt;&gt;Bid Package")</f>
        <v>0</v>
      </c>
      <c r="BN240" s="276">
        <f>SUMIFS('PCO Log'!$E63:$SJ63,'PCO Log'!$E$8:$SJ$8,'Graph Data'!BN$187,'PCO Log'!$E$4:$SJ$4,"&lt;&gt;Bid Package")</f>
        <v>0</v>
      </c>
      <c r="BO240" s="276">
        <f>SUMIFS('PCO Log'!$E63:$SJ63,'PCO Log'!$E$8:$SJ$8,'Graph Data'!BO$187,'PCO Log'!$E$4:$SJ$4,"&lt;&gt;Bid Package")</f>
        <v>0</v>
      </c>
      <c r="BP240" s="276">
        <f>SUMIFS('PCO Log'!$E63:$SJ63,'PCO Log'!$E$8:$SJ$8,'Graph Data'!BP$187,'PCO Log'!$E$4:$SJ$4,"&lt;&gt;Bid Package")</f>
        <v>0</v>
      </c>
      <c r="BQ240" s="276">
        <f>SUMIFS('PCO Log'!$E63:$SJ63,'PCO Log'!$E$8:$SJ$8,'Graph Data'!BQ$187,'PCO Log'!$E$4:$SJ$4,"&lt;&gt;Bid Package")</f>
        <v>0</v>
      </c>
      <c r="BR240" s="276">
        <f>SUMIFS('PCO Log'!$E63:$SJ63,'PCO Log'!$E$8:$SJ$8,'Graph Data'!BR$187,'PCO Log'!$E$4:$SJ$4,"&lt;&gt;Bid Package")</f>
        <v>0</v>
      </c>
      <c r="BS240" s="276">
        <f>SUMIFS('PCO Log'!$E63:$SJ63,'PCO Log'!$E$8:$SJ$8,'Graph Data'!BS$187,'PCO Log'!$E$4:$SJ$4,"&lt;&gt;Bid Package")</f>
        <v>0</v>
      </c>
      <c r="BT240" s="276">
        <f>SUMIFS('PCO Log'!$E63:$SJ63,'PCO Log'!$E$8:$SJ$8,'Graph Data'!BT$187,'PCO Log'!$E$4:$SJ$4,"&lt;&gt;Bid Package")</f>
        <v>0</v>
      </c>
      <c r="BU240" s="276">
        <f>SUMIFS('PCO Log'!$E63:$SJ63,'PCO Log'!$E$8:$SJ$8,'Graph Data'!BU$187,'PCO Log'!$E$4:$SJ$4,"&lt;&gt;Bid Package")</f>
        <v>0</v>
      </c>
      <c r="BV240" s="276">
        <f>SUMIFS('PCO Log'!$E63:$SJ63,'PCO Log'!$E$8:$SJ$8,'Graph Data'!BV$187,'PCO Log'!$E$4:$SJ$4,"&lt;&gt;Bid Package")</f>
        <v>0</v>
      </c>
      <c r="BW240" s="276">
        <f>SUMIFS('PCO Log'!$E63:$SJ63,'PCO Log'!$E$8:$SJ$8,'Graph Data'!BW$187,'PCO Log'!$E$4:$SJ$4,"&lt;&gt;Bid Package")</f>
        <v>0</v>
      </c>
    </row>
    <row r="241" spans="1:75" x14ac:dyDescent="0.25">
      <c r="A241" s="273" t="s">
        <v>602</v>
      </c>
      <c r="B241" s="273">
        <f>'PCO Log'!IJ6</f>
        <v>0</v>
      </c>
      <c r="C241" s="273">
        <f>'PCO Log'!IJ4</f>
        <v>0</v>
      </c>
      <c r="D241" s="273">
        <f>'PCO Log'!IJ7</f>
        <v>0</v>
      </c>
      <c r="E241" s="273">
        <f>'PCO Log'!IJ3</f>
        <v>0</v>
      </c>
      <c r="F241" s="276">
        <f>'PCO Log'!IJ9</f>
        <v>0</v>
      </c>
      <c r="G241" s="277">
        <f>'PCO Log'!IJ5</f>
        <v>0</v>
      </c>
      <c r="J241" s="279"/>
      <c r="O241" s="273" t="str">
        <f t="shared" si="4"/>
        <v>Interior Signage</v>
      </c>
      <c r="P241" s="276">
        <f>SUMIFS('PCO Log'!$E64:$SJ64,'PCO Log'!$E$8:$SJ$8,'Graph Data'!P$187,'PCO Log'!$E$4:$SJ$4,"&lt;&gt;Bid Package")</f>
        <v>0</v>
      </c>
      <c r="Q241" s="276">
        <f>SUMIFS('PCO Log'!$E64:$SJ64,'PCO Log'!$E$8:$SJ$8,'Graph Data'!Q$187,'PCO Log'!$E$4:$SJ$4,"&lt;&gt;Bid Package")</f>
        <v>0</v>
      </c>
      <c r="R241" s="276">
        <f>SUMIFS('PCO Log'!$E64:$SJ64,'PCO Log'!$E$8:$SJ$8,'Graph Data'!R$187,'PCO Log'!$E$4:$SJ$4,"&lt;&gt;Bid Package")</f>
        <v>0</v>
      </c>
      <c r="S241" s="276">
        <f>SUMIFS('PCO Log'!$E64:$SJ64,'PCO Log'!$E$8:$SJ$8,'Graph Data'!S$187,'PCO Log'!$E$4:$SJ$4,"&lt;&gt;Bid Package")</f>
        <v>0</v>
      </c>
      <c r="T241" s="276">
        <f>SUMIFS('PCO Log'!$E64:$SJ64,'PCO Log'!$E$8:$SJ$8,'Graph Data'!T$187,'PCO Log'!$E$4:$SJ$4,"&lt;&gt;Bid Package")</f>
        <v>0</v>
      </c>
      <c r="U241" s="276">
        <f>SUMIFS('PCO Log'!$E64:$SJ64,'PCO Log'!$E$8:$SJ$8,'Graph Data'!U$187,'PCO Log'!$E$4:$SJ$4,"&lt;&gt;Bid Package")</f>
        <v>0</v>
      </c>
      <c r="V241" s="276">
        <f>SUMIFS('PCO Log'!$E64:$SJ64,'PCO Log'!$E$8:$SJ$8,'Graph Data'!V$187,'PCO Log'!$E$4:$SJ$4,"&lt;&gt;Bid Package")</f>
        <v>0</v>
      </c>
      <c r="W241" s="276">
        <f>SUMIFS('PCO Log'!$E64:$SJ64,'PCO Log'!$E$8:$SJ$8,'Graph Data'!W$187,'PCO Log'!$E$4:$SJ$4,"&lt;&gt;Bid Package")</f>
        <v>0</v>
      </c>
      <c r="X241" s="276">
        <f>SUMIFS('PCO Log'!$E64:$SJ64,'PCO Log'!$E$8:$SJ$8,'Graph Data'!X$187,'PCO Log'!$E$4:$SJ$4,"&lt;&gt;Bid Package")</f>
        <v>0</v>
      </c>
      <c r="Y241" s="276">
        <f>SUMIFS('PCO Log'!$E64:$SJ64,'PCO Log'!$E$8:$SJ$8,'Graph Data'!Y$187,'PCO Log'!$E$4:$SJ$4,"&lt;&gt;Bid Package")</f>
        <v>0</v>
      </c>
      <c r="Z241" s="276">
        <f>SUMIFS('PCO Log'!$E64:$SJ64,'PCO Log'!$E$8:$SJ$8,'Graph Data'!Z$187,'PCO Log'!$E$4:$SJ$4,"&lt;&gt;Bid Package")</f>
        <v>0</v>
      </c>
      <c r="AA241" s="276">
        <f>SUMIFS('PCO Log'!$E64:$SJ64,'PCO Log'!$E$8:$SJ$8,'Graph Data'!AA$187,'PCO Log'!$E$4:$SJ$4,"&lt;&gt;Bid Package")</f>
        <v>0</v>
      </c>
      <c r="AB241" s="276">
        <f>SUMIFS('PCO Log'!$E64:$SJ64,'PCO Log'!$E$8:$SJ$8,'Graph Data'!AB$187,'PCO Log'!$E$4:$SJ$4,"&lt;&gt;Bid Package")</f>
        <v>0</v>
      </c>
      <c r="AC241" s="276">
        <f>SUMIFS('PCO Log'!$E64:$SJ64,'PCO Log'!$E$8:$SJ$8,'Graph Data'!AC$187,'PCO Log'!$E$4:$SJ$4,"&lt;&gt;Bid Package")</f>
        <v>0</v>
      </c>
      <c r="AD241" s="276">
        <f>SUMIFS('PCO Log'!$E64:$SJ64,'PCO Log'!$E$8:$SJ$8,'Graph Data'!AD$187,'PCO Log'!$E$4:$SJ$4,"&lt;&gt;Bid Package")</f>
        <v>0</v>
      </c>
      <c r="AE241" s="276">
        <f>SUMIFS('PCO Log'!$E64:$SJ64,'PCO Log'!$E$8:$SJ$8,'Graph Data'!AE$187,'PCO Log'!$E$4:$SJ$4,"&lt;&gt;Bid Package")</f>
        <v>0</v>
      </c>
      <c r="AF241" s="276">
        <f>SUMIFS('PCO Log'!$E64:$SJ64,'PCO Log'!$E$8:$SJ$8,'Graph Data'!AF$187,'PCO Log'!$E$4:$SJ$4,"&lt;&gt;Bid Package")</f>
        <v>0</v>
      </c>
      <c r="AG241" s="276">
        <f>SUMIFS('PCO Log'!$E64:$SJ64,'PCO Log'!$E$8:$SJ$8,'Graph Data'!AG$187,'PCO Log'!$E$4:$SJ$4,"&lt;&gt;Bid Package")</f>
        <v>0</v>
      </c>
      <c r="AH241" s="276">
        <f>SUMIFS('PCO Log'!$E64:$SJ64,'PCO Log'!$E$8:$SJ$8,'Graph Data'!AH$187,'PCO Log'!$E$4:$SJ$4,"&lt;&gt;Bid Package")</f>
        <v>0</v>
      </c>
      <c r="AI241" s="276">
        <f>SUMIFS('PCO Log'!$E64:$SJ64,'PCO Log'!$E$8:$SJ$8,'Graph Data'!AI$187,'PCO Log'!$E$4:$SJ$4,"&lt;&gt;Bid Package")</f>
        <v>0</v>
      </c>
      <c r="AJ241" s="276">
        <f>SUMIFS('PCO Log'!$E64:$SJ64,'PCO Log'!$E$8:$SJ$8,'Graph Data'!AJ$187,'PCO Log'!$E$4:$SJ$4,"&lt;&gt;Bid Package")</f>
        <v>0</v>
      </c>
      <c r="AK241" s="276">
        <f>SUMIFS('PCO Log'!$E64:$SJ64,'PCO Log'!$E$8:$SJ$8,'Graph Data'!AK$187,'PCO Log'!$E$4:$SJ$4,"&lt;&gt;Bid Package")</f>
        <v>0</v>
      </c>
      <c r="AL241" s="276">
        <f>SUMIFS('PCO Log'!$E64:$SJ64,'PCO Log'!$E$8:$SJ$8,'Graph Data'!AL$187,'PCO Log'!$E$4:$SJ$4,"&lt;&gt;Bid Package")</f>
        <v>0</v>
      </c>
      <c r="AM241" s="276">
        <f>SUMIFS('PCO Log'!$E64:$SJ64,'PCO Log'!$E$8:$SJ$8,'Graph Data'!AM$187,'PCO Log'!$E$4:$SJ$4,"&lt;&gt;Bid Package")</f>
        <v>0</v>
      </c>
      <c r="AN241" s="276">
        <f>SUMIFS('PCO Log'!$E64:$SJ64,'PCO Log'!$E$8:$SJ$8,'Graph Data'!AN$187,'PCO Log'!$E$4:$SJ$4,"&lt;&gt;Bid Package")</f>
        <v>0</v>
      </c>
      <c r="AO241" s="276">
        <f>SUMIFS('PCO Log'!$E64:$SJ64,'PCO Log'!$E$8:$SJ$8,'Graph Data'!AO$187,'PCO Log'!$E$4:$SJ$4,"&lt;&gt;Bid Package")</f>
        <v>0</v>
      </c>
      <c r="AP241" s="276">
        <f>SUMIFS('PCO Log'!$E64:$SJ64,'PCO Log'!$E$8:$SJ$8,'Graph Data'!AP$187,'PCO Log'!$E$4:$SJ$4,"&lt;&gt;Bid Package")</f>
        <v>0</v>
      </c>
      <c r="AQ241" s="276">
        <f>SUMIFS('PCO Log'!$E64:$SJ64,'PCO Log'!$E$8:$SJ$8,'Graph Data'!AQ$187,'PCO Log'!$E$4:$SJ$4,"&lt;&gt;Bid Package")</f>
        <v>0</v>
      </c>
      <c r="AR241" s="276">
        <f>SUMIFS('PCO Log'!$E64:$SJ64,'PCO Log'!$E$8:$SJ$8,'Graph Data'!AR$187,'PCO Log'!$E$4:$SJ$4,"&lt;&gt;Bid Package")</f>
        <v>0</v>
      </c>
      <c r="AS241" s="276">
        <f>SUMIFS('PCO Log'!$E64:$SJ64,'PCO Log'!$E$8:$SJ$8,'Graph Data'!AS$187,'PCO Log'!$E$4:$SJ$4,"&lt;&gt;Bid Package")</f>
        <v>0</v>
      </c>
      <c r="AT241" s="276">
        <f>SUMIFS('PCO Log'!$E64:$SJ64,'PCO Log'!$E$8:$SJ$8,'Graph Data'!AT$187,'PCO Log'!$E$4:$SJ$4,"&lt;&gt;Bid Package")</f>
        <v>0</v>
      </c>
      <c r="AU241" s="276">
        <f>SUMIFS('PCO Log'!$E64:$SJ64,'PCO Log'!$E$8:$SJ$8,'Graph Data'!AU$187,'PCO Log'!$E$4:$SJ$4,"&lt;&gt;Bid Package")</f>
        <v>0</v>
      </c>
      <c r="AV241" s="276">
        <f>SUMIFS('PCO Log'!$E64:$SJ64,'PCO Log'!$E$8:$SJ$8,'Graph Data'!AV$187,'PCO Log'!$E$4:$SJ$4,"&lt;&gt;Bid Package")</f>
        <v>0</v>
      </c>
      <c r="AW241" s="276">
        <f>SUMIFS('PCO Log'!$E64:$SJ64,'PCO Log'!$E$8:$SJ$8,'Graph Data'!AW$187,'PCO Log'!$E$4:$SJ$4,"&lt;&gt;Bid Package")</f>
        <v>0</v>
      </c>
      <c r="AX241" s="276">
        <f>SUMIFS('PCO Log'!$E64:$SJ64,'PCO Log'!$E$8:$SJ$8,'Graph Data'!AX$187,'PCO Log'!$E$4:$SJ$4,"&lt;&gt;Bid Package")</f>
        <v>0</v>
      </c>
      <c r="AY241" s="276">
        <f>SUMIFS('PCO Log'!$E64:$SJ64,'PCO Log'!$E$8:$SJ$8,'Graph Data'!AY$187,'PCO Log'!$E$4:$SJ$4,"&lt;&gt;Bid Package")</f>
        <v>0</v>
      </c>
      <c r="AZ241" s="276">
        <f>SUMIFS('PCO Log'!$E64:$SJ64,'PCO Log'!$E$8:$SJ$8,'Graph Data'!AZ$187,'PCO Log'!$E$4:$SJ$4,"&lt;&gt;Bid Package")</f>
        <v>0</v>
      </c>
      <c r="BA241" s="276">
        <f>SUMIFS('PCO Log'!$E64:$SJ64,'PCO Log'!$E$8:$SJ$8,'Graph Data'!BA$187,'PCO Log'!$E$4:$SJ$4,"&lt;&gt;Bid Package")</f>
        <v>0</v>
      </c>
      <c r="BB241" s="276">
        <f>SUMIFS('PCO Log'!$E64:$SJ64,'PCO Log'!$E$8:$SJ$8,'Graph Data'!BB$187,'PCO Log'!$E$4:$SJ$4,"&lt;&gt;Bid Package")</f>
        <v>0</v>
      </c>
      <c r="BC241" s="276">
        <f>SUMIFS('PCO Log'!$E64:$SJ64,'PCO Log'!$E$8:$SJ$8,'Graph Data'!BC$187,'PCO Log'!$E$4:$SJ$4,"&lt;&gt;Bid Package")</f>
        <v>0</v>
      </c>
      <c r="BD241" s="276">
        <f>SUMIFS('PCO Log'!$E64:$SJ64,'PCO Log'!$E$8:$SJ$8,'Graph Data'!BD$187,'PCO Log'!$E$4:$SJ$4,"&lt;&gt;Bid Package")</f>
        <v>0</v>
      </c>
      <c r="BE241" s="276">
        <f>SUMIFS('PCO Log'!$E64:$SJ64,'PCO Log'!$E$8:$SJ$8,'Graph Data'!BE$187,'PCO Log'!$E$4:$SJ$4,"&lt;&gt;Bid Package")</f>
        <v>0</v>
      </c>
      <c r="BF241" s="276">
        <f>SUMIFS('PCO Log'!$E64:$SJ64,'PCO Log'!$E$8:$SJ$8,'Graph Data'!BF$187,'PCO Log'!$E$4:$SJ$4,"&lt;&gt;Bid Package")</f>
        <v>0</v>
      </c>
      <c r="BG241" s="276">
        <f>SUMIFS('PCO Log'!$E64:$SJ64,'PCO Log'!$E$8:$SJ$8,'Graph Data'!BG$187,'PCO Log'!$E$4:$SJ$4,"&lt;&gt;Bid Package")</f>
        <v>0</v>
      </c>
      <c r="BH241" s="276">
        <f>SUMIFS('PCO Log'!$E64:$SJ64,'PCO Log'!$E$8:$SJ$8,'Graph Data'!BH$187,'PCO Log'!$E$4:$SJ$4,"&lt;&gt;Bid Package")</f>
        <v>0</v>
      </c>
      <c r="BI241" s="276">
        <f>SUMIFS('PCO Log'!$E64:$SJ64,'PCO Log'!$E$8:$SJ$8,'Graph Data'!BI$187,'PCO Log'!$E$4:$SJ$4,"&lt;&gt;Bid Package")</f>
        <v>0</v>
      </c>
      <c r="BJ241" s="276">
        <f>SUMIFS('PCO Log'!$E64:$SJ64,'PCO Log'!$E$8:$SJ$8,'Graph Data'!BJ$187,'PCO Log'!$E$4:$SJ$4,"&lt;&gt;Bid Package")</f>
        <v>0</v>
      </c>
      <c r="BK241" s="276">
        <f>SUMIFS('PCO Log'!$E64:$SJ64,'PCO Log'!$E$8:$SJ$8,'Graph Data'!BK$187,'PCO Log'!$E$4:$SJ$4,"&lt;&gt;Bid Package")</f>
        <v>0</v>
      </c>
      <c r="BL241" s="276">
        <f>SUMIFS('PCO Log'!$E64:$SJ64,'PCO Log'!$E$8:$SJ$8,'Graph Data'!BL$187,'PCO Log'!$E$4:$SJ$4,"&lt;&gt;Bid Package")</f>
        <v>0</v>
      </c>
      <c r="BM241" s="276">
        <f>SUMIFS('PCO Log'!$E64:$SJ64,'PCO Log'!$E$8:$SJ$8,'Graph Data'!BM$187,'PCO Log'!$E$4:$SJ$4,"&lt;&gt;Bid Package")</f>
        <v>0</v>
      </c>
      <c r="BN241" s="276">
        <f>SUMIFS('PCO Log'!$E64:$SJ64,'PCO Log'!$E$8:$SJ$8,'Graph Data'!BN$187,'PCO Log'!$E$4:$SJ$4,"&lt;&gt;Bid Package")</f>
        <v>0</v>
      </c>
      <c r="BO241" s="276">
        <f>SUMIFS('PCO Log'!$E64:$SJ64,'PCO Log'!$E$8:$SJ$8,'Graph Data'!BO$187,'PCO Log'!$E$4:$SJ$4,"&lt;&gt;Bid Package")</f>
        <v>0</v>
      </c>
      <c r="BP241" s="276">
        <f>SUMIFS('PCO Log'!$E64:$SJ64,'PCO Log'!$E$8:$SJ$8,'Graph Data'!BP$187,'PCO Log'!$E$4:$SJ$4,"&lt;&gt;Bid Package")</f>
        <v>0</v>
      </c>
      <c r="BQ241" s="276">
        <f>SUMIFS('PCO Log'!$E64:$SJ64,'PCO Log'!$E$8:$SJ$8,'Graph Data'!BQ$187,'PCO Log'!$E$4:$SJ$4,"&lt;&gt;Bid Package")</f>
        <v>0</v>
      </c>
      <c r="BR241" s="276">
        <f>SUMIFS('PCO Log'!$E64:$SJ64,'PCO Log'!$E$8:$SJ$8,'Graph Data'!BR$187,'PCO Log'!$E$4:$SJ$4,"&lt;&gt;Bid Package")</f>
        <v>0</v>
      </c>
      <c r="BS241" s="276">
        <f>SUMIFS('PCO Log'!$E64:$SJ64,'PCO Log'!$E$8:$SJ$8,'Graph Data'!BS$187,'PCO Log'!$E$4:$SJ$4,"&lt;&gt;Bid Package")</f>
        <v>0</v>
      </c>
      <c r="BT241" s="276">
        <f>SUMIFS('PCO Log'!$E64:$SJ64,'PCO Log'!$E$8:$SJ$8,'Graph Data'!BT$187,'PCO Log'!$E$4:$SJ$4,"&lt;&gt;Bid Package")</f>
        <v>0</v>
      </c>
      <c r="BU241" s="276">
        <f>SUMIFS('PCO Log'!$E64:$SJ64,'PCO Log'!$E$8:$SJ$8,'Graph Data'!BU$187,'PCO Log'!$E$4:$SJ$4,"&lt;&gt;Bid Package")</f>
        <v>0</v>
      </c>
      <c r="BV241" s="276">
        <f>SUMIFS('PCO Log'!$E64:$SJ64,'PCO Log'!$E$8:$SJ$8,'Graph Data'!BV$187,'PCO Log'!$E$4:$SJ$4,"&lt;&gt;Bid Package")</f>
        <v>0</v>
      </c>
      <c r="BW241" s="276">
        <f>SUMIFS('PCO Log'!$E64:$SJ64,'PCO Log'!$E$8:$SJ$8,'Graph Data'!BW$187,'PCO Log'!$E$4:$SJ$4,"&lt;&gt;Bid Package")</f>
        <v>0</v>
      </c>
    </row>
    <row r="242" spans="1:75" x14ac:dyDescent="0.25">
      <c r="A242" s="273" t="s">
        <v>603</v>
      </c>
      <c r="B242" s="273">
        <f>'PCO Log'!IK6</f>
        <v>0</v>
      </c>
      <c r="C242" s="273">
        <f>'PCO Log'!IK4</f>
        <v>0</v>
      </c>
      <c r="D242" s="273">
        <f>'PCO Log'!IK7</f>
        <v>0</v>
      </c>
      <c r="E242" s="273">
        <f>'PCO Log'!IK3</f>
        <v>0</v>
      </c>
      <c r="F242" s="276">
        <f>'PCO Log'!IK9</f>
        <v>0</v>
      </c>
      <c r="G242" s="277">
        <f>'PCO Log'!IK5</f>
        <v>0</v>
      </c>
      <c r="J242" s="279"/>
      <c r="O242" s="273" t="str">
        <f t="shared" si="4"/>
        <v>Dock Equipment</v>
      </c>
      <c r="P242" s="276">
        <f>SUMIFS('PCO Log'!$E65:$SJ65,'PCO Log'!$E$8:$SJ$8,'Graph Data'!P$187,'PCO Log'!$E$4:$SJ$4,"&lt;&gt;Bid Package")</f>
        <v>0</v>
      </c>
      <c r="Q242" s="276">
        <f>SUMIFS('PCO Log'!$E65:$SJ65,'PCO Log'!$E$8:$SJ$8,'Graph Data'!Q$187,'PCO Log'!$E$4:$SJ$4,"&lt;&gt;Bid Package")</f>
        <v>0</v>
      </c>
      <c r="R242" s="276">
        <f>SUMIFS('PCO Log'!$E65:$SJ65,'PCO Log'!$E$8:$SJ$8,'Graph Data'!R$187,'PCO Log'!$E$4:$SJ$4,"&lt;&gt;Bid Package")</f>
        <v>0</v>
      </c>
      <c r="S242" s="276">
        <f>SUMIFS('PCO Log'!$E65:$SJ65,'PCO Log'!$E$8:$SJ$8,'Graph Data'!S$187,'PCO Log'!$E$4:$SJ$4,"&lt;&gt;Bid Package")</f>
        <v>0</v>
      </c>
      <c r="T242" s="276">
        <f>SUMIFS('PCO Log'!$E65:$SJ65,'PCO Log'!$E$8:$SJ$8,'Graph Data'!T$187,'PCO Log'!$E$4:$SJ$4,"&lt;&gt;Bid Package")</f>
        <v>0</v>
      </c>
      <c r="U242" s="276">
        <f>SUMIFS('PCO Log'!$E65:$SJ65,'PCO Log'!$E$8:$SJ$8,'Graph Data'!U$187,'PCO Log'!$E$4:$SJ$4,"&lt;&gt;Bid Package")</f>
        <v>0</v>
      </c>
      <c r="V242" s="276">
        <f>SUMIFS('PCO Log'!$E65:$SJ65,'PCO Log'!$E$8:$SJ$8,'Graph Data'!V$187,'PCO Log'!$E$4:$SJ$4,"&lt;&gt;Bid Package")</f>
        <v>0</v>
      </c>
      <c r="W242" s="276">
        <f>SUMIFS('PCO Log'!$E65:$SJ65,'PCO Log'!$E$8:$SJ$8,'Graph Data'!W$187,'PCO Log'!$E$4:$SJ$4,"&lt;&gt;Bid Package")</f>
        <v>0</v>
      </c>
      <c r="X242" s="276">
        <f>SUMIFS('PCO Log'!$E65:$SJ65,'PCO Log'!$E$8:$SJ$8,'Graph Data'!X$187,'PCO Log'!$E$4:$SJ$4,"&lt;&gt;Bid Package")</f>
        <v>0</v>
      </c>
      <c r="Y242" s="276">
        <f>SUMIFS('PCO Log'!$E65:$SJ65,'PCO Log'!$E$8:$SJ$8,'Graph Data'!Y$187,'PCO Log'!$E$4:$SJ$4,"&lt;&gt;Bid Package")</f>
        <v>0</v>
      </c>
      <c r="Z242" s="276">
        <f>SUMIFS('PCO Log'!$E65:$SJ65,'PCO Log'!$E$8:$SJ$8,'Graph Data'!Z$187,'PCO Log'!$E$4:$SJ$4,"&lt;&gt;Bid Package")</f>
        <v>0</v>
      </c>
      <c r="AA242" s="276">
        <f>SUMIFS('PCO Log'!$E65:$SJ65,'PCO Log'!$E$8:$SJ$8,'Graph Data'!AA$187,'PCO Log'!$E$4:$SJ$4,"&lt;&gt;Bid Package")</f>
        <v>0</v>
      </c>
      <c r="AB242" s="276">
        <f>SUMIFS('PCO Log'!$E65:$SJ65,'PCO Log'!$E$8:$SJ$8,'Graph Data'!AB$187,'PCO Log'!$E$4:$SJ$4,"&lt;&gt;Bid Package")</f>
        <v>0</v>
      </c>
      <c r="AC242" s="276">
        <f>SUMIFS('PCO Log'!$E65:$SJ65,'PCO Log'!$E$8:$SJ$8,'Graph Data'!AC$187,'PCO Log'!$E$4:$SJ$4,"&lt;&gt;Bid Package")</f>
        <v>0</v>
      </c>
      <c r="AD242" s="276">
        <f>SUMIFS('PCO Log'!$E65:$SJ65,'PCO Log'!$E$8:$SJ$8,'Graph Data'!AD$187,'PCO Log'!$E$4:$SJ$4,"&lt;&gt;Bid Package")</f>
        <v>0</v>
      </c>
      <c r="AE242" s="276">
        <f>SUMIFS('PCO Log'!$E65:$SJ65,'PCO Log'!$E$8:$SJ$8,'Graph Data'!AE$187,'PCO Log'!$E$4:$SJ$4,"&lt;&gt;Bid Package")</f>
        <v>0</v>
      </c>
      <c r="AF242" s="276">
        <f>SUMIFS('PCO Log'!$E65:$SJ65,'PCO Log'!$E$8:$SJ$8,'Graph Data'!AF$187,'PCO Log'!$E$4:$SJ$4,"&lt;&gt;Bid Package")</f>
        <v>0</v>
      </c>
      <c r="AG242" s="276">
        <f>SUMIFS('PCO Log'!$E65:$SJ65,'PCO Log'!$E$8:$SJ$8,'Graph Data'!AG$187,'PCO Log'!$E$4:$SJ$4,"&lt;&gt;Bid Package")</f>
        <v>0</v>
      </c>
      <c r="AH242" s="276">
        <f>SUMIFS('PCO Log'!$E65:$SJ65,'PCO Log'!$E$8:$SJ$8,'Graph Data'!AH$187,'PCO Log'!$E$4:$SJ$4,"&lt;&gt;Bid Package")</f>
        <v>0</v>
      </c>
      <c r="AI242" s="276">
        <f>SUMIFS('PCO Log'!$E65:$SJ65,'PCO Log'!$E$8:$SJ$8,'Graph Data'!AI$187,'PCO Log'!$E$4:$SJ$4,"&lt;&gt;Bid Package")</f>
        <v>0</v>
      </c>
      <c r="AJ242" s="276">
        <f>SUMIFS('PCO Log'!$E65:$SJ65,'PCO Log'!$E$8:$SJ$8,'Graph Data'!AJ$187,'PCO Log'!$E$4:$SJ$4,"&lt;&gt;Bid Package")</f>
        <v>0</v>
      </c>
      <c r="AK242" s="276">
        <f>SUMIFS('PCO Log'!$E65:$SJ65,'PCO Log'!$E$8:$SJ$8,'Graph Data'!AK$187,'PCO Log'!$E$4:$SJ$4,"&lt;&gt;Bid Package")</f>
        <v>0</v>
      </c>
      <c r="AL242" s="276">
        <f>SUMIFS('PCO Log'!$E65:$SJ65,'PCO Log'!$E$8:$SJ$8,'Graph Data'!AL$187,'PCO Log'!$E$4:$SJ$4,"&lt;&gt;Bid Package")</f>
        <v>0</v>
      </c>
      <c r="AM242" s="276">
        <f>SUMIFS('PCO Log'!$E65:$SJ65,'PCO Log'!$E$8:$SJ$8,'Graph Data'!AM$187,'PCO Log'!$E$4:$SJ$4,"&lt;&gt;Bid Package")</f>
        <v>0</v>
      </c>
      <c r="AN242" s="276">
        <f>SUMIFS('PCO Log'!$E65:$SJ65,'PCO Log'!$E$8:$SJ$8,'Graph Data'!AN$187,'PCO Log'!$E$4:$SJ$4,"&lt;&gt;Bid Package")</f>
        <v>0</v>
      </c>
      <c r="AO242" s="276">
        <f>SUMIFS('PCO Log'!$E65:$SJ65,'PCO Log'!$E$8:$SJ$8,'Graph Data'!AO$187,'PCO Log'!$E$4:$SJ$4,"&lt;&gt;Bid Package")</f>
        <v>0</v>
      </c>
      <c r="AP242" s="276">
        <f>SUMIFS('PCO Log'!$E65:$SJ65,'PCO Log'!$E$8:$SJ$8,'Graph Data'!AP$187,'PCO Log'!$E$4:$SJ$4,"&lt;&gt;Bid Package")</f>
        <v>0</v>
      </c>
      <c r="AQ242" s="276">
        <f>SUMIFS('PCO Log'!$E65:$SJ65,'PCO Log'!$E$8:$SJ$8,'Graph Data'!AQ$187,'PCO Log'!$E$4:$SJ$4,"&lt;&gt;Bid Package")</f>
        <v>0</v>
      </c>
      <c r="AR242" s="276">
        <f>SUMIFS('PCO Log'!$E65:$SJ65,'PCO Log'!$E$8:$SJ$8,'Graph Data'!AR$187,'PCO Log'!$E$4:$SJ$4,"&lt;&gt;Bid Package")</f>
        <v>0</v>
      </c>
      <c r="AS242" s="276">
        <f>SUMIFS('PCO Log'!$E65:$SJ65,'PCO Log'!$E$8:$SJ$8,'Graph Data'!AS$187,'PCO Log'!$E$4:$SJ$4,"&lt;&gt;Bid Package")</f>
        <v>0</v>
      </c>
      <c r="AT242" s="276">
        <f>SUMIFS('PCO Log'!$E65:$SJ65,'PCO Log'!$E$8:$SJ$8,'Graph Data'!AT$187,'PCO Log'!$E$4:$SJ$4,"&lt;&gt;Bid Package")</f>
        <v>0</v>
      </c>
      <c r="AU242" s="276">
        <f>SUMIFS('PCO Log'!$E65:$SJ65,'PCO Log'!$E$8:$SJ$8,'Graph Data'!AU$187,'PCO Log'!$E$4:$SJ$4,"&lt;&gt;Bid Package")</f>
        <v>0</v>
      </c>
      <c r="AV242" s="276">
        <f>SUMIFS('PCO Log'!$E65:$SJ65,'PCO Log'!$E$8:$SJ$8,'Graph Data'!AV$187,'PCO Log'!$E$4:$SJ$4,"&lt;&gt;Bid Package")</f>
        <v>0</v>
      </c>
      <c r="AW242" s="276">
        <f>SUMIFS('PCO Log'!$E65:$SJ65,'PCO Log'!$E$8:$SJ$8,'Graph Data'!AW$187,'PCO Log'!$E$4:$SJ$4,"&lt;&gt;Bid Package")</f>
        <v>0</v>
      </c>
      <c r="AX242" s="276">
        <f>SUMIFS('PCO Log'!$E65:$SJ65,'PCO Log'!$E$8:$SJ$8,'Graph Data'!AX$187,'PCO Log'!$E$4:$SJ$4,"&lt;&gt;Bid Package")</f>
        <v>0</v>
      </c>
      <c r="AY242" s="276">
        <f>SUMIFS('PCO Log'!$E65:$SJ65,'PCO Log'!$E$8:$SJ$8,'Graph Data'!AY$187,'PCO Log'!$E$4:$SJ$4,"&lt;&gt;Bid Package")</f>
        <v>0</v>
      </c>
      <c r="AZ242" s="276">
        <f>SUMIFS('PCO Log'!$E65:$SJ65,'PCO Log'!$E$8:$SJ$8,'Graph Data'!AZ$187,'PCO Log'!$E$4:$SJ$4,"&lt;&gt;Bid Package")</f>
        <v>0</v>
      </c>
      <c r="BA242" s="276">
        <f>SUMIFS('PCO Log'!$E65:$SJ65,'PCO Log'!$E$8:$SJ$8,'Graph Data'!BA$187,'PCO Log'!$E$4:$SJ$4,"&lt;&gt;Bid Package")</f>
        <v>0</v>
      </c>
      <c r="BB242" s="276">
        <f>SUMIFS('PCO Log'!$E65:$SJ65,'PCO Log'!$E$8:$SJ$8,'Graph Data'!BB$187,'PCO Log'!$E$4:$SJ$4,"&lt;&gt;Bid Package")</f>
        <v>0</v>
      </c>
      <c r="BC242" s="276">
        <f>SUMIFS('PCO Log'!$E65:$SJ65,'PCO Log'!$E$8:$SJ$8,'Graph Data'!BC$187,'PCO Log'!$E$4:$SJ$4,"&lt;&gt;Bid Package")</f>
        <v>0</v>
      </c>
      <c r="BD242" s="276">
        <f>SUMIFS('PCO Log'!$E65:$SJ65,'PCO Log'!$E$8:$SJ$8,'Graph Data'!BD$187,'PCO Log'!$E$4:$SJ$4,"&lt;&gt;Bid Package")</f>
        <v>0</v>
      </c>
      <c r="BE242" s="276">
        <f>SUMIFS('PCO Log'!$E65:$SJ65,'PCO Log'!$E$8:$SJ$8,'Graph Data'!BE$187,'PCO Log'!$E$4:$SJ$4,"&lt;&gt;Bid Package")</f>
        <v>0</v>
      </c>
      <c r="BF242" s="276">
        <f>SUMIFS('PCO Log'!$E65:$SJ65,'PCO Log'!$E$8:$SJ$8,'Graph Data'!BF$187,'PCO Log'!$E$4:$SJ$4,"&lt;&gt;Bid Package")</f>
        <v>0</v>
      </c>
      <c r="BG242" s="276">
        <f>SUMIFS('PCO Log'!$E65:$SJ65,'PCO Log'!$E$8:$SJ$8,'Graph Data'!BG$187,'PCO Log'!$E$4:$SJ$4,"&lt;&gt;Bid Package")</f>
        <v>0</v>
      </c>
      <c r="BH242" s="276">
        <f>SUMIFS('PCO Log'!$E65:$SJ65,'PCO Log'!$E$8:$SJ$8,'Graph Data'!BH$187,'PCO Log'!$E$4:$SJ$4,"&lt;&gt;Bid Package")</f>
        <v>0</v>
      </c>
      <c r="BI242" s="276">
        <f>SUMIFS('PCO Log'!$E65:$SJ65,'PCO Log'!$E$8:$SJ$8,'Graph Data'!BI$187,'PCO Log'!$E$4:$SJ$4,"&lt;&gt;Bid Package")</f>
        <v>0</v>
      </c>
      <c r="BJ242" s="276">
        <f>SUMIFS('PCO Log'!$E65:$SJ65,'PCO Log'!$E$8:$SJ$8,'Graph Data'!BJ$187,'PCO Log'!$E$4:$SJ$4,"&lt;&gt;Bid Package")</f>
        <v>0</v>
      </c>
      <c r="BK242" s="276">
        <f>SUMIFS('PCO Log'!$E65:$SJ65,'PCO Log'!$E$8:$SJ$8,'Graph Data'!BK$187,'PCO Log'!$E$4:$SJ$4,"&lt;&gt;Bid Package")</f>
        <v>0</v>
      </c>
      <c r="BL242" s="276">
        <f>SUMIFS('PCO Log'!$E65:$SJ65,'PCO Log'!$E$8:$SJ$8,'Graph Data'!BL$187,'PCO Log'!$E$4:$SJ$4,"&lt;&gt;Bid Package")</f>
        <v>0</v>
      </c>
      <c r="BM242" s="276">
        <f>SUMIFS('PCO Log'!$E65:$SJ65,'PCO Log'!$E$8:$SJ$8,'Graph Data'!BM$187,'PCO Log'!$E$4:$SJ$4,"&lt;&gt;Bid Package")</f>
        <v>0</v>
      </c>
      <c r="BN242" s="276">
        <f>SUMIFS('PCO Log'!$E65:$SJ65,'PCO Log'!$E$8:$SJ$8,'Graph Data'!BN$187,'PCO Log'!$E$4:$SJ$4,"&lt;&gt;Bid Package")</f>
        <v>0</v>
      </c>
      <c r="BO242" s="276">
        <f>SUMIFS('PCO Log'!$E65:$SJ65,'PCO Log'!$E$8:$SJ$8,'Graph Data'!BO$187,'PCO Log'!$E$4:$SJ$4,"&lt;&gt;Bid Package")</f>
        <v>0</v>
      </c>
      <c r="BP242" s="276">
        <f>SUMIFS('PCO Log'!$E65:$SJ65,'PCO Log'!$E$8:$SJ$8,'Graph Data'!BP$187,'PCO Log'!$E$4:$SJ$4,"&lt;&gt;Bid Package")</f>
        <v>0</v>
      </c>
      <c r="BQ242" s="276">
        <f>SUMIFS('PCO Log'!$E65:$SJ65,'PCO Log'!$E$8:$SJ$8,'Graph Data'!BQ$187,'PCO Log'!$E$4:$SJ$4,"&lt;&gt;Bid Package")</f>
        <v>0</v>
      </c>
      <c r="BR242" s="276">
        <f>SUMIFS('PCO Log'!$E65:$SJ65,'PCO Log'!$E$8:$SJ$8,'Graph Data'!BR$187,'PCO Log'!$E$4:$SJ$4,"&lt;&gt;Bid Package")</f>
        <v>0</v>
      </c>
      <c r="BS242" s="276">
        <f>SUMIFS('PCO Log'!$E65:$SJ65,'PCO Log'!$E$8:$SJ$8,'Graph Data'!BS$187,'PCO Log'!$E$4:$SJ$4,"&lt;&gt;Bid Package")</f>
        <v>0</v>
      </c>
      <c r="BT242" s="276">
        <f>SUMIFS('PCO Log'!$E65:$SJ65,'PCO Log'!$E$8:$SJ$8,'Graph Data'!BT$187,'PCO Log'!$E$4:$SJ$4,"&lt;&gt;Bid Package")</f>
        <v>0</v>
      </c>
      <c r="BU242" s="276">
        <f>SUMIFS('PCO Log'!$E65:$SJ65,'PCO Log'!$E$8:$SJ$8,'Graph Data'!BU$187,'PCO Log'!$E$4:$SJ$4,"&lt;&gt;Bid Package")</f>
        <v>0</v>
      </c>
      <c r="BV242" s="276">
        <f>SUMIFS('PCO Log'!$E65:$SJ65,'PCO Log'!$E$8:$SJ$8,'Graph Data'!BV$187,'PCO Log'!$E$4:$SJ$4,"&lt;&gt;Bid Package")</f>
        <v>0</v>
      </c>
      <c r="BW242" s="276">
        <f>SUMIFS('PCO Log'!$E65:$SJ65,'PCO Log'!$E$8:$SJ$8,'Graph Data'!BW$187,'PCO Log'!$E$4:$SJ$4,"&lt;&gt;Bid Package")</f>
        <v>0</v>
      </c>
    </row>
    <row r="243" spans="1:75" x14ac:dyDescent="0.25">
      <c r="A243" s="273" t="s">
        <v>604</v>
      </c>
      <c r="B243" s="273">
        <f>'PCO Log'!IL6</f>
        <v>0</v>
      </c>
      <c r="C243" s="273">
        <f>'PCO Log'!IL4</f>
        <v>0</v>
      </c>
      <c r="D243" s="273">
        <f>'PCO Log'!IL7</f>
        <v>0</v>
      </c>
      <c r="E243" s="273">
        <f>'PCO Log'!IL3</f>
        <v>0</v>
      </c>
      <c r="F243" s="276">
        <f>'PCO Log'!IL9</f>
        <v>0</v>
      </c>
      <c r="G243" s="277">
        <f>'PCO Log'!IL5</f>
        <v>0</v>
      </c>
      <c r="J243" s="279"/>
      <c r="O243" s="273" t="str">
        <f t="shared" si="4"/>
        <v>Food Service Equipment</v>
      </c>
      <c r="P243" s="276">
        <f>SUMIFS('PCO Log'!$E66:$SJ66,'PCO Log'!$E$8:$SJ$8,'Graph Data'!P$187,'PCO Log'!$E$4:$SJ$4,"&lt;&gt;Bid Package")</f>
        <v>0</v>
      </c>
      <c r="Q243" s="276">
        <f>SUMIFS('PCO Log'!$E66:$SJ66,'PCO Log'!$E$8:$SJ$8,'Graph Data'!Q$187,'PCO Log'!$E$4:$SJ$4,"&lt;&gt;Bid Package")</f>
        <v>0</v>
      </c>
      <c r="R243" s="276">
        <f>SUMIFS('PCO Log'!$E66:$SJ66,'PCO Log'!$E$8:$SJ$8,'Graph Data'!R$187,'PCO Log'!$E$4:$SJ$4,"&lt;&gt;Bid Package")</f>
        <v>0</v>
      </c>
      <c r="S243" s="276">
        <f>SUMIFS('PCO Log'!$E66:$SJ66,'PCO Log'!$E$8:$SJ$8,'Graph Data'!S$187,'PCO Log'!$E$4:$SJ$4,"&lt;&gt;Bid Package")</f>
        <v>0</v>
      </c>
      <c r="T243" s="276">
        <f>SUMIFS('PCO Log'!$E66:$SJ66,'PCO Log'!$E$8:$SJ$8,'Graph Data'!T$187,'PCO Log'!$E$4:$SJ$4,"&lt;&gt;Bid Package")</f>
        <v>0</v>
      </c>
      <c r="U243" s="276">
        <f>SUMIFS('PCO Log'!$E66:$SJ66,'PCO Log'!$E$8:$SJ$8,'Graph Data'!U$187,'PCO Log'!$E$4:$SJ$4,"&lt;&gt;Bid Package")</f>
        <v>0</v>
      </c>
      <c r="V243" s="276">
        <f>SUMIFS('PCO Log'!$E66:$SJ66,'PCO Log'!$E$8:$SJ$8,'Graph Data'!V$187,'PCO Log'!$E$4:$SJ$4,"&lt;&gt;Bid Package")</f>
        <v>0</v>
      </c>
      <c r="W243" s="276">
        <f>SUMIFS('PCO Log'!$E66:$SJ66,'PCO Log'!$E$8:$SJ$8,'Graph Data'!W$187,'PCO Log'!$E$4:$SJ$4,"&lt;&gt;Bid Package")</f>
        <v>0</v>
      </c>
      <c r="X243" s="276">
        <f>SUMIFS('PCO Log'!$E66:$SJ66,'PCO Log'!$E$8:$SJ$8,'Graph Data'!X$187,'PCO Log'!$E$4:$SJ$4,"&lt;&gt;Bid Package")</f>
        <v>0</v>
      </c>
      <c r="Y243" s="276">
        <f>SUMIFS('PCO Log'!$E66:$SJ66,'PCO Log'!$E$8:$SJ$8,'Graph Data'!Y$187,'PCO Log'!$E$4:$SJ$4,"&lt;&gt;Bid Package")</f>
        <v>0</v>
      </c>
      <c r="Z243" s="276">
        <f>SUMIFS('PCO Log'!$E66:$SJ66,'PCO Log'!$E$8:$SJ$8,'Graph Data'!Z$187,'PCO Log'!$E$4:$SJ$4,"&lt;&gt;Bid Package")</f>
        <v>0</v>
      </c>
      <c r="AA243" s="276">
        <f>SUMIFS('PCO Log'!$E66:$SJ66,'PCO Log'!$E$8:$SJ$8,'Graph Data'!AA$187,'PCO Log'!$E$4:$SJ$4,"&lt;&gt;Bid Package")</f>
        <v>0</v>
      </c>
      <c r="AB243" s="276">
        <f>SUMIFS('PCO Log'!$E66:$SJ66,'PCO Log'!$E$8:$SJ$8,'Graph Data'!AB$187,'PCO Log'!$E$4:$SJ$4,"&lt;&gt;Bid Package")</f>
        <v>0</v>
      </c>
      <c r="AC243" s="276">
        <f>SUMIFS('PCO Log'!$E66:$SJ66,'PCO Log'!$E$8:$SJ$8,'Graph Data'!AC$187,'PCO Log'!$E$4:$SJ$4,"&lt;&gt;Bid Package")</f>
        <v>0</v>
      </c>
      <c r="AD243" s="276">
        <f>SUMIFS('PCO Log'!$E66:$SJ66,'PCO Log'!$E$8:$SJ$8,'Graph Data'!AD$187,'PCO Log'!$E$4:$SJ$4,"&lt;&gt;Bid Package")</f>
        <v>0</v>
      </c>
      <c r="AE243" s="276">
        <f>SUMIFS('PCO Log'!$E66:$SJ66,'PCO Log'!$E$8:$SJ$8,'Graph Data'!AE$187,'PCO Log'!$E$4:$SJ$4,"&lt;&gt;Bid Package")</f>
        <v>0</v>
      </c>
      <c r="AF243" s="276">
        <f>SUMIFS('PCO Log'!$E66:$SJ66,'PCO Log'!$E$8:$SJ$8,'Graph Data'!AF$187,'PCO Log'!$E$4:$SJ$4,"&lt;&gt;Bid Package")</f>
        <v>0</v>
      </c>
      <c r="AG243" s="276">
        <f>SUMIFS('PCO Log'!$E66:$SJ66,'PCO Log'!$E$8:$SJ$8,'Graph Data'!AG$187,'PCO Log'!$E$4:$SJ$4,"&lt;&gt;Bid Package")</f>
        <v>0</v>
      </c>
      <c r="AH243" s="276">
        <f>SUMIFS('PCO Log'!$E66:$SJ66,'PCO Log'!$E$8:$SJ$8,'Graph Data'!AH$187,'PCO Log'!$E$4:$SJ$4,"&lt;&gt;Bid Package")</f>
        <v>0</v>
      </c>
      <c r="AI243" s="276">
        <f>SUMIFS('PCO Log'!$E66:$SJ66,'PCO Log'!$E$8:$SJ$8,'Graph Data'!AI$187,'PCO Log'!$E$4:$SJ$4,"&lt;&gt;Bid Package")</f>
        <v>0</v>
      </c>
      <c r="AJ243" s="276">
        <f>SUMIFS('PCO Log'!$E66:$SJ66,'PCO Log'!$E$8:$SJ$8,'Graph Data'!AJ$187,'PCO Log'!$E$4:$SJ$4,"&lt;&gt;Bid Package")</f>
        <v>0</v>
      </c>
      <c r="AK243" s="276">
        <f>SUMIFS('PCO Log'!$E66:$SJ66,'PCO Log'!$E$8:$SJ$8,'Graph Data'!AK$187,'PCO Log'!$E$4:$SJ$4,"&lt;&gt;Bid Package")</f>
        <v>0</v>
      </c>
      <c r="AL243" s="276">
        <f>SUMIFS('PCO Log'!$E66:$SJ66,'PCO Log'!$E$8:$SJ$8,'Graph Data'!AL$187,'PCO Log'!$E$4:$SJ$4,"&lt;&gt;Bid Package")</f>
        <v>0</v>
      </c>
      <c r="AM243" s="276">
        <f>SUMIFS('PCO Log'!$E66:$SJ66,'PCO Log'!$E$8:$SJ$8,'Graph Data'!AM$187,'PCO Log'!$E$4:$SJ$4,"&lt;&gt;Bid Package")</f>
        <v>0</v>
      </c>
      <c r="AN243" s="276">
        <f>SUMIFS('PCO Log'!$E66:$SJ66,'PCO Log'!$E$8:$SJ$8,'Graph Data'!AN$187,'PCO Log'!$E$4:$SJ$4,"&lt;&gt;Bid Package")</f>
        <v>0</v>
      </c>
      <c r="AO243" s="276">
        <f>SUMIFS('PCO Log'!$E66:$SJ66,'PCO Log'!$E$8:$SJ$8,'Graph Data'!AO$187,'PCO Log'!$E$4:$SJ$4,"&lt;&gt;Bid Package")</f>
        <v>0</v>
      </c>
      <c r="AP243" s="276">
        <f>SUMIFS('PCO Log'!$E66:$SJ66,'PCO Log'!$E$8:$SJ$8,'Graph Data'!AP$187,'PCO Log'!$E$4:$SJ$4,"&lt;&gt;Bid Package")</f>
        <v>0</v>
      </c>
      <c r="AQ243" s="276">
        <f>SUMIFS('PCO Log'!$E66:$SJ66,'PCO Log'!$E$8:$SJ$8,'Graph Data'!AQ$187,'PCO Log'!$E$4:$SJ$4,"&lt;&gt;Bid Package")</f>
        <v>0</v>
      </c>
      <c r="AR243" s="276">
        <f>SUMIFS('PCO Log'!$E66:$SJ66,'PCO Log'!$E$8:$SJ$8,'Graph Data'!AR$187,'PCO Log'!$E$4:$SJ$4,"&lt;&gt;Bid Package")</f>
        <v>0</v>
      </c>
      <c r="AS243" s="276">
        <f>SUMIFS('PCO Log'!$E66:$SJ66,'PCO Log'!$E$8:$SJ$8,'Graph Data'!AS$187,'PCO Log'!$E$4:$SJ$4,"&lt;&gt;Bid Package")</f>
        <v>0</v>
      </c>
      <c r="AT243" s="276">
        <f>SUMIFS('PCO Log'!$E66:$SJ66,'PCO Log'!$E$8:$SJ$8,'Graph Data'!AT$187,'PCO Log'!$E$4:$SJ$4,"&lt;&gt;Bid Package")</f>
        <v>0</v>
      </c>
      <c r="AU243" s="276">
        <f>SUMIFS('PCO Log'!$E66:$SJ66,'PCO Log'!$E$8:$SJ$8,'Graph Data'!AU$187,'PCO Log'!$E$4:$SJ$4,"&lt;&gt;Bid Package")</f>
        <v>0</v>
      </c>
      <c r="AV243" s="276">
        <f>SUMIFS('PCO Log'!$E66:$SJ66,'PCO Log'!$E$8:$SJ$8,'Graph Data'!AV$187,'PCO Log'!$E$4:$SJ$4,"&lt;&gt;Bid Package")</f>
        <v>0</v>
      </c>
      <c r="AW243" s="276">
        <f>SUMIFS('PCO Log'!$E66:$SJ66,'PCO Log'!$E$8:$SJ$8,'Graph Data'!AW$187,'PCO Log'!$E$4:$SJ$4,"&lt;&gt;Bid Package")</f>
        <v>0</v>
      </c>
      <c r="AX243" s="276">
        <f>SUMIFS('PCO Log'!$E66:$SJ66,'PCO Log'!$E$8:$SJ$8,'Graph Data'!AX$187,'PCO Log'!$E$4:$SJ$4,"&lt;&gt;Bid Package")</f>
        <v>0</v>
      </c>
      <c r="AY243" s="276">
        <f>SUMIFS('PCO Log'!$E66:$SJ66,'PCO Log'!$E$8:$SJ$8,'Graph Data'!AY$187,'PCO Log'!$E$4:$SJ$4,"&lt;&gt;Bid Package")</f>
        <v>0</v>
      </c>
      <c r="AZ243" s="276">
        <f>SUMIFS('PCO Log'!$E66:$SJ66,'PCO Log'!$E$8:$SJ$8,'Graph Data'!AZ$187,'PCO Log'!$E$4:$SJ$4,"&lt;&gt;Bid Package")</f>
        <v>0</v>
      </c>
      <c r="BA243" s="276">
        <f>SUMIFS('PCO Log'!$E66:$SJ66,'PCO Log'!$E$8:$SJ$8,'Graph Data'!BA$187,'PCO Log'!$E$4:$SJ$4,"&lt;&gt;Bid Package")</f>
        <v>0</v>
      </c>
      <c r="BB243" s="276">
        <f>SUMIFS('PCO Log'!$E66:$SJ66,'PCO Log'!$E$8:$SJ$8,'Graph Data'!BB$187,'PCO Log'!$E$4:$SJ$4,"&lt;&gt;Bid Package")</f>
        <v>0</v>
      </c>
      <c r="BC243" s="276">
        <f>SUMIFS('PCO Log'!$E66:$SJ66,'PCO Log'!$E$8:$SJ$8,'Graph Data'!BC$187,'PCO Log'!$E$4:$SJ$4,"&lt;&gt;Bid Package")</f>
        <v>0</v>
      </c>
      <c r="BD243" s="276">
        <f>SUMIFS('PCO Log'!$E66:$SJ66,'PCO Log'!$E$8:$SJ$8,'Graph Data'!BD$187,'PCO Log'!$E$4:$SJ$4,"&lt;&gt;Bid Package")</f>
        <v>0</v>
      </c>
      <c r="BE243" s="276">
        <f>SUMIFS('PCO Log'!$E66:$SJ66,'PCO Log'!$E$8:$SJ$8,'Graph Data'!BE$187,'PCO Log'!$E$4:$SJ$4,"&lt;&gt;Bid Package")</f>
        <v>0</v>
      </c>
      <c r="BF243" s="276">
        <f>SUMIFS('PCO Log'!$E66:$SJ66,'PCO Log'!$E$8:$SJ$8,'Graph Data'!BF$187,'PCO Log'!$E$4:$SJ$4,"&lt;&gt;Bid Package")</f>
        <v>0</v>
      </c>
      <c r="BG243" s="276">
        <f>SUMIFS('PCO Log'!$E66:$SJ66,'PCO Log'!$E$8:$SJ$8,'Graph Data'!BG$187,'PCO Log'!$E$4:$SJ$4,"&lt;&gt;Bid Package")</f>
        <v>0</v>
      </c>
      <c r="BH243" s="276">
        <f>SUMIFS('PCO Log'!$E66:$SJ66,'PCO Log'!$E$8:$SJ$8,'Graph Data'!BH$187,'PCO Log'!$E$4:$SJ$4,"&lt;&gt;Bid Package")</f>
        <v>0</v>
      </c>
      <c r="BI243" s="276">
        <f>SUMIFS('PCO Log'!$E66:$SJ66,'PCO Log'!$E$8:$SJ$8,'Graph Data'!BI$187,'PCO Log'!$E$4:$SJ$4,"&lt;&gt;Bid Package")</f>
        <v>0</v>
      </c>
      <c r="BJ243" s="276">
        <f>SUMIFS('PCO Log'!$E66:$SJ66,'PCO Log'!$E$8:$SJ$8,'Graph Data'!BJ$187,'PCO Log'!$E$4:$SJ$4,"&lt;&gt;Bid Package")</f>
        <v>0</v>
      </c>
      <c r="BK243" s="276">
        <f>SUMIFS('PCO Log'!$E66:$SJ66,'PCO Log'!$E$8:$SJ$8,'Graph Data'!BK$187,'PCO Log'!$E$4:$SJ$4,"&lt;&gt;Bid Package")</f>
        <v>0</v>
      </c>
      <c r="BL243" s="276">
        <f>SUMIFS('PCO Log'!$E66:$SJ66,'PCO Log'!$E$8:$SJ$8,'Graph Data'!BL$187,'PCO Log'!$E$4:$SJ$4,"&lt;&gt;Bid Package")</f>
        <v>0</v>
      </c>
      <c r="BM243" s="276">
        <f>SUMIFS('PCO Log'!$E66:$SJ66,'PCO Log'!$E$8:$SJ$8,'Graph Data'!BM$187,'PCO Log'!$E$4:$SJ$4,"&lt;&gt;Bid Package")</f>
        <v>0</v>
      </c>
      <c r="BN243" s="276">
        <f>SUMIFS('PCO Log'!$E66:$SJ66,'PCO Log'!$E$8:$SJ$8,'Graph Data'!BN$187,'PCO Log'!$E$4:$SJ$4,"&lt;&gt;Bid Package")</f>
        <v>0</v>
      </c>
      <c r="BO243" s="276">
        <f>SUMIFS('PCO Log'!$E66:$SJ66,'PCO Log'!$E$8:$SJ$8,'Graph Data'!BO$187,'PCO Log'!$E$4:$SJ$4,"&lt;&gt;Bid Package")</f>
        <v>0</v>
      </c>
      <c r="BP243" s="276">
        <f>SUMIFS('PCO Log'!$E66:$SJ66,'PCO Log'!$E$8:$SJ$8,'Graph Data'!BP$187,'PCO Log'!$E$4:$SJ$4,"&lt;&gt;Bid Package")</f>
        <v>0</v>
      </c>
      <c r="BQ243" s="276">
        <f>SUMIFS('PCO Log'!$E66:$SJ66,'PCO Log'!$E$8:$SJ$8,'Graph Data'!BQ$187,'PCO Log'!$E$4:$SJ$4,"&lt;&gt;Bid Package")</f>
        <v>0</v>
      </c>
      <c r="BR243" s="276">
        <f>SUMIFS('PCO Log'!$E66:$SJ66,'PCO Log'!$E$8:$SJ$8,'Graph Data'!BR$187,'PCO Log'!$E$4:$SJ$4,"&lt;&gt;Bid Package")</f>
        <v>0</v>
      </c>
      <c r="BS243" s="276">
        <f>SUMIFS('PCO Log'!$E66:$SJ66,'PCO Log'!$E$8:$SJ$8,'Graph Data'!BS$187,'PCO Log'!$E$4:$SJ$4,"&lt;&gt;Bid Package")</f>
        <v>0</v>
      </c>
      <c r="BT243" s="276">
        <f>SUMIFS('PCO Log'!$E66:$SJ66,'PCO Log'!$E$8:$SJ$8,'Graph Data'!BT$187,'PCO Log'!$E$4:$SJ$4,"&lt;&gt;Bid Package")</f>
        <v>0</v>
      </c>
      <c r="BU243" s="276">
        <f>SUMIFS('PCO Log'!$E66:$SJ66,'PCO Log'!$E$8:$SJ$8,'Graph Data'!BU$187,'PCO Log'!$E$4:$SJ$4,"&lt;&gt;Bid Package")</f>
        <v>0</v>
      </c>
      <c r="BV243" s="276">
        <f>SUMIFS('PCO Log'!$E66:$SJ66,'PCO Log'!$E$8:$SJ$8,'Graph Data'!BV$187,'PCO Log'!$E$4:$SJ$4,"&lt;&gt;Bid Package")</f>
        <v>0</v>
      </c>
      <c r="BW243" s="276">
        <f>SUMIFS('PCO Log'!$E66:$SJ66,'PCO Log'!$E$8:$SJ$8,'Graph Data'!BW$187,'PCO Log'!$E$4:$SJ$4,"&lt;&gt;Bid Package")</f>
        <v>0</v>
      </c>
    </row>
    <row r="244" spans="1:75" x14ac:dyDescent="0.25">
      <c r="A244" s="273" t="s">
        <v>605</v>
      </c>
      <c r="B244" s="273">
        <f>'PCO Log'!IM6</f>
        <v>0</v>
      </c>
      <c r="C244" s="273">
        <f>'PCO Log'!IM4</f>
        <v>0</v>
      </c>
      <c r="D244" s="273">
        <f>'PCO Log'!IM7</f>
        <v>0</v>
      </c>
      <c r="E244" s="273">
        <f>'PCO Log'!IM3</f>
        <v>0</v>
      </c>
      <c r="F244" s="276">
        <f>'PCO Log'!IM9</f>
        <v>0</v>
      </c>
      <c r="G244" s="277">
        <f>'PCO Log'!IM5</f>
        <v>0</v>
      </c>
      <c r="J244" s="279"/>
      <c r="O244" s="273" t="str">
        <f t="shared" si="4"/>
        <v>Lab/Mechanical Equipment</v>
      </c>
      <c r="P244" s="276">
        <f>SUMIFS('PCO Log'!$E67:$SJ67,'PCO Log'!$E$8:$SJ$8,'Graph Data'!P$187,'PCO Log'!$E$4:$SJ$4,"&lt;&gt;Bid Package")</f>
        <v>0</v>
      </c>
      <c r="Q244" s="276">
        <f>SUMIFS('PCO Log'!$E67:$SJ67,'PCO Log'!$E$8:$SJ$8,'Graph Data'!Q$187,'PCO Log'!$E$4:$SJ$4,"&lt;&gt;Bid Package")</f>
        <v>0</v>
      </c>
      <c r="R244" s="276">
        <f>SUMIFS('PCO Log'!$E67:$SJ67,'PCO Log'!$E$8:$SJ$8,'Graph Data'!R$187,'PCO Log'!$E$4:$SJ$4,"&lt;&gt;Bid Package")</f>
        <v>0</v>
      </c>
      <c r="S244" s="276">
        <f>SUMIFS('PCO Log'!$E67:$SJ67,'PCO Log'!$E$8:$SJ$8,'Graph Data'!S$187,'PCO Log'!$E$4:$SJ$4,"&lt;&gt;Bid Package")</f>
        <v>0</v>
      </c>
      <c r="T244" s="276">
        <f>SUMIFS('PCO Log'!$E67:$SJ67,'PCO Log'!$E$8:$SJ$8,'Graph Data'!T$187,'PCO Log'!$E$4:$SJ$4,"&lt;&gt;Bid Package")</f>
        <v>0</v>
      </c>
      <c r="U244" s="276">
        <f>SUMIFS('PCO Log'!$E67:$SJ67,'PCO Log'!$E$8:$SJ$8,'Graph Data'!U$187,'PCO Log'!$E$4:$SJ$4,"&lt;&gt;Bid Package")</f>
        <v>0</v>
      </c>
      <c r="V244" s="276">
        <f>SUMIFS('PCO Log'!$E67:$SJ67,'PCO Log'!$E$8:$SJ$8,'Graph Data'!V$187,'PCO Log'!$E$4:$SJ$4,"&lt;&gt;Bid Package")</f>
        <v>0</v>
      </c>
      <c r="W244" s="276">
        <f>SUMIFS('PCO Log'!$E67:$SJ67,'PCO Log'!$E$8:$SJ$8,'Graph Data'!W$187,'PCO Log'!$E$4:$SJ$4,"&lt;&gt;Bid Package")</f>
        <v>0</v>
      </c>
      <c r="X244" s="276">
        <f>SUMIFS('PCO Log'!$E67:$SJ67,'PCO Log'!$E$8:$SJ$8,'Graph Data'!X$187,'PCO Log'!$E$4:$SJ$4,"&lt;&gt;Bid Package")</f>
        <v>0</v>
      </c>
      <c r="Y244" s="276">
        <f>SUMIFS('PCO Log'!$E67:$SJ67,'PCO Log'!$E$8:$SJ$8,'Graph Data'!Y$187,'PCO Log'!$E$4:$SJ$4,"&lt;&gt;Bid Package")</f>
        <v>0</v>
      </c>
      <c r="Z244" s="276">
        <f>SUMIFS('PCO Log'!$E67:$SJ67,'PCO Log'!$E$8:$SJ$8,'Graph Data'!Z$187,'PCO Log'!$E$4:$SJ$4,"&lt;&gt;Bid Package")</f>
        <v>0</v>
      </c>
      <c r="AA244" s="276">
        <f>SUMIFS('PCO Log'!$E67:$SJ67,'PCO Log'!$E$8:$SJ$8,'Graph Data'!AA$187,'PCO Log'!$E$4:$SJ$4,"&lt;&gt;Bid Package")</f>
        <v>0</v>
      </c>
      <c r="AB244" s="276">
        <f>SUMIFS('PCO Log'!$E67:$SJ67,'PCO Log'!$E$8:$SJ$8,'Graph Data'!AB$187,'PCO Log'!$E$4:$SJ$4,"&lt;&gt;Bid Package")</f>
        <v>0</v>
      </c>
      <c r="AC244" s="276">
        <f>SUMIFS('PCO Log'!$E67:$SJ67,'PCO Log'!$E$8:$SJ$8,'Graph Data'!AC$187,'PCO Log'!$E$4:$SJ$4,"&lt;&gt;Bid Package")</f>
        <v>0</v>
      </c>
      <c r="AD244" s="276">
        <f>SUMIFS('PCO Log'!$E67:$SJ67,'PCO Log'!$E$8:$SJ$8,'Graph Data'!AD$187,'PCO Log'!$E$4:$SJ$4,"&lt;&gt;Bid Package")</f>
        <v>0</v>
      </c>
      <c r="AE244" s="276">
        <f>SUMIFS('PCO Log'!$E67:$SJ67,'PCO Log'!$E$8:$SJ$8,'Graph Data'!AE$187,'PCO Log'!$E$4:$SJ$4,"&lt;&gt;Bid Package")</f>
        <v>0</v>
      </c>
      <c r="AF244" s="276">
        <f>SUMIFS('PCO Log'!$E67:$SJ67,'PCO Log'!$E$8:$SJ$8,'Graph Data'!AF$187,'PCO Log'!$E$4:$SJ$4,"&lt;&gt;Bid Package")</f>
        <v>0</v>
      </c>
      <c r="AG244" s="276">
        <f>SUMIFS('PCO Log'!$E67:$SJ67,'PCO Log'!$E$8:$SJ$8,'Graph Data'!AG$187,'PCO Log'!$E$4:$SJ$4,"&lt;&gt;Bid Package")</f>
        <v>0</v>
      </c>
      <c r="AH244" s="276">
        <f>SUMIFS('PCO Log'!$E67:$SJ67,'PCO Log'!$E$8:$SJ$8,'Graph Data'!AH$187,'PCO Log'!$E$4:$SJ$4,"&lt;&gt;Bid Package")</f>
        <v>0</v>
      </c>
      <c r="AI244" s="276">
        <f>SUMIFS('PCO Log'!$E67:$SJ67,'PCO Log'!$E$8:$SJ$8,'Graph Data'!AI$187,'PCO Log'!$E$4:$SJ$4,"&lt;&gt;Bid Package")</f>
        <v>0</v>
      </c>
      <c r="AJ244" s="276">
        <f>SUMIFS('PCO Log'!$E67:$SJ67,'PCO Log'!$E$8:$SJ$8,'Graph Data'!AJ$187,'PCO Log'!$E$4:$SJ$4,"&lt;&gt;Bid Package")</f>
        <v>0</v>
      </c>
      <c r="AK244" s="276">
        <f>SUMIFS('PCO Log'!$E67:$SJ67,'PCO Log'!$E$8:$SJ$8,'Graph Data'!AK$187,'PCO Log'!$E$4:$SJ$4,"&lt;&gt;Bid Package")</f>
        <v>0</v>
      </c>
      <c r="AL244" s="276">
        <f>SUMIFS('PCO Log'!$E67:$SJ67,'PCO Log'!$E$8:$SJ$8,'Graph Data'!AL$187,'PCO Log'!$E$4:$SJ$4,"&lt;&gt;Bid Package")</f>
        <v>0</v>
      </c>
      <c r="AM244" s="276">
        <f>SUMIFS('PCO Log'!$E67:$SJ67,'PCO Log'!$E$8:$SJ$8,'Graph Data'!AM$187,'PCO Log'!$E$4:$SJ$4,"&lt;&gt;Bid Package")</f>
        <v>0</v>
      </c>
      <c r="AN244" s="276">
        <f>SUMIFS('PCO Log'!$E67:$SJ67,'PCO Log'!$E$8:$SJ$8,'Graph Data'!AN$187,'PCO Log'!$E$4:$SJ$4,"&lt;&gt;Bid Package")</f>
        <v>0</v>
      </c>
      <c r="AO244" s="276">
        <f>SUMIFS('PCO Log'!$E67:$SJ67,'PCO Log'!$E$8:$SJ$8,'Graph Data'!AO$187,'PCO Log'!$E$4:$SJ$4,"&lt;&gt;Bid Package")</f>
        <v>0</v>
      </c>
      <c r="AP244" s="276">
        <f>SUMIFS('PCO Log'!$E67:$SJ67,'PCO Log'!$E$8:$SJ$8,'Graph Data'!AP$187,'PCO Log'!$E$4:$SJ$4,"&lt;&gt;Bid Package")</f>
        <v>0</v>
      </c>
      <c r="AQ244" s="276">
        <f>SUMIFS('PCO Log'!$E67:$SJ67,'PCO Log'!$E$8:$SJ$8,'Graph Data'!AQ$187,'PCO Log'!$E$4:$SJ$4,"&lt;&gt;Bid Package")</f>
        <v>0</v>
      </c>
      <c r="AR244" s="276">
        <f>SUMIFS('PCO Log'!$E67:$SJ67,'PCO Log'!$E$8:$SJ$8,'Graph Data'!AR$187,'PCO Log'!$E$4:$SJ$4,"&lt;&gt;Bid Package")</f>
        <v>0</v>
      </c>
      <c r="AS244" s="276">
        <f>SUMIFS('PCO Log'!$E67:$SJ67,'PCO Log'!$E$8:$SJ$8,'Graph Data'!AS$187,'PCO Log'!$E$4:$SJ$4,"&lt;&gt;Bid Package")</f>
        <v>0</v>
      </c>
      <c r="AT244" s="276">
        <f>SUMIFS('PCO Log'!$E67:$SJ67,'PCO Log'!$E$8:$SJ$8,'Graph Data'!AT$187,'PCO Log'!$E$4:$SJ$4,"&lt;&gt;Bid Package")</f>
        <v>0</v>
      </c>
      <c r="AU244" s="276">
        <f>SUMIFS('PCO Log'!$E67:$SJ67,'PCO Log'!$E$8:$SJ$8,'Graph Data'!AU$187,'PCO Log'!$E$4:$SJ$4,"&lt;&gt;Bid Package")</f>
        <v>0</v>
      </c>
      <c r="AV244" s="276">
        <f>SUMIFS('PCO Log'!$E67:$SJ67,'PCO Log'!$E$8:$SJ$8,'Graph Data'!AV$187,'PCO Log'!$E$4:$SJ$4,"&lt;&gt;Bid Package")</f>
        <v>0</v>
      </c>
      <c r="AW244" s="276">
        <f>SUMIFS('PCO Log'!$E67:$SJ67,'PCO Log'!$E$8:$SJ$8,'Graph Data'!AW$187,'PCO Log'!$E$4:$SJ$4,"&lt;&gt;Bid Package")</f>
        <v>0</v>
      </c>
      <c r="AX244" s="276">
        <f>SUMIFS('PCO Log'!$E67:$SJ67,'PCO Log'!$E$8:$SJ$8,'Graph Data'!AX$187,'PCO Log'!$E$4:$SJ$4,"&lt;&gt;Bid Package")</f>
        <v>0</v>
      </c>
      <c r="AY244" s="276">
        <f>SUMIFS('PCO Log'!$E67:$SJ67,'PCO Log'!$E$8:$SJ$8,'Graph Data'!AY$187,'PCO Log'!$E$4:$SJ$4,"&lt;&gt;Bid Package")</f>
        <v>0</v>
      </c>
      <c r="AZ244" s="276">
        <f>SUMIFS('PCO Log'!$E67:$SJ67,'PCO Log'!$E$8:$SJ$8,'Graph Data'!AZ$187,'PCO Log'!$E$4:$SJ$4,"&lt;&gt;Bid Package")</f>
        <v>0</v>
      </c>
      <c r="BA244" s="276">
        <f>SUMIFS('PCO Log'!$E67:$SJ67,'PCO Log'!$E$8:$SJ$8,'Graph Data'!BA$187,'PCO Log'!$E$4:$SJ$4,"&lt;&gt;Bid Package")</f>
        <v>0</v>
      </c>
      <c r="BB244" s="276">
        <f>SUMIFS('PCO Log'!$E67:$SJ67,'PCO Log'!$E$8:$SJ$8,'Graph Data'!BB$187,'PCO Log'!$E$4:$SJ$4,"&lt;&gt;Bid Package")</f>
        <v>0</v>
      </c>
      <c r="BC244" s="276">
        <f>SUMIFS('PCO Log'!$E67:$SJ67,'PCO Log'!$E$8:$SJ$8,'Graph Data'!BC$187,'PCO Log'!$E$4:$SJ$4,"&lt;&gt;Bid Package")</f>
        <v>0</v>
      </c>
      <c r="BD244" s="276">
        <f>SUMIFS('PCO Log'!$E67:$SJ67,'PCO Log'!$E$8:$SJ$8,'Graph Data'!BD$187,'PCO Log'!$E$4:$SJ$4,"&lt;&gt;Bid Package")</f>
        <v>0</v>
      </c>
      <c r="BE244" s="276">
        <f>SUMIFS('PCO Log'!$E67:$SJ67,'PCO Log'!$E$8:$SJ$8,'Graph Data'!BE$187,'PCO Log'!$E$4:$SJ$4,"&lt;&gt;Bid Package")</f>
        <v>0</v>
      </c>
      <c r="BF244" s="276">
        <f>SUMIFS('PCO Log'!$E67:$SJ67,'PCO Log'!$E$8:$SJ$8,'Graph Data'!BF$187,'PCO Log'!$E$4:$SJ$4,"&lt;&gt;Bid Package")</f>
        <v>0</v>
      </c>
      <c r="BG244" s="276">
        <f>SUMIFS('PCO Log'!$E67:$SJ67,'PCO Log'!$E$8:$SJ$8,'Graph Data'!BG$187,'PCO Log'!$E$4:$SJ$4,"&lt;&gt;Bid Package")</f>
        <v>0</v>
      </c>
      <c r="BH244" s="276">
        <f>SUMIFS('PCO Log'!$E67:$SJ67,'PCO Log'!$E$8:$SJ$8,'Graph Data'!BH$187,'PCO Log'!$E$4:$SJ$4,"&lt;&gt;Bid Package")</f>
        <v>0</v>
      </c>
      <c r="BI244" s="276">
        <f>SUMIFS('PCO Log'!$E67:$SJ67,'PCO Log'!$E$8:$SJ$8,'Graph Data'!BI$187,'PCO Log'!$E$4:$SJ$4,"&lt;&gt;Bid Package")</f>
        <v>0</v>
      </c>
      <c r="BJ244" s="276">
        <f>SUMIFS('PCO Log'!$E67:$SJ67,'PCO Log'!$E$8:$SJ$8,'Graph Data'!BJ$187,'PCO Log'!$E$4:$SJ$4,"&lt;&gt;Bid Package")</f>
        <v>0</v>
      </c>
      <c r="BK244" s="276">
        <f>SUMIFS('PCO Log'!$E67:$SJ67,'PCO Log'!$E$8:$SJ$8,'Graph Data'!BK$187,'PCO Log'!$E$4:$SJ$4,"&lt;&gt;Bid Package")</f>
        <v>0</v>
      </c>
      <c r="BL244" s="276">
        <f>SUMIFS('PCO Log'!$E67:$SJ67,'PCO Log'!$E$8:$SJ$8,'Graph Data'!BL$187,'PCO Log'!$E$4:$SJ$4,"&lt;&gt;Bid Package")</f>
        <v>0</v>
      </c>
      <c r="BM244" s="276">
        <f>SUMIFS('PCO Log'!$E67:$SJ67,'PCO Log'!$E$8:$SJ$8,'Graph Data'!BM$187,'PCO Log'!$E$4:$SJ$4,"&lt;&gt;Bid Package")</f>
        <v>0</v>
      </c>
      <c r="BN244" s="276">
        <f>SUMIFS('PCO Log'!$E67:$SJ67,'PCO Log'!$E$8:$SJ$8,'Graph Data'!BN$187,'PCO Log'!$E$4:$SJ$4,"&lt;&gt;Bid Package")</f>
        <v>0</v>
      </c>
      <c r="BO244" s="276">
        <f>SUMIFS('PCO Log'!$E67:$SJ67,'PCO Log'!$E$8:$SJ$8,'Graph Data'!BO$187,'PCO Log'!$E$4:$SJ$4,"&lt;&gt;Bid Package")</f>
        <v>0</v>
      </c>
      <c r="BP244" s="276">
        <f>SUMIFS('PCO Log'!$E67:$SJ67,'PCO Log'!$E$8:$SJ$8,'Graph Data'!BP$187,'PCO Log'!$E$4:$SJ$4,"&lt;&gt;Bid Package")</f>
        <v>0</v>
      </c>
      <c r="BQ244" s="276">
        <f>SUMIFS('PCO Log'!$E67:$SJ67,'PCO Log'!$E$8:$SJ$8,'Graph Data'!BQ$187,'PCO Log'!$E$4:$SJ$4,"&lt;&gt;Bid Package")</f>
        <v>0</v>
      </c>
      <c r="BR244" s="276">
        <f>SUMIFS('PCO Log'!$E67:$SJ67,'PCO Log'!$E$8:$SJ$8,'Graph Data'!BR$187,'PCO Log'!$E$4:$SJ$4,"&lt;&gt;Bid Package")</f>
        <v>0</v>
      </c>
      <c r="BS244" s="276">
        <f>SUMIFS('PCO Log'!$E67:$SJ67,'PCO Log'!$E$8:$SJ$8,'Graph Data'!BS$187,'PCO Log'!$E$4:$SJ$4,"&lt;&gt;Bid Package")</f>
        <v>0</v>
      </c>
      <c r="BT244" s="276">
        <f>SUMIFS('PCO Log'!$E67:$SJ67,'PCO Log'!$E$8:$SJ$8,'Graph Data'!BT$187,'PCO Log'!$E$4:$SJ$4,"&lt;&gt;Bid Package")</f>
        <v>0</v>
      </c>
      <c r="BU244" s="276">
        <f>SUMIFS('PCO Log'!$E67:$SJ67,'PCO Log'!$E$8:$SJ$8,'Graph Data'!BU$187,'PCO Log'!$E$4:$SJ$4,"&lt;&gt;Bid Package")</f>
        <v>0</v>
      </c>
      <c r="BV244" s="276">
        <f>SUMIFS('PCO Log'!$E67:$SJ67,'PCO Log'!$E$8:$SJ$8,'Graph Data'!BV$187,'PCO Log'!$E$4:$SJ$4,"&lt;&gt;Bid Package")</f>
        <v>0</v>
      </c>
      <c r="BW244" s="276">
        <f>SUMIFS('PCO Log'!$E67:$SJ67,'PCO Log'!$E$8:$SJ$8,'Graph Data'!BW$187,'PCO Log'!$E$4:$SJ$4,"&lt;&gt;Bid Package")</f>
        <v>0</v>
      </c>
    </row>
    <row r="245" spans="1:75" x14ac:dyDescent="0.25">
      <c r="A245" s="273" t="s">
        <v>606</v>
      </c>
      <c r="B245" s="273">
        <f>'PCO Log'!IN6</f>
        <v>0</v>
      </c>
      <c r="C245" s="273">
        <f>'PCO Log'!IN4</f>
        <v>0</v>
      </c>
      <c r="D245" s="273">
        <f>'PCO Log'!IN7</f>
        <v>0</v>
      </c>
      <c r="E245" s="273">
        <f>'PCO Log'!IN3</f>
        <v>0</v>
      </c>
      <c r="F245" s="276">
        <f>'PCO Log'!IN9</f>
        <v>0</v>
      </c>
      <c r="G245" s="277">
        <f>'PCO Log'!IN5</f>
        <v>0</v>
      </c>
      <c r="J245" s="279"/>
      <c r="O245" s="273" t="str">
        <f t="shared" si="4"/>
        <v>Athletic Equipment</v>
      </c>
      <c r="P245" s="276">
        <f>SUMIFS('PCO Log'!$E68:$SJ68,'PCO Log'!$E$8:$SJ$8,'Graph Data'!P$187,'PCO Log'!$E$4:$SJ$4,"&lt;&gt;Bid Package")</f>
        <v>0</v>
      </c>
      <c r="Q245" s="276">
        <f>SUMIFS('PCO Log'!$E68:$SJ68,'PCO Log'!$E$8:$SJ$8,'Graph Data'!Q$187,'PCO Log'!$E$4:$SJ$4,"&lt;&gt;Bid Package")</f>
        <v>0</v>
      </c>
      <c r="R245" s="276">
        <f>SUMIFS('PCO Log'!$E68:$SJ68,'PCO Log'!$E$8:$SJ$8,'Graph Data'!R$187,'PCO Log'!$E$4:$SJ$4,"&lt;&gt;Bid Package")</f>
        <v>0</v>
      </c>
      <c r="S245" s="276">
        <f>SUMIFS('PCO Log'!$E68:$SJ68,'PCO Log'!$E$8:$SJ$8,'Graph Data'!S$187,'PCO Log'!$E$4:$SJ$4,"&lt;&gt;Bid Package")</f>
        <v>0</v>
      </c>
      <c r="T245" s="276">
        <f>SUMIFS('PCO Log'!$E68:$SJ68,'PCO Log'!$E$8:$SJ$8,'Graph Data'!T$187,'PCO Log'!$E$4:$SJ$4,"&lt;&gt;Bid Package")</f>
        <v>0</v>
      </c>
      <c r="U245" s="276">
        <f>SUMIFS('PCO Log'!$E68:$SJ68,'PCO Log'!$E$8:$SJ$8,'Graph Data'!U$187,'PCO Log'!$E$4:$SJ$4,"&lt;&gt;Bid Package")</f>
        <v>0</v>
      </c>
      <c r="V245" s="276">
        <f>SUMIFS('PCO Log'!$E68:$SJ68,'PCO Log'!$E$8:$SJ$8,'Graph Data'!V$187,'PCO Log'!$E$4:$SJ$4,"&lt;&gt;Bid Package")</f>
        <v>0</v>
      </c>
      <c r="W245" s="276">
        <f>SUMIFS('PCO Log'!$E68:$SJ68,'PCO Log'!$E$8:$SJ$8,'Graph Data'!W$187,'PCO Log'!$E$4:$SJ$4,"&lt;&gt;Bid Package")</f>
        <v>0</v>
      </c>
      <c r="X245" s="276">
        <f>SUMIFS('PCO Log'!$E68:$SJ68,'PCO Log'!$E$8:$SJ$8,'Graph Data'!X$187,'PCO Log'!$E$4:$SJ$4,"&lt;&gt;Bid Package")</f>
        <v>0</v>
      </c>
      <c r="Y245" s="276">
        <f>SUMIFS('PCO Log'!$E68:$SJ68,'PCO Log'!$E$8:$SJ$8,'Graph Data'!Y$187,'PCO Log'!$E$4:$SJ$4,"&lt;&gt;Bid Package")</f>
        <v>0</v>
      </c>
      <c r="Z245" s="276">
        <f>SUMIFS('PCO Log'!$E68:$SJ68,'PCO Log'!$E$8:$SJ$8,'Graph Data'!Z$187,'PCO Log'!$E$4:$SJ$4,"&lt;&gt;Bid Package")</f>
        <v>0</v>
      </c>
      <c r="AA245" s="276">
        <f>SUMIFS('PCO Log'!$E68:$SJ68,'PCO Log'!$E$8:$SJ$8,'Graph Data'!AA$187,'PCO Log'!$E$4:$SJ$4,"&lt;&gt;Bid Package")</f>
        <v>0</v>
      </c>
      <c r="AB245" s="276">
        <f>SUMIFS('PCO Log'!$E68:$SJ68,'PCO Log'!$E$8:$SJ$8,'Graph Data'!AB$187,'PCO Log'!$E$4:$SJ$4,"&lt;&gt;Bid Package")</f>
        <v>0</v>
      </c>
      <c r="AC245" s="276">
        <f>SUMIFS('PCO Log'!$E68:$SJ68,'PCO Log'!$E$8:$SJ$8,'Graph Data'!AC$187,'PCO Log'!$E$4:$SJ$4,"&lt;&gt;Bid Package")</f>
        <v>0</v>
      </c>
      <c r="AD245" s="276">
        <f>SUMIFS('PCO Log'!$E68:$SJ68,'PCO Log'!$E$8:$SJ$8,'Graph Data'!AD$187,'PCO Log'!$E$4:$SJ$4,"&lt;&gt;Bid Package")</f>
        <v>0</v>
      </c>
      <c r="AE245" s="276">
        <f>SUMIFS('PCO Log'!$E68:$SJ68,'PCO Log'!$E$8:$SJ$8,'Graph Data'!AE$187,'PCO Log'!$E$4:$SJ$4,"&lt;&gt;Bid Package")</f>
        <v>0</v>
      </c>
      <c r="AF245" s="276">
        <f>SUMIFS('PCO Log'!$E68:$SJ68,'PCO Log'!$E$8:$SJ$8,'Graph Data'!AF$187,'PCO Log'!$E$4:$SJ$4,"&lt;&gt;Bid Package")</f>
        <v>0</v>
      </c>
      <c r="AG245" s="276">
        <f>SUMIFS('PCO Log'!$E68:$SJ68,'PCO Log'!$E$8:$SJ$8,'Graph Data'!AG$187,'PCO Log'!$E$4:$SJ$4,"&lt;&gt;Bid Package")</f>
        <v>0</v>
      </c>
      <c r="AH245" s="276">
        <f>SUMIFS('PCO Log'!$E68:$SJ68,'PCO Log'!$E$8:$SJ$8,'Graph Data'!AH$187,'PCO Log'!$E$4:$SJ$4,"&lt;&gt;Bid Package")</f>
        <v>0</v>
      </c>
      <c r="AI245" s="276">
        <f>SUMIFS('PCO Log'!$E68:$SJ68,'PCO Log'!$E$8:$SJ$8,'Graph Data'!AI$187,'PCO Log'!$E$4:$SJ$4,"&lt;&gt;Bid Package")</f>
        <v>0</v>
      </c>
      <c r="AJ245" s="276">
        <f>SUMIFS('PCO Log'!$E68:$SJ68,'PCO Log'!$E$8:$SJ$8,'Graph Data'!AJ$187,'PCO Log'!$E$4:$SJ$4,"&lt;&gt;Bid Package")</f>
        <v>0</v>
      </c>
      <c r="AK245" s="276">
        <f>SUMIFS('PCO Log'!$E68:$SJ68,'PCO Log'!$E$8:$SJ$8,'Graph Data'!AK$187,'PCO Log'!$E$4:$SJ$4,"&lt;&gt;Bid Package")</f>
        <v>0</v>
      </c>
      <c r="AL245" s="276">
        <f>SUMIFS('PCO Log'!$E68:$SJ68,'PCO Log'!$E$8:$SJ$8,'Graph Data'!AL$187,'PCO Log'!$E$4:$SJ$4,"&lt;&gt;Bid Package")</f>
        <v>0</v>
      </c>
      <c r="AM245" s="276">
        <f>SUMIFS('PCO Log'!$E68:$SJ68,'PCO Log'!$E$8:$SJ$8,'Graph Data'!AM$187,'PCO Log'!$E$4:$SJ$4,"&lt;&gt;Bid Package")</f>
        <v>0</v>
      </c>
      <c r="AN245" s="276">
        <f>SUMIFS('PCO Log'!$E68:$SJ68,'PCO Log'!$E$8:$SJ$8,'Graph Data'!AN$187,'PCO Log'!$E$4:$SJ$4,"&lt;&gt;Bid Package")</f>
        <v>0</v>
      </c>
      <c r="AO245" s="276">
        <f>SUMIFS('PCO Log'!$E68:$SJ68,'PCO Log'!$E$8:$SJ$8,'Graph Data'!AO$187,'PCO Log'!$E$4:$SJ$4,"&lt;&gt;Bid Package")</f>
        <v>0</v>
      </c>
      <c r="AP245" s="276">
        <f>SUMIFS('PCO Log'!$E68:$SJ68,'PCO Log'!$E$8:$SJ$8,'Graph Data'!AP$187,'PCO Log'!$E$4:$SJ$4,"&lt;&gt;Bid Package")</f>
        <v>0</v>
      </c>
      <c r="AQ245" s="276">
        <f>SUMIFS('PCO Log'!$E68:$SJ68,'PCO Log'!$E$8:$SJ$8,'Graph Data'!AQ$187,'PCO Log'!$E$4:$SJ$4,"&lt;&gt;Bid Package")</f>
        <v>0</v>
      </c>
      <c r="AR245" s="276">
        <f>SUMIFS('PCO Log'!$E68:$SJ68,'PCO Log'!$E$8:$SJ$8,'Graph Data'!AR$187,'PCO Log'!$E$4:$SJ$4,"&lt;&gt;Bid Package")</f>
        <v>0</v>
      </c>
      <c r="AS245" s="276">
        <f>SUMIFS('PCO Log'!$E68:$SJ68,'PCO Log'!$E$8:$SJ$8,'Graph Data'!AS$187,'PCO Log'!$E$4:$SJ$4,"&lt;&gt;Bid Package")</f>
        <v>0</v>
      </c>
      <c r="AT245" s="276">
        <f>SUMIFS('PCO Log'!$E68:$SJ68,'PCO Log'!$E$8:$SJ$8,'Graph Data'!AT$187,'PCO Log'!$E$4:$SJ$4,"&lt;&gt;Bid Package")</f>
        <v>0</v>
      </c>
      <c r="AU245" s="276">
        <f>SUMIFS('PCO Log'!$E68:$SJ68,'PCO Log'!$E$8:$SJ$8,'Graph Data'!AU$187,'PCO Log'!$E$4:$SJ$4,"&lt;&gt;Bid Package")</f>
        <v>0</v>
      </c>
      <c r="AV245" s="276">
        <f>SUMIFS('PCO Log'!$E68:$SJ68,'PCO Log'!$E$8:$SJ$8,'Graph Data'!AV$187,'PCO Log'!$E$4:$SJ$4,"&lt;&gt;Bid Package")</f>
        <v>0</v>
      </c>
      <c r="AW245" s="276">
        <f>SUMIFS('PCO Log'!$E68:$SJ68,'PCO Log'!$E$8:$SJ$8,'Graph Data'!AW$187,'PCO Log'!$E$4:$SJ$4,"&lt;&gt;Bid Package")</f>
        <v>0</v>
      </c>
      <c r="AX245" s="276">
        <f>SUMIFS('PCO Log'!$E68:$SJ68,'PCO Log'!$E$8:$SJ$8,'Graph Data'!AX$187,'PCO Log'!$E$4:$SJ$4,"&lt;&gt;Bid Package")</f>
        <v>0</v>
      </c>
      <c r="AY245" s="276">
        <f>SUMIFS('PCO Log'!$E68:$SJ68,'PCO Log'!$E$8:$SJ$8,'Graph Data'!AY$187,'PCO Log'!$E$4:$SJ$4,"&lt;&gt;Bid Package")</f>
        <v>0</v>
      </c>
      <c r="AZ245" s="276">
        <f>SUMIFS('PCO Log'!$E68:$SJ68,'PCO Log'!$E$8:$SJ$8,'Graph Data'!AZ$187,'PCO Log'!$E$4:$SJ$4,"&lt;&gt;Bid Package")</f>
        <v>0</v>
      </c>
      <c r="BA245" s="276">
        <f>SUMIFS('PCO Log'!$E68:$SJ68,'PCO Log'!$E$8:$SJ$8,'Graph Data'!BA$187,'PCO Log'!$E$4:$SJ$4,"&lt;&gt;Bid Package")</f>
        <v>0</v>
      </c>
      <c r="BB245" s="276">
        <f>SUMIFS('PCO Log'!$E68:$SJ68,'PCO Log'!$E$8:$SJ$8,'Graph Data'!BB$187,'PCO Log'!$E$4:$SJ$4,"&lt;&gt;Bid Package")</f>
        <v>0</v>
      </c>
      <c r="BC245" s="276">
        <f>SUMIFS('PCO Log'!$E68:$SJ68,'PCO Log'!$E$8:$SJ$8,'Graph Data'!BC$187,'PCO Log'!$E$4:$SJ$4,"&lt;&gt;Bid Package")</f>
        <v>0</v>
      </c>
      <c r="BD245" s="276">
        <f>SUMIFS('PCO Log'!$E68:$SJ68,'PCO Log'!$E$8:$SJ$8,'Graph Data'!BD$187,'PCO Log'!$E$4:$SJ$4,"&lt;&gt;Bid Package")</f>
        <v>0</v>
      </c>
      <c r="BE245" s="276">
        <f>SUMIFS('PCO Log'!$E68:$SJ68,'PCO Log'!$E$8:$SJ$8,'Graph Data'!BE$187,'PCO Log'!$E$4:$SJ$4,"&lt;&gt;Bid Package")</f>
        <v>0</v>
      </c>
      <c r="BF245" s="276">
        <f>SUMIFS('PCO Log'!$E68:$SJ68,'PCO Log'!$E$8:$SJ$8,'Graph Data'!BF$187,'PCO Log'!$E$4:$SJ$4,"&lt;&gt;Bid Package")</f>
        <v>0</v>
      </c>
      <c r="BG245" s="276">
        <f>SUMIFS('PCO Log'!$E68:$SJ68,'PCO Log'!$E$8:$SJ$8,'Graph Data'!BG$187,'PCO Log'!$E$4:$SJ$4,"&lt;&gt;Bid Package")</f>
        <v>0</v>
      </c>
      <c r="BH245" s="276">
        <f>SUMIFS('PCO Log'!$E68:$SJ68,'PCO Log'!$E$8:$SJ$8,'Graph Data'!BH$187,'PCO Log'!$E$4:$SJ$4,"&lt;&gt;Bid Package")</f>
        <v>0</v>
      </c>
      <c r="BI245" s="276">
        <f>SUMIFS('PCO Log'!$E68:$SJ68,'PCO Log'!$E$8:$SJ$8,'Graph Data'!BI$187,'PCO Log'!$E$4:$SJ$4,"&lt;&gt;Bid Package")</f>
        <v>0</v>
      </c>
      <c r="BJ245" s="276">
        <f>SUMIFS('PCO Log'!$E68:$SJ68,'PCO Log'!$E$8:$SJ$8,'Graph Data'!BJ$187,'PCO Log'!$E$4:$SJ$4,"&lt;&gt;Bid Package")</f>
        <v>0</v>
      </c>
      <c r="BK245" s="276">
        <f>SUMIFS('PCO Log'!$E68:$SJ68,'PCO Log'!$E$8:$SJ$8,'Graph Data'!BK$187,'PCO Log'!$E$4:$SJ$4,"&lt;&gt;Bid Package")</f>
        <v>0</v>
      </c>
      <c r="BL245" s="276">
        <f>SUMIFS('PCO Log'!$E68:$SJ68,'PCO Log'!$E$8:$SJ$8,'Graph Data'!BL$187,'PCO Log'!$E$4:$SJ$4,"&lt;&gt;Bid Package")</f>
        <v>0</v>
      </c>
      <c r="BM245" s="276">
        <f>SUMIFS('PCO Log'!$E68:$SJ68,'PCO Log'!$E$8:$SJ$8,'Graph Data'!BM$187,'PCO Log'!$E$4:$SJ$4,"&lt;&gt;Bid Package")</f>
        <v>0</v>
      </c>
      <c r="BN245" s="276">
        <f>SUMIFS('PCO Log'!$E68:$SJ68,'PCO Log'!$E$8:$SJ$8,'Graph Data'!BN$187,'PCO Log'!$E$4:$SJ$4,"&lt;&gt;Bid Package")</f>
        <v>0</v>
      </c>
      <c r="BO245" s="276">
        <f>SUMIFS('PCO Log'!$E68:$SJ68,'PCO Log'!$E$8:$SJ$8,'Graph Data'!BO$187,'PCO Log'!$E$4:$SJ$4,"&lt;&gt;Bid Package")</f>
        <v>0</v>
      </c>
      <c r="BP245" s="276">
        <f>SUMIFS('PCO Log'!$E68:$SJ68,'PCO Log'!$E$8:$SJ$8,'Graph Data'!BP$187,'PCO Log'!$E$4:$SJ$4,"&lt;&gt;Bid Package")</f>
        <v>0</v>
      </c>
      <c r="BQ245" s="276">
        <f>SUMIFS('PCO Log'!$E68:$SJ68,'PCO Log'!$E$8:$SJ$8,'Graph Data'!BQ$187,'PCO Log'!$E$4:$SJ$4,"&lt;&gt;Bid Package")</f>
        <v>0</v>
      </c>
      <c r="BR245" s="276">
        <f>SUMIFS('PCO Log'!$E68:$SJ68,'PCO Log'!$E$8:$SJ$8,'Graph Data'!BR$187,'PCO Log'!$E$4:$SJ$4,"&lt;&gt;Bid Package")</f>
        <v>0</v>
      </c>
      <c r="BS245" s="276">
        <f>SUMIFS('PCO Log'!$E68:$SJ68,'PCO Log'!$E$8:$SJ$8,'Graph Data'!BS$187,'PCO Log'!$E$4:$SJ$4,"&lt;&gt;Bid Package")</f>
        <v>0</v>
      </c>
      <c r="BT245" s="276">
        <f>SUMIFS('PCO Log'!$E68:$SJ68,'PCO Log'!$E$8:$SJ$8,'Graph Data'!BT$187,'PCO Log'!$E$4:$SJ$4,"&lt;&gt;Bid Package")</f>
        <v>0</v>
      </c>
      <c r="BU245" s="276">
        <f>SUMIFS('PCO Log'!$E68:$SJ68,'PCO Log'!$E$8:$SJ$8,'Graph Data'!BU$187,'PCO Log'!$E$4:$SJ$4,"&lt;&gt;Bid Package")</f>
        <v>0</v>
      </c>
      <c r="BV245" s="276">
        <f>SUMIFS('PCO Log'!$E68:$SJ68,'PCO Log'!$E$8:$SJ$8,'Graph Data'!BV$187,'PCO Log'!$E$4:$SJ$4,"&lt;&gt;Bid Package")</f>
        <v>0</v>
      </c>
      <c r="BW245" s="276">
        <f>SUMIFS('PCO Log'!$E68:$SJ68,'PCO Log'!$E$8:$SJ$8,'Graph Data'!BW$187,'PCO Log'!$E$4:$SJ$4,"&lt;&gt;Bid Package")</f>
        <v>0</v>
      </c>
    </row>
    <row r="246" spans="1:75" x14ac:dyDescent="0.25">
      <c r="A246" s="273" t="s">
        <v>607</v>
      </c>
      <c r="B246" s="273">
        <f>'PCO Log'!IO6</f>
        <v>0</v>
      </c>
      <c r="C246" s="273">
        <f>'PCO Log'!IO4</f>
        <v>0</v>
      </c>
      <c r="D246" s="273">
        <f>'PCO Log'!IO7</f>
        <v>0</v>
      </c>
      <c r="E246" s="273">
        <f>'PCO Log'!IO3</f>
        <v>0</v>
      </c>
      <c r="F246" s="276">
        <f>'PCO Log'!IO9</f>
        <v>0</v>
      </c>
      <c r="G246" s="277">
        <f>'PCO Log'!IO5</f>
        <v>0</v>
      </c>
      <c r="J246" s="279"/>
      <c r="O246" s="273" t="str">
        <f t="shared" si="4"/>
        <v>Equipment (other)</v>
      </c>
      <c r="P246" s="276">
        <f>SUMIFS('PCO Log'!$E69:$SJ69,'PCO Log'!$E$8:$SJ$8,'Graph Data'!P$187,'PCO Log'!$E$4:$SJ$4,"&lt;&gt;Bid Package")</f>
        <v>0</v>
      </c>
      <c r="Q246" s="276">
        <f>SUMIFS('PCO Log'!$E69:$SJ69,'PCO Log'!$E$8:$SJ$8,'Graph Data'!Q$187,'PCO Log'!$E$4:$SJ$4,"&lt;&gt;Bid Package")</f>
        <v>0</v>
      </c>
      <c r="R246" s="276">
        <f>SUMIFS('PCO Log'!$E69:$SJ69,'PCO Log'!$E$8:$SJ$8,'Graph Data'!R$187,'PCO Log'!$E$4:$SJ$4,"&lt;&gt;Bid Package")</f>
        <v>0</v>
      </c>
      <c r="S246" s="276">
        <f>SUMIFS('PCO Log'!$E69:$SJ69,'PCO Log'!$E$8:$SJ$8,'Graph Data'!S$187,'PCO Log'!$E$4:$SJ$4,"&lt;&gt;Bid Package")</f>
        <v>0</v>
      </c>
      <c r="T246" s="276">
        <f>SUMIFS('PCO Log'!$E69:$SJ69,'PCO Log'!$E$8:$SJ$8,'Graph Data'!T$187,'PCO Log'!$E$4:$SJ$4,"&lt;&gt;Bid Package")</f>
        <v>0</v>
      </c>
      <c r="U246" s="276">
        <f>SUMIFS('PCO Log'!$E69:$SJ69,'PCO Log'!$E$8:$SJ$8,'Graph Data'!U$187,'PCO Log'!$E$4:$SJ$4,"&lt;&gt;Bid Package")</f>
        <v>0</v>
      </c>
      <c r="V246" s="276">
        <f>SUMIFS('PCO Log'!$E69:$SJ69,'PCO Log'!$E$8:$SJ$8,'Graph Data'!V$187,'PCO Log'!$E$4:$SJ$4,"&lt;&gt;Bid Package")</f>
        <v>0</v>
      </c>
      <c r="W246" s="276">
        <f>SUMIFS('PCO Log'!$E69:$SJ69,'PCO Log'!$E$8:$SJ$8,'Graph Data'!W$187,'PCO Log'!$E$4:$SJ$4,"&lt;&gt;Bid Package")</f>
        <v>0</v>
      </c>
      <c r="X246" s="276">
        <f>SUMIFS('PCO Log'!$E69:$SJ69,'PCO Log'!$E$8:$SJ$8,'Graph Data'!X$187,'PCO Log'!$E$4:$SJ$4,"&lt;&gt;Bid Package")</f>
        <v>0</v>
      </c>
      <c r="Y246" s="276">
        <f>SUMIFS('PCO Log'!$E69:$SJ69,'PCO Log'!$E$8:$SJ$8,'Graph Data'!Y$187,'PCO Log'!$E$4:$SJ$4,"&lt;&gt;Bid Package")</f>
        <v>0</v>
      </c>
      <c r="Z246" s="276">
        <f>SUMIFS('PCO Log'!$E69:$SJ69,'PCO Log'!$E$8:$SJ$8,'Graph Data'!Z$187,'PCO Log'!$E$4:$SJ$4,"&lt;&gt;Bid Package")</f>
        <v>0</v>
      </c>
      <c r="AA246" s="276">
        <f>SUMIFS('PCO Log'!$E69:$SJ69,'PCO Log'!$E$8:$SJ$8,'Graph Data'!AA$187,'PCO Log'!$E$4:$SJ$4,"&lt;&gt;Bid Package")</f>
        <v>0</v>
      </c>
      <c r="AB246" s="276">
        <f>SUMIFS('PCO Log'!$E69:$SJ69,'PCO Log'!$E$8:$SJ$8,'Graph Data'!AB$187,'PCO Log'!$E$4:$SJ$4,"&lt;&gt;Bid Package")</f>
        <v>0</v>
      </c>
      <c r="AC246" s="276">
        <f>SUMIFS('PCO Log'!$E69:$SJ69,'PCO Log'!$E$8:$SJ$8,'Graph Data'!AC$187,'PCO Log'!$E$4:$SJ$4,"&lt;&gt;Bid Package")</f>
        <v>0</v>
      </c>
      <c r="AD246" s="276">
        <f>SUMIFS('PCO Log'!$E69:$SJ69,'PCO Log'!$E$8:$SJ$8,'Graph Data'!AD$187,'PCO Log'!$E$4:$SJ$4,"&lt;&gt;Bid Package")</f>
        <v>0</v>
      </c>
      <c r="AE246" s="276">
        <f>SUMIFS('PCO Log'!$E69:$SJ69,'PCO Log'!$E$8:$SJ$8,'Graph Data'!AE$187,'PCO Log'!$E$4:$SJ$4,"&lt;&gt;Bid Package")</f>
        <v>0</v>
      </c>
      <c r="AF246" s="276">
        <f>SUMIFS('PCO Log'!$E69:$SJ69,'PCO Log'!$E$8:$SJ$8,'Graph Data'!AF$187,'PCO Log'!$E$4:$SJ$4,"&lt;&gt;Bid Package")</f>
        <v>0</v>
      </c>
      <c r="AG246" s="276">
        <f>SUMIFS('PCO Log'!$E69:$SJ69,'PCO Log'!$E$8:$SJ$8,'Graph Data'!AG$187,'PCO Log'!$E$4:$SJ$4,"&lt;&gt;Bid Package")</f>
        <v>0</v>
      </c>
      <c r="AH246" s="276">
        <f>SUMIFS('PCO Log'!$E69:$SJ69,'PCO Log'!$E$8:$SJ$8,'Graph Data'!AH$187,'PCO Log'!$E$4:$SJ$4,"&lt;&gt;Bid Package")</f>
        <v>0</v>
      </c>
      <c r="AI246" s="276">
        <f>SUMIFS('PCO Log'!$E69:$SJ69,'PCO Log'!$E$8:$SJ$8,'Graph Data'!AI$187,'PCO Log'!$E$4:$SJ$4,"&lt;&gt;Bid Package")</f>
        <v>0</v>
      </c>
      <c r="AJ246" s="276">
        <f>SUMIFS('PCO Log'!$E69:$SJ69,'PCO Log'!$E$8:$SJ$8,'Graph Data'!AJ$187,'PCO Log'!$E$4:$SJ$4,"&lt;&gt;Bid Package")</f>
        <v>0</v>
      </c>
      <c r="AK246" s="276">
        <f>SUMIFS('PCO Log'!$E69:$SJ69,'PCO Log'!$E$8:$SJ$8,'Graph Data'!AK$187,'PCO Log'!$E$4:$SJ$4,"&lt;&gt;Bid Package")</f>
        <v>0</v>
      </c>
      <c r="AL246" s="276">
        <f>SUMIFS('PCO Log'!$E69:$SJ69,'PCO Log'!$E$8:$SJ$8,'Graph Data'!AL$187,'PCO Log'!$E$4:$SJ$4,"&lt;&gt;Bid Package")</f>
        <v>0</v>
      </c>
      <c r="AM246" s="276">
        <f>SUMIFS('PCO Log'!$E69:$SJ69,'PCO Log'!$E$8:$SJ$8,'Graph Data'!AM$187,'PCO Log'!$E$4:$SJ$4,"&lt;&gt;Bid Package")</f>
        <v>0</v>
      </c>
      <c r="AN246" s="276">
        <f>SUMIFS('PCO Log'!$E69:$SJ69,'PCO Log'!$E$8:$SJ$8,'Graph Data'!AN$187,'PCO Log'!$E$4:$SJ$4,"&lt;&gt;Bid Package")</f>
        <v>0</v>
      </c>
      <c r="AO246" s="276">
        <f>SUMIFS('PCO Log'!$E69:$SJ69,'PCO Log'!$E$8:$SJ$8,'Graph Data'!AO$187,'PCO Log'!$E$4:$SJ$4,"&lt;&gt;Bid Package")</f>
        <v>0</v>
      </c>
      <c r="AP246" s="276">
        <f>SUMIFS('PCO Log'!$E69:$SJ69,'PCO Log'!$E$8:$SJ$8,'Graph Data'!AP$187,'PCO Log'!$E$4:$SJ$4,"&lt;&gt;Bid Package")</f>
        <v>0</v>
      </c>
      <c r="AQ246" s="276">
        <f>SUMIFS('PCO Log'!$E69:$SJ69,'PCO Log'!$E$8:$SJ$8,'Graph Data'!AQ$187,'PCO Log'!$E$4:$SJ$4,"&lt;&gt;Bid Package")</f>
        <v>0</v>
      </c>
      <c r="AR246" s="276">
        <f>SUMIFS('PCO Log'!$E69:$SJ69,'PCO Log'!$E$8:$SJ$8,'Graph Data'!AR$187,'PCO Log'!$E$4:$SJ$4,"&lt;&gt;Bid Package")</f>
        <v>0</v>
      </c>
      <c r="AS246" s="276">
        <f>SUMIFS('PCO Log'!$E69:$SJ69,'PCO Log'!$E$8:$SJ$8,'Graph Data'!AS$187,'PCO Log'!$E$4:$SJ$4,"&lt;&gt;Bid Package")</f>
        <v>0</v>
      </c>
      <c r="AT246" s="276">
        <f>SUMIFS('PCO Log'!$E69:$SJ69,'PCO Log'!$E$8:$SJ$8,'Graph Data'!AT$187,'PCO Log'!$E$4:$SJ$4,"&lt;&gt;Bid Package")</f>
        <v>0</v>
      </c>
      <c r="AU246" s="276">
        <f>SUMIFS('PCO Log'!$E69:$SJ69,'PCO Log'!$E$8:$SJ$8,'Graph Data'!AU$187,'PCO Log'!$E$4:$SJ$4,"&lt;&gt;Bid Package")</f>
        <v>0</v>
      </c>
      <c r="AV246" s="276">
        <f>SUMIFS('PCO Log'!$E69:$SJ69,'PCO Log'!$E$8:$SJ$8,'Graph Data'!AV$187,'PCO Log'!$E$4:$SJ$4,"&lt;&gt;Bid Package")</f>
        <v>0</v>
      </c>
      <c r="AW246" s="276">
        <f>SUMIFS('PCO Log'!$E69:$SJ69,'PCO Log'!$E$8:$SJ$8,'Graph Data'!AW$187,'PCO Log'!$E$4:$SJ$4,"&lt;&gt;Bid Package")</f>
        <v>0</v>
      </c>
      <c r="AX246" s="276">
        <f>SUMIFS('PCO Log'!$E69:$SJ69,'PCO Log'!$E$8:$SJ$8,'Graph Data'!AX$187,'PCO Log'!$E$4:$SJ$4,"&lt;&gt;Bid Package")</f>
        <v>0</v>
      </c>
      <c r="AY246" s="276">
        <f>SUMIFS('PCO Log'!$E69:$SJ69,'PCO Log'!$E$8:$SJ$8,'Graph Data'!AY$187,'PCO Log'!$E$4:$SJ$4,"&lt;&gt;Bid Package")</f>
        <v>0</v>
      </c>
      <c r="AZ246" s="276">
        <f>SUMIFS('PCO Log'!$E69:$SJ69,'PCO Log'!$E$8:$SJ$8,'Graph Data'!AZ$187,'PCO Log'!$E$4:$SJ$4,"&lt;&gt;Bid Package")</f>
        <v>0</v>
      </c>
      <c r="BA246" s="276">
        <f>SUMIFS('PCO Log'!$E69:$SJ69,'PCO Log'!$E$8:$SJ$8,'Graph Data'!BA$187,'PCO Log'!$E$4:$SJ$4,"&lt;&gt;Bid Package")</f>
        <v>0</v>
      </c>
      <c r="BB246" s="276">
        <f>SUMIFS('PCO Log'!$E69:$SJ69,'PCO Log'!$E$8:$SJ$8,'Graph Data'!BB$187,'PCO Log'!$E$4:$SJ$4,"&lt;&gt;Bid Package")</f>
        <v>0</v>
      </c>
      <c r="BC246" s="276">
        <f>SUMIFS('PCO Log'!$E69:$SJ69,'PCO Log'!$E$8:$SJ$8,'Graph Data'!BC$187,'PCO Log'!$E$4:$SJ$4,"&lt;&gt;Bid Package")</f>
        <v>0</v>
      </c>
      <c r="BD246" s="276">
        <f>SUMIFS('PCO Log'!$E69:$SJ69,'PCO Log'!$E$8:$SJ$8,'Graph Data'!BD$187,'PCO Log'!$E$4:$SJ$4,"&lt;&gt;Bid Package")</f>
        <v>0</v>
      </c>
      <c r="BE246" s="276">
        <f>SUMIFS('PCO Log'!$E69:$SJ69,'PCO Log'!$E$8:$SJ$8,'Graph Data'!BE$187,'PCO Log'!$E$4:$SJ$4,"&lt;&gt;Bid Package")</f>
        <v>0</v>
      </c>
      <c r="BF246" s="276">
        <f>SUMIFS('PCO Log'!$E69:$SJ69,'PCO Log'!$E$8:$SJ$8,'Graph Data'!BF$187,'PCO Log'!$E$4:$SJ$4,"&lt;&gt;Bid Package")</f>
        <v>0</v>
      </c>
      <c r="BG246" s="276">
        <f>SUMIFS('PCO Log'!$E69:$SJ69,'PCO Log'!$E$8:$SJ$8,'Graph Data'!BG$187,'PCO Log'!$E$4:$SJ$4,"&lt;&gt;Bid Package")</f>
        <v>0</v>
      </c>
      <c r="BH246" s="276">
        <f>SUMIFS('PCO Log'!$E69:$SJ69,'PCO Log'!$E$8:$SJ$8,'Graph Data'!BH$187,'PCO Log'!$E$4:$SJ$4,"&lt;&gt;Bid Package")</f>
        <v>0</v>
      </c>
      <c r="BI246" s="276">
        <f>SUMIFS('PCO Log'!$E69:$SJ69,'PCO Log'!$E$8:$SJ$8,'Graph Data'!BI$187,'PCO Log'!$E$4:$SJ$4,"&lt;&gt;Bid Package")</f>
        <v>0</v>
      </c>
      <c r="BJ246" s="276">
        <f>SUMIFS('PCO Log'!$E69:$SJ69,'PCO Log'!$E$8:$SJ$8,'Graph Data'!BJ$187,'PCO Log'!$E$4:$SJ$4,"&lt;&gt;Bid Package")</f>
        <v>0</v>
      </c>
      <c r="BK246" s="276">
        <f>SUMIFS('PCO Log'!$E69:$SJ69,'PCO Log'!$E$8:$SJ$8,'Graph Data'!BK$187,'PCO Log'!$E$4:$SJ$4,"&lt;&gt;Bid Package")</f>
        <v>0</v>
      </c>
      <c r="BL246" s="276">
        <f>SUMIFS('PCO Log'!$E69:$SJ69,'PCO Log'!$E$8:$SJ$8,'Graph Data'!BL$187,'PCO Log'!$E$4:$SJ$4,"&lt;&gt;Bid Package")</f>
        <v>0</v>
      </c>
      <c r="BM246" s="276">
        <f>SUMIFS('PCO Log'!$E69:$SJ69,'PCO Log'!$E$8:$SJ$8,'Graph Data'!BM$187,'PCO Log'!$E$4:$SJ$4,"&lt;&gt;Bid Package")</f>
        <v>0</v>
      </c>
      <c r="BN246" s="276">
        <f>SUMIFS('PCO Log'!$E69:$SJ69,'PCO Log'!$E$8:$SJ$8,'Graph Data'!BN$187,'PCO Log'!$E$4:$SJ$4,"&lt;&gt;Bid Package")</f>
        <v>0</v>
      </c>
      <c r="BO246" s="276">
        <f>SUMIFS('PCO Log'!$E69:$SJ69,'PCO Log'!$E$8:$SJ$8,'Graph Data'!BO$187,'PCO Log'!$E$4:$SJ$4,"&lt;&gt;Bid Package")</f>
        <v>0</v>
      </c>
      <c r="BP246" s="276">
        <f>SUMIFS('PCO Log'!$E69:$SJ69,'PCO Log'!$E$8:$SJ$8,'Graph Data'!BP$187,'PCO Log'!$E$4:$SJ$4,"&lt;&gt;Bid Package")</f>
        <v>0</v>
      </c>
      <c r="BQ246" s="276">
        <f>SUMIFS('PCO Log'!$E69:$SJ69,'PCO Log'!$E$8:$SJ$8,'Graph Data'!BQ$187,'PCO Log'!$E$4:$SJ$4,"&lt;&gt;Bid Package")</f>
        <v>0</v>
      </c>
      <c r="BR246" s="276">
        <f>SUMIFS('PCO Log'!$E69:$SJ69,'PCO Log'!$E$8:$SJ$8,'Graph Data'!BR$187,'PCO Log'!$E$4:$SJ$4,"&lt;&gt;Bid Package")</f>
        <v>0</v>
      </c>
      <c r="BS246" s="276">
        <f>SUMIFS('PCO Log'!$E69:$SJ69,'PCO Log'!$E$8:$SJ$8,'Graph Data'!BS$187,'PCO Log'!$E$4:$SJ$4,"&lt;&gt;Bid Package")</f>
        <v>0</v>
      </c>
      <c r="BT246" s="276">
        <f>SUMIFS('PCO Log'!$E69:$SJ69,'PCO Log'!$E$8:$SJ$8,'Graph Data'!BT$187,'PCO Log'!$E$4:$SJ$4,"&lt;&gt;Bid Package")</f>
        <v>0</v>
      </c>
      <c r="BU246" s="276">
        <f>SUMIFS('PCO Log'!$E69:$SJ69,'PCO Log'!$E$8:$SJ$8,'Graph Data'!BU$187,'PCO Log'!$E$4:$SJ$4,"&lt;&gt;Bid Package")</f>
        <v>0</v>
      </c>
      <c r="BV246" s="276">
        <f>SUMIFS('PCO Log'!$E69:$SJ69,'PCO Log'!$E$8:$SJ$8,'Graph Data'!BV$187,'PCO Log'!$E$4:$SJ$4,"&lt;&gt;Bid Package")</f>
        <v>0</v>
      </c>
      <c r="BW246" s="276">
        <f>SUMIFS('PCO Log'!$E69:$SJ69,'PCO Log'!$E$8:$SJ$8,'Graph Data'!BW$187,'PCO Log'!$E$4:$SJ$4,"&lt;&gt;Bid Package")</f>
        <v>0</v>
      </c>
    </row>
    <row r="247" spans="1:75" x14ac:dyDescent="0.25">
      <c r="A247" s="273" t="s">
        <v>608</v>
      </c>
      <c r="B247" s="273">
        <f>'PCO Log'!IP6</f>
        <v>0</v>
      </c>
      <c r="C247" s="273">
        <f>'PCO Log'!IP4</f>
        <v>0</v>
      </c>
      <c r="D247" s="273">
        <f>'PCO Log'!IP7</f>
        <v>0</v>
      </c>
      <c r="E247" s="273">
        <f>'PCO Log'!IP3</f>
        <v>0</v>
      </c>
      <c r="F247" s="276">
        <f>'PCO Log'!IP9</f>
        <v>0</v>
      </c>
      <c r="G247" s="277">
        <f>'PCO Log'!IP5</f>
        <v>0</v>
      </c>
      <c r="J247" s="279"/>
      <c r="O247" s="273" t="str">
        <f t="shared" si="4"/>
        <v xml:space="preserve">Furnishings </v>
      </c>
      <c r="P247" s="276">
        <f>SUMIFS('PCO Log'!$E70:$SJ70,'PCO Log'!$E$8:$SJ$8,'Graph Data'!P$187,'PCO Log'!$E$4:$SJ$4,"&lt;&gt;Bid Package")</f>
        <v>0</v>
      </c>
      <c r="Q247" s="276">
        <f>SUMIFS('PCO Log'!$E70:$SJ70,'PCO Log'!$E$8:$SJ$8,'Graph Data'!Q$187,'PCO Log'!$E$4:$SJ$4,"&lt;&gt;Bid Package")</f>
        <v>0</v>
      </c>
      <c r="R247" s="276">
        <f>SUMIFS('PCO Log'!$E70:$SJ70,'PCO Log'!$E$8:$SJ$8,'Graph Data'!R$187,'PCO Log'!$E$4:$SJ$4,"&lt;&gt;Bid Package")</f>
        <v>0</v>
      </c>
      <c r="S247" s="276">
        <f>SUMIFS('PCO Log'!$E70:$SJ70,'PCO Log'!$E$8:$SJ$8,'Graph Data'!S$187,'PCO Log'!$E$4:$SJ$4,"&lt;&gt;Bid Package")</f>
        <v>0</v>
      </c>
      <c r="T247" s="276">
        <f>SUMIFS('PCO Log'!$E70:$SJ70,'PCO Log'!$E$8:$SJ$8,'Graph Data'!T$187,'PCO Log'!$E$4:$SJ$4,"&lt;&gt;Bid Package")</f>
        <v>0</v>
      </c>
      <c r="U247" s="276">
        <f>SUMIFS('PCO Log'!$E70:$SJ70,'PCO Log'!$E$8:$SJ$8,'Graph Data'!U$187,'PCO Log'!$E$4:$SJ$4,"&lt;&gt;Bid Package")</f>
        <v>0</v>
      </c>
      <c r="V247" s="276">
        <f>SUMIFS('PCO Log'!$E70:$SJ70,'PCO Log'!$E$8:$SJ$8,'Graph Data'!V$187,'PCO Log'!$E$4:$SJ$4,"&lt;&gt;Bid Package")</f>
        <v>0</v>
      </c>
      <c r="W247" s="276">
        <f>SUMIFS('PCO Log'!$E70:$SJ70,'PCO Log'!$E$8:$SJ$8,'Graph Data'!W$187,'PCO Log'!$E$4:$SJ$4,"&lt;&gt;Bid Package")</f>
        <v>0</v>
      </c>
      <c r="X247" s="276">
        <f>SUMIFS('PCO Log'!$E70:$SJ70,'PCO Log'!$E$8:$SJ$8,'Graph Data'!X$187,'PCO Log'!$E$4:$SJ$4,"&lt;&gt;Bid Package")</f>
        <v>0</v>
      </c>
      <c r="Y247" s="276">
        <f>SUMIFS('PCO Log'!$E70:$SJ70,'PCO Log'!$E$8:$SJ$8,'Graph Data'!Y$187,'PCO Log'!$E$4:$SJ$4,"&lt;&gt;Bid Package")</f>
        <v>0</v>
      </c>
      <c r="Z247" s="276">
        <f>SUMIFS('PCO Log'!$E70:$SJ70,'PCO Log'!$E$8:$SJ$8,'Graph Data'!Z$187,'PCO Log'!$E$4:$SJ$4,"&lt;&gt;Bid Package")</f>
        <v>0</v>
      </c>
      <c r="AA247" s="276">
        <f>SUMIFS('PCO Log'!$E70:$SJ70,'PCO Log'!$E$8:$SJ$8,'Graph Data'!AA$187,'PCO Log'!$E$4:$SJ$4,"&lt;&gt;Bid Package")</f>
        <v>0</v>
      </c>
      <c r="AB247" s="276">
        <f>SUMIFS('PCO Log'!$E70:$SJ70,'PCO Log'!$E$8:$SJ$8,'Graph Data'!AB$187,'PCO Log'!$E$4:$SJ$4,"&lt;&gt;Bid Package")</f>
        <v>0</v>
      </c>
      <c r="AC247" s="276">
        <f>SUMIFS('PCO Log'!$E70:$SJ70,'PCO Log'!$E$8:$SJ$8,'Graph Data'!AC$187,'PCO Log'!$E$4:$SJ$4,"&lt;&gt;Bid Package")</f>
        <v>0</v>
      </c>
      <c r="AD247" s="276">
        <f>SUMIFS('PCO Log'!$E70:$SJ70,'PCO Log'!$E$8:$SJ$8,'Graph Data'!AD$187,'PCO Log'!$E$4:$SJ$4,"&lt;&gt;Bid Package")</f>
        <v>0</v>
      </c>
      <c r="AE247" s="276">
        <f>SUMIFS('PCO Log'!$E70:$SJ70,'PCO Log'!$E$8:$SJ$8,'Graph Data'!AE$187,'PCO Log'!$E$4:$SJ$4,"&lt;&gt;Bid Package")</f>
        <v>0</v>
      </c>
      <c r="AF247" s="276">
        <f>SUMIFS('PCO Log'!$E70:$SJ70,'PCO Log'!$E$8:$SJ$8,'Graph Data'!AF$187,'PCO Log'!$E$4:$SJ$4,"&lt;&gt;Bid Package")</f>
        <v>0</v>
      </c>
      <c r="AG247" s="276">
        <f>SUMIFS('PCO Log'!$E70:$SJ70,'PCO Log'!$E$8:$SJ$8,'Graph Data'!AG$187,'PCO Log'!$E$4:$SJ$4,"&lt;&gt;Bid Package")</f>
        <v>0</v>
      </c>
      <c r="AH247" s="276">
        <f>SUMIFS('PCO Log'!$E70:$SJ70,'PCO Log'!$E$8:$SJ$8,'Graph Data'!AH$187,'PCO Log'!$E$4:$SJ$4,"&lt;&gt;Bid Package")</f>
        <v>0</v>
      </c>
      <c r="AI247" s="276">
        <f>SUMIFS('PCO Log'!$E70:$SJ70,'PCO Log'!$E$8:$SJ$8,'Graph Data'!AI$187,'PCO Log'!$E$4:$SJ$4,"&lt;&gt;Bid Package")</f>
        <v>0</v>
      </c>
      <c r="AJ247" s="276">
        <f>SUMIFS('PCO Log'!$E70:$SJ70,'PCO Log'!$E$8:$SJ$8,'Graph Data'!AJ$187,'PCO Log'!$E$4:$SJ$4,"&lt;&gt;Bid Package")</f>
        <v>0</v>
      </c>
      <c r="AK247" s="276">
        <f>SUMIFS('PCO Log'!$E70:$SJ70,'PCO Log'!$E$8:$SJ$8,'Graph Data'!AK$187,'PCO Log'!$E$4:$SJ$4,"&lt;&gt;Bid Package")</f>
        <v>0</v>
      </c>
      <c r="AL247" s="276">
        <f>SUMIFS('PCO Log'!$E70:$SJ70,'PCO Log'!$E$8:$SJ$8,'Graph Data'!AL$187,'PCO Log'!$E$4:$SJ$4,"&lt;&gt;Bid Package")</f>
        <v>0</v>
      </c>
      <c r="AM247" s="276">
        <f>SUMIFS('PCO Log'!$E70:$SJ70,'PCO Log'!$E$8:$SJ$8,'Graph Data'!AM$187,'PCO Log'!$E$4:$SJ$4,"&lt;&gt;Bid Package")</f>
        <v>0</v>
      </c>
      <c r="AN247" s="276">
        <f>SUMIFS('PCO Log'!$E70:$SJ70,'PCO Log'!$E$8:$SJ$8,'Graph Data'!AN$187,'PCO Log'!$E$4:$SJ$4,"&lt;&gt;Bid Package")</f>
        <v>0</v>
      </c>
      <c r="AO247" s="276">
        <f>SUMIFS('PCO Log'!$E70:$SJ70,'PCO Log'!$E$8:$SJ$8,'Graph Data'!AO$187,'PCO Log'!$E$4:$SJ$4,"&lt;&gt;Bid Package")</f>
        <v>0</v>
      </c>
      <c r="AP247" s="276">
        <f>SUMIFS('PCO Log'!$E70:$SJ70,'PCO Log'!$E$8:$SJ$8,'Graph Data'!AP$187,'PCO Log'!$E$4:$SJ$4,"&lt;&gt;Bid Package")</f>
        <v>0</v>
      </c>
      <c r="AQ247" s="276">
        <f>SUMIFS('PCO Log'!$E70:$SJ70,'PCO Log'!$E$8:$SJ$8,'Graph Data'!AQ$187,'PCO Log'!$E$4:$SJ$4,"&lt;&gt;Bid Package")</f>
        <v>0</v>
      </c>
      <c r="AR247" s="276">
        <f>SUMIFS('PCO Log'!$E70:$SJ70,'PCO Log'!$E$8:$SJ$8,'Graph Data'!AR$187,'PCO Log'!$E$4:$SJ$4,"&lt;&gt;Bid Package")</f>
        <v>0</v>
      </c>
      <c r="AS247" s="276">
        <f>SUMIFS('PCO Log'!$E70:$SJ70,'PCO Log'!$E$8:$SJ$8,'Graph Data'!AS$187,'PCO Log'!$E$4:$SJ$4,"&lt;&gt;Bid Package")</f>
        <v>0</v>
      </c>
      <c r="AT247" s="276">
        <f>SUMIFS('PCO Log'!$E70:$SJ70,'PCO Log'!$E$8:$SJ$8,'Graph Data'!AT$187,'PCO Log'!$E$4:$SJ$4,"&lt;&gt;Bid Package")</f>
        <v>0</v>
      </c>
      <c r="AU247" s="276">
        <f>SUMIFS('PCO Log'!$E70:$SJ70,'PCO Log'!$E$8:$SJ$8,'Graph Data'!AU$187,'PCO Log'!$E$4:$SJ$4,"&lt;&gt;Bid Package")</f>
        <v>0</v>
      </c>
      <c r="AV247" s="276">
        <f>SUMIFS('PCO Log'!$E70:$SJ70,'PCO Log'!$E$8:$SJ$8,'Graph Data'!AV$187,'PCO Log'!$E$4:$SJ$4,"&lt;&gt;Bid Package")</f>
        <v>0</v>
      </c>
      <c r="AW247" s="276">
        <f>SUMIFS('PCO Log'!$E70:$SJ70,'PCO Log'!$E$8:$SJ$8,'Graph Data'!AW$187,'PCO Log'!$E$4:$SJ$4,"&lt;&gt;Bid Package")</f>
        <v>0</v>
      </c>
      <c r="AX247" s="276">
        <f>SUMIFS('PCO Log'!$E70:$SJ70,'PCO Log'!$E$8:$SJ$8,'Graph Data'!AX$187,'PCO Log'!$E$4:$SJ$4,"&lt;&gt;Bid Package")</f>
        <v>0</v>
      </c>
      <c r="AY247" s="276">
        <f>SUMIFS('PCO Log'!$E70:$SJ70,'PCO Log'!$E$8:$SJ$8,'Graph Data'!AY$187,'PCO Log'!$E$4:$SJ$4,"&lt;&gt;Bid Package")</f>
        <v>0</v>
      </c>
      <c r="AZ247" s="276">
        <f>SUMIFS('PCO Log'!$E70:$SJ70,'PCO Log'!$E$8:$SJ$8,'Graph Data'!AZ$187,'PCO Log'!$E$4:$SJ$4,"&lt;&gt;Bid Package")</f>
        <v>0</v>
      </c>
      <c r="BA247" s="276">
        <f>SUMIFS('PCO Log'!$E70:$SJ70,'PCO Log'!$E$8:$SJ$8,'Graph Data'!BA$187,'PCO Log'!$E$4:$SJ$4,"&lt;&gt;Bid Package")</f>
        <v>0</v>
      </c>
      <c r="BB247" s="276">
        <f>SUMIFS('PCO Log'!$E70:$SJ70,'PCO Log'!$E$8:$SJ$8,'Graph Data'!BB$187,'PCO Log'!$E$4:$SJ$4,"&lt;&gt;Bid Package")</f>
        <v>0</v>
      </c>
      <c r="BC247" s="276">
        <f>SUMIFS('PCO Log'!$E70:$SJ70,'PCO Log'!$E$8:$SJ$8,'Graph Data'!BC$187,'PCO Log'!$E$4:$SJ$4,"&lt;&gt;Bid Package")</f>
        <v>0</v>
      </c>
      <c r="BD247" s="276">
        <f>SUMIFS('PCO Log'!$E70:$SJ70,'PCO Log'!$E$8:$SJ$8,'Graph Data'!BD$187,'PCO Log'!$E$4:$SJ$4,"&lt;&gt;Bid Package")</f>
        <v>0</v>
      </c>
      <c r="BE247" s="276">
        <f>SUMIFS('PCO Log'!$E70:$SJ70,'PCO Log'!$E$8:$SJ$8,'Graph Data'!BE$187,'PCO Log'!$E$4:$SJ$4,"&lt;&gt;Bid Package")</f>
        <v>0</v>
      </c>
      <c r="BF247" s="276">
        <f>SUMIFS('PCO Log'!$E70:$SJ70,'PCO Log'!$E$8:$SJ$8,'Graph Data'!BF$187,'PCO Log'!$E$4:$SJ$4,"&lt;&gt;Bid Package")</f>
        <v>0</v>
      </c>
      <c r="BG247" s="276">
        <f>SUMIFS('PCO Log'!$E70:$SJ70,'PCO Log'!$E$8:$SJ$8,'Graph Data'!BG$187,'PCO Log'!$E$4:$SJ$4,"&lt;&gt;Bid Package")</f>
        <v>0</v>
      </c>
      <c r="BH247" s="276">
        <f>SUMIFS('PCO Log'!$E70:$SJ70,'PCO Log'!$E$8:$SJ$8,'Graph Data'!BH$187,'PCO Log'!$E$4:$SJ$4,"&lt;&gt;Bid Package")</f>
        <v>0</v>
      </c>
      <c r="BI247" s="276">
        <f>SUMIFS('PCO Log'!$E70:$SJ70,'PCO Log'!$E$8:$SJ$8,'Graph Data'!BI$187,'PCO Log'!$E$4:$SJ$4,"&lt;&gt;Bid Package")</f>
        <v>0</v>
      </c>
      <c r="BJ247" s="276">
        <f>SUMIFS('PCO Log'!$E70:$SJ70,'PCO Log'!$E$8:$SJ$8,'Graph Data'!BJ$187,'PCO Log'!$E$4:$SJ$4,"&lt;&gt;Bid Package")</f>
        <v>0</v>
      </c>
      <c r="BK247" s="276">
        <f>SUMIFS('PCO Log'!$E70:$SJ70,'PCO Log'!$E$8:$SJ$8,'Graph Data'!BK$187,'PCO Log'!$E$4:$SJ$4,"&lt;&gt;Bid Package")</f>
        <v>0</v>
      </c>
      <c r="BL247" s="276">
        <f>SUMIFS('PCO Log'!$E70:$SJ70,'PCO Log'!$E$8:$SJ$8,'Graph Data'!BL$187,'PCO Log'!$E$4:$SJ$4,"&lt;&gt;Bid Package")</f>
        <v>0</v>
      </c>
      <c r="BM247" s="276">
        <f>SUMIFS('PCO Log'!$E70:$SJ70,'PCO Log'!$E$8:$SJ$8,'Graph Data'!BM$187,'PCO Log'!$E$4:$SJ$4,"&lt;&gt;Bid Package")</f>
        <v>0</v>
      </c>
      <c r="BN247" s="276">
        <f>SUMIFS('PCO Log'!$E70:$SJ70,'PCO Log'!$E$8:$SJ$8,'Graph Data'!BN$187,'PCO Log'!$E$4:$SJ$4,"&lt;&gt;Bid Package")</f>
        <v>0</v>
      </c>
      <c r="BO247" s="276">
        <f>SUMIFS('PCO Log'!$E70:$SJ70,'PCO Log'!$E$8:$SJ$8,'Graph Data'!BO$187,'PCO Log'!$E$4:$SJ$4,"&lt;&gt;Bid Package")</f>
        <v>0</v>
      </c>
      <c r="BP247" s="276">
        <f>SUMIFS('PCO Log'!$E70:$SJ70,'PCO Log'!$E$8:$SJ$8,'Graph Data'!BP$187,'PCO Log'!$E$4:$SJ$4,"&lt;&gt;Bid Package")</f>
        <v>0</v>
      </c>
      <c r="BQ247" s="276">
        <f>SUMIFS('PCO Log'!$E70:$SJ70,'PCO Log'!$E$8:$SJ$8,'Graph Data'!BQ$187,'PCO Log'!$E$4:$SJ$4,"&lt;&gt;Bid Package")</f>
        <v>0</v>
      </c>
      <c r="BR247" s="276">
        <f>SUMIFS('PCO Log'!$E70:$SJ70,'PCO Log'!$E$8:$SJ$8,'Graph Data'!BR$187,'PCO Log'!$E$4:$SJ$4,"&lt;&gt;Bid Package")</f>
        <v>0</v>
      </c>
      <c r="BS247" s="276">
        <f>SUMIFS('PCO Log'!$E70:$SJ70,'PCO Log'!$E$8:$SJ$8,'Graph Data'!BS$187,'PCO Log'!$E$4:$SJ$4,"&lt;&gt;Bid Package")</f>
        <v>0</v>
      </c>
      <c r="BT247" s="276">
        <f>SUMIFS('PCO Log'!$E70:$SJ70,'PCO Log'!$E$8:$SJ$8,'Graph Data'!BT$187,'PCO Log'!$E$4:$SJ$4,"&lt;&gt;Bid Package")</f>
        <v>0</v>
      </c>
      <c r="BU247" s="276">
        <f>SUMIFS('PCO Log'!$E70:$SJ70,'PCO Log'!$E$8:$SJ$8,'Graph Data'!BU$187,'PCO Log'!$E$4:$SJ$4,"&lt;&gt;Bid Package")</f>
        <v>0</v>
      </c>
      <c r="BV247" s="276">
        <f>SUMIFS('PCO Log'!$E70:$SJ70,'PCO Log'!$E$8:$SJ$8,'Graph Data'!BV$187,'PCO Log'!$E$4:$SJ$4,"&lt;&gt;Bid Package")</f>
        <v>0</v>
      </c>
      <c r="BW247" s="276">
        <f>SUMIFS('PCO Log'!$E70:$SJ70,'PCO Log'!$E$8:$SJ$8,'Graph Data'!BW$187,'PCO Log'!$E$4:$SJ$4,"&lt;&gt;Bid Package")</f>
        <v>0</v>
      </c>
    </row>
    <row r="248" spans="1:75" x14ac:dyDescent="0.25">
      <c r="A248" s="273" t="s">
        <v>609</v>
      </c>
      <c r="B248" s="273">
        <f>'PCO Log'!IQ6</f>
        <v>0</v>
      </c>
      <c r="C248" s="273">
        <f>'PCO Log'!IQ4</f>
        <v>0</v>
      </c>
      <c r="D248" s="273">
        <f>'PCO Log'!IQ7</f>
        <v>0</v>
      </c>
      <c r="E248" s="273">
        <f>'PCO Log'!IQ3</f>
        <v>0</v>
      </c>
      <c r="F248" s="276">
        <f>'PCO Log'!IQ9</f>
        <v>0</v>
      </c>
      <c r="G248" s="277">
        <f>'PCO Log'!IQ5</f>
        <v>0</v>
      </c>
      <c r="J248" s="279"/>
      <c r="O248" s="273" t="str">
        <f t="shared" si="4"/>
        <v>Window Coverings</v>
      </c>
      <c r="P248" s="276">
        <f>SUMIFS('PCO Log'!$E71:$SJ71,'PCO Log'!$E$8:$SJ$8,'Graph Data'!P$187,'PCO Log'!$E$4:$SJ$4,"&lt;&gt;Bid Package")</f>
        <v>0</v>
      </c>
      <c r="Q248" s="276">
        <f>SUMIFS('PCO Log'!$E71:$SJ71,'PCO Log'!$E$8:$SJ$8,'Graph Data'!Q$187,'PCO Log'!$E$4:$SJ$4,"&lt;&gt;Bid Package")</f>
        <v>0</v>
      </c>
      <c r="R248" s="276">
        <f>SUMIFS('PCO Log'!$E71:$SJ71,'PCO Log'!$E$8:$SJ$8,'Graph Data'!R$187,'PCO Log'!$E$4:$SJ$4,"&lt;&gt;Bid Package")</f>
        <v>0</v>
      </c>
      <c r="S248" s="276">
        <f>SUMIFS('PCO Log'!$E71:$SJ71,'PCO Log'!$E$8:$SJ$8,'Graph Data'!S$187,'PCO Log'!$E$4:$SJ$4,"&lt;&gt;Bid Package")</f>
        <v>0</v>
      </c>
      <c r="T248" s="276">
        <f>SUMIFS('PCO Log'!$E71:$SJ71,'PCO Log'!$E$8:$SJ$8,'Graph Data'!T$187,'PCO Log'!$E$4:$SJ$4,"&lt;&gt;Bid Package")</f>
        <v>0</v>
      </c>
      <c r="U248" s="276">
        <f>SUMIFS('PCO Log'!$E71:$SJ71,'PCO Log'!$E$8:$SJ$8,'Graph Data'!U$187,'PCO Log'!$E$4:$SJ$4,"&lt;&gt;Bid Package")</f>
        <v>0</v>
      </c>
      <c r="V248" s="276">
        <f>SUMIFS('PCO Log'!$E71:$SJ71,'PCO Log'!$E$8:$SJ$8,'Graph Data'!V$187,'PCO Log'!$E$4:$SJ$4,"&lt;&gt;Bid Package")</f>
        <v>0</v>
      </c>
      <c r="W248" s="276">
        <f>SUMIFS('PCO Log'!$E71:$SJ71,'PCO Log'!$E$8:$SJ$8,'Graph Data'!W$187,'PCO Log'!$E$4:$SJ$4,"&lt;&gt;Bid Package")</f>
        <v>0</v>
      </c>
      <c r="X248" s="276">
        <f>SUMIFS('PCO Log'!$E71:$SJ71,'PCO Log'!$E$8:$SJ$8,'Graph Data'!X$187,'PCO Log'!$E$4:$SJ$4,"&lt;&gt;Bid Package")</f>
        <v>0</v>
      </c>
      <c r="Y248" s="276">
        <f>SUMIFS('PCO Log'!$E71:$SJ71,'PCO Log'!$E$8:$SJ$8,'Graph Data'!Y$187,'PCO Log'!$E$4:$SJ$4,"&lt;&gt;Bid Package")</f>
        <v>0</v>
      </c>
      <c r="Z248" s="276">
        <f>SUMIFS('PCO Log'!$E71:$SJ71,'PCO Log'!$E$8:$SJ$8,'Graph Data'!Z$187,'PCO Log'!$E$4:$SJ$4,"&lt;&gt;Bid Package")</f>
        <v>0</v>
      </c>
      <c r="AA248" s="276">
        <f>SUMIFS('PCO Log'!$E71:$SJ71,'PCO Log'!$E$8:$SJ$8,'Graph Data'!AA$187,'PCO Log'!$E$4:$SJ$4,"&lt;&gt;Bid Package")</f>
        <v>0</v>
      </c>
      <c r="AB248" s="276">
        <f>SUMIFS('PCO Log'!$E71:$SJ71,'PCO Log'!$E$8:$SJ$8,'Graph Data'!AB$187,'PCO Log'!$E$4:$SJ$4,"&lt;&gt;Bid Package")</f>
        <v>0</v>
      </c>
      <c r="AC248" s="276">
        <f>SUMIFS('PCO Log'!$E71:$SJ71,'PCO Log'!$E$8:$SJ$8,'Graph Data'!AC$187,'PCO Log'!$E$4:$SJ$4,"&lt;&gt;Bid Package")</f>
        <v>0</v>
      </c>
      <c r="AD248" s="276">
        <f>SUMIFS('PCO Log'!$E71:$SJ71,'PCO Log'!$E$8:$SJ$8,'Graph Data'!AD$187,'PCO Log'!$E$4:$SJ$4,"&lt;&gt;Bid Package")</f>
        <v>0</v>
      </c>
      <c r="AE248" s="276">
        <f>SUMIFS('PCO Log'!$E71:$SJ71,'PCO Log'!$E$8:$SJ$8,'Graph Data'!AE$187,'PCO Log'!$E$4:$SJ$4,"&lt;&gt;Bid Package")</f>
        <v>0</v>
      </c>
      <c r="AF248" s="276">
        <f>SUMIFS('PCO Log'!$E71:$SJ71,'PCO Log'!$E$8:$SJ$8,'Graph Data'!AF$187,'PCO Log'!$E$4:$SJ$4,"&lt;&gt;Bid Package")</f>
        <v>0</v>
      </c>
      <c r="AG248" s="276">
        <f>SUMIFS('PCO Log'!$E71:$SJ71,'PCO Log'!$E$8:$SJ$8,'Graph Data'!AG$187,'PCO Log'!$E$4:$SJ$4,"&lt;&gt;Bid Package")</f>
        <v>0</v>
      </c>
      <c r="AH248" s="276">
        <f>SUMIFS('PCO Log'!$E71:$SJ71,'PCO Log'!$E$8:$SJ$8,'Graph Data'!AH$187,'PCO Log'!$E$4:$SJ$4,"&lt;&gt;Bid Package")</f>
        <v>0</v>
      </c>
      <c r="AI248" s="276">
        <f>SUMIFS('PCO Log'!$E71:$SJ71,'PCO Log'!$E$8:$SJ$8,'Graph Data'!AI$187,'PCO Log'!$E$4:$SJ$4,"&lt;&gt;Bid Package")</f>
        <v>0</v>
      </c>
      <c r="AJ248" s="276">
        <f>SUMIFS('PCO Log'!$E71:$SJ71,'PCO Log'!$E$8:$SJ$8,'Graph Data'!AJ$187,'PCO Log'!$E$4:$SJ$4,"&lt;&gt;Bid Package")</f>
        <v>0</v>
      </c>
      <c r="AK248" s="276">
        <f>SUMIFS('PCO Log'!$E71:$SJ71,'PCO Log'!$E$8:$SJ$8,'Graph Data'!AK$187,'PCO Log'!$E$4:$SJ$4,"&lt;&gt;Bid Package")</f>
        <v>0</v>
      </c>
      <c r="AL248" s="276">
        <f>SUMIFS('PCO Log'!$E71:$SJ71,'PCO Log'!$E$8:$SJ$8,'Graph Data'!AL$187,'PCO Log'!$E$4:$SJ$4,"&lt;&gt;Bid Package")</f>
        <v>0</v>
      </c>
      <c r="AM248" s="276">
        <f>SUMIFS('PCO Log'!$E71:$SJ71,'PCO Log'!$E$8:$SJ$8,'Graph Data'!AM$187,'PCO Log'!$E$4:$SJ$4,"&lt;&gt;Bid Package")</f>
        <v>0</v>
      </c>
      <c r="AN248" s="276">
        <f>SUMIFS('PCO Log'!$E71:$SJ71,'PCO Log'!$E$8:$SJ$8,'Graph Data'!AN$187,'PCO Log'!$E$4:$SJ$4,"&lt;&gt;Bid Package")</f>
        <v>0</v>
      </c>
      <c r="AO248" s="276">
        <f>SUMIFS('PCO Log'!$E71:$SJ71,'PCO Log'!$E$8:$SJ$8,'Graph Data'!AO$187,'PCO Log'!$E$4:$SJ$4,"&lt;&gt;Bid Package")</f>
        <v>0</v>
      </c>
      <c r="AP248" s="276">
        <f>SUMIFS('PCO Log'!$E71:$SJ71,'PCO Log'!$E$8:$SJ$8,'Graph Data'!AP$187,'PCO Log'!$E$4:$SJ$4,"&lt;&gt;Bid Package")</f>
        <v>0</v>
      </c>
      <c r="AQ248" s="276">
        <f>SUMIFS('PCO Log'!$E71:$SJ71,'PCO Log'!$E$8:$SJ$8,'Graph Data'!AQ$187,'PCO Log'!$E$4:$SJ$4,"&lt;&gt;Bid Package")</f>
        <v>0</v>
      </c>
      <c r="AR248" s="276">
        <f>SUMIFS('PCO Log'!$E71:$SJ71,'PCO Log'!$E$8:$SJ$8,'Graph Data'!AR$187,'PCO Log'!$E$4:$SJ$4,"&lt;&gt;Bid Package")</f>
        <v>0</v>
      </c>
      <c r="AS248" s="276">
        <f>SUMIFS('PCO Log'!$E71:$SJ71,'PCO Log'!$E$8:$SJ$8,'Graph Data'!AS$187,'PCO Log'!$E$4:$SJ$4,"&lt;&gt;Bid Package")</f>
        <v>0</v>
      </c>
      <c r="AT248" s="276">
        <f>SUMIFS('PCO Log'!$E71:$SJ71,'PCO Log'!$E$8:$SJ$8,'Graph Data'!AT$187,'PCO Log'!$E$4:$SJ$4,"&lt;&gt;Bid Package")</f>
        <v>0</v>
      </c>
      <c r="AU248" s="276">
        <f>SUMIFS('PCO Log'!$E71:$SJ71,'PCO Log'!$E$8:$SJ$8,'Graph Data'!AU$187,'PCO Log'!$E$4:$SJ$4,"&lt;&gt;Bid Package")</f>
        <v>0</v>
      </c>
      <c r="AV248" s="276">
        <f>SUMIFS('PCO Log'!$E71:$SJ71,'PCO Log'!$E$8:$SJ$8,'Graph Data'!AV$187,'PCO Log'!$E$4:$SJ$4,"&lt;&gt;Bid Package")</f>
        <v>0</v>
      </c>
      <c r="AW248" s="276">
        <f>SUMIFS('PCO Log'!$E71:$SJ71,'PCO Log'!$E$8:$SJ$8,'Graph Data'!AW$187,'PCO Log'!$E$4:$SJ$4,"&lt;&gt;Bid Package")</f>
        <v>0</v>
      </c>
      <c r="AX248" s="276">
        <f>SUMIFS('PCO Log'!$E71:$SJ71,'PCO Log'!$E$8:$SJ$8,'Graph Data'!AX$187,'PCO Log'!$E$4:$SJ$4,"&lt;&gt;Bid Package")</f>
        <v>0</v>
      </c>
      <c r="AY248" s="276">
        <f>SUMIFS('PCO Log'!$E71:$SJ71,'PCO Log'!$E$8:$SJ$8,'Graph Data'!AY$187,'PCO Log'!$E$4:$SJ$4,"&lt;&gt;Bid Package")</f>
        <v>0</v>
      </c>
      <c r="AZ248" s="276">
        <f>SUMIFS('PCO Log'!$E71:$SJ71,'PCO Log'!$E$8:$SJ$8,'Graph Data'!AZ$187,'PCO Log'!$E$4:$SJ$4,"&lt;&gt;Bid Package")</f>
        <v>0</v>
      </c>
      <c r="BA248" s="276">
        <f>SUMIFS('PCO Log'!$E71:$SJ71,'PCO Log'!$E$8:$SJ$8,'Graph Data'!BA$187,'PCO Log'!$E$4:$SJ$4,"&lt;&gt;Bid Package")</f>
        <v>0</v>
      </c>
      <c r="BB248" s="276">
        <f>SUMIFS('PCO Log'!$E71:$SJ71,'PCO Log'!$E$8:$SJ$8,'Graph Data'!BB$187,'PCO Log'!$E$4:$SJ$4,"&lt;&gt;Bid Package")</f>
        <v>0</v>
      </c>
      <c r="BC248" s="276">
        <f>SUMIFS('PCO Log'!$E71:$SJ71,'PCO Log'!$E$8:$SJ$8,'Graph Data'!BC$187,'PCO Log'!$E$4:$SJ$4,"&lt;&gt;Bid Package")</f>
        <v>0</v>
      </c>
      <c r="BD248" s="276">
        <f>SUMIFS('PCO Log'!$E71:$SJ71,'PCO Log'!$E$8:$SJ$8,'Graph Data'!BD$187,'PCO Log'!$E$4:$SJ$4,"&lt;&gt;Bid Package")</f>
        <v>0</v>
      </c>
      <c r="BE248" s="276">
        <f>SUMIFS('PCO Log'!$E71:$SJ71,'PCO Log'!$E$8:$SJ$8,'Graph Data'!BE$187,'PCO Log'!$E$4:$SJ$4,"&lt;&gt;Bid Package")</f>
        <v>0</v>
      </c>
      <c r="BF248" s="276">
        <f>SUMIFS('PCO Log'!$E71:$SJ71,'PCO Log'!$E$8:$SJ$8,'Graph Data'!BF$187,'PCO Log'!$E$4:$SJ$4,"&lt;&gt;Bid Package")</f>
        <v>0</v>
      </c>
      <c r="BG248" s="276">
        <f>SUMIFS('PCO Log'!$E71:$SJ71,'PCO Log'!$E$8:$SJ$8,'Graph Data'!BG$187,'PCO Log'!$E$4:$SJ$4,"&lt;&gt;Bid Package")</f>
        <v>0</v>
      </c>
      <c r="BH248" s="276">
        <f>SUMIFS('PCO Log'!$E71:$SJ71,'PCO Log'!$E$8:$SJ$8,'Graph Data'!BH$187,'PCO Log'!$E$4:$SJ$4,"&lt;&gt;Bid Package")</f>
        <v>0</v>
      </c>
      <c r="BI248" s="276">
        <f>SUMIFS('PCO Log'!$E71:$SJ71,'PCO Log'!$E$8:$SJ$8,'Graph Data'!BI$187,'PCO Log'!$E$4:$SJ$4,"&lt;&gt;Bid Package")</f>
        <v>0</v>
      </c>
      <c r="BJ248" s="276">
        <f>SUMIFS('PCO Log'!$E71:$SJ71,'PCO Log'!$E$8:$SJ$8,'Graph Data'!BJ$187,'PCO Log'!$E$4:$SJ$4,"&lt;&gt;Bid Package")</f>
        <v>0</v>
      </c>
      <c r="BK248" s="276">
        <f>SUMIFS('PCO Log'!$E71:$SJ71,'PCO Log'!$E$8:$SJ$8,'Graph Data'!BK$187,'PCO Log'!$E$4:$SJ$4,"&lt;&gt;Bid Package")</f>
        <v>0</v>
      </c>
      <c r="BL248" s="276">
        <f>SUMIFS('PCO Log'!$E71:$SJ71,'PCO Log'!$E$8:$SJ$8,'Graph Data'!BL$187,'PCO Log'!$E$4:$SJ$4,"&lt;&gt;Bid Package")</f>
        <v>0</v>
      </c>
      <c r="BM248" s="276">
        <f>SUMIFS('PCO Log'!$E71:$SJ71,'PCO Log'!$E$8:$SJ$8,'Graph Data'!BM$187,'PCO Log'!$E$4:$SJ$4,"&lt;&gt;Bid Package")</f>
        <v>0</v>
      </c>
      <c r="BN248" s="276">
        <f>SUMIFS('PCO Log'!$E71:$SJ71,'PCO Log'!$E$8:$SJ$8,'Graph Data'!BN$187,'PCO Log'!$E$4:$SJ$4,"&lt;&gt;Bid Package")</f>
        <v>0</v>
      </c>
      <c r="BO248" s="276">
        <f>SUMIFS('PCO Log'!$E71:$SJ71,'PCO Log'!$E$8:$SJ$8,'Graph Data'!BO$187,'PCO Log'!$E$4:$SJ$4,"&lt;&gt;Bid Package")</f>
        <v>0</v>
      </c>
      <c r="BP248" s="276">
        <f>SUMIFS('PCO Log'!$E71:$SJ71,'PCO Log'!$E$8:$SJ$8,'Graph Data'!BP$187,'PCO Log'!$E$4:$SJ$4,"&lt;&gt;Bid Package")</f>
        <v>0</v>
      </c>
      <c r="BQ248" s="276">
        <f>SUMIFS('PCO Log'!$E71:$SJ71,'PCO Log'!$E$8:$SJ$8,'Graph Data'!BQ$187,'PCO Log'!$E$4:$SJ$4,"&lt;&gt;Bid Package")</f>
        <v>0</v>
      </c>
      <c r="BR248" s="276">
        <f>SUMIFS('PCO Log'!$E71:$SJ71,'PCO Log'!$E$8:$SJ$8,'Graph Data'!BR$187,'PCO Log'!$E$4:$SJ$4,"&lt;&gt;Bid Package")</f>
        <v>0</v>
      </c>
      <c r="BS248" s="276">
        <f>SUMIFS('PCO Log'!$E71:$SJ71,'PCO Log'!$E$8:$SJ$8,'Graph Data'!BS$187,'PCO Log'!$E$4:$SJ$4,"&lt;&gt;Bid Package")</f>
        <v>0</v>
      </c>
      <c r="BT248" s="276">
        <f>SUMIFS('PCO Log'!$E71:$SJ71,'PCO Log'!$E$8:$SJ$8,'Graph Data'!BT$187,'PCO Log'!$E$4:$SJ$4,"&lt;&gt;Bid Package")</f>
        <v>0</v>
      </c>
      <c r="BU248" s="276">
        <f>SUMIFS('PCO Log'!$E71:$SJ71,'PCO Log'!$E$8:$SJ$8,'Graph Data'!BU$187,'PCO Log'!$E$4:$SJ$4,"&lt;&gt;Bid Package")</f>
        <v>0</v>
      </c>
      <c r="BV248" s="276">
        <f>SUMIFS('PCO Log'!$E71:$SJ71,'PCO Log'!$E$8:$SJ$8,'Graph Data'!BV$187,'PCO Log'!$E$4:$SJ$4,"&lt;&gt;Bid Package")</f>
        <v>0</v>
      </c>
      <c r="BW248" s="276">
        <f>SUMIFS('PCO Log'!$E71:$SJ71,'PCO Log'!$E$8:$SJ$8,'Graph Data'!BW$187,'PCO Log'!$E$4:$SJ$4,"&lt;&gt;Bid Package")</f>
        <v>0</v>
      </c>
    </row>
    <row r="249" spans="1:75" x14ac:dyDescent="0.25">
      <c r="A249" s="273" t="s">
        <v>610</v>
      </c>
      <c r="B249" s="273">
        <f>'PCO Log'!IR6</f>
        <v>0</v>
      </c>
      <c r="C249" s="273">
        <f>'PCO Log'!IR4</f>
        <v>0</v>
      </c>
      <c r="D249" s="273">
        <f>'PCO Log'!IR7</f>
        <v>0</v>
      </c>
      <c r="E249" s="273">
        <f>'PCO Log'!IR3</f>
        <v>0</v>
      </c>
      <c r="F249" s="276">
        <f>'PCO Log'!IR9</f>
        <v>0</v>
      </c>
      <c r="G249" s="277">
        <f>'PCO Log'!IR5</f>
        <v>0</v>
      </c>
      <c r="J249" s="279"/>
      <c r="O249" s="273" t="str">
        <f t="shared" si="4"/>
        <v>Fixed Seating</v>
      </c>
      <c r="P249" s="276">
        <f>SUMIFS('PCO Log'!$E72:$SJ72,'PCO Log'!$E$8:$SJ$8,'Graph Data'!P$187,'PCO Log'!$E$4:$SJ$4,"&lt;&gt;Bid Package")</f>
        <v>0</v>
      </c>
      <c r="Q249" s="276">
        <f>SUMIFS('PCO Log'!$E72:$SJ72,'PCO Log'!$E$8:$SJ$8,'Graph Data'!Q$187,'PCO Log'!$E$4:$SJ$4,"&lt;&gt;Bid Package")</f>
        <v>0</v>
      </c>
      <c r="R249" s="276">
        <f>SUMIFS('PCO Log'!$E72:$SJ72,'PCO Log'!$E$8:$SJ$8,'Graph Data'!R$187,'PCO Log'!$E$4:$SJ$4,"&lt;&gt;Bid Package")</f>
        <v>0</v>
      </c>
      <c r="S249" s="276">
        <f>SUMIFS('PCO Log'!$E72:$SJ72,'PCO Log'!$E$8:$SJ$8,'Graph Data'!S$187,'PCO Log'!$E$4:$SJ$4,"&lt;&gt;Bid Package")</f>
        <v>0</v>
      </c>
      <c r="T249" s="276">
        <f>SUMIFS('PCO Log'!$E72:$SJ72,'PCO Log'!$E$8:$SJ$8,'Graph Data'!T$187,'PCO Log'!$E$4:$SJ$4,"&lt;&gt;Bid Package")</f>
        <v>0</v>
      </c>
      <c r="U249" s="276">
        <f>SUMIFS('PCO Log'!$E72:$SJ72,'PCO Log'!$E$8:$SJ$8,'Graph Data'!U$187,'PCO Log'!$E$4:$SJ$4,"&lt;&gt;Bid Package")</f>
        <v>0</v>
      </c>
      <c r="V249" s="276">
        <f>SUMIFS('PCO Log'!$E72:$SJ72,'PCO Log'!$E$8:$SJ$8,'Graph Data'!V$187,'PCO Log'!$E$4:$SJ$4,"&lt;&gt;Bid Package")</f>
        <v>0</v>
      </c>
      <c r="W249" s="276">
        <f>SUMIFS('PCO Log'!$E72:$SJ72,'PCO Log'!$E$8:$SJ$8,'Graph Data'!W$187,'PCO Log'!$E$4:$SJ$4,"&lt;&gt;Bid Package")</f>
        <v>0</v>
      </c>
      <c r="X249" s="276">
        <f>SUMIFS('PCO Log'!$E72:$SJ72,'PCO Log'!$E$8:$SJ$8,'Graph Data'!X$187,'PCO Log'!$E$4:$SJ$4,"&lt;&gt;Bid Package")</f>
        <v>0</v>
      </c>
      <c r="Y249" s="276">
        <f>SUMIFS('PCO Log'!$E72:$SJ72,'PCO Log'!$E$8:$SJ$8,'Graph Data'!Y$187,'PCO Log'!$E$4:$SJ$4,"&lt;&gt;Bid Package")</f>
        <v>0</v>
      </c>
      <c r="Z249" s="276">
        <f>SUMIFS('PCO Log'!$E72:$SJ72,'PCO Log'!$E$8:$SJ$8,'Graph Data'!Z$187,'PCO Log'!$E$4:$SJ$4,"&lt;&gt;Bid Package")</f>
        <v>0</v>
      </c>
      <c r="AA249" s="276">
        <f>SUMIFS('PCO Log'!$E72:$SJ72,'PCO Log'!$E$8:$SJ$8,'Graph Data'!AA$187,'PCO Log'!$E$4:$SJ$4,"&lt;&gt;Bid Package")</f>
        <v>0</v>
      </c>
      <c r="AB249" s="276">
        <f>SUMIFS('PCO Log'!$E72:$SJ72,'PCO Log'!$E$8:$SJ$8,'Graph Data'!AB$187,'PCO Log'!$E$4:$SJ$4,"&lt;&gt;Bid Package")</f>
        <v>0</v>
      </c>
      <c r="AC249" s="276">
        <f>SUMIFS('PCO Log'!$E72:$SJ72,'PCO Log'!$E$8:$SJ$8,'Graph Data'!AC$187,'PCO Log'!$E$4:$SJ$4,"&lt;&gt;Bid Package")</f>
        <v>0</v>
      </c>
      <c r="AD249" s="276">
        <f>SUMIFS('PCO Log'!$E72:$SJ72,'PCO Log'!$E$8:$SJ$8,'Graph Data'!AD$187,'PCO Log'!$E$4:$SJ$4,"&lt;&gt;Bid Package")</f>
        <v>0</v>
      </c>
      <c r="AE249" s="276">
        <f>SUMIFS('PCO Log'!$E72:$SJ72,'PCO Log'!$E$8:$SJ$8,'Graph Data'!AE$187,'PCO Log'!$E$4:$SJ$4,"&lt;&gt;Bid Package")</f>
        <v>0</v>
      </c>
      <c r="AF249" s="276">
        <f>SUMIFS('PCO Log'!$E72:$SJ72,'PCO Log'!$E$8:$SJ$8,'Graph Data'!AF$187,'PCO Log'!$E$4:$SJ$4,"&lt;&gt;Bid Package")</f>
        <v>0</v>
      </c>
      <c r="AG249" s="276">
        <f>SUMIFS('PCO Log'!$E72:$SJ72,'PCO Log'!$E$8:$SJ$8,'Graph Data'!AG$187,'PCO Log'!$E$4:$SJ$4,"&lt;&gt;Bid Package")</f>
        <v>0</v>
      </c>
      <c r="AH249" s="276">
        <f>SUMIFS('PCO Log'!$E72:$SJ72,'PCO Log'!$E$8:$SJ$8,'Graph Data'!AH$187,'PCO Log'!$E$4:$SJ$4,"&lt;&gt;Bid Package")</f>
        <v>0</v>
      </c>
      <c r="AI249" s="276">
        <f>SUMIFS('PCO Log'!$E72:$SJ72,'PCO Log'!$E$8:$SJ$8,'Graph Data'!AI$187,'PCO Log'!$E$4:$SJ$4,"&lt;&gt;Bid Package")</f>
        <v>0</v>
      </c>
      <c r="AJ249" s="276">
        <f>SUMIFS('PCO Log'!$E72:$SJ72,'PCO Log'!$E$8:$SJ$8,'Graph Data'!AJ$187,'PCO Log'!$E$4:$SJ$4,"&lt;&gt;Bid Package")</f>
        <v>0</v>
      </c>
      <c r="AK249" s="276">
        <f>SUMIFS('PCO Log'!$E72:$SJ72,'PCO Log'!$E$8:$SJ$8,'Graph Data'!AK$187,'PCO Log'!$E$4:$SJ$4,"&lt;&gt;Bid Package")</f>
        <v>0</v>
      </c>
      <c r="AL249" s="276">
        <f>SUMIFS('PCO Log'!$E72:$SJ72,'PCO Log'!$E$8:$SJ$8,'Graph Data'!AL$187,'PCO Log'!$E$4:$SJ$4,"&lt;&gt;Bid Package")</f>
        <v>0</v>
      </c>
      <c r="AM249" s="276">
        <f>SUMIFS('PCO Log'!$E72:$SJ72,'PCO Log'!$E$8:$SJ$8,'Graph Data'!AM$187,'PCO Log'!$E$4:$SJ$4,"&lt;&gt;Bid Package")</f>
        <v>0</v>
      </c>
      <c r="AN249" s="276">
        <f>SUMIFS('PCO Log'!$E72:$SJ72,'PCO Log'!$E$8:$SJ$8,'Graph Data'!AN$187,'PCO Log'!$E$4:$SJ$4,"&lt;&gt;Bid Package")</f>
        <v>0</v>
      </c>
      <c r="AO249" s="276">
        <f>SUMIFS('PCO Log'!$E72:$SJ72,'PCO Log'!$E$8:$SJ$8,'Graph Data'!AO$187,'PCO Log'!$E$4:$SJ$4,"&lt;&gt;Bid Package")</f>
        <v>0</v>
      </c>
      <c r="AP249" s="276">
        <f>SUMIFS('PCO Log'!$E72:$SJ72,'PCO Log'!$E$8:$SJ$8,'Graph Data'!AP$187,'PCO Log'!$E$4:$SJ$4,"&lt;&gt;Bid Package")</f>
        <v>0</v>
      </c>
      <c r="AQ249" s="276">
        <f>SUMIFS('PCO Log'!$E72:$SJ72,'PCO Log'!$E$8:$SJ$8,'Graph Data'!AQ$187,'PCO Log'!$E$4:$SJ$4,"&lt;&gt;Bid Package")</f>
        <v>0</v>
      </c>
      <c r="AR249" s="276">
        <f>SUMIFS('PCO Log'!$E72:$SJ72,'PCO Log'!$E$8:$SJ$8,'Graph Data'!AR$187,'PCO Log'!$E$4:$SJ$4,"&lt;&gt;Bid Package")</f>
        <v>0</v>
      </c>
      <c r="AS249" s="276">
        <f>SUMIFS('PCO Log'!$E72:$SJ72,'PCO Log'!$E$8:$SJ$8,'Graph Data'!AS$187,'PCO Log'!$E$4:$SJ$4,"&lt;&gt;Bid Package")</f>
        <v>0</v>
      </c>
      <c r="AT249" s="276">
        <f>SUMIFS('PCO Log'!$E72:$SJ72,'PCO Log'!$E$8:$SJ$8,'Graph Data'!AT$187,'PCO Log'!$E$4:$SJ$4,"&lt;&gt;Bid Package")</f>
        <v>0</v>
      </c>
      <c r="AU249" s="276">
        <f>SUMIFS('PCO Log'!$E72:$SJ72,'PCO Log'!$E$8:$SJ$8,'Graph Data'!AU$187,'PCO Log'!$E$4:$SJ$4,"&lt;&gt;Bid Package")</f>
        <v>0</v>
      </c>
      <c r="AV249" s="276">
        <f>SUMIFS('PCO Log'!$E72:$SJ72,'PCO Log'!$E$8:$SJ$8,'Graph Data'!AV$187,'PCO Log'!$E$4:$SJ$4,"&lt;&gt;Bid Package")</f>
        <v>0</v>
      </c>
      <c r="AW249" s="276">
        <f>SUMIFS('PCO Log'!$E72:$SJ72,'PCO Log'!$E$8:$SJ$8,'Graph Data'!AW$187,'PCO Log'!$E$4:$SJ$4,"&lt;&gt;Bid Package")</f>
        <v>0</v>
      </c>
      <c r="AX249" s="276">
        <f>SUMIFS('PCO Log'!$E72:$SJ72,'PCO Log'!$E$8:$SJ$8,'Graph Data'!AX$187,'PCO Log'!$E$4:$SJ$4,"&lt;&gt;Bid Package")</f>
        <v>0</v>
      </c>
      <c r="AY249" s="276">
        <f>SUMIFS('PCO Log'!$E72:$SJ72,'PCO Log'!$E$8:$SJ$8,'Graph Data'!AY$187,'PCO Log'!$E$4:$SJ$4,"&lt;&gt;Bid Package")</f>
        <v>0</v>
      </c>
      <c r="AZ249" s="276">
        <f>SUMIFS('PCO Log'!$E72:$SJ72,'PCO Log'!$E$8:$SJ$8,'Graph Data'!AZ$187,'PCO Log'!$E$4:$SJ$4,"&lt;&gt;Bid Package")</f>
        <v>0</v>
      </c>
      <c r="BA249" s="276">
        <f>SUMIFS('PCO Log'!$E72:$SJ72,'PCO Log'!$E$8:$SJ$8,'Graph Data'!BA$187,'PCO Log'!$E$4:$SJ$4,"&lt;&gt;Bid Package")</f>
        <v>0</v>
      </c>
      <c r="BB249" s="276">
        <f>SUMIFS('PCO Log'!$E72:$SJ72,'PCO Log'!$E$8:$SJ$8,'Graph Data'!BB$187,'PCO Log'!$E$4:$SJ$4,"&lt;&gt;Bid Package")</f>
        <v>0</v>
      </c>
      <c r="BC249" s="276">
        <f>SUMIFS('PCO Log'!$E72:$SJ72,'PCO Log'!$E$8:$SJ$8,'Graph Data'!BC$187,'PCO Log'!$E$4:$SJ$4,"&lt;&gt;Bid Package")</f>
        <v>0</v>
      </c>
      <c r="BD249" s="276">
        <f>SUMIFS('PCO Log'!$E72:$SJ72,'PCO Log'!$E$8:$SJ$8,'Graph Data'!BD$187,'PCO Log'!$E$4:$SJ$4,"&lt;&gt;Bid Package")</f>
        <v>0</v>
      </c>
      <c r="BE249" s="276">
        <f>SUMIFS('PCO Log'!$E72:$SJ72,'PCO Log'!$E$8:$SJ$8,'Graph Data'!BE$187,'PCO Log'!$E$4:$SJ$4,"&lt;&gt;Bid Package")</f>
        <v>0</v>
      </c>
      <c r="BF249" s="276">
        <f>SUMIFS('PCO Log'!$E72:$SJ72,'PCO Log'!$E$8:$SJ$8,'Graph Data'!BF$187,'PCO Log'!$E$4:$SJ$4,"&lt;&gt;Bid Package")</f>
        <v>0</v>
      </c>
      <c r="BG249" s="276">
        <f>SUMIFS('PCO Log'!$E72:$SJ72,'PCO Log'!$E$8:$SJ$8,'Graph Data'!BG$187,'PCO Log'!$E$4:$SJ$4,"&lt;&gt;Bid Package")</f>
        <v>0</v>
      </c>
      <c r="BH249" s="276">
        <f>SUMIFS('PCO Log'!$E72:$SJ72,'PCO Log'!$E$8:$SJ$8,'Graph Data'!BH$187,'PCO Log'!$E$4:$SJ$4,"&lt;&gt;Bid Package")</f>
        <v>0</v>
      </c>
      <c r="BI249" s="276">
        <f>SUMIFS('PCO Log'!$E72:$SJ72,'PCO Log'!$E$8:$SJ$8,'Graph Data'!BI$187,'PCO Log'!$E$4:$SJ$4,"&lt;&gt;Bid Package")</f>
        <v>0</v>
      </c>
      <c r="BJ249" s="276">
        <f>SUMIFS('PCO Log'!$E72:$SJ72,'PCO Log'!$E$8:$SJ$8,'Graph Data'!BJ$187,'PCO Log'!$E$4:$SJ$4,"&lt;&gt;Bid Package")</f>
        <v>0</v>
      </c>
      <c r="BK249" s="276">
        <f>SUMIFS('PCO Log'!$E72:$SJ72,'PCO Log'!$E$8:$SJ$8,'Graph Data'!BK$187,'PCO Log'!$E$4:$SJ$4,"&lt;&gt;Bid Package")</f>
        <v>0</v>
      </c>
      <c r="BL249" s="276">
        <f>SUMIFS('PCO Log'!$E72:$SJ72,'PCO Log'!$E$8:$SJ$8,'Graph Data'!BL$187,'PCO Log'!$E$4:$SJ$4,"&lt;&gt;Bid Package")</f>
        <v>0</v>
      </c>
      <c r="BM249" s="276">
        <f>SUMIFS('PCO Log'!$E72:$SJ72,'PCO Log'!$E$8:$SJ$8,'Graph Data'!BM$187,'PCO Log'!$E$4:$SJ$4,"&lt;&gt;Bid Package")</f>
        <v>0</v>
      </c>
      <c r="BN249" s="276">
        <f>SUMIFS('PCO Log'!$E72:$SJ72,'PCO Log'!$E$8:$SJ$8,'Graph Data'!BN$187,'PCO Log'!$E$4:$SJ$4,"&lt;&gt;Bid Package")</f>
        <v>0</v>
      </c>
      <c r="BO249" s="276">
        <f>SUMIFS('PCO Log'!$E72:$SJ72,'PCO Log'!$E$8:$SJ$8,'Graph Data'!BO$187,'PCO Log'!$E$4:$SJ$4,"&lt;&gt;Bid Package")</f>
        <v>0</v>
      </c>
      <c r="BP249" s="276">
        <f>SUMIFS('PCO Log'!$E72:$SJ72,'PCO Log'!$E$8:$SJ$8,'Graph Data'!BP$187,'PCO Log'!$E$4:$SJ$4,"&lt;&gt;Bid Package")</f>
        <v>0</v>
      </c>
      <c r="BQ249" s="276">
        <f>SUMIFS('PCO Log'!$E72:$SJ72,'PCO Log'!$E$8:$SJ$8,'Graph Data'!BQ$187,'PCO Log'!$E$4:$SJ$4,"&lt;&gt;Bid Package")</f>
        <v>0</v>
      </c>
      <c r="BR249" s="276">
        <f>SUMIFS('PCO Log'!$E72:$SJ72,'PCO Log'!$E$8:$SJ$8,'Graph Data'!BR$187,'PCO Log'!$E$4:$SJ$4,"&lt;&gt;Bid Package")</f>
        <v>0</v>
      </c>
      <c r="BS249" s="276">
        <f>SUMIFS('PCO Log'!$E72:$SJ72,'PCO Log'!$E$8:$SJ$8,'Graph Data'!BS$187,'PCO Log'!$E$4:$SJ$4,"&lt;&gt;Bid Package")</f>
        <v>0</v>
      </c>
      <c r="BT249" s="276">
        <f>SUMIFS('PCO Log'!$E72:$SJ72,'PCO Log'!$E$8:$SJ$8,'Graph Data'!BT$187,'PCO Log'!$E$4:$SJ$4,"&lt;&gt;Bid Package")</f>
        <v>0</v>
      </c>
      <c r="BU249" s="276">
        <f>SUMIFS('PCO Log'!$E72:$SJ72,'PCO Log'!$E$8:$SJ$8,'Graph Data'!BU$187,'PCO Log'!$E$4:$SJ$4,"&lt;&gt;Bid Package")</f>
        <v>0</v>
      </c>
      <c r="BV249" s="276">
        <f>SUMIFS('PCO Log'!$E72:$SJ72,'PCO Log'!$E$8:$SJ$8,'Graph Data'!BV$187,'PCO Log'!$E$4:$SJ$4,"&lt;&gt;Bid Package")</f>
        <v>0</v>
      </c>
      <c r="BW249" s="276">
        <f>SUMIFS('PCO Log'!$E72:$SJ72,'PCO Log'!$E$8:$SJ$8,'Graph Data'!BW$187,'PCO Log'!$E$4:$SJ$4,"&lt;&gt;Bid Package")</f>
        <v>0</v>
      </c>
    </row>
    <row r="250" spans="1:75" x14ac:dyDescent="0.25">
      <c r="A250" s="273" t="s">
        <v>611</v>
      </c>
      <c r="B250" s="273">
        <f>'PCO Log'!IS6</f>
        <v>0</v>
      </c>
      <c r="C250" s="273">
        <f>'PCO Log'!IS4</f>
        <v>0</v>
      </c>
      <c r="D250" s="273">
        <f>'PCO Log'!IS7</f>
        <v>0</v>
      </c>
      <c r="E250" s="273">
        <f>'PCO Log'!IS3</f>
        <v>0</v>
      </c>
      <c r="F250" s="276">
        <f>'PCO Log'!IS9</f>
        <v>0</v>
      </c>
      <c r="G250" s="277">
        <f>'PCO Log'!IS5</f>
        <v>0</v>
      </c>
      <c r="J250" s="279"/>
      <c r="O250" s="273" t="str">
        <f t="shared" si="4"/>
        <v>Special Construction (Other)</v>
      </c>
      <c r="P250" s="276">
        <f>SUMIFS('PCO Log'!$E73:$SJ73,'PCO Log'!$E$8:$SJ$8,'Graph Data'!P$187,'PCO Log'!$E$4:$SJ$4,"&lt;&gt;Bid Package")</f>
        <v>0</v>
      </c>
      <c r="Q250" s="276">
        <f>SUMIFS('PCO Log'!$E73:$SJ73,'PCO Log'!$E$8:$SJ$8,'Graph Data'!Q$187,'PCO Log'!$E$4:$SJ$4,"&lt;&gt;Bid Package")</f>
        <v>0</v>
      </c>
      <c r="R250" s="276">
        <f>SUMIFS('PCO Log'!$E73:$SJ73,'PCO Log'!$E$8:$SJ$8,'Graph Data'!R$187,'PCO Log'!$E$4:$SJ$4,"&lt;&gt;Bid Package")</f>
        <v>0</v>
      </c>
      <c r="S250" s="276">
        <f>SUMIFS('PCO Log'!$E73:$SJ73,'PCO Log'!$E$8:$SJ$8,'Graph Data'!S$187,'PCO Log'!$E$4:$SJ$4,"&lt;&gt;Bid Package")</f>
        <v>0</v>
      </c>
      <c r="T250" s="276">
        <f>SUMIFS('PCO Log'!$E73:$SJ73,'PCO Log'!$E$8:$SJ$8,'Graph Data'!T$187,'PCO Log'!$E$4:$SJ$4,"&lt;&gt;Bid Package")</f>
        <v>0</v>
      </c>
      <c r="U250" s="276">
        <f>SUMIFS('PCO Log'!$E73:$SJ73,'PCO Log'!$E$8:$SJ$8,'Graph Data'!U$187,'PCO Log'!$E$4:$SJ$4,"&lt;&gt;Bid Package")</f>
        <v>0</v>
      </c>
      <c r="V250" s="276">
        <f>SUMIFS('PCO Log'!$E73:$SJ73,'PCO Log'!$E$8:$SJ$8,'Graph Data'!V$187,'PCO Log'!$E$4:$SJ$4,"&lt;&gt;Bid Package")</f>
        <v>0</v>
      </c>
      <c r="W250" s="276">
        <f>SUMIFS('PCO Log'!$E73:$SJ73,'PCO Log'!$E$8:$SJ$8,'Graph Data'!W$187,'PCO Log'!$E$4:$SJ$4,"&lt;&gt;Bid Package")</f>
        <v>0</v>
      </c>
      <c r="X250" s="276">
        <f>SUMIFS('PCO Log'!$E73:$SJ73,'PCO Log'!$E$8:$SJ$8,'Graph Data'!X$187,'PCO Log'!$E$4:$SJ$4,"&lt;&gt;Bid Package")</f>
        <v>0</v>
      </c>
      <c r="Y250" s="276">
        <f>SUMIFS('PCO Log'!$E73:$SJ73,'PCO Log'!$E$8:$SJ$8,'Graph Data'!Y$187,'PCO Log'!$E$4:$SJ$4,"&lt;&gt;Bid Package")</f>
        <v>0</v>
      </c>
      <c r="Z250" s="276">
        <f>SUMIFS('PCO Log'!$E73:$SJ73,'PCO Log'!$E$8:$SJ$8,'Graph Data'!Z$187,'PCO Log'!$E$4:$SJ$4,"&lt;&gt;Bid Package")</f>
        <v>0</v>
      </c>
      <c r="AA250" s="276">
        <f>SUMIFS('PCO Log'!$E73:$SJ73,'PCO Log'!$E$8:$SJ$8,'Graph Data'!AA$187,'PCO Log'!$E$4:$SJ$4,"&lt;&gt;Bid Package")</f>
        <v>0</v>
      </c>
      <c r="AB250" s="276">
        <f>SUMIFS('PCO Log'!$E73:$SJ73,'PCO Log'!$E$8:$SJ$8,'Graph Data'!AB$187,'PCO Log'!$E$4:$SJ$4,"&lt;&gt;Bid Package")</f>
        <v>0</v>
      </c>
      <c r="AC250" s="276">
        <f>SUMIFS('PCO Log'!$E73:$SJ73,'PCO Log'!$E$8:$SJ$8,'Graph Data'!AC$187,'PCO Log'!$E$4:$SJ$4,"&lt;&gt;Bid Package")</f>
        <v>0</v>
      </c>
      <c r="AD250" s="276">
        <f>SUMIFS('PCO Log'!$E73:$SJ73,'PCO Log'!$E$8:$SJ$8,'Graph Data'!AD$187,'PCO Log'!$E$4:$SJ$4,"&lt;&gt;Bid Package")</f>
        <v>0</v>
      </c>
      <c r="AE250" s="276">
        <f>SUMIFS('PCO Log'!$E73:$SJ73,'PCO Log'!$E$8:$SJ$8,'Graph Data'!AE$187,'PCO Log'!$E$4:$SJ$4,"&lt;&gt;Bid Package")</f>
        <v>0</v>
      </c>
      <c r="AF250" s="276">
        <f>SUMIFS('PCO Log'!$E73:$SJ73,'PCO Log'!$E$8:$SJ$8,'Graph Data'!AF$187,'PCO Log'!$E$4:$SJ$4,"&lt;&gt;Bid Package")</f>
        <v>0</v>
      </c>
      <c r="AG250" s="276">
        <f>SUMIFS('PCO Log'!$E73:$SJ73,'PCO Log'!$E$8:$SJ$8,'Graph Data'!AG$187,'PCO Log'!$E$4:$SJ$4,"&lt;&gt;Bid Package")</f>
        <v>0</v>
      </c>
      <c r="AH250" s="276">
        <f>SUMIFS('PCO Log'!$E73:$SJ73,'PCO Log'!$E$8:$SJ$8,'Graph Data'!AH$187,'PCO Log'!$E$4:$SJ$4,"&lt;&gt;Bid Package")</f>
        <v>0</v>
      </c>
      <c r="AI250" s="276">
        <f>SUMIFS('PCO Log'!$E73:$SJ73,'PCO Log'!$E$8:$SJ$8,'Graph Data'!AI$187,'PCO Log'!$E$4:$SJ$4,"&lt;&gt;Bid Package")</f>
        <v>0</v>
      </c>
      <c r="AJ250" s="276">
        <f>SUMIFS('PCO Log'!$E73:$SJ73,'PCO Log'!$E$8:$SJ$8,'Graph Data'!AJ$187,'PCO Log'!$E$4:$SJ$4,"&lt;&gt;Bid Package")</f>
        <v>0</v>
      </c>
      <c r="AK250" s="276">
        <f>SUMIFS('PCO Log'!$E73:$SJ73,'PCO Log'!$E$8:$SJ$8,'Graph Data'!AK$187,'PCO Log'!$E$4:$SJ$4,"&lt;&gt;Bid Package")</f>
        <v>0</v>
      </c>
      <c r="AL250" s="276">
        <f>SUMIFS('PCO Log'!$E73:$SJ73,'PCO Log'!$E$8:$SJ$8,'Graph Data'!AL$187,'PCO Log'!$E$4:$SJ$4,"&lt;&gt;Bid Package")</f>
        <v>0</v>
      </c>
      <c r="AM250" s="276">
        <f>SUMIFS('PCO Log'!$E73:$SJ73,'PCO Log'!$E$8:$SJ$8,'Graph Data'!AM$187,'PCO Log'!$E$4:$SJ$4,"&lt;&gt;Bid Package")</f>
        <v>0</v>
      </c>
      <c r="AN250" s="276">
        <f>SUMIFS('PCO Log'!$E73:$SJ73,'PCO Log'!$E$8:$SJ$8,'Graph Data'!AN$187,'PCO Log'!$E$4:$SJ$4,"&lt;&gt;Bid Package")</f>
        <v>0</v>
      </c>
      <c r="AO250" s="276">
        <f>SUMIFS('PCO Log'!$E73:$SJ73,'PCO Log'!$E$8:$SJ$8,'Graph Data'!AO$187,'PCO Log'!$E$4:$SJ$4,"&lt;&gt;Bid Package")</f>
        <v>0</v>
      </c>
      <c r="AP250" s="276">
        <f>SUMIFS('PCO Log'!$E73:$SJ73,'PCO Log'!$E$8:$SJ$8,'Graph Data'!AP$187,'PCO Log'!$E$4:$SJ$4,"&lt;&gt;Bid Package")</f>
        <v>0</v>
      </c>
      <c r="AQ250" s="276">
        <f>SUMIFS('PCO Log'!$E73:$SJ73,'PCO Log'!$E$8:$SJ$8,'Graph Data'!AQ$187,'PCO Log'!$E$4:$SJ$4,"&lt;&gt;Bid Package")</f>
        <v>0</v>
      </c>
      <c r="AR250" s="276">
        <f>SUMIFS('PCO Log'!$E73:$SJ73,'PCO Log'!$E$8:$SJ$8,'Graph Data'!AR$187,'PCO Log'!$E$4:$SJ$4,"&lt;&gt;Bid Package")</f>
        <v>0</v>
      </c>
      <c r="AS250" s="276">
        <f>SUMIFS('PCO Log'!$E73:$SJ73,'PCO Log'!$E$8:$SJ$8,'Graph Data'!AS$187,'PCO Log'!$E$4:$SJ$4,"&lt;&gt;Bid Package")</f>
        <v>0</v>
      </c>
      <c r="AT250" s="276">
        <f>SUMIFS('PCO Log'!$E73:$SJ73,'PCO Log'!$E$8:$SJ$8,'Graph Data'!AT$187,'PCO Log'!$E$4:$SJ$4,"&lt;&gt;Bid Package")</f>
        <v>0</v>
      </c>
      <c r="AU250" s="276">
        <f>SUMIFS('PCO Log'!$E73:$SJ73,'PCO Log'!$E$8:$SJ$8,'Graph Data'!AU$187,'PCO Log'!$E$4:$SJ$4,"&lt;&gt;Bid Package")</f>
        <v>0</v>
      </c>
      <c r="AV250" s="276">
        <f>SUMIFS('PCO Log'!$E73:$SJ73,'PCO Log'!$E$8:$SJ$8,'Graph Data'!AV$187,'PCO Log'!$E$4:$SJ$4,"&lt;&gt;Bid Package")</f>
        <v>0</v>
      </c>
      <c r="AW250" s="276">
        <f>SUMIFS('PCO Log'!$E73:$SJ73,'PCO Log'!$E$8:$SJ$8,'Graph Data'!AW$187,'PCO Log'!$E$4:$SJ$4,"&lt;&gt;Bid Package")</f>
        <v>0</v>
      </c>
      <c r="AX250" s="276">
        <f>SUMIFS('PCO Log'!$E73:$SJ73,'PCO Log'!$E$8:$SJ$8,'Graph Data'!AX$187,'PCO Log'!$E$4:$SJ$4,"&lt;&gt;Bid Package")</f>
        <v>0</v>
      </c>
      <c r="AY250" s="276">
        <f>SUMIFS('PCO Log'!$E73:$SJ73,'PCO Log'!$E$8:$SJ$8,'Graph Data'!AY$187,'PCO Log'!$E$4:$SJ$4,"&lt;&gt;Bid Package")</f>
        <v>0</v>
      </c>
      <c r="AZ250" s="276">
        <f>SUMIFS('PCO Log'!$E73:$SJ73,'PCO Log'!$E$8:$SJ$8,'Graph Data'!AZ$187,'PCO Log'!$E$4:$SJ$4,"&lt;&gt;Bid Package")</f>
        <v>0</v>
      </c>
      <c r="BA250" s="276">
        <f>SUMIFS('PCO Log'!$E73:$SJ73,'PCO Log'!$E$8:$SJ$8,'Graph Data'!BA$187,'PCO Log'!$E$4:$SJ$4,"&lt;&gt;Bid Package")</f>
        <v>0</v>
      </c>
      <c r="BB250" s="276">
        <f>SUMIFS('PCO Log'!$E73:$SJ73,'PCO Log'!$E$8:$SJ$8,'Graph Data'!BB$187,'PCO Log'!$E$4:$SJ$4,"&lt;&gt;Bid Package")</f>
        <v>0</v>
      </c>
      <c r="BC250" s="276">
        <f>SUMIFS('PCO Log'!$E73:$SJ73,'PCO Log'!$E$8:$SJ$8,'Graph Data'!BC$187,'PCO Log'!$E$4:$SJ$4,"&lt;&gt;Bid Package")</f>
        <v>0</v>
      </c>
      <c r="BD250" s="276">
        <f>SUMIFS('PCO Log'!$E73:$SJ73,'PCO Log'!$E$8:$SJ$8,'Graph Data'!BD$187,'PCO Log'!$E$4:$SJ$4,"&lt;&gt;Bid Package")</f>
        <v>0</v>
      </c>
      <c r="BE250" s="276">
        <f>SUMIFS('PCO Log'!$E73:$SJ73,'PCO Log'!$E$8:$SJ$8,'Graph Data'!BE$187,'PCO Log'!$E$4:$SJ$4,"&lt;&gt;Bid Package")</f>
        <v>0</v>
      </c>
      <c r="BF250" s="276">
        <f>SUMIFS('PCO Log'!$E73:$SJ73,'PCO Log'!$E$8:$SJ$8,'Graph Data'!BF$187,'PCO Log'!$E$4:$SJ$4,"&lt;&gt;Bid Package")</f>
        <v>0</v>
      </c>
      <c r="BG250" s="276">
        <f>SUMIFS('PCO Log'!$E73:$SJ73,'PCO Log'!$E$8:$SJ$8,'Graph Data'!BG$187,'PCO Log'!$E$4:$SJ$4,"&lt;&gt;Bid Package")</f>
        <v>0</v>
      </c>
      <c r="BH250" s="276">
        <f>SUMIFS('PCO Log'!$E73:$SJ73,'PCO Log'!$E$8:$SJ$8,'Graph Data'!BH$187,'PCO Log'!$E$4:$SJ$4,"&lt;&gt;Bid Package")</f>
        <v>0</v>
      </c>
      <c r="BI250" s="276">
        <f>SUMIFS('PCO Log'!$E73:$SJ73,'PCO Log'!$E$8:$SJ$8,'Graph Data'!BI$187,'PCO Log'!$E$4:$SJ$4,"&lt;&gt;Bid Package")</f>
        <v>0</v>
      </c>
      <c r="BJ250" s="276">
        <f>SUMIFS('PCO Log'!$E73:$SJ73,'PCO Log'!$E$8:$SJ$8,'Graph Data'!BJ$187,'PCO Log'!$E$4:$SJ$4,"&lt;&gt;Bid Package")</f>
        <v>0</v>
      </c>
      <c r="BK250" s="276">
        <f>SUMIFS('PCO Log'!$E73:$SJ73,'PCO Log'!$E$8:$SJ$8,'Graph Data'!BK$187,'PCO Log'!$E$4:$SJ$4,"&lt;&gt;Bid Package")</f>
        <v>0</v>
      </c>
      <c r="BL250" s="276">
        <f>SUMIFS('PCO Log'!$E73:$SJ73,'PCO Log'!$E$8:$SJ$8,'Graph Data'!BL$187,'PCO Log'!$E$4:$SJ$4,"&lt;&gt;Bid Package")</f>
        <v>0</v>
      </c>
      <c r="BM250" s="276">
        <f>SUMIFS('PCO Log'!$E73:$SJ73,'PCO Log'!$E$8:$SJ$8,'Graph Data'!BM$187,'PCO Log'!$E$4:$SJ$4,"&lt;&gt;Bid Package")</f>
        <v>0</v>
      </c>
      <c r="BN250" s="276">
        <f>SUMIFS('PCO Log'!$E73:$SJ73,'PCO Log'!$E$8:$SJ$8,'Graph Data'!BN$187,'PCO Log'!$E$4:$SJ$4,"&lt;&gt;Bid Package")</f>
        <v>0</v>
      </c>
      <c r="BO250" s="276">
        <f>SUMIFS('PCO Log'!$E73:$SJ73,'PCO Log'!$E$8:$SJ$8,'Graph Data'!BO$187,'PCO Log'!$E$4:$SJ$4,"&lt;&gt;Bid Package")</f>
        <v>0</v>
      </c>
      <c r="BP250" s="276">
        <f>SUMIFS('PCO Log'!$E73:$SJ73,'PCO Log'!$E$8:$SJ$8,'Graph Data'!BP$187,'PCO Log'!$E$4:$SJ$4,"&lt;&gt;Bid Package")</f>
        <v>0</v>
      </c>
      <c r="BQ250" s="276">
        <f>SUMIFS('PCO Log'!$E73:$SJ73,'PCO Log'!$E$8:$SJ$8,'Graph Data'!BQ$187,'PCO Log'!$E$4:$SJ$4,"&lt;&gt;Bid Package")</f>
        <v>0</v>
      </c>
      <c r="BR250" s="276">
        <f>SUMIFS('PCO Log'!$E73:$SJ73,'PCO Log'!$E$8:$SJ$8,'Graph Data'!BR$187,'PCO Log'!$E$4:$SJ$4,"&lt;&gt;Bid Package")</f>
        <v>0</v>
      </c>
      <c r="BS250" s="276">
        <f>SUMIFS('PCO Log'!$E73:$SJ73,'PCO Log'!$E$8:$SJ$8,'Graph Data'!BS$187,'PCO Log'!$E$4:$SJ$4,"&lt;&gt;Bid Package")</f>
        <v>0</v>
      </c>
      <c r="BT250" s="276">
        <f>SUMIFS('PCO Log'!$E73:$SJ73,'PCO Log'!$E$8:$SJ$8,'Graph Data'!BT$187,'PCO Log'!$E$4:$SJ$4,"&lt;&gt;Bid Package")</f>
        <v>0</v>
      </c>
      <c r="BU250" s="276">
        <f>SUMIFS('PCO Log'!$E73:$SJ73,'PCO Log'!$E$8:$SJ$8,'Graph Data'!BU$187,'PCO Log'!$E$4:$SJ$4,"&lt;&gt;Bid Package")</f>
        <v>0</v>
      </c>
      <c r="BV250" s="276">
        <f>SUMIFS('PCO Log'!$E73:$SJ73,'PCO Log'!$E$8:$SJ$8,'Graph Data'!BV$187,'PCO Log'!$E$4:$SJ$4,"&lt;&gt;Bid Package")</f>
        <v>0</v>
      </c>
      <c r="BW250" s="276">
        <f>SUMIFS('PCO Log'!$E73:$SJ73,'PCO Log'!$E$8:$SJ$8,'Graph Data'!BW$187,'PCO Log'!$E$4:$SJ$4,"&lt;&gt;Bid Package")</f>
        <v>0</v>
      </c>
    </row>
    <row r="251" spans="1:75" x14ac:dyDescent="0.25">
      <c r="A251" s="273" t="s">
        <v>612</v>
      </c>
      <c r="B251" s="273">
        <f>'PCO Log'!IT6</f>
        <v>0</v>
      </c>
      <c r="C251" s="273">
        <f>'PCO Log'!IT4</f>
        <v>0</v>
      </c>
      <c r="D251" s="273">
        <f>'PCO Log'!IT7</f>
        <v>0</v>
      </c>
      <c r="E251" s="273">
        <f>'PCO Log'!IT3</f>
        <v>0</v>
      </c>
      <c r="F251" s="276">
        <f>'PCO Log'!IT9</f>
        <v>0</v>
      </c>
      <c r="G251" s="277">
        <f>'PCO Log'!IT5</f>
        <v>0</v>
      </c>
      <c r="J251" s="279"/>
      <c r="O251" s="273" t="str">
        <f t="shared" si="4"/>
        <v>Sound &amp; Vibration Control</v>
      </c>
      <c r="P251" s="276">
        <f>SUMIFS('PCO Log'!$E74:$SJ74,'PCO Log'!$E$8:$SJ$8,'Graph Data'!P$187,'PCO Log'!$E$4:$SJ$4,"&lt;&gt;Bid Package")</f>
        <v>0</v>
      </c>
      <c r="Q251" s="276">
        <f>SUMIFS('PCO Log'!$E74:$SJ74,'PCO Log'!$E$8:$SJ$8,'Graph Data'!Q$187,'PCO Log'!$E$4:$SJ$4,"&lt;&gt;Bid Package")</f>
        <v>0</v>
      </c>
      <c r="R251" s="276">
        <f>SUMIFS('PCO Log'!$E74:$SJ74,'PCO Log'!$E$8:$SJ$8,'Graph Data'!R$187,'PCO Log'!$E$4:$SJ$4,"&lt;&gt;Bid Package")</f>
        <v>0</v>
      </c>
      <c r="S251" s="276">
        <f>SUMIFS('PCO Log'!$E74:$SJ74,'PCO Log'!$E$8:$SJ$8,'Graph Data'!S$187,'PCO Log'!$E$4:$SJ$4,"&lt;&gt;Bid Package")</f>
        <v>0</v>
      </c>
      <c r="T251" s="276">
        <f>SUMIFS('PCO Log'!$E74:$SJ74,'PCO Log'!$E$8:$SJ$8,'Graph Data'!T$187,'PCO Log'!$E$4:$SJ$4,"&lt;&gt;Bid Package")</f>
        <v>0</v>
      </c>
      <c r="U251" s="276">
        <f>SUMIFS('PCO Log'!$E74:$SJ74,'PCO Log'!$E$8:$SJ$8,'Graph Data'!U$187,'PCO Log'!$E$4:$SJ$4,"&lt;&gt;Bid Package")</f>
        <v>0</v>
      </c>
      <c r="V251" s="276">
        <f>SUMIFS('PCO Log'!$E74:$SJ74,'PCO Log'!$E$8:$SJ$8,'Graph Data'!V$187,'PCO Log'!$E$4:$SJ$4,"&lt;&gt;Bid Package")</f>
        <v>0</v>
      </c>
      <c r="W251" s="276">
        <f>SUMIFS('PCO Log'!$E74:$SJ74,'PCO Log'!$E$8:$SJ$8,'Graph Data'!W$187,'PCO Log'!$E$4:$SJ$4,"&lt;&gt;Bid Package")</f>
        <v>0</v>
      </c>
      <c r="X251" s="276">
        <f>SUMIFS('PCO Log'!$E74:$SJ74,'PCO Log'!$E$8:$SJ$8,'Graph Data'!X$187,'PCO Log'!$E$4:$SJ$4,"&lt;&gt;Bid Package")</f>
        <v>0</v>
      </c>
      <c r="Y251" s="276">
        <f>SUMIFS('PCO Log'!$E74:$SJ74,'PCO Log'!$E$8:$SJ$8,'Graph Data'!Y$187,'PCO Log'!$E$4:$SJ$4,"&lt;&gt;Bid Package")</f>
        <v>0</v>
      </c>
      <c r="Z251" s="276">
        <f>SUMIFS('PCO Log'!$E74:$SJ74,'PCO Log'!$E$8:$SJ$8,'Graph Data'!Z$187,'PCO Log'!$E$4:$SJ$4,"&lt;&gt;Bid Package")</f>
        <v>0</v>
      </c>
      <c r="AA251" s="276">
        <f>SUMIFS('PCO Log'!$E74:$SJ74,'PCO Log'!$E$8:$SJ$8,'Graph Data'!AA$187,'PCO Log'!$E$4:$SJ$4,"&lt;&gt;Bid Package")</f>
        <v>0</v>
      </c>
      <c r="AB251" s="276">
        <f>SUMIFS('PCO Log'!$E74:$SJ74,'PCO Log'!$E$8:$SJ$8,'Graph Data'!AB$187,'PCO Log'!$E$4:$SJ$4,"&lt;&gt;Bid Package")</f>
        <v>0</v>
      </c>
      <c r="AC251" s="276">
        <f>SUMIFS('PCO Log'!$E74:$SJ74,'PCO Log'!$E$8:$SJ$8,'Graph Data'!AC$187,'PCO Log'!$E$4:$SJ$4,"&lt;&gt;Bid Package")</f>
        <v>0</v>
      </c>
      <c r="AD251" s="276">
        <f>SUMIFS('PCO Log'!$E74:$SJ74,'PCO Log'!$E$8:$SJ$8,'Graph Data'!AD$187,'PCO Log'!$E$4:$SJ$4,"&lt;&gt;Bid Package")</f>
        <v>0</v>
      </c>
      <c r="AE251" s="276">
        <f>SUMIFS('PCO Log'!$E74:$SJ74,'PCO Log'!$E$8:$SJ$8,'Graph Data'!AE$187,'PCO Log'!$E$4:$SJ$4,"&lt;&gt;Bid Package")</f>
        <v>0</v>
      </c>
      <c r="AF251" s="276">
        <f>SUMIFS('PCO Log'!$E74:$SJ74,'PCO Log'!$E$8:$SJ$8,'Graph Data'!AF$187,'PCO Log'!$E$4:$SJ$4,"&lt;&gt;Bid Package")</f>
        <v>0</v>
      </c>
      <c r="AG251" s="276">
        <f>SUMIFS('PCO Log'!$E74:$SJ74,'PCO Log'!$E$8:$SJ$8,'Graph Data'!AG$187,'PCO Log'!$E$4:$SJ$4,"&lt;&gt;Bid Package")</f>
        <v>0</v>
      </c>
      <c r="AH251" s="276">
        <f>SUMIFS('PCO Log'!$E74:$SJ74,'PCO Log'!$E$8:$SJ$8,'Graph Data'!AH$187,'PCO Log'!$E$4:$SJ$4,"&lt;&gt;Bid Package")</f>
        <v>0</v>
      </c>
      <c r="AI251" s="276">
        <f>SUMIFS('PCO Log'!$E74:$SJ74,'PCO Log'!$E$8:$SJ$8,'Graph Data'!AI$187,'PCO Log'!$E$4:$SJ$4,"&lt;&gt;Bid Package")</f>
        <v>0</v>
      </c>
      <c r="AJ251" s="276">
        <f>SUMIFS('PCO Log'!$E74:$SJ74,'PCO Log'!$E$8:$SJ$8,'Graph Data'!AJ$187,'PCO Log'!$E$4:$SJ$4,"&lt;&gt;Bid Package")</f>
        <v>0</v>
      </c>
      <c r="AK251" s="276">
        <f>SUMIFS('PCO Log'!$E74:$SJ74,'PCO Log'!$E$8:$SJ$8,'Graph Data'!AK$187,'PCO Log'!$E$4:$SJ$4,"&lt;&gt;Bid Package")</f>
        <v>0</v>
      </c>
      <c r="AL251" s="276">
        <f>SUMIFS('PCO Log'!$E74:$SJ74,'PCO Log'!$E$8:$SJ$8,'Graph Data'!AL$187,'PCO Log'!$E$4:$SJ$4,"&lt;&gt;Bid Package")</f>
        <v>0</v>
      </c>
      <c r="AM251" s="276">
        <f>SUMIFS('PCO Log'!$E74:$SJ74,'PCO Log'!$E$8:$SJ$8,'Graph Data'!AM$187,'PCO Log'!$E$4:$SJ$4,"&lt;&gt;Bid Package")</f>
        <v>0</v>
      </c>
      <c r="AN251" s="276">
        <f>SUMIFS('PCO Log'!$E74:$SJ74,'PCO Log'!$E$8:$SJ$8,'Graph Data'!AN$187,'PCO Log'!$E$4:$SJ$4,"&lt;&gt;Bid Package")</f>
        <v>0</v>
      </c>
      <c r="AO251" s="276">
        <f>SUMIFS('PCO Log'!$E74:$SJ74,'PCO Log'!$E$8:$SJ$8,'Graph Data'!AO$187,'PCO Log'!$E$4:$SJ$4,"&lt;&gt;Bid Package")</f>
        <v>0</v>
      </c>
      <c r="AP251" s="276">
        <f>SUMIFS('PCO Log'!$E74:$SJ74,'PCO Log'!$E$8:$SJ$8,'Graph Data'!AP$187,'PCO Log'!$E$4:$SJ$4,"&lt;&gt;Bid Package")</f>
        <v>0</v>
      </c>
      <c r="AQ251" s="276">
        <f>SUMIFS('PCO Log'!$E74:$SJ74,'PCO Log'!$E$8:$SJ$8,'Graph Data'!AQ$187,'PCO Log'!$E$4:$SJ$4,"&lt;&gt;Bid Package")</f>
        <v>0</v>
      </c>
      <c r="AR251" s="276">
        <f>SUMIFS('PCO Log'!$E74:$SJ74,'PCO Log'!$E$8:$SJ$8,'Graph Data'!AR$187,'PCO Log'!$E$4:$SJ$4,"&lt;&gt;Bid Package")</f>
        <v>0</v>
      </c>
      <c r="AS251" s="276">
        <f>SUMIFS('PCO Log'!$E74:$SJ74,'PCO Log'!$E$8:$SJ$8,'Graph Data'!AS$187,'PCO Log'!$E$4:$SJ$4,"&lt;&gt;Bid Package")</f>
        <v>0</v>
      </c>
      <c r="AT251" s="276">
        <f>SUMIFS('PCO Log'!$E74:$SJ74,'PCO Log'!$E$8:$SJ$8,'Graph Data'!AT$187,'PCO Log'!$E$4:$SJ$4,"&lt;&gt;Bid Package")</f>
        <v>0</v>
      </c>
      <c r="AU251" s="276">
        <f>SUMIFS('PCO Log'!$E74:$SJ74,'PCO Log'!$E$8:$SJ$8,'Graph Data'!AU$187,'PCO Log'!$E$4:$SJ$4,"&lt;&gt;Bid Package")</f>
        <v>0</v>
      </c>
      <c r="AV251" s="276">
        <f>SUMIFS('PCO Log'!$E74:$SJ74,'PCO Log'!$E$8:$SJ$8,'Graph Data'!AV$187,'PCO Log'!$E$4:$SJ$4,"&lt;&gt;Bid Package")</f>
        <v>0</v>
      </c>
      <c r="AW251" s="276">
        <f>SUMIFS('PCO Log'!$E74:$SJ74,'PCO Log'!$E$8:$SJ$8,'Graph Data'!AW$187,'PCO Log'!$E$4:$SJ$4,"&lt;&gt;Bid Package")</f>
        <v>0</v>
      </c>
      <c r="AX251" s="276">
        <f>SUMIFS('PCO Log'!$E74:$SJ74,'PCO Log'!$E$8:$SJ$8,'Graph Data'!AX$187,'PCO Log'!$E$4:$SJ$4,"&lt;&gt;Bid Package")</f>
        <v>0</v>
      </c>
      <c r="AY251" s="276">
        <f>SUMIFS('PCO Log'!$E74:$SJ74,'PCO Log'!$E$8:$SJ$8,'Graph Data'!AY$187,'PCO Log'!$E$4:$SJ$4,"&lt;&gt;Bid Package")</f>
        <v>0</v>
      </c>
      <c r="AZ251" s="276">
        <f>SUMIFS('PCO Log'!$E74:$SJ74,'PCO Log'!$E$8:$SJ$8,'Graph Data'!AZ$187,'PCO Log'!$E$4:$SJ$4,"&lt;&gt;Bid Package")</f>
        <v>0</v>
      </c>
      <c r="BA251" s="276">
        <f>SUMIFS('PCO Log'!$E74:$SJ74,'PCO Log'!$E$8:$SJ$8,'Graph Data'!BA$187,'PCO Log'!$E$4:$SJ$4,"&lt;&gt;Bid Package")</f>
        <v>0</v>
      </c>
      <c r="BB251" s="276">
        <f>SUMIFS('PCO Log'!$E74:$SJ74,'PCO Log'!$E$8:$SJ$8,'Graph Data'!BB$187,'PCO Log'!$E$4:$SJ$4,"&lt;&gt;Bid Package")</f>
        <v>0</v>
      </c>
      <c r="BC251" s="276">
        <f>SUMIFS('PCO Log'!$E74:$SJ74,'PCO Log'!$E$8:$SJ$8,'Graph Data'!BC$187,'PCO Log'!$E$4:$SJ$4,"&lt;&gt;Bid Package")</f>
        <v>0</v>
      </c>
      <c r="BD251" s="276">
        <f>SUMIFS('PCO Log'!$E74:$SJ74,'PCO Log'!$E$8:$SJ$8,'Graph Data'!BD$187,'PCO Log'!$E$4:$SJ$4,"&lt;&gt;Bid Package")</f>
        <v>0</v>
      </c>
      <c r="BE251" s="276">
        <f>SUMIFS('PCO Log'!$E74:$SJ74,'PCO Log'!$E$8:$SJ$8,'Graph Data'!BE$187,'PCO Log'!$E$4:$SJ$4,"&lt;&gt;Bid Package")</f>
        <v>0</v>
      </c>
      <c r="BF251" s="276">
        <f>SUMIFS('PCO Log'!$E74:$SJ74,'PCO Log'!$E$8:$SJ$8,'Graph Data'!BF$187,'PCO Log'!$E$4:$SJ$4,"&lt;&gt;Bid Package")</f>
        <v>0</v>
      </c>
      <c r="BG251" s="276">
        <f>SUMIFS('PCO Log'!$E74:$SJ74,'PCO Log'!$E$8:$SJ$8,'Graph Data'!BG$187,'PCO Log'!$E$4:$SJ$4,"&lt;&gt;Bid Package")</f>
        <v>0</v>
      </c>
      <c r="BH251" s="276">
        <f>SUMIFS('PCO Log'!$E74:$SJ74,'PCO Log'!$E$8:$SJ$8,'Graph Data'!BH$187,'PCO Log'!$E$4:$SJ$4,"&lt;&gt;Bid Package")</f>
        <v>0</v>
      </c>
      <c r="BI251" s="276">
        <f>SUMIFS('PCO Log'!$E74:$SJ74,'PCO Log'!$E$8:$SJ$8,'Graph Data'!BI$187,'PCO Log'!$E$4:$SJ$4,"&lt;&gt;Bid Package")</f>
        <v>0</v>
      </c>
      <c r="BJ251" s="276">
        <f>SUMIFS('PCO Log'!$E74:$SJ74,'PCO Log'!$E$8:$SJ$8,'Graph Data'!BJ$187,'PCO Log'!$E$4:$SJ$4,"&lt;&gt;Bid Package")</f>
        <v>0</v>
      </c>
      <c r="BK251" s="276">
        <f>SUMIFS('PCO Log'!$E74:$SJ74,'PCO Log'!$E$8:$SJ$8,'Graph Data'!BK$187,'PCO Log'!$E$4:$SJ$4,"&lt;&gt;Bid Package")</f>
        <v>0</v>
      </c>
      <c r="BL251" s="276">
        <f>SUMIFS('PCO Log'!$E74:$SJ74,'PCO Log'!$E$8:$SJ$8,'Graph Data'!BL$187,'PCO Log'!$E$4:$SJ$4,"&lt;&gt;Bid Package")</f>
        <v>0</v>
      </c>
      <c r="BM251" s="276">
        <f>SUMIFS('PCO Log'!$E74:$SJ74,'PCO Log'!$E$8:$SJ$8,'Graph Data'!BM$187,'PCO Log'!$E$4:$SJ$4,"&lt;&gt;Bid Package")</f>
        <v>0</v>
      </c>
      <c r="BN251" s="276">
        <f>SUMIFS('PCO Log'!$E74:$SJ74,'PCO Log'!$E$8:$SJ$8,'Graph Data'!BN$187,'PCO Log'!$E$4:$SJ$4,"&lt;&gt;Bid Package")</f>
        <v>0</v>
      </c>
      <c r="BO251" s="276">
        <f>SUMIFS('PCO Log'!$E74:$SJ74,'PCO Log'!$E$8:$SJ$8,'Graph Data'!BO$187,'PCO Log'!$E$4:$SJ$4,"&lt;&gt;Bid Package")</f>
        <v>0</v>
      </c>
      <c r="BP251" s="276">
        <f>SUMIFS('PCO Log'!$E74:$SJ74,'PCO Log'!$E$8:$SJ$8,'Graph Data'!BP$187,'PCO Log'!$E$4:$SJ$4,"&lt;&gt;Bid Package")</f>
        <v>0</v>
      </c>
      <c r="BQ251" s="276">
        <f>SUMIFS('PCO Log'!$E74:$SJ74,'PCO Log'!$E$8:$SJ$8,'Graph Data'!BQ$187,'PCO Log'!$E$4:$SJ$4,"&lt;&gt;Bid Package")</f>
        <v>0</v>
      </c>
      <c r="BR251" s="276">
        <f>SUMIFS('PCO Log'!$E74:$SJ74,'PCO Log'!$E$8:$SJ$8,'Graph Data'!BR$187,'PCO Log'!$E$4:$SJ$4,"&lt;&gt;Bid Package")</f>
        <v>0</v>
      </c>
      <c r="BS251" s="276">
        <f>SUMIFS('PCO Log'!$E74:$SJ74,'PCO Log'!$E$8:$SJ$8,'Graph Data'!BS$187,'PCO Log'!$E$4:$SJ$4,"&lt;&gt;Bid Package")</f>
        <v>0</v>
      </c>
      <c r="BT251" s="276">
        <f>SUMIFS('PCO Log'!$E74:$SJ74,'PCO Log'!$E$8:$SJ$8,'Graph Data'!BT$187,'PCO Log'!$E$4:$SJ$4,"&lt;&gt;Bid Package")</f>
        <v>0</v>
      </c>
      <c r="BU251" s="276">
        <f>SUMIFS('PCO Log'!$E74:$SJ74,'PCO Log'!$E$8:$SJ$8,'Graph Data'!BU$187,'PCO Log'!$E$4:$SJ$4,"&lt;&gt;Bid Package")</f>
        <v>0</v>
      </c>
      <c r="BV251" s="276">
        <f>SUMIFS('PCO Log'!$E74:$SJ74,'PCO Log'!$E$8:$SJ$8,'Graph Data'!BV$187,'PCO Log'!$E$4:$SJ$4,"&lt;&gt;Bid Package")</f>
        <v>0</v>
      </c>
      <c r="BW251" s="276">
        <f>SUMIFS('PCO Log'!$E74:$SJ74,'PCO Log'!$E$8:$SJ$8,'Graph Data'!BW$187,'PCO Log'!$E$4:$SJ$4,"&lt;&gt;Bid Package")</f>
        <v>0</v>
      </c>
    </row>
    <row r="252" spans="1:75" x14ac:dyDescent="0.25">
      <c r="A252" s="273" t="s">
        <v>613</v>
      </c>
      <c r="B252" s="273">
        <f>'PCO Log'!IU6</f>
        <v>0</v>
      </c>
      <c r="C252" s="273">
        <f>'PCO Log'!IU4</f>
        <v>0</v>
      </c>
      <c r="D252" s="273">
        <f>'PCO Log'!IU7</f>
        <v>0</v>
      </c>
      <c r="E252" s="273">
        <f>'PCO Log'!IU3</f>
        <v>0</v>
      </c>
      <c r="F252" s="276">
        <f>'PCO Log'!IU9</f>
        <v>0</v>
      </c>
      <c r="G252" s="277">
        <f>'PCO Log'!IU5</f>
        <v>0</v>
      </c>
      <c r="J252" s="279"/>
      <c r="O252" s="273" t="str">
        <f t="shared" si="4"/>
        <v>Elevator</v>
      </c>
      <c r="P252" s="276">
        <f>SUMIFS('PCO Log'!$E75:$SJ75,'PCO Log'!$E$8:$SJ$8,'Graph Data'!P$187,'PCO Log'!$E$4:$SJ$4,"&lt;&gt;Bid Package")</f>
        <v>0</v>
      </c>
      <c r="Q252" s="276">
        <f>SUMIFS('PCO Log'!$E75:$SJ75,'PCO Log'!$E$8:$SJ$8,'Graph Data'!Q$187,'PCO Log'!$E$4:$SJ$4,"&lt;&gt;Bid Package")</f>
        <v>0</v>
      </c>
      <c r="R252" s="276">
        <f>SUMIFS('PCO Log'!$E75:$SJ75,'PCO Log'!$E$8:$SJ$8,'Graph Data'!R$187,'PCO Log'!$E$4:$SJ$4,"&lt;&gt;Bid Package")</f>
        <v>0</v>
      </c>
      <c r="S252" s="276">
        <f>SUMIFS('PCO Log'!$E75:$SJ75,'PCO Log'!$E$8:$SJ$8,'Graph Data'!S$187,'PCO Log'!$E$4:$SJ$4,"&lt;&gt;Bid Package")</f>
        <v>0</v>
      </c>
      <c r="T252" s="276">
        <f>SUMIFS('PCO Log'!$E75:$SJ75,'PCO Log'!$E$8:$SJ$8,'Graph Data'!T$187,'PCO Log'!$E$4:$SJ$4,"&lt;&gt;Bid Package")</f>
        <v>0</v>
      </c>
      <c r="U252" s="276">
        <f>SUMIFS('PCO Log'!$E75:$SJ75,'PCO Log'!$E$8:$SJ$8,'Graph Data'!U$187,'PCO Log'!$E$4:$SJ$4,"&lt;&gt;Bid Package")</f>
        <v>0</v>
      </c>
      <c r="V252" s="276">
        <f>SUMIFS('PCO Log'!$E75:$SJ75,'PCO Log'!$E$8:$SJ$8,'Graph Data'!V$187,'PCO Log'!$E$4:$SJ$4,"&lt;&gt;Bid Package")</f>
        <v>0</v>
      </c>
      <c r="W252" s="276">
        <f>SUMIFS('PCO Log'!$E75:$SJ75,'PCO Log'!$E$8:$SJ$8,'Graph Data'!W$187,'PCO Log'!$E$4:$SJ$4,"&lt;&gt;Bid Package")</f>
        <v>0</v>
      </c>
      <c r="X252" s="276">
        <f>SUMIFS('PCO Log'!$E75:$SJ75,'PCO Log'!$E$8:$SJ$8,'Graph Data'!X$187,'PCO Log'!$E$4:$SJ$4,"&lt;&gt;Bid Package")</f>
        <v>0</v>
      </c>
      <c r="Y252" s="276">
        <f>SUMIFS('PCO Log'!$E75:$SJ75,'PCO Log'!$E$8:$SJ$8,'Graph Data'!Y$187,'PCO Log'!$E$4:$SJ$4,"&lt;&gt;Bid Package")</f>
        <v>0</v>
      </c>
      <c r="Z252" s="276">
        <f>SUMIFS('PCO Log'!$E75:$SJ75,'PCO Log'!$E$8:$SJ$8,'Graph Data'!Z$187,'PCO Log'!$E$4:$SJ$4,"&lt;&gt;Bid Package")</f>
        <v>0</v>
      </c>
      <c r="AA252" s="276">
        <f>SUMIFS('PCO Log'!$E75:$SJ75,'PCO Log'!$E$8:$SJ$8,'Graph Data'!AA$187,'PCO Log'!$E$4:$SJ$4,"&lt;&gt;Bid Package")</f>
        <v>0</v>
      </c>
      <c r="AB252" s="276">
        <f>SUMIFS('PCO Log'!$E75:$SJ75,'PCO Log'!$E$8:$SJ$8,'Graph Data'!AB$187,'PCO Log'!$E$4:$SJ$4,"&lt;&gt;Bid Package")</f>
        <v>0</v>
      </c>
      <c r="AC252" s="276">
        <f>SUMIFS('PCO Log'!$E75:$SJ75,'PCO Log'!$E$8:$SJ$8,'Graph Data'!AC$187,'PCO Log'!$E$4:$SJ$4,"&lt;&gt;Bid Package")</f>
        <v>0</v>
      </c>
      <c r="AD252" s="276">
        <f>SUMIFS('PCO Log'!$E75:$SJ75,'PCO Log'!$E$8:$SJ$8,'Graph Data'!AD$187,'PCO Log'!$E$4:$SJ$4,"&lt;&gt;Bid Package")</f>
        <v>0</v>
      </c>
      <c r="AE252" s="276">
        <f>SUMIFS('PCO Log'!$E75:$SJ75,'PCO Log'!$E$8:$SJ$8,'Graph Data'!AE$187,'PCO Log'!$E$4:$SJ$4,"&lt;&gt;Bid Package")</f>
        <v>0</v>
      </c>
      <c r="AF252" s="276">
        <f>SUMIFS('PCO Log'!$E75:$SJ75,'PCO Log'!$E$8:$SJ$8,'Graph Data'!AF$187,'PCO Log'!$E$4:$SJ$4,"&lt;&gt;Bid Package")</f>
        <v>0</v>
      </c>
      <c r="AG252" s="276">
        <f>SUMIFS('PCO Log'!$E75:$SJ75,'PCO Log'!$E$8:$SJ$8,'Graph Data'!AG$187,'PCO Log'!$E$4:$SJ$4,"&lt;&gt;Bid Package")</f>
        <v>0</v>
      </c>
      <c r="AH252" s="276">
        <f>SUMIFS('PCO Log'!$E75:$SJ75,'PCO Log'!$E$8:$SJ$8,'Graph Data'!AH$187,'PCO Log'!$E$4:$SJ$4,"&lt;&gt;Bid Package")</f>
        <v>0</v>
      </c>
      <c r="AI252" s="276">
        <f>SUMIFS('PCO Log'!$E75:$SJ75,'PCO Log'!$E$8:$SJ$8,'Graph Data'!AI$187,'PCO Log'!$E$4:$SJ$4,"&lt;&gt;Bid Package")</f>
        <v>0</v>
      </c>
      <c r="AJ252" s="276">
        <f>SUMIFS('PCO Log'!$E75:$SJ75,'PCO Log'!$E$8:$SJ$8,'Graph Data'!AJ$187,'PCO Log'!$E$4:$SJ$4,"&lt;&gt;Bid Package")</f>
        <v>0</v>
      </c>
      <c r="AK252" s="276">
        <f>SUMIFS('PCO Log'!$E75:$SJ75,'PCO Log'!$E$8:$SJ$8,'Graph Data'!AK$187,'PCO Log'!$E$4:$SJ$4,"&lt;&gt;Bid Package")</f>
        <v>0</v>
      </c>
      <c r="AL252" s="276">
        <f>SUMIFS('PCO Log'!$E75:$SJ75,'PCO Log'!$E$8:$SJ$8,'Graph Data'!AL$187,'PCO Log'!$E$4:$SJ$4,"&lt;&gt;Bid Package")</f>
        <v>0</v>
      </c>
      <c r="AM252" s="276">
        <f>SUMIFS('PCO Log'!$E75:$SJ75,'PCO Log'!$E$8:$SJ$8,'Graph Data'!AM$187,'PCO Log'!$E$4:$SJ$4,"&lt;&gt;Bid Package")</f>
        <v>0</v>
      </c>
      <c r="AN252" s="276">
        <f>SUMIFS('PCO Log'!$E75:$SJ75,'PCO Log'!$E$8:$SJ$8,'Graph Data'!AN$187,'PCO Log'!$E$4:$SJ$4,"&lt;&gt;Bid Package")</f>
        <v>0</v>
      </c>
      <c r="AO252" s="276">
        <f>SUMIFS('PCO Log'!$E75:$SJ75,'PCO Log'!$E$8:$SJ$8,'Graph Data'!AO$187,'PCO Log'!$E$4:$SJ$4,"&lt;&gt;Bid Package")</f>
        <v>0</v>
      </c>
      <c r="AP252" s="276">
        <f>SUMIFS('PCO Log'!$E75:$SJ75,'PCO Log'!$E$8:$SJ$8,'Graph Data'!AP$187,'PCO Log'!$E$4:$SJ$4,"&lt;&gt;Bid Package")</f>
        <v>0</v>
      </c>
      <c r="AQ252" s="276">
        <f>SUMIFS('PCO Log'!$E75:$SJ75,'PCO Log'!$E$8:$SJ$8,'Graph Data'!AQ$187,'PCO Log'!$E$4:$SJ$4,"&lt;&gt;Bid Package")</f>
        <v>0</v>
      </c>
      <c r="AR252" s="276">
        <f>SUMIFS('PCO Log'!$E75:$SJ75,'PCO Log'!$E$8:$SJ$8,'Graph Data'!AR$187,'PCO Log'!$E$4:$SJ$4,"&lt;&gt;Bid Package")</f>
        <v>0</v>
      </c>
      <c r="AS252" s="276">
        <f>SUMIFS('PCO Log'!$E75:$SJ75,'PCO Log'!$E$8:$SJ$8,'Graph Data'!AS$187,'PCO Log'!$E$4:$SJ$4,"&lt;&gt;Bid Package")</f>
        <v>0</v>
      </c>
      <c r="AT252" s="276">
        <f>SUMIFS('PCO Log'!$E75:$SJ75,'PCO Log'!$E$8:$SJ$8,'Graph Data'!AT$187,'PCO Log'!$E$4:$SJ$4,"&lt;&gt;Bid Package")</f>
        <v>0</v>
      </c>
      <c r="AU252" s="276">
        <f>SUMIFS('PCO Log'!$E75:$SJ75,'PCO Log'!$E$8:$SJ$8,'Graph Data'!AU$187,'PCO Log'!$E$4:$SJ$4,"&lt;&gt;Bid Package")</f>
        <v>0</v>
      </c>
      <c r="AV252" s="276">
        <f>SUMIFS('PCO Log'!$E75:$SJ75,'PCO Log'!$E$8:$SJ$8,'Graph Data'!AV$187,'PCO Log'!$E$4:$SJ$4,"&lt;&gt;Bid Package")</f>
        <v>0</v>
      </c>
      <c r="AW252" s="276">
        <f>SUMIFS('PCO Log'!$E75:$SJ75,'PCO Log'!$E$8:$SJ$8,'Graph Data'!AW$187,'PCO Log'!$E$4:$SJ$4,"&lt;&gt;Bid Package")</f>
        <v>0</v>
      </c>
      <c r="AX252" s="276">
        <f>SUMIFS('PCO Log'!$E75:$SJ75,'PCO Log'!$E$8:$SJ$8,'Graph Data'!AX$187,'PCO Log'!$E$4:$SJ$4,"&lt;&gt;Bid Package")</f>
        <v>0</v>
      </c>
      <c r="AY252" s="276">
        <f>SUMIFS('PCO Log'!$E75:$SJ75,'PCO Log'!$E$8:$SJ$8,'Graph Data'!AY$187,'PCO Log'!$E$4:$SJ$4,"&lt;&gt;Bid Package")</f>
        <v>0</v>
      </c>
      <c r="AZ252" s="276">
        <f>SUMIFS('PCO Log'!$E75:$SJ75,'PCO Log'!$E$8:$SJ$8,'Graph Data'!AZ$187,'PCO Log'!$E$4:$SJ$4,"&lt;&gt;Bid Package")</f>
        <v>0</v>
      </c>
      <c r="BA252" s="276">
        <f>SUMIFS('PCO Log'!$E75:$SJ75,'PCO Log'!$E$8:$SJ$8,'Graph Data'!BA$187,'PCO Log'!$E$4:$SJ$4,"&lt;&gt;Bid Package")</f>
        <v>0</v>
      </c>
      <c r="BB252" s="276">
        <f>SUMIFS('PCO Log'!$E75:$SJ75,'PCO Log'!$E$8:$SJ$8,'Graph Data'!BB$187,'PCO Log'!$E$4:$SJ$4,"&lt;&gt;Bid Package")</f>
        <v>0</v>
      </c>
      <c r="BC252" s="276">
        <f>SUMIFS('PCO Log'!$E75:$SJ75,'PCO Log'!$E$8:$SJ$8,'Graph Data'!BC$187,'PCO Log'!$E$4:$SJ$4,"&lt;&gt;Bid Package")</f>
        <v>0</v>
      </c>
      <c r="BD252" s="276">
        <f>SUMIFS('PCO Log'!$E75:$SJ75,'PCO Log'!$E$8:$SJ$8,'Graph Data'!BD$187,'PCO Log'!$E$4:$SJ$4,"&lt;&gt;Bid Package")</f>
        <v>0</v>
      </c>
      <c r="BE252" s="276">
        <f>SUMIFS('PCO Log'!$E75:$SJ75,'PCO Log'!$E$8:$SJ$8,'Graph Data'!BE$187,'PCO Log'!$E$4:$SJ$4,"&lt;&gt;Bid Package")</f>
        <v>0</v>
      </c>
      <c r="BF252" s="276">
        <f>SUMIFS('PCO Log'!$E75:$SJ75,'PCO Log'!$E$8:$SJ$8,'Graph Data'!BF$187,'PCO Log'!$E$4:$SJ$4,"&lt;&gt;Bid Package")</f>
        <v>0</v>
      </c>
      <c r="BG252" s="276">
        <f>SUMIFS('PCO Log'!$E75:$SJ75,'PCO Log'!$E$8:$SJ$8,'Graph Data'!BG$187,'PCO Log'!$E$4:$SJ$4,"&lt;&gt;Bid Package")</f>
        <v>0</v>
      </c>
      <c r="BH252" s="276">
        <f>SUMIFS('PCO Log'!$E75:$SJ75,'PCO Log'!$E$8:$SJ$8,'Graph Data'!BH$187,'PCO Log'!$E$4:$SJ$4,"&lt;&gt;Bid Package")</f>
        <v>0</v>
      </c>
      <c r="BI252" s="276">
        <f>SUMIFS('PCO Log'!$E75:$SJ75,'PCO Log'!$E$8:$SJ$8,'Graph Data'!BI$187,'PCO Log'!$E$4:$SJ$4,"&lt;&gt;Bid Package")</f>
        <v>0</v>
      </c>
      <c r="BJ252" s="276">
        <f>SUMIFS('PCO Log'!$E75:$SJ75,'PCO Log'!$E$8:$SJ$8,'Graph Data'!BJ$187,'PCO Log'!$E$4:$SJ$4,"&lt;&gt;Bid Package")</f>
        <v>0</v>
      </c>
      <c r="BK252" s="276">
        <f>SUMIFS('PCO Log'!$E75:$SJ75,'PCO Log'!$E$8:$SJ$8,'Graph Data'!BK$187,'PCO Log'!$E$4:$SJ$4,"&lt;&gt;Bid Package")</f>
        <v>0</v>
      </c>
      <c r="BL252" s="276">
        <f>SUMIFS('PCO Log'!$E75:$SJ75,'PCO Log'!$E$8:$SJ$8,'Graph Data'!BL$187,'PCO Log'!$E$4:$SJ$4,"&lt;&gt;Bid Package")</f>
        <v>0</v>
      </c>
      <c r="BM252" s="276">
        <f>SUMIFS('PCO Log'!$E75:$SJ75,'PCO Log'!$E$8:$SJ$8,'Graph Data'!BM$187,'PCO Log'!$E$4:$SJ$4,"&lt;&gt;Bid Package")</f>
        <v>0</v>
      </c>
      <c r="BN252" s="276">
        <f>SUMIFS('PCO Log'!$E75:$SJ75,'PCO Log'!$E$8:$SJ$8,'Graph Data'!BN$187,'PCO Log'!$E$4:$SJ$4,"&lt;&gt;Bid Package")</f>
        <v>0</v>
      </c>
      <c r="BO252" s="276">
        <f>SUMIFS('PCO Log'!$E75:$SJ75,'PCO Log'!$E$8:$SJ$8,'Graph Data'!BO$187,'PCO Log'!$E$4:$SJ$4,"&lt;&gt;Bid Package")</f>
        <v>0</v>
      </c>
      <c r="BP252" s="276">
        <f>SUMIFS('PCO Log'!$E75:$SJ75,'PCO Log'!$E$8:$SJ$8,'Graph Data'!BP$187,'PCO Log'!$E$4:$SJ$4,"&lt;&gt;Bid Package")</f>
        <v>0</v>
      </c>
      <c r="BQ252" s="276">
        <f>SUMIFS('PCO Log'!$E75:$SJ75,'PCO Log'!$E$8:$SJ$8,'Graph Data'!BQ$187,'PCO Log'!$E$4:$SJ$4,"&lt;&gt;Bid Package")</f>
        <v>0</v>
      </c>
      <c r="BR252" s="276">
        <f>SUMIFS('PCO Log'!$E75:$SJ75,'PCO Log'!$E$8:$SJ$8,'Graph Data'!BR$187,'PCO Log'!$E$4:$SJ$4,"&lt;&gt;Bid Package")</f>
        <v>0</v>
      </c>
      <c r="BS252" s="276">
        <f>SUMIFS('PCO Log'!$E75:$SJ75,'PCO Log'!$E$8:$SJ$8,'Graph Data'!BS$187,'PCO Log'!$E$4:$SJ$4,"&lt;&gt;Bid Package")</f>
        <v>0</v>
      </c>
      <c r="BT252" s="276">
        <f>SUMIFS('PCO Log'!$E75:$SJ75,'PCO Log'!$E$8:$SJ$8,'Graph Data'!BT$187,'PCO Log'!$E$4:$SJ$4,"&lt;&gt;Bid Package")</f>
        <v>0</v>
      </c>
      <c r="BU252" s="276">
        <f>SUMIFS('PCO Log'!$E75:$SJ75,'PCO Log'!$E$8:$SJ$8,'Graph Data'!BU$187,'PCO Log'!$E$4:$SJ$4,"&lt;&gt;Bid Package")</f>
        <v>0</v>
      </c>
      <c r="BV252" s="276">
        <f>SUMIFS('PCO Log'!$E75:$SJ75,'PCO Log'!$E$8:$SJ$8,'Graph Data'!BV$187,'PCO Log'!$E$4:$SJ$4,"&lt;&gt;Bid Package")</f>
        <v>0</v>
      </c>
      <c r="BW252" s="276">
        <f>SUMIFS('PCO Log'!$E75:$SJ75,'PCO Log'!$E$8:$SJ$8,'Graph Data'!BW$187,'PCO Log'!$E$4:$SJ$4,"&lt;&gt;Bid Package")</f>
        <v>0</v>
      </c>
    </row>
    <row r="253" spans="1:75" x14ac:dyDescent="0.25">
      <c r="A253" s="273" t="s">
        <v>614</v>
      </c>
      <c r="B253" s="273">
        <f>'PCO Log'!IV6</f>
        <v>0</v>
      </c>
      <c r="C253" s="273">
        <f>'PCO Log'!IV4</f>
        <v>0</v>
      </c>
      <c r="D253" s="273">
        <f>'PCO Log'!IV7</f>
        <v>0</v>
      </c>
      <c r="E253" s="273">
        <f>'PCO Log'!IV3</f>
        <v>0</v>
      </c>
      <c r="F253" s="276">
        <f>'PCO Log'!IV9</f>
        <v>0</v>
      </c>
      <c r="G253" s="277">
        <f>'PCO Log'!IV5</f>
        <v>0</v>
      </c>
      <c r="J253" s="279"/>
      <c r="O253" s="273" t="str">
        <f t="shared" si="4"/>
        <v>Lifts</v>
      </c>
      <c r="P253" s="276">
        <f>SUMIFS('PCO Log'!$E76:$SJ76,'PCO Log'!$E$8:$SJ$8,'Graph Data'!P$187,'PCO Log'!$E$4:$SJ$4,"&lt;&gt;Bid Package")</f>
        <v>0</v>
      </c>
      <c r="Q253" s="276">
        <f>SUMIFS('PCO Log'!$E76:$SJ76,'PCO Log'!$E$8:$SJ$8,'Graph Data'!Q$187,'PCO Log'!$E$4:$SJ$4,"&lt;&gt;Bid Package")</f>
        <v>0</v>
      </c>
      <c r="R253" s="276">
        <f>SUMIFS('PCO Log'!$E76:$SJ76,'PCO Log'!$E$8:$SJ$8,'Graph Data'!R$187,'PCO Log'!$E$4:$SJ$4,"&lt;&gt;Bid Package")</f>
        <v>0</v>
      </c>
      <c r="S253" s="276">
        <f>SUMIFS('PCO Log'!$E76:$SJ76,'PCO Log'!$E$8:$SJ$8,'Graph Data'!S$187,'PCO Log'!$E$4:$SJ$4,"&lt;&gt;Bid Package")</f>
        <v>0</v>
      </c>
      <c r="T253" s="276">
        <f>SUMIFS('PCO Log'!$E76:$SJ76,'PCO Log'!$E$8:$SJ$8,'Graph Data'!T$187,'PCO Log'!$E$4:$SJ$4,"&lt;&gt;Bid Package")</f>
        <v>0</v>
      </c>
      <c r="U253" s="276">
        <f>SUMIFS('PCO Log'!$E76:$SJ76,'PCO Log'!$E$8:$SJ$8,'Graph Data'!U$187,'PCO Log'!$E$4:$SJ$4,"&lt;&gt;Bid Package")</f>
        <v>0</v>
      </c>
      <c r="V253" s="276">
        <f>SUMIFS('PCO Log'!$E76:$SJ76,'PCO Log'!$E$8:$SJ$8,'Graph Data'!V$187,'PCO Log'!$E$4:$SJ$4,"&lt;&gt;Bid Package")</f>
        <v>0</v>
      </c>
      <c r="W253" s="276">
        <f>SUMIFS('PCO Log'!$E76:$SJ76,'PCO Log'!$E$8:$SJ$8,'Graph Data'!W$187,'PCO Log'!$E$4:$SJ$4,"&lt;&gt;Bid Package")</f>
        <v>0</v>
      </c>
      <c r="X253" s="276">
        <f>SUMIFS('PCO Log'!$E76:$SJ76,'PCO Log'!$E$8:$SJ$8,'Graph Data'!X$187,'PCO Log'!$E$4:$SJ$4,"&lt;&gt;Bid Package")</f>
        <v>0</v>
      </c>
      <c r="Y253" s="276">
        <f>SUMIFS('PCO Log'!$E76:$SJ76,'PCO Log'!$E$8:$SJ$8,'Graph Data'!Y$187,'PCO Log'!$E$4:$SJ$4,"&lt;&gt;Bid Package")</f>
        <v>0</v>
      </c>
      <c r="Z253" s="276">
        <f>SUMIFS('PCO Log'!$E76:$SJ76,'PCO Log'!$E$8:$SJ$8,'Graph Data'!Z$187,'PCO Log'!$E$4:$SJ$4,"&lt;&gt;Bid Package")</f>
        <v>0</v>
      </c>
      <c r="AA253" s="276">
        <f>SUMIFS('PCO Log'!$E76:$SJ76,'PCO Log'!$E$8:$SJ$8,'Graph Data'!AA$187,'PCO Log'!$E$4:$SJ$4,"&lt;&gt;Bid Package")</f>
        <v>0</v>
      </c>
      <c r="AB253" s="276">
        <f>SUMIFS('PCO Log'!$E76:$SJ76,'PCO Log'!$E$8:$SJ$8,'Graph Data'!AB$187,'PCO Log'!$E$4:$SJ$4,"&lt;&gt;Bid Package")</f>
        <v>0</v>
      </c>
      <c r="AC253" s="276">
        <f>SUMIFS('PCO Log'!$E76:$SJ76,'PCO Log'!$E$8:$SJ$8,'Graph Data'!AC$187,'PCO Log'!$E$4:$SJ$4,"&lt;&gt;Bid Package")</f>
        <v>0</v>
      </c>
      <c r="AD253" s="276">
        <f>SUMIFS('PCO Log'!$E76:$SJ76,'PCO Log'!$E$8:$SJ$8,'Graph Data'!AD$187,'PCO Log'!$E$4:$SJ$4,"&lt;&gt;Bid Package")</f>
        <v>0</v>
      </c>
      <c r="AE253" s="276">
        <f>SUMIFS('PCO Log'!$E76:$SJ76,'PCO Log'!$E$8:$SJ$8,'Graph Data'!AE$187,'PCO Log'!$E$4:$SJ$4,"&lt;&gt;Bid Package")</f>
        <v>0</v>
      </c>
      <c r="AF253" s="276">
        <f>SUMIFS('PCO Log'!$E76:$SJ76,'PCO Log'!$E$8:$SJ$8,'Graph Data'!AF$187,'PCO Log'!$E$4:$SJ$4,"&lt;&gt;Bid Package")</f>
        <v>0</v>
      </c>
      <c r="AG253" s="276">
        <f>SUMIFS('PCO Log'!$E76:$SJ76,'PCO Log'!$E$8:$SJ$8,'Graph Data'!AG$187,'PCO Log'!$E$4:$SJ$4,"&lt;&gt;Bid Package")</f>
        <v>0</v>
      </c>
      <c r="AH253" s="276">
        <f>SUMIFS('PCO Log'!$E76:$SJ76,'PCO Log'!$E$8:$SJ$8,'Graph Data'!AH$187,'PCO Log'!$E$4:$SJ$4,"&lt;&gt;Bid Package")</f>
        <v>0</v>
      </c>
      <c r="AI253" s="276">
        <f>SUMIFS('PCO Log'!$E76:$SJ76,'PCO Log'!$E$8:$SJ$8,'Graph Data'!AI$187,'PCO Log'!$E$4:$SJ$4,"&lt;&gt;Bid Package")</f>
        <v>0</v>
      </c>
      <c r="AJ253" s="276">
        <f>SUMIFS('PCO Log'!$E76:$SJ76,'PCO Log'!$E$8:$SJ$8,'Graph Data'!AJ$187,'PCO Log'!$E$4:$SJ$4,"&lt;&gt;Bid Package")</f>
        <v>0</v>
      </c>
      <c r="AK253" s="276">
        <f>SUMIFS('PCO Log'!$E76:$SJ76,'PCO Log'!$E$8:$SJ$8,'Graph Data'!AK$187,'PCO Log'!$E$4:$SJ$4,"&lt;&gt;Bid Package")</f>
        <v>0</v>
      </c>
      <c r="AL253" s="276">
        <f>SUMIFS('PCO Log'!$E76:$SJ76,'PCO Log'!$E$8:$SJ$8,'Graph Data'!AL$187,'PCO Log'!$E$4:$SJ$4,"&lt;&gt;Bid Package")</f>
        <v>0</v>
      </c>
      <c r="AM253" s="276">
        <f>SUMIFS('PCO Log'!$E76:$SJ76,'PCO Log'!$E$8:$SJ$8,'Graph Data'!AM$187,'PCO Log'!$E$4:$SJ$4,"&lt;&gt;Bid Package")</f>
        <v>0</v>
      </c>
      <c r="AN253" s="276">
        <f>SUMIFS('PCO Log'!$E76:$SJ76,'PCO Log'!$E$8:$SJ$8,'Graph Data'!AN$187,'PCO Log'!$E$4:$SJ$4,"&lt;&gt;Bid Package")</f>
        <v>0</v>
      </c>
      <c r="AO253" s="276">
        <f>SUMIFS('PCO Log'!$E76:$SJ76,'PCO Log'!$E$8:$SJ$8,'Graph Data'!AO$187,'PCO Log'!$E$4:$SJ$4,"&lt;&gt;Bid Package")</f>
        <v>0</v>
      </c>
      <c r="AP253" s="276">
        <f>SUMIFS('PCO Log'!$E76:$SJ76,'PCO Log'!$E$8:$SJ$8,'Graph Data'!AP$187,'PCO Log'!$E$4:$SJ$4,"&lt;&gt;Bid Package")</f>
        <v>0</v>
      </c>
      <c r="AQ253" s="276">
        <f>SUMIFS('PCO Log'!$E76:$SJ76,'PCO Log'!$E$8:$SJ$8,'Graph Data'!AQ$187,'PCO Log'!$E$4:$SJ$4,"&lt;&gt;Bid Package")</f>
        <v>0</v>
      </c>
      <c r="AR253" s="276">
        <f>SUMIFS('PCO Log'!$E76:$SJ76,'PCO Log'!$E$8:$SJ$8,'Graph Data'!AR$187,'PCO Log'!$E$4:$SJ$4,"&lt;&gt;Bid Package")</f>
        <v>0</v>
      </c>
      <c r="AS253" s="276">
        <f>SUMIFS('PCO Log'!$E76:$SJ76,'PCO Log'!$E$8:$SJ$8,'Graph Data'!AS$187,'PCO Log'!$E$4:$SJ$4,"&lt;&gt;Bid Package")</f>
        <v>0</v>
      </c>
      <c r="AT253" s="276">
        <f>SUMIFS('PCO Log'!$E76:$SJ76,'PCO Log'!$E$8:$SJ$8,'Graph Data'!AT$187,'PCO Log'!$E$4:$SJ$4,"&lt;&gt;Bid Package")</f>
        <v>0</v>
      </c>
      <c r="AU253" s="276">
        <f>SUMIFS('PCO Log'!$E76:$SJ76,'PCO Log'!$E$8:$SJ$8,'Graph Data'!AU$187,'PCO Log'!$E$4:$SJ$4,"&lt;&gt;Bid Package")</f>
        <v>0</v>
      </c>
      <c r="AV253" s="276">
        <f>SUMIFS('PCO Log'!$E76:$SJ76,'PCO Log'!$E$8:$SJ$8,'Graph Data'!AV$187,'PCO Log'!$E$4:$SJ$4,"&lt;&gt;Bid Package")</f>
        <v>0</v>
      </c>
      <c r="AW253" s="276">
        <f>SUMIFS('PCO Log'!$E76:$SJ76,'PCO Log'!$E$8:$SJ$8,'Graph Data'!AW$187,'PCO Log'!$E$4:$SJ$4,"&lt;&gt;Bid Package")</f>
        <v>0</v>
      </c>
      <c r="AX253" s="276">
        <f>SUMIFS('PCO Log'!$E76:$SJ76,'PCO Log'!$E$8:$SJ$8,'Graph Data'!AX$187,'PCO Log'!$E$4:$SJ$4,"&lt;&gt;Bid Package")</f>
        <v>0</v>
      </c>
      <c r="AY253" s="276">
        <f>SUMIFS('PCO Log'!$E76:$SJ76,'PCO Log'!$E$8:$SJ$8,'Graph Data'!AY$187,'PCO Log'!$E$4:$SJ$4,"&lt;&gt;Bid Package")</f>
        <v>0</v>
      </c>
      <c r="AZ253" s="276">
        <f>SUMIFS('PCO Log'!$E76:$SJ76,'PCO Log'!$E$8:$SJ$8,'Graph Data'!AZ$187,'PCO Log'!$E$4:$SJ$4,"&lt;&gt;Bid Package")</f>
        <v>0</v>
      </c>
      <c r="BA253" s="276">
        <f>SUMIFS('PCO Log'!$E76:$SJ76,'PCO Log'!$E$8:$SJ$8,'Graph Data'!BA$187,'PCO Log'!$E$4:$SJ$4,"&lt;&gt;Bid Package")</f>
        <v>0</v>
      </c>
      <c r="BB253" s="276">
        <f>SUMIFS('PCO Log'!$E76:$SJ76,'PCO Log'!$E$8:$SJ$8,'Graph Data'!BB$187,'PCO Log'!$E$4:$SJ$4,"&lt;&gt;Bid Package")</f>
        <v>0</v>
      </c>
      <c r="BC253" s="276">
        <f>SUMIFS('PCO Log'!$E76:$SJ76,'PCO Log'!$E$8:$SJ$8,'Graph Data'!BC$187,'PCO Log'!$E$4:$SJ$4,"&lt;&gt;Bid Package")</f>
        <v>0</v>
      </c>
      <c r="BD253" s="276">
        <f>SUMIFS('PCO Log'!$E76:$SJ76,'PCO Log'!$E$8:$SJ$8,'Graph Data'!BD$187,'PCO Log'!$E$4:$SJ$4,"&lt;&gt;Bid Package")</f>
        <v>0</v>
      </c>
      <c r="BE253" s="276">
        <f>SUMIFS('PCO Log'!$E76:$SJ76,'PCO Log'!$E$8:$SJ$8,'Graph Data'!BE$187,'PCO Log'!$E$4:$SJ$4,"&lt;&gt;Bid Package")</f>
        <v>0</v>
      </c>
      <c r="BF253" s="276">
        <f>SUMIFS('PCO Log'!$E76:$SJ76,'PCO Log'!$E$8:$SJ$8,'Graph Data'!BF$187,'PCO Log'!$E$4:$SJ$4,"&lt;&gt;Bid Package")</f>
        <v>0</v>
      </c>
      <c r="BG253" s="276">
        <f>SUMIFS('PCO Log'!$E76:$SJ76,'PCO Log'!$E$8:$SJ$8,'Graph Data'!BG$187,'PCO Log'!$E$4:$SJ$4,"&lt;&gt;Bid Package")</f>
        <v>0</v>
      </c>
      <c r="BH253" s="276">
        <f>SUMIFS('PCO Log'!$E76:$SJ76,'PCO Log'!$E$8:$SJ$8,'Graph Data'!BH$187,'PCO Log'!$E$4:$SJ$4,"&lt;&gt;Bid Package")</f>
        <v>0</v>
      </c>
      <c r="BI253" s="276">
        <f>SUMIFS('PCO Log'!$E76:$SJ76,'PCO Log'!$E$8:$SJ$8,'Graph Data'!BI$187,'PCO Log'!$E$4:$SJ$4,"&lt;&gt;Bid Package")</f>
        <v>0</v>
      </c>
      <c r="BJ253" s="276">
        <f>SUMIFS('PCO Log'!$E76:$SJ76,'PCO Log'!$E$8:$SJ$8,'Graph Data'!BJ$187,'PCO Log'!$E$4:$SJ$4,"&lt;&gt;Bid Package")</f>
        <v>0</v>
      </c>
      <c r="BK253" s="276">
        <f>SUMIFS('PCO Log'!$E76:$SJ76,'PCO Log'!$E$8:$SJ$8,'Graph Data'!BK$187,'PCO Log'!$E$4:$SJ$4,"&lt;&gt;Bid Package")</f>
        <v>0</v>
      </c>
      <c r="BL253" s="276">
        <f>SUMIFS('PCO Log'!$E76:$SJ76,'PCO Log'!$E$8:$SJ$8,'Graph Data'!BL$187,'PCO Log'!$E$4:$SJ$4,"&lt;&gt;Bid Package")</f>
        <v>0</v>
      </c>
      <c r="BM253" s="276">
        <f>SUMIFS('PCO Log'!$E76:$SJ76,'PCO Log'!$E$8:$SJ$8,'Graph Data'!BM$187,'PCO Log'!$E$4:$SJ$4,"&lt;&gt;Bid Package")</f>
        <v>0</v>
      </c>
      <c r="BN253" s="276">
        <f>SUMIFS('PCO Log'!$E76:$SJ76,'PCO Log'!$E$8:$SJ$8,'Graph Data'!BN$187,'PCO Log'!$E$4:$SJ$4,"&lt;&gt;Bid Package")</f>
        <v>0</v>
      </c>
      <c r="BO253" s="276">
        <f>SUMIFS('PCO Log'!$E76:$SJ76,'PCO Log'!$E$8:$SJ$8,'Graph Data'!BO$187,'PCO Log'!$E$4:$SJ$4,"&lt;&gt;Bid Package")</f>
        <v>0</v>
      </c>
      <c r="BP253" s="276">
        <f>SUMIFS('PCO Log'!$E76:$SJ76,'PCO Log'!$E$8:$SJ$8,'Graph Data'!BP$187,'PCO Log'!$E$4:$SJ$4,"&lt;&gt;Bid Package")</f>
        <v>0</v>
      </c>
      <c r="BQ253" s="276">
        <f>SUMIFS('PCO Log'!$E76:$SJ76,'PCO Log'!$E$8:$SJ$8,'Graph Data'!BQ$187,'PCO Log'!$E$4:$SJ$4,"&lt;&gt;Bid Package")</f>
        <v>0</v>
      </c>
      <c r="BR253" s="276">
        <f>SUMIFS('PCO Log'!$E76:$SJ76,'PCO Log'!$E$8:$SJ$8,'Graph Data'!BR$187,'PCO Log'!$E$4:$SJ$4,"&lt;&gt;Bid Package")</f>
        <v>0</v>
      </c>
      <c r="BS253" s="276">
        <f>SUMIFS('PCO Log'!$E76:$SJ76,'PCO Log'!$E$8:$SJ$8,'Graph Data'!BS$187,'PCO Log'!$E$4:$SJ$4,"&lt;&gt;Bid Package")</f>
        <v>0</v>
      </c>
      <c r="BT253" s="276">
        <f>SUMIFS('PCO Log'!$E76:$SJ76,'PCO Log'!$E$8:$SJ$8,'Graph Data'!BT$187,'PCO Log'!$E$4:$SJ$4,"&lt;&gt;Bid Package")</f>
        <v>0</v>
      </c>
      <c r="BU253" s="276">
        <f>SUMIFS('PCO Log'!$E76:$SJ76,'PCO Log'!$E$8:$SJ$8,'Graph Data'!BU$187,'PCO Log'!$E$4:$SJ$4,"&lt;&gt;Bid Package")</f>
        <v>0</v>
      </c>
      <c r="BV253" s="276">
        <f>SUMIFS('PCO Log'!$E76:$SJ76,'PCO Log'!$E$8:$SJ$8,'Graph Data'!BV$187,'PCO Log'!$E$4:$SJ$4,"&lt;&gt;Bid Package")</f>
        <v>0</v>
      </c>
      <c r="BW253" s="276">
        <f>SUMIFS('PCO Log'!$E76:$SJ76,'PCO Log'!$E$8:$SJ$8,'Graph Data'!BW$187,'PCO Log'!$E$4:$SJ$4,"&lt;&gt;Bid Package")</f>
        <v>0</v>
      </c>
    </row>
    <row r="254" spans="1:75" x14ac:dyDescent="0.25">
      <c r="A254" s="273" t="s">
        <v>615</v>
      </c>
      <c r="B254" s="273">
        <f>'PCO Log'!IW6</f>
        <v>0</v>
      </c>
      <c r="C254" s="273">
        <f>'PCO Log'!IW4</f>
        <v>0</v>
      </c>
      <c r="D254" s="273">
        <f>'PCO Log'!IW7</f>
        <v>0</v>
      </c>
      <c r="E254" s="273">
        <f>'PCO Log'!IW3</f>
        <v>0</v>
      </c>
      <c r="F254" s="276">
        <f>'PCO Log'!IW9</f>
        <v>0</v>
      </c>
      <c r="G254" s="277">
        <f>'PCO Log'!IW5</f>
        <v>0</v>
      </c>
      <c r="J254" s="279"/>
      <c r="O254" s="273" t="str">
        <f t="shared" si="4"/>
        <v>Mechanical/Plumbing</v>
      </c>
      <c r="P254" s="276">
        <f>SUMIFS('PCO Log'!$E77:$SJ77,'PCO Log'!$E$8:$SJ$8,'Graph Data'!P$187,'PCO Log'!$E$4:$SJ$4,"&lt;&gt;Bid Package")</f>
        <v>0</v>
      </c>
      <c r="Q254" s="276">
        <f>SUMIFS('PCO Log'!$E77:$SJ77,'PCO Log'!$E$8:$SJ$8,'Graph Data'!Q$187,'PCO Log'!$E$4:$SJ$4,"&lt;&gt;Bid Package")</f>
        <v>0</v>
      </c>
      <c r="R254" s="276">
        <f>SUMIFS('PCO Log'!$E77:$SJ77,'PCO Log'!$E$8:$SJ$8,'Graph Data'!R$187,'PCO Log'!$E$4:$SJ$4,"&lt;&gt;Bid Package")</f>
        <v>0</v>
      </c>
      <c r="S254" s="276">
        <f>SUMIFS('PCO Log'!$E77:$SJ77,'PCO Log'!$E$8:$SJ$8,'Graph Data'!S$187,'PCO Log'!$E$4:$SJ$4,"&lt;&gt;Bid Package")</f>
        <v>0</v>
      </c>
      <c r="T254" s="276">
        <f>SUMIFS('PCO Log'!$E77:$SJ77,'PCO Log'!$E$8:$SJ$8,'Graph Data'!T$187,'PCO Log'!$E$4:$SJ$4,"&lt;&gt;Bid Package")</f>
        <v>0</v>
      </c>
      <c r="U254" s="276">
        <f>SUMIFS('PCO Log'!$E77:$SJ77,'PCO Log'!$E$8:$SJ$8,'Graph Data'!U$187,'PCO Log'!$E$4:$SJ$4,"&lt;&gt;Bid Package")</f>
        <v>0</v>
      </c>
      <c r="V254" s="276">
        <f>SUMIFS('PCO Log'!$E77:$SJ77,'PCO Log'!$E$8:$SJ$8,'Graph Data'!V$187,'PCO Log'!$E$4:$SJ$4,"&lt;&gt;Bid Package")</f>
        <v>0</v>
      </c>
      <c r="W254" s="276">
        <f>SUMIFS('PCO Log'!$E77:$SJ77,'PCO Log'!$E$8:$SJ$8,'Graph Data'!W$187,'PCO Log'!$E$4:$SJ$4,"&lt;&gt;Bid Package")</f>
        <v>0</v>
      </c>
      <c r="X254" s="276">
        <f>SUMIFS('PCO Log'!$E77:$SJ77,'PCO Log'!$E$8:$SJ$8,'Graph Data'!X$187,'PCO Log'!$E$4:$SJ$4,"&lt;&gt;Bid Package")</f>
        <v>0</v>
      </c>
      <c r="Y254" s="276">
        <f>SUMIFS('PCO Log'!$E77:$SJ77,'PCO Log'!$E$8:$SJ$8,'Graph Data'!Y$187,'PCO Log'!$E$4:$SJ$4,"&lt;&gt;Bid Package")</f>
        <v>0</v>
      </c>
      <c r="Z254" s="276">
        <f>SUMIFS('PCO Log'!$E77:$SJ77,'PCO Log'!$E$8:$SJ$8,'Graph Data'!Z$187,'PCO Log'!$E$4:$SJ$4,"&lt;&gt;Bid Package")</f>
        <v>0</v>
      </c>
      <c r="AA254" s="276">
        <f>SUMIFS('PCO Log'!$E77:$SJ77,'PCO Log'!$E$8:$SJ$8,'Graph Data'!AA$187,'PCO Log'!$E$4:$SJ$4,"&lt;&gt;Bid Package")</f>
        <v>0</v>
      </c>
      <c r="AB254" s="276">
        <f>SUMIFS('PCO Log'!$E77:$SJ77,'PCO Log'!$E$8:$SJ$8,'Graph Data'!AB$187,'PCO Log'!$E$4:$SJ$4,"&lt;&gt;Bid Package")</f>
        <v>0</v>
      </c>
      <c r="AC254" s="276">
        <f>SUMIFS('PCO Log'!$E77:$SJ77,'PCO Log'!$E$8:$SJ$8,'Graph Data'!AC$187,'PCO Log'!$E$4:$SJ$4,"&lt;&gt;Bid Package")</f>
        <v>0</v>
      </c>
      <c r="AD254" s="276">
        <f>SUMIFS('PCO Log'!$E77:$SJ77,'PCO Log'!$E$8:$SJ$8,'Graph Data'!AD$187,'PCO Log'!$E$4:$SJ$4,"&lt;&gt;Bid Package")</f>
        <v>0</v>
      </c>
      <c r="AE254" s="276">
        <f>SUMIFS('PCO Log'!$E77:$SJ77,'PCO Log'!$E$8:$SJ$8,'Graph Data'!AE$187,'PCO Log'!$E$4:$SJ$4,"&lt;&gt;Bid Package")</f>
        <v>0</v>
      </c>
      <c r="AF254" s="276">
        <f>SUMIFS('PCO Log'!$E77:$SJ77,'PCO Log'!$E$8:$SJ$8,'Graph Data'!AF$187,'PCO Log'!$E$4:$SJ$4,"&lt;&gt;Bid Package")</f>
        <v>0</v>
      </c>
      <c r="AG254" s="276">
        <f>SUMIFS('PCO Log'!$E77:$SJ77,'PCO Log'!$E$8:$SJ$8,'Graph Data'!AG$187,'PCO Log'!$E$4:$SJ$4,"&lt;&gt;Bid Package")</f>
        <v>0</v>
      </c>
      <c r="AH254" s="276">
        <f>SUMIFS('PCO Log'!$E77:$SJ77,'PCO Log'!$E$8:$SJ$8,'Graph Data'!AH$187,'PCO Log'!$E$4:$SJ$4,"&lt;&gt;Bid Package")</f>
        <v>0</v>
      </c>
      <c r="AI254" s="276">
        <f>SUMIFS('PCO Log'!$E77:$SJ77,'PCO Log'!$E$8:$SJ$8,'Graph Data'!AI$187,'PCO Log'!$E$4:$SJ$4,"&lt;&gt;Bid Package")</f>
        <v>0</v>
      </c>
      <c r="AJ254" s="276">
        <f>SUMIFS('PCO Log'!$E77:$SJ77,'PCO Log'!$E$8:$SJ$8,'Graph Data'!AJ$187,'PCO Log'!$E$4:$SJ$4,"&lt;&gt;Bid Package")</f>
        <v>0</v>
      </c>
      <c r="AK254" s="276">
        <f>SUMIFS('PCO Log'!$E77:$SJ77,'PCO Log'!$E$8:$SJ$8,'Graph Data'!AK$187,'PCO Log'!$E$4:$SJ$4,"&lt;&gt;Bid Package")</f>
        <v>0</v>
      </c>
      <c r="AL254" s="276">
        <f>SUMIFS('PCO Log'!$E77:$SJ77,'PCO Log'!$E$8:$SJ$8,'Graph Data'!AL$187,'PCO Log'!$E$4:$SJ$4,"&lt;&gt;Bid Package")</f>
        <v>0</v>
      </c>
      <c r="AM254" s="276">
        <f>SUMIFS('PCO Log'!$E77:$SJ77,'PCO Log'!$E$8:$SJ$8,'Graph Data'!AM$187,'PCO Log'!$E$4:$SJ$4,"&lt;&gt;Bid Package")</f>
        <v>0</v>
      </c>
      <c r="AN254" s="276">
        <f>SUMIFS('PCO Log'!$E77:$SJ77,'PCO Log'!$E$8:$SJ$8,'Graph Data'!AN$187,'PCO Log'!$E$4:$SJ$4,"&lt;&gt;Bid Package")</f>
        <v>0</v>
      </c>
      <c r="AO254" s="276">
        <f>SUMIFS('PCO Log'!$E77:$SJ77,'PCO Log'!$E$8:$SJ$8,'Graph Data'!AO$187,'PCO Log'!$E$4:$SJ$4,"&lt;&gt;Bid Package")</f>
        <v>0</v>
      </c>
      <c r="AP254" s="276">
        <f>SUMIFS('PCO Log'!$E77:$SJ77,'PCO Log'!$E$8:$SJ$8,'Graph Data'!AP$187,'PCO Log'!$E$4:$SJ$4,"&lt;&gt;Bid Package")</f>
        <v>0</v>
      </c>
      <c r="AQ254" s="276">
        <f>SUMIFS('PCO Log'!$E77:$SJ77,'PCO Log'!$E$8:$SJ$8,'Graph Data'!AQ$187,'PCO Log'!$E$4:$SJ$4,"&lt;&gt;Bid Package")</f>
        <v>0</v>
      </c>
      <c r="AR254" s="276">
        <f>SUMIFS('PCO Log'!$E77:$SJ77,'PCO Log'!$E$8:$SJ$8,'Graph Data'!AR$187,'PCO Log'!$E$4:$SJ$4,"&lt;&gt;Bid Package")</f>
        <v>0</v>
      </c>
      <c r="AS254" s="276">
        <f>SUMIFS('PCO Log'!$E77:$SJ77,'PCO Log'!$E$8:$SJ$8,'Graph Data'!AS$187,'PCO Log'!$E$4:$SJ$4,"&lt;&gt;Bid Package")</f>
        <v>0</v>
      </c>
      <c r="AT254" s="276">
        <f>SUMIFS('PCO Log'!$E77:$SJ77,'PCO Log'!$E$8:$SJ$8,'Graph Data'!AT$187,'PCO Log'!$E$4:$SJ$4,"&lt;&gt;Bid Package")</f>
        <v>0</v>
      </c>
      <c r="AU254" s="276">
        <f>SUMIFS('PCO Log'!$E77:$SJ77,'PCO Log'!$E$8:$SJ$8,'Graph Data'!AU$187,'PCO Log'!$E$4:$SJ$4,"&lt;&gt;Bid Package")</f>
        <v>0</v>
      </c>
      <c r="AV254" s="276">
        <f>SUMIFS('PCO Log'!$E77:$SJ77,'PCO Log'!$E$8:$SJ$8,'Graph Data'!AV$187,'PCO Log'!$E$4:$SJ$4,"&lt;&gt;Bid Package")</f>
        <v>0</v>
      </c>
      <c r="AW254" s="276">
        <f>SUMIFS('PCO Log'!$E77:$SJ77,'PCO Log'!$E$8:$SJ$8,'Graph Data'!AW$187,'PCO Log'!$E$4:$SJ$4,"&lt;&gt;Bid Package")</f>
        <v>0</v>
      </c>
      <c r="AX254" s="276">
        <f>SUMIFS('PCO Log'!$E77:$SJ77,'PCO Log'!$E$8:$SJ$8,'Graph Data'!AX$187,'PCO Log'!$E$4:$SJ$4,"&lt;&gt;Bid Package")</f>
        <v>0</v>
      </c>
      <c r="AY254" s="276">
        <f>SUMIFS('PCO Log'!$E77:$SJ77,'PCO Log'!$E$8:$SJ$8,'Graph Data'!AY$187,'PCO Log'!$E$4:$SJ$4,"&lt;&gt;Bid Package")</f>
        <v>0</v>
      </c>
      <c r="AZ254" s="276">
        <f>SUMIFS('PCO Log'!$E77:$SJ77,'PCO Log'!$E$8:$SJ$8,'Graph Data'!AZ$187,'PCO Log'!$E$4:$SJ$4,"&lt;&gt;Bid Package")</f>
        <v>0</v>
      </c>
      <c r="BA254" s="276">
        <f>SUMIFS('PCO Log'!$E77:$SJ77,'PCO Log'!$E$8:$SJ$8,'Graph Data'!BA$187,'PCO Log'!$E$4:$SJ$4,"&lt;&gt;Bid Package")</f>
        <v>0</v>
      </c>
      <c r="BB254" s="276">
        <f>SUMIFS('PCO Log'!$E77:$SJ77,'PCO Log'!$E$8:$SJ$8,'Graph Data'!BB$187,'PCO Log'!$E$4:$SJ$4,"&lt;&gt;Bid Package")</f>
        <v>0</v>
      </c>
      <c r="BC254" s="276">
        <f>SUMIFS('PCO Log'!$E77:$SJ77,'PCO Log'!$E$8:$SJ$8,'Graph Data'!BC$187,'PCO Log'!$E$4:$SJ$4,"&lt;&gt;Bid Package")</f>
        <v>0</v>
      </c>
      <c r="BD254" s="276">
        <f>SUMIFS('PCO Log'!$E77:$SJ77,'PCO Log'!$E$8:$SJ$8,'Graph Data'!BD$187,'PCO Log'!$E$4:$SJ$4,"&lt;&gt;Bid Package")</f>
        <v>0</v>
      </c>
      <c r="BE254" s="276">
        <f>SUMIFS('PCO Log'!$E77:$SJ77,'PCO Log'!$E$8:$SJ$8,'Graph Data'!BE$187,'PCO Log'!$E$4:$SJ$4,"&lt;&gt;Bid Package")</f>
        <v>0</v>
      </c>
      <c r="BF254" s="276">
        <f>SUMIFS('PCO Log'!$E77:$SJ77,'PCO Log'!$E$8:$SJ$8,'Graph Data'!BF$187,'PCO Log'!$E$4:$SJ$4,"&lt;&gt;Bid Package")</f>
        <v>0</v>
      </c>
      <c r="BG254" s="276">
        <f>SUMIFS('PCO Log'!$E77:$SJ77,'PCO Log'!$E$8:$SJ$8,'Graph Data'!BG$187,'PCO Log'!$E$4:$SJ$4,"&lt;&gt;Bid Package")</f>
        <v>0</v>
      </c>
      <c r="BH254" s="276">
        <f>SUMIFS('PCO Log'!$E77:$SJ77,'PCO Log'!$E$8:$SJ$8,'Graph Data'!BH$187,'PCO Log'!$E$4:$SJ$4,"&lt;&gt;Bid Package")</f>
        <v>0</v>
      </c>
      <c r="BI254" s="276">
        <f>SUMIFS('PCO Log'!$E77:$SJ77,'PCO Log'!$E$8:$SJ$8,'Graph Data'!BI$187,'PCO Log'!$E$4:$SJ$4,"&lt;&gt;Bid Package")</f>
        <v>0</v>
      </c>
      <c r="BJ254" s="276">
        <f>SUMIFS('PCO Log'!$E77:$SJ77,'PCO Log'!$E$8:$SJ$8,'Graph Data'!BJ$187,'PCO Log'!$E$4:$SJ$4,"&lt;&gt;Bid Package")</f>
        <v>0</v>
      </c>
      <c r="BK254" s="276">
        <f>SUMIFS('PCO Log'!$E77:$SJ77,'PCO Log'!$E$8:$SJ$8,'Graph Data'!BK$187,'PCO Log'!$E$4:$SJ$4,"&lt;&gt;Bid Package")</f>
        <v>0</v>
      </c>
      <c r="BL254" s="276">
        <f>SUMIFS('PCO Log'!$E77:$SJ77,'PCO Log'!$E$8:$SJ$8,'Graph Data'!BL$187,'PCO Log'!$E$4:$SJ$4,"&lt;&gt;Bid Package")</f>
        <v>0</v>
      </c>
      <c r="BM254" s="276">
        <f>SUMIFS('PCO Log'!$E77:$SJ77,'PCO Log'!$E$8:$SJ$8,'Graph Data'!BM$187,'PCO Log'!$E$4:$SJ$4,"&lt;&gt;Bid Package")</f>
        <v>0</v>
      </c>
      <c r="BN254" s="276">
        <f>SUMIFS('PCO Log'!$E77:$SJ77,'PCO Log'!$E$8:$SJ$8,'Graph Data'!BN$187,'PCO Log'!$E$4:$SJ$4,"&lt;&gt;Bid Package")</f>
        <v>0</v>
      </c>
      <c r="BO254" s="276">
        <f>SUMIFS('PCO Log'!$E77:$SJ77,'PCO Log'!$E$8:$SJ$8,'Graph Data'!BO$187,'PCO Log'!$E$4:$SJ$4,"&lt;&gt;Bid Package")</f>
        <v>0</v>
      </c>
      <c r="BP254" s="276">
        <f>SUMIFS('PCO Log'!$E77:$SJ77,'PCO Log'!$E$8:$SJ$8,'Graph Data'!BP$187,'PCO Log'!$E$4:$SJ$4,"&lt;&gt;Bid Package")</f>
        <v>0</v>
      </c>
      <c r="BQ254" s="276">
        <f>SUMIFS('PCO Log'!$E77:$SJ77,'PCO Log'!$E$8:$SJ$8,'Graph Data'!BQ$187,'PCO Log'!$E$4:$SJ$4,"&lt;&gt;Bid Package")</f>
        <v>0</v>
      </c>
      <c r="BR254" s="276">
        <f>SUMIFS('PCO Log'!$E77:$SJ77,'PCO Log'!$E$8:$SJ$8,'Graph Data'!BR$187,'PCO Log'!$E$4:$SJ$4,"&lt;&gt;Bid Package")</f>
        <v>0</v>
      </c>
      <c r="BS254" s="276">
        <f>SUMIFS('PCO Log'!$E77:$SJ77,'PCO Log'!$E$8:$SJ$8,'Graph Data'!BS$187,'PCO Log'!$E$4:$SJ$4,"&lt;&gt;Bid Package")</f>
        <v>0</v>
      </c>
      <c r="BT254" s="276">
        <f>SUMIFS('PCO Log'!$E77:$SJ77,'PCO Log'!$E$8:$SJ$8,'Graph Data'!BT$187,'PCO Log'!$E$4:$SJ$4,"&lt;&gt;Bid Package")</f>
        <v>0</v>
      </c>
      <c r="BU254" s="276">
        <f>SUMIFS('PCO Log'!$E77:$SJ77,'PCO Log'!$E$8:$SJ$8,'Graph Data'!BU$187,'PCO Log'!$E$4:$SJ$4,"&lt;&gt;Bid Package")</f>
        <v>0</v>
      </c>
      <c r="BV254" s="276">
        <f>SUMIFS('PCO Log'!$E77:$SJ77,'PCO Log'!$E$8:$SJ$8,'Graph Data'!BV$187,'PCO Log'!$E$4:$SJ$4,"&lt;&gt;Bid Package")</f>
        <v>0</v>
      </c>
      <c r="BW254" s="276">
        <f>SUMIFS('PCO Log'!$E77:$SJ77,'PCO Log'!$E$8:$SJ$8,'Graph Data'!BW$187,'PCO Log'!$E$4:$SJ$4,"&lt;&gt;Bid Package")</f>
        <v>0</v>
      </c>
    </row>
    <row r="255" spans="1:75" x14ac:dyDescent="0.25">
      <c r="A255" s="273" t="s">
        <v>616</v>
      </c>
      <c r="B255" s="273">
        <f>'PCO Log'!IX6</f>
        <v>0</v>
      </c>
      <c r="C255" s="273">
        <f>'PCO Log'!IX4</f>
        <v>0</v>
      </c>
      <c r="D255" s="273">
        <f>'PCO Log'!IX7</f>
        <v>0</v>
      </c>
      <c r="E255" s="273">
        <f>'PCO Log'!IX3</f>
        <v>0</v>
      </c>
      <c r="F255" s="276">
        <f>'PCO Log'!IX9</f>
        <v>0</v>
      </c>
      <c r="G255" s="277">
        <f>'PCO Log'!IX5</f>
        <v>0</v>
      </c>
      <c r="J255" s="279"/>
      <c r="O255" s="273" t="str">
        <f t="shared" si="4"/>
        <v>Fire Sprinklers/Pumps</v>
      </c>
      <c r="P255" s="276">
        <f>SUMIFS('PCO Log'!$E78:$SJ78,'PCO Log'!$E$8:$SJ$8,'Graph Data'!P$187,'PCO Log'!$E$4:$SJ$4,"&lt;&gt;Bid Package")</f>
        <v>0</v>
      </c>
      <c r="Q255" s="276">
        <f>SUMIFS('PCO Log'!$E78:$SJ78,'PCO Log'!$E$8:$SJ$8,'Graph Data'!Q$187,'PCO Log'!$E$4:$SJ$4,"&lt;&gt;Bid Package")</f>
        <v>0</v>
      </c>
      <c r="R255" s="276">
        <f>SUMIFS('PCO Log'!$E78:$SJ78,'PCO Log'!$E$8:$SJ$8,'Graph Data'!R$187,'PCO Log'!$E$4:$SJ$4,"&lt;&gt;Bid Package")</f>
        <v>0</v>
      </c>
      <c r="S255" s="276">
        <f>SUMIFS('PCO Log'!$E78:$SJ78,'PCO Log'!$E$8:$SJ$8,'Graph Data'!S$187,'PCO Log'!$E$4:$SJ$4,"&lt;&gt;Bid Package")</f>
        <v>0</v>
      </c>
      <c r="T255" s="276">
        <f>SUMIFS('PCO Log'!$E78:$SJ78,'PCO Log'!$E$8:$SJ$8,'Graph Data'!T$187,'PCO Log'!$E$4:$SJ$4,"&lt;&gt;Bid Package")</f>
        <v>0</v>
      </c>
      <c r="U255" s="276">
        <f>SUMIFS('PCO Log'!$E78:$SJ78,'PCO Log'!$E$8:$SJ$8,'Graph Data'!U$187,'PCO Log'!$E$4:$SJ$4,"&lt;&gt;Bid Package")</f>
        <v>0</v>
      </c>
      <c r="V255" s="276">
        <f>SUMIFS('PCO Log'!$E78:$SJ78,'PCO Log'!$E$8:$SJ$8,'Graph Data'!V$187,'PCO Log'!$E$4:$SJ$4,"&lt;&gt;Bid Package")</f>
        <v>0</v>
      </c>
      <c r="W255" s="276">
        <f>SUMIFS('PCO Log'!$E78:$SJ78,'PCO Log'!$E$8:$SJ$8,'Graph Data'!W$187,'PCO Log'!$E$4:$SJ$4,"&lt;&gt;Bid Package")</f>
        <v>0</v>
      </c>
      <c r="X255" s="276">
        <f>SUMIFS('PCO Log'!$E78:$SJ78,'PCO Log'!$E$8:$SJ$8,'Graph Data'!X$187,'PCO Log'!$E$4:$SJ$4,"&lt;&gt;Bid Package")</f>
        <v>0</v>
      </c>
      <c r="Y255" s="276">
        <f>SUMIFS('PCO Log'!$E78:$SJ78,'PCO Log'!$E$8:$SJ$8,'Graph Data'!Y$187,'PCO Log'!$E$4:$SJ$4,"&lt;&gt;Bid Package")</f>
        <v>0</v>
      </c>
      <c r="Z255" s="276">
        <f>SUMIFS('PCO Log'!$E78:$SJ78,'PCO Log'!$E$8:$SJ$8,'Graph Data'!Z$187,'PCO Log'!$E$4:$SJ$4,"&lt;&gt;Bid Package")</f>
        <v>0</v>
      </c>
      <c r="AA255" s="276">
        <f>SUMIFS('PCO Log'!$E78:$SJ78,'PCO Log'!$E$8:$SJ$8,'Graph Data'!AA$187,'PCO Log'!$E$4:$SJ$4,"&lt;&gt;Bid Package")</f>
        <v>0</v>
      </c>
      <c r="AB255" s="276">
        <f>SUMIFS('PCO Log'!$E78:$SJ78,'PCO Log'!$E$8:$SJ$8,'Graph Data'!AB$187,'PCO Log'!$E$4:$SJ$4,"&lt;&gt;Bid Package")</f>
        <v>0</v>
      </c>
      <c r="AC255" s="276">
        <f>SUMIFS('PCO Log'!$E78:$SJ78,'PCO Log'!$E$8:$SJ$8,'Graph Data'!AC$187,'PCO Log'!$E$4:$SJ$4,"&lt;&gt;Bid Package")</f>
        <v>0</v>
      </c>
      <c r="AD255" s="276">
        <f>SUMIFS('PCO Log'!$E78:$SJ78,'PCO Log'!$E$8:$SJ$8,'Graph Data'!AD$187,'PCO Log'!$E$4:$SJ$4,"&lt;&gt;Bid Package")</f>
        <v>0</v>
      </c>
      <c r="AE255" s="276">
        <f>SUMIFS('PCO Log'!$E78:$SJ78,'PCO Log'!$E$8:$SJ$8,'Graph Data'!AE$187,'PCO Log'!$E$4:$SJ$4,"&lt;&gt;Bid Package")</f>
        <v>0</v>
      </c>
      <c r="AF255" s="276">
        <f>SUMIFS('PCO Log'!$E78:$SJ78,'PCO Log'!$E$8:$SJ$8,'Graph Data'!AF$187,'PCO Log'!$E$4:$SJ$4,"&lt;&gt;Bid Package")</f>
        <v>0</v>
      </c>
      <c r="AG255" s="276">
        <f>SUMIFS('PCO Log'!$E78:$SJ78,'PCO Log'!$E$8:$SJ$8,'Graph Data'!AG$187,'PCO Log'!$E$4:$SJ$4,"&lt;&gt;Bid Package")</f>
        <v>0</v>
      </c>
      <c r="AH255" s="276">
        <f>SUMIFS('PCO Log'!$E78:$SJ78,'PCO Log'!$E$8:$SJ$8,'Graph Data'!AH$187,'PCO Log'!$E$4:$SJ$4,"&lt;&gt;Bid Package")</f>
        <v>0</v>
      </c>
      <c r="AI255" s="276">
        <f>SUMIFS('PCO Log'!$E78:$SJ78,'PCO Log'!$E$8:$SJ$8,'Graph Data'!AI$187,'PCO Log'!$E$4:$SJ$4,"&lt;&gt;Bid Package")</f>
        <v>0</v>
      </c>
      <c r="AJ255" s="276">
        <f>SUMIFS('PCO Log'!$E78:$SJ78,'PCO Log'!$E$8:$SJ$8,'Graph Data'!AJ$187,'PCO Log'!$E$4:$SJ$4,"&lt;&gt;Bid Package")</f>
        <v>0</v>
      </c>
      <c r="AK255" s="276">
        <f>SUMIFS('PCO Log'!$E78:$SJ78,'PCO Log'!$E$8:$SJ$8,'Graph Data'!AK$187,'PCO Log'!$E$4:$SJ$4,"&lt;&gt;Bid Package")</f>
        <v>0</v>
      </c>
      <c r="AL255" s="276">
        <f>SUMIFS('PCO Log'!$E78:$SJ78,'PCO Log'!$E$8:$SJ$8,'Graph Data'!AL$187,'PCO Log'!$E$4:$SJ$4,"&lt;&gt;Bid Package")</f>
        <v>0</v>
      </c>
      <c r="AM255" s="276">
        <f>SUMIFS('PCO Log'!$E78:$SJ78,'PCO Log'!$E$8:$SJ$8,'Graph Data'!AM$187,'PCO Log'!$E$4:$SJ$4,"&lt;&gt;Bid Package")</f>
        <v>0</v>
      </c>
      <c r="AN255" s="276">
        <f>SUMIFS('PCO Log'!$E78:$SJ78,'PCO Log'!$E$8:$SJ$8,'Graph Data'!AN$187,'PCO Log'!$E$4:$SJ$4,"&lt;&gt;Bid Package")</f>
        <v>0</v>
      </c>
      <c r="AO255" s="276">
        <f>SUMIFS('PCO Log'!$E78:$SJ78,'PCO Log'!$E$8:$SJ$8,'Graph Data'!AO$187,'PCO Log'!$E$4:$SJ$4,"&lt;&gt;Bid Package")</f>
        <v>0</v>
      </c>
      <c r="AP255" s="276">
        <f>SUMIFS('PCO Log'!$E78:$SJ78,'PCO Log'!$E$8:$SJ$8,'Graph Data'!AP$187,'PCO Log'!$E$4:$SJ$4,"&lt;&gt;Bid Package")</f>
        <v>0</v>
      </c>
      <c r="AQ255" s="276">
        <f>SUMIFS('PCO Log'!$E78:$SJ78,'PCO Log'!$E$8:$SJ$8,'Graph Data'!AQ$187,'PCO Log'!$E$4:$SJ$4,"&lt;&gt;Bid Package")</f>
        <v>0</v>
      </c>
      <c r="AR255" s="276">
        <f>SUMIFS('PCO Log'!$E78:$SJ78,'PCO Log'!$E$8:$SJ$8,'Graph Data'!AR$187,'PCO Log'!$E$4:$SJ$4,"&lt;&gt;Bid Package")</f>
        <v>0</v>
      </c>
      <c r="AS255" s="276">
        <f>SUMIFS('PCO Log'!$E78:$SJ78,'PCO Log'!$E$8:$SJ$8,'Graph Data'!AS$187,'PCO Log'!$E$4:$SJ$4,"&lt;&gt;Bid Package")</f>
        <v>0</v>
      </c>
      <c r="AT255" s="276">
        <f>SUMIFS('PCO Log'!$E78:$SJ78,'PCO Log'!$E$8:$SJ$8,'Graph Data'!AT$187,'PCO Log'!$E$4:$SJ$4,"&lt;&gt;Bid Package")</f>
        <v>0</v>
      </c>
      <c r="AU255" s="276">
        <f>SUMIFS('PCO Log'!$E78:$SJ78,'PCO Log'!$E$8:$SJ$8,'Graph Data'!AU$187,'PCO Log'!$E$4:$SJ$4,"&lt;&gt;Bid Package")</f>
        <v>0</v>
      </c>
      <c r="AV255" s="276">
        <f>SUMIFS('PCO Log'!$E78:$SJ78,'PCO Log'!$E$8:$SJ$8,'Graph Data'!AV$187,'PCO Log'!$E$4:$SJ$4,"&lt;&gt;Bid Package")</f>
        <v>0</v>
      </c>
      <c r="AW255" s="276">
        <f>SUMIFS('PCO Log'!$E78:$SJ78,'PCO Log'!$E$8:$SJ$8,'Graph Data'!AW$187,'PCO Log'!$E$4:$SJ$4,"&lt;&gt;Bid Package")</f>
        <v>0</v>
      </c>
      <c r="AX255" s="276">
        <f>SUMIFS('PCO Log'!$E78:$SJ78,'PCO Log'!$E$8:$SJ$8,'Graph Data'!AX$187,'PCO Log'!$E$4:$SJ$4,"&lt;&gt;Bid Package")</f>
        <v>0</v>
      </c>
      <c r="AY255" s="276">
        <f>SUMIFS('PCO Log'!$E78:$SJ78,'PCO Log'!$E$8:$SJ$8,'Graph Data'!AY$187,'PCO Log'!$E$4:$SJ$4,"&lt;&gt;Bid Package")</f>
        <v>0</v>
      </c>
      <c r="AZ255" s="276">
        <f>SUMIFS('PCO Log'!$E78:$SJ78,'PCO Log'!$E$8:$SJ$8,'Graph Data'!AZ$187,'PCO Log'!$E$4:$SJ$4,"&lt;&gt;Bid Package")</f>
        <v>0</v>
      </c>
      <c r="BA255" s="276">
        <f>SUMIFS('PCO Log'!$E78:$SJ78,'PCO Log'!$E$8:$SJ$8,'Graph Data'!BA$187,'PCO Log'!$E$4:$SJ$4,"&lt;&gt;Bid Package")</f>
        <v>0</v>
      </c>
      <c r="BB255" s="276">
        <f>SUMIFS('PCO Log'!$E78:$SJ78,'PCO Log'!$E$8:$SJ$8,'Graph Data'!BB$187,'PCO Log'!$E$4:$SJ$4,"&lt;&gt;Bid Package")</f>
        <v>0</v>
      </c>
      <c r="BC255" s="276">
        <f>SUMIFS('PCO Log'!$E78:$SJ78,'PCO Log'!$E$8:$SJ$8,'Graph Data'!BC$187,'PCO Log'!$E$4:$SJ$4,"&lt;&gt;Bid Package")</f>
        <v>0</v>
      </c>
      <c r="BD255" s="276">
        <f>SUMIFS('PCO Log'!$E78:$SJ78,'PCO Log'!$E$8:$SJ$8,'Graph Data'!BD$187,'PCO Log'!$E$4:$SJ$4,"&lt;&gt;Bid Package")</f>
        <v>0</v>
      </c>
      <c r="BE255" s="276">
        <f>SUMIFS('PCO Log'!$E78:$SJ78,'PCO Log'!$E$8:$SJ$8,'Graph Data'!BE$187,'PCO Log'!$E$4:$SJ$4,"&lt;&gt;Bid Package")</f>
        <v>0</v>
      </c>
      <c r="BF255" s="276">
        <f>SUMIFS('PCO Log'!$E78:$SJ78,'PCO Log'!$E$8:$SJ$8,'Graph Data'!BF$187,'PCO Log'!$E$4:$SJ$4,"&lt;&gt;Bid Package")</f>
        <v>0</v>
      </c>
      <c r="BG255" s="276">
        <f>SUMIFS('PCO Log'!$E78:$SJ78,'PCO Log'!$E$8:$SJ$8,'Graph Data'!BG$187,'PCO Log'!$E$4:$SJ$4,"&lt;&gt;Bid Package")</f>
        <v>0</v>
      </c>
      <c r="BH255" s="276">
        <f>SUMIFS('PCO Log'!$E78:$SJ78,'PCO Log'!$E$8:$SJ$8,'Graph Data'!BH$187,'PCO Log'!$E$4:$SJ$4,"&lt;&gt;Bid Package")</f>
        <v>0</v>
      </c>
      <c r="BI255" s="276">
        <f>SUMIFS('PCO Log'!$E78:$SJ78,'PCO Log'!$E$8:$SJ$8,'Graph Data'!BI$187,'PCO Log'!$E$4:$SJ$4,"&lt;&gt;Bid Package")</f>
        <v>0</v>
      </c>
      <c r="BJ255" s="276">
        <f>SUMIFS('PCO Log'!$E78:$SJ78,'PCO Log'!$E$8:$SJ$8,'Graph Data'!BJ$187,'PCO Log'!$E$4:$SJ$4,"&lt;&gt;Bid Package")</f>
        <v>0</v>
      </c>
      <c r="BK255" s="276">
        <f>SUMIFS('PCO Log'!$E78:$SJ78,'PCO Log'!$E$8:$SJ$8,'Graph Data'!BK$187,'PCO Log'!$E$4:$SJ$4,"&lt;&gt;Bid Package")</f>
        <v>0</v>
      </c>
      <c r="BL255" s="276">
        <f>SUMIFS('PCO Log'!$E78:$SJ78,'PCO Log'!$E$8:$SJ$8,'Graph Data'!BL$187,'PCO Log'!$E$4:$SJ$4,"&lt;&gt;Bid Package")</f>
        <v>0</v>
      </c>
      <c r="BM255" s="276">
        <f>SUMIFS('PCO Log'!$E78:$SJ78,'PCO Log'!$E$8:$SJ$8,'Graph Data'!BM$187,'PCO Log'!$E$4:$SJ$4,"&lt;&gt;Bid Package")</f>
        <v>0</v>
      </c>
      <c r="BN255" s="276">
        <f>SUMIFS('PCO Log'!$E78:$SJ78,'PCO Log'!$E$8:$SJ$8,'Graph Data'!BN$187,'PCO Log'!$E$4:$SJ$4,"&lt;&gt;Bid Package")</f>
        <v>0</v>
      </c>
      <c r="BO255" s="276">
        <f>SUMIFS('PCO Log'!$E78:$SJ78,'PCO Log'!$E$8:$SJ$8,'Graph Data'!BO$187,'PCO Log'!$E$4:$SJ$4,"&lt;&gt;Bid Package")</f>
        <v>0</v>
      </c>
      <c r="BP255" s="276">
        <f>SUMIFS('PCO Log'!$E78:$SJ78,'PCO Log'!$E$8:$SJ$8,'Graph Data'!BP$187,'PCO Log'!$E$4:$SJ$4,"&lt;&gt;Bid Package")</f>
        <v>0</v>
      </c>
      <c r="BQ255" s="276">
        <f>SUMIFS('PCO Log'!$E78:$SJ78,'PCO Log'!$E$8:$SJ$8,'Graph Data'!BQ$187,'PCO Log'!$E$4:$SJ$4,"&lt;&gt;Bid Package")</f>
        <v>0</v>
      </c>
      <c r="BR255" s="276">
        <f>SUMIFS('PCO Log'!$E78:$SJ78,'PCO Log'!$E$8:$SJ$8,'Graph Data'!BR$187,'PCO Log'!$E$4:$SJ$4,"&lt;&gt;Bid Package")</f>
        <v>0</v>
      </c>
      <c r="BS255" s="276">
        <f>SUMIFS('PCO Log'!$E78:$SJ78,'PCO Log'!$E$8:$SJ$8,'Graph Data'!BS$187,'PCO Log'!$E$4:$SJ$4,"&lt;&gt;Bid Package")</f>
        <v>0</v>
      </c>
      <c r="BT255" s="276">
        <f>SUMIFS('PCO Log'!$E78:$SJ78,'PCO Log'!$E$8:$SJ$8,'Graph Data'!BT$187,'PCO Log'!$E$4:$SJ$4,"&lt;&gt;Bid Package")</f>
        <v>0</v>
      </c>
      <c r="BU255" s="276">
        <f>SUMIFS('PCO Log'!$E78:$SJ78,'PCO Log'!$E$8:$SJ$8,'Graph Data'!BU$187,'PCO Log'!$E$4:$SJ$4,"&lt;&gt;Bid Package")</f>
        <v>0</v>
      </c>
      <c r="BV255" s="276">
        <f>SUMIFS('PCO Log'!$E78:$SJ78,'PCO Log'!$E$8:$SJ$8,'Graph Data'!BV$187,'PCO Log'!$E$4:$SJ$4,"&lt;&gt;Bid Package")</f>
        <v>0</v>
      </c>
      <c r="BW255" s="276">
        <f>SUMIFS('PCO Log'!$E78:$SJ78,'PCO Log'!$E$8:$SJ$8,'Graph Data'!BW$187,'PCO Log'!$E$4:$SJ$4,"&lt;&gt;Bid Package")</f>
        <v>0</v>
      </c>
    </row>
    <row r="256" spans="1:75" x14ac:dyDescent="0.25">
      <c r="A256" s="273" t="s">
        <v>617</v>
      </c>
      <c r="B256" s="273">
        <f>'PCO Log'!IY6</f>
        <v>0</v>
      </c>
      <c r="C256" s="273">
        <f>'PCO Log'!IY4</f>
        <v>0</v>
      </c>
      <c r="D256" s="273">
        <f>'PCO Log'!IY7</f>
        <v>0</v>
      </c>
      <c r="E256" s="273">
        <f>'PCO Log'!IY3</f>
        <v>0</v>
      </c>
      <c r="F256" s="276">
        <f>'PCO Log'!IY9</f>
        <v>0</v>
      </c>
      <c r="G256" s="277">
        <f>'PCO Log'!IY5</f>
        <v>0</v>
      </c>
      <c r="J256" s="279"/>
      <c r="O256" s="273" t="str">
        <f t="shared" si="4"/>
        <v>Plumbing</v>
      </c>
      <c r="P256" s="276">
        <f>SUMIFS('PCO Log'!$E79:$SJ79,'PCO Log'!$E$8:$SJ$8,'Graph Data'!P$187,'PCO Log'!$E$4:$SJ$4,"&lt;&gt;Bid Package")</f>
        <v>0</v>
      </c>
      <c r="Q256" s="276">
        <f>SUMIFS('PCO Log'!$E79:$SJ79,'PCO Log'!$E$8:$SJ$8,'Graph Data'!Q$187,'PCO Log'!$E$4:$SJ$4,"&lt;&gt;Bid Package")</f>
        <v>0</v>
      </c>
      <c r="R256" s="276">
        <f>SUMIFS('PCO Log'!$E79:$SJ79,'PCO Log'!$E$8:$SJ$8,'Graph Data'!R$187,'PCO Log'!$E$4:$SJ$4,"&lt;&gt;Bid Package")</f>
        <v>0</v>
      </c>
      <c r="S256" s="276">
        <f>SUMIFS('PCO Log'!$E79:$SJ79,'PCO Log'!$E$8:$SJ$8,'Graph Data'!S$187,'PCO Log'!$E$4:$SJ$4,"&lt;&gt;Bid Package")</f>
        <v>0</v>
      </c>
      <c r="T256" s="276">
        <f>SUMIFS('PCO Log'!$E79:$SJ79,'PCO Log'!$E$8:$SJ$8,'Graph Data'!T$187,'PCO Log'!$E$4:$SJ$4,"&lt;&gt;Bid Package")</f>
        <v>0</v>
      </c>
      <c r="U256" s="276">
        <f>SUMIFS('PCO Log'!$E79:$SJ79,'PCO Log'!$E$8:$SJ$8,'Graph Data'!U$187,'PCO Log'!$E$4:$SJ$4,"&lt;&gt;Bid Package")</f>
        <v>0</v>
      </c>
      <c r="V256" s="276">
        <f>SUMIFS('PCO Log'!$E79:$SJ79,'PCO Log'!$E$8:$SJ$8,'Graph Data'!V$187,'PCO Log'!$E$4:$SJ$4,"&lt;&gt;Bid Package")</f>
        <v>0</v>
      </c>
      <c r="W256" s="276">
        <f>SUMIFS('PCO Log'!$E79:$SJ79,'PCO Log'!$E$8:$SJ$8,'Graph Data'!W$187,'PCO Log'!$E$4:$SJ$4,"&lt;&gt;Bid Package")</f>
        <v>0</v>
      </c>
      <c r="X256" s="276">
        <f>SUMIFS('PCO Log'!$E79:$SJ79,'PCO Log'!$E$8:$SJ$8,'Graph Data'!X$187,'PCO Log'!$E$4:$SJ$4,"&lt;&gt;Bid Package")</f>
        <v>0</v>
      </c>
      <c r="Y256" s="276">
        <f>SUMIFS('PCO Log'!$E79:$SJ79,'PCO Log'!$E$8:$SJ$8,'Graph Data'!Y$187,'PCO Log'!$E$4:$SJ$4,"&lt;&gt;Bid Package")</f>
        <v>0</v>
      </c>
      <c r="Z256" s="276">
        <f>SUMIFS('PCO Log'!$E79:$SJ79,'PCO Log'!$E$8:$SJ$8,'Graph Data'!Z$187,'PCO Log'!$E$4:$SJ$4,"&lt;&gt;Bid Package")</f>
        <v>0</v>
      </c>
      <c r="AA256" s="276">
        <f>SUMIFS('PCO Log'!$E79:$SJ79,'PCO Log'!$E$8:$SJ$8,'Graph Data'!AA$187,'PCO Log'!$E$4:$SJ$4,"&lt;&gt;Bid Package")</f>
        <v>0</v>
      </c>
      <c r="AB256" s="276">
        <f>SUMIFS('PCO Log'!$E79:$SJ79,'PCO Log'!$E$8:$SJ$8,'Graph Data'!AB$187,'PCO Log'!$E$4:$SJ$4,"&lt;&gt;Bid Package")</f>
        <v>0</v>
      </c>
      <c r="AC256" s="276">
        <f>SUMIFS('PCO Log'!$E79:$SJ79,'PCO Log'!$E$8:$SJ$8,'Graph Data'!AC$187,'PCO Log'!$E$4:$SJ$4,"&lt;&gt;Bid Package")</f>
        <v>0</v>
      </c>
      <c r="AD256" s="276">
        <f>SUMIFS('PCO Log'!$E79:$SJ79,'PCO Log'!$E$8:$SJ$8,'Graph Data'!AD$187,'PCO Log'!$E$4:$SJ$4,"&lt;&gt;Bid Package")</f>
        <v>0</v>
      </c>
      <c r="AE256" s="276">
        <f>SUMIFS('PCO Log'!$E79:$SJ79,'PCO Log'!$E$8:$SJ$8,'Graph Data'!AE$187,'PCO Log'!$E$4:$SJ$4,"&lt;&gt;Bid Package")</f>
        <v>0</v>
      </c>
      <c r="AF256" s="276">
        <f>SUMIFS('PCO Log'!$E79:$SJ79,'PCO Log'!$E$8:$SJ$8,'Graph Data'!AF$187,'PCO Log'!$E$4:$SJ$4,"&lt;&gt;Bid Package")</f>
        <v>0</v>
      </c>
      <c r="AG256" s="276">
        <f>SUMIFS('PCO Log'!$E79:$SJ79,'PCO Log'!$E$8:$SJ$8,'Graph Data'!AG$187,'PCO Log'!$E$4:$SJ$4,"&lt;&gt;Bid Package")</f>
        <v>0</v>
      </c>
      <c r="AH256" s="276">
        <f>SUMIFS('PCO Log'!$E79:$SJ79,'PCO Log'!$E$8:$SJ$8,'Graph Data'!AH$187,'PCO Log'!$E$4:$SJ$4,"&lt;&gt;Bid Package")</f>
        <v>0</v>
      </c>
      <c r="AI256" s="276">
        <f>SUMIFS('PCO Log'!$E79:$SJ79,'PCO Log'!$E$8:$SJ$8,'Graph Data'!AI$187,'PCO Log'!$E$4:$SJ$4,"&lt;&gt;Bid Package")</f>
        <v>0</v>
      </c>
      <c r="AJ256" s="276">
        <f>SUMIFS('PCO Log'!$E79:$SJ79,'PCO Log'!$E$8:$SJ$8,'Graph Data'!AJ$187,'PCO Log'!$E$4:$SJ$4,"&lt;&gt;Bid Package")</f>
        <v>0</v>
      </c>
      <c r="AK256" s="276">
        <f>SUMIFS('PCO Log'!$E79:$SJ79,'PCO Log'!$E$8:$SJ$8,'Graph Data'!AK$187,'PCO Log'!$E$4:$SJ$4,"&lt;&gt;Bid Package")</f>
        <v>0</v>
      </c>
      <c r="AL256" s="276">
        <f>SUMIFS('PCO Log'!$E79:$SJ79,'PCO Log'!$E$8:$SJ$8,'Graph Data'!AL$187,'PCO Log'!$E$4:$SJ$4,"&lt;&gt;Bid Package")</f>
        <v>0</v>
      </c>
      <c r="AM256" s="276">
        <f>SUMIFS('PCO Log'!$E79:$SJ79,'PCO Log'!$E$8:$SJ$8,'Graph Data'!AM$187,'PCO Log'!$E$4:$SJ$4,"&lt;&gt;Bid Package")</f>
        <v>0</v>
      </c>
      <c r="AN256" s="276">
        <f>SUMIFS('PCO Log'!$E79:$SJ79,'PCO Log'!$E$8:$SJ$8,'Graph Data'!AN$187,'PCO Log'!$E$4:$SJ$4,"&lt;&gt;Bid Package")</f>
        <v>0</v>
      </c>
      <c r="AO256" s="276">
        <f>SUMIFS('PCO Log'!$E79:$SJ79,'PCO Log'!$E$8:$SJ$8,'Graph Data'!AO$187,'PCO Log'!$E$4:$SJ$4,"&lt;&gt;Bid Package")</f>
        <v>0</v>
      </c>
      <c r="AP256" s="276">
        <f>SUMIFS('PCO Log'!$E79:$SJ79,'PCO Log'!$E$8:$SJ$8,'Graph Data'!AP$187,'PCO Log'!$E$4:$SJ$4,"&lt;&gt;Bid Package")</f>
        <v>0</v>
      </c>
      <c r="AQ256" s="276">
        <f>SUMIFS('PCO Log'!$E79:$SJ79,'PCO Log'!$E$8:$SJ$8,'Graph Data'!AQ$187,'PCO Log'!$E$4:$SJ$4,"&lt;&gt;Bid Package")</f>
        <v>0</v>
      </c>
      <c r="AR256" s="276">
        <f>SUMIFS('PCO Log'!$E79:$SJ79,'PCO Log'!$E$8:$SJ$8,'Graph Data'!AR$187,'PCO Log'!$E$4:$SJ$4,"&lt;&gt;Bid Package")</f>
        <v>0</v>
      </c>
      <c r="AS256" s="276">
        <f>SUMIFS('PCO Log'!$E79:$SJ79,'PCO Log'!$E$8:$SJ$8,'Graph Data'!AS$187,'PCO Log'!$E$4:$SJ$4,"&lt;&gt;Bid Package")</f>
        <v>0</v>
      </c>
      <c r="AT256" s="276">
        <f>SUMIFS('PCO Log'!$E79:$SJ79,'PCO Log'!$E$8:$SJ$8,'Graph Data'!AT$187,'PCO Log'!$E$4:$SJ$4,"&lt;&gt;Bid Package")</f>
        <v>0</v>
      </c>
      <c r="AU256" s="276">
        <f>SUMIFS('PCO Log'!$E79:$SJ79,'PCO Log'!$E$8:$SJ$8,'Graph Data'!AU$187,'PCO Log'!$E$4:$SJ$4,"&lt;&gt;Bid Package")</f>
        <v>0</v>
      </c>
      <c r="AV256" s="276">
        <f>SUMIFS('PCO Log'!$E79:$SJ79,'PCO Log'!$E$8:$SJ$8,'Graph Data'!AV$187,'PCO Log'!$E$4:$SJ$4,"&lt;&gt;Bid Package")</f>
        <v>0</v>
      </c>
      <c r="AW256" s="276">
        <f>SUMIFS('PCO Log'!$E79:$SJ79,'PCO Log'!$E$8:$SJ$8,'Graph Data'!AW$187,'PCO Log'!$E$4:$SJ$4,"&lt;&gt;Bid Package")</f>
        <v>0</v>
      </c>
      <c r="AX256" s="276">
        <f>SUMIFS('PCO Log'!$E79:$SJ79,'PCO Log'!$E$8:$SJ$8,'Graph Data'!AX$187,'PCO Log'!$E$4:$SJ$4,"&lt;&gt;Bid Package")</f>
        <v>0</v>
      </c>
      <c r="AY256" s="276">
        <f>SUMIFS('PCO Log'!$E79:$SJ79,'PCO Log'!$E$8:$SJ$8,'Graph Data'!AY$187,'PCO Log'!$E$4:$SJ$4,"&lt;&gt;Bid Package")</f>
        <v>0</v>
      </c>
      <c r="AZ256" s="276">
        <f>SUMIFS('PCO Log'!$E79:$SJ79,'PCO Log'!$E$8:$SJ$8,'Graph Data'!AZ$187,'PCO Log'!$E$4:$SJ$4,"&lt;&gt;Bid Package")</f>
        <v>0</v>
      </c>
      <c r="BA256" s="276">
        <f>SUMIFS('PCO Log'!$E79:$SJ79,'PCO Log'!$E$8:$SJ$8,'Graph Data'!BA$187,'PCO Log'!$E$4:$SJ$4,"&lt;&gt;Bid Package")</f>
        <v>0</v>
      </c>
      <c r="BB256" s="276">
        <f>SUMIFS('PCO Log'!$E79:$SJ79,'PCO Log'!$E$8:$SJ$8,'Graph Data'!BB$187,'PCO Log'!$E$4:$SJ$4,"&lt;&gt;Bid Package")</f>
        <v>0</v>
      </c>
      <c r="BC256" s="276">
        <f>SUMIFS('PCO Log'!$E79:$SJ79,'PCO Log'!$E$8:$SJ$8,'Graph Data'!BC$187,'PCO Log'!$E$4:$SJ$4,"&lt;&gt;Bid Package")</f>
        <v>0</v>
      </c>
      <c r="BD256" s="276">
        <f>SUMIFS('PCO Log'!$E79:$SJ79,'PCO Log'!$E$8:$SJ$8,'Graph Data'!BD$187,'PCO Log'!$E$4:$SJ$4,"&lt;&gt;Bid Package")</f>
        <v>0</v>
      </c>
      <c r="BE256" s="276">
        <f>SUMIFS('PCO Log'!$E79:$SJ79,'PCO Log'!$E$8:$SJ$8,'Graph Data'!BE$187,'PCO Log'!$E$4:$SJ$4,"&lt;&gt;Bid Package")</f>
        <v>0</v>
      </c>
      <c r="BF256" s="276">
        <f>SUMIFS('PCO Log'!$E79:$SJ79,'PCO Log'!$E$8:$SJ$8,'Graph Data'!BF$187,'PCO Log'!$E$4:$SJ$4,"&lt;&gt;Bid Package")</f>
        <v>0</v>
      </c>
      <c r="BG256" s="276">
        <f>SUMIFS('PCO Log'!$E79:$SJ79,'PCO Log'!$E$8:$SJ$8,'Graph Data'!BG$187,'PCO Log'!$E$4:$SJ$4,"&lt;&gt;Bid Package")</f>
        <v>0</v>
      </c>
      <c r="BH256" s="276">
        <f>SUMIFS('PCO Log'!$E79:$SJ79,'PCO Log'!$E$8:$SJ$8,'Graph Data'!BH$187,'PCO Log'!$E$4:$SJ$4,"&lt;&gt;Bid Package")</f>
        <v>0</v>
      </c>
      <c r="BI256" s="276">
        <f>SUMIFS('PCO Log'!$E79:$SJ79,'PCO Log'!$E$8:$SJ$8,'Graph Data'!BI$187,'PCO Log'!$E$4:$SJ$4,"&lt;&gt;Bid Package")</f>
        <v>0</v>
      </c>
      <c r="BJ256" s="276">
        <f>SUMIFS('PCO Log'!$E79:$SJ79,'PCO Log'!$E$8:$SJ$8,'Graph Data'!BJ$187,'PCO Log'!$E$4:$SJ$4,"&lt;&gt;Bid Package")</f>
        <v>0</v>
      </c>
      <c r="BK256" s="276">
        <f>SUMIFS('PCO Log'!$E79:$SJ79,'PCO Log'!$E$8:$SJ$8,'Graph Data'!BK$187,'PCO Log'!$E$4:$SJ$4,"&lt;&gt;Bid Package")</f>
        <v>0</v>
      </c>
      <c r="BL256" s="276">
        <f>SUMIFS('PCO Log'!$E79:$SJ79,'PCO Log'!$E$8:$SJ$8,'Graph Data'!BL$187,'PCO Log'!$E$4:$SJ$4,"&lt;&gt;Bid Package")</f>
        <v>0</v>
      </c>
      <c r="BM256" s="276">
        <f>SUMIFS('PCO Log'!$E79:$SJ79,'PCO Log'!$E$8:$SJ$8,'Graph Data'!BM$187,'PCO Log'!$E$4:$SJ$4,"&lt;&gt;Bid Package")</f>
        <v>0</v>
      </c>
      <c r="BN256" s="276">
        <f>SUMIFS('PCO Log'!$E79:$SJ79,'PCO Log'!$E$8:$SJ$8,'Graph Data'!BN$187,'PCO Log'!$E$4:$SJ$4,"&lt;&gt;Bid Package")</f>
        <v>0</v>
      </c>
      <c r="BO256" s="276">
        <f>SUMIFS('PCO Log'!$E79:$SJ79,'PCO Log'!$E$8:$SJ$8,'Graph Data'!BO$187,'PCO Log'!$E$4:$SJ$4,"&lt;&gt;Bid Package")</f>
        <v>0</v>
      </c>
      <c r="BP256" s="276">
        <f>SUMIFS('PCO Log'!$E79:$SJ79,'PCO Log'!$E$8:$SJ$8,'Graph Data'!BP$187,'PCO Log'!$E$4:$SJ$4,"&lt;&gt;Bid Package")</f>
        <v>0</v>
      </c>
      <c r="BQ256" s="276">
        <f>SUMIFS('PCO Log'!$E79:$SJ79,'PCO Log'!$E$8:$SJ$8,'Graph Data'!BQ$187,'PCO Log'!$E$4:$SJ$4,"&lt;&gt;Bid Package")</f>
        <v>0</v>
      </c>
      <c r="BR256" s="276">
        <f>SUMIFS('PCO Log'!$E79:$SJ79,'PCO Log'!$E$8:$SJ$8,'Graph Data'!BR$187,'PCO Log'!$E$4:$SJ$4,"&lt;&gt;Bid Package")</f>
        <v>0</v>
      </c>
      <c r="BS256" s="276">
        <f>SUMIFS('PCO Log'!$E79:$SJ79,'PCO Log'!$E$8:$SJ$8,'Graph Data'!BS$187,'PCO Log'!$E$4:$SJ$4,"&lt;&gt;Bid Package")</f>
        <v>0</v>
      </c>
      <c r="BT256" s="276">
        <f>SUMIFS('PCO Log'!$E79:$SJ79,'PCO Log'!$E$8:$SJ$8,'Graph Data'!BT$187,'PCO Log'!$E$4:$SJ$4,"&lt;&gt;Bid Package")</f>
        <v>0</v>
      </c>
      <c r="BU256" s="276">
        <f>SUMIFS('PCO Log'!$E79:$SJ79,'PCO Log'!$E$8:$SJ$8,'Graph Data'!BU$187,'PCO Log'!$E$4:$SJ$4,"&lt;&gt;Bid Package")</f>
        <v>0</v>
      </c>
      <c r="BV256" s="276">
        <f>SUMIFS('PCO Log'!$E79:$SJ79,'PCO Log'!$E$8:$SJ$8,'Graph Data'!BV$187,'PCO Log'!$E$4:$SJ$4,"&lt;&gt;Bid Package")</f>
        <v>0</v>
      </c>
      <c r="BW256" s="276">
        <f>SUMIFS('PCO Log'!$E79:$SJ79,'PCO Log'!$E$8:$SJ$8,'Graph Data'!BW$187,'PCO Log'!$E$4:$SJ$4,"&lt;&gt;Bid Package")</f>
        <v>0</v>
      </c>
    </row>
    <row r="257" spans="1:75" x14ac:dyDescent="0.25">
      <c r="A257" s="273" t="s">
        <v>618</v>
      </c>
      <c r="B257" s="273">
        <f>'PCO Log'!IZ6</f>
        <v>0</v>
      </c>
      <c r="C257" s="273">
        <f>'PCO Log'!IZ4</f>
        <v>0</v>
      </c>
      <c r="D257" s="273">
        <f>'PCO Log'!IZ7</f>
        <v>0</v>
      </c>
      <c r="E257" s="273">
        <f>'PCO Log'!IZ3</f>
        <v>0</v>
      </c>
      <c r="F257" s="276">
        <f>'PCO Log'!IZ9</f>
        <v>0</v>
      </c>
      <c r="G257" s="277">
        <f>'PCO Log'!IZ5</f>
        <v>0</v>
      </c>
      <c r="J257" s="279"/>
      <c r="O257" s="273" t="str">
        <f t="shared" si="4"/>
        <v>HVAC</v>
      </c>
      <c r="P257" s="276">
        <f>SUMIFS('PCO Log'!$E80:$SJ80,'PCO Log'!$E$8:$SJ$8,'Graph Data'!P$187,'PCO Log'!$E$4:$SJ$4,"&lt;&gt;Bid Package")</f>
        <v>0</v>
      </c>
      <c r="Q257" s="276">
        <f>SUMIFS('PCO Log'!$E80:$SJ80,'PCO Log'!$E$8:$SJ$8,'Graph Data'!Q$187,'PCO Log'!$E$4:$SJ$4,"&lt;&gt;Bid Package")</f>
        <v>0</v>
      </c>
      <c r="R257" s="276">
        <f>SUMIFS('PCO Log'!$E80:$SJ80,'PCO Log'!$E$8:$SJ$8,'Graph Data'!R$187,'PCO Log'!$E$4:$SJ$4,"&lt;&gt;Bid Package")</f>
        <v>0</v>
      </c>
      <c r="S257" s="276">
        <f>SUMIFS('PCO Log'!$E80:$SJ80,'PCO Log'!$E$8:$SJ$8,'Graph Data'!S$187,'PCO Log'!$E$4:$SJ$4,"&lt;&gt;Bid Package")</f>
        <v>0</v>
      </c>
      <c r="T257" s="276">
        <f>SUMIFS('PCO Log'!$E80:$SJ80,'PCO Log'!$E$8:$SJ$8,'Graph Data'!T$187,'PCO Log'!$E$4:$SJ$4,"&lt;&gt;Bid Package")</f>
        <v>0</v>
      </c>
      <c r="U257" s="276">
        <f>SUMIFS('PCO Log'!$E80:$SJ80,'PCO Log'!$E$8:$SJ$8,'Graph Data'!U$187,'PCO Log'!$E$4:$SJ$4,"&lt;&gt;Bid Package")</f>
        <v>0</v>
      </c>
      <c r="V257" s="276">
        <f>SUMIFS('PCO Log'!$E80:$SJ80,'PCO Log'!$E$8:$SJ$8,'Graph Data'!V$187,'PCO Log'!$E$4:$SJ$4,"&lt;&gt;Bid Package")</f>
        <v>0</v>
      </c>
      <c r="W257" s="276">
        <f>SUMIFS('PCO Log'!$E80:$SJ80,'PCO Log'!$E$8:$SJ$8,'Graph Data'!W$187,'PCO Log'!$E$4:$SJ$4,"&lt;&gt;Bid Package")</f>
        <v>0</v>
      </c>
      <c r="X257" s="276">
        <f>SUMIFS('PCO Log'!$E80:$SJ80,'PCO Log'!$E$8:$SJ$8,'Graph Data'!X$187,'PCO Log'!$E$4:$SJ$4,"&lt;&gt;Bid Package")</f>
        <v>0</v>
      </c>
      <c r="Y257" s="276">
        <f>SUMIFS('PCO Log'!$E80:$SJ80,'PCO Log'!$E$8:$SJ$8,'Graph Data'!Y$187,'PCO Log'!$E$4:$SJ$4,"&lt;&gt;Bid Package")</f>
        <v>0</v>
      </c>
      <c r="Z257" s="276">
        <f>SUMIFS('PCO Log'!$E80:$SJ80,'PCO Log'!$E$8:$SJ$8,'Graph Data'!Z$187,'PCO Log'!$E$4:$SJ$4,"&lt;&gt;Bid Package")</f>
        <v>0</v>
      </c>
      <c r="AA257" s="276">
        <f>SUMIFS('PCO Log'!$E80:$SJ80,'PCO Log'!$E$8:$SJ$8,'Graph Data'!AA$187,'PCO Log'!$E$4:$SJ$4,"&lt;&gt;Bid Package")</f>
        <v>0</v>
      </c>
      <c r="AB257" s="276">
        <f>SUMIFS('PCO Log'!$E80:$SJ80,'PCO Log'!$E$8:$SJ$8,'Graph Data'!AB$187,'PCO Log'!$E$4:$SJ$4,"&lt;&gt;Bid Package")</f>
        <v>0</v>
      </c>
      <c r="AC257" s="276">
        <f>SUMIFS('PCO Log'!$E80:$SJ80,'PCO Log'!$E$8:$SJ$8,'Graph Data'!AC$187,'PCO Log'!$E$4:$SJ$4,"&lt;&gt;Bid Package")</f>
        <v>0</v>
      </c>
      <c r="AD257" s="276">
        <f>SUMIFS('PCO Log'!$E80:$SJ80,'PCO Log'!$E$8:$SJ$8,'Graph Data'!AD$187,'PCO Log'!$E$4:$SJ$4,"&lt;&gt;Bid Package")</f>
        <v>0</v>
      </c>
      <c r="AE257" s="276">
        <f>SUMIFS('PCO Log'!$E80:$SJ80,'PCO Log'!$E$8:$SJ$8,'Graph Data'!AE$187,'PCO Log'!$E$4:$SJ$4,"&lt;&gt;Bid Package")</f>
        <v>0</v>
      </c>
      <c r="AF257" s="276">
        <f>SUMIFS('PCO Log'!$E80:$SJ80,'PCO Log'!$E$8:$SJ$8,'Graph Data'!AF$187,'PCO Log'!$E$4:$SJ$4,"&lt;&gt;Bid Package")</f>
        <v>0</v>
      </c>
      <c r="AG257" s="276">
        <f>SUMIFS('PCO Log'!$E80:$SJ80,'PCO Log'!$E$8:$SJ$8,'Graph Data'!AG$187,'PCO Log'!$E$4:$SJ$4,"&lt;&gt;Bid Package")</f>
        <v>0</v>
      </c>
      <c r="AH257" s="276">
        <f>SUMIFS('PCO Log'!$E80:$SJ80,'PCO Log'!$E$8:$SJ$8,'Graph Data'!AH$187,'PCO Log'!$E$4:$SJ$4,"&lt;&gt;Bid Package")</f>
        <v>0</v>
      </c>
      <c r="AI257" s="276">
        <f>SUMIFS('PCO Log'!$E80:$SJ80,'PCO Log'!$E$8:$SJ$8,'Graph Data'!AI$187,'PCO Log'!$E$4:$SJ$4,"&lt;&gt;Bid Package")</f>
        <v>0</v>
      </c>
      <c r="AJ257" s="276">
        <f>SUMIFS('PCO Log'!$E80:$SJ80,'PCO Log'!$E$8:$SJ$8,'Graph Data'!AJ$187,'PCO Log'!$E$4:$SJ$4,"&lt;&gt;Bid Package")</f>
        <v>0</v>
      </c>
      <c r="AK257" s="276">
        <f>SUMIFS('PCO Log'!$E80:$SJ80,'PCO Log'!$E$8:$SJ$8,'Graph Data'!AK$187,'PCO Log'!$E$4:$SJ$4,"&lt;&gt;Bid Package")</f>
        <v>0</v>
      </c>
      <c r="AL257" s="276">
        <f>SUMIFS('PCO Log'!$E80:$SJ80,'PCO Log'!$E$8:$SJ$8,'Graph Data'!AL$187,'PCO Log'!$E$4:$SJ$4,"&lt;&gt;Bid Package")</f>
        <v>0</v>
      </c>
      <c r="AM257" s="276">
        <f>SUMIFS('PCO Log'!$E80:$SJ80,'PCO Log'!$E$8:$SJ$8,'Graph Data'!AM$187,'PCO Log'!$E$4:$SJ$4,"&lt;&gt;Bid Package")</f>
        <v>0</v>
      </c>
      <c r="AN257" s="276">
        <f>SUMIFS('PCO Log'!$E80:$SJ80,'PCO Log'!$E$8:$SJ$8,'Graph Data'!AN$187,'PCO Log'!$E$4:$SJ$4,"&lt;&gt;Bid Package")</f>
        <v>0</v>
      </c>
      <c r="AO257" s="276">
        <f>SUMIFS('PCO Log'!$E80:$SJ80,'PCO Log'!$E$8:$SJ$8,'Graph Data'!AO$187,'PCO Log'!$E$4:$SJ$4,"&lt;&gt;Bid Package")</f>
        <v>0</v>
      </c>
      <c r="AP257" s="276">
        <f>SUMIFS('PCO Log'!$E80:$SJ80,'PCO Log'!$E$8:$SJ$8,'Graph Data'!AP$187,'PCO Log'!$E$4:$SJ$4,"&lt;&gt;Bid Package")</f>
        <v>0</v>
      </c>
      <c r="AQ257" s="276">
        <f>SUMIFS('PCO Log'!$E80:$SJ80,'PCO Log'!$E$8:$SJ$8,'Graph Data'!AQ$187,'PCO Log'!$E$4:$SJ$4,"&lt;&gt;Bid Package")</f>
        <v>0</v>
      </c>
      <c r="AR257" s="276">
        <f>SUMIFS('PCO Log'!$E80:$SJ80,'PCO Log'!$E$8:$SJ$8,'Graph Data'!AR$187,'PCO Log'!$E$4:$SJ$4,"&lt;&gt;Bid Package")</f>
        <v>0</v>
      </c>
      <c r="AS257" s="276">
        <f>SUMIFS('PCO Log'!$E80:$SJ80,'PCO Log'!$E$8:$SJ$8,'Graph Data'!AS$187,'PCO Log'!$E$4:$SJ$4,"&lt;&gt;Bid Package")</f>
        <v>0</v>
      </c>
      <c r="AT257" s="276">
        <f>SUMIFS('PCO Log'!$E80:$SJ80,'PCO Log'!$E$8:$SJ$8,'Graph Data'!AT$187,'PCO Log'!$E$4:$SJ$4,"&lt;&gt;Bid Package")</f>
        <v>0</v>
      </c>
      <c r="AU257" s="276">
        <f>SUMIFS('PCO Log'!$E80:$SJ80,'PCO Log'!$E$8:$SJ$8,'Graph Data'!AU$187,'PCO Log'!$E$4:$SJ$4,"&lt;&gt;Bid Package")</f>
        <v>0</v>
      </c>
      <c r="AV257" s="276">
        <f>SUMIFS('PCO Log'!$E80:$SJ80,'PCO Log'!$E$8:$SJ$8,'Graph Data'!AV$187,'PCO Log'!$E$4:$SJ$4,"&lt;&gt;Bid Package")</f>
        <v>0</v>
      </c>
      <c r="AW257" s="276">
        <f>SUMIFS('PCO Log'!$E80:$SJ80,'PCO Log'!$E$8:$SJ$8,'Graph Data'!AW$187,'PCO Log'!$E$4:$SJ$4,"&lt;&gt;Bid Package")</f>
        <v>0</v>
      </c>
      <c r="AX257" s="276">
        <f>SUMIFS('PCO Log'!$E80:$SJ80,'PCO Log'!$E$8:$SJ$8,'Graph Data'!AX$187,'PCO Log'!$E$4:$SJ$4,"&lt;&gt;Bid Package")</f>
        <v>0</v>
      </c>
      <c r="AY257" s="276">
        <f>SUMIFS('PCO Log'!$E80:$SJ80,'PCO Log'!$E$8:$SJ$8,'Graph Data'!AY$187,'PCO Log'!$E$4:$SJ$4,"&lt;&gt;Bid Package")</f>
        <v>0</v>
      </c>
      <c r="AZ257" s="276">
        <f>SUMIFS('PCO Log'!$E80:$SJ80,'PCO Log'!$E$8:$SJ$8,'Graph Data'!AZ$187,'PCO Log'!$E$4:$SJ$4,"&lt;&gt;Bid Package")</f>
        <v>0</v>
      </c>
      <c r="BA257" s="276">
        <f>SUMIFS('PCO Log'!$E80:$SJ80,'PCO Log'!$E$8:$SJ$8,'Graph Data'!BA$187,'PCO Log'!$E$4:$SJ$4,"&lt;&gt;Bid Package")</f>
        <v>0</v>
      </c>
      <c r="BB257" s="276">
        <f>SUMIFS('PCO Log'!$E80:$SJ80,'PCO Log'!$E$8:$SJ$8,'Graph Data'!BB$187,'PCO Log'!$E$4:$SJ$4,"&lt;&gt;Bid Package")</f>
        <v>0</v>
      </c>
      <c r="BC257" s="276">
        <f>SUMIFS('PCO Log'!$E80:$SJ80,'PCO Log'!$E$8:$SJ$8,'Graph Data'!BC$187,'PCO Log'!$E$4:$SJ$4,"&lt;&gt;Bid Package")</f>
        <v>0</v>
      </c>
      <c r="BD257" s="276">
        <f>SUMIFS('PCO Log'!$E80:$SJ80,'PCO Log'!$E$8:$SJ$8,'Graph Data'!BD$187,'PCO Log'!$E$4:$SJ$4,"&lt;&gt;Bid Package")</f>
        <v>0</v>
      </c>
      <c r="BE257" s="276">
        <f>SUMIFS('PCO Log'!$E80:$SJ80,'PCO Log'!$E$8:$SJ$8,'Graph Data'!BE$187,'PCO Log'!$E$4:$SJ$4,"&lt;&gt;Bid Package")</f>
        <v>0</v>
      </c>
      <c r="BF257" s="276">
        <f>SUMIFS('PCO Log'!$E80:$SJ80,'PCO Log'!$E$8:$SJ$8,'Graph Data'!BF$187,'PCO Log'!$E$4:$SJ$4,"&lt;&gt;Bid Package")</f>
        <v>0</v>
      </c>
      <c r="BG257" s="276">
        <f>SUMIFS('PCO Log'!$E80:$SJ80,'PCO Log'!$E$8:$SJ$8,'Graph Data'!BG$187,'PCO Log'!$E$4:$SJ$4,"&lt;&gt;Bid Package")</f>
        <v>0</v>
      </c>
      <c r="BH257" s="276">
        <f>SUMIFS('PCO Log'!$E80:$SJ80,'PCO Log'!$E$8:$SJ$8,'Graph Data'!BH$187,'PCO Log'!$E$4:$SJ$4,"&lt;&gt;Bid Package")</f>
        <v>0</v>
      </c>
      <c r="BI257" s="276">
        <f>SUMIFS('PCO Log'!$E80:$SJ80,'PCO Log'!$E$8:$SJ$8,'Graph Data'!BI$187,'PCO Log'!$E$4:$SJ$4,"&lt;&gt;Bid Package")</f>
        <v>0</v>
      </c>
      <c r="BJ257" s="276">
        <f>SUMIFS('PCO Log'!$E80:$SJ80,'PCO Log'!$E$8:$SJ$8,'Graph Data'!BJ$187,'PCO Log'!$E$4:$SJ$4,"&lt;&gt;Bid Package")</f>
        <v>0</v>
      </c>
      <c r="BK257" s="276">
        <f>SUMIFS('PCO Log'!$E80:$SJ80,'PCO Log'!$E$8:$SJ$8,'Graph Data'!BK$187,'PCO Log'!$E$4:$SJ$4,"&lt;&gt;Bid Package")</f>
        <v>0</v>
      </c>
      <c r="BL257" s="276">
        <f>SUMIFS('PCO Log'!$E80:$SJ80,'PCO Log'!$E$8:$SJ$8,'Graph Data'!BL$187,'PCO Log'!$E$4:$SJ$4,"&lt;&gt;Bid Package")</f>
        <v>0</v>
      </c>
      <c r="BM257" s="276">
        <f>SUMIFS('PCO Log'!$E80:$SJ80,'PCO Log'!$E$8:$SJ$8,'Graph Data'!BM$187,'PCO Log'!$E$4:$SJ$4,"&lt;&gt;Bid Package")</f>
        <v>0</v>
      </c>
      <c r="BN257" s="276">
        <f>SUMIFS('PCO Log'!$E80:$SJ80,'PCO Log'!$E$8:$SJ$8,'Graph Data'!BN$187,'PCO Log'!$E$4:$SJ$4,"&lt;&gt;Bid Package")</f>
        <v>0</v>
      </c>
      <c r="BO257" s="276">
        <f>SUMIFS('PCO Log'!$E80:$SJ80,'PCO Log'!$E$8:$SJ$8,'Graph Data'!BO$187,'PCO Log'!$E$4:$SJ$4,"&lt;&gt;Bid Package")</f>
        <v>0</v>
      </c>
      <c r="BP257" s="276">
        <f>SUMIFS('PCO Log'!$E80:$SJ80,'PCO Log'!$E$8:$SJ$8,'Graph Data'!BP$187,'PCO Log'!$E$4:$SJ$4,"&lt;&gt;Bid Package")</f>
        <v>0</v>
      </c>
      <c r="BQ257" s="276">
        <f>SUMIFS('PCO Log'!$E80:$SJ80,'PCO Log'!$E$8:$SJ$8,'Graph Data'!BQ$187,'PCO Log'!$E$4:$SJ$4,"&lt;&gt;Bid Package")</f>
        <v>0</v>
      </c>
      <c r="BR257" s="276">
        <f>SUMIFS('PCO Log'!$E80:$SJ80,'PCO Log'!$E$8:$SJ$8,'Graph Data'!BR$187,'PCO Log'!$E$4:$SJ$4,"&lt;&gt;Bid Package")</f>
        <v>0</v>
      </c>
      <c r="BS257" s="276">
        <f>SUMIFS('PCO Log'!$E80:$SJ80,'PCO Log'!$E$8:$SJ$8,'Graph Data'!BS$187,'PCO Log'!$E$4:$SJ$4,"&lt;&gt;Bid Package")</f>
        <v>0</v>
      </c>
      <c r="BT257" s="276">
        <f>SUMIFS('PCO Log'!$E80:$SJ80,'PCO Log'!$E$8:$SJ$8,'Graph Data'!BT$187,'PCO Log'!$E$4:$SJ$4,"&lt;&gt;Bid Package")</f>
        <v>0</v>
      </c>
      <c r="BU257" s="276">
        <f>SUMIFS('PCO Log'!$E80:$SJ80,'PCO Log'!$E$8:$SJ$8,'Graph Data'!BU$187,'PCO Log'!$E$4:$SJ$4,"&lt;&gt;Bid Package")</f>
        <v>0</v>
      </c>
      <c r="BV257" s="276">
        <f>SUMIFS('PCO Log'!$E80:$SJ80,'PCO Log'!$E$8:$SJ$8,'Graph Data'!BV$187,'PCO Log'!$E$4:$SJ$4,"&lt;&gt;Bid Package")</f>
        <v>0</v>
      </c>
      <c r="BW257" s="276">
        <f>SUMIFS('PCO Log'!$E80:$SJ80,'PCO Log'!$E$8:$SJ$8,'Graph Data'!BW$187,'PCO Log'!$E$4:$SJ$4,"&lt;&gt;Bid Package")</f>
        <v>0</v>
      </c>
    </row>
    <row r="258" spans="1:75" x14ac:dyDescent="0.25">
      <c r="A258" s="273" t="s">
        <v>619</v>
      </c>
      <c r="B258" s="273">
        <f>'PCO Log'!JA6</f>
        <v>0</v>
      </c>
      <c r="C258" s="273">
        <f>'PCO Log'!JA4</f>
        <v>0</v>
      </c>
      <c r="D258" s="273">
        <f>'PCO Log'!JA7</f>
        <v>0</v>
      </c>
      <c r="E258" s="273">
        <f>'PCO Log'!JA3</f>
        <v>0</v>
      </c>
      <c r="F258" s="276">
        <f>'PCO Log'!JA9</f>
        <v>0</v>
      </c>
      <c r="G258" s="277">
        <f>'PCO Log'!JA5</f>
        <v>0</v>
      </c>
      <c r="J258" s="279"/>
      <c r="O258" s="273" t="str">
        <f t="shared" si="4"/>
        <v>Electrical</v>
      </c>
      <c r="P258" s="276">
        <f>SUMIFS('PCO Log'!$E81:$SJ81,'PCO Log'!$E$8:$SJ$8,'Graph Data'!P$187,'PCO Log'!$E$4:$SJ$4,"&lt;&gt;Bid Package")</f>
        <v>0</v>
      </c>
      <c r="Q258" s="276">
        <f>SUMIFS('PCO Log'!$E81:$SJ81,'PCO Log'!$E$8:$SJ$8,'Graph Data'!Q$187,'PCO Log'!$E$4:$SJ$4,"&lt;&gt;Bid Package")</f>
        <v>0</v>
      </c>
      <c r="R258" s="276">
        <f>SUMIFS('PCO Log'!$E81:$SJ81,'PCO Log'!$E$8:$SJ$8,'Graph Data'!R$187,'PCO Log'!$E$4:$SJ$4,"&lt;&gt;Bid Package")</f>
        <v>0</v>
      </c>
      <c r="S258" s="276">
        <f>SUMIFS('PCO Log'!$E81:$SJ81,'PCO Log'!$E$8:$SJ$8,'Graph Data'!S$187,'PCO Log'!$E$4:$SJ$4,"&lt;&gt;Bid Package")</f>
        <v>0</v>
      </c>
      <c r="T258" s="276">
        <f>SUMIFS('PCO Log'!$E81:$SJ81,'PCO Log'!$E$8:$SJ$8,'Graph Data'!T$187,'PCO Log'!$E$4:$SJ$4,"&lt;&gt;Bid Package")</f>
        <v>0</v>
      </c>
      <c r="U258" s="276">
        <f>SUMIFS('PCO Log'!$E81:$SJ81,'PCO Log'!$E$8:$SJ$8,'Graph Data'!U$187,'PCO Log'!$E$4:$SJ$4,"&lt;&gt;Bid Package")</f>
        <v>0</v>
      </c>
      <c r="V258" s="276">
        <f>SUMIFS('PCO Log'!$E81:$SJ81,'PCO Log'!$E$8:$SJ$8,'Graph Data'!V$187,'PCO Log'!$E$4:$SJ$4,"&lt;&gt;Bid Package")</f>
        <v>0</v>
      </c>
      <c r="W258" s="276">
        <f>SUMIFS('PCO Log'!$E81:$SJ81,'PCO Log'!$E$8:$SJ$8,'Graph Data'!W$187,'PCO Log'!$E$4:$SJ$4,"&lt;&gt;Bid Package")</f>
        <v>0</v>
      </c>
      <c r="X258" s="276">
        <f>SUMIFS('PCO Log'!$E81:$SJ81,'PCO Log'!$E$8:$SJ$8,'Graph Data'!X$187,'PCO Log'!$E$4:$SJ$4,"&lt;&gt;Bid Package")</f>
        <v>0</v>
      </c>
      <c r="Y258" s="276">
        <f>SUMIFS('PCO Log'!$E81:$SJ81,'PCO Log'!$E$8:$SJ$8,'Graph Data'!Y$187,'PCO Log'!$E$4:$SJ$4,"&lt;&gt;Bid Package")</f>
        <v>0</v>
      </c>
      <c r="Z258" s="276">
        <f>SUMIFS('PCO Log'!$E81:$SJ81,'PCO Log'!$E$8:$SJ$8,'Graph Data'!Z$187,'PCO Log'!$E$4:$SJ$4,"&lt;&gt;Bid Package")</f>
        <v>0</v>
      </c>
      <c r="AA258" s="276">
        <f>SUMIFS('PCO Log'!$E81:$SJ81,'PCO Log'!$E$8:$SJ$8,'Graph Data'!AA$187,'PCO Log'!$E$4:$SJ$4,"&lt;&gt;Bid Package")</f>
        <v>0</v>
      </c>
      <c r="AB258" s="276">
        <f>SUMIFS('PCO Log'!$E81:$SJ81,'PCO Log'!$E$8:$SJ$8,'Graph Data'!AB$187,'PCO Log'!$E$4:$SJ$4,"&lt;&gt;Bid Package")</f>
        <v>0</v>
      </c>
      <c r="AC258" s="276">
        <f>SUMIFS('PCO Log'!$E81:$SJ81,'PCO Log'!$E$8:$SJ$8,'Graph Data'!AC$187,'PCO Log'!$E$4:$SJ$4,"&lt;&gt;Bid Package")</f>
        <v>0</v>
      </c>
      <c r="AD258" s="276">
        <f>SUMIFS('PCO Log'!$E81:$SJ81,'PCO Log'!$E$8:$SJ$8,'Graph Data'!AD$187,'PCO Log'!$E$4:$SJ$4,"&lt;&gt;Bid Package")</f>
        <v>0</v>
      </c>
      <c r="AE258" s="276">
        <f>SUMIFS('PCO Log'!$E81:$SJ81,'PCO Log'!$E$8:$SJ$8,'Graph Data'!AE$187,'PCO Log'!$E$4:$SJ$4,"&lt;&gt;Bid Package")</f>
        <v>0</v>
      </c>
      <c r="AF258" s="276">
        <f>SUMIFS('PCO Log'!$E81:$SJ81,'PCO Log'!$E$8:$SJ$8,'Graph Data'!AF$187,'PCO Log'!$E$4:$SJ$4,"&lt;&gt;Bid Package")</f>
        <v>0</v>
      </c>
      <c r="AG258" s="276">
        <f>SUMIFS('PCO Log'!$E81:$SJ81,'PCO Log'!$E$8:$SJ$8,'Graph Data'!AG$187,'PCO Log'!$E$4:$SJ$4,"&lt;&gt;Bid Package")</f>
        <v>0</v>
      </c>
      <c r="AH258" s="276">
        <f>SUMIFS('PCO Log'!$E81:$SJ81,'PCO Log'!$E$8:$SJ$8,'Graph Data'!AH$187,'PCO Log'!$E$4:$SJ$4,"&lt;&gt;Bid Package")</f>
        <v>0</v>
      </c>
      <c r="AI258" s="276">
        <f>SUMIFS('PCO Log'!$E81:$SJ81,'PCO Log'!$E$8:$SJ$8,'Graph Data'!AI$187,'PCO Log'!$E$4:$SJ$4,"&lt;&gt;Bid Package")</f>
        <v>0</v>
      </c>
      <c r="AJ258" s="276">
        <f>SUMIFS('PCO Log'!$E81:$SJ81,'PCO Log'!$E$8:$SJ$8,'Graph Data'!AJ$187,'PCO Log'!$E$4:$SJ$4,"&lt;&gt;Bid Package")</f>
        <v>0</v>
      </c>
      <c r="AK258" s="276">
        <f>SUMIFS('PCO Log'!$E81:$SJ81,'PCO Log'!$E$8:$SJ$8,'Graph Data'!AK$187,'PCO Log'!$E$4:$SJ$4,"&lt;&gt;Bid Package")</f>
        <v>0</v>
      </c>
      <c r="AL258" s="276">
        <f>SUMIFS('PCO Log'!$E81:$SJ81,'PCO Log'!$E$8:$SJ$8,'Graph Data'!AL$187,'PCO Log'!$E$4:$SJ$4,"&lt;&gt;Bid Package")</f>
        <v>0</v>
      </c>
      <c r="AM258" s="276">
        <f>SUMIFS('PCO Log'!$E81:$SJ81,'PCO Log'!$E$8:$SJ$8,'Graph Data'!AM$187,'PCO Log'!$E$4:$SJ$4,"&lt;&gt;Bid Package")</f>
        <v>0</v>
      </c>
      <c r="AN258" s="276">
        <f>SUMIFS('PCO Log'!$E81:$SJ81,'PCO Log'!$E$8:$SJ$8,'Graph Data'!AN$187,'PCO Log'!$E$4:$SJ$4,"&lt;&gt;Bid Package")</f>
        <v>0</v>
      </c>
      <c r="AO258" s="276">
        <f>SUMIFS('PCO Log'!$E81:$SJ81,'PCO Log'!$E$8:$SJ$8,'Graph Data'!AO$187,'PCO Log'!$E$4:$SJ$4,"&lt;&gt;Bid Package")</f>
        <v>0</v>
      </c>
      <c r="AP258" s="276">
        <f>SUMIFS('PCO Log'!$E81:$SJ81,'PCO Log'!$E$8:$SJ$8,'Graph Data'!AP$187,'PCO Log'!$E$4:$SJ$4,"&lt;&gt;Bid Package")</f>
        <v>0</v>
      </c>
      <c r="AQ258" s="276">
        <f>SUMIFS('PCO Log'!$E81:$SJ81,'PCO Log'!$E$8:$SJ$8,'Graph Data'!AQ$187,'PCO Log'!$E$4:$SJ$4,"&lt;&gt;Bid Package")</f>
        <v>0</v>
      </c>
      <c r="AR258" s="276">
        <f>SUMIFS('PCO Log'!$E81:$SJ81,'PCO Log'!$E$8:$SJ$8,'Graph Data'!AR$187,'PCO Log'!$E$4:$SJ$4,"&lt;&gt;Bid Package")</f>
        <v>0</v>
      </c>
      <c r="AS258" s="276">
        <f>SUMIFS('PCO Log'!$E81:$SJ81,'PCO Log'!$E$8:$SJ$8,'Graph Data'!AS$187,'PCO Log'!$E$4:$SJ$4,"&lt;&gt;Bid Package")</f>
        <v>0</v>
      </c>
      <c r="AT258" s="276">
        <f>SUMIFS('PCO Log'!$E81:$SJ81,'PCO Log'!$E$8:$SJ$8,'Graph Data'!AT$187,'PCO Log'!$E$4:$SJ$4,"&lt;&gt;Bid Package")</f>
        <v>0</v>
      </c>
      <c r="AU258" s="276">
        <f>SUMIFS('PCO Log'!$E81:$SJ81,'PCO Log'!$E$8:$SJ$8,'Graph Data'!AU$187,'PCO Log'!$E$4:$SJ$4,"&lt;&gt;Bid Package")</f>
        <v>0</v>
      </c>
      <c r="AV258" s="276">
        <f>SUMIFS('PCO Log'!$E81:$SJ81,'PCO Log'!$E$8:$SJ$8,'Graph Data'!AV$187,'PCO Log'!$E$4:$SJ$4,"&lt;&gt;Bid Package")</f>
        <v>0</v>
      </c>
      <c r="AW258" s="276">
        <f>SUMIFS('PCO Log'!$E81:$SJ81,'PCO Log'!$E$8:$SJ$8,'Graph Data'!AW$187,'PCO Log'!$E$4:$SJ$4,"&lt;&gt;Bid Package")</f>
        <v>0</v>
      </c>
      <c r="AX258" s="276">
        <f>SUMIFS('PCO Log'!$E81:$SJ81,'PCO Log'!$E$8:$SJ$8,'Graph Data'!AX$187,'PCO Log'!$E$4:$SJ$4,"&lt;&gt;Bid Package")</f>
        <v>0</v>
      </c>
      <c r="AY258" s="276">
        <f>SUMIFS('PCO Log'!$E81:$SJ81,'PCO Log'!$E$8:$SJ$8,'Graph Data'!AY$187,'PCO Log'!$E$4:$SJ$4,"&lt;&gt;Bid Package")</f>
        <v>0</v>
      </c>
      <c r="AZ258" s="276">
        <f>SUMIFS('PCO Log'!$E81:$SJ81,'PCO Log'!$E$8:$SJ$8,'Graph Data'!AZ$187,'PCO Log'!$E$4:$SJ$4,"&lt;&gt;Bid Package")</f>
        <v>0</v>
      </c>
      <c r="BA258" s="276">
        <f>SUMIFS('PCO Log'!$E81:$SJ81,'PCO Log'!$E$8:$SJ$8,'Graph Data'!BA$187,'PCO Log'!$E$4:$SJ$4,"&lt;&gt;Bid Package")</f>
        <v>0</v>
      </c>
      <c r="BB258" s="276">
        <f>SUMIFS('PCO Log'!$E81:$SJ81,'PCO Log'!$E$8:$SJ$8,'Graph Data'!BB$187,'PCO Log'!$E$4:$SJ$4,"&lt;&gt;Bid Package")</f>
        <v>0</v>
      </c>
      <c r="BC258" s="276">
        <f>SUMIFS('PCO Log'!$E81:$SJ81,'PCO Log'!$E$8:$SJ$8,'Graph Data'!BC$187,'PCO Log'!$E$4:$SJ$4,"&lt;&gt;Bid Package")</f>
        <v>0</v>
      </c>
      <c r="BD258" s="276">
        <f>SUMIFS('PCO Log'!$E81:$SJ81,'PCO Log'!$E$8:$SJ$8,'Graph Data'!BD$187,'PCO Log'!$E$4:$SJ$4,"&lt;&gt;Bid Package")</f>
        <v>0</v>
      </c>
      <c r="BE258" s="276">
        <f>SUMIFS('PCO Log'!$E81:$SJ81,'PCO Log'!$E$8:$SJ$8,'Graph Data'!BE$187,'PCO Log'!$E$4:$SJ$4,"&lt;&gt;Bid Package")</f>
        <v>0</v>
      </c>
      <c r="BF258" s="276">
        <f>SUMIFS('PCO Log'!$E81:$SJ81,'PCO Log'!$E$8:$SJ$8,'Graph Data'!BF$187,'PCO Log'!$E$4:$SJ$4,"&lt;&gt;Bid Package")</f>
        <v>0</v>
      </c>
      <c r="BG258" s="276">
        <f>SUMIFS('PCO Log'!$E81:$SJ81,'PCO Log'!$E$8:$SJ$8,'Graph Data'!BG$187,'PCO Log'!$E$4:$SJ$4,"&lt;&gt;Bid Package")</f>
        <v>0</v>
      </c>
      <c r="BH258" s="276">
        <f>SUMIFS('PCO Log'!$E81:$SJ81,'PCO Log'!$E$8:$SJ$8,'Graph Data'!BH$187,'PCO Log'!$E$4:$SJ$4,"&lt;&gt;Bid Package")</f>
        <v>0</v>
      </c>
      <c r="BI258" s="276">
        <f>SUMIFS('PCO Log'!$E81:$SJ81,'PCO Log'!$E$8:$SJ$8,'Graph Data'!BI$187,'PCO Log'!$E$4:$SJ$4,"&lt;&gt;Bid Package")</f>
        <v>0</v>
      </c>
      <c r="BJ258" s="276">
        <f>SUMIFS('PCO Log'!$E81:$SJ81,'PCO Log'!$E$8:$SJ$8,'Graph Data'!BJ$187,'PCO Log'!$E$4:$SJ$4,"&lt;&gt;Bid Package")</f>
        <v>0</v>
      </c>
      <c r="BK258" s="276">
        <f>SUMIFS('PCO Log'!$E81:$SJ81,'PCO Log'!$E$8:$SJ$8,'Graph Data'!BK$187,'PCO Log'!$E$4:$SJ$4,"&lt;&gt;Bid Package")</f>
        <v>0</v>
      </c>
      <c r="BL258" s="276">
        <f>SUMIFS('PCO Log'!$E81:$SJ81,'PCO Log'!$E$8:$SJ$8,'Graph Data'!BL$187,'PCO Log'!$E$4:$SJ$4,"&lt;&gt;Bid Package")</f>
        <v>0</v>
      </c>
      <c r="BM258" s="276">
        <f>SUMIFS('PCO Log'!$E81:$SJ81,'PCO Log'!$E$8:$SJ$8,'Graph Data'!BM$187,'PCO Log'!$E$4:$SJ$4,"&lt;&gt;Bid Package")</f>
        <v>0</v>
      </c>
      <c r="BN258" s="276">
        <f>SUMIFS('PCO Log'!$E81:$SJ81,'PCO Log'!$E$8:$SJ$8,'Graph Data'!BN$187,'PCO Log'!$E$4:$SJ$4,"&lt;&gt;Bid Package")</f>
        <v>0</v>
      </c>
      <c r="BO258" s="276">
        <f>SUMIFS('PCO Log'!$E81:$SJ81,'PCO Log'!$E$8:$SJ$8,'Graph Data'!BO$187,'PCO Log'!$E$4:$SJ$4,"&lt;&gt;Bid Package")</f>
        <v>0</v>
      </c>
      <c r="BP258" s="276">
        <f>SUMIFS('PCO Log'!$E81:$SJ81,'PCO Log'!$E$8:$SJ$8,'Graph Data'!BP$187,'PCO Log'!$E$4:$SJ$4,"&lt;&gt;Bid Package")</f>
        <v>0</v>
      </c>
      <c r="BQ258" s="276">
        <f>SUMIFS('PCO Log'!$E81:$SJ81,'PCO Log'!$E$8:$SJ$8,'Graph Data'!BQ$187,'PCO Log'!$E$4:$SJ$4,"&lt;&gt;Bid Package")</f>
        <v>0</v>
      </c>
      <c r="BR258" s="276">
        <f>SUMIFS('PCO Log'!$E81:$SJ81,'PCO Log'!$E$8:$SJ$8,'Graph Data'!BR$187,'PCO Log'!$E$4:$SJ$4,"&lt;&gt;Bid Package")</f>
        <v>0</v>
      </c>
      <c r="BS258" s="276">
        <f>SUMIFS('PCO Log'!$E81:$SJ81,'PCO Log'!$E$8:$SJ$8,'Graph Data'!BS$187,'PCO Log'!$E$4:$SJ$4,"&lt;&gt;Bid Package")</f>
        <v>0</v>
      </c>
      <c r="BT258" s="276">
        <f>SUMIFS('PCO Log'!$E81:$SJ81,'PCO Log'!$E$8:$SJ$8,'Graph Data'!BT$187,'PCO Log'!$E$4:$SJ$4,"&lt;&gt;Bid Package")</f>
        <v>0</v>
      </c>
      <c r="BU258" s="276">
        <f>SUMIFS('PCO Log'!$E81:$SJ81,'PCO Log'!$E$8:$SJ$8,'Graph Data'!BU$187,'PCO Log'!$E$4:$SJ$4,"&lt;&gt;Bid Package")</f>
        <v>0</v>
      </c>
      <c r="BV258" s="276">
        <f>SUMIFS('PCO Log'!$E81:$SJ81,'PCO Log'!$E$8:$SJ$8,'Graph Data'!BV$187,'PCO Log'!$E$4:$SJ$4,"&lt;&gt;Bid Package")</f>
        <v>0</v>
      </c>
      <c r="BW258" s="276">
        <f>SUMIFS('PCO Log'!$E81:$SJ81,'PCO Log'!$E$8:$SJ$8,'Graph Data'!BW$187,'PCO Log'!$E$4:$SJ$4,"&lt;&gt;Bid Package")</f>
        <v>0</v>
      </c>
    </row>
    <row r="259" spans="1:75" x14ac:dyDescent="0.25">
      <c r="A259" s="273" t="s">
        <v>620</v>
      </c>
      <c r="B259" s="273">
        <f>'PCO Log'!JB6</f>
        <v>0</v>
      </c>
      <c r="C259" s="273">
        <f>'PCO Log'!JB4</f>
        <v>0</v>
      </c>
      <c r="D259" s="273">
        <f>'PCO Log'!JB7</f>
        <v>0</v>
      </c>
      <c r="E259" s="273">
        <f>'PCO Log'!JB3</f>
        <v>0</v>
      </c>
      <c r="F259" s="276">
        <f>'PCO Log'!JB9</f>
        <v>0</v>
      </c>
      <c r="G259" s="277">
        <f>'PCO Log'!JB5</f>
        <v>0</v>
      </c>
      <c r="J259" s="279"/>
      <c r="O259" s="273" t="str">
        <f t="shared" si="4"/>
        <v>AV/IT/Cabling</v>
      </c>
      <c r="P259" s="276">
        <f>SUMIFS('PCO Log'!$E82:$SJ82,'PCO Log'!$E$8:$SJ$8,'Graph Data'!P$187,'PCO Log'!$E$4:$SJ$4,"&lt;&gt;Bid Package")</f>
        <v>0</v>
      </c>
      <c r="Q259" s="276">
        <f>SUMIFS('PCO Log'!$E82:$SJ82,'PCO Log'!$E$8:$SJ$8,'Graph Data'!Q$187,'PCO Log'!$E$4:$SJ$4,"&lt;&gt;Bid Package")</f>
        <v>0</v>
      </c>
      <c r="R259" s="276">
        <f>SUMIFS('PCO Log'!$E82:$SJ82,'PCO Log'!$E$8:$SJ$8,'Graph Data'!R$187,'PCO Log'!$E$4:$SJ$4,"&lt;&gt;Bid Package")</f>
        <v>0</v>
      </c>
      <c r="S259" s="276">
        <f>SUMIFS('PCO Log'!$E82:$SJ82,'PCO Log'!$E$8:$SJ$8,'Graph Data'!S$187,'PCO Log'!$E$4:$SJ$4,"&lt;&gt;Bid Package")</f>
        <v>0</v>
      </c>
      <c r="T259" s="276">
        <f>SUMIFS('PCO Log'!$E82:$SJ82,'PCO Log'!$E$8:$SJ$8,'Graph Data'!T$187,'PCO Log'!$E$4:$SJ$4,"&lt;&gt;Bid Package")</f>
        <v>0</v>
      </c>
      <c r="U259" s="276">
        <f>SUMIFS('PCO Log'!$E82:$SJ82,'PCO Log'!$E$8:$SJ$8,'Graph Data'!U$187,'PCO Log'!$E$4:$SJ$4,"&lt;&gt;Bid Package")</f>
        <v>0</v>
      </c>
      <c r="V259" s="276">
        <f>SUMIFS('PCO Log'!$E82:$SJ82,'PCO Log'!$E$8:$SJ$8,'Graph Data'!V$187,'PCO Log'!$E$4:$SJ$4,"&lt;&gt;Bid Package")</f>
        <v>0</v>
      </c>
      <c r="W259" s="276">
        <f>SUMIFS('PCO Log'!$E82:$SJ82,'PCO Log'!$E$8:$SJ$8,'Graph Data'!W$187,'PCO Log'!$E$4:$SJ$4,"&lt;&gt;Bid Package")</f>
        <v>0</v>
      </c>
      <c r="X259" s="276">
        <f>SUMIFS('PCO Log'!$E82:$SJ82,'PCO Log'!$E$8:$SJ$8,'Graph Data'!X$187,'PCO Log'!$E$4:$SJ$4,"&lt;&gt;Bid Package")</f>
        <v>0</v>
      </c>
      <c r="Y259" s="276">
        <f>SUMIFS('PCO Log'!$E82:$SJ82,'PCO Log'!$E$8:$SJ$8,'Graph Data'!Y$187,'PCO Log'!$E$4:$SJ$4,"&lt;&gt;Bid Package")</f>
        <v>0</v>
      </c>
      <c r="Z259" s="276">
        <f>SUMIFS('PCO Log'!$E82:$SJ82,'PCO Log'!$E$8:$SJ$8,'Graph Data'!Z$187,'PCO Log'!$E$4:$SJ$4,"&lt;&gt;Bid Package")</f>
        <v>0</v>
      </c>
      <c r="AA259" s="276">
        <f>SUMIFS('PCO Log'!$E82:$SJ82,'PCO Log'!$E$8:$SJ$8,'Graph Data'!AA$187,'PCO Log'!$E$4:$SJ$4,"&lt;&gt;Bid Package")</f>
        <v>0</v>
      </c>
      <c r="AB259" s="276">
        <f>SUMIFS('PCO Log'!$E82:$SJ82,'PCO Log'!$E$8:$SJ$8,'Graph Data'!AB$187,'PCO Log'!$E$4:$SJ$4,"&lt;&gt;Bid Package")</f>
        <v>0</v>
      </c>
      <c r="AC259" s="276">
        <f>SUMIFS('PCO Log'!$E82:$SJ82,'PCO Log'!$E$8:$SJ$8,'Graph Data'!AC$187,'PCO Log'!$E$4:$SJ$4,"&lt;&gt;Bid Package")</f>
        <v>0</v>
      </c>
      <c r="AD259" s="276">
        <f>SUMIFS('PCO Log'!$E82:$SJ82,'PCO Log'!$E$8:$SJ$8,'Graph Data'!AD$187,'PCO Log'!$E$4:$SJ$4,"&lt;&gt;Bid Package")</f>
        <v>0</v>
      </c>
      <c r="AE259" s="276">
        <f>SUMIFS('PCO Log'!$E82:$SJ82,'PCO Log'!$E$8:$SJ$8,'Graph Data'!AE$187,'PCO Log'!$E$4:$SJ$4,"&lt;&gt;Bid Package")</f>
        <v>0</v>
      </c>
      <c r="AF259" s="276">
        <f>SUMIFS('PCO Log'!$E82:$SJ82,'PCO Log'!$E$8:$SJ$8,'Graph Data'!AF$187,'PCO Log'!$E$4:$SJ$4,"&lt;&gt;Bid Package")</f>
        <v>0</v>
      </c>
      <c r="AG259" s="276">
        <f>SUMIFS('PCO Log'!$E82:$SJ82,'PCO Log'!$E$8:$SJ$8,'Graph Data'!AG$187,'PCO Log'!$E$4:$SJ$4,"&lt;&gt;Bid Package")</f>
        <v>0</v>
      </c>
      <c r="AH259" s="276">
        <f>SUMIFS('PCO Log'!$E82:$SJ82,'PCO Log'!$E$8:$SJ$8,'Graph Data'!AH$187,'PCO Log'!$E$4:$SJ$4,"&lt;&gt;Bid Package")</f>
        <v>0</v>
      </c>
      <c r="AI259" s="276">
        <f>SUMIFS('PCO Log'!$E82:$SJ82,'PCO Log'!$E$8:$SJ$8,'Graph Data'!AI$187,'PCO Log'!$E$4:$SJ$4,"&lt;&gt;Bid Package")</f>
        <v>0</v>
      </c>
      <c r="AJ259" s="276">
        <f>SUMIFS('PCO Log'!$E82:$SJ82,'PCO Log'!$E$8:$SJ$8,'Graph Data'!AJ$187,'PCO Log'!$E$4:$SJ$4,"&lt;&gt;Bid Package")</f>
        <v>0</v>
      </c>
      <c r="AK259" s="276">
        <f>SUMIFS('PCO Log'!$E82:$SJ82,'PCO Log'!$E$8:$SJ$8,'Graph Data'!AK$187,'PCO Log'!$E$4:$SJ$4,"&lt;&gt;Bid Package")</f>
        <v>0</v>
      </c>
      <c r="AL259" s="276">
        <f>SUMIFS('PCO Log'!$E82:$SJ82,'PCO Log'!$E$8:$SJ$8,'Graph Data'!AL$187,'PCO Log'!$E$4:$SJ$4,"&lt;&gt;Bid Package")</f>
        <v>0</v>
      </c>
      <c r="AM259" s="276">
        <f>SUMIFS('PCO Log'!$E82:$SJ82,'PCO Log'!$E$8:$SJ$8,'Graph Data'!AM$187,'PCO Log'!$E$4:$SJ$4,"&lt;&gt;Bid Package")</f>
        <v>0</v>
      </c>
      <c r="AN259" s="276">
        <f>SUMIFS('PCO Log'!$E82:$SJ82,'PCO Log'!$E$8:$SJ$8,'Graph Data'!AN$187,'PCO Log'!$E$4:$SJ$4,"&lt;&gt;Bid Package")</f>
        <v>0</v>
      </c>
      <c r="AO259" s="276">
        <f>SUMIFS('PCO Log'!$E82:$SJ82,'PCO Log'!$E$8:$SJ$8,'Graph Data'!AO$187,'PCO Log'!$E$4:$SJ$4,"&lt;&gt;Bid Package")</f>
        <v>0</v>
      </c>
      <c r="AP259" s="276">
        <f>SUMIFS('PCO Log'!$E82:$SJ82,'PCO Log'!$E$8:$SJ$8,'Graph Data'!AP$187,'PCO Log'!$E$4:$SJ$4,"&lt;&gt;Bid Package")</f>
        <v>0</v>
      </c>
      <c r="AQ259" s="276">
        <f>SUMIFS('PCO Log'!$E82:$SJ82,'PCO Log'!$E$8:$SJ$8,'Graph Data'!AQ$187,'PCO Log'!$E$4:$SJ$4,"&lt;&gt;Bid Package")</f>
        <v>0</v>
      </c>
      <c r="AR259" s="276">
        <f>SUMIFS('PCO Log'!$E82:$SJ82,'PCO Log'!$E$8:$SJ$8,'Graph Data'!AR$187,'PCO Log'!$E$4:$SJ$4,"&lt;&gt;Bid Package")</f>
        <v>0</v>
      </c>
      <c r="AS259" s="276">
        <f>SUMIFS('PCO Log'!$E82:$SJ82,'PCO Log'!$E$8:$SJ$8,'Graph Data'!AS$187,'PCO Log'!$E$4:$SJ$4,"&lt;&gt;Bid Package")</f>
        <v>0</v>
      </c>
      <c r="AT259" s="276">
        <f>SUMIFS('PCO Log'!$E82:$SJ82,'PCO Log'!$E$8:$SJ$8,'Graph Data'!AT$187,'PCO Log'!$E$4:$SJ$4,"&lt;&gt;Bid Package")</f>
        <v>0</v>
      </c>
      <c r="AU259" s="276">
        <f>SUMIFS('PCO Log'!$E82:$SJ82,'PCO Log'!$E$8:$SJ$8,'Graph Data'!AU$187,'PCO Log'!$E$4:$SJ$4,"&lt;&gt;Bid Package")</f>
        <v>0</v>
      </c>
      <c r="AV259" s="276">
        <f>SUMIFS('PCO Log'!$E82:$SJ82,'PCO Log'!$E$8:$SJ$8,'Graph Data'!AV$187,'PCO Log'!$E$4:$SJ$4,"&lt;&gt;Bid Package")</f>
        <v>0</v>
      </c>
      <c r="AW259" s="276">
        <f>SUMIFS('PCO Log'!$E82:$SJ82,'PCO Log'!$E$8:$SJ$8,'Graph Data'!AW$187,'PCO Log'!$E$4:$SJ$4,"&lt;&gt;Bid Package")</f>
        <v>0</v>
      </c>
      <c r="AX259" s="276">
        <f>SUMIFS('PCO Log'!$E82:$SJ82,'PCO Log'!$E$8:$SJ$8,'Graph Data'!AX$187,'PCO Log'!$E$4:$SJ$4,"&lt;&gt;Bid Package")</f>
        <v>0</v>
      </c>
      <c r="AY259" s="276">
        <f>SUMIFS('PCO Log'!$E82:$SJ82,'PCO Log'!$E$8:$SJ$8,'Graph Data'!AY$187,'PCO Log'!$E$4:$SJ$4,"&lt;&gt;Bid Package")</f>
        <v>0</v>
      </c>
      <c r="AZ259" s="276">
        <f>SUMIFS('PCO Log'!$E82:$SJ82,'PCO Log'!$E$8:$SJ$8,'Graph Data'!AZ$187,'PCO Log'!$E$4:$SJ$4,"&lt;&gt;Bid Package")</f>
        <v>0</v>
      </c>
      <c r="BA259" s="276">
        <f>SUMIFS('PCO Log'!$E82:$SJ82,'PCO Log'!$E$8:$SJ$8,'Graph Data'!BA$187,'PCO Log'!$E$4:$SJ$4,"&lt;&gt;Bid Package")</f>
        <v>0</v>
      </c>
      <c r="BB259" s="276">
        <f>SUMIFS('PCO Log'!$E82:$SJ82,'PCO Log'!$E$8:$SJ$8,'Graph Data'!BB$187,'PCO Log'!$E$4:$SJ$4,"&lt;&gt;Bid Package")</f>
        <v>0</v>
      </c>
      <c r="BC259" s="276">
        <f>SUMIFS('PCO Log'!$E82:$SJ82,'PCO Log'!$E$8:$SJ$8,'Graph Data'!BC$187,'PCO Log'!$E$4:$SJ$4,"&lt;&gt;Bid Package")</f>
        <v>0</v>
      </c>
      <c r="BD259" s="276">
        <f>SUMIFS('PCO Log'!$E82:$SJ82,'PCO Log'!$E$8:$SJ$8,'Graph Data'!BD$187,'PCO Log'!$E$4:$SJ$4,"&lt;&gt;Bid Package")</f>
        <v>0</v>
      </c>
      <c r="BE259" s="276">
        <f>SUMIFS('PCO Log'!$E82:$SJ82,'PCO Log'!$E$8:$SJ$8,'Graph Data'!BE$187,'PCO Log'!$E$4:$SJ$4,"&lt;&gt;Bid Package")</f>
        <v>0</v>
      </c>
      <c r="BF259" s="276">
        <f>SUMIFS('PCO Log'!$E82:$SJ82,'PCO Log'!$E$8:$SJ$8,'Graph Data'!BF$187,'PCO Log'!$E$4:$SJ$4,"&lt;&gt;Bid Package")</f>
        <v>0</v>
      </c>
      <c r="BG259" s="276">
        <f>SUMIFS('PCO Log'!$E82:$SJ82,'PCO Log'!$E$8:$SJ$8,'Graph Data'!BG$187,'PCO Log'!$E$4:$SJ$4,"&lt;&gt;Bid Package")</f>
        <v>0</v>
      </c>
      <c r="BH259" s="276">
        <f>SUMIFS('PCO Log'!$E82:$SJ82,'PCO Log'!$E$8:$SJ$8,'Graph Data'!BH$187,'PCO Log'!$E$4:$SJ$4,"&lt;&gt;Bid Package")</f>
        <v>0</v>
      </c>
      <c r="BI259" s="276">
        <f>SUMIFS('PCO Log'!$E82:$SJ82,'PCO Log'!$E$8:$SJ$8,'Graph Data'!BI$187,'PCO Log'!$E$4:$SJ$4,"&lt;&gt;Bid Package")</f>
        <v>0</v>
      </c>
      <c r="BJ259" s="276">
        <f>SUMIFS('PCO Log'!$E82:$SJ82,'PCO Log'!$E$8:$SJ$8,'Graph Data'!BJ$187,'PCO Log'!$E$4:$SJ$4,"&lt;&gt;Bid Package")</f>
        <v>0</v>
      </c>
      <c r="BK259" s="276">
        <f>SUMIFS('PCO Log'!$E82:$SJ82,'PCO Log'!$E$8:$SJ$8,'Graph Data'!BK$187,'PCO Log'!$E$4:$SJ$4,"&lt;&gt;Bid Package")</f>
        <v>0</v>
      </c>
      <c r="BL259" s="276">
        <f>SUMIFS('PCO Log'!$E82:$SJ82,'PCO Log'!$E$8:$SJ$8,'Graph Data'!BL$187,'PCO Log'!$E$4:$SJ$4,"&lt;&gt;Bid Package")</f>
        <v>0</v>
      </c>
      <c r="BM259" s="276">
        <f>SUMIFS('PCO Log'!$E82:$SJ82,'PCO Log'!$E$8:$SJ$8,'Graph Data'!BM$187,'PCO Log'!$E$4:$SJ$4,"&lt;&gt;Bid Package")</f>
        <v>0</v>
      </c>
      <c r="BN259" s="276">
        <f>SUMIFS('PCO Log'!$E82:$SJ82,'PCO Log'!$E$8:$SJ$8,'Graph Data'!BN$187,'PCO Log'!$E$4:$SJ$4,"&lt;&gt;Bid Package")</f>
        <v>0</v>
      </c>
      <c r="BO259" s="276">
        <f>SUMIFS('PCO Log'!$E82:$SJ82,'PCO Log'!$E$8:$SJ$8,'Graph Data'!BO$187,'PCO Log'!$E$4:$SJ$4,"&lt;&gt;Bid Package")</f>
        <v>0</v>
      </c>
      <c r="BP259" s="276">
        <f>SUMIFS('PCO Log'!$E82:$SJ82,'PCO Log'!$E$8:$SJ$8,'Graph Data'!BP$187,'PCO Log'!$E$4:$SJ$4,"&lt;&gt;Bid Package")</f>
        <v>0</v>
      </c>
      <c r="BQ259" s="276">
        <f>SUMIFS('PCO Log'!$E82:$SJ82,'PCO Log'!$E$8:$SJ$8,'Graph Data'!BQ$187,'PCO Log'!$E$4:$SJ$4,"&lt;&gt;Bid Package")</f>
        <v>0</v>
      </c>
      <c r="BR259" s="276">
        <f>SUMIFS('PCO Log'!$E82:$SJ82,'PCO Log'!$E$8:$SJ$8,'Graph Data'!BR$187,'PCO Log'!$E$4:$SJ$4,"&lt;&gt;Bid Package")</f>
        <v>0</v>
      </c>
      <c r="BS259" s="276">
        <f>SUMIFS('PCO Log'!$E82:$SJ82,'PCO Log'!$E$8:$SJ$8,'Graph Data'!BS$187,'PCO Log'!$E$4:$SJ$4,"&lt;&gt;Bid Package")</f>
        <v>0</v>
      </c>
      <c r="BT259" s="276">
        <f>SUMIFS('PCO Log'!$E82:$SJ82,'PCO Log'!$E$8:$SJ$8,'Graph Data'!BT$187,'PCO Log'!$E$4:$SJ$4,"&lt;&gt;Bid Package")</f>
        <v>0</v>
      </c>
      <c r="BU259" s="276">
        <f>SUMIFS('PCO Log'!$E82:$SJ82,'PCO Log'!$E$8:$SJ$8,'Graph Data'!BU$187,'PCO Log'!$E$4:$SJ$4,"&lt;&gt;Bid Package")</f>
        <v>0</v>
      </c>
      <c r="BV259" s="276">
        <f>SUMIFS('PCO Log'!$E82:$SJ82,'PCO Log'!$E$8:$SJ$8,'Graph Data'!BV$187,'PCO Log'!$E$4:$SJ$4,"&lt;&gt;Bid Package")</f>
        <v>0</v>
      </c>
      <c r="BW259" s="276">
        <f>SUMIFS('PCO Log'!$E82:$SJ82,'PCO Log'!$E$8:$SJ$8,'Graph Data'!BW$187,'PCO Log'!$E$4:$SJ$4,"&lt;&gt;Bid Package")</f>
        <v>0</v>
      </c>
    </row>
    <row r="260" spans="1:75" x14ac:dyDescent="0.25">
      <c r="A260" s="273" t="s">
        <v>621</v>
      </c>
      <c r="B260" s="273">
        <f>'PCO Log'!JC6</f>
        <v>0</v>
      </c>
      <c r="C260" s="273">
        <f>'PCO Log'!JC4</f>
        <v>0</v>
      </c>
      <c r="D260" s="273">
        <f>'PCO Log'!JC7</f>
        <v>0</v>
      </c>
      <c r="E260" s="273">
        <f>'PCO Log'!JC3</f>
        <v>0</v>
      </c>
      <c r="F260" s="276">
        <f>'PCO Log'!JC9</f>
        <v>0</v>
      </c>
      <c r="G260" s="277">
        <f>'PCO Log'!JC5</f>
        <v>0</v>
      </c>
      <c r="J260" s="279"/>
      <c r="O260" s="273" t="str">
        <f t="shared" si="4"/>
        <v>Security/Access Control</v>
      </c>
      <c r="P260" s="276">
        <f>SUMIFS('PCO Log'!$E83:$SJ83,'PCO Log'!$E$8:$SJ$8,'Graph Data'!P$187,'PCO Log'!$E$4:$SJ$4,"&lt;&gt;Bid Package")</f>
        <v>0</v>
      </c>
      <c r="Q260" s="276">
        <f>SUMIFS('PCO Log'!$E83:$SJ83,'PCO Log'!$E$8:$SJ$8,'Graph Data'!Q$187,'PCO Log'!$E$4:$SJ$4,"&lt;&gt;Bid Package")</f>
        <v>0</v>
      </c>
      <c r="R260" s="276">
        <f>SUMIFS('PCO Log'!$E83:$SJ83,'PCO Log'!$E$8:$SJ$8,'Graph Data'!R$187,'PCO Log'!$E$4:$SJ$4,"&lt;&gt;Bid Package")</f>
        <v>0</v>
      </c>
      <c r="S260" s="276">
        <f>SUMIFS('PCO Log'!$E83:$SJ83,'PCO Log'!$E$8:$SJ$8,'Graph Data'!S$187,'PCO Log'!$E$4:$SJ$4,"&lt;&gt;Bid Package")</f>
        <v>0</v>
      </c>
      <c r="T260" s="276">
        <f>SUMIFS('PCO Log'!$E83:$SJ83,'PCO Log'!$E$8:$SJ$8,'Graph Data'!T$187,'PCO Log'!$E$4:$SJ$4,"&lt;&gt;Bid Package")</f>
        <v>0</v>
      </c>
      <c r="U260" s="276">
        <f>SUMIFS('PCO Log'!$E83:$SJ83,'PCO Log'!$E$8:$SJ$8,'Graph Data'!U$187,'PCO Log'!$E$4:$SJ$4,"&lt;&gt;Bid Package")</f>
        <v>0</v>
      </c>
      <c r="V260" s="276">
        <f>SUMIFS('PCO Log'!$E83:$SJ83,'PCO Log'!$E$8:$SJ$8,'Graph Data'!V$187,'PCO Log'!$E$4:$SJ$4,"&lt;&gt;Bid Package")</f>
        <v>0</v>
      </c>
      <c r="W260" s="276">
        <f>SUMIFS('PCO Log'!$E83:$SJ83,'PCO Log'!$E$8:$SJ$8,'Graph Data'!W$187,'PCO Log'!$E$4:$SJ$4,"&lt;&gt;Bid Package")</f>
        <v>0</v>
      </c>
      <c r="X260" s="276">
        <f>SUMIFS('PCO Log'!$E83:$SJ83,'PCO Log'!$E$8:$SJ$8,'Graph Data'!X$187,'PCO Log'!$E$4:$SJ$4,"&lt;&gt;Bid Package")</f>
        <v>0</v>
      </c>
      <c r="Y260" s="276">
        <f>SUMIFS('PCO Log'!$E83:$SJ83,'PCO Log'!$E$8:$SJ$8,'Graph Data'!Y$187,'PCO Log'!$E$4:$SJ$4,"&lt;&gt;Bid Package")</f>
        <v>0</v>
      </c>
      <c r="Z260" s="276">
        <f>SUMIFS('PCO Log'!$E83:$SJ83,'PCO Log'!$E$8:$SJ$8,'Graph Data'!Z$187,'PCO Log'!$E$4:$SJ$4,"&lt;&gt;Bid Package")</f>
        <v>0</v>
      </c>
      <c r="AA260" s="276">
        <f>SUMIFS('PCO Log'!$E83:$SJ83,'PCO Log'!$E$8:$SJ$8,'Graph Data'!AA$187,'PCO Log'!$E$4:$SJ$4,"&lt;&gt;Bid Package")</f>
        <v>0</v>
      </c>
      <c r="AB260" s="276">
        <f>SUMIFS('PCO Log'!$E83:$SJ83,'PCO Log'!$E$8:$SJ$8,'Graph Data'!AB$187,'PCO Log'!$E$4:$SJ$4,"&lt;&gt;Bid Package")</f>
        <v>0</v>
      </c>
      <c r="AC260" s="276">
        <f>SUMIFS('PCO Log'!$E83:$SJ83,'PCO Log'!$E$8:$SJ$8,'Graph Data'!AC$187,'PCO Log'!$E$4:$SJ$4,"&lt;&gt;Bid Package")</f>
        <v>0</v>
      </c>
      <c r="AD260" s="276">
        <f>SUMIFS('PCO Log'!$E83:$SJ83,'PCO Log'!$E$8:$SJ$8,'Graph Data'!AD$187,'PCO Log'!$E$4:$SJ$4,"&lt;&gt;Bid Package")</f>
        <v>0</v>
      </c>
      <c r="AE260" s="276">
        <f>SUMIFS('PCO Log'!$E83:$SJ83,'PCO Log'!$E$8:$SJ$8,'Graph Data'!AE$187,'PCO Log'!$E$4:$SJ$4,"&lt;&gt;Bid Package")</f>
        <v>0</v>
      </c>
      <c r="AF260" s="276">
        <f>SUMIFS('PCO Log'!$E83:$SJ83,'PCO Log'!$E$8:$SJ$8,'Graph Data'!AF$187,'PCO Log'!$E$4:$SJ$4,"&lt;&gt;Bid Package")</f>
        <v>0</v>
      </c>
      <c r="AG260" s="276">
        <f>SUMIFS('PCO Log'!$E83:$SJ83,'PCO Log'!$E$8:$SJ$8,'Graph Data'!AG$187,'PCO Log'!$E$4:$SJ$4,"&lt;&gt;Bid Package")</f>
        <v>0</v>
      </c>
      <c r="AH260" s="276">
        <f>SUMIFS('PCO Log'!$E83:$SJ83,'PCO Log'!$E$8:$SJ$8,'Graph Data'!AH$187,'PCO Log'!$E$4:$SJ$4,"&lt;&gt;Bid Package")</f>
        <v>0</v>
      </c>
      <c r="AI260" s="276">
        <f>SUMIFS('PCO Log'!$E83:$SJ83,'PCO Log'!$E$8:$SJ$8,'Graph Data'!AI$187,'PCO Log'!$E$4:$SJ$4,"&lt;&gt;Bid Package")</f>
        <v>0</v>
      </c>
      <c r="AJ260" s="276">
        <f>SUMIFS('PCO Log'!$E83:$SJ83,'PCO Log'!$E$8:$SJ$8,'Graph Data'!AJ$187,'PCO Log'!$E$4:$SJ$4,"&lt;&gt;Bid Package")</f>
        <v>0</v>
      </c>
      <c r="AK260" s="276">
        <f>SUMIFS('PCO Log'!$E83:$SJ83,'PCO Log'!$E$8:$SJ$8,'Graph Data'!AK$187,'PCO Log'!$E$4:$SJ$4,"&lt;&gt;Bid Package")</f>
        <v>0</v>
      </c>
      <c r="AL260" s="276">
        <f>SUMIFS('PCO Log'!$E83:$SJ83,'PCO Log'!$E$8:$SJ$8,'Graph Data'!AL$187,'PCO Log'!$E$4:$SJ$4,"&lt;&gt;Bid Package")</f>
        <v>0</v>
      </c>
      <c r="AM260" s="276">
        <f>SUMIFS('PCO Log'!$E83:$SJ83,'PCO Log'!$E$8:$SJ$8,'Graph Data'!AM$187,'PCO Log'!$E$4:$SJ$4,"&lt;&gt;Bid Package")</f>
        <v>0</v>
      </c>
      <c r="AN260" s="276">
        <f>SUMIFS('PCO Log'!$E83:$SJ83,'PCO Log'!$E$8:$SJ$8,'Graph Data'!AN$187,'PCO Log'!$E$4:$SJ$4,"&lt;&gt;Bid Package")</f>
        <v>0</v>
      </c>
      <c r="AO260" s="276">
        <f>SUMIFS('PCO Log'!$E83:$SJ83,'PCO Log'!$E$8:$SJ$8,'Graph Data'!AO$187,'PCO Log'!$E$4:$SJ$4,"&lt;&gt;Bid Package")</f>
        <v>0</v>
      </c>
      <c r="AP260" s="276">
        <f>SUMIFS('PCO Log'!$E83:$SJ83,'PCO Log'!$E$8:$SJ$8,'Graph Data'!AP$187,'PCO Log'!$E$4:$SJ$4,"&lt;&gt;Bid Package")</f>
        <v>0</v>
      </c>
      <c r="AQ260" s="276">
        <f>SUMIFS('PCO Log'!$E83:$SJ83,'PCO Log'!$E$8:$SJ$8,'Graph Data'!AQ$187,'PCO Log'!$E$4:$SJ$4,"&lt;&gt;Bid Package")</f>
        <v>0</v>
      </c>
      <c r="AR260" s="276">
        <f>SUMIFS('PCO Log'!$E83:$SJ83,'PCO Log'!$E$8:$SJ$8,'Graph Data'!AR$187,'PCO Log'!$E$4:$SJ$4,"&lt;&gt;Bid Package")</f>
        <v>0</v>
      </c>
      <c r="AS260" s="276">
        <f>SUMIFS('PCO Log'!$E83:$SJ83,'PCO Log'!$E$8:$SJ$8,'Graph Data'!AS$187,'PCO Log'!$E$4:$SJ$4,"&lt;&gt;Bid Package")</f>
        <v>0</v>
      </c>
      <c r="AT260" s="276">
        <f>SUMIFS('PCO Log'!$E83:$SJ83,'PCO Log'!$E$8:$SJ$8,'Graph Data'!AT$187,'PCO Log'!$E$4:$SJ$4,"&lt;&gt;Bid Package")</f>
        <v>0</v>
      </c>
      <c r="AU260" s="276">
        <f>SUMIFS('PCO Log'!$E83:$SJ83,'PCO Log'!$E$8:$SJ$8,'Graph Data'!AU$187,'PCO Log'!$E$4:$SJ$4,"&lt;&gt;Bid Package")</f>
        <v>0</v>
      </c>
      <c r="AV260" s="276">
        <f>SUMIFS('PCO Log'!$E83:$SJ83,'PCO Log'!$E$8:$SJ$8,'Graph Data'!AV$187,'PCO Log'!$E$4:$SJ$4,"&lt;&gt;Bid Package")</f>
        <v>0</v>
      </c>
      <c r="AW260" s="276">
        <f>SUMIFS('PCO Log'!$E83:$SJ83,'PCO Log'!$E$8:$SJ$8,'Graph Data'!AW$187,'PCO Log'!$E$4:$SJ$4,"&lt;&gt;Bid Package")</f>
        <v>0</v>
      </c>
      <c r="AX260" s="276">
        <f>SUMIFS('PCO Log'!$E83:$SJ83,'PCO Log'!$E$8:$SJ$8,'Graph Data'!AX$187,'PCO Log'!$E$4:$SJ$4,"&lt;&gt;Bid Package")</f>
        <v>0</v>
      </c>
      <c r="AY260" s="276">
        <f>SUMIFS('PCO Log'!$E83:$SJ83,'PCO Log'!$E$8:$SJ$8,'Graph Data'!AY$187,'PCO Log'!$E$4:$SJ$4,"&lt;&gt;Bid Package")</f>
        <v>0</v>
      </c>
      <c r="AZ260" s="276">
        <f>SUMIFS('PCO Log'!$E83:$SJ83,'PCO Log'!$E$8:$SJ$8,'Graph Data'!AZ$187,'PCO Log'!$E$4:$SJ$4,"&lt;&gt;Bid Package")</f>
        <v>0</v>
      </c>
      <c r="BA260" s="276">
        <f>SUMIFS('PCO Log'!$E83:$SJ83,'PCO Log'!$E$8:$SJ$8,'Graph Data'!BA$187,'PCO Log'!$E$4:$SJ$4,"&lt;&gt;Bid Package")</f>
        <v>0</v>
      </c>
      <c r="BB260" s="276">
        <f>SUMIFS('PCO Log'!$E83:$SJ83,'PCO Log'!$E$8:$SJ$8,'Graph Data'!BB$187,'PCO Log'!$E$4:$SJ$4,"&lt;&gt;Bid Package")</f>
        <v>0</v>
      </c>
      <c r="BC260" s="276">
        <f>SUMIFS('PCO Log'!$E83:$SJ83,'PCO Log'!$E$8:$SJ$8,'Graph Data'!BC$187,'PCO Log'!$E$4:$SJ$4,"&lt;&gt;Bid Package")</f>
        <v>0</v>
      </c>
      <c r="BD260" s="276">
        <f>SUMIFS('PCO Log'!$E83:$SJ83,'PCO Log'!$E$8:$SJ$8,'Graph Data'!BD$187,'PCO Log'!$E$4:$SJ$4,"&lt;&gt;Bid Package")</f>
        <v>0</v>
      </c>
      <c r="BE260" s="276">
        <f>SUMIFS('PCO Log'!$E83:$SJ83,'PCO Log'!$E$8:$SJ$8,'Graph Data'!BE$187,'PCO Log'!$E$4:$SJ$4,"&lt;&gt;Bid Package")</f>
        <v>0</v>
      </c>
      <c r="BF260" s="276">
        <f>SUMIFS('PCO Log'!$E83:$SJ83,'PCO Log'!$E$8:$SJ$8,'Graph Data'!BF$187,'PCO Log'!$E$4:$SJ$4,"&lt;&gt;Bid Package")</f>
        <v>0</v>
      </c>
      <c r="BG260" s="276">
        <f>SUMIFS('PCO Log'!$E83:$SJ83,'PCO Log'!$E$8:$SJ$8,'Graph Data'!BG$187,'PCO Log'!$E$4:$SJ$4,"&lt;&gt;Bid Package")</f>
        <v>0</v>
      </c>
      <c r="BH260" s="276">
        <f>SUMIFS('PCO Log'!$E83:$SJ83,'PCO Log'!$E$8:$SJ$8,'Graph Data'!BH$187,'PCO Log'!$E$4:$SJ$4,"&lt;&gt;Bid Package")</f>
        <v>0</v>
      </c>
      <c r="BI260" s="276">
        <f>SUMIFS('PCO Log'!$E83:$SJ83,'PCO Log'!$E$8:$SJ$8,'Graph Data'!BI$187,'PCO Log'!$E$4:$SJ$4,"&lt;&gt;Bid Package")</f>
        <v>0</v>
      </c>
      <c r="BJ260" s="276">
        <f>SUMIFS('PCO Log'!$E83:$SJ83,'PCO Log'!$E$8:$SJ$8,'Graph Data'!BJ$187,'PCO Log'!$E$4:$SJ$4,"&lt;&gt;Bid Package")</f>
        <v>0</v>
      </c>
      <c r="BK260" s="276">
        <f>SUMIFS('PCO Log'!$E83:$SJ83,'PCO Log'!$E$8:$SJ$8,'Graph Data'!BK$187,'PCO Log'!$E$4:$SJ$4,"&lt;&gt;Bid Package")</f>
        <v>0</v>
      </c>
      <c r="BL260" s="276">
        <f>SUMIFS('PCO Log'!$E83:$SJ83,'PCO Log'!$E$8:$SJ$8,'Graph Data'!BL$187,'PCO Log'!$E$4:$SJ$4,"&lt;&gt;Bid Package")</f>
        <v>0</v>
      </c>
      <c r="BM260" s="276">
        <f>SUMIFS('PCO Log'!$E83:$SJ83,'PCO Log'!$E$8:$SJ$8,'Graph Data'!BM$187,'PCO Log'!$E$4:$SJ$4,"&lt;&gt;Bid Package")</f>
        <v>0</v>
      </c>
      <c r="BN260" s="276">
        <f>SUMIFS('PCO Log'!$E83:$SJ83,'PCO Log'!$E$8:$SJ$8,'Graph Data'!BN$187,'PCO Log'!$E$4:$SJ$4,"&lt;&gt;Bid Package")</f>
        <v>0</v>
      </c>
      <c r="BO260" s="276">
        <f>SUMIFS('PCO Log'!$E83:$SJ83,'PCO Log'!$E$8:$SJ$8,'Graph Data'!BO$187,'PCO Log'!$E$4:$SJ$4,"&lt;&gt;Bid Package")</f>
        <v>0</v>
      </c>
      <c r="BP260" s="276">
        <f>SUMIFS('PCO Log'!$E83:$SJ83,'PCO Log'!$E$8:$SJ$8,'Graph Data'!BP$187,'PCO Log'!$E$4:$SJ$4,"&lt;&gt;Bid Package")</f>
        <v>0</v>
      </c>
      <c r="BQ260" s="276">
        <f>SUMIFS('PCO Log'!$E83:$SJ83,'PCO Log'!$E$8:$SJ$8,'Graph Data'!BQ$187,'PCO Log'!$E$4:$SJ$4,"&lt;&gt;Bid Package")</f>
        <v>0</v>
      </c>
      <c r="BR260" s="276">
        <f>SUMIFS('PCO Log'!$E83:$SJ83,'PCO Log'!$E$8:$SJ$8,'Graph Data'!BR$187,'PCO Log'!$E$4:$SJ$4,"&lt;&gt;Bid Package")</f>
        <v>0</v>
      </c>
      <c r="BS260" s="276">
        <f>SUMIFS('PCO Log'!$E83:$SJ83,'PCO Log'!$E$8:$SJ$8,'Graph Data'!BS$187,'PCO Log'!$E$4:$SJ$4,"&lt;&gt;Bid Package")</f>
        <v>0</v>
      </c>
      <c r="BT260" s="276">
        <f>SUMIFS('PCO Log'!$E83:$SJ83,'PCO Log'!$E$8:$SJ$8,'Graph Data'!BT$187,'PCO Log'!$E$4:$SJ$4,"&lt;&gt;Bid Package")</f>
        <v>0</v>
      </c>
      <c r="BU260" s="276">
        <f>SUMIFS('PCO Log'!$E83:$SJ83,'PCO Log'!$E$8:$SJ$8,'Graph Data'!BU$187,'PCO Log'!$E$4:$SJ$4,"&lt;&gt;Bid Package")</f>
        <v>0</v>
      </c>
      <c r="BV260" s="276">
        <f>SUMIFS('PCO Log'!$E83:$SJ83,'PCO Log'!$E$8:$SJ$8,'Graph Data'!BV$187,'PCO Log'!$E$4:$SJ$4,"&lt;&gt;Bid Package")</f>
        <v>0</v>
      </c>
      <c r="BW260" s="276">
        <f>SUMIFS('PCO Log'!$E83:$SJ83,'PCO Log'!$E$8:$SJ$8,'Graph Data'!BW$187,'PCO Log'!$E$4:$SJ$4,"&lt;&gt;Bid Package")</f>
        <v>0</v>
      </c>
    </row>
    <row r="261" spans="1:75" x14ac:dyDescent="0.25">
      <c r="A261" s="273" t="s">
        <v>622</v>
      </c>
      <c r="B261" s="273">
        <f>'PCO Log'!JD6</f>
        <v>0</v>
      </c>
      <c r="C261" s="273">
        <f>'PCO Log'!JD4</f>
        <v>0</v>
      </c>
      <c r="D261" s="273">
        <f>'PCO Log'!JD7</f>
        <v>0</v>
      </c>
      <c r="E261" s="273">
        <f>'PCO Log'!JD3</f>
        <v>0</v>
      </c>
      <c r="F261" s="276">
        <f>'PCO Log'!JD9</f>
        <v>0</v>
      </c>
      <c r="G261" s="277">
        <f>'PCO Log'!JD5</f>
        <v>0</v>
      </c>
      <c r="J261" s="279"/>
      <c r="O261" s="273" t="str">
        <f t="shared" si="4"/>
        <v>Electrical (other)</v>
      </c>
      <c r="P261" s="276">
        <f>SUMIFS('PCO Log'!$E84:$SJ84,'PCO Log'!$E$8:$SJ$8,'Graph Data'!P$187,'PCO Log'!$E$4:$SJ$4,"&lt;&gt;Bid Package")</f>
        <v>0</v>
      </c>
      <c r="Q261" s="276">
        <f>SUMIFS('PCO Log'!$E84:$SJ84,'PCO Log'!$E$8:$SJ$8,'Graph Data'!Q$187,'PCO Log'!$E$4:$SJ$4,"&lt;&gt;Bid Package")</f>
        <v>0</v>
      </c>
      <c r="R261" s="276">
        <f>SUMIFS('PCO Log'!$E84:$SJ84,'PCO Log'!$E$8:$SJ$8,'Graph Data'!R$187,'PCO Log'!$E$4:$SJ$4,"&lt;&gt;Bid Package")</f>
        <v>0</v>
      </c>
      <c r="S261" s="276">
        <f>SUMIFS('PCO Log'!$E84:$SJ84,'PCO Log'!$E$8:$SJ$8,'Graph Data'!S$187,'PCO Log'!$E$4:$SJ$4,"&lt;&gt;Bid Package")</f>
        <v>0</v>
      </c>
      <c r="T261" s="276">
        <f>SUMIFS('PCO Log'!$E84:$SJ84,'PCO Log'!$E$8:$SJ$8,'Graph Data'!T$187,'PCO Log'!$E$4:$SJ$4,"&lt;&gt;Bid Package")</f>
        <v>0</v>
      </c>
      <c r="U261" s="276">
        <f>SUMIFS('PCO Log'!$E84:$SJ84,'PCO Log'!$E$8:$SJ$8,'Graph Data'!U$187,'PCO Log'!$E$4:$SJ$4,"&lt;&gt;Bid Package")</f>
        <v>0</v>
      </c>
      <c r="V261" s="276">
        <f>SUMIFS('PCO Log'!$E84:$SJ84,'PCO Log'!$E$8:$SJ$8,'Graph Data'!V$187,'PCO Log'!$E$4:$SJ$4,"&lt;&gt;Bid Package")</f>
        <v>0</v>
      </c>
      <c r="W261" s="276">
        <f>SUMIFS('PCO Log'!$E84:$SJ84,'PCO Log'!$E$8:$SJ$8,'Graph Data'!W$187,'PCO Log'!$E$4:$SJ$4,"&lt;&gt;Bid Package")</f>
        <v>0</v>
      </c>
      <c r="X261" s="276">
        <f>SUMIFS('PCO Log'!$E84:$SJ84,'PCO Log'!$E$8:$SJ$8,'Graph Data'!X$187,'PCO Log'!$E$4:$SJ$4,"&lt;&gt;Bid Package")</f>
        <v>0</v>
      </c>
      <c r="Y261" s="276">
        <f>SUMIFS('PCO Log'!$E84:$SJ84,'PCO Log'!$E$8:$SJ$8,'Graph Data'!Y$187,'PCO Log'!$E$4:$SJ$4,"&lt;&gt;Bid Package")</f>
        <v>0</v>
      </c>
      <c r="Z261" s="276">
        <f>SUMIFS('PCO Log'!$E84:$SJ84,'PCO Log'!$E$8:$SJ$8,'Graph Data'!Z$187,'PCO Log'!$E$4:$SJ$4,"&lt;&gt;Bid Package")</f>
        <v>0</v>
      </c>
      <c r="AA261" s="276">
        <f>SUMIFS('PCO Log'!$E84:$SJ84,'PCO Log'!$E$8:$SJ$8,'Graph Data'!AA$187,'PCO Log'!$E$4:$SJ$4,"&lt;&gt;Bid Package")</f>
        <v>0</v>
      </c>
      <c r="AB261" s="276">
        <f>SUMIFS('PCO Log'!$E84:$SJ84,'PCO Log'!$E$8:$SJ$8,'Graph Data'!AB$187,'PCO Log'!$E$4:$SJ$4,"&lt;&gt;Bid Package")</f>
        <v>0</v>
      </c>
      <c r="AC261" s="276">
        <f>SUMIFS('PCO Log'!$E84:$SJ84,'PCO Log'!$E$8:$SJ$8,'Graph Data'!AC$187,'PCO Log'!$E$4:$SJ$4,"&lt;&gt;Bid Package")</f>
        <v>0</v>
      </c>
      <c r="AD261" s="276">
        <f>SUMIFS('PCO Log'!$E84:$SJ84,'PCO Log'!$E$8:$SJ$8,'Graph Data'!AD$187,'PCO Log'!$E$4:$SJ$4,"&lt;&gt;Bid Package")</f>
        <v>0</v>
      </c>
      <c r="AE261" s="276">
        <f>SUMIFS('PCO Log'!$E84:$SJ84,'PCO Log'!$E$8:$SJ$8,'Graph Data'!AE$187,'PCO Log'!$E$4:$SJ$4,"&lt;&gt;Bid Package")</f>
        <v>0</v>
      </c>
      <c r="AF261" s="276">
        <f>SUMIFS('PCO Log'!$E84:$SJ84,'PCO Log'!$E$8:$SJ$8,'Graph Data'!AF$187,'PCO Log'!$E$4:$SJ$4,"&lt;&gt;Bid Package")</f>
        <v>0</v>
      </c>
      <c r="AG261" s="276">
        <f>SUMIFS('PCO Log'!$E84:$SJ84,'PCO Log'!$E$8:$SJ$8,'Graph Data'!AG$187,'PCO Log'!$E$4:$SJ$4,"&lt;&gt;Bid Package")</f>
        <v>0</v>
      </c>
      <c r="AH261" s="276">
        <f>SUMIFS('PCO Log'!$E84:$SJ84,'PCO Log'!$E$8:$SJ$8,'Graph Data'!AH$187,'PCO Log'!$E$4:$SJ$4,"&lt;&gt;Bid Package")</f>
        <v>0</v>
      </c>
      <c r="AI261" s="276">
        <f>SUMIFS('PCO Log'!$E84:$SJ84,'PCO Log'!$E$8:$SJ$8,'Graph Data'!AI$187,'PCO Log'!$E$4:$SJ$4,"&lt;&gt;Bid Package")</f>
        <v>0</v>
      </c>
      <c r="AJ261" s="276">
        <f>SUMIFS('PCO Log'!$E84:$SJ84,'PCO Log'!$E$8:$SJ$8,'Graph Data'!AJ$187,'PCO Log'!$E$4:$SJ$4,"&lt;&gt;Bid Package")</f>
        <v>0</v>
      </c>
      <c r="AK261" s="276">
        <f>SUMIFS('PCO Log'!$E84:$SJ84,'PCO Log'!$E$8:$SJ$8,'Graph Data'!AK$187,'PCO Log'!$E$4:$SJ$4,"&lt;&gt;Bid Package")</f>
        <v>0</v>
      </c>
      <c r="AL261" s="276">
        <f>SUMIFS('PCO Log'!$E84:$SJ84,'PCO Log'!$E$8:$SJ$8,'Graph Data'!AL$187,'PCO Log'!$E$4:$SJ$4,"&lt;&gt;Bid Package")</f>
        <v>0</v>
      </c>
      <c r="AM261" s="276">
        <f>SUMIFS('PCO Log'!$E84:$SJ84,'PCO Log'!$E$8:$SJ$8,'Graph Data'!AM$187,'PCO Log'!$E$4:$SJ$4,"&lt;&gt;Bid Package")</f>
        <v>0</v>
      </c>
      <c r="AN261" s="276">
        <f>SUMIFS('PCO Log'!$E84:$SJ84,'PCO Log'!$E$8:$SJ$8,'Graph Data'!AN$187,'PCO Log'!$E$4:$SJ$4,"&lt;&gt;Bid Package")</f>
        <v>0</v>
      </c>
      <c r="AO261" s="276">
        <f>SUMIFS('PCO Log'!$E84:$SJ84,'PCO Log'!$E$8:$SJ$8,'Graph Data'!AO$187,'PCO Log'!$E$4:$SJ$4,"&lt;&gt;Bid Package")</f>
        <v>0</v>
      </c>
      <c r="AP261" s="276">
        <f>SUMIFS('PCO Log'!$E84:$SJ84,'PCO Log'!$E$8:$SJ$8,'Graph Data'!AP$187,'PCO Log'!$E$4:$SJ$4,"&lt;&gt;Bid Package")</f>
        <v>0</v>
      </c>
      <c r="AQ261" s="276">
        <f>SUMIFS('PCO Log'!$E84:$SJ84,'PCO Log'!$E$8:$SJ$8,'Graph Data'!AQ$187,'PCO Log'!$E$4:$SJ$4,"&lt;&gt;Bid Package")</f>
        <v>0</v>
      </c>
      <c r="AR261" s="276">
        <f>SUMIFS('PCO Log'!$E84:$SJ84,'PCO Log'!$E$8:$SJ$8,'Graph Data'!AR$187,'PCO Log'!$E$4:$SJ$4,"&lt;&gt;Bid Package")</f>
        <v>0</v>
      </c>
      <c r="AS261" s="276">
        <f>SUMIFS('PCO Log'!$E84:$SJ84,'PCO Log'!$E$8:$SJ$8,'Graph Data'!AS$187,'PCO Log'!$E$4:$SJ$4,"&lt;&gt;Bid Package")</f>
        <v>0</v>
      </c>
      <c r="AT261" s="276">
        <f>SUMIFS('PCO Log'!$E84:$SJ84,'PCO Log'!$E$8:$SJ$8,'Graph Data'!AT$187,'PCO Log'!$E$4:$SJ$4,"&lt;&gt;Bid Package")</f>
        <v>0</v>
      </c>
      <c r="AU261" s="276">
        <f>SUMIFS('PCO Log'!$E84:$SJ84,'PCO Log'!$E$8:$SJ$8,'Graph Data'!AU$187,'PCO Log'!$E$4:$SJ$4,"&lt;&gt;Bid Package")</f>
        <v>0</v>
      </c>
      <c r="AV261" s="276">
        <f>SUMIFS('PCO Log'!$E84:$SJ84,'PCO Log'!$E$8:$SJ$8,'Graph Data'!AV$187,'PCO Log'!$E$4:$SJ$4,"&lt;&gt;Bid Package")</f>
        <v>0</v>
      </c>
      <c r="AW261" s="276">
        <f>SUMIFS('PCO Log'!$E84:$SJ84,'PCO Log'!$E$8:$SJ$8,'Graph Data'!AW$187,'PCO Log'!$E$4:$SJ$4,"&lt;&gt;Bid Package")</f>
        <v>0</v>
      </c>
      <c r="AX261" s="276">
        <f>SUMIFS('PCO Log'!$E84:$SJ84,'PCO Log'!$E$8:$SJ$8,'Graph Data'!AX$187,'PCO Log'!$E$4:$SJ$4,"&lt;&gt;Bid Package")</f>
        <v>0</v>
      </c>
      <c r="AY261" s="276">
        <f>SUMIFS('PCO Log'!$E84:$SJ84,'PCO Log'!$E$8:$SJ$8,'Graph Data'!AY$187,'PCO Log'!$E$4:$SJ$4,"&lt;&gt;Bid Package")</f>
        <v>0</v>
      </c>
      <c r="AZ261" s="276">
        <f>SUMIFS('PCO Log'!$E84:$SJ84,'PCO Log'!$E$8:$SJ$8,'Graph Data'!AZ$187,'PCO Log'!$E$4:$SJ$4,"&lt;&gt;Bid Package")</f>
        <v>0</v>
      </c>
      <c r="BA261" s="276">
        <f>SUMIFS('PCO Log'!$E84:$SJ84,'PCO Log'!$E$8:$SJ$8,'Graph Data'!BA$187,'PCO Log'!$E$4:$SJ$4,"&lt;&gt;Bid Package")</f>
        <v>0</v>
      </c>
      <c r="BB261" s="276">
        <f>SUMIFS('PCO Log'!$E84:$SJ84,'PCO Log'!$E$8:$SJ$8,'Graph Data'!BB$187,'PCO Log'!$E$4:$SJ$4,"&lt;&gt;Bid Package")</f>
        <v>0</v>
      </c>
      <c r="BC261" s="276">
        <f>SUMIFS('PCO Log'!$E84:$SJ84,'PCO Log'!$E$8:$SJ$8,'Graph Data'!BC$187,'PCO Log'!$E$4:$SJ$4,"&lt;&gt;Bid Package")</f>
        <v>0</v>
      </c>
      <c r="BD261" s="276">
        <f>SUMIFS('PCO Log'!$E84:$SJ84,'PCO Log'!$E$8:$SJ$8,'Graph Data'!BD$187,'PCO Log'!$E$4:$SJ$4,"&lt;&gt;Bid Package")</f>
        <v>0</v>
      </c>
      <c r="BE261" s="276">
        <f>SUMIFS('PCO Log'!$E84:$SJ84,'PCO Log'!$E$8:$SJ$8,'Graph Data'!BE$187,'PCO Log'!$E$4:$SJ$4,"&lt;&gt;Bid Package")</f>
        <v>0</v>
      </c>
      <c r="BF261" s="276">
        <f>SUMIFS('PCO Log'!$E84:$SJ84,'PCO Log'!$E$8:$SJ$8,'Graph Data'!BF$187,'PCO Log'!$E$4:$SJ$4,"&lt;&gt;Bid Package")</f>
        <v>0</v>
      </c>
      <c r="BG261" s="276">
        <f>SUMIFS('PCO Log'!$E84:$SJ84,'PCO Log'!$E$8:$SJ$8,'Graph Data'!BG$187,'PCO Log'!$E$4:$SJ$4,"&lt;&gt;Bid Package")</f>
        <v>0</v>
      </c>
      <c r="BH261" s="276">
        <f>SUMIFS('PCO Log'!$E84:$SJ84,'PCO Log'!$E$8:$SJ$8,'Graph Data'!BH$187,'PCO Log'!$E$4:$SJ$4,"&lt;&gt;Bid Package")</f>
        <v>0</v>
      </c>
      <c r="BI261" s="276">
        <f>SUMIFS('PCO Log'!$E84:$SJ84,'PCO Log'!$E$8:$SJ$8,'Graph Data'!BI$187,'PCO Log'!$E$4:$SJ$4,"&lt;&gt;Bid Package")</f>
        <v>0</v>
      </c>
      <c r="BJ261" s="276">
        <f>SUMIFS('PCO Log'!$E84:$SJ84,'PCO Log'!$E$8:$SJ$8,'Graph Data'!BJ$187,'PCO Log'!$E$4:$SJ$4,"&lt;&gt;Bid Package")</f>
        <v>0</v>
      </c>
      <c r="BK261" s="276">
        <f>SUMIFS('PCO Log'!$E84:$SJ84,'PCO Log'!$E$8:$SJ$8,'Graph Data'!BK$187,'PCO Log'!$E$4:$SJ$4,"&lt;&gt;Bid Package")</f>
        <v>0</v>
      </c>
      <c r="BL261" s="276">
        <f>SUMIFS('PCO Log'!$E84:$SJ84,'PCO Log'!$E$8:$SJ$8,'Graph Data'!BL$187,'PCO Log'!$E$4:$SJ$4,"&lt;&gt;Bid Package")</f>
        <v>0</v>
      </c>
      <c r="BM261" s="276">
        <f>SUMIFS('PCO Log'!$E84:$SJ84,'PCO Log'!$E$8:$SJ$8,'Graph Data'!BM$187,'PCO Log'!$E$4:$SJ$4,"&lt;&gt;Bid Package")</f>
        <v>0</v>
      </c>
      <c r="BN261" s="276">
        <f>SUMIFS('PCO Log'!$E84:$SJ84,'PCO Log'!$E$8:$SJ$8,'Graph Data'!BN$187,'PCO Log'!$E$4:$SJ$4,"&lt;&gt;Bid Package")</f>
        <v>0</v>
      </c>
      <c r="BO261" s="276">
        <f>SUMIFS('PCO Log'!$E84:$SJ84,'PCO Log'!$E$8:$SJ$8,'Graph Data'!BO$187,'PCO Log'!$E$4:$SJ$4,"&lt;&gt;Bid Package")</f>
        <v>0</v>
      </c>
      <c r="BP261" s="276">
        <f>SUMIFS('PCO Log'!$E84:$SJ84,'PCO Log'!$E$8:$SJ$8,'Graph Data'!BP$187,'PCO Log'!$E$4:$SJ$4,"&lt;&gt;Bid Package")</f>
        <v>0</v>
      </c>
      <c r="BQ261" s="276">
        <f>SUMIFS('PCO Log'!$E84:$SJ84,'PCO Log'!$E$8:$SJ$8,'Graph Data'!BQ$187,'PCO Log'!$E$4:$SJ$4,"&lt;&gt;Bid Package")</f>
        <v>0</v>
      </c>
      <c r="BR261" s="276">
        <f>SUMIFS('PCO Log'!$E84:$SJ84,'PCO Log'!$E$8:$SJ$8,'Graph Data'!BR$187,'PCO Log'!$E$4:$SJ$4,"&lt;&gt;Bid Package")</f>
        <v>0</v>
      </c>
      <c r="BS261" s="276">
        <f>SUMIFS('PCO Log'!$E84:$SJ84,'PCO Log'!$E$8:$SJ$8,'Graph Data'!BS$187,'PCO Log'!$E$4:$SJ$4,"&lt;&gt;Bid Package")</f>
        <v>0</v>
      </c>
      <c r="BT261" s="276">
        <f>SUMIFS('PCO Log'!$E84:$SJ84,'PCO Log'!$E$8:$SJ$8,'Graph Data'!BT$187,'PCO Log'!$E$4:$SJ$4,"&lt;&gt;Bid Package")</f>
        <v>0</v>
      </c>
      <c r="BU261" s="276">
        <f>SUMIFS('PCO Log'!$E84:$SJ84,'PCO Log'!$E$8:$SJ$8,'Graph Data'!BU$187,'PCO Log'!$E$4:$SJ$4,"&lt;&gt;Bid Package")</f>
        <v>0</v>
      </c>
      <c r="BV261" s="276">
        <f>SUMIFS('PCO Log'!$E84:$SJ84,'PCO Log'!$E$8:$SJ$8,'Graph Data'!BV$187,'PCO Log'!$E$4:$SJ$4,"&lt;&gt;Bid Package")</f>
        <v>0</v>
      </c>
      <c r="BW261" s="276">
        <f>SUMIFS('PCO Log'!$E84:$SJ84,'PCO Log'!$E$8:$SJ$8,'Graph Data'!BW$187,'PCO Log'!$E$4:$SJ$4,"&lt;&gt;Bid Package")</f>
        <v>0</v>
      </c>
    </row>
    <row r="262" spans="1:75" x14ac:dyDescent="0.25">
      <c r="A262" s="273" t="s">
        <v>623</v>
      </c>
      <c r="B262" s="273">
        <f>'PCO Log'!JE6</f>
        <v>0</v>
      </c>
      <c r="C262" s="273">
        <f>'PCO Log'!JE4</f>
        <v>0</v>
      </c>
      <c r="D262" s="273">
        <f>'PCO Log'!JE7</f>
        <v>0</v>
      </c>
      <c r="E262" s="273">
        <f>'PCO Log'!JE3</f>
        <v>0</v>
      </c>
      <c r="F262" s="276">
        <f>'PCO Log'!JE9</f>
        <v>0</v>
      </c>
      <c r="G262" s="277">
        <f>'PCO Log'!JE5</f>
        <v>0</v>
      </c>
      <c r="J262" s="279"/>
      <c r="O262" s="273" t="str">
        <f t="shared" si="4"/>
        <v>Building &amp; Site Earthwork</v>
      </c>
      <c r="P262" s="276">
        <f>SUMIFS('PCO Log'!$E85:$SJ85,'PCO Log'!$E$8:$SJ$8,'Graph Data'!P$187,'PCO Log'!$E$4:$SJ$4,"&lt;&gt;Bid Package")</f>
        <v>0</v>
      </c>
      <c r="Q262" s="276">
        <f>SUMIFS('PCO Log'!$E85:$SJ85,'PCO Log'!$E$8:$SJ$8,'Graph Data'!Q$187,'PCO Log'!$E$4:$SJ$4,"&lt;&gt;Bid Package")</f>
        <v>0</v>
      </c>
      <c r="R262" s="276">
        <f>SUMIFS('PCO Log'!$E85:$SJ85,'PCO Log'!$E$8:$SJ$8,'Graph Data'!R$187,'PCO Log'!$E$4:$SJ$4,"&lt;&gt;Bid Package")</f>
        <v>0</v>
      </c>
      <c r="S262" s="276">
        <f>SUMIFS('PCO Log'!$E85:$SJ85,'PCO Log'!$E$8:$SJ$8,'Graph Data'!S$187,'PCO Log'!$E$4:$SJ$4,"&lt;&gt;Bid Package")</f>
        <v>0</v>
      </c>
      <c r="T262" s="276">
        <f>SUMIFS('PCO Log'!$E85:$SJ85,'PCO Log'!$E$8:$SJ$8,'Graph Data'!T$187,'PCO Log'!$E$4:$SJ$4,"&lt;&gt;Bid Package")</f>
        <v>0</v>
      </c>
      <c r="U262" s="276">
        <f>SUMIFS('PCO Log'!$E85:$SJ85,'PCO Log'!$E$8:$SJ$8,'Graph Data'!U$187,'PCO Log'!$E$4:$SJ$4,"&lt;&gt;Bid Package")</f>
        <v>0</v>
      </c>
      <c r="V262" s="276">
        <f>SUMIFS('PCO Log'!$E85:$SJ85,'PCO Log'!$E$8:$SJ$8,'Graph Data'!V$187,'PCO Log'!$E$4:$SJ$4,"&lt;&gt;Bid Package")</f>
        <v>0</v>
      </c>
      <c r="W262" s="276">
        <f>SUMIFS('PCO Log'!$E85:$SJ85,'PCO Log'!$E$8:$SJ$8,'Graph Data'!W$187,'PCO Log'!$E$4:$SJ$4,"&lt;&gt;Bid Package")</f>
        <v>0</v>
      </c>
      <c r="X262" s="276">
        <f>SUMIFS('PCO Log'!$E85:$SJ85,'PCO Log'!$E$8:$SJ$8,'Graph Data'!X$187,'PCO Log'!$E$4:$SJ$4,"&lt;&gt;Bid Package")</f>
        <v>0</v>
      </c>
      <c r="Y262" s="276">
        <f>SUMIFS('PCO Log'!$E85:$SJ85,'PCO Log'!$E$8:$SJ$8,'Graph Data'!Y$187,'PCO Log'!$E$4:$SJ$4,"&lt;&gt;Bid Package")</f>
        <v>0</v>
      </c>
      <c r="Z262" s="276">
        <f>SUMIFS('PCO Log'!$E85:$SJ85,'PCO Log'!$E$8:$SJ$8,'Graph Data'!Z$187,'PCO Log'!$E$4:$SJ$4,"&lt;&gt;Bid Package")</f>
        <v>0</v>
      </c>
      <c r="AA262" s="276">
        <f>SUMIFS('PCO Log'!$E85:$SJ85,'PCO Log'!$E$8:$SJ$8,'Graph Data'!AA$187,'PCO Log'!$E$4:$SJ$4,"&lt;&gt;Bid Package")</f>
        <v>0</v>
      </c>
      <c r="AB262" s="276">
        <f>SUMIFS('PCO Log'!$E85:$SJ85,'PCO Log'!$E$8:$SJ$8,'Graph Data'!AB$187,'PCO Log'!$E$4:$SJ$4,"&lt;&gt;Bid Package")</f>
        <v>0</v>
      </c>
      <c r="AC262" s="276">
        <f>SUMIFS('PCO Log'!$E85:$SJ85,'PCO Log'!$E$8:$SJ$8,'Graph Data'!AC$187,'PCO Log'!$E$4:$SJ$4,"&lt;&gt;Bid Package")</f>
        <v>0</v>
      </c>
      <c r="AD262" s="276">
        <f>SUMIFS('PCO Log'!$E85:$SJ85,'PCO Log'!$E$8:$SJ$8,'Graph Data'!AD$187,'PCO Log'!$E$4:$SJ$4,"&lt;&gt;Bid Package")</f>
        <v>0</v>
      </c>
      <c r="AE262" s="276">
        <f>SUMIFS('PCO Log'!$E85:$SJ85,'PCO Log'!$E$8:$SJ$8,'Graph Data'!AE$187,'PCO Log'!$E$4:$SJ$4,"&lt;&gt;Bid Package")</f>
        <v>0</v>
      </c>
      <c r="AF262" s="276">
        <f>SUMIFS('PCO Log'!$E85:$SJ85,'PCO Log'!$E$8:$SJ$8,'Graph Data'!AF$187,'PCO Log'!$E$4:$SJ$4,"&lt;&gt;Bid Package")</f>
        <v>0</v>
      </c>
      <c r="AG262" s="276">
        <f>SUMIFS('PCO Log'!$E85:$SJ85,'PCO Log'!$E$8:$SJ$8,'Graph Data'!AG$187,'PCO Log'!$E$4:$SJ$4,"&lt;&gt;Bid Package")</f>
        <v>0</v>
      </c>
      <c r="AH262" s="276">
        <f>SUMIFS('PCO Log'!$E85:$SJ85,'PCO Log'!$E$8:$SJ$8,'Graph Data'!AH$187,'PCO Log'!$E$4:$SJ$4,"&lt;&gt;Bid Package")</f>
        <v>0</v>
      </c>
      <c r="AI262" s="276">
        <f>SUMIFS('PCO Log'!$E85:$SJ85,'PCO Log'!$E$8:$SJ$8,'Graph Data'!AI$187,'PCO Log'!$E$4:$SJ$4,"&lt;&gt;Bid Package")</f>
        <v>0</v>
      </c>
      <c r="AJ262" s="276">
        <f>SUMIFS('PCO Log'!$E85:$SJ85,'PCO Log'!$E$8:$SJ$8,'Graph Data'!AJ$187,'PCO Log'!$E$4:$SJ$4,"&lt;&gt;Bid Package")</f>
        <v>0</v>
      </c>
      <c r="AK262" s="276">
        <f>SUMIFS('PCO Log'!$E85:$SJ85,'PCO Log'!$E$8:$SJ$8,'Graph Data'!AK$187,'PCO Log'!$E$4:$SJ$4,"&lt;&gt;Bid Package")</f>
        <v>0</v>
      </c>
      <c r="AL262" s="276">
        <f>SUMIFS('PCO Log'!$E85:$SJ85,'PCO Log'!$E$8:$SJ$8,'Graph Data'!AL$187,'PCO Log'!$E$4:$SJ$4,"&lt;&gt;Bid Package")</f>
        <v>0</v>
      </c>
      <c r="AM262" s="276">
        <f>SUMIFS('PCO Log'!$E85:$SJ85,'PCO Log'!$E$8:$SJ$8,'Graph Data'!AM$187,'PCO Log'!$E$4:$SJ$4,"&lt;&gt;Bid Package")</f>
        <v>0</v>
      </c>
      <c r="AN262" s="276">
        <f>SUMIFS('PCO Log'!$E85:$SJ85,'PCO Log'!$E$8:$SJ$8,'Graph Data'!AN$187,'PCO Log'!$E$4:$SJ$4,"&lt;&gt;Bid Package")</f>
        <v>0</v>
      </c>
      <c r="AO262" s="276">
        <f>SUMIFS('PCO Log'!$E85:$SJ85,'PCO Log'!$E$8:$SJ$8,'Graph Data'!AO$187,'PCO Log'!$E$4:$SJ$4,"&lt;&gt;Bid Package")</f>
        <v>0</v>
      </c>
      <c r="AP262" s="276">
        <f>SUMIFS('PCO Log'!$E85:$SJ85,'PCO Log'!$E$8:$SJ$8,'Graph Data'!AP$187,'PCO Log'!$E$4:$SJ$4,"&lt;&gt;Bid Package")</f>
        <v>0</v>
      </c>
      <c r="AQ262" s="276">
        <f>SUMIFS('PCO Log'!$E85:$SJ85,'PCO Log'!$E$8:$SJ$8,'Graph Data'!AQ$187,'PCO Log'!$E$4:$SJ$4,"&lt;&gt;Bid Package")</f>
        <v>0</v>
      </c>
      <c r="AR262" s="276">
        <f>SUMIFS('PCO Log'!$E85:$SJ85,'PCO Log'!$E$8:$SJ$8,'Graph Data'!AR$187,'PCO Log'!$E$4:$SJ$4,"&lt;&gt;Bid Package")</f>
        <v>0</v>
      </c>
      <c r="AS262" s="276">
        <f>SUMIFS('PCO Log'!$E85:$SJ85,'PCO Log'!$E$8:$SJ$8,'Graph Data'!AS$187,'PCO Log'!$E$4:$SJ$4,"&lt;&gt;Bid Package")</f>
        <v>0</v>
      </c>
      <c r="AT262" s="276">
        <f>SUMIFS('PCO Log'!$E85:$SJ85,'PCO Log'!$E$8:$SJ$8,'Graph Data'!AT$187,'PCO Log'!$E$4:$SJ$4,"&lt;&gt;Bid Package")</f>
        <v>0</v>
      </c>
      <c r="AU262" s="276">
        <f>SUMIFS('PCO Log'!$E85:$SJ85,'PCO Log'!$E$8:$SJ$8,'Graph Data'!AU$187,'PCO Log'!$E$4:$SJ$4,"&lt;&gt;Bid Package")</f>
        <v>0</v>
      </c>
      <c r="AV262" s="276">
        <f>SUMIFS('PCO Log'!$E85:$SJ85,'PCO Log'!$E$8:$SJ$8,'Graph Data'!AV$187,'PCO Log'!$E$4:$SJ$4,"&lt;&gt;Bid Package")</f>
        <v>0</v>
      </c>
      <c r="AW262" s="276">
        <f>SUMIFS('PCO Log'!$E85:$SJ85,'PCO Log'!$E$8:$SJ$8,'Graph Data'!AW$187,'PCO Log'!$E$4:$SJ$4,"&lt;&gt;Bid Package")</f>
        <v>0</v>
      </c>
      <c r="AX262" s="276">
        <f>SUMIFS('PCO Log'!$E85:$SJ85,'PCO Log'!$E$8:$SJ$8,'Graph Data'!AX$187,'PCO Log'!$E$4:$SJ$4,"&lt;&gt;Bid Package")</f>
        <v>0</v>
      </c>
      <c r="AY262" s="276">
        <f>SUMIFS('PCO Log'!$E85:$SJ85,'PCO Log'!$E$8:$SJ$8,'Graph Data'!AY$187,'PCO Log'!$E$4:$SJ$4,"&lt;&gt;Bid Package")</f>
        <v>0</v>
      </c>
      <c r="AZ262" s="276">
        <f>SUMIFS('PCO Log'!$E85:$SJ85,'PCO Log'!$E$8:$SJ$8,'Graph Data'!AZ$187,'PCO Log'!$E$4:$SJ$4,"&lt;&gt;Bid Package")</f>
        <v>0</v>
      </c>
      <c r="BA262" s="276">
        <f>SUMIFS('PCO Log'!$E85:$SJ85,'PCO Log'!$E$8:$SJ$8,'Graph Data'!BA$187,'PCO Log'!$E$4:$SJ$4,"&lt;&gt;Bid Package")</f>
        <v>0</v>
      </c>
      <c r="BB262" s="276">
        <f>SUMIFS('PCO Log'!$E85:$SJ85,'PCO Log'!$E$8:$SJ$8,'Graph Data'!BB$187,'PCO Log'!$E$4:$SJ$4,"&lt;&gt;Bid Package")</f>
        <v>0</v>
      </c>
      <c r="BC262" s="276">
        <f>SUMIFS('PCO Log'!$E85:$SJ85,'PCO Log'!$E$8:$SJ$8,'Graph Data'!BC$187,'PCO Log'!$E$4:$SJ$4,"&lt;&gt;Bid Package")</f>
        <v>0</v>
      </c>
      <c r="BD262" s="276">
        <f>SUMIFS('PCO Log'!$E85:$SJ85,'PCO Log'!$E$8:$SJ$8,'Graph Data'!BD$187,'PCO Log'!$E$4:$SJ$4,"&lt;&gt;Bid Package")</f>
        <v>0</v>
      </c>
      <c r="BE262" s="276">
        <f>SUMIFS('PCO Log'!$E85:$SJ85,'PCO Log'!$E$8:$SJ$8,'Graph Data'!BE$187,'PCO Log'!$E$4:$SJ$4,"&lt;&gt;Bid Package")</f>
        <v>0</v>
      </c>
      <c r="BF262" s="276">
        <f>SUMIFS('PCO Log'!$E85:$SJ85,'PCO Log'!$E$8:$SJ$8,'Graph Data'!BF$187,'PCO Log'!$E$4:$SJ$4,"&lt;&gt;Bid Package")</f>
        <v>0</v>
      </c>
      <c r="BG262" s="276">
        <f>SUMIFS('PCO Log'!$E85:$SJ85,'PCO Log'!$E$8:$SJ$8,'Graph Data'!BG$187,'PCO Log'!$E$4:$SJ$4,"&lt;&gt;Bid Package")</f>
        <v>0</v>
      </c>
      <c r="BH262" s="276">
        <f>SUMIFS('PCO Log'!$E85:$SJ85,'PCO Log'!$E$8:$SJ$8,'Graph Data'!BH$187,'PCO Log'!$E$4:$SJ$4,"&lt;&gt;Bid Package")</f>
        <v>0</v>
      </c>
      <c r="BI262" s="276">
        <f>SUMIFS('PCO Log'!$E85:$SJ85,'PCO Log'!$E$8:$SJ$8,'Graph Data'!BI$187,'PCO Log'!$E$4:$SJ$4,"&lt;&gt;Bid Package")</f>
        <v>0</v>
      </c>
      <c r="BJ262" s="276">
        <f>SUMIFS('PCO Log'!$E85:$SJ85,'PCO Log'!$E$8:$SJ$8,'Graph Data'!BJ$187,'PCO Log'!$E$4:$SJ$4,"&lt;&gt;Bid Package")</f>
        <v>0</v>
      </c>
      <c r="BK262" s="276">
        <f>SUMIFS('PCO Log'!$E85:$SJ85,'PCO Log'!$E$8:$SJ$8,'Graph Data'!BK$187,'PCO Log'!$E$4:$SJ$4,"&lt;&gt;Bid Package")</f>
        <v>0</v>
      </c>
      <c r="BL262" s="276">
        <f>SUMIFS('PCO Log'!$E85:$SJ85,'PCO Log'!$E$8:$SJ$8,'Graph Data'!BL$187,'PCO Log'!$E$4:$SJ$4,"&lt;&gt;Bid Package")</f>
        <v>0</v>
      </c>
      <c r="BM262" s="276">
        <f>SUMIFS('PCO Log'!$E85:$SJ85,'PCO Log'!$E$8:$SJ$8,'Graph Data'!BM$187,'PCO Log'!$E$4:$SJ$4,"&lt;&gt;Bid Package")</f>
        <v>0</v>
      </c>
      <c r="BN262" s="276">
        <f>SUMIFS('PCO Log'!$E85:$SJ85,'PCO Log'!$E$8:$SJ$8,'Graph Data'!BN$187,'PCO Log'!$E$4:$SJ$4,"&lt;&gt;Bid Package")</f>
        <v>0</v>
      </c>
      <c r="BO262" s="276">
        <f>SUMIFS('PCO Log'!$E85:$SJ85,'PCO Log'!$E$8:$SJ$8,'Graph Data'!BO$187,'PCO Log'!$E$4:$SJ$4,"&lt;&gt;Bid Package")</f>
        <v>0</v>
      </c>
      <c r="BP262" s="276">
        <f>SUMIFS('PCO Log'!$E85:$SJ85,'PCO Log'!$E$8:$SJ$8,'Graph Data'!BP$187,'PCO Log'!$E$4:$SJ$4,"&lt;&gt;Bid Package")</f>
        <v>0</v>
      </c>
      <c r="BQ262" s="276">
        <f>SUMIFS('PCO Log'!$E85:$SJ85,'PCO Log'!$E$8:$SJ$8,'Graph Data'!BQ$187,'PCO Log'!$E$4:$SJ$4,"&lt;&gt;Bid Package")</f>
        <v>0</v>
      </c>
      <c r="BR262" s="276">
        <f>SUMIFS('PCO Log'!$E85:$SJ85,'PCO Log'!$E$8:$SJ$8,'Graph Data'!BR$187,'PCO Log'!$E$4:$SJ$4,"&lt;&gt;Bid Package")</f>
        <v>0</v>
      </c>
      <c r="BS262" s="276">
        <f>SUMIFS('PCO Log'!$E85:$SJ85,'PCO Log'!$E$8:$SJ$8,'Graph Data'!BS$187,'PCO Log'!$E$4:$SJ$4,"&lt;&gt;Bid Package")</f>
        <v>0</v>
      </c>
      <c r="BT262" s="276">
        <f>SUMIFS('PCO Log'!$E85:$SJ85,'PCO Log'!$E$8:$SJ$8,'Graph Data'!BT$187,'PCO Log'!$E$4:$SJ$4,"&lt;&gt;Bid Package")</f>
        <v>0</v>
      </c>
      <c r="BU262" s="276">
        <f>SUMIFS('PCO Log'!$E85:$SJ85,'PCO Log'!$E$8:$SJ$8,'Graph Data'!BU$187,'PCO Log'!$E$4:$SJ$4,"&lt;&gt;Bid Package")</f>
        <v>0</v>
      </c>
      <c r="BV262" s="276">
        <f>SUMIFS('PCO Log'!$E85:$SJ85,'PCO Log'!$E$8:$SJ$8,'Graph Data'!BV$187,'PCO Log'!$E$4:$SJ$4,"&lt;&gt;Bid Package")</f>
        <v>0</v>
      </c>
      <c r="BW262" s="276">
        <f>SUMIFS('PCO Log'!$E85:$SJ85,'PCO Log'!$E$8:$SJ$8,'Graph Data'!BW$187,'PCO Log'!$E$4:$SJ$4,"&lt;&gt;Bid Package")</f>
        <v>0</v>
      </c>
    </row>
    <row r="263" spans="1:75" x14ac:dyDescent="0.25">
      <c r="A263" s="273" t="s">
        <v>624</v>
      </c>
      <c r="B263" s="273">
        <f>'PCO Log'!JF6</f>
        <v>0</v>
      </c>
      <c r="C263" s="273">
        <f>'PCO Log'!JF4</f>
        <v>0</v>
      </c>
      <c r="D263" s="273">
        <f>'PCO Log'!JF7</f>
        <v>0</v>
      </c>
      <c r="E263" s="273">
        <f>'PCO Log'!JF3</f>
        <v>0</v>
      </c>
      <c r="F263" s="276">
        <f>'PCO Log'!JF9</f>
        <v>0</v>
      </c>
      <c r="G263" s="277">
        <f>'PCO Log'!JF5</f>
        <v>0</v>
      </c>
      <c r="J263" s="279"/>
      <c r="O263" s="273" t="str">
        <f t="shared" si="4"/>
        <v>Shoring/Pilings/Piers/Caissons</v>
      </c>
      <c r="P263" s="276">
        <f>SUMIFS('PCO Log'!$E86:$SJ86,'PCO Log'!$E$8:$SJ$8,'Graph Data'!P$187,'PCO Log'!$E$4:$SJ$4,"&lt;&gt;Bid Package")</f>
        <v>0</v>
      </c>
      <c r="Q263" s="276">
        <f>SUMIFS('PCO Log'!$E86:$SJ86,'PCO Log'!$E$8:$SJ$8,'Graph Data'!Q$187,'PCO Log'!$E$4:$SJ$4,"&lt;&gt;Bid Package")</f>
        <v>0</v>
      </c>
      <c r="R263" s="276">
        <f>SUMIFS('PCO Log'!$E86:$SJ86,'PCO Log'!$E$8:$SJ$8,'Graph Data'!R$187,'PCO Log'!$E$4:$SJ$4,"&lt;&gt;Bid Package")</f>
        <v>0</v>
      </c>
      <c r="S263" s="276">
        <f>SUMIFS('PCO Log'!$E86:$SJ86,'PCO Log'!$E$8:$SJ$8,'Graph Data'!S$187,'PCO Log'!$E$4:$SJ$4,"&lt;&gt;Bid Package")</f>
        <v>0</v>
      </c>
      <c r="T263" s="276">
        <f>SUMIFS('PCO Log'!$E86:$SJ86,'PCO Log'!$E$8:$SJ$8,'Graph Data'!T$187,'PCO Log'!$E$4:$SJ$4,"&lt;&gt;Bid Package")</f>
        <v>0</v>
      </c>
      <c r="U263" s="276">
        <f>SUMIFS('PCO Log'!$E86:$SJ86,'PCO Log'!$E$8:$SJ$8,'Graph Data'!U$187,'PCO Log'!$E$4:$SJ$4,"&lt;&gt;Bid Package")</f>
        <v>0</v>
      </c>
      <c r="V263" s="276">
        <f>SUMIFS('PCO Log'!$E86:$SJ86,'PCO Log'!$E$8:$SJ$8,'Graph Data'!V$187,'PCO Log'!$E$4:$SJ$4,"&lt;&gt;Bid Package")</f>
        <v>0</v>
      </c>
      <c r="W263" s="276">
        <f>SUMIFS('PCO Log'!$E86:$SJ86,'PCO Log'!$E$8:$SJ$8,'Graph Data'!W$187,'PCO Log'!$E$4:$SJ$4,"&lt;&gt;Bid Package")</f>
        <v>0</v>
      </c>
      <c r="X263" s="276">
        <f>SUMIFS('PCO Log'!$E86:$SJ86,'PCO Log'!$E$8:$SJ$8,'Graph Data'!X$187,'PCO Log'!$E$4:$SJ$4,"&lt;&gt;Bid Package")</f>
        <v>0</v>
      </c>
      <c r="Y263" s="276">
        <f>SUMIFS('PCO Log'!$E86:$SJ86,'PCO Log'!$E$8:$SJ$8,'Graph Data'!Y$187,'PCO Log'!$E$4:$SJ$4,"&lt;&gt;Bid Package")</f>
        <v>0</v>
      </c>
      <c r="Z263" s="276">
        <f>SUMIFS('PCO Log'!$E86:$SJ86,'PCO Log'!$E$8:$SJ$8,'Graph Data'!Z$187,'PCO Log'!$E$4:$SJ$4,"&lt;&gt;Bid Package")</f>
        <v>0</v>
      </c>
      <c r="AA263" s="276">
        <f>SUMIFS('PCO Log'!$E86:$SJ86,'PCO Log'!$E$8:$SJ$8,'Graph Data'!AA$187,'PCO Log'!$E$4:$SJ$4,"&lt;&gt;Bid Package")</f>
        <v>0</v>
      </c>
      <c r="AB263" s="276">
        <f>SUMIFS('PCO Log'!$E86:$SJ86,'PCO Log'!$E$8:$SJ$8,'Graph Data'!AB$187,'PCO Log'!$E$4:$SJ$4,"&lt;&gt;Bid Package")</f>
        <v>0</v>
      </c>
      <c r="AC263" s="276">
        <f>SUMIFS('PCO Log'!$E86:$SJ86,'PCO Log'!$E$8:$SJ$8,'Graph Data'!AC$187,'PCO Log'!$E$4:$SJ$4,"&lt;&gt;Bid Package")</f>
        <v>0</v>
      </c>
      <c r="AD263" s="276">
        <f>SUMIFS('PCO Log'!$E86:$SJ86,'PCO Log'!$E$8:$SJ$8,'Graph Data'!AD$187,'PCO Log'!$E$4:$SJ$4,"&lt;&gt;Bid Package")</f>
        <v>0</v>
      </c>
      <c r="AE263" s="276">
        <f>SUMIFS('PCO Log'!$E86:$SJ86,'PCO Log'!$E$8:$SJ$8,'Graph Data'!AE$187,'PCO Log'!$E$4:$SJ$4,"&lt;&gt;Bid Package")</f>
        <v>0</v>
      </c>
      <c r="AF263" s="276">
        <f>SUMIFS('PCO Log'!$E86:$SJ86,'PCO Log'!$E$8:$SJ$8,'Graph Data'!AF$187,'PCO Log'!$E$4:$SJ$4,"&lt;&gt;Bid Package")</f>
        <v>0</v>
      </c>
      <c r="AG263" s="276">
        <f>SUMIFS('PCO Log'!$E86:$SJ86,'PCO Log'!$E$8:$SJ$8,'Graph Data'!AG$187,'PCO Log'!$E$4:$SJ$4,"&lt;&gt;Bid Package")</f>
        <v>0</v>
      </c>
      <c r="AH263" s="276">
        <f>SUMIFS('PCO Log'!$E86:$SJ86,'PCO Log'!$E$8:$SJ$8,'Graph Data'!AH$187,'PCO Log'!$E$4:$SJ$4,"&lt;&gt;Bid Package")</f>
        <v>0</v>
      </c>
      <c r="AI263" s="276">
        <f>SUMIFS('PCO Log'!$E86:$SJ86,'PCO Log'!$E$8:$SJ$8,'Graph Data'!AI$187,'PCO Log'!$E$4:$SJ$4,"&lt;&gt;Bid Package")</f>
        <v>0</v>
      </c>
      <c r="AJ263" s="276">
        <f>SUMIFS('PCO Log'!$E86:$SJ86,'PCO Log'!$E$8:$SJ$8,'Graph Data'!AJ$187,'PCO Log'!$E$4:$SJ$4,"&lt;&gt;Bid Package")</f>
        <v>0</v>
      </c>
      <c r="AK263" s="276">
        <f>SUMIFS('PCO Log'!$E86:$SJ86,'PCO Log'!$E$8:$SJ$8,'Graph Data'!AK$187,'PCO Log'!$E$4:$SJ$4,"&lt;&gt;Bid Package")</f>
        <v>0</v>
      </c>
      <c r="AL263" s="276">
        <f>SUMIFS('PCO Log'!$E86:$SJ86,'PCO Log'!$E$8:$SJ$8,'Graph Data'!AL$187,'PCO Log'!$E$4:$SJ$4,"&lt;&gt;Bid Package")</f>
        <v>0</v>
      </c>
      <c r="AM263" s="276">
        <f>SUMIFS('PCO Log'!$E86:$SJ86,'PCO Log'!$E$8:$SJ$8,'Graph Data'!AM$187,'PCO Log'!$E$4:$SJ$4,"&lt;&gt;Bid Package")</f>
        <v>0</v>
      </c>
      <c r="AN263" s="276">
        <f>SUMIFS('PCO Log'!$E86:$SJ86,'PCO Log'!$E$8:$SJ$8,'Graph Data'!AN$187,'PCO Log'!$E$4:$SJ$4,"&lt;&gt;Bid Package")</f>
        <v>0</v>
      </c>
      <c r="AO263" s="276">
        <f>SUMIFS('PCO Log'!$E86:$SJ86,'PCO Log'!$E$8:$SJ$8,'Graph Data'!AO$187,'PCO Log'!$E$4:$SJ$4,"&lt;&gt;Bid Package")</f>
        <v>0</v>
      </c>
      <c r="AP263" s="276">
        <f>SUMIFS('PCO Log'!$E86:$SJ86,'PCO Log'!$E$8:$SJ$8,'Graph Data'!AP$187,'PCO Log'!$E$4:$SJ$4,"&lt;&gt;Bid Package")</f>
        <v>0</v>
      </c>
      <c r="AQ263" s="276">
        <f>SUMIFS('PCO Log'!$E86:$SJ86,'PCO Log'!$E$8:$SJ$8,'Graph Data'!AQ$187,'PCO Log'!$E$4:$SJ$4,"&lt;&gt;Bid Package")</f>
        <v>0</v>
      </c>
      <c r="AR263" s="276">
        <f>SUMIFS('PCO Log'!$E86:$SJ86,'PCO Log'!$E$8:$SJ$8,'Graph Data'!AR$187,'PCO Log'!$E$4:$SJ$4,"&lt;&gt;Bid Package")</f>
        <v>0</v>
      </c>
      <c r="AS263" s="276">
        <f>SUMIFS('PCO Log'!$E86:$SJ86,'PCO Log'!$E$8:$SJ$8,'Graph Data'!AS$187,'PCO Log'!$E$4:$SJ$4,"&lt;&gt;Bid Package")</f>
        <v>0</v>
      </c>
      <c r="AT263" s="276">
        <f>SUMIFS('PCO Log'!$E86:$SJ86,'PCO Log'!$E$8:$SJ$8,'Graph Data'!AT$187,'PCO Log'!$E$4:$SJ$4,"&lt;&gt;Bid Package")</f>
        <v>0</v>
      </c>
      <c r="AU263" s="276">
        <f>SUMIFS('PCO Log'!$E86:$SJ86,'PCO Log'!$E$8:$SJ$8,'Graph Data'!AU$187,'PCO Log'!$E$4:$SJ$4,"&lt;&gt;Bid Package")</f>
        <v>0</v>
      </c>
      <c r="AV263" s="276">
        <f>SUMIFS('PCO Log'!$E86:$SJ86,'PCO Log'!$E$8:$SJ$8,'Graph Data'!AV$187,'PCO Log'!$E$4:$SJ$4,"&lt;&gt;Bid Package")</f>
        <v>0</v>
      </c>
      <c r="AW263" s="276">
        <f>SUMIFS('PCO Log'!$E86:$SJ86,'PCO Log'!$E$8:$SJ$8,'Graph Data'!AW$187,'PCO Log'!$E$4:$SJ$4,"&lt;&gt;Bid Package")</f>
        <v>0</v>
      </c>
      <c r="AX263" s="276">
        <f>SUMIFS('PCO Log'!$E86:$SJ86,'PCO Log'!$E$8:$SJ$8,'Graph Data'!AX$187,'PCO Log'!$E$4:$SJ$4,"&lt;&gt;Bid Package")</f>
        <v>0</v>
      </c>
      <c r="AY263" s="276">
        <f>SUMIFS('PCO Log'!$E86:$SJ86,'PCO Log'!$E$8:$SJ$8,'Graph Data'!AY$187,'PCO Log'!$E$4:$SJ$4,"&lt;&gt;Bid Package")</f>
        <v>0</v>
      </c>
      <c r="AZ263" s="276">
        <f>SUMIFS('PCO Log'!$E86:$SJ86,'PCO Log'!$E$8:$SJ$8,'Graph Data'!AZ$187,'PCO Log'!$E$4:$SJ$4,"&lt;&gt;Bid Package")</f>
        <v>0</v>
      </c>
      <c r="BA263" s="276">
        <f>SUMIFS('PCO Log'!$E86:$SJ86,'PCO Log'!$E$8:$SJ$8,'Graph Data'!BA$187,'PCO Log'!$E$4:$SJ$4,"&lt;&gt;Bid Package")</f>
        <v>0</v>
      </c>
      <c r="BB263" s="276">
        <f>SUMIFS('PCO Log'!$E86:$SJ86,'PCO Log'!$E$8:$SJ$8,'Graph Data'!BB$187,'PCO Log'!$E$4:$SJ$4,"&lt;&gt;Bid Package")</f>
        <v>0</v>
      </c>
      <c r="BC263" s="276">
        <f>SUMIFS('PCO Log'!$E86:$SJ86,'PCO Log'!$E$8:$SJ$8,'Graph Data'!BC$187,'PCO Log'!$E$4:$SJ$4,"&lt;&gt;Bid Package")</f>
        <v>0</v>
      </c>
      <c r="BD263" s="276">
        <f>SUMIFS('PCO Log'!$E86:$SJ86,'PCO Log'!$E$8:$SJ$8,'Graph Data'!BD$187,'PCO Log'!$E$4:$SJ$4,"&lt;&gt;Bid Package")</f>
        <v>0</v>
      </c>
      <c r="BE263" s="276">
        <f>SUMIFS('PCO Log'!$E86:$SJ86,'PCO Log'!$E$8:$SJ$8,'Graph Data'!BE$187,'PCO Log'!$E$4:$SJ$4,"&lt;&gt;Bid Package")</f>
        <v>0</v>
      </c>
      <c r="BF263" s="276">
        <f>SUMIFS('PCO Log'!$E86:$SJ86,'PCO Log'!$E$8:$SJ$8,'Graph Data'!BF$187,'PCO Log'!$E$4:$SJ$4,"&lt;&gt;Bid Package")</f>
        <v>0</v>
      </c>
      <c r="BG263" s="276">
        <f>SUMIFS('PCO Log'!$E86:$SJ86,'PCO Log'!$E$8:$SJ$8,'Graph Data'!BG$187,'PCO Log'!$E$4:$SJ$4,"&lt;&gt;Bid Package")</f>
        <v>0</v>
      </c>
      <c r="BH263" s="276">
        <f>SUMIFS('PCO Log'!$E86:$SJ86,'PCO Log'!$E$8:$SJ$8,'Graph Data'!BH$187,'PCO Log'!$E$4:$SJ$4,"&lt;&gt;Bid Package")</f>
        <v>0</v>
      </c>
      <c r="BI263" s="276">
        <f>SUMIFS('PCO Log'!$E86:$SJ86,'PCO Log'!$E$8:$SJ$8,'Graph Data'!BI$187,'PCO Log'!$E$4:$SJ$4,"&lt;&gt;Bid Package")</f>
        <v>0</v>
      </c>
      <c r="BJ263" s="276">
        <f>SUMIFS('PCO Log'!$E86:$SJ86,'PCO Log'!$E$8:$SJ$8,'Graph Data'!BJ$187,'PCO Log'!$E$4:$SJ$4,"&lt;&gt;Bid Package")</f>
        <v>0</v>
      </c>
      <c r="BK263" s="276">
        <f>SUMIFS('PCO Log'!$E86:$SJ86,'PCO Log'!$E$8:$SJ$8,'Graph Data'!BK$187,'PCO Log'!$E$4:$SJ$4,"&lt;&gt;Bid Package")</f>
        <v>0</v>
      </c>
      <c r="BL263" s="276">
        <f>SUMIFS('PCO Log'!$E86:$SJ86,'PCO Log'!$E$8:$SJ$8,'Graph Data'!BL$187,'PCO Log'!$E$4:$SJ$4,"&lt;&gt;Bid Package")</f>
        <v>0</v>
      </c>
      <c r="BM263" s="276">
        <f>SUMIFS('PCO Log'!$E86:$SJ86,'PCO Log'!$E$8:$SJ$8,'Graph Data'!BM$187,'PCO Log'!$E$4:$SJ$4,"&lt;&gt;Bid Package")</f>
        <v>0</v>
      </c>
      <c r="BN263" s="276">
        <f>SUMIFS('PCO Log'!$E86:$SJ86,'PCO Log'!$E$8:$SJ$8,'Graph Data'!BN$187,'PCO Log'!$E$4:$SJ$4,"&lt;&gt;Bid Package")</f>
        <v>0</v>
      </c>
      <c r="BO263" s="276">
        <f>SUMIFS('PCO Log'!$E86:$SJ86,'PCO Log'!$E$8:$SJ$8,'Graph Data'!BO$187,'PCO Log'!$E$4:$SJ$4,"&lt;&gt;Bid Package")</f>
        <v>0</v>
      </c>
      <c r="BP263" s="276">
        <f>SUMIFS('PCO Log'!$E86:$SJ86,'PCO Log'!$E$8:$SJ$8,'Graph Data'!BP$187,'PCO Log'!$E$4:$SJ$4,"&lt;&gt;Bid Package")</f>
        <v>0</v>
      </c>
      <c r="BQ263" s="276">
        <f>SUMIFS('PCO Log'!$E86:$SJ86,'PCO Log'!$E$8:$SJ$8,'Graph Data'!BQ$187,'PCO Log'!$E$4:$SJ$4,"&lt;&gt;Bid Package")</f>
        <v>0</v>
      </c>
      <c r="BR263" s="276">
        <f>SUMIFS('PCO Log'!$E86:$SJ86,'PCO Log'!$E$8:$SJ$8,'Graph Data'!BR$187,'PCO Log'!$E$4:$SJ$4,"&lt;&gt;Bid Package")</f>
        <v>0</v>
      </c>
      <c r="BS263" s="276">
        <f>SUMIFS('PCO Log'!$E86:$SJ86,'PCO Log'!$E$8:$SJ$8,'Graph Data'!BS$187,'PCO Log'!$E$4:$SJ$4,"&lt;&gt;Bid Package")</f>
        <v>0</v>
      </c>
      <c r="BT263" s="276">
        <f>SUMIFS('PCO Log'!$E86:$SJ86,'PCO Log'!$E$8:$SJ$8,'Graph Data'!BT$187,'PCO Log'!$E$4:$SJ$4,"&lt;&gt;Bid Package")</f>
        <v>0</v>
      </c>
      <c r="BU263" s="276">
        <f>SUMIFS('PCO Log'!$E86:$SJ86,'PCO Log'!$E$8:$SJ$8,'Graph Data'!BU$187,'PCO Log'!$E$4:$SJ$4,"&lt;&gt;Bid Package")</f>
        <v>0</v>
      </c>
      <c r="BV263" s="276">
        <f>SUMIFS('PCO Log'!$E86:$SJ86,'PCO Log'!$E$8:$SJ$8,'Graph Data'!BV$187,'PCO Log'!$E$4:$SJ$4,"&lt;&gt;Bid Package")</f>
        <v>0</v>
      </c>
      <c r="BW263" s="276">
        <f>SUMIFS('PCO Log'!$E86:$SJ86,'PCO Log'!$E$8:$SJ$8,'Graph Data'!BW$187,'PCO Log'!$E$4:$SJ$4,"&lt;&gt;Bid Package")</f>
        <v>0</v>
      </c>
    </row>
    <row r="264" spans="1:75" x14ac:dyDescent="0.25">
      <c r="A264" s="273" t="s">
        <v>625</v>
      </c>
      <c r="B264" s="273">
        <f>'PCO Log'!JG6</f>
        <v>0</v>
      </c>
      <c r="C264" s="273">
        <f>'PCO Log'!JG4</f>
        <v>0</v>
      </c>
      <c r="D264" s="273">
        <f>'PCO Log'!JG7</f>
        <v>0</v>
      </c>
      <c r="E264" s="273">
        <f>'PCO Log'!JG3</f>
        <v>0</v>
      </c>
      <c r="F264" s="276">
        <f>'PCO Log'!JG9</f>
        <v>0</v>
      </c>
      <c r="G264" s="277">
        <f>'PCO Log'!JG5</f>
        <v>0</v>
      </c>
      <c r="J264" s="279"/>
      <c r="O264" s="273" t="str">
        <f t="shared" si="4"/>
        <v>Excavation Support &amp; Protection</v>
      </c>
      <c r="P264" s="276">
        <f>SUMIFS('PCO Log'!$E87:$SJ87,'PCO Log'!$E$8:$SJ$8,'Graph Data'!P$187,'PCO Log'!$E$4:$SJ$4,"&lt;&gt;Bid Package")</f>
        <v>0</v>
      </c>
      <c r="Q264" s="276">
        <f>SUMIFS('PCO Log'!$E87:$SJ87,'PCO Log'!$E$8:$SJ$8,'Graph Data'!Q$187,'PCO Log'!$E$4:$SJ$4,"&lt;&gt;Bid Package")</f>
        <v>0</v>
      </c>
      <c r="R264" s="276">
        <f>SUMIFS('PCO Log'!$E87:$SJ87,'PCO Log'!$E$8:$SJ$8,'Graph Data'!R$187,'PCO Log'!$E$4:$SJ$4,"&lt;&gt;Bid Package")</f>
        <v>0</v>
      </c>
      <c r="S264" s="276">
        <f>SUMIFS('PCO Log'!$E87:$SJ87,'PCO Log'!$E$8:$SJ$8,'Graph Data'!S$187,'PCO Log'!$E$4:$SJ$4,"&lt;&gt;Bid Package")</f>
        <v>0</v>
      </c>
      <c r="T264" s="276">
        <f>SUMIFS('PCO Log'!$E87:$SJ87,'PCO Log'!$E$8:$SJ$8,'Graph Data'!T$187,'PCO Log'!$E$4:$SJ$4,"&lt;&gt;Bid Package")</f>
        <v>0</v>
      </c>
      <c r="U264" s="276">
        <f>SUMIFS('PCO Log'!$E87:$SJ87,'PCO Log'!$E$8:$SJ$8,'Graph Data'!U$187,'PCO Log'!$E$4:$SJ$4,"&lt;&gt;Bid Package")</f>
        <v>0</v>
      </c>
      <c r="V264" s="276">
        <f>SUMIFS('PCO Log'!$E87:$SJ87,'PCO Log'!$E$8:$SJ$8,'Graph Data'!V$187,'PCO Log'!$E$4:$SJ$4,"&lt;&gt;Bid Package")</f>
        <v>0</v>
      </c>
      <c r="W264" s="276">
        <f>SUMIFS('PCO Log'!$E87:$SJ87,'PCO Log'!$E$8:$SJ$8,'Graph Data'!W$187,'PCO Log'!$E$4:$SJ$4,"&lt;&gt;Bid Package")</f>
        <v>0</v>
      </c>
      <c r="X264" s="276">
        <f>SUMIFS('PCO Log'!$E87:$SJ87,'PCO Log'!$E$8:$SJ$8,'Graph Data'!X$187,'PCO Log'!$E$4:$SJ$4,"&lt;&gt;Bid Package")</f>
        <v>0</v>
      </c>
      <c r="Y264" s="276">
        <f>SUMIFS('PCO Log'!$E87:$SJ87,'PCO Log'!$E$8:$SJ$8,'Graph Data'!Y$187,'PCO Log'!$E$4:$SJ$4,"&lt;&gt;Bid Package")</f>
        <v>0</v>
      </c>
      <c r="Z264" s="276">
        <f>SUMIFS('PCO Log'!$E87:$SJ87,'PCO Log'!$E$8:$SJ$8,'Graph Data'!Z$187,'PCO Log'!$E$4:$SJ$4,"&lt;&gt;Bid Package")</f>
        <v>0</v>
      </c>
      <c r="AA264" s="276">
        <f>SUMIFS('PCO Log'!$E87:$SJ87,'PCO Log'!$E$8:$SJ$8,'Graph Data'!AA$187,'PCO Log'!$E$4:$SJ$4,"&lt;&gt;Bid Package")</f>
        <v>0</v>
      </c>
      <c r="AB264" s="276">
        <f>SUMIFS('PCO Log'!$E87:$SJ87,'PCO Log'!$E$8:$SJ$8,'Graph Data'!AB$187,'PCO Log'!$E$4:$SJ$4,"&lt;&gt;Bid Package")</f>
        <v>0</v>
      </c>
      <c r="AC264" s="276">
        <f>SUMIFS('PCO Log'!$E87:$SJ87,'PCO Log'!$E$8:$SJ$8,'Graph Data'!AC$187,'PCO Log'!$E$4:$SJ$4,"&lt;&gt;Bid Package")</f>
        <v>0</v>
      </c>
      <c r="AD264" s="276">
        <f>SUMIFS('PCO Log'!$E87:$SJ87,'PCO Log'!$E$8:$SJ$8,'Graph Data'!AD$187,'PCO Log'!$E$4:$SJ$4,"&lt;&gt;Bid Package")</f>
        <v>0</v>
      </c>
      <c r="AE264" s="276">
        <f>SUMIFS('PCO Log'!$E87:$SJ87,'PCO Log'!$E$8:$SJ$8,'Graph Data'!AE$187,'PCO Log'!$E$4:$SJ$4,"&lt;&gt;Bid Package")</f>
        <v>0</v>
      </c>
      <c r="AF264" s="276">
        <f>SUMIFS('PCO Log'!$E87:$SJ87,'PCO Log'!$E$8:$SJ$8,'Graph Data'!AF$187,'PCO Log'!$E$4:$SJ$4,"&lt;&gt;Bid Package")</f>
        <v>0</v>
      </c>
      <c r="AG264" s="276">
        <f>SUMIFS('PCO Log'!$E87:$SJ87,'PCO Log'!$E$8:$SJ$8,'Graph Data'!AG$187,'PCO Log'!$E$4:$SJ$4,"&lt;&gt;Bid Package")</f>
        <v>0</v>
      </c>
      <c r="AH264" s="276">
        <f>SUMIFS('PCO Log'!$E87:$SJ87,'PCO Log'!$E$8:$SJ$8,'Graph Data'!AH$187,'PCO Log'!$E$4:$SJ$4,"&lt;&gt;Bid Package")</f>
        <v>0</v>
      </c>
      <c r="AI264" s="276">
        <f>SUMIFS('PCO Log'!$E87:$SJ87,'PCO Log'!$E$8:$SJ$8,'Graph Data'!AI$187,'PCO Log'!$E$4:$SJ$4,"&lt;&gt;Bid Package")</f>
        <v>0</v>
      </c>
      <c r="AJ264" s="276">
        <f>SUMIFS('PCO Log'!$E87:$SJ87,'PCO Log'!$E$8:$SJ$8,'Graph Data'!AJ$187,'PCO Log'!$E$4:$SJ$4,"&lt;&gt;Bid Package")</f>
        <v>0</v>
      </c>
      <c r="AK264" s="276">
        <f>SUMIFS('PCO Log'!$E87:$SJ87,'PCO Log'!$E$8:$SJ$8,'Graph Data'!AK$187,'PCO Log'!$E$4:$SJ$4,"&lt;&gt;Bid Package")</f>
        <v>0</v>
      </c>
      <c r="AL264" s="276">
        <f>SUMIFS('PCO Log'!$E87:$SJ87,'PCO Log'!$E$8:$SJ$8,'Graph Data'!AL$187,'PCO Log'!$E$4:$SJ$4,"&lt;&gt;Bid Package")</f>
        <v>0</v>
      </c>
      <c r="AM264" s="276">
        <f>SUMIFS('PCO Log'!$E87:$SJ87,'PCO Log'!$E$8:$SJ$8,'Graph Data'!AM$187,'PCO Log'!$E$4:$SJ$4,"&lt;&gt;Bid Package")</f>
        <v>0</v>
      </c>
      <c r="AN264" s="276">
        <f>SUMIFS('PCO Log'!$E87:$SJ87,'PCO Log'!$E$8:$SJ$8,'Graph Data'!AN$187,'PCO Log'!$E$4:$SJ$4,"&lt;&gt;Bid Package")</f>
        <v>0</v>
      </c>
      <c r="AO264" s="276">
        <f>SUMIFS('PCO Log'!$E87:$SJ87,'PCO Log'!$E$8:$SJ$8,'Graph Data'!AO$187,'PCO Log'!$E$4:$SJ$4,"&lt;&gt;Bid Package")</f>
        <v>0</v>
      </c>
      <c r="AP264" s="276">
        <f>SUMIFS('PCO Log'!$E87:$SJ87,'PCO Log'!$E$8:$SJ$8,'Graph Data'!AP$187,'PCO Log'!$E$4:$SJ$4,"&lt;&gt;Bid Package")</f>
        <v>0</v>
      </c>
      <c r="AQ264" s="276">
        <f>SUMIFS('PCO Log'!$E87:$SJ87,'PCO Log'!$E$8:$SJ$8,'Graph Data'!AQ$187,'PCO Log'!$E$4:$SJ$4,"&lt;&gt;Bid Package")</f>
        <v>0</v>
      </c>
      <c r="AR264" s="276">
        <f>SUMIFS('PCO Log'!$E87:$SJ87,'PCO Log'!$E$8:$SJ$8,'Graph Data'!AR$187,'PCO Log'!$E$4:$SJ$4,"&lt;&gt;Bid Package")</f>
        <v>0</v>
      </c>
      <c r="AS264" s="276">
        <f>SUMIFS('PCO Log'!$E87:$SJ87,'PCO Log'!$E$8:$SJ$8,'Graph Data'!AS$187,'PCO Log'!$E$4:$SJ$4,"&lt;&gt;Bid Package")</f>
        <v>0</v>
      </c>
      <c r="AT264" s="276">
        <f>SUMIFS('PCO Log'!$E87:$SJ87,'PCO Log'!$E$8:$SJ$8,'Graph Data'!AT$187,'PCO Log'!$E$4:$SJ$4,"&lt;&gt;Bid Package")</f>
        <v>0</v>
      </c>
      <c r="AU264" s="276">
        <f>SUMIFS('PCO Log'!$E87:$SJ87,'PCO Log'!$E$8:$SJ$8,'Graph Data'!AU$187,'PCO Log'!$E$4:$SJ$4,"&lt;&gt;Bid Package")</f>
        <v>0</v>
      </c>
      <c r="AV264" s="276">
        <f>SUMIFS('PCO Log'!$E87:$SJ87,'PCO Log'!$E$8:$SJ$8,'Graph Data'!AV$187,'PCO Log'!$E$4:$SJ$4,"&lt;&gt;Bid Package")</f>
        <v>0</v>
      </c>
      <c r="AW264" s="276">
        <f>SUMIFS('PCO Log'!$E87:$SJ87,'PCO Log'!$E$8:$SJ$8,'Graph Data'!AW$187,'PCO Log'!$E$4:$SJ$4,"&lt;&gt;Bid Package")</f>
        <v>0</v>
      </c>
      <c r="AX264" s="276">
        <f>SUMIFS('PCO Log'!$E87:$SJ87,'PCO Log'!$E$8:$SJ$8,'Graph Data'!AX$187,'PCO Log'!$E$4:$SJ$4,"&lt;&gt;Bid Package")</f>
        <v>0</v>
      </c>
      <c r="AY264" s="276">
        <f>SUMIFS('PCO Log'!$E87:$SJ87,'PCO Log'!$E$8:$SJ$8,'Graph Data'!AY$187,'PCO Log'!$E$4:$SJ$4,"&lt;&gt;Bid Package")</f>
        <v>0</v>
      </c>
      <c r="AZ264" s="276">
        <f>SUMIFS('PCO Log'!$E87:$SJ87,'PCO Log'!$E$8:$SJ$8,'Graph Data'!AZ$187,'PCO Log'!$E$4:$SJ$4,"&lt;&gt;Bid Package")</f>
        <v>0</v>
      </c>
      <c r="BA264" s="276">
        <f>SUMIFS('PCO Log'!$E87:$SJ87,'PCO Log'!$E$8:$SJ$8,'Graph Data'!BA$187,'PCO Log'!$E$4:$SJ$4,"&lt;&gt;Bid Package")</f>
        <v>0</v>
      </c>
      <c r="BB264" s="276">
        <f>SUMIFS('PCO Log'!$E87:$SJ87,'PCO Log'!$E$8:$SJ$8,'Graph Data'!BB$187,'PCO Log'!$E$4:$SJ$4,"&lt;&gt;Bid Package")</f>
        <v>0</v>
      </c>
      <c r="BC264" s="276">
        <f>SUMIFS('PCO Log'!$E87:$SJ87,'PCO Log'!$E$8:$SJ$8,'Graph Data'!BC$187,'PCO Log'!$E$4:$SJ$4,"&lt;&gt;Bid Package")</f>
        <v>0</v>
      </c>
      <c r="BD264" s="276">
        <f>SUMIFS('PCO Log'!$E87:$SJ87,'PCO Log'!$E$8:$SJ$8,'Graph Data'!BD$187,'PCO Log'!$E$4:$SJ$4,"&lt;&gt;Bid Package")</f>
        <v>0</v>
      </c>
      <c r="BE264" s="276">
        <f>SUMIFS('PCO Log'!$E87:$SJ87,'PCO Log'!$E$8:$SJ$8,'Graph Data'!BE$187,'PCO Log'!$E$4:$SJ$4,"&lt;&gt;Bid Package")</f>
        <v>0</v>
      </c>
      <c r="BF264" s="276">
        <f>SUMIFS('PCO Log'!$E87:$SJ87,'PCO Log'!$E$8:$SJ$8,'Graph Data'!BF$187,'PCO Log'!$E$4:$SJ$4,"&lt;&gt;Bid Package")</f>
        <v>0</v>
      </c>
      <c r="BG264" s="276">
        <f>SUMIFS('PCO Log'!$E87:$SJ87,'PCO Log'!$E$8:$SJ$8,'Graph Data'!BG$187,'PCO Log'!$E$4:$SJ$4,"&lt;&gt;Bid Package")</f>
        <v>0</v>
      </c>
      <c r="BH264" s="276">
        <f>SUMIFS('PCO Log'!$E87:$SJ87,'PCO Log'!$E$8:$SJ$8,'Graph Data'!BH$187,'PCO Log'!$E$4:$SJ$4,"&lt;&gt;Bid Package")</f>
        <v>0</v>
      </c>
      <c r="BI264" s="276">
        <f>SUMIFS('PCO Log'!$E87:$SJ87,'PCO Log'!$E$8:$SJ$8,'Graph Data'!BI$187,'PCO Log'!$E$4:$SJ$4,"&lt;&gt;Bid Package")</f>
        <v>0</v>
      </c>
      <c r="BJ264" s="276">
        <f>SUMIFS('PCO Log'!$E87:$SJ87,'PCO Log'!$E$8:$SJ$8,'Graph Data'!BJ$187,'PCO Log'!$E$4:$SJ$4,"&lt;&gt;Bid Package")</f>
        <v>0</v>
      </c>
      <c r="BK264" s="276">
        <f>SUMIFS('PCO Log'!$E87:$SJ87,'PCO Log'!$E$8:$SJ$8,'Graph Data'!BK$187,'PCO Log'!$E$4:$SJ$4,"&lt;&gt;Bid Package")</f>
        <v>0</v>
      </c>
      <c r="BL264" s="276">
        <f>SUMIFS('PCO Log'!$E87:$SJ87,'PCO Log'!$E$8:$SJ$8,'Graph Data'!BL$187,'PCO Log'!$E$4:$SJ$4,"&lt;&gt;Bid Package")</f>
        <v>0</v>
      </c>
      <c r="BM264" s="276">
        <f>SUMIFS('PCO Log'!$E87:$SJ87,'PCO Log'!$E$8:$SJ$8,'Graph Data'!BM$187,'PCO Log'!$E$4:$SJ$4,"&lt;&gt;Bid Package")</f>
        <v>0</v>
      </c>
      <c r="BN264" s="276">
        <f>SUMIFS('PCO Log'!$E87:$SJ87,'PCO Log'!$E$8:$SJ$8,'Graph Data'!BN$187,'PCO Log'!$E$4:$SJ$4,"&lt;&gt;Bid Package")</f>
        <v>0</v>
      </c>
      <c r="BO264" s="276">
        <f>SUMIFS('PCO Log'!$E87:$SJ87,'PCO Log'!$E$8:$SJ$8,'Graph Data'!BO$187,'PCO Log'!$E$4:$SJ$4,"&lt;&gt;Bid Package")</f>
        <v>0</v>
      </c>
      <c r="BP264" s="276">
        <f>SUMIFS('PCO Log'!$E87:$SJ87,'PCO Log'!$E$8:$SJ$8,'Graph Data'!BP$187,'PCO Log'!$E$4:$SJ$4,"&lt;&gt;Bid Package")</f>
        <v>0</v>
      </c>
      <c r="BQ264" s="276">
        <f>SUMIFS('PCO Log'!$E87:$SJ87,'PCO Log'!$E$8:$SJ$8,'Graph Data'!BQ$187,'PCO Log'!$E$4:$SJ$4,"&lt;&gt;Bid Package")</f>
        <v>0</v>
      </c>
      <c r="BR264" s="276">
        <f>SUMIFS('PCO Log'!$E87:$SJ87,'PCO Log'!$E$8:$SJ$8,'Graph Data'!BR$187,'PCO Log'!$E$4:$SJ$4,"&lt;&gt;Bid Package")</f>
        <v>0</v>
      </c>
      <c r="BS264" s="276">
        <f>SUMIFS('PCO Log'!$E87:$SJ87,'PCO Log'!$E$8:$SJ$8,'Graph Data'!BS$187,'PCO Log'!$E$4:$SJ$4,"&lt;&gt;Bid Package")</f>
        <v>0</v>
      </c>
      <c r="BT264" s="276">
        <f>SUMIFS('PCO Log'!$E87:$SJ87,'PCO Log'!$E$8:$SJ$8,'Graph Data'!BT$187,'PCO Log'!$E$4:$SJ$4,"&lt;&gt;Bid Package")</f>
        <v>0</v>
      </c>
      <c r="BU264" s="276">
        <f>SUMIFS('PCO Log'!$E87:$SJ87,'PCO Log'!$E$8:$SJ$8,'Graph Data'!BU$187,'PCO Log'!$E$4:$SJ$4,"&lt;&gt;Bid Package")</f>
        <v>0</v>
      </c>
      <c r="BV264" s="276">
        <f>SUMIFS('PCO Log'!$E87:$SJ87,'PCO Log'!$E$8:$SJ$8,'Graph Data'!BV$187,'PCO Log'!$E$4:$SJ$4,"&lt;&gt;Bid Package")</f>
        <v>0</v>
      </c>
      <c r="BW264" s="276">
        <f>SUMIFS('PCO Log'!$E87:$SJ87,'PCO Log'!$E$8:$SJ$8,'Graph Data'!BW$187,'PCO Log'!$E$4:$SJ$4,"&lt;&gt;Bid Package")</f>
        <v>0</v>
      </c>
    </row>
    <row r="265" spans="1:75" x14ac:dyDescent="0.25">
      <c r="A265" s="273" t="s">
        <v>626</v>
      </c>
      <c r="B265" s="273">
        <f>'PCO Log'!JH6</f>
        <v>0</v>
      </c>
      <c r="C265" s="273">
        <f>'PCO Log'!JH4</f>
        <v>0</v>
      </c>
      <c r="D265" s="273">
        <f>'PCO Log'!JH7</f>
        <v>0</v>
      </c>
      <c r="E265" s="273">
        <f>'PCO Log'!JH3</f>
        <v>0</v>
      </c>
      <c r="F265" s="276">
        <f>'PCO Log'!JH9</f>
        <v>0</v>
      </c>
      <c r="G265" s="277">
        <f>'PCO Log'!JH5</f>
        <v>0</v>
      </c>
      <c r="J265" s="279"/>
      <c r="O265" s="273" t="str">
        <f t="shared" si="4"/>
        <v>Asphalt Paving</v>
      </c>
      <c r="P265" s="276">
        <f>SUMIFS('PCO Log'!$E88:$SJ88,'PCO Log'!$E$8:$SJ$8,'Graph Data'!P$187,'PCO Log'!$E$4:$SJ$4,"&lt;&gt;Bid Package")</f>
        <v>0</v>
      </c>
      <c r="Q265" s="276">
        <f>SUMIFS('PCO Log'!$E88:$SJ88,'PCO Log'!$E$8:$SJ$8,'Graph Data'!Q$187,'PCO Log'!$E$4:$SJ$4,"&lt;&gt;Bid Package")</f>
        <v>0</v>
      </c>
      <c r="R265" s="276">
        <f>SUMIFS('PCO Log'!$E88:$SJ88,'PCO Log'!$E$8:$SJ$8,'Graph Data'!R$187,'PCO Log'!$E$4:$SJ$4,"&lt;&gt;Bid Package")</f>
        <v>0</v>
      </c>
      <c r="S265" s="276">
        <f>SUMIFS('PCO Log'!$E88:$SJ88,'PCO Log'!$E$8:$SJ$8,'Graph Data'!S$187,'PCO Log'!$E$4:$SJ$4,"&lt;&gt;Bid Package")</f>
        <v>0</v>
      </c>
      <c r="T265" s="276">
        <f>SUMIFS('PCO Log'!$E88:$SJ88,'PCO Log'!$E$8:$SJ$8,'Graph Data'!T$187,'PCO Log'!$E$4:$SJ$4,"&lt;&gt;Bid Package")</f>
        <v>0</v>
      </c>
      <c r="U265" s="276">
        <f>SUMIFS('PCO Log'!$E88:$SJ88,'PCO Log'!$E$8:$SJ$8,'Graph Data'!U$187,'PCO Log'!$E$4:$SJ$4,"&lt;&gt;Bid Package")</f>
        <v>0</v>
      </c>
      <c r="V265" s="276">
        <f>SUMIFS('PCO Log'!$E88:$SJ88,'PCO Log'!$E$8:$SJ$8,'Graph Data'!V$187,'PCO Log'!$E$4:$SJ$4,"&lt;&gt;Bid Package")</f>
        <v>0</v>
      </c>
      <c r="W265" s="276">
        <f>SUMIFS('PCO Log'!$E88:$SJ88,'PCO Log'!$E$8:$SJ$8,'Graph Data'!W$187,'PCO Log'!$E$4:$SJ$4,"&lt;&gt;Bid Package")</f>
        <v>0</v>
      </c>
      <c r="X265" s="276">
        <f>SUMIFS('PCO Log'!$E88:$SJ88,'PCO Log'!$E$8:$SJ$8,'Graph Data'!X$187,'PCO Log'!$E$4:$SJ$4,"&lt;&gt;Bid Package")</f>
        <v>0</v>
      </c>
      <c r="Y265" s="276">
        <f>SUMIFS('PCO Log'!$E88:$SJ88,'PCO Log'!$E$8:$SJ$8,'Graph Data'!Y$187,'PCO Log'!$E$4:$SJ$4,"&lt;&gt;Bid Package")</f>
        <v>0</v>
      </c>
      <c r="Z265" s="276">
        <f>SUMIFS('PCO Log'!$E88:$SJ88,'PCO Log'!$E$8:$SJ$8,'Graph Data'!Z$187,'PCO Log'!$E$4:$SJ$4,"&lt;&gt;Bid Package")</f>
        <v>0</v>
      </c>
      <c r="AA265" s="276">
        <f>SUMIFS('PCO Log'!$E88:$SJ88,'PCO Log'!$E$8:$SJ$8,'Graph Data'!AA$187,'PCO Log'!$E$4:$SJ$4,"&lt;&gt;Bid Package")</f>
        <v>0</v>
      </c>
      <c r="AB265" s="276">
        <f>SUMIFS('PCO Log'!$E88:$SJ88,'PCO Log'!$E$8:$SJ$8,'Graph Data'!AB$187,'PCO Log'!$E$4:$SJ$4,"&lt;&gt;Bid Package")</f>
        <v>0</v>
      </c>
      <c r="AC265" s="276">
        <f>SUMIFS('PCO Log'!$E88:$SJ88,'PCO Log'!$E$8:$SJ$8,'Graph Data'!AC$187,'PCO Log'!$E$4:$SJ$4,"&lt;&gt;Bid Package")</f>
        <v>0</v>
      </c>
      <c r="AD265" s="276">
        <f>SUMIFS('PCO Log'!$E88:$SJ88,'PCO Log'!$E$8:$SJ$8,'Graph Data'!AD$187,'PCO Log'!$E$4:$SJ$4,"&lt;&gt;Bid Package")</f>
        <v>0</v>
      </c>
      <c r="AE265" s="276">
        <f>SUMIFS('PCO Log'!$E88:$SJ88,'PCO Log'!$E$8:$SJ$8,'Graph Data'!AE$187,'PCO Log'!$E$4:$SJ$4,"&lt;&gt;Bid Package")</f>
        <v>0</v>
      </c>
      <c r="AF265" s="276">
        <f>SUMIFS('PCO Log'!$E88:$SJ88,'PCO Log'!$E$8:$SJ$8,'Graph Data'!AF$187,'PCO Log'!$E$4:$SJ$4,"&lt;&gt;Bid Package")</f>
        <v>0</v>
      </c>
      <c r="AG265" s="276">
        <f>SUMIFS('PCO Log'!$E88:$SJ88,'PCO Log'!$E$8:$SJ$8,'Graph Data'!AG$187,'PCO Log'!$E$4:$SJ$4,"&lt;&gt;Bid Package")</f>
        <v>0</v>
      </c>
      <c r="AH265" s="276">
        <f>SUMIFS('PCO Log'!$E88:$SJ88,'PCO Log'!$E$8:$SJ$8,'Graph Data'!AH$187,'PCO Log'!$E$4:$SJ$4,"&lt;&gt;Bid Package")</f>
        <v>0</v>
      </c>
      <c r="AI265" s="276">
        <f>SUMIFS('PCO Log'!$E88:$SJ88,'PCO Log'!$E$8:$SJ$8,'Graph Data'!AI$187,'PCO Log'!$E$4:$SJ$4,"&lt;&gt;Bid Package")</f>
        <v>0</v>
      </c>
      <c r="AJ265" s="276">
        <f>SUMIFS('PCO Log'!$E88:$SJ88,'PCO Log'!$E$8:$SJ$8,'Graph Data'!AJ$187,'PCO Log'!$E$4:$SJ$4,"&lt;&gt;Bid Package")</f>
        <v>0</v>
      </c>
      <c r="AK265" s="276">
        <f>SUMIFS('PCO Log'!$E88:$SJ88,'PCO Log'!$E$8:$SJ$8,'Graph Data'!AK$187,'PCO Log'!$E$4:$SJ$4,"&lt;&gt;Bid Package")</f>
        <v>0</v>
      </c>
      <c r="AL265" s="276">
        <f>SUMIFS('PCO Log'!$E88:$SJ88,'PCO Log'!$E$8:$SJ$8,'Graph Data'!AL$187,'PCO Log'!$E$4:$SJ$4,"&lt;&gt;Bid Package")</f>
        <v>0</v>
      </c>
      <c r="AM265" s="276">
        <f>SUMIFS('PCO Log'!$E88:$SJ88,'PCO Log'!$E$8:$SJ$8,'Graph Data'!AM$187,'PCO Log'!$E$4:$SJ$4,"&lt;&gt;Bid Package")</f>
        <v>0</v>
      </c>
      <c r="AN265" s="276">
        <f>SUMIFS('PCO Log'!$E88:$SJ88,'PCO Log'!$E$8:$SJ$8,'Graph Data'!AN$187,'PCO Log'!$E$4:$SJ$4,"&lt;&gt;Bid Package")</f>
        <v>0</v>
      </c>
      <c r="AO265" s="276">
        <f>SUMIFS('PCO Log'!$E88:$SJ88,'PCO Log'!$E$8:$SJ$8,'Graph Data'!AO$187,'PCO Log'!$E$4:$SJ$4,"&lt;&gt;Bid Package")</f>
        <v>0</v>
      </c>
      <c r="AP265" s="276">
        <f>SUMIFS('PCO Log'!$E88:$SJ88,'PCO Log'!$E$8:$SJ$8,'Graph Data'!AP$187,'PCO Log'!$E$4:$SJ$4,"&lt;&gt;Bid Package")</f>
        <v>0</v>
      </c>
      <c r="AQ265" s="276">
        <f>SUMIFS('PCO Log'!$E88:$SJ88,'PCO Log'!$E$8:$SJ$8,'Graph Data'!AQ$187,'PCO Log'!$E$4:$SJ$4,"&lt;&gt;Bid Package")</f>
        <v>0</v>
      </c>
      <c r="AR265" s="276">
        <f>SUMIFS('PCO Log'!$E88:$SJ88,'PCO Log'!$E$8:$SJ$8,'Graph Data'!AR$187,'PCO Log'!$E$4:$SJ$4,"&lt;&gt;Bid Package")</f>
        <v>0</v>
      </c>
      <c r="AS265" s="276">
        <f>SUMIFS('PCO Log'!$E88:$SJ88,'PCO Log'!$E$8:$SJ$8,'Graph Data'!AS$187,'PCO Log'!$E$4:$SJ$4,"&lt;&gt;Bid Package")</f>
        <v>0</v>
      </c>
      <c r="AT265" s="276">
        <f>SUMIFS('PCO Log'!$E88:$SJ88,'PCO Log'!$E$8:$SJ$8,'Graph Data'!AT$187,'PCO Log'!$E$4:$SJ$4,"&lt;&gt;Bid Package")</f>
        <v>0</v>
      </c>
      <c r="AU265" s="276">
        <f>SUMIFS('PCO Log'!$E88:$SJ88,'PCO Log'!$E$8:$SJ$8,'Graph Data'!AU$187,'PCO Log'!$E$4:$SJ$4,"&lt;&gt;Bid Package")</f>
        <v>0</v>
      </c>
      <c r="AV265" s="276">
        <f>SUMIFS('PCO Log'!$E88:$SJ88,'PCO Log'!$E$8:$SJ$8,'Graph Data'!AV$187,'PCO Log'!$E$4:$SJ$4,"&lt;&gt;Bid Package")</f>
        <v>0</v>
      </c>
      <c r="AW265" s="276">
        <f>SUMIFS('PCO Log'!$E88:$SJ88,'PCO Log'!$E$8:$SJ$8,'Graph Data'!AW$187,'PCO Log'!$E$4:$SJ$4,"&lt;&gt;Bid Package")</f>
        <v>0</v>
      </c>
      <c r="AX265" s="276">
        <f>SUMIFS('PCO Log'!$E88:$SJ88,'PCO Log'!$E$8:$SJ$8,'Graph Data'!AX$187,'PCO Log'!$E$4:$SJ$4,"&lt;&gt;Bid Package")</f>
        <v>0</v>
      </c>
      <c r="AY265" s="276">
        <f>SUMIFS('PCO Log'!$E88:$SJ88,'PCO Log'!$E$8:$SJ$8,'Graph Data'!AY$187,'PCO Log'!$E$4:$SJ$4,"&lt;&gt;Bid Package")</f>
        <v>0</v>
      </c>
      <c r="AZ265" s="276">
        <f>SUMIFS('PCO Log'!$E88:$SJ88,'PCO Log'!$E$8:$SJ$8,'Graph Data'!AZ$187,'PCO Log'!$E$4:$SJ$4,"&lt;&gt;Bid Package")</f>
        <v>0</v>
      </c>
      <c r="BA265" s="276">
        <f>SUMIFS('PCO Log'!$E88:$SJ88,'PCO Log'!$E$8:$SJ$8,'Graph Data'!BA$187,'PCO Log'!$E$4:$SJ$4,"&lt;&gt;Bid Package")</f>
        <v>0</v>
      </c>
      <c r="BB265" s="276">
        <f>SUMIFS('PCO Log'!$E88:$SJ88,'PCO Log'!$E$8:$SJ$8,'Graph Data'!BB$187,'PCO Log'!$E$4:$SJ$4,"&lt;&gt;Bid Package")</f>
        <v>0</v>
      </c>
      <c r="BC265" s="276">
        <f>SUMIFS('PCO Log'!$E88:$SJ88,'PCO Log'!$E$8:$SJ$8,'Graph Data'!BC$187,'PCO Log'!$E$4:$SJ$4,"&lt;&gt;Bid Package")</f>
        <v>0</v>
      </c>
      <c r="BD265" s="276">
        <f>SUMIFS('PCO Log'!$E88:$SJ88,'PCO Log'!$E$8:$SJ$8,'Graph Data'!BD$187,'PCO Log'!$E$4:$SJ$4,"&lt;&gt;Bid Package")</f>
        <v>0</v>
      </c>
      <c r="BE265" s="276">
        <f>SUMIFS('PCO Log'!$E88:$SJ88,'PCO Log'!$E$8:$SJ$8,'Graph Data'!BE$187,'PCO Log'!$E$4:$SJ$4,"&lt;&gt;Bid Package")</f>
        <v>0</v>
      </c>
      <c r="BF265" s="276">
        <f>SUMIFS('PCO Log'!$E88:$SJ88,'PCO Log'!$E$8:$SJ$8,'Graph Data'!BF$187,'PCO Log'!$E$4:$SJ$4,"&lt;&gt;Bid Package")</f>
        <v>0</v>
      </c>
      <c r="BG265" s="276">
        <f>SUMIFS('PCO Log'!$E88:$SJ88,'PCO Log'!$E$8:$SJ$8,'Graph Data'!BG$187,'PCO Log'!$E$4:$SJ$4,"&lt;&gt;Bid Package")</f>
        <v>0</v>
      </c>
      <c r="BH265" s="276">
        <f>SUMIFS('PCO Log'!$E88:$SJ88,'PCO Log'!$E$8:$SJ$8,'Graph Data'!BH$187,'PCO Log'!$E$4:$SJ$4,"&lt;&gt;Bid Package")</f>
        <v>0</v>
      </c>
      <c r="BI265" s="276">
        <f>SUMIFS('PCO Log'!$E88:$SJ88,'PCO Log'!$E$8:$SJ$8,'Graph Data'!BI$187,'PCO Log'!$E$4:$SJ$4,"&lt;&gt;Bid Package")</f>
        <v>0</v>
      </c>
      <c r="BJ265" s="276">
        <f>SUMIFS('PCO Log'!$E88:$SJ88,'PCO Log'!$E$8:$SJ$8,'Graph Data'!BJ$187,'PCO Log'!$E$4:$SJ$4,"&lt;&gt;Bid Package")</f>
        <v>0</v>
      </c>
      <c r="BK265" s="276">
        <f>SUMIFS('PCO Log'!$E88:$SJ88,'PCO Log'!$E$8:$SJ$8,'Graph Data'!BK$187,'PCO Log'!$E$4:$SJ$4,"&lt;&gt;Bid Package")</f>
        <v>0</v>
      </c>
      <c r="BL265" s="276">
        <f>SUMIFS('PCO Log'!$E88:$SJ88,'PCO Log'!$E$8:$SJ$8,'Graph Data'!BL$187,'PCO Log'!$E$4:$SJ$4,"&lt;&gt;Bid Package")</f>
        <v>0</v>
      </c>
      <c r="BM265" s="276">
        <f>SUMIFS('PCO Log'!$E88:$SJ88,'PCO Log'!$E$8:$SJ$8,'Graph Data'!BM$187,'PCO Log'!$E$4:$SJ$4,"&lt;&gt;Bid Package")</f>
        <v>0</v>
      </c>
      <c r="BN265" s="276">
        <f>SUMIFS('PCO Log'!$E88:$SJ88,'PCO Log'!$E$8:$SJ$8,'Graph Data'!BN$187,'PCO Log'!$E$4:$SJ$4,"&lt;&gt;Bid Package")</f>
        <v>0</v>
      </c>
      <c r="BO265" s="276">
        <f>SUMIFS('PCO Log'!$E88:$SJ88,'PCO Log'!$E$8:$SJ$8,'Graph Data'!BO$187,'PCO Log'!$E$4:$SJ$4,"&lt;&gt;Bid Package")</f>
        <v>0</v>
      </c>
      <c r="BP265" s="276">
        <f>SUMIFS('PCO Log'!$E88:$SJ88,'PCO Log'!$E$8:$SJ$8,'Graph Data'!BP$187,'PCO Log'!$E$4:$SJ$4,"&lt;&gt;Bid Package")</f>
        <v>0</v>
      </c>
      <c r="BQ265" s="276">
        <f>SUMIFS('PCO Log'!$E88:$SJ88,'PCO Log'!$E$8:$SJ$8,'Graph Data'!BQ$187,'PCO Log'!$E$4:$SJ$4,"&lt;&gt;Bid Package")</f>
        <v>0</v>
      </c>
      <c r="BR265" s="276">
        <f>SUMIFS('PCO Log'!$E88:$SJ88,'PCO Log'!$E$8:$SJ$8,'Graph Data'!BR$187,'PCO Log'!$E$4:$SJ$4,"&lt;&gt;Bid Package")</f>
        <v>0</v>
      </c>
      <c r="BS265" s="276">
        <f>SUMIFS('PCO Log'!$E88:$SJ88,'PCO Log'!$E$8:$SJ$8,'Graph Data'!BS$187,'PCO Log'!$E$4:$SJ$4,"&lt;&gt;Bid Package")</f>
        <v>0</v>
      </c>
      <c r="BT265" s="276">
        <f>SUMIFS('PCO Log'!$E88:$SJ88,'PCO Log'!$E$8:$SJ$8,'Graph Data'!BT$187,'PCO Log'!$E$4:$SJ$4,"&lt;&gt;Bid Package")</f>
        <v>0</v>
      </c>
      <c r="BU265" s="276">
        <f>SUMIFS('PCO Log'!$E88:$SJ88,'PCO Log'!$E$8:$SJ$8,'Graph Data'!BU$187,'PCO Log'!$E$4:$SJ$4,"&lt;&gt;Bid Package")</f>
        <v>0</v>
      </c>
      <c r="BV265" s="276">
        <f>SUMIFS('PCO Log'!$E88:$SJ88,'PCO Log'!$E$8:$SJ$8,'Graph Data'!BV$187,'PCO Log'!$E$4:$SJ$4,"&lt;&gt;Bid Package")</f>
        <v>0</v>
      </c>
      <c r="BW265" s="276">
        <f>SUMIFS('PCO Log'!$E88:$SJ88,'PCO Log'!$E$8:$SJ$8,'Graph Data'!BW$187,'PCO Log'!$E$4:$SJ$4,"&lt;&gt;Bid Package")</f>
        <v>0</v>
      </c>
    </row>
    <row r="266" spans="1:75" x14ac:dyDescent="0.25">
      <c r="A266" s="273" t="s">
        <v>627</v>
      </c>
      <c r="B266" s="273">
        <f>'PCO Log'!JI6</f>
        <v>0</v>
      </c>
      <c r="C266" s="273">
        <f>'PCO Log'!JI4</f>
        <v>0</v>
      </c>
      <c r="D266" s="273">
        <f>'PCO Log'!JI7</f>
        <v>0</v>
      </c>
      <c r="E266" s="273">
        <f>'PCO Log'!JI3</f>
        <v>0</v>
      </c>
      <c r="F266" s="276">
        <f>'PCO Log'!JI9</f>
        <v>0</v>
      </c>
      <c r="G266" s="277">
        <f>'PCO Log'!JI5</f>
        <v>0</v>
      </c>
      <c r="J266" s="279"/>
      <c r="O266" s="273" t="str">
        <f t="shared" si="4"/>
        <v>Site Concrete</v>
      </c>
      <c r="P266" s="276">
        <f>SUMIFS('PCO Log'!$E89:$SJ89,'PCO Log'!$E$8:$SJ$8,'Graph Data'!P$187,'PCO Log'!$E$4:$SJ$4,"&lt;&gt;Bid Package")</f>
        <v>0</v>
      </c>
      <c r="Q266" s="276">
        <f>SUMIFS('PCO Log'!$E89:$SJ89,'PCO Log'!$E$8:$SJ$8,'Graph Data'!Q$187,'PCO Log'!$E$4:$SJ$4,"&lt;&gt;Bid Package")</f>
        <v>0</v>
      </c>
      <c r="R266" s="276">
        <f>SUMIFS('PCO Log'!$E89:$SJ89,'PCO Log'!$E$8:$SJ$8,'Graph Data'!R$187,'PCO Log'!$E$4:$SJ$4,"&lt;&gt;Bid Package")</f>
        <v>0</v>
      </c>
      <c r="S266" s="276">
        <f>SUMIFS('PCO Log'!$E89:$SJ89,'PCO Log'!$E$8:$SJ$8,'Graph Data'!S$187,'PCO Log'!$E$4:$SJ$4,"&lt;&gt;Bid Package")</f>
        <v>0</v>
      </c>
      <c r="T266" s="276">
        <f>SUMIFS('PCO Log'!$E89:$SJ89,'PCO Log'!$E$8:$SJ$8,'Graph Data'!T$187,'PCO Log'!$E$4:$SJ$4,"&lt;&gt;Bid Package")</f>
        <v>0</v>
      </c>
      <c r="U266" s="276">
        <f>SUMIFS('PCO Log'!$E89:$SJ89,'PCO Log'!$E$8:$SJ$8,'Graph Data'!U$187,'PCO Log'!$E$4:$SJ$4,"&lt;&gt;Bid Package")</f>
        <v>0</v>
      </c>
      <c r="V266" s="276">
        <f>SUMIFS('PCO Log'!$E89:$SJ89,'PCO Log'!$E$8:$SJ$8,'Graph Data'!V$187,'PCO Log'!$E$4:$SJ$4,"&lt;&gt;Bid Package")</f>
        <v>0</v>
      </c>
      <c r="W266" s="276">
        <f>SUMIFS('PCO Log'!$E89:$SJ89,'PCO Log'!$E$8:$SJ$8,'Graph Data'!W$187,'PCO Log'!$E$4:$SJ$4,"&lt;&gt;Bid Package")</f>
        <v>0</v>
      </c>
      <c r="X266" s="276">
        <f>SUMIFS('PCO Log'!$E89:$SJ89,'PCO Log'!$E$8:$SJ$8,'Graph Data'!X$187,'PCO Log'!$E$4:$SJ$4,"&lt;&gt;Bid Package")</f>
        <v>0</v>
      </c>
      <c r="Y266" s="276">
        <f>SUMIFS('PCO Log'!$E89:$SJ89,'PCO Log'!$E$8:$SJ$8,'Graph Data'!Y$187,'PCO Log'!$E$4:$SJ$4,"&lt;&gt;Bid Package")</f>
        <v>0</v>
      </c>
      <c r="Z266" s="276">
        <f>SUMIFS('PCO Log'!$E89:$SJ89,'PCO Log'!$E$8:$SJ$8,'Graph Data'!Z$187,'PCO Log'!$E$4:$SJ$4,"&lt;&gt;Bid Package")</f>
        <v>0</v>
      </c>
      <c r="AA266" s="276">
        <f>SUMIFS('PCO Log'!$E89:$SJ89,'PCO Log'!$E$8:$SJ$8,'Graph Data'!AA$187,'PCO Log'!$E$4:$SJ$4,"&lt;&gt;Bid Package")</f>
        <v>0</v>
      </c>
      <c r="AB266" s="276">
        <f>SUMIFS('PCO Log'!$E89:$SJ89,'PCO Log'!$E$8:$SJ$8,'Graph Data'!AB$187,'PCO Log'!$E$4:$SJ$4,"&lt;&gt;Bid Package")</f>
        <v>0</v>
      </c>
      <c r="AC266" s="276">
        <f>SUMIFS('PCO Log'!$E89:$SJ89,'PCO Log'!$E$8:$SJ$8,'Graph Data'!AC$187,'PCO Log'!$E$4:$SJ$4,"&lt;&gt;Bid Package")</f>
        <v>0</v>
      </c>
      <c r="AD266" s="276">
        <f>SUMIFS('PCO Log'!$E89:$SJ89,'PCO Log'!$E$8:$SJ$8,'Graph Data'!AD$187,'PCO Log'!$E$4:$SJ$4,"&lt;&gt;Bid Package")</f>
        <v>0</v>
      </c>
      <c r="AE266" s="276">
        <f>SUMIFS('PCO Log'!$E89:$SJ89,'PCO Log'!$E$8:$SJ$8,'Graph Data'!AE$187,'PCO Log'!$E$4:$SJ$4,"&lt;&gt;Bid Package")</f>
        <v>0</v>
      </c>
      <c r="AF266" s="276">
        <f>SUMIFS('PCO Log'!$E89:$SJ89,'PCO Log'!$E$8:$SJ$8,'Graph Data'!AF$187,'PCO Log'!$E$4:$SJ$4,"&lt;&gt;Bid Package")</f>
        <v>0</v>
      </c>
      <c r="AG266" s="276">
        <f>SUMIFS('PCO Log'!$E89:$SJ89,'PCO Log'!$E$8:$SJ$8,'Graph Data'!AG$187,'PCO Log'!$E$4:$SJ$4,"&lt;&gt;Bid Package")</f>
        <v>0</v>
      </c>
      <c r="AH266" s="276">
        <f>SUMIFS('PCO Log'!$E89:$SJ89,'PCO Log'!$E$8:$SJ$8,'Graph Data'!AH$187,'PCO Log'!$E$4:$SJ$4,"&lt;&gt;Bid Package")</f>
        <v>0</v>
      </c>
      <c r="AI266" s="276">
        <f>SUMIFS('PCO Log'!$E89:$SJ89,'PCO Log'!$E$8:$SJ$8,'Graph Data'!AI$187,'PCO Log'!$E$4:$SJ$4,"&lt;&gt;Bid Package")</f>
        <v>0</v>
      </c>
      <c r="AJ266" s="276">
        <f>SUMIFS('PCO Log'!$E89:$SJ89,'PCO Log'!$E$8:$SJ$8,'Graph Data'!AJ$187,'PCO Log'!$E$4:$SJ$4,"&lt;&gt;Bid Package")</f>
        <v>0</v>
      </c>
      <c r="AK266" s="276">
        <f>SUMIFS('PCO Log'!$E89:$SJ89,'PCO Log'!$E$8:$SJ$8,'Graph Data'!AK$187,'PCO Log'!$E$4:$SJ$4,"&lt;&gt;Bid Package")</f>
        <v>0</v>
      </c>
      <c r="AL266" s="276">
        <f>SUMIFS('PCO Log'!$E89:$SJ89,'PCO Log'!$E$8:$SJ$8,'Graph Data'!AL$187,'PCO Log'!$E$4:$SJ$4,"&lt;&gt;Bid Package")</f>
        <v>0</v>
      </c>
      <c r="AM266" s="276">
        <f>SUMIFS('PCO Log'!$E89:$SJ89,'PCO Log'!$E$8:$SJ$8,'Graph Data'!AM$187,'PCO Log'!$E$4:$SJ$4,"&lt;&gt;Bid Package")</f>
        <v>0</v>
      </c>
      <c r="AN266" s="276">
        <f>SUMIFS('PCO Log'!$E89:$SJ89,'PCO Log'!$E$8:$SJ$8,'Graph Data'!AN$187,'PCO Log'!$E$4:$SJ$4,"&lt;&gt;Bid Package")</f>
        <v>0</v>
      </c>
      <c r="AO266" s="276">
        <f>SUMIFS('PCO Log'!$E89:$SJ89,'PCO Log'!$E$8:$SJ$8,'Graph Data'!AO$187,'PCO Log'!$E$4:$SJ$4,"&lt;&gt;Bid Package")</f>
        <v>0</v>
      </c>
      <c r="AP266" s="276">
        <f>SUMIFS('PCO Log'!$E89:$SJ89,'PCO Log'!$E$8:$SJ$8,'Graph Data'!AP$187,'PCO Log'!$E$4:$SJ$4,"&lt;&gt;Bid Package")</f>
        <v>0</v>
      </c>
      <c r="AQ266" s="276">
        <f>SUMIFS('PCO Log'!$E89:$SJ89,'PCO Log'!$E$8:$SJ$8,'Graph Data'!AQ$187,'PCO Log'!$E$4:$SJ$4,"&lt;&gt;Bid Package")</f>
        <v>0</v>
      </c>
      <c r="AR266" s="276">
        <f>SUMIFS('PCO Log'!$E89:$SJ89,'PCO Log'!$E$8:$SJ$8,'Graph Data'!AR$187,'PCO Log'!$E$4:$SJ$4,"&lt;&gt;Bid Package")</f>
        <v>0</v>
      </c>
      <c r="AS266" s="276">
        <f>SUMIFS('PCO Log'!$E89:$SJ89,'PCO Log'!$E$8:$SJ$8,'Graph Data'!AS$187,'PCO Log'!$E$4:$SJ$4,"&lt;&gt;Bid Package")</f>
        <v>0</v>
      </c>
      <c r="AT266" s="276">
        <f>SUMIFS('PCO Log'!$E89:$SJ89,'PCO Log'!$E$8:$SJ$8,'Graph Data'!AT$187,'PCO Log'!$E$4:$SJ$4,"&lt;&gt;Bid Package")</f>
        <v>0</v>
      </c>
      <c r="AU266" s="276">
        <f>SUMIFS('PCO Log'!$E89:$SJ89,'PCO Log'!$E$8:$SJ$8,'Graph Data'!AU$187,'PCO Log'!$E$4:$SJ$4,"&lt;&gt;Bid Package")</f>
        <v>0</v>
      </c>
      <c r="AV266" s="276">
        <f>SUMIFS('PCO Log'!$E89:$SJ89,'PCO Log'!$E$8:$SJ$8,'Graph Data'!AV$187,'PCO Log'!$E$4:$SJ$4,"&lt;&gt;Bid Package")</f>
        <v>0</v>
      </c>
      <c r="AW266" s="276">
        <f>SUMIFS('PCO Log'!$E89:$SJ89,'PCO Log'!$E$8:$SJ$8,'Graph Data'!AW$187,'PCO Log'!$E$4:$SJ$4,"&lt;&gt;Bid Package")</f>
        <v>0</v>
      </c>
      <c r="AX266" s="276">
        <f>SUMIFS('PCO Log'!$E89:$SJ89,'PCO Log'!$E$8:$SJ$8,'Graph Data'!AX$187,'PCO Log'!$E$4:$SJ$4,"&lt;&gt;Bid Package")</f>
        <v>0</v>
      </c>
      <c r="AY266" s="276">
        <f>SUMIFS('PCO Log'!$E89:$SJ89,'PCO Log'!$E$8:$SJ$8,'Graph Data'!AY$187,'PCO Log'!$E$4:$SJ$4,"&lt;&gt;Bid Package")</f>
        <v>0</v>
      </c>
      <c r="AZ266" s="276">
        <f>SUMIFS('PCO Log'!$E89:$SJ89,'PCO Log'!$E$8:$SJ$8,'Graph Data'!AZ$187,'PCO Log'!$E$4:$SJ$4,"&lt;&gt;Bid Package")</f>
        <v>0</v>
      </c>
      <c r="BA266" s="276">
        <f>SUMIFS('PCO Log'!$E89:$SJ89,'PCO Log'!$E$8:$SJ$8,'Graph Data'!BA$187,'PCO Log'!$E$4:$SJ$4,"&lt;&gt;Bid Package")</f>
        <v>0</v>
      </c>
      <c r="BB266" s="276">
        <f>SUMIFS('PCO Log'!$E89:$SJ89,'PCO Log'!$E$8:$SJ$8,'Graph Data'!BB$187,'PCO Log'!$E$4:$SJ$4,"&lt;&gt;Bid Package")</f>
        <v>0</v>
      </c>
      <c r="BC266" s="276">
        <f>SUMIFS('PCO Log'!$E89:$SJ89,'PCO Log'!$E$8:$SJ$8,'Graph Data'!BC$187,'PCO Log'!$E$4:$SJ$4,"&lt;&gt;Bid Package")</f>
        <v>0</v>
      </c>
      <c r="BD266" s="276">
        <f>SUMIFS('PCO Log'!$E89:$SJ89,'PCO Log'!$E$8:$SJ$8,'Graph Data'!BD$187,'PCO Log'!$E$4:$SJ$4,"&lt;&gt;Bid Package")</f>
        <v>0</v>
      </c>
      <c r="BE266" s="276">
        <f>SUMIFS('PCO Log'!$E89:$SJ89,'PCO Log'!$E$8:$SJ$8,'Graph Data'!BE$187,'PCO Log'!$E$4:$SJ$4,"&lt;&gt;Bid Package")</f>
        <v>0</v>
      </c>
      <c r="BF266" s="276">
        <f>SUMIFS('PCO Log'!$E89:$SJ89,'PCO Log'!$E$8:$SJ$8,'Graph Data'!BF$187,'PCO Log'!$E$4:$SJ$4,"&lt;&gt;Bid Package")</f>
        <v>0</v>
      </c>
      <c r="BG266" s="276">
        <f>SUMIFS('PCO Log'!$E89:$SJ89,'PCO Log'!$E$8:$SJ$8,'Graph Data'!BG$187,'PCO Log'!$E$4:$SJ$4,"&lt;&gt;Bid Package")</f>
        <v>0</v>
      </c>
      <c r="BH266" s="276">
        <f>SUMIFS('PCO Log'!$E89:$SJ89,'PCO Log'!$E$8:$SJ$8,'Graph Data'!BH$187,'PCO Log'!$E$4:$SJ$4,"&lt;&gt;Bid Package")</f>
        <v>0</v>
      </c>
      <c r="BI266" s="276">
        <f>SUMIFS('PCO Log'!$E89:$SJ89,'PCO Log'!$E$8:$SJ$8,'Graph Data'!BI$187,'PCO Log'!$E$4:$SJ$4,"&lt;&gt;Bid Package")</f>
        <v>0</v>
      </c>
      <c r="BJ266" s="276">
        <f>SUMIFS('PCO Log'!$E89:$SJ89,'PCO Log'!$E$8:$SJ$8,'Graph Data'!BJ$187,'PCO Log'!$E$4:$SJ$4,"&lt;&gt;Bid Package")</f>
        <v>0</v>
      </c>
      <c r="BK266" s="276">
        <f>SUMIFS('PCO Log'!$E89:$SJ89,'PCO Log'!$E$8:$SJ$8,'Graph Data'!BK$187,'PCO Log'!$E$4:$SJ$4,"&lt;&gt;Bid Package")</f>
        <v>0</v>
      </c>
      <c r="BL266" s="276">
        <f>SUMIFS('PCO Log'!$E89:$SJ89,'PCO Log'!$E$8:$SJ$8,'Graph Data'!BL$187,'PCO Log'!$E$4:$SJ$4,"&lt;&gt;Bid Package")</f>
        <v>0</v>
      </c>
      <c r="BM266" s="276">
        <f>SUMIFS('PCO Log'!$E89:$SJ89,'PCO Log'!$E$8:$SJ$8,'Graph Data'!BM$187,'PCO Log'!$E$4:$SJ$4,"&lt;&gt;Bid Package")</f>
        <v>0</v>
      </c>
      <c r="BN266" s="276">
        <f>SUMIFS('PCO Log'!$E89:$SJ89,'PCO Log'!$E$8:$SJ$8,'Graph Data'!BN$187,'PCO Log'!$E$4:$SJ$4,"&lt;&gt;Bid Package")</f>
        <v>0</v>
      </c>
      <c r="BO266" s="276">
        <f>SUMIFS('PCO Log'!$E89:$SJ89,'PCO Log'!$E$8:$SJ$8,'Graph Data'!BO$187,'PCO Log'!$E$4:$SJ$4,"&lt;&gt;Bid Package")</f>
        <v>0</v>
      </c>
      <c r="BP266" s="276">
        <f>SUMIFS('PCO Log'!$E89:$SJ89,'PCO Log'!$E$8:$SJ$8,'Graph Data'!BP$187,'PCO Log'!$E$4:$SJ$4,"&lt;&gt;Bid Package")</f>
        <v>0</v>
      </c>
      <c r="BQ266" s="276">
        <f>SUMIFS('PCO Log'!$E89:$SJ89,'PCO Log'!$E$8:$SJ$8,'Graph Data'!BQ$187,'PCO Log'!$E$4:$SJ$4,"&lt;&gt;Bid Package")</f>
        <v>0</v>
      </c>
      <c r="BR266" s="276">
        <f>SUMIFS('PCO Log'!$E89:$SJ89,'PCO Log'!$E$8:$SJ$8,'Graph Data'!BR$187,'PCO Log'!$E$4:$SJ$4,"&lt;&gt;Bid Package")</f>
        <v>0</v>
      </c>
      <c r="BS266" s="276">
        <f>SUMIFS('PCO Log'!$E89:$SJ89,'PCO Log'!$E$8:$SJ$8,'Graph Data'!BS$187,'PCO Log'!$E$4:$SJ$4,"&lt;&gt;Bid Package")</f>
        <v>0</v>
      </c>
      <c r="BT266" s="276">
        <f>SUMIFS('PCO Log'!$E89:$SJ89,'PCO Log'!$E$8:$SJ$8,'Graph Data'!BT$187,'PCO Log'!$E$4:$SJ$4,"&lt;&gt;Bid Package")</f>
        <v>0</v>
      </c>
      <c r="BU266" s="276">
        <f>SUMIFS('PCO Log'!$E89:$SJ89,'PCO Log'!$E$8:$SJ$8,'Graph Data'!BU$187,'PCO Log'!$E$4:$SJ$4,"&lt;&gt;Bid Package")</f>
        <v>0</v>
      </c>
      <c r="BV266" s="276">
        <f>SUMIFS('PCO Log'!$E89:$SJ89,'PCO Log'!$E$8:$SJ$8,'Graph Data'!BV$187,'PCO Log'!$E$4:$SJ$4,"&lt;&gt;Bid Package")</f>
        <v>0</v>
      </c>
      <c r="BW266" s="276">
        <f>SUMIFS('PCO Log'!$E89:$SJ89,'PCO Log'!$E$8:$SJ$8,'Graph Data'!BW$187,'PCO Log'!$E$4:$SJ$4,"&lt;&gt;Bid Package")</f>
        <v>0</v>
      </c>
    </row>
    <row r="267" spans="1:75" x14ac:dyDescent="0.25">
      <c r="A267" s="273" t="s">
        <v>628</v>
      </c>
      <c r="B267" s="273">
        <f>'PCO Log'!JJ6</f>
        <v>0</v>
      </c>
      <c r="C267" s="273">
        <f>'PCO Log'!JJ4</f>
        <v>0</v>
      </c>
      <c r="D267" s="273">
        <f>'PCO Log'!JJ7</f>
        <v>0</v>
      </c>
      <c r="E267" s="273">
        <f>'PCO Log'!JJ3</f>
        <v>0</v>
      </c>
      <c r="F267" s="276">
        <f>'PCO Log'!JJ9</f>
        <v>0</v>
      </c>
      <c r="G267" s="277">
        <f>'PCO Log'!JJ5</f>
        <v>0</v>
      </c>
      <c r="J267" s="279"/>
      <c r="O267" s="273" t="str">
        <f t="shared" si="4"/>
        <v>Site Improvements/Fencing</v>
      </c>
      <c r="P267" s="276">
        <f>SUMIFS('PCO Log'!$E90:$SJ90,'PCO Log'!$E$8:$SJ$8,'Graph Data'!P$187,'PCO Log'!$E$4:$SJ$4,"&lt;&gt;Bid Package")</f>
        <v>0</v>
      </c>
      <c r="Q267" s="276">
        <f>SUMIFS('PCO Log'!$E90:$SJ90,'PCO Log'!$E$8:$SJ$8,'Graph Data'!Q$187,'PCO Log'!$E$4:$SJ$4,"&lt;&gt;Bid Package")</f>
        <v>0</v>
      </c>
      <c r="R267" s="276">
        <f>SUMIFS('PCO Log'!$E90:$SJ90,'PCO Log'!$E$8:$SJ$8,'Graph Data'!R$187,'PCO Log'!$E$4:$SJ$4,"&lt;&gt;Bid Package")</f>
        <v>0</v>
      </c>
      <c r="S267" s="276">
        <f>SUMIFS('PCO Log'!$E90:$SJ90,'PCO Log'!$E$8:$SJ$8,'Graph Data'!S$187,'PCO Log'!$E$4:$SJ$4,"&lt;&gt;Bid Package")</f>
        <v>0</v>
      </c>
      <c r="T267" s="276">
        <f>SUMIFS('PCO Log'!$E90:$SJ90,'PCO Log'!$E$8:$SJ$8,'Graph Data'!T$187,'PCO Log'!$E$4:$SJ$4,"&lt;&gt;Bid Package")</f>
        <v>0</v>
      </c>
      <c r="U267" s="276">
        <f>SUMIFS('PCO Log'!$E90:$SJ90,'PCO Log'!$E$8:$SJ$8,'Graph Data'!U$187,'PCO Log'!$E$4:$SJ$4,"&lt;&gt;Bid Package")</f>
        <v>0</v>
      </c>
      <c r="V267" s="276">
        <f>SUMIFS('PCO Log'!$E90:$SJ90,'PCO Log'!$E$8:$SJ$8,'Graph Data'!V$187,'PCO Log'!$E$4:$SJ$4,"&lt;&gt;Bid Package")</f>
        <v>0</v>
      </c>
      <c r="W267" s="276">
        <f>SUMIFS('PCO Log'!$E90:$SJ90,'PCO Log'!$E$8:$SJ$8,'Graph Data'!W$187,'PCO Log'!$E$4:$SJ$4,"&lt;&gt;Bid Package")</f>
        <v>0</v>
      </c>
      <c r="X267" s="276">
        <f>SUMIFS('PCO Log'!$E90:$SJ90,'PCO Log'!$E$8:$SJ$8,'Graph Data'!X$187,'PCO Log'!$E$4:$SJ$4,"&lt;&gt;Bid Package")</f>
        <v>0</v>
      </c>
      <c r="Y267" s="276">
        <f>SUMIFS('PCO Log'!$E90:$SJ90,'PCO Log'!$E$8:$SJ$8,'Graph Data'!Y$187,'PCO Log'!$E$4:$SJ$4,"&lt;&gt;Bid Package")</f>
        <v>0</v>
      </c>
      <c r="Z267" s="276">
        <f>SUMIFS('PCO Log'!$E90:$SJ90,'PCO Log'!$E$8:$SJ$8,'Graph Data'!Z$187,'PCO Log'!$E$4:$SJ$4,"&lt;&gt;Bid Package")</f>
        <v>0</v>
      </c>
      <c r="AA267" s="276">
        <f>SUMIFS('PCO Log'!$E90:$SJ90,'PCO Log'!$E$8:$SJ$8,'Graph Data'!AA$187,'PCO Log'!$E$4:$SJ$4,"&lt;&gt;Bid Package")</f>
        <v>0</v>
      </c>
      <c r="AB267" s="276">
        <f>SUMIFS('PCO Log'!$E90:$SJ90,'PCO Log'!$E$8:$SJ$8,'Graph Data'!AB$187,'PCO Log'!$E$4:$SJ$4,"&lt;&gt;Bid Package")</f>
        <v>0</v>
      </c>
      <c r="AC267" s="276">
        <f>SUMIFS('PCO Log'!$E90:$SJ90,'PCO Log'!$E$8:$SJ$8,'Graph Data'!AC$187,'PCO Log'!$E$4:$SJ$4,"&lt;&gt;Bid Package")</f>
        <v>0</v>
      </c>
      <c r="AD267" s="276">
        <f>SUMIFS('PCO Log'!$E90:$SJ90,'PCO Log'!$E$8:$SJ$8,'Graph Data'!AD$187,'PCO Log'!$E$4:$SJ$4,"&lt;&gt;Bid Package")</f>
        <v>0</v>
      </c>
      <c r="AE267" s="276">
        <f>SUMIFS('PCO Log'!$E90:$SJ90,'PCO Log'!$E$8:$SJ$8,'Graph Data'!AE$187,'PCO Log'!$E$4:$SJ$4,"&lt;&gt;Bid Package")</f>
        <v>0</v>
      </c>
      <c r="AF267" s="276">
        <f>SUMIFS('PCO Log'!$E90:$SJ90,'PCO Log'!$E$8:$SJ$8,'Graph Data'!AF$187,'PCO Log'!$E$4:$SJ$4,"&lt;&gt;Bid Package")</f>
        <v>0</v>
      </c>
      <c r="AG267" s="276">
        <f>SUMIFS('PCO Log'!$E90:$SJ90,'PCO Log'!$E$8:$SJ$8,'Graph Data'!AG$187,'PCO Log'!$E$4:$SJ$4,"&lt;&gt;Bid Package")</f>
        <v>0</v>
      </c>
      <c r="AH267" s="276">
        <f>SUMIFS('PCO Log'!$E90:$SJ90,'PCO Log'!$E$8:$SJ$8,'Graph Data'!AH$187,'PCO Log'!$E$4:$SJ$4,"&lt;&gt;Bid Package")</f>
        <v>0</v>
      </c>
      <c r="AI267" s="276">
        <f>SUMIFS('PCO Log'!$E90:$SJ90,'PCO Log'!$E$8:$SJ$8,'Graph Data'!AI$187,'PCO Log'!$E$4:$SJ$4,"&lt;&gt;Bid Package")</f>
        <v>0</v>
      </c>
      <c r="AJ267" s="276">
        <f>SUMIFS('PCO Log'!$E90:$SJ90,'PCO Log'!$E$8:$SJ$8,'Graph Data'!AJ$187,'PCO Log'!$E$4:$SJ$4,"&lt;&gt;Bid Package")</f>
        <v>0</v>
      </c>
      <c r="AK267" s="276">
        <f>SUMIFS('PCO Log'!$E90:$SJ90,'PCO Log'!$E$8:$SJ$8,'Graph Data'!AK$187,'PCO Log'!$E$4:$SJ$4,"&lt;&gt;Bid Package")</f>
        <v>0</v>
      </c>
      <c r="AL267" s="276">
        <f>SUMIFS('PCO Log'!$E90:$SJ90,'PCO Log'!$E$8:$SJ$8,'Graph Data'!AL$187,'PCO Log'!$E$4:$SJ$4,"&lt;&gt;Bid Package")</f>
        <v>0</v>
      </c>
      <c r="AM267" s="276">
        <f>SUMIFS('PCO Log'!$E90:$SJ90,'PCO Log'!$E$8:$SJ$8,'Graph Data'!AM$187,'PCO Log'!$E$4:$SJ$4,"&lt;&gt;Bid Package")</f>
        <v>0</v>
      </c>
      <c r="AN267" s="276">
        <f>SUMIFS('PCO Log'!$E90:$SJ90,'PCO Log'!$E$8:$SJ$8,'Graph Data'!AN$187,'PCO Log'!$E$4:$SJ$4,"&lt;&gt;Bid Package")</f>
        <v>0</v>
      </c>
      <c r="AO267" s="276">
        <f>SUMIFS('PCO Log'!$E90:$SJ90,'PCO Log'!$E$8:$SJ$8,'Graph Data'!AO$187,'PCO Log'!$E$4:$SJ$4,"&lt;&gt;Bid Package")</f>
        <v>0</v>
      </c>
      <c r="AP267" s="276">
        <f>SUMIFS('PCO Log'!$E90:$SJ90,'PCO Log'!$E$8:$SJ$8,'Graph Data'!AP$187,'PCO Log'!$E$4:$SJ$4,"&lt;&gt;Bid Package")</f>
        <v>0</v>
      </c>
      <c r="AQ267" s="276">
        <f>SUMIFS('PCO Log'!$E90:$SJ90,'PCO Log'!$E$8:$SJ$8,'Graph Data'!AQ$187,'PCO Log'!$E$4:$SJ$4,"&lt;&gt;Bid Package")</f>
        <v>0</v>
      </c>
      <c r="AR267" s="276">
        <f>SUMIFS('PCO Log'!$E90:$SJ90,'PCO Log'!$E$8:$SJ$8,'Graph Data'!AR$187,'PCO Log'!$E$4:$SJ$4,"&lt;&gt;Bid Package")</f>
        <v>0</v>
      </c>
      <c r="AS267" s="276">
        <f>SUMIFS('PCO Log'!$E90:$SJ90,'PCO Log'!$E$8:$SJ$8,'Graph Data'!AS$187,'PCO Log'!$E$4:$SJ$4,"&lt;&gt;Bid Package")</f>
        <v>0</v>
      </c>
      <c r="AT267" s="276">
        <f>SUMIFS('PCO Log'!$E90:$SJ90,'PCO Log'!$E$8:$SJ$8,'Graph Data'!AT$187,'PCO Log'!$E$4:$SJ$4,"&lt;&gt;Bid Package")</f>
        <v>0</v>
      </c>
      <c r="AU267" s="276">
        <f>SUMIFS('PCO Log'!$E90:$SJ90,'PCO Log'!$E$8:$SJ$8,'Graph Data'!AU$187,'PCO Log'!$E$4:$SJ$4,"&lt;&gt;Bid Package")</f>
        <v>0</v>
      </c>
      <c r="AV267" s="276">
        <f>SUMIFS('PCO Log'!$E90:$SJ90,'PCO Log'!$E$8:$SJ$8,'Graph Data'!AV$187,'PCO Log'!$E$4:$SJ$4,"&lt;&gt;Bid Package")</f>
        <v>0</v>
      </c>
      <c r="AW267" s="276">
        <f>SUMIFS('PCO Log'!$E90:$SJ90,'PCO Log'!$E$8:$SJ$8,'Graph Data'!AW$187,'PCO Log'!$E$4:$SJ$4,"&lt;&gt;Bid Package")</f>
        <v>0</v>
      </c>
      <c r="AX267" s="276">
        <f>SUMIFS('PCO Log'!$E90:$SJ90,'PCO Log'!$E$8:$SJ$8,'Graph Data'!AX$187,'PCO Log'!$E$4:$SJ$4,"&lt;&gt;Bid Package")</f>
        <v>0</v>
      </c>
      <c r="AY267" s="276">
        <f>SUMIFS('PCO Log'!$E90:$SJ90,'PCO Log'!$E$8:$SJ$8,'Graph Data'!AY$187,'PCO Log'!$E$4:$SJ$4,"&lt;&gt;Bid Package")</f>
        <v>0</v>
      </c>
      <c r="AZ267" s="276">
        <f>SUMIFS('PCO Log'!$E90:$SJ90,'PCO Log'!$E$8:$SJ$8,'Graph Data'!AZ$187,'PCO Log'!$E$4:$SJ$4,"&lt;&gt;Bid Package")</f>
        <v>0</v>
      </c>
      <c r="BA267" s="276">
        <f>SUMIFS('PCO Log'!$E90:$SJ90,'PCO Log'!$E$8:$SJ$8,'Graph Data'!BA$187,'PCO Log'!$E$4:$SJ$4,"&lt;&gt;Bid Package")</f>
        <v>0</v>
      </c>
      <c r="BB267" s="276">
        <f>SUMIFS('PCO Log'!$E90:$SJ90,'PCO Log'!$E$8:$SJ$8,'Graph Data'!BB$187,'PCO Log'!$E$4:$SJ$4,"&lt;&gt;Bid Package")</f>
        <v>0</v>
      </c>
      <c r="BC267" s="276">
        <f>SUMIFS('PCO Log'!$E90:$SJ90,'PCO Log'!$E$8:$SJ$8,'Graph Data'!BC$187,'PCO Log'!$E$4:$SJ$4,"&lt;&gt;Bid Package")</f>
        <v>0</v>
      </c>
      <c r="BD267" s="276">
        <f>SUMIFS('PCO Log'!$E90:$SJ90,'PCO Log'!$E$8:$SJ$8,'Graph Data'!BD$187,'PCO Log'!$E$4:$SJ$4,"&lt;&gt;Bid Package")</f>
        <v>0</v>
      </c>
      <c r="BE267" s="276">
        <f>SUMIFS('PCO Log'!$E90:$SJ90,'PCO Log'!$E$8:$SJ$8,'Graph Data'!BE$187,'PCO Log'!$E$4:$SJ$4,"&lt;&gt;Bid Package")</f>
        <v>0</v>
      </c>
      <c r="BF267" s="276">
        <f>SUMIFS('PCO Log'!$E90:$SJ90,'PCO Log'!$E$8:$SJ$8,'Graph Data'!BF$187,'PCO Log'!$E$4:$SJ$4,"&lt;&gt;Bid Package")</f>
        <v>0</v>
      </c>
      <c r="BG267" s="276">
        <f>SUMIFS('PCO Log'!$E90:$SJ90,'PCO Log'!$E$8:$SJ$8,'Graph Data'!BG$187,'PCO Log'!$E$4:$SJ$4,"&lt;&gt;Bid Package")</f>
        <v>0</v>
      </c>
      <c r="BH267" s="276">
        <f>SUMIFS('PCO Log'!$E90:$SJ90,'PCO Log'!$E$8:$SJ$8,'Graph Data'!BH$187,'PCO Log'!$E$4:$SJ$4,"&lt;&gt;Bid Package")</f>
        <v>0</v>
      </c>
      <c r="BI267" s="276">
        <f>SUMIFS('PCO Log'!$E90:$SJ90,'PCO Log'!$E$8:$SJ$8,'Graph Data'!BI$187,'PCO Log'!$E$4:$SJ$4,"&lt;&gt;Bid Package")</f>
        <v>0</v>
      </c>
      <c r="BJ267" s="276">
        <f>SUMIFS('PCO Log'!$E90:$SJ90,'PCO Log'!$E$8:$SJ$8,'Graph Data'!BJ$187,'PCO Log'!$E$4:$SJ$4,"&lt;&gt;Bid Package")</f>
        <v>0</v>
      </c>
      <c r="BK267" s="276">
        <f>SUMIFS('PCO Log'!$E90:$SJ90,'PCO Log'!$E$8:$SJ$8,'Graph Data'!BK$187,'PCO Log'!$E$4:$SJ$4,"&lt;&gt;Bid Package")</f>
        <v>0</v>
      </c>
      <c r="BL267" s="276">
        <f>SUMIFS('PCO Log'!$E90:$SJ90,'PCO Log'!$E$8:$SJ$8,'Graph Data'!BL$187,'PCO Log'!$E$4:$SJ$4,"&lt;&gt;Bid Package")</f>
        <v>0</v>
      </c>
      <c r="BM267" s="276">
        <f>SUMIFS('PCO Log'!$E90:$SJ90,'PCO Log'!$E$8:$SJ$8,'Graph Data'!BM$187,'PCO Log'!$E$4:$SJ$4,"&lt;&gt;Bid Package")</f>
        <v>0</v>
      </c>
      <c r="BN267" s="276">
        <f>SUMIFS('PCO Log'!$E90:$SJ90,'PCO Log'!$E$8:$SJ$8,'Graph Data'!BN$187,'PCO Log'!$E$4:$SJ$4,"&lt;&gt;Bid Package")</f>
        <v>0</v>
      </c>
      <c r="BO267" s="276">
        <f>SUMIFS('PCO Log'!$E90:$SJ90,'PCO Log'!$E$8:$SJ$8,'Graph Data'!BO$187,'PCO Log'!$E$4:$SJ$4,"&lt;&gt;Bid Package")</f>
        <v>0</v>
      </c>
      <c r="BP267" s="276">
        <f>SUMIFS('PCO Log'!$E90:$SJ90,'PCO Log'!$E$8:$SJ$8,'Graph Data'!BP$187,'PCO Log'!$E$4:$SJ$4,"&lt;&gt;Bid Package")</f>
        <v>0</v>
      </c>
      <c r="BQ267" s="276">
        <f>SUMIFS('PCO Log'!$E90:$SJ90,'PCO Log'!$E$8:$SJ$8,'Graph Data'!BQ$187,'PCO Log'!$E$4:$SJ$4,"&lt;&gt;Bid Package")</f>
        <v>0</v>
      </c>
      <c r="BR267" s="276">
        <f>SUMIFS('PCO Log'!$E90:$SJ90,'PCO Log'!$E$8:$SJ$8,'Graph Data'!BR$187,'PCO Log'!$E$4:$SJ$4,"&lt;&gt;Bid Package")</f>
        <v>0</v>
      </c>
      <c r="BS267" s="276">
        <f>SUMIFS('PCO Log'!$E90:$SJ90,'PCO Log'!$E$8:$SJ$8,'Graph Data'!BS$187,'PCO Log'!$E$4:$SJ$4,"&lt;&gt;Bid Package")</f>
        <v>0</v>
      </c>
      <c r="BT267" s="276">
        <f>SUMIFS('PCO Log'!$E90:$SJ90,'PCO Log'!$E$8:$SJ$8,'Graph Data'!BT$187,'PCO Log'!$E$4:$SJ$4,"&lt;&gt;Bid Package")</f>
        <v>0</v>
      </c>
      <c r="BU267" s="276">
        <f>SUMIFS('PCO Log'!$E90:$SJ90,'PCO Log'!$E$8:$SJ$8,'Graph Data'!BU$187,'PCO Log'!$E$4:$SJ$4,"&lt;&gt;Bid Package")</f>
        <v>0</v>
      </c>
      <c r="BV267" s="276">
        <f>SUMIFS('PCO Log'!$E90:$SJ90,'PCO Log'!$E$8:$SJ$8,'Graph Data'!BV$187,'PCO Log'!$E$4:$SJ$4,"&lt;&gt;Bid Package")</f>
        <v>0</v>
      </c>
      <c r="BW267" s="276">
        <f>SUMIFS('PCO Log'!$E90:$SJ90,'PCO Log'!$E$8:$SJ$8,'Graph Data'!BW$187,'PCO Log'!$E$4:$SJ$4,"&lt;&gt;Bid Package")</f>
        <v>0</v>
      </c>
    </row>
    <row r="268" spans="1:75" x14ac:dyDescent="0.25">
      <c r="A268" s="273" t="s">
        <v>629</v>
      </c>
      <c r="B268" s="273">
        <f>'PCO Log'!JK6</f>
        <v>0</v>
      </c>
      <c r="C268" s="273">
        <f>'PCO Log'!JK4</f>
        <v>0</v>
      </c>
      <c r="D268" s="273">
        <f>'PCO Log'!JK7</f>
        <v>0</v>
      </c>
      <c r="E268" s="273">
        <f>'PCO Log'!JK3</f>
        <v>0</v>
      </c>
      <c r="F268" s="276">
        <f>'PCO Log'!JK9</f>
        <v>0</v>
      </c>
      <c r="G268" s="277">
        <f>'PCO Log'!JK5</f>
        <v>0</v>
      </c>
      <c r="J268" s="279"/>
      <c r="O268" s="273" t="str">
        <f t="shared" si="4"/>
        <v>Landscaping/Irrigation</v>
      </c>
      <c r="P268" s="276">
        <f>SUMIFS('PCO Log'!$E91:$SJ91,'PCO Log'!$E$8:$SJ$8,'Graph Data'!P$187,'PCO Log'!$E$4:$SJ$4,"&lt;&gt;Bid Package")</f>
        <v>0</v>
      </c>
      <c r="Q268" s="276">
        <f>SUMIFS('PCO Log'!$E91:$SJ91,'PCO Log'!$E$8:$SJ$8,'Graph Data'!Q$187,'PCO Log'!$E$4:$SJ$4,"&lt;&gt;Bid Package")</f>
        <v>0</v>
      </c>
      <c r="R268" s="276">
        <f>SUMIFS('PCO Log'!$E91:$SJ91,'PCO Log'!$E$8:$SJ$8,'Graph Data'!R$187,'PCO Log'!$E$4:$SJ$4,"&lt;&gt;Bid Package")</f>
        <v>0</v>
      </c>
      <c r="S268" s="276">
        <f>SUMIFS('PCO Log'!$E91:$SJ91,'PCO Log'!$E$8:$SJ$8,'Graph Data'!S$187,'PCO Log'!$E$4:$SJ$4,"&lt;&gt;Bid Package")</f>
        <v>0</v>
      </c>
      <c r="T268" s="276">
        <f>SUMIFS('PCO Log'!$E91:$SJ91,'PCO Log'!$E$8:$SJ$8,'Graph Data'!T$187,'PCO Log'!$E$4:$SJ$4,"&lt;&gt;Bid Package")</f>
        <v>0</v>
      </c>
      <c r="U268" s="276">
        <f>SUMIFS('PCO Log'!$E91:$SJ91,'PCO Log'!$E$8:$SJ$8,'Graph Data'!U$187,'PCO Log'!$E$4:$SJ$4,"&lt;&gt;Bid Package")</f>
        <v>0</v>
      </c>
      <c r="V268" s="276">
        <f>SUMIFS('PCO Log'!$E91:$SJ91,'PCO Log'!$E$8:$SJ$8,'Graph Data'!V$187,'PCO Log'!$E$4:$SJ$4,"&lt;&gt;Bid Package")</f>
        <v>0</v>
      </c>
      <c r="W268" s="276">
        <f>SUMIFS('PCO Log'!$E91:$SJ91,'PCO Log'!$E$8:$SJ$8,'Graph Data'!W$187,'PCO Log'!$E$4:$SJ$4,"&lt;&gt;Bid Package")</f>
        <v>0</v>
      </c>
      <c r="X268" s="276">
        <f>SUMIFS('PCO Log'!$E91:$SJ91,'PCO Log'!$E$8:$SJ$8,'Graph Data'!X$187,'PCO Log'!$E$4:$SJ$4,"&lt;&gt;Bid Package")</f>
        <v>0</v>
      </c>
      <c r="Y268" s="276">
        <f>SUMIFS('PCO Log'!$E91:$SJ91,'PCO Log'!$E$8:$SJ$8,'Graph Data'!Y$187,'PCO Log'!$E$4:$SJ$4,"&lt;&gt;Bid Package")</f>
        <v>0</v>
      </c>
      <c r="Z268" s="276">
        <f>SUMIFS('PCO Log'!$E91:$SJ91,'PCO Log'!$E$8:$SJ$8,'Graph Data'!Z$187,'PCO Log'!$E$4:$SJ$4,"&lt;&gt;Bid Package")</f>
        <v>0</v>
      </c>
      <c r="AA268" s="276">
        <f>SUMIFS('PCO Log'!$E91:$SJ91,'PCO Log'!$E$8:$SJ$8,'Graph Data'!AA$187,'PCO Log'!$E$4:$SJ$4,"&lt;&gt;Bid Package")</f>
        <v>0</v>
      </c>
      <c r="AB268" s="276">
        <f>SUMIFS('PCO Log'!$E91:$SJ91,'PCO Log'!$E$8:$SJ$8,'Graph Data'!AB$187,'PCO Log'!$E$4:$SJ$4,"&lt;&gt;Bid Package")</f>
        <v>0</v>
      </c>
      <c r="AC268" s="276">
        <f>SUMIFS('PCO Log'!$E91:$SJ91,'PCO Log'!$E$8:$SJ$8,'Graph Data'!AC$187,'PCO Log'!$E$4:$SJ$4,"&lt;&gt;Bid Package")</f>
        <v>0</v>
      </c>
      <c r="AD268" s="276">
        <f>SUMIFS('PCO Log'!$E91:$SJ91,'PCO Log'!$E$8:$SJ$8,'Graph Data'!AD$187,'PCO Log'!$E$4:$SJ$4,"&lt;&gt;Bid Package")</f>
        <v>0</v>
      </c>
      <c r="AE268" s="276">
        <f>SUMIFS('PCO Log'!$E91:$SJ91,'PCO Log'!$E$8:$SJ$8,'Graph Data'!AE$187,'PCO Log'!$E$4:$SJ$4,"&lt;&gt;Bid Package")</f>
        <v>0</v>
      </c>
      <c r="AF268" s="276">
        <f>SUMIFS('PCO Log'!$E91:$SJ91,'PCO Log'!$E$8:$SJ$8,'Graph Data'!AF$187,'PCO Log'!$E$4:$SJ$4,"&lt;&gt;Bid Package")</f>
        <v>0</v>
      </c>
      <c r="AG268" s="276">
        <f>SUMIFS('PCO Log'!$E91:$SJ91,'PCO Log'!$E$8:$SJ$8,'Graph Data'!AG$187,'PCO Log'!$E$4:$SJ$4,"&lt;&gt;Bid Package")</f>
        <v>0</v>
      </c>
      <c r="AH268" s="276">
        <f>SUMIFS('PCO Log'!$E91:$SJ91,'PCO Log'!$E$8:$SJ$8,'Graph Data'!AH$187,'PCO Log'!$E$4:$SJ$4,"&lt;&gt;Bid Package")</f>
        <v>0</v>
      </c>
      <c r="AI268" s="276">
        <f>SUMIFS('PCO Log'!$E91:$SJ91,'PCO Log'!$E$8:$SJ$8,'Graph Data'!AI$187,'PCO Log'!$E$4:$SJ$4,"&lt;&gt;Bid Package")</f>
        <v>0</v>
      </c>
      <c r="AJ268" s="276">
        <f>SUMIFS('PCO Log'!$E91:$SJ91,'PCO Log'!$E$8:$SJ$8,'Graph Data'!AJ$187,'PCO Log'!$E$4:$SJ$4,"&lt;&gt;Bid Package")</f>
        <v>0</v>
      </c>
      <c r="AK268" s="276">
        <f>SUMIFS('PCO Log'!$E91:$SJ91,'PCO Log'!$E$8:$SJ$8,'Graph Data'!AK$187,'PCO Log'!$E$4:$SJ$4,"&lt;&gt;Bid Package")</f>
        <v>0</v>
      </c>
      <c r="AL268" s="276">
        <f>SUMIFS('PCO Log'!$E91:$SJ91,'PCO Log'!$E$8:$SJ$8,'Graph Data'!AL$187,'PCO Log'!$E$4:$SJ$4,"&lt;&gt;Bid Package")</f>
        <v>0</v>
      </c>
      <c r="AM268" s="276">
        <f>SUMIFS('PCO Log'!$E91:$SJ91,'PCO Log'!$E$8:$SJ$8,'Graph Data'!AM$187,'PCO Log'!$E$4:$SJ$4,"&lt;&gt;Bid Package")</f>
        <v>0</v>
      </c>
      <c r="AN268" s="276">
        <f>SUMIFS('PCO Log'!$E91:$SJ91,'PCO Log'!$E$8:$SJ$8,'Graph Data'!AN$187,'PCO Log'!$E$4:$SJ$4,"&lt;&gt;Bid Package")</f>
        <v>0</v>
      </c>
      <c r="AO268" s="276">
        <f>SUMIFS('PCO Log'!$E91:$SJ91,'PCO Log'!$E$8:$SJ$8,'Graph Data'!AO$187,'PCO Log'!$E$4:$SJ$4,"&lt;&gt;Bid Package")</f>
        <v>0</v>
      </c>
      <c r="AP268" s="276">
        <f>SUMIFS('PCO Log'!$E91:$SJ91,'PCO Log'!$E$8:$SJ$8,'Graph Data'!AP$187,'PCO Log'!$E$4:$SJ$4,"&lt;&gt;Bid Package")</f>
        <v>0</v>
      </c>
      <c r="AQ268" s="276">
        <f>SUMIFS('PCO Log'!$E91:$SJ91,'PCO Log'!$E$8:$SJ$8,'Graph Data'!AQ$187,'PCO Log'!$E$4:$SJ$4,"&lt;&gt;Bid Package")</f>
        <v>0</v>
      </c>
      <c r="AR268" s="276">
        <f>SUMIFS('PCO Log'!$E91:$SJ91,'PCO Log'!$E$8:$SJ$8,'Graph Data'!AR$187,'PCO Log'!$E$4:$SJ$4,"&lt;&gt;Bid Package")</f>
        <v>0</v>
      </c>
      <c r="AS268" s="276">
        <f>SUMIFS('PCO Log'!$E91:$SJ91,'PCO Log'!$E$8:$SJ$8,'Graph Data'!AS$187,'PCO Log'!$E$4:$SJ$4,"&lt;&gt;Bid Package")</f>
        <v>0</v>
      </c>
      <c r="AT268" s="276">
        <f>SUMIFS('PCO Log'!$E91:$SJ91,'PCO Log'!$E$8:$SJ$8,'Graph Data'!AT$187,'PCO Log'!$E$4:$SJ$4,"&lt;&gt;Bid Package")</f>
        <v>0</v>
      </c>
      <c r="AU268" s="276">
        <f>SUMIFS('PCO Log'!$E91:$SJ91,'PCO Log'!$E$8:$SJ$8,'Graph Data'!AU$187,'PCO Log'!$E$4:$SJ$4,"&lt;&gt;Bid Package")</f>
        <v>0</v>
      </c>
      <c r="AV268" s="276">
        <f>SUMIFS('PCO Log'!$E91:$SJ91,'PCO Log'!$E$8:$SJ$8,'Graph Data'!AV$187,'PCO Log'!$E$4:$SJ$4,"&lt;&gt;Bid Package")</f>
        <v>0</v>
      </c>
      <c r="AW268" s="276">
        <f>SUMIFS('PCO Log'!$E91:$SJ91,'PCO Log'!$E$8:$SJ$8,'Graph Data'!AW$187,'PCO Log'!$E$4:$SJ$4,"&lt;&gt;Bid Package")</f>
        <v>0</v>
      </c>
      <c r="AX268" s="276">
        <f>SUMIFS('PCO Log'!$E91:$SJ91,'PCO Log'!$E$8:$SJ$8,'Graph Data'!AX$187,'PCO Log'!$E$4:$SJ$4,"&lt;&gt;Bid Package")</f>
        <v>0</v>
      </c>
      <c r="AY268" s="276">
        <f>SUMIFS('PCO Log'!$E91:$SJ91,'PCO Log'!$E$8:$SJ$8,'Graph Data'!AY$187,'PCO Log'!$E$4:$SJ$4,"&lt;&gt;Bid Package")</f>
        <v>0</v>
      </c>
      <c r="AZ268" s="276">
        <f>SUMIFS('PCO Log'!$E91:$SJ91,'PCO Log'!$E$8:$SJ$8,'Graph Data'!AZ$187,'PCO Log'!$E$4:$SJ$4,"&lt;&gt;Bid Package")</f>
        <v>0</v>
      </c>
      <c r="BA268" s="276">
        <f>SUMIFS('PCO Log'!$E91:$SJ91,'PCO Log'!$E$8:$SJ$8,'Graph Data'!BA$187,'PCO Log'!$E$4:$SJ$4,"&lt;&gt;Bid Package")</f>
        <v>0</v>
      </c>
      <c r="BB268" s="276">
        <f>SUMIFS('PCO Log'!$E91:$SJ91,'PCO Log'!$E$8:$SJ$8,'Graph Data'!BB$187,'PCO Log'!$E$4:$SJ$4,"&lt;&gt;Bid Package")</f>
        <v>0</v>
      </c>
      <c r="BC268" s="276">
        <f>SUMIFS('PCO Log'!$E91:$SJ91,'PCO Log'!$E$8:$SJ$8,'Graph Data'!BC$187,'PCO Log'!$E$4:$SJ$4,"&lt;&gt;Bid Package")</f>
        <v>0</v>
      </c>
      <c r="BD268" s="276">
        <f>SUMIFS('PCO Log'!$E91:$SJ91,'PCO Log'!$E$8:$SJ$8,'Graph Data'!BD$187,'PCO Log'!$E$4:$SJ$4,"&lt;&gt;Bid Package")</f>
        <v>0</v>
      </c>
      <c r="BE268" s="276">
        <f>SUMIFS('PCO Log'!$E91:$SJ91,'PCO Log'!$E$8:$SJ$8,'Graph Data'!BE$187,'PCO Log'!$E$4:$SJ$4,"&lt;&gt;Bid Package")</f>
        <v>0</v>
      </c>
      <c r="BF268" s="276">
        <f>SUMIFS('PCO Log'!$E91:$SJ91,'PCO Log'!$E$8:$SJ$8,'Graph Data'!BF$187,'PCO Log'!$E$4:$SJ$4,"&lt;&gt;Bid Package")</f>
        <v>0</v>
      </c>
      <c r="BG268" s="276">
        <f>SUMIFS('PCO Log'!$E91:$SJ91,'PCO Log'!$E$8:$SJ$8,'Graph Data'!BG$187,'PCO Log'!$E$4:$SJ$4,"&lt;&gt;Bid Package")</f>
        <v>0</v>
      </c>
      <c r="BH268" s="276">
        <f>SUMIFS('PCO Log'!$E91:$SJ91,'PCO Log'!$E$8:$SJ$8,'Graph Data'!BH$187,'PCO Log'!$E$4:$SJ$4,"&lt;&gt;Bid Package")</f>
        <v>0</v>
      </c>
      <c r="BI268" s="276">
        <f>SUMIFS('PCO Log'!$E91:$SJ91,'PCO Log'!$E$8:$SJ$8,'Graph Data'!BI$187,'PCO Log'!$E$4:$SJ$4,"&lt;&gt;Bid Package")</f>
        <v>0</v>
      </c>
      <c r="BJ268" s="276">
        <f>SUMIFS('PCO Log'!$E91:$SJ91,'PCO Log'!$E$8:$SJ$8,'Graph Data'!BJ$187,'PCO Log'!$E$4:$SJ$4,"&lt;&gt;Bid Package")</f>
        <v>0</v>
      </c>
      <c r="BK268" s="276">
        <f>SUMIFS('PCO Log'!$E91:$SJ91,'PCO Log'!$E$8:$SJ$8,'Graph Data'!BK$187,'PCO Log'!$E$4:$SJ$4,"&lt;&gt;Bid Package")</f>
        <v>0</v>
      </c>
      <c r="BL268" s="276">
        <f>SUMIFS('PCO Log'!$E91:$SJ91,'PCO Log'!$E$8:$SJ$8,'Graph Data'!BL$187,'PCO Log'!$E$4:$SJ$4,"&lt;&gt;Bid Package")</f>
        <v>0</v>
      </c>
      <c r="BM268" s="276">
        <f>SUMIFS('PCO Log'!$E91:$SJ91,'PCO Log'!$E$8:$SJ$8,'Graph Data'!BM$187,'PCO Log'!$E$4:$SJ$4,"&lt;&gt;Bid Package")</f>
        <v>0</v>
      </c>
      <c r="BN268" s="276">
        <f>SUMIFS('PCO Log'!$E91:$SJ91,'PCO Log'!$E$8:$SJ$8,'Graph Data'!BN$187,'PCO Log'!$E$4:$SJ$4,"&lt;&gt;Bid Package")</f>
        <v>0</v>
      </c>
      <c r="BO268" s="276">
        <f>SUMIFS('PCO Log'!$E91:$SJ91,'PCO Log'!$E$8:$SJ$8,'Graph Data'!BO$187,'PCO Log'!$E$4:$SJ$4,"&lt;&gt;Bid Package")</f>
        <v>0</v>
      </c>
      <c r="BP268" s="276">
        <f>SUMIFS('PCO Log'!$E91:$SJ91,'PCO Log'!$E$8:$SJ$8,'Graph Data'!BP$187,'PCO Log'!$E$4:$SJ$4,"&lt;&gt;Bid Package")</f>
        <v>0</v>
      </c>
      <c r="BQ268" s="276">
        <f>SUMIFS('PCO Log'!$E91:$SJ91,'PCO Log'!$E$8:$SJ$8,'Graph Data'!BQ$187,'PCO Log'!$E$4:$SJ$4,"&lt;&gt;Bid Package")</f>
        <v>0</v>
      </c>
      <c r="BR268" s="276">
        <f>SUMIFS('PCO Log'!$E91:$SJ91,'PCO Log'!$E$8:$SJ$8,'Graph Data'!BR$187,'PCO Log'!$E$4:$SJ$4,"&lt;&gt;Bid Package")</f>
        <v>0</v>
      </c>
      <c r="BS268" s="276">
        <f>SUMIFS('PCO Log'!$E91:$SJ91,'PCO Log'!$E$8:$SJ$8,'Graph Data'!BS$187,'PCO Log'!$E$4:$SJ$4,"&lt;&gt;Bid Package")</f>
        <v>0</v>
      </c>
      <c r="BT268" s="276">
        <f>SUMIFS('PCO Log'!$E91:$SJ91,'PCO Log'!$E$8:$SJ$8,'Graph Data'!BT$187,'PCO Log'!$E$4:$SJ$4,"&lt;&gt;Bid Package")</f>
        <v>0</v>
      </c>
      <c r="BU268" s="276">
        <f>SUMIFS('PCO Log'!$E91:$SJ91,'PCO Log'!$E$8:$SJ$8,'Graph Data'!BU$187,'PCO Log'!$E$4:$SJ$4,"&lt;&gt;Bid Package")</f>
        <v>0</v>
      </c>
      <c r="BV268" s="276">
        <f>SUMIFS('PCO Log'!$E91:$SJ91,'PCO Log'!$E$8:$SJ$8,'Graph Data'!BV$187,'PCO Log'!$E$4:$SJ$4,"&lt;&gt;Bid Package")</f>
        <v>0</v>
      </c>
      <c r="BW268" s="276">
        <f>SUMIFS('PCO Log'!$E91:$SJ91,'PCO Log'!$E$8:$SJ$8,'Graph Data'!BW$187,'PCO Log'!$E$4:$SJ$4,"&lt;&gt;Bid Package")</f>
        <v>0</v>
      </c>
    </row>
    <row r="269" spans="1:75" x14ac:dyDescent="0.25">
      <c r="A269" s="273" t="s">
        <v>630</v>
      </c>
      <c r="B269" s="273">
        <f>'PCO Log'!JL6</f>
        <v>0</v>
      </c>
      <c r="C269" s="273">
        <f>'PCO Log'!JL4</f>
        <v>0</v>
      </c>
      <c r="D269" s="273">
        <f>'PCO Log'!JL7</f>
        <v>0</v>
      </c>
      <c r="E269" s="273">
        <f>'PCO Log'!JL3</f>
        <v>0</v>
      </c>
      <c r="F269" s="276">
        <f>'PCO Log'!JL9</f>
        <v>0</v>
      </c>
      <c r="G269" s="277">
        <f>'PCO Log'!JL5</f>
        <v>0</v>
      </c>
      <c r="J269" s="279"/>
      <c r="O269" s="273" t="str">
        <f t="shared" si="4"/>
        <v>Site Utilities</v>
      </c>
      <c r="P269" s="276">
        <f>SUMIFS('PCO Log'!$E92:$SJ92,'PCO Log'!$E$8:$SJ$8,'Graph Data'!P$187,'PCO Log'!$E$4:$SJ$4,"&lt;&gt;Bid Package")</f>
        <v>0</v>
      </c>
      <c r="Q269" s="276">
        <f>SUMIFS('PCO Log'!$E92:$SJ92,'PCO Log'!$E$8:$SJ$8,'Graph Data'!Q$187,'PCO Log'!$E$4:$SJ$4,"&lt;&gt;Bid Package")</f>
        <v>0</v>
      </c>
      <c r="R269" s="276">
        <f>SUMIFS('PCO Log'!$E92:$SJ92,'PCO Log'!$E$8:$SJ$8,'Graph Data'!R$187,'PCO Log'!$E$4:$SJ$4,"&lt;&gt;Bid Package")</f>
        <v>0</v>
      </c>
      <c r="S269" s="276">
        <f>SUMIFS('PCO Log'!$E92:$SJ92,'PCO Log'!$E$8:$SJ$8,'Graph Data'!S$187,'PCO Log'!$E$4:$SJ$4,"&lt;&gt;Bid Package")</f>
        <v>0</v>
      </c>
      <c r="T269" s="276">
        <f>SUMIFS('PCO Log'!$E92:$SJ92,'PCO Log'!$E$8:$SJ$8,'Graph Data'!T$187,'PCO Log'!$E$4:$SJ$4,"&lt;&gt;Bid Package")</f>
        <v>0</v>
      </c>
      <c r="U269" s="276">
        <f>SUMIFS('PCO Log'!$E92:$SJ92,'PCO Log'!$E$8:$SJ$8,'Graph Data'!U$187,'PCO Log'!$E$4:$SJ$4,"&lt;&gt;Bid Package")</f>
        <v>0</v>
      </c>
      <c r="V269" s="276">
        <f>SUMIFS('PCO Log'!$E92:$SJ92,'PCO Log'!$E$8:$SJ$8,'Graph Data'!V$187,'PCO Log'!$E$4:$SJ$4,"&lt;&gt;Bid Package")</f>
        <v>0</v>
      </c>
      <c r="W269" s="276">
        <f>SUMIFS('PCO Log'!$E92:$SJ92,'PCO Log'!$E$8:$SJ$8,'Graph Data'!W$187,'PCO Log'!$E$4:$SJ$4,"&lt;&gt;Bid Package")</f>
        <v>0</v>
      </c>
      <c r="X269" s="276">
        <f>SUMIFS('PCO Log'!$E92:$SJ92,'PCO Log'!$E$8:$SJ$8,'Graph Data'!X$187,'PCO Log'!$E$4:$SJ$4,"&lt;&gt;Bid Package")</f>
        <v>0</v>
      </c>
      <c r="Y269" s="276">
        <f>SUMIFS('PCO Log'!$E92:$SJ92,'PCO Log'!$E$8:$SJ$8,'Graph Data'!Y$187,'PCO Log'!$E$4:$SJ$4,"&lt;&gt;Bid Package")</f>
        <v>0</v>
      </c>
      <c r="Z269" s="276">
        <f>SUMIFS('PCO Log'!$E92:$SJ92,'PCO Log'!$E$8:$SJ$8,'Graph Data'!Z$187,'PCO Log'!$E$4:$SJ$4,"&lt;&gt;Bid Package")</f>
        <v>0</v>
      </c>
      <c r="AA269" s="276">
        <f>SUMIFS('PCO Log'!$E92:$SJ92,'PCO Log'!$E$8:$SJ$8,'Graph Data'!AA$187,'PCO Log'!$E$4:$SJ$4,"&lt;&gt;Bid Package")</f>
        <v>0</v>
      </c>
      <c r="AB269" s="276">
        <f>SUMIFS('PCO Log'!$E92:$SJ92,'PCO Log'!$E$8:$SJ$8,'Graph Data'!AB$187,'PCO Log'!$E$4:$SJ$4,"&lt;&gt;Bid Package")</f>
        <v>0</v>
      </c>
      <c r="AC269" s="276">
        <f>SUMIFS('PCO Log'!$E92:$SJ92,'PCO Log'!$E$8:$SJ$8,'Graph Data'!AC$187,'PCO Log'!$E$4:$SJ$4,"&lt;&gt;Bid Package")</f>
        <v>0</v>
      </c>
      <c r="AD269" s="276">
        <f>SUMIFS('PCO Log'!$E92:$SJ92,'PCO Log'!$E$8:$SJ$8,'Graph Data'!AD$187,'PCO Log'!$E$4:$SJ$4,"&lt;&gt;Bid Package")</f>
        <v>0</v>
      </c>
      <c r="AE269" s="276">
        <f>SUMIFS('PCO Log'!$E92:$SJ92,'PCO Log'!$E$8:$SJ$8,'Graph Data'!AE$187,'PCO Log'!$E$4:$SJ$4,"&lt;&gt;Bid Package")</f>
        <v>0</v>
      </c>
      <c r="AF269" s="276">
        <f>SUMIFS('PCO Log'!$E92:$SJ92,'PCO Log'!$E$8:$SJ$8,'Graph Data'!AF$187,'PCO Log'!$E$4:$SJ$4,"&lt;&gt;Bid Package")</f>
        <v>0</v>
      </c>
      <c r="AG269" s="276">
        <f>SUMIFS('PCO Log'!$E92:$SJ92,'PCO Log'!$E$8:$SJ$8,'Graph Data'!AG$187,'PCO Log'!$E$4:$SJ$4,"&lt;&gt;Bid Package")</f>
        <v>0</v>
      </c>
      <c r="AH269" s="276">
        <f>SUMIFS('PCO Log'!$E92:$SJ92,'PCO Log'!$E$8:$SJ$8,'Graph Data'!AH$187,'PCO Log'!$E$4:$SJ$4,"&lt;&gt;Bid Package")</f>
        <v>0</v>
      </c>
      <c r="AI269" s="276">
        <f>SUMIFS('PCO Log'!$E92:$SJ92,'PCO Log'!$E$8:$SJ$8,'Graph Data'!AI$187,'PCO Log'!$E$4:$SJ$4,"&lt;&gt;Bid Package")</f>
        <v>0</v>
      </c>
      <c r="AJ269" s="276">
        <f>SUMIFS('PCO Log'!$E92:$SJ92,'PCO Log'!$E$8:$SJ$8,'Graph Data'!AJ$187,'PCO Log'!$E$4:$SJ$4,"&lt;&gt;Bid Package")</f>
        <v>0</v>
      </c>
      <c r="AK269" s="276">
        <f>SUMIFS('PCO Log'!$E92:$SJ92,'PCO Log'!$E$8:$SJ$8,'Graph Data'!AK$187,'PCO Log'!$E$4:$SJ$4,"&lt;&gt;Bid Package")</f>
        <v>0</v>
      </c>
      <c r="AL269" s="276">
        <f>SUMIFS('PCO Log'!$E92:$SJ92,'PCO Log'!$E$8:$SJ$8,'Graph Data'!AL$187,'PCO Log'!$E$4:$SJ$4,"&lt;&gt;Bid Package")</f>
        <v>0</v>
      </c>
      <c r="AM269" s="276">
        <f>SUMIFS('PCO Log'!$E92:$SJ92,'PCO Log'!$E$8:$SJ$8,'Graph Data'!AM$187,'PCO Log'!$E$4:$SJ$4,"&lt;&gt;Bid Package")</f>
        <v>0</v>
      </c>
      <c r="AN269" s="276">
        <f>SUMIFS('PCO Log'!$E92:$SJ92,'PCO Log'!$E$8:$SJ$8,'Graph Data'!AN$187,'PCO Log'!$E$4:$SJ$4,"&lt;&gt;Bid Package")</f>
        <v>0</v>
      </c>
      <c r="AO269" s="276">
        <f>SUMIFS('PCO Log'!$E92:$SJ92,'PCO Log'!$E$8:$SJ$8,'Graph Data'!AO$187,'PCO Log'!$E$4:$SJ$4,"&lt;&gt;Bid Package")</f>
        <v>0</v>
      </c>
      <c r="AP269" s="276">
        <f>SUMIFS('PCO Log'!$E92:$SJ92,'PCO Log'!$E$8:$SJ$8,'Graph Data'!AP$187,'PCO Log'!$E$4:$SJ$4,"&lt;&gt;Bid Package")</f>
        <v>0</v>
      </c>
      <c r="AQ269" s="276">
        <f>SUMIFS('PCO Log'!$E92:$SJ92,'PCO Log'!$E$8:$SJ$8,'Graph Data'!AQ$187,'PCO Log'!$E$4:$SJ$4,"&lt;&gt;Bid Package")</f>
        <v>0</v>
      </c>
      <c r="AR269" s="276">
        <f>SUMIFS('PCO Log'!$E92:$SJ92,'PCO Log'!$E$8:$SJ$8,'Graph Data'!AR$187,'PCO Log'!$E$4:$SJ$4,"&lt;&gt;Bid Package")</f>
        <v>0</v>
      </c>
      <c r="AS269" s="276">
        <f>SUMIFS('PCO Log'!$E92:$SJ92,'PCO Log'!$E$8:$SJ$8,'Graph Data'!AS$187,'PCO Log'!$E$4:$SJ$4,"&lt;&gt;Bid Package")</f>
        <v>0</v>
      </c>
      <c r="AT269" s="276">
        <f>SUMIFS('PCO Log'!$E92:$SJ92,'PCO Log'!$E$8:$SJ$8,'Graph Data'!AT$187,'PCO Log'!$E$4:$SJ$4,"&lt;&gt;Bid Package")</f>
        <v>0</v>
      </c>
      <c r="AU269" s="276">
        <f>SUMIFS('PCO Log'!$E92:$SJ92,'PCO Log'!$E$8:$SJ$8,'Graph Data'!AU$187,'PCO Log'!$E$4:$SJ$4,"&lt;&gt;Bid Package")</f>
        <v>0</v>
      </c>
      <c r="AV269" s="276">
        <f>SUMIFS('PCO Log'!$E92:$SJ92,'PCO Log'!$E$8:$SJ$8,'Graph Data'!AV$187,'PCO Log'!$E$4:$SJ$4,"&lt;&gt;Bid Package")</f>
        <v>0</v>
      </c>
      <c r="AW269" s="276">
        <f>SUMIFS('PCO Log'!$E92:$SJ92,'PCO Log'!$E$8:$SJ$8,'Graph Data'!AW$187,'PCO Log'!$E$4:$SJ$4,"&lt;&gt;Bid Package")</f>
        <v>0</v>
      </c>
      <c r="AX269" s="276">
        <f>SUMIFS('PCO Log'!$E92:$SJ92,'PCO Log'!$E$8:$SJ$8,'Graph Data'!AX$187,'PCO Log'!$E$4:$SJ$4,"&lt;&gt;Bid Package")</f>
        <v>0</v>
      </c>
      <c r="AY269" s="276">
        <f>SUMIFS('PCO Log'!$E92:$SJ92,'PCO Log'!$E$8:$SJ$8,'Graph Data'!AY$187,'PCO Log'!$E$4:$SJ$4,"&lt;&gt;Bid Package")</f>
        <v>0</v>
      </c>
      <c r="AZ269" s="276">
        <f>SUMIFS('PCO Log'!$E92:$SJ92,'PCO Log'!$E$8:$SJ$8,'Graph Data'!AZ$187,'PCO Log'!$E$4:$SJ$4,"&lt;&gt;Bid Package")</f>
        <v>0</v>
      </c>
      <c r="BA269" s="276">
        <f>SUMIFS('PCO Log'!$E92:$SJ92,'PCO Log'!$E$8:$SJ$8,'Graph Data'!BA$187,'PCO Log'!$E$4:$SJ$4,"&lt;&gt;Bid Package")</f>
        <v>0</v>
      </c>
      <c r="BB269" s="276">
        <f>SUMIFS('PCO Log'!$E92:$SJ92,'PCO Log'!$E$8:$SJ$8,'Graph Data'!BB$187,'PCO Log'!$E$4:$SJ$4,"&lt;&gt;Bid Package")</f>
        <v>0</v>
      </c>
      <c r="BC269" s="276">
        <f>SUMIFS('PCO Log'!$E92:$SJ92,'PCO Log'!$E$8:$SJ$8,'Graph Data'!BC$187,'PCO Log'!$E$4:$SJ$4,"&lt;&gt;Bid Package")</f>
        <v>0</v>
      </c>
      <c r="BD269" s="276">
        <f>SUMIFS('PCO Log'!$E92:$SJ92,'PCO Log'!$E$8:$SJ$8,'Graph Data'!BD$187,'PCO Log'!$E$4:$SJ$4,"&lt;&gt;Bid Package")</f>
        <v>0</v>
      </c>
      <c r="BE269" s="276">
        <f>SUMIFS('PCO Log'!$E92:$SJ92,'PCO Log'!$E$8:$SJ$8,'Graph Data'!BE$187,'PCO Log'!$E$4:$SJ$4,"&lt;&gt;Bid Package")</f>
        <v>0</v>
      </c>
      <c r="BF269" s="276">
        <f>SUMIFS('PCO Log'!$E92:$SJ92,'PCO Log'!$E$8:$SJ$8,'Graph Data'!BF$187,'PCO Log'!$E$4:$SJ$4,"&lt;&gt;Bid Package")</f>
        <v>0</v>
      </c>
      <c r="BG269" s="276">
        <f>SUMIFS('PCO Log'!$E92:$SJ92,'PCO Log'!$E$8:$SJ$8,'Graph Data'!BG$187,'PCO Log'!$E$4:$SJ$4,"&lt;&gt;Bid Package")</f>
        <v>0</v>
      </c>
      <c r="BH269" s="276">
        <f>SUMIFS('PCO Log'!$E92:$SJ92,'PCO Log'!$E$8:$SJ$8,'Graph Data'!BH$187,'PCO Log'!$E$4:$SJ$4,"&lt;&gt;Bid Package")</f>
        <v>0</v>
      </c>
      <c r="BI269" s="276">
        <f>SUMIFS('PCO Log'!$E92:$SJ92,'PCO Log'!$E$8:$SJ$8,'Graph Data'!BI$187,'PCO Log'!$E$4:$SJ$4,"&lt;&gt;Bid Package")</f>
        <v>0</v>
      </c>
      <c r="BJ269" s="276">
        <f>SUMIFS('PCO Log'!$E92:$SJ92,'PCO Log'!$E$8:$SJ$8,'Graph Data'!BJ$187,'PCO Log'!$E$4:$SJ$4,"&lt;&gt;Bid Package")</f>
        <v>0</v>
      </c>
      <c r="BK269" s="276">
        <f>SUMIFS('PCO Log'!$E92:$SJ92,'PCO Log'!$E$8:$SJ$8,'Graph Data'!BK$187,'PCO Log'!$E$4:$SJ$4,"&lt;&gt;Bid Package")</f>
        <v>0</v>
      </c>
      <c r="BL269" s="276">
        <f>SUMIFS('PCO Log'!$E92:$SJ92,'PCO Log'!$E$8:$SJ$8,'Graph Data'!BL$187,'PCO Log'!$E$4:$SJ$4,"&lt;&gt;Bid Package")</f>
        <v>0</v>
      </c>
      <c r="BM269" s="276">
        <f>SUMIFS('PCO Log'!$E92:$SJ92,'PCO Log'!$E$8:$SJ$8,'Graph Data'!BM$187,'PCO Log'!$E$4:$SJ$4,"&lt;&gt;Bid Package")</f>
        <v>0</v>
      </c>
      <c r="BN269" s="276">
        <f>SUMIFS('PCO Log'!$E92:$SJ92,'PCO Log'!$E$8:$SJ$8,'Graph Data'!BN$187,'PCO Log'!$E$4:$SJ$4,"&lt;&gt;Bid Package")</f>
        <v>0</v>
      </c>
      <c r="BO269" s="276">
        <f>SUMIFS('PCO Log'!$E92:$SJ92,'PCO Log'!$E$8:$SJ$8,'Graph Data'!BO$187,'PCO Log'!$E$4:$SJ$4,"&lt;&gt;Bid Package")</f>
        <v>0</v>
      </c>
      <c r="BP269" s="276">
        <f>SUMIFS('PCO Log'!$E92:$SJ92,'PCO Log'!$E$8:$SJ$8,'Graph Data'!BP$187,'PCO Log'!$E$4:$SJ$4,"&lt;&gt;Bid Package")</f>
        <v>0</v>
      </c>
      <c r="BQ269" s="276">
        <f>SUMIFS('PCO Log'!$E92:$SJ92,'PCO Log'!$E$8:$SJ$8,'Graph Data'!BQ$187,'PCO Log'!$E$4:$SJ$4,"&lt;&gt;Bid Package")</f>
        <v>0</v>
      </c>
      <c r="BR269" s="276">
        <f>SUMIFS('PCO Log'!$E92:$SJ92,'PCO Log'!$E$8:$SJ$8,'Graph Data'!BR$187,'PCO Log'!$E$4:$SJ$4,"&lt;&gt;Bid Package")</f>
        <v>0</v>
      </c>
      <c r="BS269" s="276">
        <f>SUMIFS('PCO Log'!$E92:$SJ92,'PCO Log'!$E$8:$SJ$8,'Graph Data'!BS$187,'PCO Log'!$E$4:$SJ$4,"&lt;&gt;Bid Package")</f>
        <v>0</v>
      </c>
      <c r="BT269" s="276">
        <f>SUMIFS('PCO Log'!$E92:$SJ92,'PCO Log'!$E$8:$SJ$8,'Graph Data'!BT$187,'PCO Log'!$E$4:$SJ$4,"&lt;&gt;Bid Package")</f>
        <v>0</v>
      </c>
      <c r="BU269" s="276">
        <f>SUMIFS('PCO Log'!$E92:$SJ92,'PCO Log'!$E$8:$SJ$8,'Graph Data'!BU$187,'PCO Log'!$E$4:$SJ$4,"&lt;&gt;Bid Package")</f>
        <v>0</v>
      </c>
      <c r="BV269" s="276">
        <f>SUMIFS('PCO Log'!$E92:$SJ92,'PCO Log'!$E$8:$SJ$8,'Graph Data'!BV$187,'PCO Log'!$E$4:$SJ$4,"&lt;&gt;Bid Package")</f>
        <v>0</v>
      </c>
      <c r="BW269" s="276">
        <f>SUMIFS('PCO Log'!$E92:$SJ92,'PCO Log'!$E$8:$SJ$8,'Graph Data'!BW$187,'PCO Log'!$E$4:$SJ$4,"&lt;&gt;Bid Package")</f>
        <v>0</v>
      </c>
    </row>
    <row r="270" spans="1:75" x14ac:dyDescent="0.25">
      <c r="A270" s="273" t="s">
        <v>631</v>
      </c>
      <c r="B270" s="273">
        <f>'PCO Log'!JM6</f>
        <v>0</v>
      </c>
      <c r="C270" s="273">
        <f>'PCO Log'!JM4</f>
        <v>0</v>
      </c>
      <c r="D270" s="273">
        <f>'PCO Log'!JM7</f>
        <v>0</v>
      </c>
      <c r="E270" s="273">
        <f>'PCO Log'!JM3</f>
        <v>0</v>
      </c>
      <c r="F270" s="276">
        <f>'PCO Log'!JM9</f>
        <v>0</v>
      </c>
      <c r="G270" s="277">
        <f>'PCO Log'!JM5</f>
        <v>0</v>
      </c>
      <c r="J270" s="279"/>
      <c r="O270" s="273" t="str">
        <f t="shared" si="4"/>
        <v>Underground Storm Retention Sys</v>
      </c>
      <c r="P270" s="276">
        <f>SUMIFS('PCO Log'!$E93:$SJ93,'PCO Log'!$E$8:$SJ$8,'Graph Data'!P$187,'PCO Log'!$E$4:$SJ$4,"&lt;&gt;Bid Package")</f>
        <v>0</v>
      </c>
      <c r="Q270" s="276">
        <f>SUMIFS('PCO Log'!$E93:$SJ93,'PCO Log'!$E$8:$SJ$8,'Graph Data'!Q$187,'PCO Log'!$E$4:$SJ$4,"&lt;&gt;Bid Package")</f>
        <v>0</v>
      </c>
      <c r="R270" s="276">
        <f>SUMIFS('PCO Log'!$E93:$SJ93,'PCO Log'!$E$8:$SJ$8,'Graph Data'!R$187,'PCO Log'!$E$4:$SJ$4,"&lt;&gt;Bid Package")</f>
        <v>0</v>
      </c>
      <c r="S270" s="276">
        <f>SUMIFS('PCO Log'!$E93:$SJ93,'PCO Log'!$E$8:$SJ$8,'Graph Data'!S$187,'PCO Log'!$E$4:$SJ$4,"&lt;&gt;Bid Package")</f>
        <v>0</v>
      </c>
      <c r="T270" s="276">
        <f>SUMIFS('PCO Log'!$E93:$SJ93,'PCO Log'!$E$8:$SJ$8,'Graph Data'!T$187,'PCO Log'!$E$4:$SJ$4,"&lt;&gt;Bid Package")</f>
        <v>0</v>
      </c>
      <c r="U270" s="276">
        <f>SUMIFS('PCO Log'!$E93:$SJ93,'PCO Log'!$E$8:$SJ$8,'Graph Data'!U$187,'PCO Log'!$E$4:$SJ$4,"&lt;&gt;Bid Package")</f>
        <v>0</v>
      </c>
      <c r="V270" s="276">
        <f>SUMIFS('PCO Log'!$E93:$SJ93,'PCO Log'!$E$8:$SJ$8,'Graph Data'!V$187,'PCO Log'!$E$4:$SJ$4,"&lt;&gt;Bid Package")</f>
        <v>0</v>
      </c>
      <c r="W270" s="276">
        <f>SUMIFS('PCO Log'!$E93:$SJ93,'PCO Log'!$E$8:$SJ$8,'Graph Data'!W$187,'PCO Log'!$E$4:$SJ$4,"&lt;&gt;Bid Package")</f>
        <v>0</v>
      </c>
      <c r="X270" s="276">
        <f>SUMIFS('PCO Log'!$E93:$SJ93,'PCO Log'!$E$8:$SJ$8,'Graph Data'!X$187,'PCO Log'!$E$4:$SJ$4,"&lt;&gt;Bid Package")</f>
        <v>0</v>
      </c>
      <c r="Y270" s="276">
        <f>SUMIFS('PCO Log'!$E93:$SJ93,'PCO Log'!$E$8:$SJ$8,'Graph Data'!Y$187,'PCO Log'!$E$4:$SJ$4,"&lt;&gt;Bid Package")</f>
        <v>0</v>
      </c>
      <c r="Z270" s="276">
        <f>SUMIFS('PCO Log'!$E93:$SJ93,'PCO Log'!$E$8:$SJ$8,'Graph Data'!Z$187,'PCO Log'!$E$4:$SJ$4,"&lt;&gt;Bid Package")</f>
        <v>0</v>
      </c>
      <c r="AA270" s="276">
        <f>SUMIFS('PCO Log'!$E93:$SJ93,'PCO Log'!$E$8:$SJ$8,'Graph Data'!AA$187,'PCO Log'!$E$4:$SJ$4,"&lt;&gt;Bid Package")</f>
        <v>0</v>
      </c>
      <c r="AB270" s="276">
        <f>SUMIFS('PCO Log'!$E93:$SJ93,'PCO Log'!$E$8:$SJ$8,'Graph Data'!AB$187,'PCO Log'!$E$4:$SJ$4,"&lt;&gt;Bid Package")</f>
        <v>0</v>
      </c>
      <c r="AC270" s="276">
        <f>SUMIFS('PCO Log'!$E93:$SJ93,'PCO Log'!$E$8:$SJ$8,'Graph Data'!AC$187,'PCO Log'!$E$4:$SJ$4,"&lt;&gt;Bid Package")</f>
        <v>0</v>
      </c>
      <c r="AD270" s="276">
        <f>SUMIFS('PCO Log'!$E93:$SJ93,'PCO Log'!$E$8:$SJ$8,'Graph Data'!AD$187,'PCO Log'!$E$4:$SJ$4,"&lt;&gt;Bid Package")</f>
        <v>0</v>
      </c>
      <c r="AE270" s="276">
        <f>SUMIFS('PCO Log'!$E93:$SJ93,'PCO Log'!$E$8:$SJ$8,'Graph Data'!AE$187,'PCO Log'!$E$4:$SJ$4,"&lt;&gt;Bid Package")</f>
        <v>0</v>
      </c>
      <c r="AF270" s="276">
        <f>SUMIFS('PCO Log'!$E93:$SJ93,'PCO Log'!$E$8:$SJ$8,'Graph Data'!AF$187,'PCO Log'!$E$4:$SJ$4,"&lt;&gt;Bid Package")</f>
        <v>0</v>
      </c>
      <c r="AG270" s="276">
        <f>SUMIFS('PCO Log'!$E93:$SJ93,'PCO Log'!$E$8:$SJ$8,'Graph Data'!AG$187,'PCO Log'!$E$4:$SJ$4,"&lt;&gt;Bid Package")</f>
        <v>0</v>
      </c>
      <c r="AH270" s="276">
        <f>SUMIFS('PCO Log'!$E93:$SJ93,'PCO Log'!$E$8:$SJ$8,'Graph Data'!AH$187,'PCO Log'!$E$4:$SJ$4,"&lt;&gt;Bid Package")</f>
        <v>0</v>
      </c>
      <c r="AI270" s="276">
        <f>SUMIFS('PCO Log'!$E93:$SJ93,'PCO Log'!$E$8:$SJ$8,'Graph Data'!AI$187,'PCO Log'!$E$4:$SJ$4,"&lt;&gt;Bid Package")</f>
        <v>0</v>
      </c>
      <c r="AJ270" s="276">
        <f>SUMIFS('PCO Log'!$E93:$SJ93,'PCO Log'!$E$8:$SJ$8,'Graph Data'!AJ$187,'PCO Log'!$E$4:$SJ$4,"&lt;&gt;Bid Package")</f>
        <v>0</v>
      </c>
      <c r="AK270" s="276">
        <f>SUMIFS('PCO Log'!$E93:$SJ93,'PCO Log'!$E$8:$SJ$8,'Graph Data'!AK$187,'PCO Log'!$E$4:$SJ$4,"&lt;&gt;Bid Package")</f>
        <v>0</v>
      </c>
      <c r="AL270" s="276">
        <f>SUMIFS('PCO Log'!$E93:$SJ93,'PCO Log'!$E$8:$SJ$8,'Graph Data'!AL$187,'PCO Log'!$E$4:$SJ$4,"&lt;&gt;Bid Package")</f>
        <v>0</v>
      </c>
      <c r="AM270" s="276">
        <f>SUMIFS('PCO Log'!$E93:$SJ93,'PCO Log'!$E$8:$SJ$8,'Graph Data'!AM$187,'PCO Log'!$E$4:$SJ$4,"&lt;&gt;Bid Package")</f>
        <v>0</v>
      </c>
      <c r="AN270" s="276">
        <f>SUMIFS('PCO Log'!$E93:$SJ93,'PCO Log'!$E$8:$SJ$8,'Graph Data'!AN$187,'PCO Log'!$E$4:$SJ$4,"&lt;&gt;Bid Package")</f>
        <v>0</v>
      </c>
      <c r="AO270" s="276">
        <f>SUMIFS('PCO Log'!$E93:$SJ93,'PCO Log'!$E$8:$SJ$8,'Graph Data'!AO$187,'PCO Log'!$E$4:$SJ$4,"&lt;&gt;Bid Package")</f>
        <v>0</v>
      </c>
      <c r="AP270" s="276">
        <f>SUMIFS('PCO Log'!$E93:$SJ93,'PCO Log'!$E$8:$SJ$8,'Graph Data'!AP$187,'PCO Log'!$E$4:$SJ$4,"&lt;&gt;Bid Package")</f>
        <v>0</v>
      </c>
      <c r="AQ270" s="276">
        <f>SUMIFS('PCO Log'!$E93:$SJ93,'PCO Log'!$E$8:$SJ$8,'Graph Data'!AQ$187,'PCO Log'!$E$4:$SJ$4,"&lt;&gt;Bid Package")</f>
        <v>0</v>
      </c>
      <c r="AR270" s="276">
        <f>SUMIFS('PCO Log'!$E93:$SJ93,'PCO Log'!$E$8:$SJ$8,'Graph Data'!AR$187,'PCO Log'!$E$4:$SJ$4,"&lt;&gt;Bid Package")</f>
        <v>0</v>
      </c>
      <c r="AS270" s="276">
        <f>SUMIFS('PCO Log'!$E93:$SJ93,'PCO Log'!$E$8:$SJ$8,'Graph Data'!AS$187,'PCO Log'!$E$4:$SJ$4,"&lt;&gt;Bid Package")</f>
        <v>0</v>
      </c>
      <c r="AT270" s="276">
        <f>SUMIFS('PCO Log'!$E93:$SJ93,'PCO Log'!$E$8:$SJ$8,'Graph Data'!AT$187,'PCO Log'!$E$4:$SJ$4,"&lt;&gt;Bid Package")</f>
        <v>0</v>
      </c>
      <c r="AU270" s="276">
        <f>SUMIFS('PCO Log'!$E93:$SJ93,'PCO Log'!$E$8:$SJ$8,'Graph Data'!AU$187,'PCO Log'!$E$4:$SJ$4,"&lt;&gt;Bid Package")</f>
        <v>0</v>
      </c>
      <c r="AV270" s="276">
        <f>SUMIFS('PCO Log'!$E93:$SJ93,'PCO Log'!$E$8:$SJ$8,'Graph Data'!AV$187,'PCO Log'!$E$4:$SJ$4,"&lt;&gt;Bid Package")</f>
        <v>0</v>
      </c>
      <c r="AW270" s="276">
        <f>SUMIFS('PCO Log'!$E93:$SJ93,'PCO Log'!$E$8:$SJ$8,'Graph Data'!AW$187,'PCO Log'!$E$4:$SJ$4,"&lt;&gt;Bid Package")</f>
        <v>0</v>
      </c>
      <c r="AX270" s="276">
        <f>SUMIFS('PCO Log'!$E93:$SJ93,'PCO Log'!$E$8:$SJ$8,'Graph Data'!AX$187,'PCO Log'!$E$4:$SJ$4,"&lt;&gt;Bid Package")</f>
        <v>0</v>
      </c>
      <c r="AY270" s="276">
        <f>SUMIFS('PCO Log'!$E93:$SJ93,'PCO Log'!$E$8:$SJ$8,'Graph Data'!AY$187,'PCO Log'!$E$4:$SJ$4,"&lt;&gt;Bid Package")</f>
        <v>0</v>
      </c>
      <c r="AZ270" s="276">
        <f>SUMIFS('PCO Log'!$E93:$SJ93,'PCO Log'!$E$8:$SJ$8,'Graph Data'!AZ$187,'PCO Log'!$E$4:$SJ$4,"&lt;&gt;Bid Package")</f>
        <v>0</v>
      </c>
      <c r="BA270" s="276">
        <f>SUMIFS('PCO Log'!$E93:$SJ93,'PCO Log'!$E$8:$SJ$8,'Graph Data'!BA$187,'PCO Log'!$E$4:$SJ$4,"&lt;&gt;Bid Package")</f>
        <v>0</v>
      </c>
      <c r="BB270" s="276">
        <f>SUMIFS('PCO Log'!$E93:$SJ93,'PCO Log'!$E$8:$SJ$8,'Graph Data'!BB$187,'PCO Log'!$E$4:$SJ$4,"&lt;&gt;Bid Package")</f>
        <v>0</v>
      </c>
      <c r="BC270" s="276">
        <f>SUMIFS('PCO Log'!$E93:$SJ93,'PCO Log'!$E$8:$SJ$8,'Graph Data'!BC$187,'PCO Log'!$E$4:$SJ$4,"&lt;&gt;Bid Package")</f>
        <v>0</v>
      </c>
      <c r="BD270" s="276">
        <f>SUMIFS('PCO Log'!$E93:$SJ93,'PCO Log'!$E$8:$SJ$8,'Graph Data'!BD$187,'PCO Log'!$E$4:$SJ$4,"&lt;&gt;Bid Package")</f>
        <v>0</v>
      </c>
      <c r="BE270" s="276">
        <f>SUMIFS('PCO Log'!$E93:$SJ93,'PCO Log'!$E$8:$SJ$8,'Graph Data'!BE$187,'PCO Log'!$E$4:$SJ$4,"&lt;&gt;Bid Package")</f>
        <v>0</v>
      </c>
      <c r="BF270" s="276">
        <f>SUMIFS('PCO Log'!$E93:$SJ93,'PCO Log'!$E$8:$SJ$8,'Graph Data'!BF$187,'PCO Log'!$E$4:$SJ$4,"&lt;&gt;Bid Package")</f>
        <v>0</v>
      </c>
      <c r="BG270" s="276">
        <f>SUMIFS('PCO Log'!$E93:$SJ93,'PCO Log'!$E$8:$SJ$8,'Graph Data'!BG$187,'PCO Log'!$E$4:$SJ$4,"&lt;&gt;Bid Package")</f>
        <v>0</v>
      </c>
      <c r="BH270" s="276">
        <f>SUMIFS('PCO Log'!$E93:$SJ93,'PCO Log'!$E$8:$SJ$8,'Graph Data'!BH$187,'PCO Log'!$E$4:$SJ$4,"&lt;&gt;Bid Package")</f>
        <v>0</v>
      </c>
      <c r="BI270" s="276">
        <f>SUMIFS('PCO Log'!$E93:$SJ93,'PCO Log'!$E$8:$SJ$8,'Graph Data'!BI$187,'PCO Log'!$E$4:$SJ$4,"&lt;&gt;Bid Package")</f>
        <v>0</v>
      </c>
      <c r="BJ270" s="276">
        <f>SUMIFS('PCO Log'!$E93:$SJ93,'PCO Log'!$E$8:$SJ$8,'Graph Data'!BJ$187,'PCO Log'!$E$4:$SJ$4,"&lt;&gt;Bid Package")</f>
        <v>0</v>
      </c>
      <c r="BK270" s="276">
        <f>SUMIFS('PCO Log'!$E93:$SJ93,'PCO Log'!$E$8:$SJ$8,'Graph Data'!BK$187,'PCO Log'!$E$4:$SJ$4,"&lt;&gt;Bid Package")</f>
        <v>0</v>
      </c>
      <c r="BL270" s="276">
        <f>SUMIFS('PCO Log'!$E93:$SJ93,'PCO Log'!$E$8:$SJ$8,'Graph Data'!BL$187,'PCO Log'!$E$4:$SJ$4,"&lt;&gt;Bid Package")</f>
        <v>0</v>
      </c>
      <c r="BM270" s="276">
        <f>SUMIFS('PCO Log'!$E93:$SJ93,'PCO Log'!$E$8:$SJ$8,'Graph Data'!BM$187,'PCO Log'!$E$4:$SJ$4,"&lt;&gt;Bid Package")</f>
        <v>0</v>
      </c>
      <c r="BN270" s="276">
        <f>SUMIFS('PCO Log'!$E93:$SJ93,'PCO Log'!$E$8:$SJ$8,'Graph Data'!BN$187,'PCO Log'!$E$4:$SJ$4,"&lt;&gt;Bid Package")</f>
        <v>0</v>
      </c>
      <c r="BO270" s="276">
        <f>SUMIFS('PCO Log'!$E93:$SJ93,'PCO Log'!$E$8:$SJ$8,'Graph Data'!BO$187,'PCO Log'!$E$4:$SJ$4,"&lt;&gt;Bid Package")</f>
        <v>0</v>
      </c>
      <c r="BP270" s="276">
        <f>SUMIFS('PCO Log'!$E93:$SJ93,'PCO Log'!$E$8:$SJ$8,'Graph Data'!BP$187,'PCO Log'!$E$4:$SJ$4,"&lt;&gt;Bid Package")</f>
        <v>0</v>
      </c>
      <c r="BQ270" s="276">
        <f>SUMIFS('PCO Log'!$E93:$SJ93,'PCO Log'!$E$8:$SJ$8,'Graph Data'!BQ$187,'PCO Log'!$E$4:$SJ$4,"&lt;&gt;Bid Package")</f>
        <v>0</v>
      </c>
      <c r="BR270" s="276">
        <f>SUMIFS('PCO Log'!$E93:$SJ93,'PCO Log'!$E$8:$SJ$8,'Graph Data'!BR$187,'PCO Log'!$E$4:$SJ$4,"&lt;&gt;Bid Package")</f>
        <v>0</v>
      </c>
      <c r="BS270" s="276">
        <f>SUMIFS('PCO Log'!$E93:$SJ93,'PCO Log'!$E$8:$SJ$8,'Graph Data'!BS$187,'PCO Log'!$E$4:$SJ$4,"&lt;&gt;Bid Package")</f>
        <v>0</v>
      </c>
      <c r="BT270" s="276">
        <f>SUMIFS('PCO Log'!$E93:$SJ93,'PCO Log'!$E$8:$SJ$8,'Graph Data'!BT$187,'PCO Log'!$E$4:$SJ$4,"&lt;&gt;Bid Package")</f>
        <v>0</v>
      </c>
      <c r="BU270" s="276">
        <f>SUMIFS('PCO Log'!$E93:$SJ93,'PCO Log'!$E$8:$SJ$8,'Graph Data'!BU$187,'PCO Log'!$E$4:$SJ$4,"&lt;&gt;Bid Package")</f>
        <v>0</v>
      </c>
      <c r="BV270" s="276">
        <f>SUMIFS('PCO Log'!$E93:$SJ93,'PCO Log'!$E$8:$SJ$8,'Graph Data'!BV$187,'PCO Log'!$E$4:$SJ$4,"&lt;&gt;Bid Package")</f>
        <v>0</v>
      </c>
      <c r="BW270" s="276">
        <f>SUMIFS('PCO Log'!$E93:$SJ93,'PCO Log'!$E$8:$SJ$8,'Graph Data'!BW$187,'PCO Log'!$E$4:$SJ$4,"&lt;&gt;Bid Package")</f>
        <v>0</v>
      </c>
    </row>
    <row r="271" spans="1:75" x14ac:dyDescent="0.25">
      <c r="A271" s="273" t="s">
        <v>632</v>
      </c>
      <c r="B271" s="273">
        <f>'PCO Log'!JN6</f>
        <v>0</v>
      </c>
      <c r="C271" s="273">
        <f>'PCO Log'!JN4</f>
        <v>0</v>
      </c>
      <c r="D271" s="273">
        <f>'PCO Log'!JN7</f>
        <v>0</v>
      </c>
      <c r="E271" s="273">
        <f>'PCO Log'!JN3</f>
        <v>0</v>
      </c>
      <c r="F271" s="276">
        <f>'PCO Log'!JN9</f>
        <v>0</v>
      </c>
      <c r="G271" s="277">
        <f>'PCO Log'!JN5</f>
        <v>0</v>
      </c>
      <c r="J271" s="279"/>
      <c r="O271" s="273" t="str">
        <f t="shared" si="4"/>
        <v>Other - Please Specify</v>
      </c>
      <c r="P271" s="276">
        <f>SUMIFS('PCO Log'!$E94:$SJ94,'PCO Log'!$E$8:$SJ$8,'Graph Data'!P$187,'PCO Log'!$E$4:$SJ$4,"&lt;&gt;Bid Package")</f>
        <v>0</v>
      </c>
      <c r="Q271" s="276">
        <f>SUMIFS('PCO Log'!$E94:$SJ94,'PCO Log'!$E$8:$SJ$8,'Graph Data'!Q$187,'PCO Log'!$E$4:$SJ$4,"&lt;&gt;Bid Package")</f>
        <v>0</v>
      </c>
      <c r="R271" s="276">
        <f>SUMIFS('PCO Log'!$E94:$SJ94,'PCO Log'!$E$8:$SJ$8,'Graph Data'!R$187,'PCO Log'!$E$4:$SJ$4,"&lt;&gt;Bid Package")</f>
        <v>0</v>
      </c>
      <c r="S271" s="276">
        <f>SUMIFS('PCO Log'!$E94:$SJ94,'PCO Log'!$E$8:$SJ$8,'Graph Data'!S$187,'PCO Log'!$E$4:$SJ$4,"&lt;&gt;Bid Package")</f>
        <v>0</v>
      </c>
      <c r="T271" s="276">
        <f>SUMIFS('PCO Log'!$E94:$SJ94,'PCO Log'!$E$8:$SJ$8,'Graph Data'!T$187,'PCO Log'!$E$4:$SJ$4,"&lt;&gt;Bid Package")</f>
        <v>0</v>
      </c>
      <c r="U271" s="276">
        <f>SUMIFS('PCO Log'!$E94:$SJ94,'PCO Log'!$E$8:$SJ$8,'Graph Data'!U$187,'PCO Log'!$E$4:$SJ$4,"&lt;&gt;Bid Package")</f>
        <v>0</v>
      </c>
      <c r="V271" s="276">
        <f>SUMIFS('PCO Log'!$E94:$SJ94,'PCO Log'!$E$8:$SJ$8,'Graph Data'!V$187,'PCO Log'!$E$4:$SJ$4,"&lt;&gt;Bid Package")</f>
        <v>0</v>
      </c>
      <c r="W271" s="276">
        <f>SUMIFS('PCO Log'!$E94:$SJ94,'PCO Log'!$E$8:$SJ$8,'Graph Data'!W$187,'PCO Log'!$E$4:$SJ$4,"&lt;&gt;Bid Package")</f>
        <v>0</v>
      </c>
      <c r="X271" s="276">
        <f>SUMIFS('PCO Log'!$E94:$SJ94,'PCO Log'!$E$8:$SJ$8,'Graph Data'!X$187,'PCO Log'!$E$4:$SJ$4,"&lt;&gt;Bid Package")</f>
        <v>0</v>
      </c>
      <c r="Y271" s="276">
        <f>SUMIFS('PCO Log'!$E94:$SJ94,'PCO Log'!$E$8:$SJ$8,'Graph Data'!Y$187,'PCO Log'!$E$4:$SJ$4,"&lt;&gt;Bid Package")</f>
        <v>0</v>
      </c>
      <c r="Z271" s="276">
        <f>SUMIFS('PCO Log'!$E94:$SJ94,'PCO Log'!$E$8:$SJ$8,'Graph Data'!Z$187,'PCO Log'!$E$4:$SJ$4,"&lt;&gt;Bid Package")</f>
        <v>0</v>
      </c>
      <c r="AA271" s="276">
        <f>SUMIFS('PCO Log'!$E94:$SJ94,'PCO Log'!$E$8:$SJ$8,'Graph Data'!AA$187,'PCO Log'!$E$4:$SJ$4,"&lt;&gt;Bid Package")</f>
        <v>0</v>
      </c>
      <c r="AB271" s="276">
        <f>SUMIFS('PCO Log'!$E94:$SJ94,'PCO Log'!$E$8:$SJ$8,'Graph Data'!AB$187,'PCO Log'!$E$4:$SJ$4,"&lt;&gt;Bid Package")</f>
        <v>0</v>
      </c>
      <c r="AC271" s="276">
        <f>SUMIFS('PCO Log'!$E94:$SJ94,'PCO Log'!$E$8:$SJ$8,'Graph Data'!AC$187,'PCO Log'!$E$4:$SJ$4,"&lt;&gt;Bid Package")</f>
        <v>0</v>
      </c>
      <c r="AD271" s="276">
        <f>SUMIFS('PCO Log'!$E94:$SJ94,'PCO Log'!$E$8:$SJ$8,'Graph Data'!AD$187,'PCO Log'!$E$4:$SJ$4,"&lt;&gt;Bid Package")</f>
        <v>0</v>
      </c>
      <c r="AE271" s="276">
        <f>SUMIFS('PCO Log'!$E94:$SJ94,'PCO Log'!$E$8:$SJ$8,'Graph Data'!AE$187,'PCO Log'!$E$4:$SJ$4,"&lt;&gt;Bid Package")</f>
        <v>0</v>
      </c>
      <c r="AF271" s="276">
        <f>SUMIFS('PCO Log'!$E94:$SJ94,'PCO Log'!$E$8:$SJ$8,'Graph Data'!AF$187,'PCO Log'!$E$4:$SJ$4,"&lt;&gt;Bid Package")</f>
        <v>0</v>
      </c>
      <c r="AG271" s="276">
        <f>SUMIFS('PCO Log'!$E94:$SJ94,'PCO Log'!$E$8:$SJ$8,'Graph Data'!AG$187,'PCO Log'!$E$4:$SJ$4,"&lt;&gt;Bid Package")</f>
        <v>0</v>
      </c>
      <c r="AH271" s="276">
        <f>SUMIFS('PCO Log'!$E94:$SJ94,'PCO Log'!$E$8:$SJ$8,'Graph Data'!AH$187,'PCO Log'!$E$4:$SJ$4,"&lt;&gt;Bid Package")</f>
        <v>0</v>
      </c>
      <c r="AI271" s="276">
        <f>SUMIFS('PCO Log'!$E94:$SJ94,'PCO Log'!$E$8:$SJ$8,'Graph Data'!AI$187,'PCO Log'!$E$4:$SJ$4,"&lt;&gt;Bid Package")</f>
        <v>0</v>
      </c>
      <c r="AJ271" s="276">
        <f>SUMIFS('PCO Log'!$E94:$SJ94,'PCO Log'!$E$8:$SJ$8,'Graph Data'!AJ$187,'PCO Log'!$E$4:$SJ$4,"&lt;&gt;Bid Package")</f>
        <v>0</v>
      </c>
      <c r="AK271" s="276">
        <f>SUMIFS('PCO Log'!$E94:$SJ94,'PCO Log'!$E$8:$SJ$8,'Graph Data'!AK$187,'PCO Log'!$E$4:$SJ$4,"&lt;&gt;Bid Package")</f>
        <v>0</v>
      </c>
      <c r="AL271" s="276">
        <f>SUMIFS('PCO Log'!$E94:$SJ94,'PCO Log'!$E$8:$SJ$8,'Graph Data'!AL$187,'PCO Log'!$E$4:$SJ$4,"&lt;&gt;Bid Package")</f>
        <v>0</v>
      </c>
      <c r="AM271" s="276">
        <f>SUMIFS('PCO Log'!$E94:$SJ94,'PCO Log'!$E$8:$SJ$8,'Graph Data'!AM$187,'PCO Log'!$E$4:$SJ$4,"&lt;&gt;Bid Package")</f>
        <v>0</v>
      </c>
      <c r="AN271" s="276">
        <f>SUMIFS('PCO Log'!$E94:$SJ94,'PCO Log'!$E$8:$SJ$8,'Graph Data'!AN$187,'PCO Log'!$E$4:$SJ$4,"&lt;&gt;Bid Package")</f>
        <v>0</v>
      </c>
      <c r="AO271" s="276">
        <f>SUMIFS('PCO Log'!$E94:$SJ94,'PCO Log'!$E$8:$SJ$8,'Graph Data'!AO$187,'PCO Log'!$E$4:$SJ$4,"&lt;&gt;Bid Package")</f>
        <v>0</v>
      </c>
      <c r="AP271" s="276">
        <f>SUMIFS('PCO Log'!$E94:$SJ94,'PCO Log'!$E$8:$SJ$8,'Graph Data'!AP$187,'PCO Log'!$E$4:$SJ$4,"&lt;&gt;Bid Package")</f>
        <v>0</v>
      </c>
      <c r="AQ271" s="276">
        <f>SUMIFS('PCO Log'!$E94:$SJ94,'PCO Log'!$E$8:$SJ$8,'Graph Data'!AQ$187,'PCO Log'!$E$4:$SJ$4,"&lt;&gt;Bid Package")</f>
        <v>0</v>
      </c>
      <c r="AR271" s="276">
        <f>SUMIFS('PCO Log'!$E94:$SJ94,'PCO Log'!$E$8:$SJ$8,'Graph Data'!AR$187,'PCO Log'!$E$4:$SJ$4,"&lt;&gt;Bid Package")</f>
        <v>0</v>
      </c>
      <c r="AS271" s="276">
        <f>SUMIFS('PCO Log'!$E94:$SJ94,'PCO Log'!$E$8:$SJ$8,'Graph Data'!AS$187,'PCO Log'!$E$4:$SJ$4,"&lt;&gt;Bid Package")</f>
        <v>0</v>
      </c>
      <c r="AT271" s="276">
        <f>SUMIFS('PCO Log'!$E94:$SJ94,'PCO Log'!$E$8:$SJ$8,'Graph Data'!AT$187,'PCO Log'!$E$4:$SJ$4,"&lt;&gt;Bid Package")</f>
        <v>0</v>
      </c>
      <c r="AU271" s="276">
        <f>SUMIFS('PCO Log'!$E94:$SJ94,'PCO Log'!$E$8:$SJ$8,'Graph Data'!AU$187,'PCO Log'!$E$4:$SJ$4,"&lt;&gt;Bid Package")</f>
        <v>0</v>
      </c>
      <c r="AV271" s="276">
        <f>SUMIFS('PCO Log'!$E94:$SJ94,'PCO Log'!$E$8:$SJ$8,'Graph Data'!AV$187,'PCO Log'!$E$4:$SJ$4,"&lt;&gt;Bid Package")</f>
        <v>0</v>
      </c>
      <c r="AW271" s="276">
        <f>SUMIFS('PCO Log'!$E94:$SJ94,'PCO Log'!$E$8:$SJ$8,'Graph Data'!AW$187,'PCO Log'!$E$4:$SJ$4,"&lt;&gt;Bid Package")</f>
        <v>0</v>
      </c>
      <c r="AX271" s="276">
        <f>SUMIFS('PCO Log'!$E94:$SJ94,'PCO Log'!$E$8:$SJ$8,'Graph Data'!AX$187,'PCO Log'!$E$4:$SJ$4,"&lt;&gt;Bid Package")</f>
        <v>0</v>
      </c>
      <c r="AY271" s="276">
        <f>SUMIFS('PCO Log'!$E94:$SJ94,'PCO Log'!$E$8:$SJ$8,'Graph Data'!AY$187,'PCO Log'!$E$4:$SJ$4,"&lt;&gt;Bid Package")</f>
        <v>0</v>
      </c>
      <c r="AZ271" s="276">
        <f>SUMIFS('PCO Log'!$E94:$SJ94,'PCO Log'!$E$8:$SJ$8,'Graph Data'!AZ$187,'PCO Log'!$E$4:$SJ$4,"&lt;&gt;Bid Package")</f>
        <v>0</v>
      </c>
      <c r="BA271" s="276">
        <f>SUMIFS('PCO Log'!$E94:$SJ94,'PCO Log'!$E$8:$SJ$8,'Graph Data'!BA$187,'PCO Log'!$E$4:$SJ$4,"&lt;&gt;Bid Package")</f>
        <v>0</v>
      </c>
      <c r="BB271" s="276">
        <f>SUMIFS('PCO Log'!$E94:$SJ94,'PCO Log'!$E$8:$SJ$8,'Graph Data'!BB$187,'PCO Log'!$E$4:$SJ$4,"&lt;&gt;Bid Package")</f>
        <v>0</v>
      </c>
      <c r="BC271" s="276">
        <f>SUMIFS('PCO Log'!$E94:$SJ94,'PCO Log'!$E$8:$SJ$8,'Graph Data'!BC$187,'PCO Log'!$E$4:$SJ$4,"&lt;&gt;Bid Package")</f>
        <v>0</v>
      </c>
      <c r="BD271" s="276">
        <f>SUMIFS('PCO Log'!$E94:$SJ94,'PCO Log'!$E$8:$SJ$8,'Graph Data'!BD$187,'PCO Log'!$E$4:$SJ$4,"&lt;&gt;Bid Package")</f>
        <v>0</v>
      </c>
      <c r="BE271" s="276">
        <f>SUMIFS('PCO Log'!$E94:$SJ94,'PCO Log'!$E$8:$SJ$8,'Graph Data'!BE$187,'PCO Log'!$E$4:$SJ$4,"&lt;&gt;Bid Package")</f>
        <v>0</v>
      </c>
      <c r="BF271" s="276">
        <f>SUMIFS('PCO Log'!$E94:$SJ94,'PCO Log'!$E$8:$SJ$8,'Graph Data'!BF$187,'PCO Log'!$E$4:$SJ$4,"&lt;&gt;Bid Package")</f>
        <v>0</v>
      </c>
      <c r="BG271" s="276">
        <f>SUMIFS('PCO Log'!$E94:$SJ94,'PCO Log'!$E$8:$SJ$8,'Graph Data'!BG$187,'PCO Log'!$E$4:$SJ$4,"&lt;&gt;Bid Package")</f>
        <v>0</v>
      </c>
      <c r="BH271" s="276">
        <f>SUMIFS('PCO Log'!$E94:$SJ94,'PCO Log'!$E$8:$SJ$8,'Graph Data'!BH$187,'PCO Log'!$E$4:$SJ$4,"&lt;&gt;Bid Package")</f>
        <v>0</v>
      </c>
      <c r="BI271" s="276">
        <f>SUMIFS('PCO Log'!$E94:$SJ94,'PCO Log'!$E$8:$SJ$8,'Graph Data'!BI$187,'PCO Log'!$E$4:$SJ$4,"&lt;&gt;Bid Package")</f>
        <v>0</v>
      </c>
      <c r="BJ271" s="276">
        <f>SUMIFS('PCO Log'!$E94:$SJ94,'PCO Log'!$E$8:$SJ$8,'Graph Data'!BJ$187,'PCO Log'!$E$4:$SJ$4,"&lt;&gt;Bid Package")</f>
        <v>0</v>
      </c>
      <c r="BK271" s="276">
        <f>SUMIFS('PCO Log'!$E94:$SJ94,'PCO Log'!$E$8:$SJ$8,'Graph Data'!BK$187,'PCO Log'!$E$4:$SJ$4,"&lt;&gt;Bid Package")</f>
        <v>0</v>
      </c>
      <c r="BL271" s="276">
        <f>SUMIFS('PCO Log'!$E94:$SJ94,'PCO Log'!$E$8:$SJ$8,'Graph Data'!BL$187,'PCO Log'!$E$4:$SJ$4,"&lt;&gt;Bid Package")</f>
        <v>0</v>
      </c>
      <c r="BM271" s="276">
        <f>SUMIFS('PCO Log'!$E94:$SJ94,'PCO Log'!$E$8:$SJ$8,'Graph Data'!BM$187,'PCO Log'!$E$4:$SJ$4,"&lt;&gt;Bid Package")</f>
        <v>0</v>
      </c>
      <c r="BN271" s="276">
        <f>SUMIFS('PCO Log'!$E94:$SJ94,'PCO Log'!$E$8:$SJ$8,'Graph Data'!BN$187,'PCO Log'!$E$4:$SJ$4,"&lt;&gt;Bid Package")</f>
        <v>0</v>
      </c>
      <c r="BO271" s="276">
        <f>SUMIFS('PCO Log'!$E94:$SJ94,'PCO Log'!$E$8:$SJ$8,'Graph Data'!BO$187,'PCO Log'!$E$4:$SJ$4,"&lt;&gt;Bid Package")</f>
        <v>0</v>
      </c>
      <c r="BP271" s="276">
        <f>SUMIFS('PCO Log'!$E94:$SJ94,'PCO Log'!$E$8:$SJ$8,'Graph Data'!BP$187,'PCO Log'!$E$4:$SJ$4,"&lt;&gt;Bid Package")</f>
        <v>0</v>
      </c>
      <c r="BQ271" s="276">
        <f>SUMIFS('PCO Log'!$E94:$SJ94,'PCO Log'!$E$8:$SJ$8,'Graph Data'!BQ$187,'PCO Log'!$E$4:$SJ$4,"&lt;&gt;Bid Package")</f>
        <v>0</v>
      </c>
      <c r="BR271" s="276">
        <f>SUMIFS('PCO Log'!$E94:$SJ94,'PCO Log'!$E$8:$SJ$8,'Graph Data'!BR$187,'PCO Log'!$E$4:$SJ$4,"&lt;&gt;Bid Package")</f>
        <v>0</v>
      </c>
      <c r="BS271" s="276">
        <f>SUMIFS('PCO Log'!$E94:$SJ94,'PCO Log'!$E$8:$SJ$8,'Graph Data'!BS$187,'PCO Log'!$E$4:$SJ$4,"&lt;&gt;Bid Package")</f>
        <v>0</v>
      </c>
      <c r="BT271" s="276">
        <f>SUMIFS('PCO Log'!$E94:$SJ94,'PCO Log'!$E$8:$SJ$8,'Graph Data'!BT$187,'PCO Log'!$E$4:$SJ$4,"&lt;&gt;Bid Package")</f>
        <v>0</v>
      </c>
      <c r="BU271" s="276">
        <f>SUMIFS('PCO Log'!$E94:$SJ94,'PCO Log'!$E$8:$SJ$8,'Graph Data'!BU$187,'PCO Log'!$E$4:$SJ$4,"&lt;&gt;Bid Package")</f>
        <v>0</v>
      </c>
      <c r="BV271" s="276">
        <f>SUMIFS('PCO Log'!$E94:$SJ94,'PCO Log'!$E$8:$SJ$8,'Graph Data'!BV$187,'PCO Log'!$E$4:$SJ$4,"&lt;&gt;Bid Package")</f>
        <v>0</v>
      </c>
      <c r="BW271" s="276">
        <f>SUMIFS('PCO Log'!$E94:$SJ94,'PCO Log'!$E$8:$SJ$8,'Graph Data'!BW$187,'PCO Log'!$E$4:$SJ$4,"&lt;&gt;Bid Package")</f>
        <v>0</v>
      </c>
    </row>
    <row r="272" spans="1:75" x14ac:dyDescent="0.25">
      <c r="A272" s="273" t="s">
        <v>633</v>
      </c>
      <c r="B272" s="273">
        <f>'PCO Log'!JO6</f>
        <v>0</v>
      </c>
      <c r="C272" s="273">
        <f>'PCO Log'!JO4</f>
        <v>0</v>
      </c>
      <c r="D272" s="273">
        <f>'PCO Log'!JO7</f>
        <v>0</v>
      </c>
      <c r="E272" s="273">
        <f>'PCO Log'!JO3</f>
        <v>0</v>
      </c>
      <c r="F272" s="276">
        <f>'PCO Log'!JO9</f>
        <v>0</v>
      </c>
      <c r="G272" s="277">
        <f>'PCO Log'!JO5</f>
        <v>0</v>
      </c>
      <c r="J272" s="279"/>
      <c r="O272" s="273" t="str">
        <f t="shared" si="4"/>
        <v>Other - Please Specify</v>
      </c>
      <c r="P272" s="276">
        <f>SUMIFS('PCO Log'!$E95:$SJ95,'PCO Log'!$E$8:$SJ$8,'Graph Data'!P$187,'PCO Log'!$E$4:$SJ$4,"&lt;&gt;Bid Package")</f>
        <v>0</v>
      </c>
      <c r="Q272" s="276">
        <f>SUMIFS('PCO Log'!$E95:$SJ95,'PCO Log'!$E$8:$SJ$8,'Graph Data'!Q$187,'PCO Log'!$E$4:$SJ$4,"&lt;&gt;Bid Package")</f>
        <v>0</v>
      </c>
      <c r="R272" s="276">
        <f>SUMIFS('PCO Log'!$E95:$SJ95,'PCO Log'!$E$8:$SJ$8,'Graph Data'!R$187,'PCO Log'!$E$4:$SJ$4,"&lt;&gt;Bid Package")</f>
        <v>0</v>
      </c>
      <c r="S272" s="276">
        <f>SUMIFS('PCO Log'!$E95:$SJ95,'PCO Log'!$E$8:$SJ$8,'Graph Data'!S$187,'PCO Log'!$E$4:$SJ$4,"&lt;&gt;Bid Package")</f>
        <v>0</v>
      </c>
      <c r="T272" s="276">
        <f>SUMIFS('PCO Log'!$E95:$SJ95,'PCO Log'!$E$8:$SJ$8,'Graph Data'!T$187,'PCO Log'!$E$4:$SJ$4,"&lt;&gt;Bid Package")</f>
        <v>0</v>
      </c>
      <c r="U272" s="276">
        <f>SUMIFS('PCO Log'!$E95:$SJ95,'PCO Log'!$E$8:$SJ$8,'Graph Data'!U$187,'PCO Log'!$E$4:$SJ$4,"&lt;&gt;Bid Package")</f>
        <v>0</v>
      </c>
      <c r="V272" s="276">
        <f>SUMIFS('PCO Log'!$E95:$SJ95,'PCO Log'!$E$8:$SJ$8,'Graph Data'!V$187,'PCO Log'!$E$4:$SJ$4,"&lt;&gt;Bid Package")</f>
        <v>0</v>
      </c>
      <c r="W272" s="276">
        <f>SUMIFS('PCO Log'!$E95:$SJ95,'PCO Log'!$E$8:$SJ$8,'Graph Data'!W$187,'PCO Log'!$E$4:$SJ$4,"&lt;&gt;Bid Package")</f>
        <v>0</v>
      </c>
      <c r="X272" s="276">
        <f>SUMIFS('PCO Log'!$E95:$SJ95,'PCO Log'!$E$8:$SJ$8,'Graph Data'!X$187,'PCO Log'!$E$4:$SJ$4,"&lt;&gt;Bid Package")</f>
        <v>0</v>
      </c>
      <c r="Y272" s="276">
        <f>SUMIFS('PCO Log'!$E95:$SJ95,'PCO Log'!$E$8:$SJ$8,'Graph Data'!Y$187,'PCO Log'!$E$4:$SJ$4,"&lt;&gt;Bid Package")</f>
        <v>0</v>
      </c>
      <c r="Z272" s="276">
        <f>SUMIFS('PCO Log'!$E95:$SJ95,'PCO Log'!$E$8:$SJ$8,'Graph Data'!Z$187,'PCO Log'!$E$4:$SJ$4,"&lt;&gt;Bid Package")</f>
        <v>0</v>
      </c>
      <c r="AA272" s="276">
        <f>SUMIFS('PCO Log'!$E95:$SJ95,'PCO Log'!$E$8:$SJ$8,'Graph Data'!AA$187,'PCO Log'!$E$4:$SJ$4,"&lt;&gt;Bid Package")</f>
        <v>0</v>
      </c>
      <c r="AB272" s="276">
        <f>SUMIFS('PCO Log'!$E95:$SJ95,'PCO Log'!$E$8:$SJ$8,'Graph Data'!AB$187,'PCO Log'!$E$4:$SJ$4,"&lt;&gt;Bid Package")</f>
        <v>0</v>
      </c>
      <c r="AC272" s="276">
        <f>SUMIFS('PCO Log'!$E95:$SJ95,'PCO Log'!$E$8:$SJ$8,'Graph Data'!AC$187,'PCO Log'!$E$4:$SJ$4,"&lt;&gt;Bid Package")</f>
        <v>0</v>
      </c>
      <c r="AD272" s="276">
        <f>SUMIFS('PCO Log'!$E95:$SJ95,'PCO Log'!$E$8:$SJ$8,'Graph Data'!AD$187,'PCO Log'!$E$4:$SJ$4,"&lt;&gt;Bid Package")</f>
        <v>0</v>
      </c>
      <c r="AE272" s="276">
        <f>SUMIFS('PCO Log'!$E95:$SJ95,'PCO Log'!$E$8:$SJ$8,'Graph Data'!AE$187,'PCO Log'!$E$4:$SJ$4,"&lt;&gt;Bid Package")</f>
        <v>0</v>
      </c>
      <c r="AF272" s="276">
        <f>SUMIFS('PCO Log'!$E95:$SJ95,'PCO Log'!$E$8:$SJ$8,'Graph Data'!AF$187,'PCO Log'!$E$4:$SJ$4,"&lt;&gt;Bid Package")</f>
        <v>0</v>
      </c>
      <c r="AG272" s="276">
        <f>SUMIFS('PCO Log'!$E95:$SJ95,'PCO Log'!$E$8:$SJ$8,'Graph Data'!AG$187,'PCO Log'!$E$4:$SJ$4,"&lt;&gt;Bid Package")</f>
        <v>0</v>
      </c>
      <c r="AH272" s="276">
        <f>SUMIFS('PCO Log'!$E95:$SJ95,'PCO Log'!$E$8:$SJ$8,'Graph Data'!AH$187,'PCO Log'!$E$4:$SJ$4,"&lt;&gt;Bid Package")</f>
        <v>0</v>
      </c>
      <c r="AI272" s="276">
        <f>SUMIFS('PCO Log'!$E95:$SJ95,'PCO Log'!$E$8:$SJ$8,'Graph Data'!AI$187,'PCO Log'!$E$4:$SJ$4,"&lt;&gt;Bid Package")</f>
        <v>0</v>
      </c>
      <c r="AJ272" s="276">
        <f>SUMIFS('PCO Log'!$E95:$SJ95,'PCO Log'!$E$8:$SJ$8,'Graph Data'!AJ$187,'PCO Log'!$E$4:$SJ$4,"&lt;&gt;Bid Package")</f>
        <v>0</v>
      </c>
      <c r="AK272" s="276">
        <f>SUMIFS('PCO Log'!$E95:$SJ95,'PCO Log'!$E$8:$SJ$8,'Graph Data'!AK$187,'PCO Log'!$E$4:$SJ$4,"&lt;&gt;Bid Package")</f>
        <v>0</v>
      </c>
      <c r="AL272" s="276">
        <f>SUMIFS('PCO Log'!$E95:$SJ95,'PCO Log'!$E$8:$SJ$8,'Graph Data'!AL$187,'PCO Log'!$E$4:$SJ$4,"&lt;&gt;Bid Package")</f>
        <v>0</v>
      </c>
      <c r="AM272" s="276">
        <f>SUMIFS('PCO Log'!$E95:$SJ95,'PCO Log'!$E$8:$SJ$8,'Graph Data'!AM$187,'PCO Log'!$E$4:$SJ$4,"&lt;&gt;Bid Package")</f>
        <v>0</v>
      </c>
      <c r="AN272" s="276">
        <f>SUMIFS('PCO Log'!$E95:$SJ95,'PCO Log'!$E$8:$SJ$8,'Graph Data'!AN$187,'PCO Log'!$E$4:$SJ$4,"&lt;&gt;Bid Package")</f>
        <v>0</v>
      </c>
      <c r="AO272" s="276">
        <f>SUMIFS('PCO Log'!$E95:$SJ95,'PCO Log'!$E$8:$SJ$8,'Graph Data'!AO$187,'PCO Log'!$E$4:$SJ$4,"&lt;&gt;Bid Package")</f>
        <v>0</v>
      </c>
      <c r="AP272" s="276">
        <f>SUMIFS('PCO Log'!$E95:$SJ95,'PCO Log'!$E$8:$SJ$8,'Graph Data'!AP$187,'PCO Log'!$E$4:$SJ$4,"&lt;&gt;Bid Package")</f>
        <v>0</v>
      </c>
      <c r="AQ272" s="276">
        <f>SUMIFS('PCO Log'!$E95:$SJ95,'PCO Log'!$E$8:$SJ$8,'Graph Data'!AQ$187,'PCO Log'!$E$4:$SJ$4,"&lt;&gt;Bid Package")</f>
        <v>0</v>
      </c>
      <c r="AR272" s="276">
        <f>SUMIFS('PCO Log'!$E95:$SJ95,'PCO Log'!$E$8:$SJ$8,'Graph Data'!AR$187,'PCO Log'!$E$4:$SJ$4,"&lt;&gt;Bid Package")</f>
        <v>0</v>
      </c>
      <c r="AS272" s="276">
        <f>SUMIFS('PCO Log'!$E95:$SJ95,'PCO Log'!$E$8:$SJ$8,'Graph Data'!AS$187,'PCO Log'!$E$4:$SJ$4,"&lt;&gt;Bid Package")</f>
        <v>0</v>
      </c>
      <c r="AT272" s="276">
        <f>SUMIFS('PCO Log'!$E95:$SJ95,'PCO Log'!$E$8:$SJ$8,'Graph Data'!AT$187,'PCO Log'!$E$4:$SJ$4,"&lt;&gt;Bid Package")</f>
        <v>0</v>
      </c>
      <c r="AU272" s="276">
        <f>SUMIFS('PCO Log'!$E95:$SJ95,'PCO Log'!$E$8:$SJ$8,'Graph Data'!AU$187,'PCO Log'!$E$4:$SJ$4,"&lt;&gt;Bid Package")</f>
        <v>0</v>
      </c>
      <c r="AV272" s="276">
        <f>SUMIFS('PCO Log'!$E95:$SJ95,'PCO Log'!$E$8:$SJ$8,'Graph Data'!AV$187,'PCO Log'!$E$4:$SJ$4,"&lt;&gt;Bid Package")</f>
        <v>0</v>
      </c>
      <c r="AW272" s="276">
        <f>SUMIFS('PCO Log'!$E95:$SJ95,'PCO Log'!$E$8:$SJ$8,'Graph Data'!AW$187,'PCO Log'!$E$4:$SJ$4,"&lt;&gt;Bid Package")</f>
        <v>0</v>
      </c>
      <c r="AX272" s="276">
        <f>SUMIFS('PCO Log'!$E95:$SJ95,'PCO Log'!$E$8:$SJ$8,'Graph Data'!AX$187,'PCO Log'!$E$4:$SJ$4,"&lt;&gt;Bid Package")</f>
        <v>0</v>
      </c>
      <c r="AY272" s="276">
        <f>SUMIFS('PCO Log'!$E95:$SJ95,'PCO Log'!$E$8:$SJ$8,'Graph Data'!AY$187,'PCO Log'!$E$4:$SJ$4,"&lt;&gt;Bid Package")</f>
        <v>0</v>
      </c>
      <c r="AZ272" s="276">
        <f>SUMIFS('PCO Log'!$E95:$SJ95,'PCO Log'!$E$8:$SJ$8,'Graph Data'!AZ$187,'PCO Log'!$E$4:$SJ$4,"&lt;&gt;Bid Package")</f>
        <v>0</v>
      </c>
      <c r="BA272" s="276">
        <f>SUMIFS('PCO Log'!$E95:$SJ95,'PCO Log'!$E$8:$SJ$8,'Graph Data'!BA$187,'PCO Log'!$E$4:$SJ$4,"&lt;&gt;Bid Package")</f>
        <v>0</v>
      </c>
      <c r="BB272" s="276">
        <f>SUMIFS('PCO Log'!$E95:$SJ95,'PCO Log'!$E$8:$SJ$8,'Graph Data'!BB$187,'PCO Log'!$E$4:$SJ$4,"&lt;&gt;Bid Package")</f>
        <v>0</v>
      </c>
      <c r="BC272" s="276">
        <f>SUMIFS('PCO Log'!$E95:$SJ95,'PCO Log'!$E$8:$SJ$8,'Graph Data'!BC$187,'PCO Log'!$E$4:$SJ$4,"&lt;&gt;Bid Package")</f>
        <v>0</v>
      </c>
      <c r="BD272" s="276">
        <f>SUMIFS('PCO Log'!$E95:$SJ95,'PCO Log'!$E$8:$SJ$8,'Graph Data'!BD$187,'PCO Log'!$E$4:$SJ$4,"&lt;&gt;Bid Package")</f>
        <v>0</v>
      </c>
      <c r="BE272" s="276">
        <f>SUMIFS('PCO Log'!$E95:$SJ95,'PCO Log'!$E$8:$SJ$8,'Graph Data'!BE$187,'PCO Log'!$E$4:$SJ$4,"&lt;&gt;Bid Package")</f>
        <v>0</v>
      </c>
      <c r="BF272" s="276">
        <f>SUMIFS('PCO Log'!$E95:$SJ95,'PCO Log'!$E$8:$SJ$8,'Graph Data'!BF$187,'PCO Log'!$E$4:$SJ$4,"&lt;&gt;Bid Package")</f>
        <v>0</v>
      </c>
      <c r="BG272" s="276">
        <f>SUMIFS('PCO Log'!$E95:$SJ95,'PCO Log'!$E$8:$SJ$8,'Graph Data'!BG$187,'PCO Log'!$E$4:$SJ$4,"&lt;&gt;Bid Package")</f>
        <v>0</v>
      </c>
      <c r="BH272" s="276">
        <f>SUMIFS('PCO Log'!$E95:$SJ95,'PCO Log'!$E$8:$SJ$8,'Graph Data'!BH$187,'PCO Log'!$E$4:$SJ$4,"&lt;&gt;Bid Package")</f>
        <v>0</v>
      </c>
      <c r="BI272" s="276">
        <f>SUMIFS('PCO Log'!$E95:$SJ95,'PCO Log'!$E$8:$SJ$8,'Graph Data'!BI$187,'PCO Log'!$E$4:$SJ$4,"&lt;&gt;Bid Package")</f>
        <v>0</v>
      </c>
      <c r="BJ272" s="276">
        <f>SUMIFS('PCO Log'!$E95:$SJ95,'PCO Log'!$E$8:$SJ$8,'Graph Data'!BJ$187,'PCO Log'!$E$4:$SJ$4,"&lt;&gt;Bid Package")</f>
        <v>0</v>
      </c>
      <c r="BK272" s="276">
        <f>SUMIFS('PCO Log'!$E95:$SJ95,'PCO Log'!$E$8:$SJ$8,'Graph Data'!BK$187,'PCO Log'!$E$4:$SJ$4,"&lt;&gt;Bid Package")</f>
        <v>0</v>
      </c>
      <c r="BL272" s="276">
        <f>SUMIFS('PCO Log'!$E95:$SJ95,'PCO Log'!$E$8:$SJ$8,'Graph Data'!BL$187,'PCO Log'!$E$4:$SJ$4,"&lt;&gt;Bid Package")</f>
        <v>0</v>
      </c>
      <c r="BM272" s="276">
        <f>SUMIFS('PCO Log'!$E95:$SJ95,'PCO Log'!$E$8:$SJ$8,'Graph Data'!BM$187,'PCO Log'!$E$4:$SJ$4,"&lt;&gt;Bid Package")</f>
        <v>0</v>
      </c>
      <c r="BN272" s="276">
        <f>SUMIFS('PCO Log'!$E95:$SJ95,'PCO Log'!$E$8:$SJ$8,'Graph Data'!BN$187,'PCO Log'!$E$4:$SJ$4,"&lt;&gt;Bid Package")</f>
        <v>0</v>
      </c>
      <c r="BO272" s="276">
        <f>SUMIFS('PCO Log'!$E95:$SJ95,'PCO Log'!$E$8:$SJ$8,'Graph Data'!BO$187,'PCO Log'!$E$4:$SJ$4,"&lt;&gt;Bid Package")</f>
        <v>0</v>
      </c>
      <c r="BP272" s="276">
        <f>SUMIFS('PCO Log'!$E95:$SJ95,'PCO Log'!$E$8:$SJ$8,'Graph Data'!BP$187,'PCO Log'!$E$4:$SJ$4,"&lt;&gt;Bid Package")</f>
        <v>0</v>
      </c>
      <c r="BQ272" s="276">
        <f>SUMIFS('PCO Log'!$E95:$SJ95,'PCO Log'!$E$8:$SJ$8,'Graph Data'!BQ$187,'PCO Log'!$E$4:$SJ$4,"&lt;&gt;Bid Package")</f>
        <v>0</v>
      </c>
      <c r="BR272" s="276">
        <f>SUMIFS('PCO Log'!$E95:$SJ95,'PCO Log'!$E$8:$SJ$8,'Graph Data'!BR$187,'PCO Log'!$E$4:$SJ$4,"&lt;&gt;Bid Package")</f>
        <v>0</v>
      </c>
      <c r="BS272" s="276">
        <f>SUMIFS('PCO Log'!$E95:$SJ95,'PCO Log'!$E$8:$SJ$8,'Graph Data'!BS$187,'PCO Log'!$E$4:$SJ$4,"&lt;&gt;Bid Package")</f>
        <v>0</v>
      </c>
      <c r="BT272" s="276">
        <f>SUMIFS('PCO Log'!$E95:$SJ95,'PCO Log'!$E$8:$SJ$8,'Graph Data'!BT$187,'PCO Log'!$E$4:$SJ$4,"&lt;&gt;Bid Package")</f>
        <v>0</v>
      </c>
      <c r="BU272" s="276">
        <f>SUMIFS('PCO Log'!$E95:$SJ95,'PCO Log'!$E$8:$SJ$8,'Graph Data'!BU$187,'PCO Log'!$E$4:$SJ$4,"&lt;&gt;Bid Package")</f>
        <v>0</v>
      </c>
      <c r="BV272" s="276">
        <f>SUMIFS('PCO Log'!$E95:$SJ95,'PCO Log'!$E$8:$SJ$8,'Graph Data'!BV$187,'PCO Log'!$E$4:$SJ$4,"&lt;&gt;Bid Package")</f>
        <v>0</v>
      </c>
      <c r="BW272" s="276">
        <f>SUMIFS('PCO Log'!$E95:$SJ95,'PCO Log'!$E$8:$SJ$8,'Graph Data'!BW$187,'PCO Log'!$E$4:$SJ$4,"&lt;&gt;Bid Package")</f>
        <v>0</v>
      </c>
    </row>
    <row r="273" spans="1:75" x14ac:dyDescent="0.25">
      <c r="A273" s="273" t="s">
        <v>634</v>
      </c>
      <c r="B273" s="273">
        <f>'PCO Log'!JP6</f>
        <v>0</v>
      </c>
      <c r="C273" s="273">
        <f>'PCO Log'!JP4</f>
        <v>0</v>
      </c>
      <c r="D273" s="273">
        <f>'PCO Log'!JP7</f>
        <v>0</v>
      </c>
      <c r="E273" s="273">
        <f>'PCO Log'!JP3</f>
        <v>0</v>
      </c>
      <c r="F273" s="276">
        <f>'PCO Log'!JP9</f>
        <v>0</v>
      </c>
      <c r="G273" s="277">
        <f>'PCO Log'!JP5</f>
        <v>0</v>
      </c>
      <c r="J273" s="279"/>
      <c r="O273" s="273" t="str">
        <f t="shared" si="4"/>
        <v>Other - Please Specify</v>
      </c>
      <c r="P273" s="276">
        <f>SUMIFS('PCO Log'!$E96:$SJ96,'PCO Log'!$E$8:$SJ$8,'Graph Data'!P$187,'PCO Log'!$E$4:$SJ$4,"&lt;&gt;Bid Package")</f>
        <v>0</v>
      </c>
      <c r="Q273" s="276">
        <f>SUMIFS('PCO Log'!$E96:$SJ96,'PCO Log'!$E$8:$SJ$8,'Graph Data'!Q$187,'PCO Log'!$E$4:$SJ$4,"&lt;&gt;Bid Package")</f>
        <v>0</v>
      </c>
      <c r="R273" s="276">
        <f>SUMIFS('PCO Log'!$E96:$SJ96,'PCO Log'!$E$8:$SJ$8,'Graph Data'!R$187,'PCO Log'!$E$4:$SJ$4,"&lt;&gt;Bid Package")</f>
        <v>0</v>
      </c>
      <c r="S273" s="276">
        <f>SUMIFS('PCO Log'!$E96:$SJ96,'PCO Log'!$E$8:$SJ$8,'Graph Data'!S$187,'PCO Log'!$E$4:$SJ$4,"&lt;&gt;Bid Package")</f>
        <v>0</v>
      </c>
      <c r="T273" s="276">
        <f>SUMIFS('PCO Log'!$E96:$SJ96,'PCO Log'!$E$8:$SJ$8,'Graph Data'!T$187,'PCO Log'!$E$4:$SJ$4,"&lt;&gt;Bid Package")</f>
        <v>0</v>
      </c>
      <c r="U273" s="276">
        <f>SUMIFS('PCO Log'!$E96:$SJ96,'PCO Log'!$E$8:$SJ$8,'Graph Data'!U$187,'PCO Log'!$E$4:$SJ$4,"&lt;&gt;Bid Package")</f>
        <v>0</v>
      </c>
      <c r="V273" s="276">
        <f>SUMIFS('PCO Log'!$E96:$SJ96,'PCO Log'!$E$8:$SJ$8,'Graph Data'!V$187,'PCO Log'!$E$4:$SJ$4,"&lt;&gt;Bid Package")</f>
        <v>0</v>
      </c>
      <c r="W273" s="276">
        <f>SUMIFS('PCO Log'!$E96:$SJ96,'PCO Log'!$E$8:$SJ$8,'Graph Data'!W$187,'PCO Log'!$E$4:$SJ$4,"&lt;&gt;Bid Package")</f>
        <v>0</v>
      </c>
      <c r="X273" s="276">
        <f>SUMIFS('PCO Log'!$E96:$SJ96,'PCO Log'!$E$8:$SJ$8,'Graph Data'!X$187,'PCO Log'!$E$4:$SJ$4,"&lt;&gt;Bid Package")</f>
        <v>0</v>
      </c>
      <c r="Y273" s="276">
        <f>SUMIFS('PCO Log'!$E96:$SJ96,'PCO Log'!$E$8:$SJ$8,'Graph Data'!Y$187,'PCO Log'!$E$4:$SJ$4,"&lt;&gt;Bid Package")</f>
        <v>0</v>
      </c>
      <c r="Z273" s="276">
        <f>SUMIFS('PCO Log'!$E96:$SJ96,'PCO Log'!$E$8:$SJ$8,'Graph Data'!Z$187,'PCO Log'!$E$4:$SJ$4,"&lt;&gt;Bid Package")</f>
        <v>0</v>
      </c>
      <c r="AA273" s="276">
        <f>SUMIFS('PCO Log'!$E96:$SJ96,'PCO Log'!$E$8:$SJ$8,'Graph Data'!AA$187,'PCO Log'!$E$4:$SJ$4,"&lt;&gt;Bid Package")</f>
        <v>0</v>
      </c>
      <c r="AB273" s="276">
        <f>SUMIFS('PCO Log'!$E96:$SJ96,'PCO Log'!$E$8:$SJ$8,'Graph Data'!AB$187,'PCO Log'!$E$4:$SJ$4,"&lt;&gt;Bid Package")</f>
        <v>0</v>
      </c>
      <c r="AC273" s="276">
        <f>SUMIFS('PCO Log'!$E96:$SJ96,'PCO Log'!$E$8:$SJ$8,'Graph Data'!AC$187,'PCO Log'!$E$4:$SJ$4,"&lt;&gt;Bid Package")</f>
        <v>0</v>
      </c>
      <c r="AD273" s="276">
        <f>SUMIFS('PCO Log'!$E96:$SJ96,'PCO Log'!$E$8:$SJ$8,'Graph Data'!AD$187,'PCO Log'!$E$4:$SJ$4,"&lt;&gt;Bid Package")</f>
        <v>0</v>
      </c>
      <c r="AE273" s="276">
        <f>SUMIFS('PCO Log'!$E96:$SJ96,'PCO Log'!$E$8:$SJ$8,'Graph Data'!AE$187,'PCO Log'!$E$4:$SJ$4,"&lt;&gt;Bid Package")</f>
        <v>0</v>
      </c>
      <c r="AF273" s="276">
        <f>SUMIFS('PCO Log'!$E96:$SJ96,'PCO Log'!$E$8:$SJ$8,'Graph Data'!AF$187,'PCO Log'!$E$4:$SJ$4,"&lt;&gt;Bid Package")</f>
        <v>0</v>
      </c>
      <c r="AG273" s="276">
        <f>SUMIFS('PCO Log'!$E96:$SJ96,'PCO Log'!$E$8:$SJ$8,'Graph Data'!AG$187,'PCO Log'!$E$4:$SJ$4,"&lt;&gt;Bid Package")</f>
        <v>0</v>
      </c>
      <c r="AH273" s="276">
        <f>SUMIFS('PCO Log'!$E96:$SJ96,'PCO Log'!$E$8:$SJ$8,'Graph Data'!AH$187,'PCO Log'!$E$4:$SJ$4,"&lt;&gt;Bid Package")</f>
        <v>0</v>
      </c>
      <c r="AI273" s="276">
        <f>SUMIFS('PCO Log'!$E96:$SJ96,'PCO Log'!$E$8:$SJ$8,'Graph Data'!AI$187,'PCO Log'!$E$4:$SJ$4,"&lt;&gt;Bid Package")</f>
        <v>0</v>
      </c>
      <c r="AJ273" s="276">
        <f>SUMIFS('PCO Log'!$E96:$SJ96,'PCO Log'!$E$8:$SJ$8,'Graph Data'!AJ$187,'PCO Log'!$E$4:$SJ$4,"&lt;&gt;Bid Package")</f>
        <v>0</v>
      </c>
      <c r="AK273" s="276">
        <f>SUMIFS('PCO Log'!$E96:$SJ96,'PCO Log'!$E$8:$SJ$8,'Graph Data'!AK$187,'PCO Log'!$E$4:$SJ$4,"&lt;&gt;Bid Package")</f>
        <v>0</v>
      </c>
      <c r="AL273" s="276">
        <f>SUMIFS('PCO Log'!$E96:$SJ96,'PCO Log'!$E$8:$SJ$8,'Graph Data'!AL$187,'PCO Log'!$E$4:$SJ$4,"&lt;&gt;Bid Package")</f>
        <v>0</v>
      </c>
      <c r="AM273" s="276">
        <f>SUMIFS('PCO Log'!$E96:$SJ96,'PCO Log'!$E$8:$SJ$8,'Graph Data'!AM$187,'PCO Log'!$E$4:$SJ$4,"&lt;&gt;Bid Package")</f>
        <v>0</v>
      </c>
      <c r="AN273" s="276">
        <f>SUMIFS('PCO Log'!$E96:$SJ96,'PCO Log'!$E$8:$SJ$8,'Graph Data'!AN$187,'PCO Log'!$E$4:$SJ$4,"&lt;&gt;Bid Package")</f>
        <v>0</v>
      </c>
      <c r="AO273" s="276">
        <f>SUMIFS('PCO Log'!$E96:$SJ96,'PCO Log'!$E$8:$SJ$8,'Graph Data'!AO$187,'PCO Log'!$E$4:$SJ$4,"&lt;&gt;Bid Package")</f>
        <v>0</v>
      </c>
      <c r="AP273" s="276">
        <f>SUMIFS('PCO Log'!$E96:$SJ96,'PCO Log'!$E$8:$SJ$8,'Graph Data'!AP$187,'PCO Log'!$E$4:$SJ$4,"&lt;&gt;Bid Package")</f>
        <v>0</v>
      </c>
      <c r="AQ273" s="276">
        <f>SUMIFS('PCO Log'!$E96:$SJ96,'PCO Log'!$E$8:$SJ$8,'Graph Data'!AQ$187,'PCO Log'!$E$4:$SJ$4,"&lt;&gt;Bid Package")</f>
        <v>0</v>
      </c>
      <c r="AR273" s="276">
        <f>SUMIFS('PCO Log'!$E96:$SJ96,'PCO Log'!$E$8:$SJ$8,'Graph Data'!AR$187,'PCO Log'!$E$4:$SJ$4,"&lt;&gt;Bid Package")</f>
        <v>0</v>
      </c>
      <c r="AS273" s="276">
        <f>SUMIFS('PCO Log'!$E96:$SJ96,'PCO Log'!$E$8:$SJ$8,'Graph Data'!AS$187,'PCO Log'!$E$4:$SJ$4,"&lt;&gt;Bid Package")</f>
        <v>0</v>
      </c>
      <c r="AT273" s="276">
        <f>SUMIFS('PCO Log'!$E96:$SJ96,'PCO Log'!$E$8:$SJ$8,'Graph Data'!AT$187,'PCO Log'!$E$4:$SJ$4,"&lt;&gt;Bid Package")</f>
        <v>0</v>
      </c>
      <c r="AU273" s="276">
        <f>SUMIFS('PCO Log'!$E96:$SJ96,'PCO Log'!$E$8:$SJ$8,'Graph Data'!AU$187,'PCO Log'!$E$4:$SJ$4,"&lt;&gt;Bid Package")</f>
        <v>0</v>
      </c>
      <c r="AV273" s="276">
        <f>SUMIFS('PCO Log'!$E96:$SJ96,'PCO Log'!$E$8:$SJ$8,'Graph Data'!AV$187,'PCO Log'!$E$4:$SJ$4,"&lt;&gt;Bid Package")</f>
        <v>0</v>
      </c>
      <c r="AW273" s="276">
        <f>SUMIFS('PCO Log'!$E96:$SJ96,'PCO Log'!$E$8:$SJ$8,'Graph Data'!AW$187,'PCO Log'!$E$4:$SJ$4,"&lt;&gt;Bid Package")</f>
        <v>0</v>
      </c>
      <c r="AX273" s="276">
        <f>SUMIFS('PCO Log'!$E96:$SJ96,'PCO Log'!$E$8:$SJ$8,'Graph Data'!AX$187,'PCO Log'!$E$4:$SJ$4,"&lt;&gt;Bid Package")</f>
        <v>0</v>
      </c>
      <c r="AY273" s="276">
        <f>SUMIFS('PCO Log'!$E96:$SJ96,'PCO Log'!$E$8:$SJ$8,'Graph Data'!AY$187,'PCO Log'!$E$4:$SJ$4,"&lt;&gt;Bid Package")</f>
        <v>0</v>
      </c>
      <c r="AZ273" s="276">
        <f>SUMIFS('PCO Log'!$E96:$SJ96,'PCO Log'!$E$8:$SJ$8,'Graph Data'!AZ$187,'PCO Log'!$E$4:$SJ$4,"&lt;&gt;Bid Package")</f>
        <v>0</v>
      </c>
      <c r="BA273" s="276">
        <f>SUMIFS('PCO Log'!$E96:$SJ96,'PCO Log'!$E$8:$SJ$8,'Graph Data'!BA$187,'PCO Log'!$E$4:$SJ$4,"&lt;&gt;Bid Package")</f>
        <v>0</v>
      </c>
      <c r="BB273" s="276">
        <f>SUMIFS('PCO Log'!$E96:$SJ96,'PCO Log'!$E$8:$SJ$8,'Graph Data'!BB$187,'PCO Log'!$E$4:$SJ$4,"&lt;&gt;Bid Package")</f>
        <v>0</v>
      </c>
      <c r="BC273" s="276">
        <f>SUMIFS('PCO Log'!$E96:$SJ96,'PCO Log'!$E$8:$SJ$8,'Graph Data'!BC$187,'PCO Log'!$E$4:$SJ$4,"&lt;&gt;Bid Package")</f>
        <v>0</v>
      </c>
      <c r="BD273" s="276">
        <f>SUMIFS('PCO Log'!$E96:$SJ96,'PCO Log'!$E$8:$SJ$8,'Graph Data'!BD$187,'PCO Log'!$E$4:$SJ$4,"&lt;&gt;Bid Package")</f>
        <v>0</v>
      </c>
      <c r="BE273" s="276">
        <f>SUMIFS('PCO Log'!$E96:$SJ96,'PCO Log'!$E$8:$SJ$8,'Graph Data'!BE$187,'PCO Log'!$E$4:$SJ$4,"&lt;&gt;Bid Package")</f>
        <v>0</v>
      </c>
      <c r="BF273" s="276">
        <f>SUMIFS('PCO Log'!$E96:$SJ96,'PCO Log'!$E$8:$SJ$8,'Graph Data'!BF$187,'PCO Log'!$E$4:$SJ$4,"&lt;&gt;Bid Package")</f>
        <v>0</v>
      </c>
      <c r="BG273" s="276">
        <f>SUMIFS('PCO Log'!$E96:$SJ96,'PCO Log'!$E$8:$SJ$8,'Graph Data'!BG$187,'PCO Log'!$E$4:$SJ$4,"&lt;&gt;Bid Package")</f>
        <v>0</v>
      </c>
      <c r="BH273" s="276">
        <f>SUMIFS('PCO Log'!$E96:$SJ96,'PCO Log'!$E$8:$SJ$8,'Graph Data'!BH$187,'PCO Log'!$E$4:$SJ$4,"&lt;&gt;Bid Package")</f>
        <v>0</v>
      </c>
      <c r="BI273" s="276">
        <f>SUMIFS('PCO Log'!$E96:$SJ96,'PCO Log'!$E$8:$SJ$8,'Graph Data'!BI$187,'PCO Log'!$E$4:$SJ$4,"&lt;&gt;Bid Package")</f>
        <v>0</v>
      </c>
      <c r="BJ273" s="276">
        <f>SUMIFS('PCO Log'!$E96:$SJ96,'PCO Log'!$E$8:$SJ$8,'Graph Data'!BJ$187,'PCO Log'!$E$4:$SJ$4,"&lt;&gt;Bid Package")</f>
        <v>0</v>
      </c>
      <c r="BK273" s="276">
        <f>SUMIFS('PCO Log'!$E96:$SJ96,'PCO Log'!$E$8:$SJ$8,'Graph Data'!BK$187,'PCO Log'!$E$4:$SJ$4,"&lt;&gt;Bid Package")</f>
        <v>0</v>
      </c>
      <c r="BL273" s="276">
        <f>SUMIFS('PCO Log'!$E96:$SJ96,'PCO Log'!$E$8:$SJ$8,'Graph Data'!BL$187,'PCO Log'!$E$4:$SJ$4,"&lt;&gt;Bid Package")</f>
        <v>0</v>
      </c>
      <c r="BM273" s="276">
        <f>SUMIFS('PCO Log'!$E96:$SJ96,'PCO Log'!$E$8:$SJ$8,'Graph Data'!BM$187,'PCO Log'!$E$4:$SJ$4,"&lt;&gt;Bid Package")</f>
        <v>0</v>
      </c>
      <c r="BN273" s="276">
        <f>SUMIFS('PCO Log'!$E96:$SJ96,'PCO Log'!$E$8:$SJ$8,'Graph Data'!BN$187,'PCO Log'!$E$4:$SJ$4,"&lt;&gt;Bid Package")</f>
        <v>0</v>
      </c>
      <c r="BO273" s="276">
        <f>SUMIFS('PCO Log'!$E96:$SJ96,'PCO Log'!$E$8:$SJ$8,'Graph Data'!BO$187,'PCO Log'!$E$4:$SJ$4,"&lt;&gt;Bid Package")</f>
        <v>0</v>
      </c>
      <c r="BP273" s="276">
        <f>SUMIFS('PCO Log'!$E96:$SJ96,'PCO Log'!$E$8:$SJ$8,'Graph Data'!BP$187,'PCO Log'!$E$4:$SJ$4,"&lt;&gt;Bid Package")</f>
        <v>0</v>
      </c>
      <c r="BQ273" s="276">
        <f>SUMIFS('PCO Log'!$E96:$SJ96,'PCO Log'!$E$8:$SJ$8,'Graph Data'!BQ$187,'PCO Log'!$E$4:$SJ$4,"&lt;&gt;Bid Package")</f>
        <v>0</v>
      </c>
      <c r="BR273" s="276">
        <f>SUMIFS('PCO Log'!$E96:$SJ96,'PCO Log'!$E$8:$SJ$8,'Graph Data'!BR$187,'PCO Log'!$E$4:$SJ$4,"&lt;&gt;Bid Package")</f>
        <v>0</v>
      </c>
      <c r="BS273" s="276">
        <f>SUMIFS('PCO Log'!$E96:$SJ96,'PCO Log'!$E$8:$SJ$8,'Graph Data'!BS$187,'PCO Log'!$E$4:$SJ$4,"&lt;&gt;Bid Package")</f>
        <v>0</v>
      </c>
      <c r="BT273" s="276">
        <f>SUMIFS('PCO Log'!$E96:$SJ96,'PCO Log'!$E$8:$SJ$8,'Graph Data'!BT$187,'PCO Log'!$E$4:$SJ$4,"&lt;&gt;Bid Package")</f>
        <v>0</v>
      </c>
      <c r="BU273" s="276">
        <f>SUMIFS('PCO Log'!$E96:$SJ96,'PCO Log'!$E$8:$SJ$8,'Graph Data'!BU$187,'PCO Log'!$E$4:$SJ$4,"&lt;&gt;Bid Package")</f>
        <v>0</v>
      </c>
      <c r="BV273" s="276">
        <f>SUMIFS('PCO Log'!$E96:$SJ96,'PCO Log'!$E$8:$SJ$8,'Graph Data'!BV$187,'PCO Log'!$E$4:$SJ$4,"&lt;&gt;Bid Package")</f>
        <v>0</v>
      </c>
      <c r="BW273" s="276">
        <f>SUMIFS('PCO Log'!$E96:$SJ96,'PCO Log'!$E$8:$SJ$8,'Graph Data'!BW$187,'PCO Log'!$E$4:$SJ$4,"&lt;&gt;Bid Package")</f>
        <v>0</v>
      </c>
    </row>
    <row r="274" spans="1:75" x14ac:dyDescent="0.25">
      <c r="A274" s="273" t="s">
        <v>635</v>
      </c>
      <c r="B274" s="273">
        <f>'PCO Log'!JQ6</f>
        <v>0</v>
      </c>
      <c r="C274" s="273">
        <f>'PCO Log'!JQ4</f>
        <v>0</v>
      </c>
      <c r="D274" s="273">
        <f>'PCO Log'!JQ7</f>
        <v>0</v>
      </c>
      <c r="E274" s="273">
        <f>'PCO Log'!JQ3</f>
        <v>0</v>
      </c>
      <c r="F274" s="276">
        <f>'PCO Log'!JQ9</f>
        <v>0</v>
      </c>
      <c r="G274" s="277">
        <f>'PCO Log'!JQ5</f>
        <v>0</v>
      </c>
      <c r="J274" s="279"/>
      <c r="O274" s="273" t="str">
        <f t="shared" si="4"/>
        <v>Other - Please Specify</v>
      </c>
      <c r="P274" s="276">
        <f>SUMIFS('PCO Log'!$E97:$SJ97,'PCO Log'!$E$8:$SJ$8,'Graph Data'!P$187,'PCO Log'!$E$4:$SJ$4,"&lt;&gt;Bid Package")</f>
        <v>0</v>
      </c>
      <c r="Q274" s="276">
        <f>SUMIFS('PCO Log'!$E97:$SJ97,'PCO Log'!$E$8:$SJ$8,'Graph Data'!Q$187,'PCO Log'!$E$4:$SJ$4,"&lt;&gt;Bid Package")</f>
        <v>0</v>
      </c>
      <c r="R274" s="276">
        <f>SUMIFS('PCO Log'!$E97:$SJ97,'PCO Log'!$E$8:$SJ$8,'Graph Data'!R$187,'PCO Log'!$E$4:$SJ$4,"&lt;&gt;Bid Package")</f>
        <v>0</v>
      </c>
      <c r="S274" s="276">
        <f>SUMIFS('PCO Log'!$E97:$SJ97,'PCO Log'!$E$8:$SJ$8,'Graph Data'!S$187,'PCO Log'!$E$4:$SJ$4,"&lt;&gt;Bid Package")</f>
        <v>0</v>
      </c>
      <c r="T274" s="276">
        <f>SUMIFS('PCO Log'!$E97:$SJ97,'PCO Log'!$E$8:$SJ$8,'Graph Data'!T$187,'PCO Log'!$E$4:$SJ$4,"&lt;&gt;Bid Package")</f>
        <v>0</v>
      </c>
      <c r="U274" s="276">
        <f>SUMIFS('PCO Log'!$E97:$SJ97,'PCO Log'!$E$8:$SJ$8,'Graph Data'!U$187,'PCO Log'!$E$4:$SJ$4,"&lt;&gt;Bid Package")</f>
        <v>0</v>
      </c>
      <c r="V274" s="276">
        <f>SUMIFS('PCO Log'!$E97:$SJ97,'PCO Log'!$E$8:$SJ$8,'Graph Data'!V$187,'PCO Log'!$E$4:$SJ$4,"&lt;&gt;Bid Package")</f>
        <v>0</v>
      </c>
      <c r="W274" s="276">
        <f>SUMIFS('PCO Log'!$E97:$SJ97,'PCO Log'!$E$8:$SJ$8,'Graph Data'!W$187,'PCO Log'!$E$4:$SJ$4,"&lt;&gt;Bid Package")</f>
        <v>0</v>
      </c>
      <c r="X274" s="276">
        <f>SUMIFS('PCO Log'!$E97:$SJ97,'PCO Log'!$E$8:$SJ$8,'Graph Data'!X$187,'PCO Log'!$E$4:$SJ$4,"&lt;&gt;Bid Package")</f>
        <v>0</v>
      </c>
      <c r="Y274" s="276">
        <f>SUMIFS('PCO Log'!$E97:$SJ97,'PCO Log'!$E$8:$SJ$8,'Graph Data'!Y$187,'PCO Log'!$E$4:$SJ$4,"&lt;&gt;Bid Package")</f>
        <v>0</v>
      </c>
      <c r="Z274" s="276">
        <f>SUMIFS('PCO Log'!$E97:$SJ97,'PCO Log'!$E$8:$SJ$8,'Graph Data'!Z$187,'PCO Log'!$E$4:$SJ$4,"&lt;&gt;Bid Package")</f>
        <v>0</v>
      </c>
      <c r="AA274" s="276">
        <f>SUMIFS('PCO Log'!$E97:$SJ97,'PCO Log'!$E$8:$SJ$8,'Graph Data'!AA$187,'PCO Log'!$E$4:$SJ$4,"&lt;&gt;Bid Package")</f>
        <v>0</v>
      </c>
      <c r="AB274" s="276">
        <f>SUMIFS('PCO Log'!$E97:$SJ97,'PCO Log'!$E$8:$SJ$8,'Graph Data'!AB$187,'PCO Log'!$E$4:$SJ$4,"&lt;&gt;Bid Package")</f>
        <v>0</v>
      </c>
      <c r="AC274" s="276">
        <f>SUMIFS('PCO Log'!$E97:$SJ97,'PCO Log'!$E$8:$SJ$8,'Graph Data'!AC$187,'PCO Log'!$E$4:$SJ$4,"&lt;&gt;Bid Package")</f>
        <v>0</v>
      </c>
      <c r="AD274" s="276">
        <f>SUMIFS('PCO Log'!$E97:$SJ97,'PCO Log'!$E$8:$SJ$8,'Graph Data'!AD$187,'PCO Log'!$E$4:$SJ$4,"&lt;&gt;Bid Package")</f>
        <v>0</v>
      </c>
      <c r="AE274" s="276">
        <f>SUMIFS('PCO Log'!$E97:$SJ97,'PCO Log'!$E$8:$SJ$8,'Graph Data'!AE$187,'PCO Log'!$E$4:$SJ$4,"&lt;&gt;Bid Package")</f>
        <v>0</v>
      </c>
      <c r="AF274" s="276">
        <f>SUMIFS('PCO Log'!$E97:$SJ97,'PCO Log'!$E$8:$SJ$8,'Graph Data'!AF$187,'PCO Log'!$E$4:$SJ$4,"&lt;&gt;Bid Package")</f>
        <v>0</v>
      </c>
      <c r="AG274" s="276">
        <f>SUMIFS('PCO Log'!$E97:$SJ97,'PCO Log'!$E$8:$SJ$8,'Graph Data'!AG$187,'PCO Log'!$E$4:$SJ$4,"&lt;&gt;Bid Package")</f>
        <v>0</v>
      </c>
      <c r="AH274" s="276">
        <f>SUMIFS('PCO Log'!$E97:$SJ97,'PCO Log'!$E$8:$SJ$8,'Graph Data'!AH$187,'PCO Log'!$E$4:$SJ$4,"&lt;&gt;Bid Package")</f>
        <v>0</v>
      </c>
      <c r="AI274" s="276">
        <f>SUMIFS('PCO Log'!$E97:$SJ97,'PCO Log'!$E$8:$SJ$8,'Graph Data'!AI$187,'PCO Log'!$E$4:$SJ$4,"&lt;&gt;Bid Package")</f>
        <v>0</v>
      </c>
      <c r="AJ274" s="276">
        <f>SUMIFS('PCO Log'!$E97:$SJ97,'PCO Log'!$E$8:$SJ$8,'Graph Data'!AJ$187,'PCO Log'!$E$4:$SJ$4,"&lt;&gt;Bid Package")</f>
        <v>0</v>
      </c>
      <c r="AK274" s="276">
        <f>SUMIFS('PCO Log'!$E97:$SJ97,'PCO Log'!$E$8:$SJ$8,'Graph Data'!AK$187,'PCO Log'!$E$4:$SJ$4,"&lt;&gt;Bid Package")</f>
        <v>0</v>
      </c>
      <c r="AL274" s="276">
        <f>SUMIFS('PCO Log'!$E97:$SJ97,'PCO Log'!$E$8:$SJ$8,'Graph Data'!AL$187,'PCO Log'!$E$4:$SJ$4,"&lt;&gt;Bid Package")</f>
        <v>0</v>
      </c>
      <c r="AM274" s="276">
        <f>SUMIFS('PCO Log'!$E97:$SJ97,'PCO Log'!$E$8:$SJ$8,'Graph Data'!AM$187,'PCO Log'!$E$4:$SJ$4,"&lt;&gt;Bid Package")</f>
        <v>0</v>
      </c>
      <c r="AN274" s="276">
        <f>SUMIFS('PCO Log'!$E97:$SJ97,'PCO Log'!$E$8:$SJ$8,'Graph Data'!AN$187,'PCO Log'!$E$4:$SJ$4,"&lt;&gt;Bid Package")</f>
        <v>0</v>
      </c>
      <c r="AO274" s="276">
        <f>SUMIFS('PCO Log'!$E97:$SJ97,'PCO Log'!$E$8:$SJ$8,'Graph Data'!AO$187,'PCO Log'!$E$4:$SJ$4,"&lt;&gt;Bid Package")</f>
        <v>0</v>
      </c>
      <c r="AP274" s="276">
        <f>SUMIFS('PCO Log'!$E97:$SJ97,'PCO Log'!$E$8:$SJ$8,'Graph Data'!AP$187,'PCO Log'!$E$4:$SJ$4,"&lt;&gt;Bid Package")</f>
        <v>0</v>
      </c>
      <c r="AQ274" s="276">
        <f>SUMIFS('PCO Log'!$E97:$SJ97,'PCO Log'!$E$8:$SJ$8,'Graph Data'!AQ$187,'PCO Log'!$E$4:$SJ$4,"&lt;&gt;Bid Package")</f>
        <v>0</v>
      </c>
      <c r="AR274" s="276">
        <f>SUMIFS('PCO Log'!$E97:$SJ97,'PCO Log'!$E$8:$SJ$8,'Graph Data'!AR$187,'PCO Log'!$E$4:$SJ$4,"&lt;&gt;Bid Package")</f>
        <v>0</v>
      </c>
      <c r="AS274" s="276">
        <f>SUMIFS('PCO Log'!$E97:$SJ97,'PCO Log'!$E$8:$SJ$8,'Graph Data'!AS$187,'PCO Log'!$E$4:$SJ$4,"&lt;&gt;Bid Package")</f>
        <v>0</v>
      </c>
      <c r="AT274" s="276">
        <f>SUMIFS('PCO Log'!$E97:$SJ97,'PCO Log'!$E$8:$SJ$8,'Graph Data'!AT$187,'PCO Log'!$E$4:$SJ$4,"&lt;&gt;Bid Package")</f>
        <v>0</v>
      </c>
      <c r="AU274" s="276">
        <f>SUMIFS('PCO Log'!$E97:$SJ97,'PCO Log'!$E$8:$SJ$8,'Graph Data'!AU$187,'PCO Log'!$E$4:$SJ$4,"&lt;&gt;Bid Package")</f>
        <v>0</v>
      </c>
      <c r="AV274" s="276">
        <f>SUMIFS('PCO Log'!$E97:$SJ97,'PCO Log'!$E$8:$SJ$8,'Graph Data'!AV$187,'PCO Log'!$E$4:$SJ$4,"&lt;&gt;Bid Package")</f>
        <v>0</v>
      </c>
      <c r="AW274" s="276">
        <f>SUMIFS('PCO Log'!$E97:$SJ97,'PCO Log'!$E$8:$SJ$8,'Graph Data'!AW$187,'PCO Log'!$E$4:$SJ$4,"&lt;&gt;Bid Package")</f>
        <v>0</v>
      </c>
      <c r="AX274" s="276">
        <f>SUMIFS('PCO Log'!$E97:$SJ97,'PCO Log'!$E$8:$SJ$8,'Graph Data'!AX$187,'PCO Log'!$E$4:$SJ$4,"&lt;&gt;Bid Package")</f>
        <v>0</v>
      </c>
      <c r="AY274" s="276">
        <f>SUMIFS('PCO Log'!$E97:$SJ97,'PCO Log'!$E$8:$SJ$8,'Graph Data'!AY$187,'PCO Log'!$E$4:$SJ$4,"&lt;&gt;Bid Package")</f>
        <v>0</v>
      </c>
      <c r="AZ274" s="276">
        <f>SUMIFS('PCO Log'!$E97:$SJ97,'PCO Log'!$E$8:$SJ$8,'Graph Data'!AZ$187,'PCO Log'!$E$4:$SJ$4,"&lt;&gt;Bid Package")</f>
        <v>0</v>
      </c>
      <c r="BA274" s="276">
        <f>SUMIFS('PCO Log'!$E97:$SJ97,'PCO Log'!$E$8:$SJ$8,'Graph Data'!BA$187,'PCO Log'!$E$4:$SJ$4,"&lt;&gt;Bid Package")</f>
        <v>0</v>
      </c>
      <c r="BB274" s="276">
        <f>SUMIFS('PCO Log'!$E97:$SJ97,'PCO Log'!$E$8:$SJ$8,'Graph Data'!BB$187,'PCO Log'!$E$4:$SJ$4,"&lt;&gt;Bid Package")</f>
        <v>0</v>
      </c>
      <c r="BC274" s="276">
        <f>SUMIFS('PCO Log'!$E97:$SJ97,'PCO Log'!$E$8:$SJ$8,'Graph Data'!BC$187,'PCO Log'!$E$4:$SJ$4,"&lt;&gt;Bid Package")</f>
        <v>0</v>
      </c>
      <c r="BD274" s="276">
        <f>SUMIFS('PCO Log'!$E97:$SJ97,'PCO Log'!$E$8:$SJ$8,'Graph Data'!BD$187,'PCO Log'!$E$4:$SJ$4,"&lt;&gt;Bid Package")</f>
        <v>0</v>
      </c>
      <c r="BE274" s="276">
        <f>SUMIFS('PCO Log'!$E97:$SJ97,'PCO Log'!$E$8:$SJ$8,'Graph Data'!BE$187,'PCO Log'!$E$4:$SJ$4,"&lt;&gt;Bid Package")</f>
        <v>0</v>
      </c>
      <c r="BF274" s="276">
        <f>SUMIFS('PCO Log'!$E97:$SJ97,'PCO Log'!$E$8:$SJ$8,'Graph Data'!BF$187,'PCO Log'!$E$4:$SJ$4,"&lt;&gt;Bid Package")</f>
        <v>0</v>
      </c>
      <c r="BG274" s="276">
        <f>SUMIFS('PCO Log'!$E97:$SJ97,'PCO Log'!$E$8:$SJ$8,'Graph Data'!BG$187,'PCO Log'!$E$4:$SJ$4,"&lt;&gt;Bid Package")</f>
        <v>0</v>
      </c>
      <c r="BH274" s="276">
        <f>SUMIFS('PCO Log'!$E97:$SJ97,'PCO Log'!$E$8:$SJ$8,'Graph Data'!BH$187,'PCO Log'!$E$4:$SJ$4,"&lt;&gt;Bid Package")</f>
        <v>0</v>
      </c>
      <c r="BI274" s="276">
        <f>SUMIFS('PCO Log'!$E97:$SJ97,'PCO Log'!$E$8:$SJ$8,'Graph Data'!BI$187,'PCO Log'!$E$4:$SJ$4,"&lt;&gt;Bid Package")</f>
        <v>0</v>
      </c>
      <c r="BJ274" s="276">
        <f>SUMIFS('PCO Log'!$E97:$SJ97,'PCO Log'!$E$8:$SJ$8,'Graph Data'!BJ$187,'PCO Log'!$E$4:$SJ$4,"&lt;&gt;Bid Package")</f>
        <v>0</v>
      </c>
      <c r="BK274" s="276">
        <f>SUMIFS('PCO Log'!$E97:$SJ97,'PCO Log'!$E$8:$SJ$8,'Graph Data'!BK$187,'PCO Log'!$E$4:$SJ$4,"&lt;&gt;Bid Package")</f>
        <v>0</v>
      </c>
      <c r="BL274" s="276">
        <f>SUMIFS('PCO Log'!$E97:$SJ97,'PCO Log'!$E$8:$SJ$8,'Graph Data'!BL$187,'PCO Log'!$E$4:$SJ$4,"&lt;&gt;Bid Package")</f>
        <v>0</v>
      </c>
      <c r="BM274" s="276">
        <f>SUMIFS('PCO Log'!$E97:$SJ97,'PCO Log'!$E$8:$SJ$8,'Graph Data'!BM$187,'PCO Log'!$E$4:$SJ$4,"&lt;&gt;Bid Package")</f>
        <v>0</v>
      </c>
      <c r="BN274" s="276">
        <f>SUMIFS('PCO Log'!$E97:$SJ97,'PCO Log'!$E$8:$SJ$8,'Graph Data'!BN$187,'PCO Log'!$E$4:$SJ$4,"&lt;&gt;Bid Package")</f>
        <v>0</v>
      </c>
      <c r="BO274" s="276">
        <f>SUMIFS('PCO Log'!$E97:$SJ97,'PCO Log'!$E$8:$SJ$8,'Graph Data'!BO$187,'PCO Log'!$E$4:$SJ$4,"&lt;&gt;Bid Package")</f>
        <v>0</v>
      </c>
      <c r="BP274" s="276">
        <f>SUMIFS('PCO Log'!$E97:$SJ97,'PCO Log'!$E$8:$SJ$8,'Graph Data'!BP$187,'PCO Log'!$E$4:$SJ$4,"&lt;&gt;Bid Package")</f>
        <v>0</v>
      </c>
      <c r="BQ274" s="276">
        <f>SUMIFS('PCO Log'!$E97:$SJ97,'PCO Log'!$E$8:$SJ$8,'Graph Data'!BQ$187,'PCO Log'!$E$4:$SJ$4,"&lt;&gt;Bid Package")</f>
        <v>0</v>
      </c>
      <c r="BR274" s="276">
        <f>SUMIFS('PCO Log'!$E97:$SJ97,'PCO Log'!$E$8:$SJ$8,'Graph Data'!BR$187,'PCO Log'!$E$4:$SJ$4,"&lt;&gt;Bid Package")</f>
        <v>0</v>
      </c>
      <c r="BS274" s="276">
        <f>SUMIFS('PCO Log'!$E97:$SJ97,'PCO Log'!$E$8:$SJ$8,'Graph Data'!BS$187,'PCO Log'!$E$4:$SJ$4,"&lt;&gt;Bid Package")</f>
        <v>0</v>
      </c>
      <c r="BT274" s="276">
        <f>SUMIFS('PCO Log'!$E97:$SJ97,'PCO Log'!$E$8:$SJ$8,'Graph Data'!BT$187,'PCO Log'!$E$4:$SJ$4,"&lt;&gt;Bid Package")</f>
        <v>0</v>
      </c>
      <c r="BU274" s="276">
        <f>SUMIFS('PCO Log'!$E97:$SJ97,'PCO Log'!$E$8:$SJ$8,'Graph Data'!BU$187,'PCO Log'!$E$4:$SJ$4,"&lt;&gt;Bid Package")</f>
        <v>0</v>
      </c>
      <c r="BV274" s="276">
        <f>SUMIFS('PCO Log'!$E97:$SJ97,'PCO Log'!$E$8:$SJ$8,'Graph Data'!BV$187,'PCO Log'!$E$4:$SJ$4,"&lt;&gt;Bid Package")</f>
        <v>0</v>
      </c>
      <c r="BW274" s="276">
        <f>SUMIFS('PCO Log'!$E97:$SJ97,'PCO Log'!$E$8:$SJ$8,'Graph Data'!BW$187,'PCO Log'!$E$4:$SJ$4,"&lt;&gt;Bid Package")</f>
        <v>0</v>
      </c>
    </row>
    <row r="275" spans="1:75" x14ac:dyDescent="0.25">
      <c r="A275" s="273" t="s">
        <v>636</v>
      </c>
      <c r="B275" s="273">
        <f>'PCO Log'!JR6</f>
        <v>0</v>
      </c>
      <c r="C275" s="273">
        <f>'PCO Log'!JR4</f>
        <v>0</v>
      </c>
      <c r="D275" s="273">
        <f>'PCO Log'!JR7</f>
        <v>0</v>
      </c>
      <c r="E275" s="273">
        <f>'PCO Log'!JR3</f>
        <v>0</v>
      </c>
      <c r="F275" s="276">
        <f>'PCO Log'!JR9</f>
        <v>0</v>
      </c>
      <c r="G275" s="277">
        <f>'PCO Log'!JR5</f>
        <v>0</v>
      </c>
      <c r="J275" s="279"/>
      <c r="P275" s="276"/>
      <c r="Q275" s="276"/>
      <c r="R275" s="276"/>
      <c r="S275" s="276"/>
      <c r="T275" s="276"/>
      <c r="U275" s="276"/>
      <c r="V275" s="276"/>
      <c r="W275" s="276"/>
      <c r="X275" s="276"/>
      <c r="Y275" s="276"/>
      <c r="Z275" s="276"/>
      <c r="AA275" s="276"/>
      <c r="AB275" s="276"/>
      <c r="AC275" s="276"/>
      <c r="AD275" s="276"/>
      <c r="AE275" s="276"/>
      <c r="AF275" s="276"/>
      <c r="AG275" s="276"/>
      <c r="AH275" s="276"/>
      <c r="AI275" s="276"/>
      <c r="AJ275" s="276"/>
      <c r="AK275" s="276"/>
      <c r="AL275" s="276"/>
      <c r="AM275" s="276"/>
      <c r="AN275" s="276"/>
      <c r="AO275" s="276"/>
      <c r="AP275" s="276"/>
      <c r="AQ275" s="276"/>
      <c r="AR275" s="276"/>
      <c r="AS275" s="276"/>
      <c r="AT275" s="276"/>
      <c r="AU275" s="276"/>
      <c r="AV275" s="276"/>
      <c r="AW275" s="276"/>
      <c r="AX275" s="276"/>
      <c r="AY275" s="276"/>
      <c r="AZ275" s="276"/>
      <c r="BA275" s="276"/>
      <c r="BB275" s="276"/>
      <c r="BC275" s="276"/>
      <c r="BD275" s="276"/>
      <c r="BE275" s="276"/>
      <c r="BF275" s="276"/>
      <c r="BG275" s="276"/>
      <c r="BH275" s="276"/>
      <c r="BI275" s="276"/>
      <c r="BJ275" s="276"/>
      <c r="BK275" s="276"/>
      <c r="BL275" s="276"/>
      <c r="BM275" s="276"/>
      <c r="BN275" s="276"/>
      <c r="BO275" s="276"/>
      <c r="BP275" s="276"/>
      <c r="BQ275" s="276"/>
      <c r="BR275" s="276"/>
      <c r="BS275" s="276"/>
      <c r="BT275" s="276"/>
      <c r="BU275" s="276"/>
      <c r="BV275" s="276"/>
      <c r="BW275" s="276"/>
    </row>
    <row r="276" spans="1:75" ht="15.75" thickBot="1" x14ac:dyDescent="0.3">
      <c r="A276" s="273" t="s">
        <v>637</v>
      </c>
      <c r="B276" s="273">
        <f>'PCO Log'!JS6</f>
        <v>0</v>
      </c>
      <c r="C276" s="273">
        <f>'PCO Log'!JS4</f>
        <v>0</v>
      </c>
      <c r="D276" s="273">
        <f>'PCO Log'!JS7</f>
        <v>0</v>
      </c>
      <c r="E276" s="273">
        <f>'PCO Log'!JS3</f>
        <v>0</v>
      </c>
      <c r="F276" s="276">
        <f>'PCO Log'!JS9</f>
        <v>0</v>
      </c>
      <c r="G276" s="277">
        <f>'PCO Log'!JS5</f>
        <v>0</v>
      </c>
      <c r="J276" s="279"/>
      <c r="O276" s="280"/>
      <c r="P276" s="281">
        <f>SUM(P188:P274)</f>
        <v>0</v>
      </c>
      <c r="Q276" s="281">
        <f t="shared" ref="Q276:BW276" si="5">SUM(Q188:Q274)</f>
        <v>0</v>
      </c>
      <c r="R276" s="281">
        <f t="shared" si="5"/>
        <v>0</v>
      </c>
      <c r="S276" s="281">
        <f t="shared" si="5"/>
        <v>0</v>
      </c>
      <c r="T276" s="281">
        <f t="shared" si="5"/>
        <v>0</v>
      </c>
      <c r="U276" s="281">
        <f t="shared" si="5"/>
        <v>0</v>
      </c>
      <c r="V276" s="281">
        <f t="shared" si="5"/>
        <v>0</v>
      </c>
      <c r="W276" s="281">
        <f t="shared" si="5"/>
        <v>0</v>
      </c>
      <c r="X276" s="281">
        <f t="shared" si="5"/>
        <v>0</v>
      </c>
      <c r="Y276" s="281">
        <f t="shared" si="5"/>
        <v>0</v>
      </c>
      <c r="Z276" s="281">
        <f t="shared" si="5"/>
        <v>0</v>
      </c>
      <c r="AA276" s="281">
        <f t="shared" si="5"/>
        <v>0</v>
      </c>
      <c r="AB276" s="281">
        <f t="shared" si="5"/>
        <v>0</v>
      </c>
      <c r="AC276" s="281">
        <f t="shared" si="5"/>
        <v>0</v>
      </c>
      <c r="AD276" s="281">
        <f t="shared" si="5"/>
        <v>0</v>
      </c>
      <c r="AE276" s="281">
        <f t="shared" si="5"/>
        <v>0</v>
      </c>
      <c r="AF276" s="281">
        <f t="shared" si="5"/>
        <v>0</v>
      </c>
      <c r="AG276" s="281">
        <f t="shared" si="5"/>
        <v>0</v>
      </c>
      <c r="AH276" s="281">
        <f t="shared" si="5"/>
        <v>0</v>
      </c>
      <c r="AI276" s="281">
        <f t="shared" si="5"/>
        <v>0</v>
      </c>
      <c r="AJ276" s="281">
        <f t="shared" si="5"/>
        <v>0</v>
      </c>
      <c r="AK276" s="281">
        <f t="shared" si="5"/>
        <v>0</v>
      </c>
      <c r="AL276" s="281">
        <f t="shared" si="5"/>
        <v>0</v>
      </c>
      <c r="AM276" s="281">
        <f t="shared" si="5"/>
        <v>0</v>
      </c>
      <c r="AN276" s="281">
        <f t="shared" si="5"/>
        <v>0</v>
      </c>
      <c r="AO276" s="281">
        <f t="shared" si="5"/>
        <v>0</v>
      </c>
      <c r="AP276" s="281">
        <f t="shared" si="5"/>
        <v>0</v>
      </c>
      <c r="AQ276" s="281">
        <f t="shared" si="5"/>
        <v>0</v>
      </c>
      <c r="AR276" s="281">
        <f t="shared" si="5"/>
        <v>0</v>
      </c>
      <c r="AS276" s="281">
        <f t="shared" si="5"/>
        <v>0</v>
      </c>
      <c r="AT276" s="281">
        <f t="shared" si="5"/>
        <v>0</v>
      </c>
      <c r="AU276" s="281">
        <f t="shared" si="5"/>
        <v>0</v>
      </c>
      <c r="AV276" s="281">
        <f t="shared" si="5"/>
        <v>0</v>
      </c>
      <c r="AW276" s="281">
        <f t="shared" si="5"/>
        <v>0</v>
      </c>
      <c r="AX276" s="281">
        <f t="shared" si="5"/>
        <v>0</v>
      </c>
      <c r="AY276" s="281">
        <f t="shared" si="5"/>
        <v>0</v>
      </c>
      <c r="AZ276" s="281">
        <f t="shared" si="5"/>
        <v>0</v>
      </c>
      <c r="BA276" s="281">
        <f t="shared" si="5"/>
        <v>0</v>
      </c>
      <c r="BB276" s="281">
        <f t="shared" si="5"/>
        <v>0</v>
      </c>
      <c r="BC276" s="281">
        <f t="shared" si="5"/>
        <v>0</v>
      </c>
      <c r="BD276" s="281">
        <f t="shared" si="5"/>
        <v>0</v>
      </c>
      <c r="BE276" s="281">
        <f t="shared" si="5"/>
        <v>0</v>
      </c>
      <c r="BF276" s="281">
        <f t="shared" si="5"/>
        <v>0</v>
      </c>
      <c r="BG276" s="281">
        <f t="shared" si="5"/>
        <v>0</v>
      </c>
      <c r="BH276" s="281">
        <f t="shared" si="5"/>
        <v>0</v>
      </c>
      <c r="BI276" s="281">
        <f t="shared" si="5"/>
        <v>0</v>
      </c>
      <c r="BJ276" s="281">
        <f t="shared" si="5"/>
        <v>0</v>
      </c>
      <c r="BK276" s="281">
        <f t="shared" si="5"/>
        <v>0</v>
      </c>
      <c r="BL276" s="281">
        <f t="shared" si="5"/>
        <v>0</v>
      </c>
      <c r="BM276" s="281">
        <f t="shared" si="5"/>
        <v>0</v>
      </c>
      <c r="BN276" s="281">
        <f t="shared" si="5"/>
        <v>0</v>
      </c>
      <c r="BO276" s="281">
        <f t="shared" si="5"/>
        <v>0</v>
      </c>
      <c r="BP276" s="281">
        <f t="shared" si="5"/>
        <v>0</v>
      </c>
      <c r="BQ276" s="281">
        <f t="shared" si="5"/>
        <v>0</v>
      </c>
      <c r="BR276" s="281">
        <f t="shared" si="5"/>
        <v>0</v>
      </c>
      <c r="BS276" s="281">
        <f t="shared" si="5"/>
        <v>0</v>
      </c>
      <c r="BT276" s="281">
        <f t="shared" si="5"/>
        <v>0</v>
      </c>
      <c r="BU276" s="281">
        <f t="shared" si="5"/>
        <v>0</v>
      </c>
      <c r="BV276" s="281">
        <f t="shared" si="5"/>
        <v>0</v>
      </c>
      <c r="BW276" s="281">
        <f t="shared" si="5"/>
        <v>0</v>
      </c>
    </row>
    <row r="277" spans="1:75" ht="15.75" thickTop="1" x14ac:dyDescent="0.25">
      <c r="A277" s="273" t="s">
        <v>638</v>
      </c>
      <c r="B277" s="273">
        <f>'PCO Log'!JT6</f>
        <v>0</v>
      </c>
      <c r="C277" s="273">
        <f>'PCO Log'!JT4</f>
        <v>0</v>
      </c>
      <c r="D277" s="273">
        <f>'PCO Log'!JT7</f>
        <v>0</v>
      </c>
      <c r="E277" s="273">
        <f>'PCO Log'!JT3</f>
        <v>0</v>
      </c>
      <c r="F277" s="276">
        <f>'PCO Log'!JT9</f>
        <v>0</v>
      </c>
      <c r="G277" s="277">
        <f>'PCO Log'!JT5</f>
        <v>0</v>
      </c>
      <c r="J277" s="279"/>
    </row>
    <row r="278" spans="1:75" x14ac:dyDescent="0.25">
      <c r="A278" s="273" t="s">
        <v>639</v>
      </c>
      <c r="B278" s="273">
        <f>'PCO Log'!JU6</f>
        <v>0</v>
      </c>
      <c r="C278" s="273">
        <f>'PCO Log'!JU4</f>
        <v>0</v>
      </c>
      <c r="D278" s="273">
        <f>'PCO Log'!JU7</f>
        <v>0</v>
      </c>
      <c r="E278" s="273">
        <f>'PCO Log'!JU3</f>
        <v>0</v>
      </c>
      <c r="F278" s="276">
        <f>'PCO Log'!JU9</f>
        <v>0</v>
      </c>
      <c r="G278" s="277">
        <f>'PCO Log'!JU5</f>
        <v>0</v>
      </c>
      <c r="J278" s="279"/>
    </row>
    <row r="279" spans="1:75" x14ac:dyDescent="0.25">
      <c r="A279" s="273" t="s">
        <v>640</v>
      </c>
      <c r="B279" s="273">
        <f>'PCO Log'!JV6</f>
        <v>0</v>
      </c>
      <c r="C279" s="273">
        <f>'PCO Log'!JV4</f>
        <v>0</v>
      </c>
      <c r="D279" s="273">
        <f>'PCO Log'!JV7</f>
        <v>0</v>
      </c>
      <c r="E279" s="273">
        <f>'PCO Log'!JV3</f>
        <v>0</v>
      </c>
      <c r="F279" s="276">
        <f>'PCO Log'!JV9</f>
        <v>0</v>
      </c>
      <c r="G279" s="277">
        <f>'PCO Log'!JV5</f>
        <v>0</v>
      </c>
      <c r="J279" s="279"/>
    </row>
    <row r="280" spans="1:75" x14ac:dyDescent="0.25">
      <c r="A280" s="273" t="s">
        <v>641</v>
      </c>
      <c r="B280" s="273">
        <f>'PCO Log'!JW6</f>
        <v>0</v>
      </c>
      <c r="C280" s="273">
        <f>'PCO Log'!JW4</f>
        <v>0</v>
      </c>
      <c r="D280" s="273">
        <f>'PCO Log'!JW7</f>
        <v>0</v>
      </c>
      <c r="E280" s="273">
        <f>'PCO Log'!JW3</f>
        <v>0</v>
      </c>
      <c r="F280" s="276">
        <f>'PCO Log'!JW9</f>
        <v>0</v>
      </c>
      <c r="G280" s="277">
        <f>'PCO Log'!JW5</f>
        <v>0</v>
      </c>
    </row>
    <row r="281" spans="1:75" x14ac:dyDescent="0.25">
      <c r="A281" s="273" t="s">
        <v>642</v>
      </c>
      <c r="B281" s="273">
        <f>'PCO Log'!JX6</f>
        <v>0</v>
      </c>
      <c r="C281" s="273">
        <f>'PCO Log'!JX4</f>
        <v>0</v>
      </c>
      <c r="D281" s="273">
        <f>'PCO Log'!JX7</f>
        <v>0</v>
      </c>
      <c r="E281" s="273">
        <f>'PCO Log'!JX3</f>
        <v>0</v>
      </c>
      <c r="F281" s="276">
        <f>'PCO Log'!JX9</f>
        <v>0</v>
      </c>
      <c r="G281" s="277">
        <f>'PCO Log'!JX5</f>
        <v>0</v>
      </c>
    </row>
    <row r="282" spans="1:75" x14ac:dyDescent="0.25">
      <c r="A282" s="273" t="s">
        <v>643</v>
      </c>
      <c r="B282" s="273">
        <f>'PCO Log'!JY6</f>
        <v>0</v>
      </c>
      <c r="C282" s="273">
        <f>'PCO Log'!JY4</f>
        <v>0</v>
      </c>
      <c r="D282" s="273">
        <f>'PCO Log'!JY7</f>
        <v>0</v>
      </c>
      <c r="E282" s="273">
        <f>'PCO Log'!JY3</f>
        <v>0</v>
      </c>
      <c r="F282" s="276">
        <f>'PCO Log'!JY9</f>
        <v>0</v>
      </c>
      <c r="G282" s="277">
        <f>'PCO Log'!JY5</f>
        <v>0</v>
      </c>
    </row>
    <row r="283" spans="1:75" x14ac:dyDescent="0.25">
      <c r="A283" s="273" t="s">
        <v>644</v>
      </c>
      <c r="B283" s="273">
        <f>'PCO Log'!JZ6</f>
        <v>0</v>
      </c>
      <c r="C283" s="273">
        <f>'PCO Log'!JZ4</f>
        <v>0</v>
      </c>
      <c r="D283" s="273">
        <f>'PCO Log'!JZ7</f>
        <v>0</v>
      </c>
      <c r="E283" s="273">
        <f>'PCO Log'!JZ3</f>
        <v>0</v>
      </c>
      <c r="F283" s="276">
        <f>'PCO Log'!JZ9</f>
        <v>0</v>
      </c>
      <c r="G283" s="277">
        <f>'PCO Log'!JZ5</f>
        <v>0</v>
      </c>
    </row>
    <row r="284" spans="1:75" x14ac:dyDescent="0.25">
      <c r="A284" s="273" t="s">
        <v>645</v>
      </c>
      <c r="B284" s="273">
        <f>'PCO Log'!KA6</f>
        <v>0</v>
      </c>
      <c r="C284" s="273">
        <f>'PCO Log'!KA4</f>
        <v>0</v>
      </c>
      <c r="D284" s="273">
        <f>'PCO Log'!KA7</f>
        <v>0</v>
      </c>
      <c r="E284" s="273">
        <f>'PCO Log'!KA3</f>
        <v>0</v>
      </c>
      <c r="F284" s="276">
        <f>'PCO Log'!KA9</f>
        <v>0</v>
      </c>
      <c r="G284" s="277">
        <f>'PCO Log'!KA5</f>
        <v>0</v>
      </c>
    </row>
    <row r="285" spans="1:75" x14ac:dyDescent="0.25">
      <c r="A285" s="273" t="s">
        <v>646</v>
      </c>
      <c r="B285" s="273">
        <f>'PCO Log'!KB6</f>
        <v>0</v>
      </c>
      <c r="C285" s="273">
        <f>'PCO Log'!KB4</f>
        <v>0</v>
      </c>
      <c r="D285" s="273">
        <f>'PCO Log'!KB7</f>
        <v>0</v>
      </c>
      <c r="E285" s="273">
        <f>'PCO Log'!KB3</f>
        <v>0</v>
      </c>
      <c r="F285" s="276">
        <f>'PCO Log'!KB9</f>
        <v>0</v>
      </c>
      <c r="G285" s="277">
        <f>'PCO Log'!KB5</f>
        <v>0</v>
      </c>
    </row>
    <row r="286" spans="1:75" x14ac:dyDescent="0.25">
      <c r="A286" s="273" t="s">
        <v>647</v>
      </c>
      <c r="B286" s="273">
        <f>'PCO Log'!KC6</f>
        <v>0</v>
      </c>
      <c r="C286" s="273">
        <f>'PCO Log'!KC4</f>
        <v>0</v>
      </c>
      <c r="D286" s="273">
        <f>'PCO Log'!KC7</f>
        <v>0</v>
      </c>
      <c r="E286" s="273">
        <f>'PCO Log'!KC3</f>
        <v>0</v>
      </c>
      <c r="F286" s="276">
        <f>'PCO Log'!KC9</f>
        <v>0</v>
      </c>
      <c r="G286" s="277">
        <f>'PCO Log'!KC5</f>
        <v>0</v>
      </c>
    </row>
    <row r="287" spans="1:75" x14ac:dyDescent="0.25">
      <c r="A287" s="273" t="s">
        <v>648</v>
      </c>
      <c r="B287" s="273">
        <f>'PCO Log'!KD6</f>
        <v>0</v>
      </c>
      <c r="C287" s="273">
        <f>'PCO Log'!KD4</f>
        <v>0</v>
      </c>
      <c r="D287" s="273">
        <f>'PCO Log'!KD7</f>
        <v>0</v>
      </c>
      <c r="E287" s="273">
        <f>'PCO Log'!KD3</f>
        <v>0</v>
      </c>
      <c r="F287" s="276">
        <f>'PCO Log'!KD9</f>
        <v>0</v>
      </c>
      <c r="G287" s="277">
        <f>'PCO Log'!KD5</f>
        <v>0</v>
      </c>
    </row>
    <row r="288" spans="1:75" x14ac:dyDescent="0.25">
      <c r="A288" s="273" t="s">
        <v>649</v>
      </c>
      <c r="B288" s="273">
        <f>'PCO Log'!KE6</f>
        <v>0</v>
      </c>
      <c r="C288" s="273">
        <f>'PCO Log'!KE4</f>
        <v>0</v>
      </c>
      <c r="D288" s="273">
        <f>'PCO Log'!KE7</f>
        <v>0</v>
      </c>
      <c r="E288" s="273">
        <f>'PCO Log'!KE3</f>
        <v>0</v>
      </c>
      <c r="F288" s="276">
        <f>'PCO Log'!KE9</f>
        <v>0</v>
      </c>
      <c r="G288" s="277">
        <f>'PCO Log'!KE5</f>
        <v>0</v>
      </c>
    </row>
    <row r="289" spans="1:7" x14ac:dyDescent="0.25">
      <c r="A289" s="273" t="s">
        <v>650</v>
      </c>
      <c r="B289" s="273">
        <f>'PCO Log'!KF6</f>
        <v>0</v>
      </c>
      <c r="C289" s="273">
        <f>'PCO Log'!KF4</f>
        <v>0</v>
      </c>
      <c r="D289" s="273">
        <f>'PCO Log'!KF7</f>
        <v>0</v>
      </c>
      <c r="E289" s="273">
        <f>'PCO Log'!KF3</f>
        <v>0</v>
      </c>
      <c r="F289" s="276">
        <f>'PCO Log'!KF9</f>
        <v>0</v>
      </c>
      <c r="G289" s="277">
        <f>'PCO Log'!KF5</f>
        <v>0</v>
      </c>
    </row>
    <row r="290" spans="1:7" x14ac:dyDescent="0.25">
      <c r="A290" s="273" t="s">
        <v>651</v>
      </c>
      <c r="B290" s="273">
        <f>'PCO Log'!KG6</f>
        <v>0</v>
      </c>
      <c r="C290" s="273">
        <f>'PCO Log'!KG4</f>
        <v>0</v>
      </c>
      <c r="D290" s="273">
        <f>'PCO Log'!KG7</f>
        <v>0</v>
      </c>
      <c r="E290" s="273">
        <f>'PCO Log'!KG3</f>
        <v>0</v>
      </c>
      <c r="F290" s="276">
        <f>'PCO Log'!KG9</f>
        <v>0</v>
      </c>
      <c r="G290" s="277">
        <f>'PCO Log'!KG5</f>
        <v>0</v>
      </c>
    </row>
    <row r="291" spans="1:7" x14ac:dyDescent="0.25">
      <c r="A291" s="273" t="s">
        <v>652</v>
      </c>
      <c r="B291" s="273">
        <f>'PCO Log'!KH6</f>
        <v>0</v>
      </c>
      <c r="C291" s="273">
        <f>'PCO Log'!KH4</f>
        <v>0</v>
      </c>
      <c r="D291" s="273">
        <f>'PCO Log'!KH7</f>
        <v>0</v>
      </c>
      <c r="E291" s="273">
        <f>'PCO Log'!KH3</f>
        <v>0</v>
      </c>
      <c r="F291" s="276">
        <f>'PCO Log'!KH9</f>
        <v>0</v>
      </c>
      <c r="G291" s="277">
        <f>'PCO Log'!KH5</f>
        <v>0</v>
      </c>
    </row>
    <row r="292" spans="1:7" x14ac:dyDescent="0.25">
      <c r="A292" s="273" t="s">
        <v>653</v>
      </c>
      <c r="B292" s="273">
        <f>'PCO Log'!KI6</f>
        <v>0</v>
      </c>
      <c r="C292" s="273">
        <f>'PCO Log'!KI4</f>
        <v>0</v>
      </c>
      <c r="D292" s="273">
        <f>'PCO Log'!KI7</f>
        <v>0</v>
      </c>
      <c r="E292" s="273">
        <f>'PCO Log'!KI3</f>
        <v>0</v>
      </c>
      <c r="F292" s="276">
        <f>'PCO Log'!KI9</f>
        <v>0</v>
      </c>
      <c r="G292" s="277">
        <f>'PCO Log'!KI5</f>
        <v>0</v>
      </c>
    </row>
    <row r="293" spans="1:7" x14ac:dyDescent="0.25">
      <c r="A293" s="273" t="s">
        <v>654</v>
      </c>
      <c r="B293" s="273">
        <f>'PCO Log'!KJ6</f>
        <v>0</v>
      </c>
      <c r="C293" s="273">
        <f>'PCO Log'!KJ4</f>
        <v>0</v>
      </c>
      <c r="D293" s="273">
        <f>'PCO Log'!KJ7</f>
        <v>0</v>
      </c>
      <c r="E293" s="273">
        <f>'PCO Log'!KJ3</f>
        <v>0</v>
      </c>
      <c r="F293" s="276">
        <f>'PCO Log'!KJ9</f>
        <v>0</v>
      </c>
      <c r="G293" s="277">
        <f>'PCO Log'!KJ5</f>
        <v>0</v>
      </c>
    </row>
    <row r="294" spans="1:7" x14ac:dyDescent="0.25">
      <c r="A294" s="273" t="s">
        <v>655</v>
      </c>
      <c r="B294" s="273">
        <f>'PCO Log'!KK6</f>
        <v>0</v>
      </c>
      <c r="C294" s="273">
        <f>'PCO Log'!KK4</f>
        <v>0</v>
      </c>
      <c r="D294" s="273">
        <f>'PCO Log'!KK7</f>
        <v>0</v>
      </c>
      <c r="E294" s="273">
        <f>'PCO Log'!KK3</f>
        <v>0</v>
      </c>
      <c r="F294" s="276">
        <f>'PCO Log'!KK9</f>
        <v>0</v>
      </c>
      <c r="G294" s="277">
        <f>'PCO Log'!KK5</f>
        <v>0</v>
      </c>
    </row>
    <row r="295" spans="1:7" x14ac:dyDescent="0.25">
      <c r="A295" s="273" t="s">
        <v>656</v>
      </c>
      <c r="B295" s="273">
        <f>'PCO Log'!KL6</f>
        <v>0</v>
      </c>
      <c r="C295" s="273">
        <f>'PCO Log'!KL4</f>
        <v>0</v>
      </c>
      <c r="D295" s="273">
        <f>'PCO Log'!KL7</f>
        <v>0</v>
      </c>
      <c r="E295" s="273">
        <f>'PCO Log'!KL3</f>
        <v>0</v>
      </c>
      <c r="F295" s="276">
        <f>'PCO Log'!KL9</f>
        <v>0</v>
      </c>
      <c r="G295" s="277">
        <f>'PCO Log'!KL5</f>
        <v>0</v>
      </c>
    </row>
    <row r="296" spans="1:7" x14ac:dyDescent="0.25">
      <c r="A296" s="273" t="s">
        <v>657</v>
      </c>
      <c r="B296" s="273">
        <f>'PCO Log'!KM6</f>
        <v>0</v>
      </c>
      <c r="C296" s="273">
        <f>'PCO Log'!KM4</f>
        <v>0</v>
      </c>
      <c r="D296" s="273">
        <f>'PCO Log'!KM7</f>
        <v>0</v>
      </c>
      <c r="E296" s="273">
        <f>'PCO Log'!KM3</f>
        <v>0</v>
      </c>
      <c r="F296" s="276">
        <f>'PCO Log'!KM9</f>
        <v>0</v>
      </c>
      <c r="G296" s="277">
        <f>'PCO Log'!KM5</f>
        <v>0</v>
      </c>
    </row>
    <row r="297" spans="1:7" x14ac:dyDescent="0.25">
      <c r="A297" s="273" t="s">
        <v>658</v>
      </c>
      <c r="B297" s="273">
        <f>'PCO Log'!KN6</f>
        <v>0</v>
      </c>
      <c r="C297" s="273">
        <f>'PCO Log'!KN4</f>
        <v>0</v>
      </c>
      <c r="D297" s="273">
        <f>'PCO Log'!KN7</f>
        <v>0</v>
      </c>
      <c r="E297" s="273">
        <f>'PCO Log'!KN3</f>
        <v>0</v>
      </c>
      <c r="F297" s="276">
        <f>'PCO Log'!KN9</f>
        <v>0</v>
      </c>
      <c r="G297" s="277">
        <f>'PCO Log'!KN5</f>
        <v>0</v>
      </c>
    </row>
    <row r="298" spans="1:7" x14ac:dyDescent="0.25">
      <c r="A298" s="273" t="s">
        <v>659</v>
      </c>
      <c r="B298" s="273">
        <f>'PCO Log'!KO6</f>
        <v>0</v>
      </c>
      <c r="C298" s="273">
        <f>'PCO Log'!KO4</f>
        <v>0</v>
      </c>
      <c r="D298" s="273">
        <f>'PCO Log'!KO7</f>
        <v>0</v>
      </c>
      <c r="E298" s="273">
        <f>'PCO Log'!KO3</f>
        <v>0</v>
      </c>
      <c r="F298" s="276">
        <f>'PCO Log'!KO9</f>
        <v>0</v>
      </c>
      <c r="G298" s="277">
        <f>'PCO Log'!KO5</f>
        <v>0</v>
      </c>
    </row>
    <row r="299" spans="1:7" x14ac:dyDescent="0.25">
      <c r="A299" s="273" t="s">
        <v>660</v>
      </c>
      <c r="B299" s="273">
        <f>'PCO Log'!KP6</f>
        <v>0</v>
      </c>
      <c r="C299" s="273">
        <f>'PCO Log'!KP4</f>
        <v>0</v>
      </c>
      <c r="D299" s="273">
        <f>'PCO Log'!KP7</f>
        <v>0</v>
      </c>
      <c r="E299" s="273">
        <f>'PCO Log'!KP3</f>
        <v>0</v>
      </c>
      <c r="F299" s="276">
        <f>'PCO Log'!KP9</f>
        <v>0</v>
      </c>
      <c r="G299" s="277">
        <f>'PCO Log'!KP5</f>
        <v>0</v>
      </c>
    </row>
    <row r="300" spans="1:7" x14ac:dyDescent="0.25">
      <c r="A300" s="273" t="s">
        <v>661</v>
      </c>
      <c r="B300" s="273">
        <f>'PCO Log'!KQ6</f>
        <v>0</v>
      </c>
      <c r="C300" s="273">
        <f>'PCO Log'!KQ4</f>
        <v>0</v>
      </c>
      <c r="D300" s="273">
        <f>'PCO Log'!KQ7</f>
        <v>0</v>
      </c>
      <c r="E300" s="273">
        <f>'PCO Log'!KQ3</f>
        <v>0</v>
      </c>
      <c r="F300" s="276">
        <f>'PCO Log'!KQ9</f>
        <v>0</v>
      </c>
      <c r="G300" s="277">
        <f>'PCO Log'!KQ5</f>
        <v>0</v>
      </c>
    </row>
    <row r="301" spans="1:7" x14ac:dyDescent="0.25">
      <c r="A301" s="273" t="s">
        <v>662</v>
      </c>
      <c r="B301" s="273">
        <f>'PCO Log'!KR6</f>
        <v>0</v>
      </c>
      <c r="C301" s="273">
        <f>'PCO Log'!KR4</f>
        <v>0</v>
      </c>
      <c r="D301" s="273">
        <f>'PCO Log'!KR7</f>
        <v>0</v>
      </c>
      <c r="E301" s="273">
        <f>'PCO Log'!KR3</f>
        <v>0</v>
      </c>
      <c r="F301" s="276">
        <f>'PCO Log'!KR9</f>
        <v>0</v>
      </c>
      <c r="G301" s="277">
        <f>'PCO Log'!KR5</f>
        <v>0</v>
      </c>
    </row>
    <row r="302" spans="1:7" x14ac:dyDescent="0.25">
      <c r="A302" s="273" t="s">
        <v>663</v>
      </c>
      <c r="B302" s="273">
        <f>'PCO Log'!KS6</f>
        <v>0</v>
      </c>
      <c r="C302" s="273">
        <f>'PCO Log'!KS4</f>
        <v>0</v>
      </c>
      <c r="D302" s="273">
        <f>'PCO Log'!KS7</f>
        <v>0</v>
      </c>
      <c r="E302" s="273">
        <f>'PCO Log'!KS3</f>
        <v>0</v>
      </c>
      <c r="F302" s="276">
        <f>'PCO Log'!KS9</f>
        <v>0</v>
      </c>
      <c r="G302" s="277">
        <f>'PCO Log'!KS5</f>
        <v>0</v>
      </c>
    </row>
    <row r="303" spans="1:7" x14ac:dyDescent="0.25">
      <c r="A303" s="273" t="s">
        <v>664</v>
      </c>
      <c r="B303" s="273">
        <f>'PCO Log'!KT6</f>
        <v>0</v>
      </c>
      <c r="C303" s="273">
        <f>'PCO Log'!KT4</f>
        <v>0</v>
      </c>
      <c r="D303" s="273">
        <f>'PCO Log'!KT7</f>
        <v>0</v>
      </c>
      <c r="E303" s="273">
        <f>'PCO Log'!KT3</f>
        <v>0</v>
      </c>
      <c r="F303" s="276">
        <f>'PCO Log'!KT9</f>
        <v>0</v>
      </c>
      <c r="G303" s="277">
        <f>'PCO Log'!KT5</f>
        <v>0</v>
      </c>
    </row>
    <row r="304" spans="1:7" x14ac:dyDescent="0.25">
      <c r="A304" s="273" t="s">
        <v>665</v>
      </c>
      <c r="B304" s="273">
        <f>'PCO Log'!KU6</f>
        <v>0</v>
      </c>
      <c r="C304" s="273">
        <f>'PCO Log'!KU4</f>
        <v>0</v>
      </c>
      <c r="D304" s="273">
        <f>'PCO Log'!KU7</f>
        <v>0</v>
      </c>
      <c r="E304" s="273">
        <f>'PCO Log'!KU3</f>
        <v>0</v>
      </c>
      <c r="F304" s="276">
        <f>'PCO Log'!KU9</f>
        <v>0</v>
      </c>
      <c r="G304" s="277">
        <f>'PCO Log'!KU5</f>
        <v>0</v>
      </c>
    </row>
    <row r="305" spans="1:7" x14ac:dyDescent="0.25">
      <c r="A305" s="273" t="s">
        <v>666</v>
      </c>
      <c r="B305" s="273">
        <f>'PCO Log'!KV6</f>
        <v>0</v>
      </c>
      <c r="C305" s="273">
        <f>'PCO Log'!KV4</f>
        <v>0</v>
      </c>
      <c r="D305" s="273">
        <f>'PCO Log'!KV7</f>
        <v>0</v>
      </c>
      <c r="E305" s="273">
        <f>'PCO Log'!KV3</f>
        <v>0</v>
      </c>
      <c r="F305" s="276">
        <f>'PCO Log'!KV9</f>
        <v>0</v>
      </c>
      <c r="G305" s="277">
        <f>'PCO Log'!KV5</f>
        <v>0</v>
      </c>
    </row>
    <row r="306" spans="1:7" x14ac:dyDescent="0.25">
      <c r="A306" s="273" t="s">
        <v>667</v>
      </c>
      <c r="B306" s="273">
        <f>'PCO Log'!KW6</f>
        <v>0</v>
      </c>
      <c r="C306" s="273">
        <f>'PCO Log'!KW4</f>
        <v>0</v>
      </c>
      <c r="D306" s="273">
        <f>'PCO Log'!KW7</f>
        <v>0</v>
      </c>
      <c r="E306" s="273">
        <f>'PCO Log'!KW3</f>
        <v>0</v>
      </c>
      <c r="F306" s="276">
        <f>'PCO Log'!KW9</f>
        <v>0</v>
      </c>
      <c r="G306" s="277">
        <f>'PCO Log'!KW5</f>
        <v>0</v>
      </c>
    </row>
    <row r="307" spans="1:7" x14ac:dyDescent="0.25">
      <c r="A307" s="273" t="s">
        <v>668</v>
      </c>
      <c r="B307" s="273">
        <f>'PCO Log'!KX6</f>
        <v>0</v>
      </c>
      <c r="C307" s="273">
        <f>'PCO Log'!KX4</f>
        <v>0</v>
      </c>
      <c r="D307" s="273">
        <f>'PCO Log'!KX7</f>
        <v>0</v>
      </c>
      <c r="E307" s="273">
        <f>'PCO Log'!KX3</f>
        <v>0</v>
      </c>
      <c r="F307" s="276">
        <f>'PCO Log'!KX9</f>
        <v>0</v>
      </c>
      <c r="G307" s="277">
        <f>'PCO Log'!KX5</f>
        <v>0</v>
      </c>
    </row>
    <row r="308" spans="1:7" x14ac:dyDescent="0.25">
      <c r="A308" s="273" t="s">
        <v>669</v>
      </c>
      <c r="B308" s="273">
        <f>'PCO Log'!KY6</f>
        <v>0</v>
      </c>
      <c r="C308" s="273">
        <f>'PCO Log'!KY4</f>
        <v>0</v>
      </c>
      <c r="D308" s="273">
        <f>'PCO Log'!KY7</f>
        <v>0</v>
      </c>
      <c r="E308" s="273">
        <f>'PCO Log'!KY3</f>
        <v>0</v>
      </c>
      <c r="F308" s="276">
        <f>'PCO Log'!KY9</f>
        <v>0</v>
      </c>
      <c r="G308" s="277">
        <f>'PCO Log'!KY5</f>
        <v>0</v>
      </c>
    </row>
    <row r="309" spans="1:7" x14ac:dyDescent="0.25">
      <c r="A309" s="273" t="s">
        <v>670</v>
      </c>
      <c r="B309" s="273">
        <f>'PCO Log'!KZ6</f>
        <v>0</v>
      </c>
      <c r="C309" s="273">
        <f>'PCO Log'!KZ4</f>
        <v>0</v>
      </c>
      <c r="D309" s="273">
        <f>'PCO Log'!KZ7</f>
        <v>0</v>
      </c>
      <c r="E309" s="273">
        <f>'PCO Log'!KZ3</f>
        <v>0</v>
      </c>
      <c r="F309" s="276">
        <f>'PCO Log'!KZ9</f>
        <v>0</v>
      </c>
      <c r="G309" s="277">
        <f>'PCO Log'!KZ5</f>
        <v>0</v>
      </c>
    </row>
    <row r="310" spans="1:7" x14ac:dyDescent="0.25">
      <c r="A310" s="273" t="s">
        <v>671</v>
      </c>
      <c r="B310" s="273">
        <f>'PCO Log'!LA6</f>
        <v>0</v>
      </c>
      <c r="C310" s="273">
        <f>'PCO Log'!LA4</f>
        <v>0</v>
      </c>
      <c r="D310" s="273">
        <f>'PCO Log'!LA7</f>
        <v>0</v>
      </c>
      <c r="E310" s="273">
        <f>'PCO Log'!LA3</f>
        <v>0</v>
      </c>
      <c r="F310" s="276">
        <f>'PCO Log'!LA9</f>
        <v>0</v>
      </c>
      <c r="G310" s="277">
        <f>'PCO Log'!LA5</f>
        <v>0</v>
      </c>
    </row>
    <row r="311" spans="1:7" x14ac:dyDescent="0.25">
      <c r="A311" s="273" t="s">
        <v>672</v>
      </c>
      <c r="B311" s="273">
        <f>'PCO Log'!LB6</f>
        <v>0</v>
      </c>
      <c r="C311" s="273">
        <f>'PCO Log'!LB4</f>
        <v>0</v>
      </c>
      <c r="D311" s="273">
        <f>'PCO Log'!LB7</f>
        <v>0</v>
      </c>
      <c r="E311" s="273">
        <f>'PCO Log'!LB3</f>
        <v>0</v>
      </c>
      <c r="F311" s="276">
        <f>'PCO Log'!LB9</f>
        <v>0</v>
      </c>
      <c r="G311" s="277">
        <f>'PCO Log'!LB5</f>
        <v>0</v>
      </c>
    </row>
    <row r="312" spans="1:7" x14ac:dyDescent="0.25">
      <c r="A312" s="273" t="s">
        <v>673</v>
      </c>
      <c r="B312" s="273">
        <f>'PCO Log'!LC6</f>
        <v>0</v>
      </c>
      <c r="C312" s="273">
        <f>'PCO Log'!LC4</f>
        <v>0</v>
      </c>
      <c r="D312" s="273">
        <f>'PCO Log'!LC7</f>
        <v>0</v>
      </c>
      <c r="E312" s="273">
        <f>'PCO Log'!LC3</f>
        <v>0</v>
      </c>
      <c r="F312" s="276">
        <f>'PCO Log'!LC9</f>
        <v>0</v>
      </c>
      <c r="G312" s="277">
        <f>'PCO Log'!LC5</f>
        <v>0</v>
      </c>
    </row>
    <row r="313" spans="1:7" x14ac:dyDescent="0.25">
      <c r="A313" s="273" t="s">
        <v>674</v>
      </c>
      <c r="B313" s="273">
        <f>'PCO Log'!LD6</f>
        <v>0</v>
      </c>
      <c r="C313" s="273">
        <f>'PCO Log'!LD4</f>
        <v>0</v>
      </c>
      <c r="D313" s="273">
        <f>'PCO Log'!LD7</f>
        <v>0</v>
      </c>
      <c r="E313" s="273">
        <f>'PCO Log'!LD3</f>
        <v>0</v>
      </c>
      <c r="F313" s="276">
        <f>'PCO Log'!LD9</f>
        <v>0</v>
      </c>
      <c r="G313" s="277">
        <f>'PCO Log'!LD5</f>
        <v>0</v>
      </c>
    </row>
    <row r="314" spans="1:7" x14ac:dyDescent="0.25">
      <c r="A314" s="273" t="s">
        <v>675</v>
      </c>
      <c r="B314" s="273">
        <f>'PCO Log'!LE6</f>
        <v>0</v>
      </c>
      <c r="C314" s="273">
        <f>'PCO Log'!LE4</f>
        <v>0</v>
      </c>
      <c r="D314" s="273">
        <f>'PCO Log'!LE7</f>
        <v>0</v>
      </c>
      <c r="E314" s="273">
        <f>'PCO Log'!LE3</f>
        <v>0</v>
      </c>
      <c r="F314" s="276">
        <f>'PCO Log'!LE9</f>
        <v>0</v>
      </c>
      <c r="G314" s="277">
        <f>'PCO Log'!LE5</f>
        <v>0</v>
      </c>
    </row>
    <row r="315" spans="1:7" x14ac:dyDescent="0.25">
      <c r="A315" s="273" t="s">
        <v>676</v>
      </c>
      <c r="B315" s="273">
        <f>'PCO Log'!LF6</f>
        <v>0</v>
      </c>
      <c r="C315" s="273">
        <f>'PCO Log'!LF4</f>
        <v>0</v>
      </c>
      <c r="D315" s="273">
        <f>'PCO Log'!LF7</f>
        <v>0</v>
      </c>
      <c r="E315" s="273">
        <f>'PCO Log'!LF3</f>
        <v>0</v>
      </c>
      <c r="F315" s="276">
        <f>'PCO Log'!LF9</f>
        <v>0</v>
      </c>
      <c r="G315" s="277">
        <f>'PCO Log'!LF5</f>
        <v>0</v>
      </c>
    </row>
    <row r="316" spans="1:7" x14ac:dyDescent="0.25">
      <c r="A316" s="273" t="s">
        <v>677</v>
      </c>
      <c r="B316" s="273">
        <f>'PCO Log'!LG6</f>
        <v>0</v>
      </c>
      <c r="C316" s="273">
        <f>'PCO Log'!LG4</f>
        <v>0</v>
      </c>
      <c r="D316" s="273">
        <f>'PCO Log'!LG7</f>
        <v>0</v>
      </c>
      <c r="E316" s="273">
        <f>'PCO Log'!LG3</f>
        <v>0</v>
      </c>
      <c r="F316" s="276">
        <f>'PCO Log'!LG9</f>
        <v>0</v>
      </c>
      <c r="G316" s="277">
        <f>'PCO Log'!LG5</f>
        <v>0</v>
      </c>
    </row>
    <row r="317" spans="1:7" x14ac:dyDescent="0.25">
      <c r="A317" s="273" t="s">
        <v>678</v>
      </c>
      <c r="B317" s="273">
        <f>'PCO Log'!LH6</f>
        <v>0</v>
      </c>
      <c r="C317" s="273">
        <f>'PCO Log'!LH4</f>
        <v>0</v>
      </c>
      <c r="D317" s="273">
        <f>'PCO Log'!LH7</f>
        <v>0</v>
      </c>
      <c r="E317" s="273">
        <f>'PCO Log'!LH3</f>
        <v>0</v>
      </c>
      <c r="F317" s="276">
        <f>'PCO Log'!LH9</f>
        <v>0</v>
      </c>
      <c r="G317" s="277">
        <f>'PCO Log'!LH5</f>
        <v>0</v>
      </c>
    </row>
    <row r="318" spans="1:7" x14ac:dyDescent="0.25">
      <c r="A318" s="273" t="s">
        <v>679</v>
      </c>
      <c r="B318" s="273">
        <f>'PCO Log'!LI6</f>
        <v>0</v>
      </c>
      <c r="C318" s="273">
        <f>'PCO Log'!LI4</f>
        <v>0</v>
      </c>
      <c r="D318" s="273">
        <f>'PCO Log'!LI7</f>
        <v>0</v>
      </c>
      <c r="E318" s="273">
        <f>'PCO Log'!LI3</f>
        <v>0</v>
      </c>
      <c r="F318" s="276">
        <f>'PCO Log'!LI9</f>
        <v>0</v>
      </c>
      <c r="G318" s="277">
        <f>'PCO Log'!LI5</f>
        <v>0</v>
      </c>
    </row>
    <row r="319" spans="1:7" x14ac:dyDescent="0.25">
      <c r="A319" s="273" t="s">
        <v>680</v>
      </c>
      <c r="B319" s="273">
        <f>'PCO Log'!LJ6</f>
        <v>0</v>
      </c>
      <c r="C319" s="273">
        <f>'PCO Log'!LJ4</f>
        <v>0</v>
      </c>
      <c r="D319" s="273">
        <f>'PCO Log'!LJ7</f>
        <v>0</v>
      </c>
      <c r="E319" s="273">
        <f>'PCO Log'!LJ3</f>
        <v>0</v>
      </c>
      <c r="F319" s="276">
        <f>'PCO Log'!LJ9</f>
        <v>0</v>
      </c>
      <c r="G319" s="277">
        <f>'PCO Log'!LJ5</f>
        <v>0</v>
      </c>
    </row>
    <row r="320" spans="1:7" x14ac:dyDescent="0.25">
      <c r="A320" s="273" t="s">
        <v>681</v>
      </c>
      <c r="B320" s="273">
        <f>'PCO Log'!LK6</f>
        <v>0</v>
      </c>
      <c r="C320" s="273">
        <f>'PCO Log'!LK4</f>
        <v>0</v>
      </c>
      <c r="D320" s="273">
        <f>'PCO Log'!LK7</f>
        <v>0</v>
      </c>
      <c r="E320" s="273">
        <f>'PCO Log'!LK3</f>
        <v>0</v>
      </c>
      <c r="F320" s="276">
        <f>'PCO Log'!LK9</f>
        <v>0</v>
      </c>
      <c r="G320" s="277">
        <f>'PCO Log'!LK5</f>
        <v>0</v>
      </c>
    </row>
    <row r="321" spans="1:7" x14ac:dyDescent="0.25">
      <c r="A321" s="273" t="s">
        <v>682</v>
      </c>
      <c r="B321" s="273">
        <f>'PCO Log'!LL6</f>
        <v>0</v>
      </c>
      <c r="C321" s="273">
        <f>'PCO Log'!LL4</f>
        <v>0</v>
      </c>
      <c r="D321" s="273">
        <f>'PCO Log'!LL7</f>
        <v>0</v>
      </c>
      <c r="E321" s="273">
        <f>'PCO Log'!LL3</f>
        <v>0</v>
      </c>
      <c r="F321" s="276">
        <f>'PCO Log'!LL9</f>
        <v>0</v>
      </c>
      <c r="G321" s="277">
        <f>'PCO Log'!LL5</f>
        <v>0</v>
      </c>
    </row>
    <row r="322" spans="1:7" x14ac:dyDescent="0.25">
      <c r="A322" s="273" t="s">
        <v>683</v>
      </c>
      <c r="B322" s="273">
        <f>'PCO Log'!LM6</f>
        <v>0</v>
      </c>
      <c r="C322" s="273">
        <f>'PCO Log'!LM4</f>
        <v>0</v>
      </c>
      <c r="D322" s="273">
        <f>'PCO Log'!LM7</f>
        <v>0</v>
      </c>
      <c r="E322" s="273">
        <f>'PCO Log'!LM3</f>
        <v>0</v>
      </c>
      <c r="F322" s="276">
        <f>'PCO Log'!LM9</f>
        <v>0</v>
      </c>
      <c r="G322" s="277">
        <f>'PCO Log'!LM5</f>
        <v>0</v>
      </c>
    </row>
    <row r="323" spans="1:7" x14ac:dyDescent="0.25">
      <c r="A323" s="273" t="s">
        <v>684</v>
      </c>
      <c r="B323" s="273">
        <f>'PCO Log'!LN6</f>
        <v>0</v>
      </c>
      <c r="C323" s="273">
        <f>'PCO Log'!LN4</f>
        <v>0</v>
      </c>
      <c r="D323" s="273">
        <f>'PCO Log'!LN7</f>
        <v>0</v>
      </c>
      <c r="E323" s="273">
        <f>'PCO Log'!LN3</f>
        <v>0</v>
      </c>
      <c r="F323" s="276">
        <f>'PCO Log'!LN9</f>
        <v>0</v>
      </c>
      <c r="G323" s="277">
        <f>'PCO Log'!LN5</f>
        <v>0</v>
      </c>
    </row>
    <row r="324" spans="1:7" x14ac:dyDescent="0.25">
      <c r="A324" s="273" t="s">
        <v>685</v>
      </c>
      <c r="B324" s="273">
        <f>'PCO Log'!LO6</f>
        <v>0</v>
      </c>
      <c r="C324" s="273">
        <f>'PCO Log'!LO4</f>
        <v>0</v>
      </c>
      <c r="D324" s="273">
        <f>'PCO Log'!LO7</f>
        <v>0</v>
      </c>
      <c r="E324" s="273">
        <f>'PCO Log'!LO3</f>
        <v>0</v>
      </c>
      <c r="F324" s="276">
        <f>'PCO Log'!LO9</f>
        <v>0</v>
      </c>
      <c r="G324" s="277">
        <f>'PCO Log'!LO5</f>
        <v>0</v>
      </c>
    </row>
    <row r="325" spans="1:7" x14ac:dyDescent="0.25">
      <c r="A325" s="273" t="s">
        <v>686</v>
      </c>
      <c r="B325" s="273">
        <f>'PCO Log'!LP6</f>
        <v>0</v>
      </c>
      <c r="C325" s="273">
        <f>'PCO Log'!LP4</f>
        <v>0</v>
      </c>
      <c r="D325" s="273">
        <f>'PCO Log'!LP7</f>
        <v>0</v>
      </c>
      <c r="E325" s="273">
        <f>'PCO Log'!LP3</f>
        <v>0</v>
      </c>
      <c r="F325" s="276">
        <f>'PCO Log'!LP9</f>
        <v>0</v>
      </c>
      <c r="G325" s="277">
        <f>'PCO Log'!LP5</f>
        <v>0</v>
      </c>
    </row>
    <row r="326" spans="1:7" x14ac:dyDescent="0.25">
      <c r="A326" s="273" t="s">
        <v>687</v>
      </c>
      <c r="B326" s="273">
        <f>'PCO Log'!LQ6</f>
        <v>0</v>
      </c>
      <c r="C326" s="273">
        <f>'PCO Log'!LQ4</f>
        <v>0</v>
      </c>
      <c r="D326" s="273">
        <f>'PCO Log'!LQ7</f>
        <v>0</v>
      </c>
      <c r="E326" s="273">
        <f>'PCO Log'!LQ3</f>
        <v>0</v>
      </c>
      <c r="F326" s="276">
        <f>'PCO Log'!LQ9</f>
        <v>0</v>
      </c>
      <c r="G326" s="277">
        <f>'PCO Log'!LQ5</f>
        <v>0</v>
      </c>
    </row>
    <row r="327" spans="1:7" x14ac:dyDescent="0.25">
      <c r="A327" s="273" t="s">
        <v>688</v>
      </c>
      <c r="B327" s="273">
        <f>'PCO Log'!LR6</f>
        <v>0</v>
      </c>
      <c r="C327" s="273">
        <f>'PCO Log'!LR4</f>
        <v>0</v>
      </c>
      <c r="D327" s="273">
        <f>'PCO Log'!LR7</f>
        <v>0</v>
      </c>
      <c r="E327" s="273">
        <f>'PCO Log'!LR3</f>
        <v>0</v>
      </c>
      <c r="F327" s="276">
        <f>'PCO Log'!LR9</f>
        <v>0</v>
      </c>
      <c r="G327" s="277">
        <f>'PCO Log'!LR5</f>
        <v>0</v>
      </c>
    </row>
    <row r="328" spans="1:7" x14ac:dyDescent="0.25">
      <c r="A328" s="273" t="s">
        <v>689</v>
      </c>
      <c r="B328" s="273">
        <f>'PCO Log'!LS6</f>
        <v>0</v>
      </c>
      <c r="C328" s="273">
        <f>'PCO Log'!LS4</f>
        <v>0</v>
      </c>
      <c r="D328" s="273">
        <f>'PCO Log'!LS7</f>
        <v>0</v>
      </c>
      <c r="E328" s="273">
        <f>'PCO Log'!LS3</f>
        <v>0</v>
      </c>
      <c r="F328" s="276">
        <f>'PCO Log'!LS9</f>
        <v>0</v>
      </c>
      <c r="G328" s="277">
        <f>'PCO Log'!LS5</f>
        <v>0</v>
      </c>
    </row>
    <row r="329" spans="1:7" x14ac:dyDescent="0.25">
      <c r="A329" s="273" t="s">
        <v>690</v>
      </c>
      <c r="B329" s="273">
        <f>'PCO Log'!LT6</f>
        <v>0</v>
      </c>
      <c r="C329" s="273">
        <f>'PCO Log'!LT4</f>
        <v>0</v>
      </c>
      <c r="D329" s="273">
        <f>'PCO Log'!LT7</f>
        <v>0</v>
      </c>
      <c r="E329" s="273">
        <f>'PCO Log'!LT3</f>
        <v>0</v>
      </c>
      <c r="F329" s="276">
        <f>'PCO Log'!LT9</f>
        <v>0</v>
      </c>
      <c r="G329" s="277">
        <f>'PCO Log'!LT5</f>
        <v>0</v>
      </c>
    </row>
    <row r="330" spans="1:7" x14ac:dyDescent="0.25">
      <c r="A330" s="273" t="s">
        <v>691</v>
      </c>
      <c r="B330" s="273">
        <f>'PCO Log'!LU6</f>
        <v>0</v>
      </c>
      <c r="C330" s="273">
        <f>'PCO Log'!LU4</f>
        <v>0</v>
      </c>
      <c r="D330" s="273">
        <f>'PCO Log'!LU7</f>
        <v>0</v>
      </c>
      <c r="E330" s="273">
        <f>'PCO Log'!LU3</f>
        <v>0</v>
      </c>
      <c r="F330" s="276">
        <f>'PCO Log'!LU9</f>
        <v>0</v>
      </c>
      <c r="G330" s="277">
        <f>'PCO Log'!LU5</f>
        <v>0</v>
      </c>
    </row>
    <row r="331" spans="1:7" x14ac:dyDescent="0.25">
      <c r="A331" s="273" t="s">
        <v>692</v>
      </c>
      <c r="B331" s="273">
        <f>'PCO Log'!LV6</f>
        <v>0</v>
      </c>
      <c r="C331" s="273">
        <f>'PCO Log'!LV4</f>
        <v>0</v>
      </c>
      <c r="D331" s="273">
        <f>'PCO Log'!LV7</f>
        <v>0</v>
      </c>
      <c r="E331" s="273">
        <f>'PCO Log'!LV3</f>
        <v>0</v>
      </c>
      <c r="F331" s="276">
        <f>'PCO Log'!LV9</f>
        <v>0</v>
      </c>
      <c r="G331" s="277">
        <f>'PCO Log'!LV5</f>
        <v>0</v>
      </c>
    </row>
    <row r="332" spans="1:7" x14ac:dyDescent="0.25">
      <c r="A332" s="273" t="s">
        <v>693</v>
      </c>
      <c r="B332" s="273">
        <f>'PCO Log'!LW6</f>
        <v>0</v>
      </c>
      <c r="C332" s="273">
        <f>'PCO Log'!LW4</f>
        <v>0</v>
      </c>
      <c r="D332" s="273">
        <f>'PCO Log'!LW7</f>
        <v>0</v>
      </c>
      <c r="E332" s="273">
        <f>'PCO Log'!LW3</f>
        <v>0</v>
      </c>
      <c r="F332" s="276">
        <f>'PCO Log'!LW9</f>
        <v>0</v>
      </c>
      <c r="G332" s="277">
        <f>'PCO Log'!LW5</f>
        <v>0</v>
      </c>
    </row>
    <row r="333" spans="1:7" x14ac:dyDescent="0.25">
      <c r="A333" s="273" t="s">
        <v>694</v>
      </c>
      <c r="B333" s="273">
        <f>'PCO Log'!LX6</f>
        <v>0</v>
      </c>
      <c r="C333" s="273">
        <f>'PCO Log'!LX4</f>
        <v>0</v>
      </c>
      <c r="D333" s="273">
        <f>'PCO Log'!LX7</f>
        <v>0</v>
      </c>
      <c r="E333" s="273">
        <f>'PCO Log'!LX3</f>
        <v>0</v>
      </c>
      <c r="F333" s="276">
        <f>'PCO Log'!LX9</f>
        <v>0</v>
      </c>
      <c r="G333" s="277">
        <f>'PCO Log'!LX5</f>
        <v>0</v>
      </c>
    </row>
    <row r="334" spans="1:7" x14ac:dyDescent="0.25">
      <c r="A334" s="273" t="s">
        <v>695</v>
      </c>
      <c r="B334" s="273">
        <f>'PCO Log'!LY6</f>
        <v>0</v>
      </c>
      <c r="C334" s="273">
        <f>'PCO Log'!LY4</f>
        <v>0</v>
      </c>
      <c r="D334" s="273">
        <f>'PCO Log'!LY7</f>
        <v>0</v>
      </c>
      <c r="E334" s="273">
        <f>'PCO Log'!LY3</f>
        <v>0</v>
      </c>
      <c r="F334" s="276">
        <f>'PCO Log'!LY9</f>
        <v>0</v>
      </c>
      <c r="G334" s="277">
        <f>'PCO Log'!LY5</f>
        <v>0</v>
      </c>
    </row>
    <row r="335" spans="1:7" x14ac:dyDescent="0.25">
      <c r="A335" s="273" t="s">
        <v>696</v>
      </c>
      <c r="B335" s="273">
        <f>'PCO Log'!LZ6</f>
        <v>0</v>
      </c>
      <c r="C335" s="273">
        <f>'PCO Log'!LZ4</f>
        <v>0</v>
      </c>
      <c r="D335" s="273">
        <f>'PCO Log'!LZ7</f>
        <v>0</v>
      </c>
      <c r="E335" s="273">
        <f>'PCO Log'!LZ3</f>
        <v>0</v>
      </c>
      <c r="F335" s="276">
        <f>'PCO Log'!LZ9</f>
        <v>0</v>
      </c>
      <c r="G335" s="277">
        <f>'PCO Log'!LZ5</f>
        <v>0</v>
      </c>
    </row>
    <row r="336" spans="1:7" x14ac:dyDescent="0.25">
      <c r="A336" s="273" t="s">
        <v>697</v>
      </c>
      <c r="B336" s="273">
        <f>'PCO Log'!MA6</f>
        <v>0</v>
      </c>
      <c r="C336" s="273">
        <f>'PCO Log'!MA4</f>
        <v>0</v>
      </c>
      <c r="D336" s="273">
        <f>'PCO Log'!MA7</f>
        <v>0</v>
      </c>
      <c r="E336" s="273">
        <f>'PCO Log'!MA3</f>
        <v>0</v>
      </c>
      <c r="F336" s="276">
        <f>'PCO Log'!MA9</f>
        <v>0</v>
      </c>
      <c r="G336" s="277">
        <f>'PCO Log'!MA5</f>
        <v>0</v>
      </c>
    </row>
    <row r="337" spans="1:7" x14ac:dyDescent="0.25">
      <c r="A337" s="273" t="s">
        <v>698</v>
      </c>
      <c r="B337" s="273">
        <f>'PCO Log'!MB6</f>
        <v>0</v>
      </c>
      <c r="C337" s="273">
        <f>'PCO Log'!MB4</f>
        <v>0</v>
      </c>
      <c r="D337" s="273">
        <f>'PCO Log'!MB7</f>
        <v>0</v>
      </c>
      <c r="E337" s="273">
        <f>'PCO Log'!MB3</f>
        <v>0</v>
      </c>
      <c r="F337" s="276">
        <f>'PCO Log'!MB9</f>
        <v>0</v>
      </c>
      <c r="G337" s="277">
        <f>'PCO Log'!MB5</f>
        <v>0</v>
      </c>
    </row>
    <row r="338" spans="1:7" x14ac:dyDescent="0.25">
      <c r="A338" s="273" t="s">
        <v>699</v>
      </c>
      <c r="B338" s="273">
        <f>'PCO Log'!MC6</f>
        <v>0</v>
      </c>
      <c r="C338" s="273">
        <f>'PCO Log'!MC4</f>
        <v>0</v>
      </c>
      <c r="D338" s="273">
        <f>'PCO Log'!MC7</f>
        <v>0</v>
      </c>
      <c r="E338" s="273">
        <f>'PCO Log'!MC3</f>
        <v>0</v>
      </c>
      <c r="F338" s="276">
        <f>'PCO Log'!MC9</f>
        <v>0</v>
      </c>
      <c r="G338" s="277">
        <f>'PCO Log'!MC5</f>
        <v>0</v>
      </c>
    </row>
    <row r="339" spans="1:7" x14ac:dyDescent="0.25">
      <c r="A339" s="273" t="s">
        <v>700</v>
      </c>
      <c r="B339" s="273">
        <f>'PCO Log'!MD6</f>
        <v>0</v>
      </c>
      <c r="C339" s="273">
        <f>'PCO Log'!MD4</f>
        <v>0</v>
      </c>
      <c r="D339" s="273">
        <f>'PCO Log'!MD7</f>
        <v>0</v>
      </c>
      <c r="E339" s="273">
        <f>'PCO Log'!MD3</f>
        <v>0</v>
      </c>
      <c r="F339" s="276">
        <f>'PCO Log'!MD9</f>
        <v>0</v>
      </c>
      <c r="G339" s="277">
        <f>'PCO Log'!MD5</f>
        <v>0</v>
      </c>
    </row>
    <row r="340" spans="1:7" x14ac:dyDescent="0.25">
      <c r="A340" s="273" t="s">
        <v>701</v>
      </c>
      <c r="B340" s="273">
        <f>'PCO Log'!ME6</f>
        <v>0</v>
      </c>
      <c r="C340" s="273">
        <f>'PCO Log'!ME4</f>
        <v>0</v>
      </c>
      <c r="D340" s="273">
        <f>'PCO Log'!ME7</f>
        <v>0</v>
      </c>
      <c r="E340" s="273">
        <f>'PCO Log'!ME3</f>
        <v>0</v>
      </c>
      <c r="F340" s="276">
        <f>'PCO Log'!ME9</f>
        <v>0</v>
      </c>
      <c r="G340" s="277">
        <f>'PCO Log'!ME5</f>
        <v>0</v>
      </c>
    </row>
    <row r="341" spans="1:7" x14ac:dyDescent="0.25">
      <c r="A341" s="273" t="s">
        <v>702</v>
      </c>
      <c r="B341" s="273">
        <f>'PCO Log'!MF6</f>
        <v>0</v>
      </c>
      <c r="C341" s="273">
        <f>'PCO Log'!MF4</f>
        <v>0</v>
      </c>
      <c r="D341" s="273">
        <f>'PCO Log'!MF7</f>
        <v>0</v>
      </c>
      <c r="E341" s="273">
        <f>'PCO Log'!MF3</f>
        <v>0</v>
      </c>
      <c r="F341" s="276">
        <f>'PCO Log'!MF9</f>
        <v>0</v>
      </c>
      <c r="G341" s="277">
        <f>'PCO Log'!MF5</f>
        <v>0</v>
      </c>
    </row>
    <row r="342" spans="1:7" x14ac:dyDescent="0.25">
      <c r="A342" s="273" t="s">
        <v>703</v>
      </c>
      <c r="B342" s="273">
        <f>'PCO Log'!MG6</f>
        <v>0</v>
      </c>
      <c r="C342" s="273">
        <f>'PCO Log'!MG4</f>
        <v>0</v>
      </c>
      <c r="D342" s="273">
        <f>'PCO Log'!MG7</f>
        <v>0</v>
      </c>
      <c r="E342" s="273">
        <f>'PCO Log'!MG3</f>
        <v>0</v>
      </c>
      <c r="F342" s="276">
        <f>'PCO Log'!MG9</f>
        <v>0</v>
      </c>
      <c r="G342" s="277">
        <f>'PCO Log'!MG5</f>
        <v>0</v>
      </c>
    </row>
    <row r="343" spans="1:7" x14ac:dyDescent="0.25">
      <c r="A343" s="273" t="s">
        <v>704</v>
      </c>
      <c r="B343" s="273">
        <f>'PCO Log'!MH6</f>
        <v>0</v>
      </c>
      <c r="C343" s="273">
        <f>'PCO Log'!MH4</f>
        <v>0</v>
      </c>
      <c r="D343" s="273">
        <f>'PCO Log'!MH7</f>
        <v>0</v>
      </c>
      <c r="E343" s="273">
        <f>'PCO Log'!MH3</f>
        <v>0</v>
      </c>
      <c r="F343" s="276">
        <f>'PCO Log'!MH9</f>
        <v>0</v>
      </c>
      <c r="G343" s="277">
        <f>'PCO Log'!MH5</f>
        <v>0</v>
      </c>
    </row>
    <row r="344" spans="1:7" x14ac:dyDescent="0.25">
      <c r="A344" s="273" t="s">
        <v>705</v>
      </c>
      <c r="B344" s="273">
        <f>'PCO Log'!MI6</f>
        <v>0</v>
      </c>
      <c r="C344" s="273">
        <f>'PCO Log'!MI4</f>
        <v>0</v>
      </c>
      <c r="D344" s="273">
        <f>'PCO Log'!MI7</f>
        <v>0</v>
      </c>
      <c r="E344" s="273">
        <f>'PCO Log'!MI3</f>
        <v>0</v>
      </c>
      <c r="F344" s="276">
        <f>'PCO Log'!MI9</f>
        <v>0</v>
      </c>
      <c r="G344" s="277">
        <f>'PCO Log'!MI5</f>
        <v>0</v>
      </c>
    </row>
    <row r="345" spans="1:7" x14ac:dyDescent="0.25">
      <c r="A345" s="273" t="s">
        <v>706</v>
      </c>
      <c r="B345" s="273">
        <f>'PCO Log'!MJ6</f>
        <v>0</v>
      </c>
      <c r="C345" s="273">
        <f>'PCO Log'!MJ4</f>
        <v>0</v>
      </c>
      <c r="D345" s="273">
        <f>'PCO Log'!MJ7</f>
        <v>0</v>
      </c>
      <c r="E345" s="273">
        <f>'PCO Log'!MJ3</f>
        <v>0</v>
      </c>
      <c r="F345" s="276">
        <f>'PCO Log'!MJ9</f>
        <v>0</v>
      </c>
      <c r="G345" s="277">
        <f>'PCO Log'!MJ5</f>
        <v>0</v>
      </c>
    </row>
    <row r="346" spans="1:7" x14ac:dyDescent="0.25">
      <c r="A346" s="273" t="s">
        <v>707</v>
      </c>
      <c r="B346" s="273">
        <f>'PCO Log'!MK6</f>
        <v>0</v>
      </c>
      <c r="C346" s="273">
        <f>'PCO Log'!MK4</f>
        <v>0</v>
      </c>
      <c r="D346" s="273">
        <f>'PCO Log'!MK7</f>
        <v>0</v>
      </c>
      <c r="E346" s="273">
        <f>'PCO Log'!MK3</f>
        <v>0</v>
      </c>
      <c r="F346" s="276">
        <f>'PCO Log'!MK9</f>
        <v>0</v>
      </c>
      <c r="G346" s="277">
        <f>'PCO Log'!MK5</f>
        <v>0</v>
      </c>
    </row>
    <row r="347" spans="1:7" x14ac:dyDescent="0.25">
      <c r="A347" s="273" t="s">
        <v>708</v>
      </c>
      <c r="B347" s="273">
        <f>'PCO Log'!ML6</f>
        <v>0</v>
      </c>
      <c r="C347" s="273">
        <f>'PCO Log'!ML4</f>
        <v>0</v>
      </c>
      <c r="D347" s="273">
        <f>'PCO Log'!ML7</f>
        <v>0</v>
      </c>
      <c r="E347" s="273">
        <f>'PCO Log'!ML3</f>
        <v>0</v>
      </c>
      <c r="F347" s="276">
        <f>'PCO Log'!ML9</f>
        <v>0</v>
      </c>
      <c r="G347" s="277">
        <f>'PCO Log'!ML5</f>
        <v>0</v>
      </c>
    </row>
    <row r="348" spans="1:7" x14ac:dyDescent="0.25">
      <c r="A348" s="273" t="s">
        <v>709</v>
      </c>
      <c r="B348" s="273">
        <f>'PCO Log'!MM6</f>
        <v>0</v>
      </c>
      <c r="C348" s="273">
        <f>'PCO Log'!MM4</f>
        <v>0</v>
      </c>
      <c r="D348" s="273">
        <f>'PCO Log'!MM7</f>
        <v>0</v>
      </c>
      <c r="E348" s="273">
        <f>'PCO Log'!MM3</f>
        <v>0</v>
      </c>
      <c r="F348" s="276">
        <f>'PCO Log'!MM9</f>
        <v>0</v>
      </c>
      <c r="G348" s="277">
        <f>'PCO Log'!MM5</f>
        <v>0</v>
      </c>
    </row>
    <row r="349" spans="1:7" x14ac:dyDescent="0.25">
      <c r="A349" s="273" t="s">
        <v>710</v>
      </c>
      <c r="B349" s="273">
        <f>'PCO Log'!MN6</f>
        <v>0</v>
      </c>
      <c r="C349" s="273">
        <f>'PCO Log'!MN4</f>
        <v>0</v>
      </c>
      <c r="D349" s="273">
        <f>'PCO Log'!MN7</f>
        <v>0</v>
      </c>
      <c r="E349" s="273">
        <f>'PCO Log'!MN3</f>
        <v>0</v>
      </c>
      <c r="F349" s="276">
        <f>'PCO Log'!MN9</f>
        <v>0</v>
      </c>
      <c r="G349" s="277">
        <f>'PCO Log'!MN5</f>
        <v>0</v>
      </c>
    </row>
    <row r="350" spans="1:7" x14ac:dyDescent="0.25">
      <c r="A350" s="273" t="s">
        <v>711</v>
      </c>
      <c r="B350" s="273">
        <f>'PCO Log'!MO6</f>
        <v>0</v>
      </c>
      <c r="C350" s="273">
        <f>'PCO Log'!MO4</f>
        <v>0</v>
      </c>
      <c r="D350" s="273">
        <f>'PCO Log'!MO7</f>
        <v>0</v>
      </c>
      <c r="E350" s="273">
        <f>'PCO Log'!MO3</f>
        <v>0</v>
      </c>
      <c r="F350" s="276">
        <f>'PCO Log'!MO9</f>
        <v>0</v>
      </c>
      <c r="G350" s="277">
        <f>'PCO Log'!MO5</f>
        <v>0</v>
      </c>
    </row>
    <row r="351" spans="1:7" x14ac:dyDescent="0.25">
      <c r="A351" s="273" t="s">
        <v>712</v>
      </c>
      <c r="B351" s="273">
        <f>'PCO Log'!MP6</f>
        <v>0</v>
      </c>
      <c r="C351" s="273">
        <f>'PCO Log'!MP4</f>
        <v>0</v>
      </c>
      <c r="D351" s="273">
        <f>'PCO Log'!MP7</f>
        <v>0</v>
      </c>
      <c r="E351" s="273">
        <f>'PCO Log'!MP3</f>
        <v>0</v>
      </c>
      <c r="F351" s="276">
        <f>'PCO Log'!MP9</f>
        <v>0</v>
      </c>
      <c r="G351" s="277">
        <f>'PCO Log'!MP5</f>
        <v>0</v>
      </c>
    </row>
    <row r="352" spans="1:7" x14ac:dyDescent="0.25">
      <c r="A352" s="273" t="s">
        <v>713</v>
      </c>
      <c r="B352" s="273">
        <f>'PCO Log'!MQ6</f>
        <v>0</v>
      </c>
      <c r="C352" s="273">
        <f>'PCO Log'!MQ4</f>
        <v>0</v>
      </c>
      <c r="D352" s="273">
        <f>'PCO Log'!MQ7</f>
        <v>0</v>
      </c>
      <c r="E352" s="273">
        <f>'PCO Log'!MQ3</f>
        <v>0</v>
      </c>
      <c r="F352" s="276">
        <f>'PCO Log'!MQ9</f>
        <v>0</v>
      </c>
      <c r="G352" s="277">
        <f>'PCO Log'!MQ5</f>
        <v>0</v>
      </c>
    </row>
    <row r="353" spans="1:7" x14ac:dyDescent="0.25">
      <c r="A353" s="273" t="s">
        <v>714</v>
      </c>
      <c r="B353" s="273">
        <f>'PCO Log'!MR6</f>
        <v>0</v>
      </c>
      <c r="C353" s="273">
        <f>'PCO Log'!MR4</f>
        <v>0</v>
      </c>
      <c r="D353" s="273">
        <f>'PCO Log'!MR7</f>
        <v>0</v>
      </c>
      <c r="E353" s="273">
        <f>'PCO Log'!MR3</f>
        <v>0</v>
      </c>
      <c r="F353" s="276">
        <f>'PCO Log'!MR9</f>
        <v>0</v>
      </c>
      <c r="G353" s="277">
        <f>'PCO Log'!MR5</f>
        <v>0</v>
      </c>
    </row>
    <row r="354" spans="1:7" x14ac:dyDescent="0.25">
      <c r="A354" s="273" t="s">
        <v>715</v>
      </c>
      <c r="B354" s="273">
        <f>'PCO Log'!MS6</f>
        <v>0</v>
      </c>
      <c r="C354" s="273">
        <f>'PCO Log'!MS4</f>
        <v>0</v>
      </c>
      <c r="D354" s="273">
        <f>'PCO Log'!MS7</f>
        <v>0</v>
      </c>
      <c r="E354" s="273">
        <f>'PCO Log'!MS3</f>
        <v>0</v>
      </c>
      <c r="F354" s="276">
        <f>'PCO Log'!MS9</f>
        <v>0</v>
      </c>
      <c r="G354" s="277">
        <f>'PCO Log'!MS5</f>
        <v>0</v>
      </c>
    </row>
    <row r="355" spans="1:7" x14ac:dyDescent="0.25">
      <c r="A355" s="273" t="s">
        <v>716</v>
      </c>
      <c r="B355" s="273">
        <f>'PCO Log'!MT6</f>
        <v>0</v>
      </c>
      <c r="C355" s="273">
        <f>'PCO Log'!MT4</f>
        <v>0</v>
      </c>
      <c r="D355" s="273">
        <f>'PCO Log'!MT7</f>
        <v>0</v>
      </c>
      <c r="E355" s="273">
        <f>'PCO Log'!MT3</f>
        <v>0</v>
      </c>
      <c r="F355" s="276">
        <f>'PCO Log'!MT9</f>
        <v>0</v>
      </c>
      <c r="G355" s="277">
        <f>'PCO Log'!MT5</f>
        <v>0</v>
      </c>
    </row>
    <row r="356" spans="1:7" x14ac:dyDescent="0.25">
      <c r="A356" s="273" t="s">
        <v>717</v>
      </c>
      <c r="B356" s="273">
        <f>'PCO Log'!MU6</f>
        <v>0</v>
      </c>
      <c r="C356" s="273">
        <f>'PCO Log'!MU4</f>
        <v>0</v>
      </c>
      <c r="D356" s="273">
        <f>'PCO Log'!MU7</f>
        <v>0</v>
      </c>
      <c r="E356" s="273">
        <f>'PCO Log'!MU3</f>
        <v>0</v>
      </c>
      <c r="F356" s="276">
        <f>'PCO Log'!MU9</f>
        <v>0</v>
      </c>
      <c r="G356" s="277">
        <f>'PCO Log'!MU5</f>
        <v>0</v>
      </c>
    </row>
    <row r="357" spans="1:7" x14ac:dyDescent="0.25">
      <c r="A357" s="273" t="s">
        <v>718</v>
      </c>
      <c r="B357" s="273">
        <f>'PCO Log'!MV6</f>
        <v>0</v>
      </c>
      <c r="C357" s="273">
        <f>'PCO Log'!MV4</f>
        <v>0</v>
      </c>
      <c r="D357" s="273">
        <f>'PCO Log'!MV7</f>
        <v>0</v>
      </c>
      <c r="E357" s="273">
        <f>'PCO Log'!MV3</f>
        <v>0</v>
      </c>
      <c r="F357" s="276">
        <f>'PCO Log'!MV9</f>
        <v>0</v>
      </c>
      <c r="G357" s="277">
        <f>'PCO Log'!MV5</f>
        <v>0</v>
      </c>
    </row>
    <row r="358" spans="1:7" x14ac:dyDescent="0.25">
      <c r="A358" s="273" t="s">
        <v>719</v>
      </c>
      <c r="B358" s="273">
        <f>'PCO Log'!MW6</f>
        <v>0</v>
      </c>
      <c r="C358" s="273">
        <f>'PCO Log'!MW4</f>
        <v>0</v>
      </c>
      <c r="D358" s="273">
        <f>'PCO Log'!MW7</f>
        <v>0</v>
      </c>
      <c r="E358" s="273">
        <f>'PCO Log'!MW3</f>
        <v>0</v>
      </c>
      <c r="F358" s="276">
        <f>'PCO Log'!MW9</f>
        <v>0</v>
      </c>
      <c r="G358" s="277">
        <f>'PCO Log'!MW5</f>
        <v>0</v>
      </c>
    </row>
    <row r="359" spans="1:7" x14ac:dyDescent="0.25">
      <c r="A359" s="273" t="s">
        <v>720</v>
      </c>
      <c r="B359" s="273">
        <f>'PCO Log'!MX6</f>
        <v>0</v>
      </c>
      <c r="C359" s="273">
        <f>'PCO Log'!MX4</f>
        <v>0</v>
      </c>
      <c r="D359" s="273">
        <f>'PCO Log'!MX7</f>
        <v>0</v>
      </c>
      <c r="E359" s="273">
        <f>'PCO Log'!MX3</f>
        <v>0</v>
      </c>
      <c r="F359" s="276">
        <f>'PCO Log'!MX9</f>
        <v>0</v>
      </c>
      <c r="G359" s="277">
        <f>'PCO Log'!MX5</f>
        <v>0</v>
      </c>
    </row>
    <row r="360" spans="1:7" x14ac:dyDescent="0.25">
      <c r="A360" s="273" t="s">
        <v>721</v>
      </c>
      <c r="B360" s="273">
        <f>'PCO Log'!MY6</f>
        <v>0</v>
      </c>
      <c r="C360" s="273">
        <f>'PCO Log'!MY4</f>
        <v>0</v>
      </c>
      <c r="D360" s="273">
        <f>'PCO Log'!MY7</f>
        <v>0</v>
      </c>
      <c r="E360" s="273">
        <f>'PCO Log'!MY3</f>
        <v>0</v>
      </c>
      <c r="F360" s="276">
        <f>'PCO Log'!MY9</f>
        <v>0</v>
      </c>
      <c r="G360" s="277">
        <f>'PCO Log'!MY5</f>
        <v>0</v>
      </c>
    </row>
    <row r="361" spans="1:7" x14ac:dyDescent="0.25">
      <c r="A361" s="273" t="s">
        <v>722</v>
      </c>
      <c r="B361" s="273">
        <f>'PCO Log'!MZ6</f>
        <v>0</v>
      </c>
      <c r="C361" s="273">
        <f>'PCO Log'!MZ4</f>
        <v>0</v>
      </c>
      <c r="D361" s="273">
        <f>'PCO Log'!MZ7</f>
        <v>0</v>
      </c>
      <c r="E361" s="273">
        <f>'PCO Log'!MZ3</f>
        <v>0</v>
      </c>
      <c r="F361" s="276">
        <f>'PCO Log'!MZ9</f>
        <v>0</v>
      </c>
      <c r="G361" s="277">
        <f>'PCO Log'!MZ5</f>
        <v>0</v>
      </c>
    </row>
    <row r="362" spans="1:7" x14ac:dyDescent="0.25">
      <c r="A362" s="273" t="s">
        <v>723</v>
      </c>
      <c r="B362" s="273">
        <f>'PCO Log'!NA6</f>
        <v>0</v>
      </c>
      <c r="C362" s="273">
        <f>'PCO Log'!NA4</f>
        <v>0</v>
      </c>
      <c r="D362" s="273">
        <f>'PCO Log'!NA7</f>
        <v>0</v>
      </c>
      <c r="E362" s="273">
        <f>'PCO Log'!NA3</f>
        <v>0</v>
      </c>
      <c r="F362" s="276">
        <f>'PCO Log'!NA9</f>
        <v>0</v>
      </c>
      <c r="G362" s="277">
        <f>'PCO Log'!NA5</f>
        <v>0</v>
      </c>
    </row>
    <row r="363" spans="1:7" x14ac:dyDescent="0.25">
      <c r="A363" s="273" t="s">
        <v>724</v>
      </c>
      <c r="B363" s="273">
        <f>'PCO Log'!NB6</f>
        <v>0</v>
      </c>
      <c r="C363" s="273">
        <f>'PCO Log'!NB4</f>
        <v>0</v>
      </c>
      <c r="D363" s="273">
        <f>'PCO Log'!NB7</f>
        <v>0</v>
      </c>
      <c r="E363" s="273">
        <f>'PCO Log'!NB3</f>
        <v>0</v>
      </c>
      <c r="F363" s="276">
        <f>'PCO Log'!NB9</f>
        <v>0</v>
      </c>
      <c r="G363" s="277">
        <f>'PCO Log'!NB5</f>
        <v>0</v>
      </c>
    </row>
    <row r="364" spans="1:7" x14ac:dyDescent="0.25">
      <c r="A364" s="273" t="s">
        <v>725</v>
      </c>
      <c r="B364" s="273">
        <f>'PCO Log'!NC6</f>
        <v>0</v>
      </c>
      <c r="C364" s="273">
        <f>'PCO Log'!NC4</f>
        <v>0</v>
      </c>
      <c r="D364" s="273">
        <f>'PCO Log'!NC7</f>
        <v>0</v>
      </c>
      <c r="E364" s="273">
        <f>'PCO Log'!NC3</f>
        <v>0</v>
      </c>
      <c r="F364" s="276">
        <f>'PCO Log'!NC9</f>
        <v>0</v>
      </c>
      <c r="G364" s="277">
        <f>'PCO Log'!NC5</f>
        <v>0</v>
      </c>
    </row>
    <row r="365" spans="1:7" x14ac:dyDescent="0.25">
      <c r="A365" s="273" t="s">
        <v>726</v>
      </c>
      <c r="B365" s="273">
        <f>'PCO Log'!ND6</f>
        <v>0</v>
      </c>
      <c r="C365" s="273">
        <f>'PCO Log'!ND4</f>
        <v>0</v>
      </c>
      <c r="D365" s="273">
        <f>'PCO Log'!ND7</f>
        <v>0</v>
      </c>
      <c r="E365" s="273">
        <f>'PCO Log'!ND3</f>
        <v>0</v>
      </c>
      <c r="F365" s="276">
        <f>'PCO Log'!ND9</f>
        <v>0</v>
      </c>
      <c r="G365" s="277">
        <f>'PCO Log'!ND5</f>
        <v>0</v>
      </c>
    </row>
    <row r="366" spans="1:7" x14ac:dyDescent="0.25">
      <c r="A366" s="273" t="s">
        <v>727</v>
      </c>
      <c r="B366" s="273">
        <f>'PCO Log'!NE6</f>
        <v>0</v>
      </c>
      <c r="C366" s="273">
        <f>'PCO Log'!NE4</f>
        <v>0</v>
      </c>
      <c r="D366" s="273">
        <f>'PCO Log'!NE7</f>
        <v>0</v>
      </c>
      <c r="E366" s="273">
        <f>'PCO Log'!NE3</f>
        <v>0</v>
      </c>
      <c r="F366" s="276">
        <f>'PCO Log'!NE9</f>
        <v>0</v>
      </c>
      <c r="G366" s="277">
        <f>'PCO Log'!NE5</f>
        <v>0</v>
      </c>
    </row>
    <row r="367" spans="1:7" x14ac:dyDescent="0.25">
      <c r="A367" s="273" t="s">
        <v>728</v>
      </c>
      <c r="B367" s="273">
        <f>'PCO Log'!NF6</f>
        <v>0</v>
      </c>
      <c r="C367" s="273">
        <f>'PCO Log'!NF4</f>
        <v>0</v>
      </c>
      <c r="D367" s="273">
        <f>'PCO Log'!NF7</f>
        <v>0</v>
      </c>
      <c r="E367" s="273">
        <f>'PCO Log'!NF3</f>
        <v>0</v>
      </c>
      <c r="F367" s="276">
        <f>'PCO Log'!NF9</f>
        <v>0</v>
      </c>
      <c r="G367" s="277">
        <f>'PCO Log'!NF5</f>
        <v>0</v>
      </c>
    </row>
    <row r="368" spans="1:7" x14ac:dyDescent="0.25">
      <c r="A368" s="273" t="s">
        <v>729</v>
      </c>
      <c r="B368" s="273">
        <f>'PCO Log'!NG6</f>
        <v>0</v>
      </c>
      <c r="C368" s="273">
        <f>'PCO Log'!NG4</f>
        <v>0</v>
      </c>
      <c r="D368" s="273">
        <f>'PCO Log'!NG7</f>
        <v>0</v>
      </c>
      <c r="E368" s="273">
        <f>'PCO Log'!NG3</f>
        <v>0</v>
      </c>
      <c r="F368" s="276">
        <f>'PCO Log'!NG9</f>
        <v>0</v>
      </c>
      <c r="G368" s="277">
        <f>'PCO Log'!NG5</f>
        <v>0</v>
      </c>
    </row>
    <row r="369" spans="1:7" x14ac:dyDescent="0.25">
      <c r="A369" s="273" t="s">
        <v>730</v>
      </c>
      <c r="B369" s="273">
        <f>'PCO Log'!NH6</f>
        <v>0</v>
      </c>
      <c r="C369" s="273">
        <f>'PCO Log'!NH4</f>
        <v>0</v>
      </c>
      <c r="D369" s="273">
        <f>'PCO Log'!NH7</f>
        <v>0</v>
      </c>
      <c r="E369" s="273">
        <f>'PCO Log'!NH3</f>
        <v>0</v>
      </c>
      <c r="F369" s="276">
        <f>'PCO Log'!NH9</f>
        <v>0</v>
      </c>
      <c r="G369" s="277">
        <f>'PCO Log'!NH5</f>
        <v>0</v>
      </c>
    </row>
    <row r="370" spans="1:7" x14ac:dyDescent="0.25">
      <c r="A370" s="273" t="s">
        <v>731</v>
      </c>
      <c r="B370" s="273">
        <f>'PCO Log'!NI6</f>
        <v>0</v>
      </c>
      <c r="C370" s="273">
        <f>'PCO Log'!NI4</f>
        <v>0</v>
      </c>
      <c r="D370" s="273">
        <f>'PCO Log'!NI7</f>
        <v>0</v>
      </c>
      <c r="E370" s="273">
        <f>'PCO Log'!NI3</f>
        <v>0</v>
      </c>
      <c r="F370" s="276">
        <f>'PCO Log'!NI9</f>
        <v>0</v>
      </c>
      <c r="G370" s="277">
        <f>'PCO Log'!NI5</f>
        <v>0</v>
      </c>
    </row>
    <row r="371" spans="1:7" x14ac:dyDescent="0.25">
      <c r="A371" s="273" t="s">
        <v>732</v>
      </c>
      <c r="B371" s="273">
        <f>'PCO Log'!NJ6</f>
        <v>0</v>
      </c>
      <c r="C371" s="273">
        <f>'PCO Log'!NJ4</f>
        <v>0</v>
      </c>
      <c r="D371" s="273">
        <f>'PCO Log'!NJ7</f>
        <v>0</v>
      </c>
      <c r="E371" s="273">
        <f>'PCO Log'!NJ3</f>
        <v>0</v>
      </c>
      <c r="F371" s="276">
        <f>'PCO Log'!NJ9</f>
        <v>0</v>
      </c>
      <c r="G371" s="277">
        <f>'PCO Log'!NJ5</f>
        <v>0</v>
      </c>
    </row>
    <row r="372" spans="1:7" x14ac:dyDescent="0.25">
      <c r="A372" s="273" t="s">
        <v>733</v>
      </c>
      <c r="B372" s="273">
        <f>'PCO Log'!NK6</f>
        <v>0</v>
      </c>
      <c r="C372" s="273">
        <f>'PCO Log'!NK4</f>
        <v>0</v>
      </c>
      <c r="D372" s="273">
        <f>'PCO Log'!NK7</f>
        <v>0</v>
      </c>
      <c r="E372" s="273">
        <f>'PCO Log'!NK3</f>
        <v>0</v>
      </c>
      <c r="F372" s="276">
        <f>'PCO Log'!NK9</f>
        <v>0</v>
      </c>
      <c r="G372" s="277">
        <f>'PCO Log'!NK5</f>
        <v>0</v>
      </c>
    </row>
    <row r="373" spans="1:7" x14ac:dyDescent="0.25">
      <c r="A373" s="273" t="s">
        <v>734</v>
      </c>
      <c r="B373" s="273">
        <f>'PCO Log'!NL6</f>
        <v>0</v>
      </c>
      <c r="C373" s="273">
        <f>'PCO Log'!NL4</f>
        <v>0</v>
      </c>
      <c r="D373" s="273">
        <f>'PCO Log'!NL7</f>
        <v>0</v>
      </c>
      <c r="E373" s="273">
        <f>'PCO Log'!NL3</f>
        <v>0</v>
      </c>
      <c r="F373" s="276">
        <f>'PCO Log'!NL9</f>
        <v>0</v>
      </c>
      <c r="G373" s="277">
        <f>'PCO Log'!NL5</f>
        <v>0</v>
      </c>
    </row>
    <row r="374" spans="1:7" x14ac:dyDescent="0.25">
      <c r="A374" s="273" t="s">
        <v>735</v>
      </c>
      <c r="B374" s="273">
        <f>'PCO Log'!NM6</f>
        <v>0</v>
      </c>
      <c r="C374" s="273">
        <f>'PCO Log'!NM4</f>
        <v>0</v>
      </c>
      <c r="D374" s="273">
        <f>'PCO Log'!NM7</f>
        <v>0</v>
      </c>
      <c r="E374" s="273">
        <f>'PCO Log'!NM3</f>
        <v>0</v>
      </c>
      <c r="F374" s="276">
        <f>'PCO Log'!NM9</f>
        <v>0</v>
      </c>
      <c r="G374" s="277">
        <f>'PCO Log'!NM5</f>
        <v>0</v>
      </c>
    </row>
    <row r="375" spans="1:7" x14ac:dyDescent="0.25">
      <c r="A375" s="273" t="s">
        <v>736</v>
      </c>
      <c r="B375" s="273">
        <f>'PCO Log'!NN6</f>
        <v>0</v>
      </c>
      <c r="C375" s="273">
        <f>'PCO Log'!NN4</f>
        <v>0</v>
      </c>
      <c r="D375" s="273">
        <f>'PCO Log'!NN7</f>
        <v>0</v>
      </c>
      <c r="E375" s="273">
        <f>'PCO Log'!NN3</f>
        <v>0</v>
      </c>
      <c r="F375" s="276">
        <f>'PCO Log'!NN9</f>
        <v>0</v>
      </c>
      <c r="G375" s="277">
        <f>'PCO Log'!NN5</f>
        <v>0</v>
      </c>
    </row>
    <row r="376" spans="1:7" x14ac:dyDescent="0.25">
      <c r="A376" s="273" t="s">
        <v>737</v>
      </c>
      <c r="B376" s="273">
        <f>'PCO Log'!NO6</f>
        <v>0</v>
      </c>
      <c r="C376" s="273">
        <f>'PCO Log'!NO4</f>
        <v>0</v>
      </c>
      <c r="D376" s="273">
        <f>'PCO Log'!NO7</f>
        <v>0</v>
      </c>
      <c r="E376" s="273">
        <f>'PCO Log'!NO3</f>
        <v>0</v>
      </c>
      <c r="F376" s="276">
        <f>'PCO Log'!NO9</f>
        <v>0</v>
      </c>
      <c r="G376" s="277">
        <f>'PCO Log'!NO5</f>
        <v>0</v>
      </c>
    </row>
    <row r="377" spans="1:7" x14ac:dyDescent="0.25">
      <c r="A377" s="273" t="s">
        <v>738</v>
      </c>
      <c r="B377" s="273">
        <f>'PCO Log'!NP6</f>
        <v>0</v>
      </c>
      <c r="C377" s="273">
        <f>'PCO Log'!NP4</f>
        <v>0</v>
      </c>
      <c r="D377" s="273">
        <f>'PCO Log'!NP7</f>
        <v>0</v>
      </c>
      <c r="E377" s="273">
        <f>'PCO Log'!NP3</f>
        <v>0</v>
      </c>
      <c r="F377" s="276">
        <f>'PCO Log'!NP9</f>
        <v>0</v>
      </c>
      <c r="G377" s="277">
        <f>'PCO Log'!NP5</f>
        <v>0</v>
      </c>
    </row>
    <row r="378" spans="1:7" x14ac:dyDescent="0.25">
      <c r="A378" s="273" t="s">
        <v>739</v>
      </c>
      <c r="B378" s="273">
        <f>'PCO Log'!NQ6</f>
        <v>0</v>
      </c>
      <c r="C378" s="273">
        <f>'PCO Log'!NQ4</f>
        <v>0</v>
      </c>
      <c r="D378" s="273">
        <f>'PCO Log'!NQ7</f>
        <v>0</v>
      </c>
      <c r="E378" s="273">
        <f>'PCO Log'!NQ3</f>
        <v>0</v>
      </c>
      <c r="F378" s="276">
        <f>'PCO Log'!NQ9</f>
        <v>0</v>
      </c>
      <c r="G378" s="277">
        <f>'PCO Log'!NQ5</f>
        <v>0</v>
      </c>
    </row>
    <row r="379" spans="1:7" x14ac:dyDescent="0.25">
      <c r="A379" s="273" t="s">
        <v>740</v>
      </c>
      <c r="B379" s="273">
        <f>'PCO Log'!NR6</f>
        <v>0</v>
      </c>
      <c r="C379" s="273">
        <f>'PCO Log'!NR4</f>
        <v>0</v>
      </c>
      <c r="D379" s="273">
        <f>'PCO Log'!NR7</f>
        <v>0</v>
      </c>
      <c r="E379" s="273">
        <f>'PCO Log'!NR3</f>
        <v>0</v>
      </c>
      <c r="F379" s="276">
        <f>'PCO Log'!NR9</f>
        <v>0</v>
      </c>
      <c r="G379" s="277">
        <f>'PCO Log'!NR5</f>
        <v>0</v>
      </c>
    </row>
    <row r="380" spans="1:7" x14ac:dyDescent="0.25">
      <c r="A380" s="273" t="s">
        <v>741</v>
      </c>
      <c r="B380" s="273">
        <f>'PCO Log'!NS6</f>
        <v>0</v>
      </c>
      <c r="C380" s="273">
        <f>'PCO Log'!NS4</f>
        <v>0</v>
      </c>
      <c r="D380" s="273">
        <f>'PCO Log'!NS7</f>
        <v>0</v>
      </c>
      <c r="E380" s="273">
        <f>'PCO Log'!NS3</f>
        <v>0</v>
      </c>
      <c r="F380" s="276">
        <f>'PCO Log'!NS9</f>
        <v>0</v>
      </c>
      <c r="G380" s="277">
        <f>'PCO Log'!NS5</f>
        <v>0</v>
      </c>
    </row>
    <row r="381" spans="1:7" x14ac:dyDescent="0.25">
      <c r="A381" s="273" t="s">
        <v>742</v>
      </c>
      <c r="B381" s="273">
        <f>'PCO Log'!NT6</f>
        <v>0</v>
      </c>
      <c r="C381" s="273">
        <f>'PCO Log'!NT4</f>
        <v>0</v>
      </c>
      <c r="D381" s="273">
        <f>'PCO Log'!NT7</f>
        <v>0</v>
      </c>
      <c r="E381" s="273">
        <f>'PCO Log'!NT3</f>
        <v>0</v>
      </c>
      <c r="F381" s="276">
        <f>'PCO Log'!NT9</f>
        <v>0</v>
      </c>
      <c r="G381" s="277">
        <f>'PCO Log'!NT5</f>
        <v>0</v>
      </c>
    </row>
    <row r="382" spans="1:7" x14ac:dyDescent="0.25">
      <c r="A382" s="273" t="s">
        <v>743</v>
      </c>
      <c r="B382" s="273">
        <f>'PCO Log'!NU6</f>
        <v>0</v>
      </c>
      <c r="C382" s="273">
        <f>'PCO Log'!NU4</f>
        <v>0</v>
      </c>
      <c r="D382" s="273">
        <f>'PCO Log'!NU7</f>
        <v>0</v>
      </c>
      <c r="E382" s="273">
        <f>'PCO Log'!NU3</f>
        <v>0</v>
      </c>
      <c r="F382" s="276">
        <f>'PCO Log'!NU9</f>
        <v>0</v>
      </c>
      <c r="G382" s="277">
        <f>'PCO Log'!NU5</f>
        <v>0</v>
      </c>
    </row>
    <row r="383" spans="1:7" x14ac:dyDescent="0.25">
      <c r="A383" s="273" t="s">
        <v>744</v>
      </c>
      <c r="B383" s="273">
        <f>'PCO Log'!NV6</f>
        <v>0</v>
      </c>
      <c r="C383" s="273">
        <f>'PCO Log'!NV4</f>
        <v>0</v>
      </c>
      <c r="D383" s="273">
        <f>'PCO Log'!NV7</f>
        <v>0</v>
      </c>
      <c r="E383" s="273">
        <f>'PCO Log'!NV3</f>
        <v>0</v>
      </c>
      <c r="F383" s="276">
        <f>'PCO Log'!NV9</f>
        <v>0</v>
      </c>
      <c r="G383" s="277">
        <f>'PCO Log'!NV5</f>
        <v>0</v>
      </c>
    </row>
    <row r="384" spans="1:7" x14ac:dyDescent="0.25">
      <c r="A384" s="273" t="s">
        <v>745</v>
      </c>
      <c r="B384" s="273">
        <f>'PCO Log'!NW6</f>
        <v>0</v>
      </c>
      <c r="C384" s="273">
        <f>'PCO Log'!NW4</f>
        <v>0</v>
      </c>
      <c r="D384" s="273">
        <f>'PCO Log'!NW7</f>
        <v>0</v>
      </c>
      <c r="E384" s="273">
        <f>'PCO Log'!NW3</f>
        <v>0</v>
      </c>
      <c r="F384" s="276">
        <f>'PCO Log'!NW9</f>
        <v>0</v>
      </c>
      <c r="G384" s="277">
        <f>'PCO Log'!NW5</f>
        <v>0</v>
      </c>
    </row>
    <row r="385" spans="1:7" x14ac:dyDescent="0.25">
      <c r="A385" s="273" t="s">
        <v>746</v>
      </c>
      <c r="B385" s="273">
        <f>'PCO Log'!NX6</f>
        <v>0</v>
      </c>
      <c r="C385" s="273">
        <f>'PCO Log'!NX4</f>
        <v>0</v>
      </c>
      <c r="D385" s="273">
        <f>'PCO Log'!NX7</f>
        <v>0</v>
      </c>
      <c r="E385" s="273">
        <f>'PCO Log'!NX3</f>
        <v>0</v>
      </c>
      <c r="F385" s="276">
        <f>'PCO Log'!NX9</f>
        <v>0</v>
      </c>
      <c r="G385" s="277">
        <f>'PCO Log'!NX5</f>
        <v>0</v>
      </c>
    </row>
    <row r="386" spans="1:7" x14ac:dyDescent="0.25">
      <c r="A386" s="273" t="s">
        <v>747</v>
      </c>
      <c r="B386" s="273">
        <f>'PCO Log'!NY6</f>
        <v>0</v>
      </c>
      <c r="C386" s="273">
        <f>'PCO Log'!NY4</f>
        <v>0</v>
      </c>
      <c r="D386" s="273">
        <f>'PCO Log'!NY7</f>
        <v>0</v>
      </c>
      <c r="E386" s="273">
        <f>'PCO Log'!NY3</f>
        <v>0</v>
      </c>
      <c r="F386" s="276">
        <f>'PCO Log'!NY9</f>
        <v>0</v>
      </c>
      <c r="G386" s="277">
        <f>'PCO Log'!NY5</f>
        <v>0</v>
      </c>
    </row>
    <row r="387" spans="1:7" x14ac:dyDescent="0.25">
      <c r="A387" s="273" t="s">
        <v>748</v>
      </c>
      <c r="B387" s="273">
        <f>'PCO Log'!NZ6</f>
        <v>0</v>
      </c>
      <c r="C387" s="273">
        <f>'PCO Log'!NZ4</f>
        <v>0</v>
      </c>
      <c r="D387" s="273">
        <f>'PCO Log'!NZ7</f>
        <v>0</v>
      </c>
      <c r="E387" s="273">
        <f>'PCO Log'!NZ3</f>
        <v>0</v>
      </c>
      <c r="F387" s="276">
        <f>'PCO Log'!NZ9</f>
        <v>0</v>
      </c>
      <c r="G387" s="277">
        <f>'PCO Log'!NZ5</f>
        <v>0</v>
      </c>
    </row>
    <row r="388" spans="1:7" x14ac:dyDescent="0.25">
      <c r="A388" s="273" t="s">
        <v>749</v>
      </c>
      <c r="B388" s="273">
        <f>'PCO Log'!OA6</f>
        <v>0</v>
      </c>
      <c r="C388" s="273">
        <f>'PCO Log'!OA4</f>
        <v>0</v>
      </c>
      <c r="D388" s="273">
        <f>'PCO Log'!OA7</f>
        <v>0</v>
      </c>
      <c r="E388" s="273">
        <f>'PCO Log'!OA3</f>
        <v>0</v>
      </c>
      <c r="F388" s="276">
        <f>'PCO Log'!OA9</f>
        <v>0</v>
      </c>
      <c r="G388" s="277">
        <f>'PCO Log'!OA5</f>
        <v>0</v>
      </c>
    </row>
    <row r="389" spans="1:7" x14ac:dyDescent="0.25">
      <c r="A389" s="273" t="s">
        <v>750</v>
      </c>
      <c r="B389" s="273">
        <f>'PCO Log'!OB6</f>
        <v>0</v>
      </c>
      <c r="C389" s="273">
        <f>'PCO Log'!OB4</f>
        <v>0</v>
      </c>
      <c r="D389" s="273">
        <f>'PCO Log'!OB7</f>
        <v>0</v>
      </c>
      <c r="E389" s="273">
        <f>'PCO Log'!OB3</f>
        <v>0</v>
      </c>
      <c r="F389" s="276">
        <f>'PCO Log'!OB9</f>
        <v>0</v>
      </c>
      <c r="G389" s="277">
        <f>'PCO Log'!OB5</f>
        <v>0</v>
      </c>
    </row>
    <row r="390" spans="1:7" x14ac:dyDescent="0.25">
      <c r="A390" s="273" t="s">
        <v>751</v>
      </c>
      <c r="B390" s="273">
        <f>'PCO Log'!OC6</f>
        <v>0</v>
      </c>
      <c r="C390" s="273">
        <f>'PCO Log'!OC4</f>
        <v>0</v>
      </c>
      <c r="D390" s="273">
        <f>'PCO Log'!OC7</f>
        <v>0</v>
      </c>
      <c r="E390" s="273">
        <f>'PCO Log'!OC3</f>
        <v>0</v>
      </c>
      <c r="F390" s="276">
        <f>'PCO Log'!OC9</f>
        <v>0</v>
      </c>
      <c r="G390" s="277">
        <f>'PCO Log'!OC5</f>
        <v>0</v>
      </c>
    </row>
    <row r="391" spans="1:7" x14ac:dyDescent="0.25">
      <c r="A391" s="273" t="s">
        <v>752</v>
      </c>
      <c r="B391" s="273">
        <f>'PCO Log'!OD6</f>
        <v>0</v>
      </c>
      <c r="C391" s="273">
        <f>'PCO Log'!OD4</f>
        <v>0</v>
      </c>
      <c r="D391" s="273">
        <f>'PCO Log'!OD7</f>
        <v>0</v>
      </c>
      <c r="E391" s="273">
        <f>'PCO Log'!OD3</f>
        <v>0</v>
      </c>
      <c r="F391" s="276">
        <f>'PCO Log'!OD9</f>
        <v>0</v>
      </c>
      <c r="G391" s="277">
        <f>'PCO Log'!OD5</f>
        <v>0</v>
      </c>
    </row>
    <row r="392" spans="1:7" x14ac:dyDescent="0.25">
      <c r="A392" s="273" t="s">
        <v>753</v>
      </c>
      <c r="B392" s="273">
        <f>'PCO Log'!OE6</f>
        <v>0</v>
      </c>
      <c r="C392" s="273">
        <f>'PCO Log'!OE4</f>
        <v>0</v>
      </c>
      <c r="D392" s="273">
        <f>'PCO Log'!OE7</f>
        <v>0</v>
      </c>
      <c r="E392" s="273">
        <f>'PCO Log'!OE3</f>
        <v>0</v>
      </c>
      <c r="F392" s="276">
        <f>'PCO Log'!OE9</f>
        <v>0</v>
      </c>
      <c r="G392" s="277">
        <f>'PCO Log'!OE5</f>
        <v>0</v>
      </c>
    </row>
    <row r="393" spans="1:7" x14ac:dyDescent="0.25">
      <c r="A393" s="273" t="s">
        <v>754</v>
      </c>
      <c r="B393" s="273">
        <f>'PCO Log'!OF6</f>
        <v>0</v>
      </c>
      <c r="C393" s="273">
        <f>'PCO Log'!OF4</f>
        <v>0</v>
      </c>
      <c r="D393" s="273">
        <f>'PCO Log'!OF7</f>
        <v>0</v>
      </c>
      <c r="E393" s="273">
        <f>'PCO Log'!OF3</f>
        <v>0</v>
      </c>
      <c r="F393" s="276">
        <f>'PCO Log'!OF9</f>
        <v>0</v>
      </c>
      <c r="G393" s="277">
        <f>'PCO Log'!OF5</f>
        <v>0</v>
      </c>
    </row>
    <row r="394" spans="1:7" x14ac:dyDescent="0.25">
      <c r="A394" s="273" t="s">
        <v>755</v>
      </c>
      <c r="B394" s="273">
        <f>'PCO Log'!OG6</f>
        <v>0</v>
      </c>
      <c r="C394" s="273">
        <f>'PCO Log'!OG4</f>
        <v>0</v>
      </c>
      <c r="D394" s="273">
        <f>'PCO Log'!OG7</f>
        <v>0</v>
      </c>
      <c r="E394" s="273">
        <f>'PCO Log'!OG3</f>
        <v>0</v>
      </c>
      <c r="F394" s="276">
        <f>'PCO Log'!OG9</f>
        <v>0</v>
      </c>
      <c r="G394" s="277">
        <f>'PCO Log'!OG5</f>
        <v>0</v>
      </c>
    </row>
    <row r="395" spans="1:7" x14ac:dyDescent="0.25">
      <c r="A395" s="273" t="s">
        <v>756</v>
      </c>
      <c r="B395" s="273">
        <f>'PCO Log'!OH6</f>
        <v>0</v>
      </c>
      <c r="C395" s="273">
        <f>'PCO Log'!OH4</f>
        <v>0</v>
      </c>
      <c r="D395" s="273">
        <f>'PCO Log'!OH7</f>
        <v>0</v>
      </c>
      <c r="E395" s="273">
        <f>'PCO Log'!OH3</f>
        <v>0</v>
      </c>
      <c r="F395" s="276">
        <f>'PCO Log'!OH9</f>
        <v>0</v>
      </c>
      <c r="G395" s="277">
        <f>'PCO Log'!OH5</f>
        <v>0</v>
      </c>
    </row>
    <row r="396" spans="1:7" x14ac:dyDescent="0.25">
      <c r="A396" s="273" t="s">
        <v>757</v>
      </c>
      <c r="B396" s="273">
        <f>'PCO Log'!OI6</f>
        <v>0</v>
      </c>
      <c r="C396" s="273">
        <f>'PCO Log'!OI4</f>
        <v>0</v>
      </c>
      <c r="D396" s="273">
        <f>'PCO Log'!OI7</f>
        <v>0</v>
      </c>
      <c r="E396" s="273">
        <f>'PCO Log'!OI3</f>
        <v>0</v>
      </c>
      <c r="F396" s="276">
        <f>'PCO Log'!OI9</f>
        <v>0</v>
      </c>
      <c r="G396" s="277">
        <f>'PCO Log'!OI5</f>
        <v>0</v>
      </c>
    </row>
    <row r="397" spans="1:7" x14ac:dyDescent="0.25">
      <c r="A397" s="273" t="s">
        <v>758</v>
      </c>
      <c r="B397" s="273">
        <f>'PCO Log'!OJ6</f>
        <v>0</v>
      </c>
      <c r="C397" s="273">
        <f>'PCO Log'!OJ4</f>
        <v>0</v>
      </c>
      <c r="D397" s="273">
        <f>'PCO Log'!OJ7</f>
        <v>0</v>
      </c>
      <c r="E397" s="273">
        <f>'PCO Log'!OJ3</f>
        <v>0</v>
      </c>
      <c r="F397" s="276">
        <f>'PCO Log'!OJ9</f>
        <v>0</v>
      </c>
      <c r="G397" s="277">
        <f>'PCO Log'!OJ5</f>
        <v>0</v>
      </c>
    </row>
    <row r="398" spans="1:7" x14ac:dyDescent="0.25">
      <c r="A398" s="273" t="s">
        <v>759</v>
      </c>
      <c r="B398" s="273">
        <f>'PCO Log'!OK6</f>
        <v>0</v>
      </c>
      <c r="C398" s="273">
        <f>'PCO Log'!OK4</f>
        <v>0</v>
      </c>
      <c r="D398" s="273">
        <f>'PCO Log'!OK7</f>
        <v>0</v>
      </c>
      <c r="E398" s="273">
        <f>'PCO Log'!OK3</f>
        <v>0</v>
      </c>
      <c r="F398" s="276">
        <f>'PCO Log'!OK9</f>
        <v>0</v>
      </c>
      <c r="G398" s="277">
        <f>'PCO Log'!OK5</f>
        <v>0</v>
      </c>
    </row>
    <row r="399" spans="1:7" x14ac:dyDescent="0.25">
      <c r="A399" s="273" t="s">
        <v>760</v>
      </c>
      <c r="B399" s="273">
        <f>'PCO Log'!OL6</f>
        <v>0</v>
      </c>
      <c r="C399" s="273">
        <f>'PCO Log'!OL4</f>
        <v>0</v>
      </c>
      <c r="D399" s="273">
        <f>'PCO Log'!OL7</f>
        <v>0</v>
      </c>
      <c r="E399" s="273">
        <f>'PCO Log'!OL3</f>
        <v>0</v>
      </c>
      <c r="F399" s="276">
        <f>'PCO Log'!OL9</f>
        <v>0</v>
      </c>
      <c r="G399" s="277">
        <f>'PCO Log'!OL5</f>
        <v>0</v>
      </c>
    </row>
    <row r="400" spans="1:7" x14ac:dyDescent="0.25">
      <c r="A400" s="273" t="s">
        <v>761</v>
      </c>
      <c r="B400" s="273">
        <f>'PCO Log'!OM6</f>
        <v>0</v>
      </c>
      <c r="C400" s="273">
        <f>'PCO Log'!OM4</f>
        <v>0</v>
      </c>
      <c r="D400" s="273">
        <f>'PCO Log'!OM7</f>
        <v>0</v>
      </c>
      <c r="E400" s="273">
        <f>'PCO Log'!OM3</f>
        <v>0</v>
      </c>
      <c r="F400" s="276">
        <f>'PCO Log'!OM9</f>
        <v>0</v>
      </c>
      <c r="G400" s="277">
        <f>'PCO Log'!OM5</f>
        <v>0</v>
      </c>
    </row>
    <row r="401" spans="1:7" x14ac:dyDescent="0.25">
      <c r="A401" s="273" t="s">
        <v>762</v>
      </c>
      <c r="B401" s="273">
        <f>'PCO Log'!ON6</f>
        <v>0</v>
      </c>
      <c r="C401" s="273">
        <f>'PCO Log'!ON4</f>
        <v>0</v>
      </c>
      <c r="D401" s="273">
        <f>'PCO Log'!ON7</f>
        <v>0</v>
      </c>
      <c r="E401" s="273">
        <f>'PCO Log'!ON3</f>
        <v>0</v>
      </c>
      <c r="F401" s="276">
        <f>'PCO Log'!ON9</f>
        <v>0</v>
      </c>
      <c r="G401" s="277">
        <f>'PCO Log'!ON5</f>
        <v>0</v>
      </c>
    </row>
    <row r="402" spans="1:7" x14ac:dyDescent="0.25">
      <c r="A402" s="273" t="s">
        <v>763</v>
      </c>
      <c r="B402" s="273">
        <f>'PCO Log'!OO6</f>
        <v>0</v>
      </c>
      <c r="C402" s="273">
        <f>'PCO Log'!OO4</f>
        <v>0</v>
      </c>
      <c r="D402" s="273">
        <f>'PCO Log'!OO7</f>
        <v>0</v>
      </c>
      <c r="E402" s="273">
        <f>'PCO Log'!OO3</f>
        <v>0</v>
      </c>
      <c r="F402" s="276">
        <f>'PCO Log'!OO9</f>
        <v>0</v>
      </c>
      <c r="G402" s="277">
        <f>'PCO Log'!OO5</f>
        <v>0</v>
      </c>
    </row>
    <row r="403" spans="1:7" x14ac:dyDescent="0.25">
      <c r="A403" s="273" t="s">
        <v>764</v>
      </c>
      <c r="B403" s="273">
        <f>'PCO Log'!OP6</f>
        <v>0</v>
      </c>
      <c r="C403" s="273">
        <f>'PCO Log'!OP4</f>
        <v>0</v>
      </c>
      <c r="D403" s="273">
        <f>'PCO Log'!OP7</f>
        <v>0</v>
      </c>
      <c r="E403" s="273">
        <f>'PCO Log'!OP3</f>
        <v>0</v>
      </c>
      <c r="F403" s="276">
        <f>'PCO Log'!OP9</f>
        <v>0</v>
      </c>
      <c r="G403" s="277">
        <f>'PCO Log'!OP5</f>
        <v>0</v>
      </c>
    </row>
    <row r="404" spans="1:7" x14ac:dyDescent="0.25">
      <c r="A404" s="273" t="s">
        <v>765</v>
      </c>
      <c r="B404" s="273">
        <f>'PCO Log'!OQ6</f>
        <v>0</v>
      </c>
      <c r="C404" s="273">
        <f>'PCO Log'!OQ4</f>
        <v>0</v>
      </c>
      <c r="D404" s="273">
        <f>'PCO Log'!OQ7</f>
        <v>0</v>
      </c>
      <c r="E404" s="273">
        <f>'PCO Log'!OQ3</f>
        <v>0</v>
      </c>
      <c r="F404" s="276">
        <f>'PCO Log'!OQ9</f>
        <v>0</v>
      </c>
      <c r="G404" s="277">
        <f>'PCO Log'!OQ5</f>
        <v>0</v>
      </c>
    </row>
    <row r="405" spans="1:7" x14ac:dyDescent="0.25">
      <c r="A405" s="273" t="s">
        <v>766</v>
      </c>
      <c r="B405" s="273">
        <f>'PCO Log'!OR6</f>
        <v>0</v>
      </c>
      <c r="C405" s="273">
        <f>'PCO Log'!OR4</f>
        <v>0</v>
      </c>
      <c r="D405" s="273">
        <f>'PCO Log'!OR7</f>
        <v>0</v>
      </c>
      <c r="E405" s="273">
        <f>'PCO Log'!OR3</f>
        <v>0</v>
      </c>
      <c r="F405" s="276">
        <f>'PCO Log'!OR9</f>
        <v>0</v>
      </c>
      <c r="G405" s="277">
        <f>'PCO Log'!OR5</f>
        <v>0</v>
      </c>
    </row>
    <row r="406" spans="1:7" x14ac:dyDescent="0.25">
      <c r="A406" s="273" t="s">
        <v>767</v>
      </c>
      <c r="B406" s="273">
        <f>'PCO Log'!OS6</f>
        <v>0</v>
      </c>
      <c r="C406" s="273">
        <f>'PCO Log'!OS4</f>
        <v>0</v>
      </c>
      <c r="D406" s="273">
        <f>'PCO Log'!OS7</f>
        <v>0</v>
      </c>
      <c r="E406" s="273">
        <f>'PCO Log'!OS3</f>
        <v>0</v>
      </c>
      <c r="F406" s="276">
        <f>'PCO Log'!OS9</f>
        <v>0</v>
      </c>
      <c r="G406" s="277">
        <f>'PCO Log'!OS5</f>
        <v>0</v>
      </c>
    </row>
    <row r="407" spans="1:7" x14ac:dyDescent="0.25">
      <c r="A407" s="273" t="s">
        <v>768</v>
      </c>
      <c r="B407" s="273">
        <f>'PCO Log'!OT6</f>
        <v>0</v>
      </c>
      <c r="C407" s="273">
        <f>'PCO Log'!OT4</f>
        <v>0</v>
      </c>
      <c r="D407" s="273">
        <f>'PCO Log'!OT7</f>
        <v>0</v>
      </c>
      <c r="E407" s="273">
        <f>'PCO Log'!OT3</f>
        <v>0</v>
      </c>
      <c r="F407" s="276">
        <f>'PCO Log'!OT9</f>
        <v>0</v>
      </c>
      <c r="G407" s="277">
        <f>'PCO Log'!OT5</f>
        <v>0</v>
      </c>
    </row>
    <row r="408" spans="1:7" x14ac:dyDescent="0.25">
      <c r="A408" s="273" t="s">
        <v>769</v>
      </c>
      <c r="B408" s="273">
        <f>'PCO Log'!OU6</f>
        <v>0</v>
      </c>
      <c r="C408" s="273">
        <f>'PCO Log'!OU4</f>
        <v>0</v>
      </c>
      <c r="D408" s="273">
        <f>'PCO Log'!OU7</f>
        <v>0</v>
      </c>
      <c r="E408" s="273">
        <f>'PCO Log'!OU3</f>
        <v>0</v>
      </c>
      <c r="F408" s="276">
        <f>'PCO Log'!OU9</f>
        <v>0</v>
      </c>
      <c r="G408" s="277">
        <f>'PCO Log'!OU5</f>
        <v>0</v>
      </c>
    </row>
    <row r="409" spans="1:7" x14ac:dyDescent="0.25">
      <c r="A409" s="273" t="s">
        <v>770</v>
      </c>
      <c r="B409" s="273">
        <f>'PCO Log'!OV6</f>
        <v>0</v>
      </c>
      <c r="C409" s="273">
        <f>'PCO Log'!OV4</f>
        <v>0</v>
      </c>
      <c r="D409" s="273">
        <f>'PCO Log'!OV7</f>
        <v>0</v>
      </c>
      <c r="E409" s="273">
        <f>'PCO Log'!OV3</f>
        <v>0</v>
      </c>
      <c r="F409" s="276">
        <f>'PCO Log'!OV9</f>
        <v>0</v>
      </c>
      <c r="G409" s="277">
        <f>'PCO Log'!OV5</f>
        <v>0</v>
      </c>
    </row>
    <row r="410" spans="1:7" x14ac:dyDescent="0.25">
      <c r="A410" s="273" t="s">
        <v>771</v>
      </c>
      <c r="B410" s="273">
        <f>'PCO Log'!OW6</f>
        <v>0</v>
      </c>
      <c r="C410" s="273">
        <f>'PCO Log'!OW4</f>
        <v>0</v>
      </c>
      <c r="D410" s="273">
        <f>'PCO Log'!OW7</f>
        <v>0</v>
      </c>
      <c r="E410" s="273">
        <f>'PCO Log'!OW3</f>
        <v>0</v>
      </c>
      <c r="F410" s="276">
        <f>'PCO Log'!OW9</f>
        <v>0</v>
      </c>
      <c r="G410" s="277">
        <f>'PCO Log'!OW5</f>
        <v>0</v>
      </c>
    </row>
    <row r="411" spans="1:7" x14ac:dyDescent="0.25">
      <c r="A411" s="273" t="s">
        <v>772</v>
      </c>
      <c r="B411" s="273">
        <f>'PCO Log'!OX6</f>
        <v>0</v>
      </c>
      <c r="C411" s="273">
        <f>'PCO Log'!OX4</f>
        <v>0</v>
      </c>
      <c r="D411" s="273">
        <f>'PCO Log'!OX7</f>
        <v>0</v>
      </c>
      <c r="E411" s="273">
        <f>'PCO Log'!OX3</f>
        <v>0</v>
      </c>
      <c r="F411" s="276">
        <f>'PCO Log'!OX9</f>
        <v>0</v>
      </c>
      <c r="G411" s="277">
        <f>'PCO Log'!OX5</f>
        <v>0</v>
      </c>
    </row>
    <row r="412" spans="1:7" x14ac:dyDescent="0.25">
      <c r="A412" s="273" t="s">
        <v>773</v>
      </c>
      <c r="B412" s="273">
        <f>'PCO Log'!OY6</f>
        <v>0</v>
      </c>
      <c r="C412" s="273">
        <f>'PCO Log'!OY4</f>
        <v>0</v>
      </c>
      <c r="D412" s="273">
        <f>'PCO Log'!OY7</f>
        <v>0</v>
      </c>
      <c r="E412" s="273">
        <f>'PCO Log'!OY3</f>
        <v>0</v>
      </c>
      <c r="F412" s="276">
        <f>'PCO Log'!OY9</f>
        <v>0</v>
      </c>
      <c r="G412" s="277">
        <f>'PCO Log'!OY5</f>
        <v>0</v>
      </c>
    </row>
    <row r="413" spans="1:7" x14ac:dyDescent="0.25">
      <c r="A413" s="273" t="s">
        <v>774</v>
      </c>
      <c r="B413" s="273">
        <f>'PCO Log'!OZ6</f>
        <v>0</v>
      </c>
      <c r="C413" s="273">
        <f>'PCO Log'!OZ4</f>
        <v>0</v>
      </c>
      <c r="D413" s="273">
        <f>'PCO Log'!OZ7</f>
        <v>0</v>
      </c>
      <c r="E413" s="273">
        <f>'PCO Log'!OZ3</f>
        <v>0</v>
      </c>
      <c r="F413" s="276">
        <f>'PCO Log'!OZ9</f>
        <v>0</v>
      </c>
      <c r="G413" s="277">
        <f>'PCO Log'!OZ5</f>
        <v>0</v>
      </c>
    </row>
    <row r="414" spans="1:7" x14ac:dyDescent="0.25">
      <c r="A414" s="273" t="s">
        <v>775</v>
      </c>
      <c r="B414" s="273">
        <f>'PCO Log'!PA6</f>
        <v>0</v>
      </c>
      <c r="C414" s="273">
        <f>'PCO Log'!PA4</f>
        <v>0</v>
      </c>
      <c r="D414" s="273">
        <f>'PCO Log'!PA7</f>
        <v>0</v>
      </c>
      <c r="E414" s="273">
        <f>'PCO Log'!PA3</f>
        <v>0</v>
      </c>
      <c r="F414" s="276">
        <f>'PCO Log'!PA9</f>
        <v>0</v>
      </c>
      <c r="G414" s="277">
        <f>'PCO Log'!PA5</f>
        <v>0</v>
      </c>
    </row>
    <row r="415" spans="1:7" x14ac:dyDescent="0.25">
      <c r="A415" s="273" t="s">
        <v>776</v>
      </c>
      <c r="B415" s="273">
        <f>'PCO Log'!PB6</f>
        <v>0</v>
      </c>
      <c r="C415" s="273">
        <f>'PCO Log'!PB4</f>
        <v>0</v>
      </c>
      <c r="D415" s="273">
        <f>'PCO Log'!PB7</f>
        <v>0</v>
      </c>
      <c r="E415" s="273">
        <f>'PCO Log'!PB3</f>
        <v>0</v>
      </c>
      <c r="F415" s="276">
        <f>'PCO Log'!PB9</f>
        <v>0</v>
      </c>
      <c r="G415" s="277">
        <f>'PCO Log'!PB5</f>
        <v>0</v>
      </c>
    </row>
    <row r="416" spans="1:7" x14ac:dyDescent="0.25">
      <c r="A416" s="273" t="s">
        <v>777</v>
      </c>
      <c r="B416" s="273">
        <f>'PCO Log'!PC6</f>
        <v>0</v>
      </c>
      <c r="C416" s="273">
        <f>'PCO Log'!PC4</f>
        <v>0</v>
      </c>
      <c r="D416" s="273">
        <f>'PCO Log'!PC7</f>
        <v>0</v>
      </c>
      <c r="E416" s="273">
        <f>'PCO Log'!PC3</f>
        <v>0</v>
      </c>
      <c r="F416" s="276">
        <f>'PCO Log'!PC9</f>
        <v>0</v>
      </c>
      <c r="G416" s="277">
        <f>'PCO Log'!PC5</f>
        <v>0</v>
      </c>
    </row>
    <row r="417" spans="1:7" x14ac:dyDescent="0.25">
      <c r="A417" s="273" t="s">
        <v>778</v>
      </c>
      <c r="B417" s="273">
        <f>'PCO Log'!PD6</f>
        <v>0</v>
      </c>
      <c r="C417" s="273">
        <f>'PCO Log'!PD4</f>
        <v>0</v>
      </c>
      <c r="D417" s="273">
        <f>'PCO Log'!PD7</f>
        <v>0</v>
      </c>
      <c r="E417" s="273">
        <f>'PCO Log'!PD3</f>
        <v>0</v>
      </c>
      <c r="F417" s="276">
        <f>'PCO Log'!PD9</f>
        <v>0</v>
      </c>
      <c r="G417" s="277">
        <f>'PCO Log'!PD5</f>
        <v>0</v>
      </c>
    </row>
    <row r="418" spans="1:7" x14ac:dyDescent="0.25">
      <c r="A418" s="273" t="s">
        <v>779</v>
      </c>
      <c r="B418" s="273">
        <f>'PCO Log'!PE6</f>
        <v>0</v>
      </c>
      <c r="C418" s="273">
        <f>'PCO Log'!PE4</f>
        <v>0</v>
      </c>
      <c r="D418" s="273">
        <f>'PCO Log'!PE7</f>
        <v>0</v>
      </c>
      <c r="E418" s="273">
        <f>'PCO Log'!PE3</f>
        <v>0</v>
      </c>
      <c r="F418" s="276">
        <f>'PCO Log'!PE9</f>
        <v>0</v>
      </c>
      <c r="G418" s="277">
        <f>'PCO Log'!PE5</f>
        <v>0</v>
      </c>
    </row>
    <row r="419" spans="1:7" x14ac:dyDescent="0.25">
      <c r="A419" s="273" t="s">
        <v>780</v>
      </c>
      <c r="B419" s="273">
        <f>'PCO Log'!PF6</f>
        <v>0</v>
      </c>
      <c r="C419" s="273">
        <f>'PCO Log'!PF4</f>
        <v>0</v>
      </c>
      <c r="D419" s="273">
        <f>'PCO Log'!PF7</f>
        <v>0</v>
      </c>
      <c r="E419" s="273">
        <f>'PCO Log'!PF3</f>
        <v>0</v>
      </c>
      <c r="F419" s="276">
        <f>'PCO Log'!PF9</f>
        <v>0</v>
      </c>
      <c r="G419" s="277">
        <f>'PCO Log'!PF5</f>
        <v>0</v>
      </c>
    </row>
    <row r="420" spans="1:7" x14ac:dyDescent="0.25">
      <c r="A420" s="273" t="s">
        <v>781</v>
      </c>
      <c r="B420" s="273">
        <f>'PCO Log'!PG6</f>
        <v>0</v>
      </c>
      <c r="C420" s="273">
        <f>'PCO Log'!PG4</f>
        <v>0</v>
      </c>
      <c r="D420" s="273">
        <f>'PCO Log'!PG7</f>
        <v>0</v>
      </c>
      <c r="E420" s="273">
        <f>'PCO Log'!PG3</f>
        <v>0</v>
      </c>
      <c r="F420" s="276">
        <f>'PCO Log'!PG9</f>
        <v>0</v>
      </c>
      <c r="G420" s="277">
        <f>'PCO Log'!PG5</f>
        <v>0</v>
      </c>
    </row>
    <row r="421" spans="1:7" x14ac:dyDescent="0.25">
      <c r="A421" s="273" t="s">
        <v>782</v>
      </c>
      <c r="B421" s="273">
        <f>'PCO Log'!PH6</f>
        <v>0</v>
      </c>
      <c r="C421" s="273">
        <f>'PCO Log'!PH4</f>
        <v>0</v>
      </c>
      <c r="D421" s="273">
        <f>'PCO Log'!PH7</f>
        <v>0</v>
      </c>
      <c r="E421" s="273">
        <f>'PCO Log'!PH3</f>
        <v>0</v>
      </c>
      <c r="F421" s="276">
        <f>'PCO Log'!PH9</f>
        <v>0</v>
      </c>
      <c r="G421" s="277">
        <f>'PCO Log'!PH5</f>
        <v>0</v>
      </c>
    </row>
    <row r="422" spans="1:7" x14ac:dyDescent="0.25">
      <c r="A422" s="273" t="s">
        <v>783</v>
      </c>
      <c r="B422" s="273">
        <f>'PCO Log'!PI6</f>
        <v>0</v>
      </c>
      <c r="C422" s="273">
        <f>'PCO Log'!PI4</f>
        <v>0</v>
      </c>
      <c r="D422" s="273">
        <f>'PCO Log'!PI7</f>
        <v>0</v>
      </c>
      <c r="E422" s="273">
        <f>'PCO Log'!PI3</f>
        <v>0</v>
      </c>
      <c r="F422" s="276">
        <f>'PCO Log'!PI9</f>
        <v>0</v>
      </c>
      <c r="G422" s="277">
        <f>'PCO Log'!PI5</f>
        <v>0</v>
      </c>
    </row>
    <row r="423" spans="1:7" x14ac:dyDescent="0.25">
      <c r="A423" s="273" t="s">
        <v>784</v>
      </c>
      <c r="B423" s="273">
        <f>'PCO Log'!PJ6</f>
        <v>0</v>
      </c>
      <c r="C423" s="273">
        <f>'PCO Log'!PJ4</f>
        <v>0</v>
      </c>
      <c r="D423" s="273">
        <f>'PCO Log'!PJ7</f>
        <v>0</v>
      </c>
      <c r="E423" s="273">
        <f>'PCO Log'!PJ3</f>
        <v>0</v>
      </c>
      <c r="F423" s="276">
        <f>'PCO Log'!PJ9</f>
        <v>0</v>
      </c>
      <c r="G423" s="277">
        <f>'PCO Log'!PJ5</f>
        <v>0</v>
      </c>
    </row>
    <row r="424" spans="1:7" x14ac:dyDescent="0.25">
      <c r="A424" s="273" t="s">
        <v>785</v>
      </c>
      <c r="B424" s="273">
        <f>'PCO Log'!PK6</f>
        <v>0</v>
      </c>
      <c r="C424" s="273">
        <f>'PCO Log'!PK4</f>
        <v>0</v>
      </c>
      <c r="D424" s="273">
        <f>'PCO Log'!PK7</f>
        <v>0</v>
      </c>
      <c r="E424" s="273">
        <f>'PCO Log'!PK3</f>
        <v>0</v>
      </c>
      <c r="F424" s="276">
        <f>'PCO Log'!PK9</f>
        <v>0</v>
      </c>
      <c r="G424" s="277">
        <f>'PCO Log'!PK5</f>
        <v>0</v>
      </c>
    </row>
    <row r="425" spans="1:7" x14ac:dyDescent="0.25">
      <c r="A425" s="273" t="s">
        <v>786</v>
      </c>
      <c r="B425" s="273">
        <f>'PCO Log'!PL6</f>
        <v>0</v>
      </c>
      <c r="C425" s="273">
        <f>'PCO Log'!PL4</f>
        <v>0</v>
      </c>
      <c r="D425" s="273">
        <f>'PCO Log'!PL7</f>
        <v>0</v>
      </c>
      <c r="E425" s="273">
        <f>'PCO Log'!PL3</f>
        <v>0</v>
      </c>
      <c r="F425" s="276">
        <f>'PCO Log'!PL9</f>
        <v>0</v>
      </c>
      <c r="G425" s="277">
        <f>'PCO Log'!PL5</f>
        <v>0</v>
      </c>
    </row>
    <row r="426" spans="1:7" x14ac:dyDescent="0.25">
      <c r="A426" s="273" t="s">
        <v>787</v>
      </c>
      <c r="B426" s="273">
        <f>'PCO Log'!PM6</f>
        <v>0</v>
      </c>
      <c r="C426" s="273">
        <f>'PCO Log'!PM4</f>
        <v>0</v>
      </c>
      <c r="D426" s="273">
        <f>'PCO Log'!PM7</f>
        <v>0</v>
      </c>
      <c r="E426" s="273">
        <f>'PCO Log'!PM3</f>
        <v>0</v>
      </c>
      <c r="F426" s="276">
        <f>'PCO Log'!PM9</f>
        <v>0</v>
      </c>
      <c r="G426" s="277">
        <f>'PCO Log'!PM5</f>
        <v>0</v>
      </c>
    </row>
    <row r="427" spans="1:7" x14ac:dyDescent="0.25">
      <c r="A427" s="273" t="s">
        <v>788</v>
      </c>
      <c r="B427" s="273">
        <f>'PCO Log'!PN6</f>
        <v>0</v>
      </c>
      <c r="C427" s="273">
        <f>'PCO Log'!PN4</f>
        <v>0</v>
      </c>
      <c r="D427" s="273">
        <f>'PCO Log'!PN7</f>
        <v>0</v>
      </c>
      <c r="E427" s="273">
        <f>'PCO Log'!PN3</f>
        <v>0</v>
      </c>
      <c r="F427" s="276">
        <f>'PCO Log'!PN9</f>
        <v>0</v>
      </c>
      <c r="G427" s="277">
        <f>'PCO Log'!PN5</f>
        <v>0</v>
      </c>
    </row>
    <row r="428" spans="1:7" x14ac:dyDescent="0.25">
      <c r="A428" s="273" t="s">
        <v>789</v>
      </c>
      <c r="B428" s="273">
        <f>'PCO Log'!PO6</f>
        <v>0</v>
      </c>
      <c r="C428" s="273">
        <f>'PCO Log'!PO4</f>
        <v>0</v>
      </c>
      <c r="D428" s="273">
        <f>'PCO Log'!PO7</f>
        <v>0</v>
      </c>
      <c r="E428" s="273">
        <f>'PCO Log'!PO3</f>
        <v>0</v>
      </c>
      <c r="F428" s="276">
        <f>'PCO Log'!PO9</f>
        <v>0</v>
      </c>
      <c r="G428" s="277">
        <f>'PCO Log'!PO5</f>
        <v>0</v>
      </c>
    </row>
    <row r="429" spans="1:7" x14ac:dyDescent="0.25">
      <c r="A429" s="273" t="s">
        <v>790</v>
      </c>
      <c r="B429" s="273">
        <f>'PCO Log'!PP6</f>
        <v>0</v>
      </c>
      <c r="C429" s="273">
        <f>'PCO Log'!PP4</f>
        <v>0</v>
      </c>
      <c r="D429" s="273">
        <f>'PCO Log'!PP7</f>
        <v>0</v>
      </c>
      <c r="E429" s="273">
        <f>'PCO Log'!PP3</f>
        <v>0</v>
      </c>
      <c r="F429" s="276">
        <f>'PCO Log'!PP9</f>
        <v>0</v>
      </c>
      <c r="G429" s="277">
        <f>'PCO Log'!PP5</f>
        <v>0</v>
      </c>
    </row>
    <row r="430" spans="1:7" x14ac:dyDescent="0.25">
      <c r="A430" s="273" t="s">
        <v>791</v>
      </c>
      <c r="B430" s="273">
        <f>'PCO Log'!PQ6</f>
        <v>0</v>
      </c>
      <c r="C430" s="273">
        <f>'PCO Log'!PQ4</f>
        <v>0</v>
      </c>
      <c r="D430" s="273">
        <f>'PCO Log'!PQ7</f>
        <v>0</v>
      </c>
      <c r="E430" s="273">
        <f>'PCO Log'!PQ3</f>
        <v>0</v>
      </c>
      <c r="F430" s="276">
        <f>'PCO Log'!PQ9</f>
        <v>0</v>
      </c>
      <c r="G430" s="277">
        <f>'PCO Log'!PQ5</f>
        <v>0</v>
      </c>
    </row>
    <row r="431" spans="1:7" x14ac:dyDescent="0.25">
      <c r="A431" s="273" t="s">
        <v>792</v>
      </c>
      <c r="B431" s="273">
        <f>'PCO Log'!PR6</f>
        <v>0</v>
      </c>
      <c r="C431" s="273">
        <f>'PCO Log'!PR4</f>
        <v>0</v>
      </c>
      <c r="D431" s="273">
        <f>'PCO Log'!PR7</f>
        <v>0</v>
      </c>
      <c r="E431" s="273">
        <f>'PCO Log'!PR3</f>
        <v>0</v>
      </c>
      <c r="F431" s="276">
        <f>'PCO Log'!PR9</f>
        <v>0</v>
      </c>
      <c r="G431" s="277">
        <f>'PCO Log'!PR5</f>
        <v>0</v>
      </c>
    </row>
    <row r="432" spans="1:7" x14ac:dyDescent="0.25">
      <c r="A432" s="273" t="s">
        <v>793</v>
      </c>
      <c r="B432" s="273">
        <f>'PCO Log'!PS6</f>
        <v>0</v>
      </c>
      <c r="C432" s="273">
        <f>'PCO Log'!PS4</f>
        <v>0</v>
      </c>
      <c r="D432" s="273">
        <f>'PCO Log'!PS7</f>
        <v>0</v>
      </c>
      <c r="E432" s="273">
        <f>'PCO Log'!PS3</f>
        <v>0</v>
      </c>
      <c r="F432" s="276">
        <f>'PCO Log'!PS9</f>
        <v>0</v>
      </c>
      <c r="G432" s="277">
        <f>'PCO Log'!PS5</f>
        <v>0</v>
      </c>
    </row>
    <row r="433" spans="1:7" x14ac:dyDescent="0.25">
      <c r="A433" s="273" t="s">
        <v>794</v>
      </c>
      <c r="B433" s="273">
        <f>'PCO Log'!PT6</f>
        <v>0</v>
      </c>
      <c r="C433" s="273">
        <f>'PCO Log'!PT4</f>
        <v>0</v>
      </c>
      <c r="D433" s="273">
        <f>'PCO Log'!PT7</f>
        <v>0</v>
      </c>
      <c r="E433" s="273">
        <f>'PCO Log'!PT3</f>
        <v>0</v>
      </c>
      <c r="F433" s="276">
        <f>'PCO Log'!PT9</f>
        <v>0</v>
      </c>
      <c r="G433" s="277">
        <f>'PCO Log'!PT5</f>
        <v>0</v>
      </c>
    </row>
    <row r="434" spans="1:7" x14ac:dyDescent="0.25">
      <c r="A434" s="273" t="s">
        <v>795</v>
      </c>
      <c r="B434" s="273">
        <f>'PCO Log'!PU6</f>
        <v>0</v>
      </c>
      <c r="C434" s="273">
        <f>'PCO Log'!PU4</f>
        <v>0</v>
      </c>
      <c r="D434" s="273">
        <f>'PCO Log'!PU7</f>
        <v>0</v>
      </c>
      <c r="E434" s="273">
        <f>'PCO Log'!PU3</f>
        <v>0</v>
      </c>
      <c r="F434" s="276">
        <f>'PCO Log'!PU9</f>
        <v>0</v>
      </c>
      <c r="G434" s="277">
        <f>'PCO Log'!PU5</f>
        <v>0</v>
      </c>
    </row>
    <row r="435" spans="1:7" x14ac:dyDescent="0.25">
      <c r="A435" s="273" t="s">
        <v>796</v>
      </c>
      <c r="B435" s="273">
        <f>'PCO Log'!PV6</f>
        <v>0</v>
      </c>
      <c r="C435" s="273">
        <f>'PCO Log'!PV4</f>
        <v>0</v>
      </c>
      <c r="D435" s="273">
        <f>'PCO Log'!PV7</f>
        <v>0</v>
      </c>
      <c r="E435" s="273">
        <f>'PCO Log'!PV3</f>
        <v>0</v>
      </c>
      <c r="F435" s="276">
        <f>'PCO Log'!PV9</f>
        <v>0</v>
      </c>
      <c r="G435" s="277">
        <f>'PCO Log'!PV5</f>
        <v>0</v>
      </c>
    </row>
    <row r="436" spans="1:7" x14ac:dyDescent="0.25">
      <c r="A436" s="273" t="s">
        <v>797</v>
      </c>
      <c r="B436" s="273">
        <f>'PCO Log'!PW6</f>
        <v>0</v>
      </c>
      <c r="C436" s="273">
        <f>'PCO Log'!PW4</f>
        <v>0</v>
      </c>
      <c r="D436" s="273">
        <f>'PCO Log'!PW7</f>
        <v>0</v>
      </c>
      <c r="E436" s="273">
        <f>'PCO Log'!PW3</f>
        <v>0</v>
      </c>
      <c r="F436" s="276">
        <f>'PCO Log'!PW9</f>
        <v>0</v>
      </c>
      <c r="G436" s="277">
        <f>'PCO Log'!PW5</f>
        <v>0</v>
      </c>
    </row>
    <row r="437" spans="1:7" x14ac:dyDescent="0.25">
      <c r="A437" s="273" t="s">
        <v>798</v>
      </c>
      <c r="B437" s="273">
        <f>'PCO Log'!PX6</f>
        <v>0</v>
      </c>
      <c r="C437" s="273">
        <f>'PCO Log'!PX4</f>
        <v>0</v>
      </c>
      <c r="D437" s="273">
        <f>'PCO Log'!PX7</f>
        <v>0</v>
      </c>
      <c r="E437" s="273">
        <f>'PCO Log'!PX3</f>
        <v>0</v>
      </c>
      <c r="F437" s="276">
        <f>'PCO Log'!PX9</f>
        <v>0</v>
      </c>
      <c r="G437" s="277">
        <f>'PCO Log'!PX5</f>
        <v>0</v>
      </c>
    </row>
    <row r="438" spans="1:7" x14ac:dyDescent="0.25">
      <c r="A438" s="273" t="s">
        <v>799</v>
      </c>
      <c r="B438" s="273">
        <f>'PCO Log'!PY6</f>
        <v>0</v>
      </c>
      <c r="C438" s="273">
        <f>'PCO Log'!PY4</f>
        <v>0</v>
      </c>
      <c r="D438" s="273">
        <f>'PCO Log'!PY7</f>
        <v>0</v>
      </c>
      <c r="E438" s="273">
        <f>'PCO Log'!PY3</f>
        <v>0</v>
      </c>
      <c r="F438" s="276">
        <f>'PCO Log'!PY9</f>
        <v>0</v>
      </c>
      <c r="G438" s="277">
        <f>'PCO Log'!PY5</f>
        <v>0</v>
      </c>
    </row>
    <row r="439" spans="1:7" x14ac:dyDescent="0.25">
      <c r="A439" s="273" t="s">
        <v>800</v>
      </c>
      <c r="B439" s="273">
        <f>'PCO Log'!PZ6</f>
        <v>0</v>
      </c>
      <c r="C439" s="273">
        <f>'PCO Log'!PZ4</f>
        <v>0</v>
      </c>
      <c r="D439" s="273">
        <f>'PCO Log'!PZ7</f>
        <v>0</v>
      </c>
      <c r="E439" s="273">
        <f>'PCO Log'!PZ3</f>
        <v>0</v>
      </c>
      <c r="F439" s="276">
        <f>'PCO Log'!PZ9</f>
        <v>0</v>
      </c>
      <c r="G439" s="277">
        <f>'PCO Log'!PZ5</f>
        <v>0</v>
      </c>
    </row>
    <row r="440" spans="1:7" x14ac:dyDescent="0.25">
      <c r="A440" s="273" t="s">
        <v>801</v>
      </c>
      <c r="B440" s="273">
        <f>'PCO Log'!QA6</f>
        <v>0</v>
      </c>
      <c r="C440" s="273">
        <f>'PCO Log'!QA4</f>
        <v>0</v>
      </c>
      <c r="D440" s="273">
        <f>'PCO Log'!QA7</f>
        <v>0</v>
      </c>
      <c r="E440" s="273">
        <f>'PCO Log'!QA3</f>
        <v>0</v>
      </c>
      <c r="F440" s="276">
        <f>'PCO Log'!QA9</f>
        <v>0</v>
      </c>
      <c r="G440" s="277">
        <f>'PCO Log'!QA5</f>
        <v>0</v>
      </c>
    </row>
    <row r="441" spans="1:7" x14ac:dyDescent="0.25">
      <c r="A441" s="273" t="s">
        <v>802</v>
      </c>
      <c r="B441" s="273">
        <f>'PCO Log'!QB6</f>
        <v>0</v>
      </c>
      <c r="C441" s="273">
        <f>'PCO Log'!QB4</f>
        <v>0</v>
      </c>
      <c r="D441" s="273">
        <f>'PCO Log'!QB7</f>
        <v>0</v>
      </c>
      <c r="E441" s="273">
        <f>'PCO Log'!QB3</f>
        <v>0</v>
      </c>
      <c r="F441" s="276">
        <f>'PCO Log'!QB9</f>
        <v>0</v>
      </c>
      <c r="G441" s="277">
        <f>'PCO Log'!QB5</f>
        <v>0</v>
      </c>
    </row>
    <row r="442" spans="1:7" x14ac:dyDescent="0.25">
      <c r="A442" s="273" t="s">
        <v>803</v>
      </c>
      <c r="B442" s="273">
        <f>'PCO Log'!QC6</f>
        <v>0</v>
      </c>
      <c r="C442" s="273">
        <f>'PCO Log'!QC4</f>
        <v>0</v>
      </c>
      <c r="D442" s="273">
        <f>'PCO Log'!QC7</f>
        <v>0</v>
      </c>
      <c r="E442" s="273">
        <f>'PCO Log'!QC3</f>
        <v>0</v>
      </c>
      <c r="F442" s="276">
        <f>'PCO Log'!QC9</f>
        <v>0</v>
      </c>
      <c r="G442" s="277">
        <f>'PCO Log'!QC5</f>
        <v>0</v>
      </c>
    </row>
    <row r="443" spans="1:7" x14ac:dyDescent="0.25">
      <c r="A443" s="273" t="s">
        <v>804</v>
      </c>
      <c r="B443" s="273">
        <f>'PCO Log'!QD6</f>
        <v>0</v>
      </c>
      <c r="C443" s="273">
        <f>'PCO Log'!QD4</f>
        <v>0</v>
      </c>
      <c r="D443" s="273">
        <f>'PCO Log'!QD7</f>
        <v>0</v>
      </c>
      <c r="E443" s="273">
        <f>'PCO Log'!QD3</f>
        <v>0</v>
      </c>
      <c r="F443" s="276">
        <f>'PCO Log'!QD9</f>
        <v>0</v>
      </c>
      <c r="G443" s="277">
        <f>'PCO Log'!QD5</f>
        <v>0</v>
      </c>
    </row>
    <row r="444" spans="1:7" x14ac:dyDescent="0.25">
      <c r="A444" s="273" t="s">
        <v>805</v>
      </c>
      <c r="B444" s="273">
        <f>'PCO Log'!QE6</f>
        <v>0</v>
      </c>
      <c r="C444" s="273">
        <f>'PCO Log'!QE4</f>
        <v>0</v>
      </c>
      <c r="D444" s="273">
        <f>'PCO Log'!QE7</f>
        <v>0</v>
      </c>
      <c r="E444" s="273">
        <f>'PCO Log'!QE3</f>
        <v>0</v>
      </c>
      <c r="F444" s="276">
        <f>'PCO Log'!QE9</f>
        <v>0</v>
      </c>
      <c r="G444" s="277">
        <f>'PCO Log'!QE5</f>
        <v>0</v>
      </c>
    </row>
    <row r="445" spans="1:7" x14ac:dyDescent="0.25">
      <c r="A445" s="273" t="s">
        <v>806</v>
      </c>
      <c r="B445" s="273">
        <f>'PCO Log'!QF6</f>
        <v>0</v>
      </c>
      <c r="C445" s="273">
        <f>'PCO Log'!QF4</f>
        <v>0</v>
      </c>
      <c r="D445" s="273">
        <f>'PCO Log'!QF7</f>
        <v>0</v>
      </c>
      <c r="E445" s="273">
        <f>'PCO Log'!QF3</f>
        <v>0</v>
      </c>
      <c r="F445" s="276">
        <f>'PCO Log'!QF9</f>
        <v>0</v>
      </c>
      <c r="G445" s="277">
        <f>'PCO Log'!QF5</f>
        <v>0</v>
      </c>
    </row>
    <row r="446" spans="1:7" x14ac:dyDescent="0.25">
      <c r="A446" s="273" t="s">
        <v>807</v>
      </c>
      <c r="B446" s="273">
        <f>'PCO Log'!QG6</f>
        <v>0</v>
      </c>
      <c r="C446" s="273">
        <f>'PCO Log'!QG4</f>
        <v>0</v>
      </c>
      <c r="D446" s="273">
        <f>'PCO Log'!QG7</f>
        <v>0</v>
      </c>
      <c r="E446" s="273">
        <f>'PCO Log'!QG3</f>
        <v>0</v>
      </c>
      <c r="F446" s="276">
        <f>'PCO Log'!QG9</f>
        <v>0</v>
      </c>
      <c r="G446" s="277">
        <f>'PCO Log'!QG5</f>
        <v>0</v>
      </c>
    </row>
    <row r="447" spans="1:7" x14ac:dyDescent="0.25">
      <c r="A447" s="273" t="s">
        <v>808</v>
      </c>
      <c r="B447" s="273">
        <f>'PCO Log'!QH6</f>
        <v>0</v>
      </c>
      <c r="C447" s="273">
        <f>'PCO Log'!QH4</f>
        <v>0</v>
      </c>
      <c r="D447" s="273">
        <f>'PCO Log'!QH7</f>
        <v>0</v>
      </c>
      <c r="E447" s="273">
        <f>'PCO Log'!QH3</f>
        <v>0</v>
      </c>
      <c r="F447" s="276">
        <f>'PCO Log'!QH9</f>
        <v>0</v>
      </c>
      <c r="G447" s="277">
        <f>'PCO Log'!QH5</f>
        <v>0</v>
      </c>
    </row>
    <row r="448" spans="1:7" x14ac:dyDescent="0.25">
      <c r="A448" s="273" t="s">
        <v>809</v>
      </c>
      <c r="B448" s="273">
        <f>'PCO Log'!QI6</f>
        <v>0</v>
      </c>
      <c r="C448" s="273">
        <f>'PCO Log'!QI4</f>
        <v>0</v>
      </c>
      <c r="D448" s="273">
        <f>'PCO Log'!QI7</f>
        <v>0</v>
      </c>
      <c r="E448" s="273">
        <f>'PCO Log'!QI3</f>
        <v>0</v>
      </c>
      <c r="F448" s="276">
        <f>'PCO Log'!QI9</f>
        <v>0</v>
      </c>
      <c r="G448" s="277">
        <f>'PCO Log'!QI5</f>
        <v>0</v>
      </c>
    </row>
    <row r="449" spans="1:7" x14ac:dyDescent="0.25">
      <c r="A449" s="273" t="s">
        <v>810</v>
      </c>
      <c r="B449" s="273">
        <f>'PCO Log'!QJ6</f>
        <v>0</v>
      </c>
      <c r="C449" s="273">
        <f>'PCO Log'!QJ4</f>
        <v>0</v>
      </c>
      <c r="D449" s="273">
        <f>'PCO Log'!QJ7</f>
        <v>0</v>
      </c>
      <c r="E449" s="273">
        <f>'PCO Log'!QJ3</f>
        <v>0</v>
      </c>
      <c r="F449" s="276">
        <f>'PCO Log'!QJ9</f>
        <v>0</v>
      </c>
      <c r="G449" s="277">
        <f>'PCO Log'!QJ5</f>
        <v>0</v>
      </c>
    </row>
    <row r="450" spans="1:7" x14ac:dyDescent="0.25">
      <c r="A450" s="273" t="s">
        <v>811</v>
      </c>
      <c r="B450" s="273">
        <f>'PCO Log'!QK6</f>
        <v>0</v>
      </c>
      <c r="C450" s="273">
        <f>'PCO Log'!QK4</f>
        <v>0</v>
      </c>
      <c r="D450" s="273">
        <f>'PCO Log'!QK7</f>
        <v>0</v>
      </c>
      <c r="E450" s="273">
        <f>'PCO Log'!QK3</f>
        <v>0</v>
      </c>
      <c r="F450" s="276">
        <f>'PCO Log'!QK9</f>
        <v>0</v>
      </c>
      <c r="G450" s="277">
        <f>'PCO Log'!QK5</f>
        <v>0</v>
      </c>
    </row>
    <row r="451" spans="1:7" x14ac:dyDescent="0.25">
      <c r="A451" s="273" t="s">
        <v>812</v>
      </c>
      <c r="B451" s="273">
        <f>'PCO Log'!QL6</f>
        <v>0</v>
      </c>
      <c r="C451" s="273">
        <f>'PCO Log'!QL4</f>
        <v>0</v>
      </c>
      <c r="D451" s="273">
        <f>'PCO Log'!QL7</f>
        <v>0</v>
      </c>
      <c r="E451" s="273">
        <f>'PCO Log'!QL3</f>
        <v>0</v>
      </c>
      <c r="F451" s="276">
        <f>'PCO Log'!QL9</f>
        <v>0</v>
      </c>
      <c r="G451" s="277">
        <f>'PCO Log'!QL5</f>
        <v>0</v>
      </c>
    </row>
    <row r="452" spans="1:7" x14ac:dyDescent="0.25">
      <c r="A452" s="273" t="s">
        <v>813</v>
      </c>
      <c r="B452" s="273">
        <f>'PCO Log'!QM6</f>
        <v>0</v>
      </c>
      <c r="C452" s="273">
        <f>'PCO Log'!QM4</f>
        <v>0</v>
      </c>
      <c r="D452" s="273">
        <f>'PCO Log'!QM7</f>
        <v>0</v>
      </c>
      <c r="E452" s="273">
        <f>'PCO Log'!QM3</f>
        <v>0</v>
      </c>
      <c r="F452" s="276">
        <f>'PCO Log'!QM9</f>
        <v>0</v>
      </c>
      <c r="G452" s="277">
        <f>'PCO Log'!QM5</f>
        <v>0</v>
      </c>
    </row>
    <row r="453" spans="1:7" x14ac:dyDescent="0.25">
      <c r="A453" s="273" t="s">
        <v>814</v>
      </c>
      <c r="B453" s="273">
        <f>'PCO Log'!QN6</f>
        <v>0</v>
      </c>
      <c r="C453" s="273">
        <f>'PCO Log'!QN4</f>
        <v>0</v>
      </c>
      <c r="D453" s="273">
        <f>'PCO Log'!QN7</f>
        <v>0</v>
      </c>
      <c r="E453" s="273">
        <f>'PCO Log'!QN3</f>
        <v>0</v>
      </c>
      <c r="F453" s="276">
        <f>'PCO Log'!QN9</f>
        <v>0</v>
      </c>
      <c r="G453" s="277">
        <f>'PCO Log'!QN5</f>
        <v>0</v>
      </c>
    </row>
    <row r="454" spans="1:7" x14ac:dyDescent="0.25">
      <c r="A454" s="273" t="s">
        <v>815</v>
      </c>
      <c r="B454" s="273">
        <f>'PCO Log'!QO6</f>
        <v>0</v>
      </c>
      <c r="C454" s="273">
        <f>'PCO Log'!QO4</f>
        <v>0</v>
      </c>
      <c r="D454" s="273">
        <f>'PCO Log'!QO7</f>
        <v>0</v>
      </c>
      <c r="E454" s="273">
        <f>'PCO Log'!QO3</f>
        <v>0</v>
      </c>
      <c r="F454" s="276">
        <f>'PCO Log'!QO9</f>
        <v>0</v>
      </c>
      <c r="G454" s="277">
        <f>'PCO Log'!QO5</f>
        <v>0</v>
      </c>
    </row>
    <row r="455" spans="1:7" x14ac:dyDescent="0.25">
      <c r="A455" s="273" t="s">
        <v>816</v>
      </c>
      <c r="B455" s="273">
        <f>'PCO Log'!QP6</f>
        <v>0</v>
      </c>
      <c r="C455" s="273">
        <f>'PCO Log'!QP4</f>
        <v>0</v>
      </c>
      <c r="D455" s="273">
        <f>'PCO Log'!QP7</f>
        <v>0</v>
      </c>
      <c r="E455" s="273">
        <f>'PCO Log'!QP3</f>
        <v>0</v>
      </c>
      <c r="F455" s="276">
        <f>'PCO Log'!QP9</f>
        <v>0</v>
      </c>
      <c r="G455" s="277">
        <f>'PCO Log'!QP5</f>
        <v>0</v>
      </c>
    </row>
    <row r="456" spans="1:7" x14ac:dyDescent="0.25">
      <c r="A456" s="273" t="s">
        <v>817</v>
      </c>
      <c r="B456" s="273">
        <f>'PCO Log'!QQ6</f>
        <v>0</v>
      </c>
      <c r="C456" s="273">
        <f>'PCO Log'!QQ4</f>
        <v>0</v>
      </c>
      <c r="D456" s="273">
        <f>'PCO Log'!QQ7</f>
        <v>0</v>
      </c>
      <c r="E456" s="273">
        <f>'PCO Log'!QQ3</f>
        <v>0</v>
      </c>
      <c r="F456" s="276">
        <f>'PCO Log'!QQ9</f>
        <v>0</v>
      </c>
      <c r="G456" s="277">
        <f>'PCO Log'!QQ5</f>
        <v>0</v>
      </c>
    </row>
    <row r="457" spans="1:7" x14ac:dyDescent="0.25">
      <c r="A457" s="273" t="s">
        <v>818</v>
      </c>
      <c r="B457" s="273">
        <f>'PCO Log'!QR6</f>
        <v>0</v>
      </c>
      <c r="C457" s="273">
        <f>'PCO Log'!QR4</f>
        <v>0</v>
      </c>
      <c r="D457" s="273">
        <f>'PCO Log'!QR7</f>
        <v>0</v>
      </c>
      <c r="E457" s="273">
        <f>'PCO Log'!QR3</f>
        <v>0</v>
      </c>
      <c r="F457" s="276">
        <f>'PCO Log'!QR9</f>
        <v>0</v>
      </c>
      <c r="G457" s="277">
        <f>'PCO Log'!QR5</f>
        <v>0</v>
      </c>
    </row>
    <row r="458" spans="1:7" x14ac:dyDescent="0.25">
      <c r="A458" s="273" t="s">
        <v>819</v>
      </c>
      <c r="B458" s="273">
        <f>'PCO Log'!QS6</f>
        <v>0</v>
      </c>
      <c r="C458" s="273">
        <f>'PCO Log'!QS4</f>
        <v>0</v>
      </c>
      <c r="D458" s="273">
        <f>'PCO Log'!QS7</f>
        <v>0</v>
      </c>
      <c r="E458" s="273">
        <f>'PCO Log'!QS3</f>
        <v>0</v>
      </c>
      <c r="F458" s="276">
        <f>'PCO Log'!QS9</f>
        <v>0</v>
      </c>
      <c r="G458" s="277">
        <f>'PCO Log'!QS5</f>
        <v>0</v>
      </c>
    </row>
    <row r="459" spans="1:7" x14ac:dyDescent="0.25">
      <c r="A459" s="273" t="s">
        <v>820</v>
      </c>
      <c r="B459" s="273">
        <f>'PCO Log'!QT6</f>
        <v>0</v>
      </c>
      <c r="C459" s="273">
        <f>'PCO Log'!QT4</f>
        <v>0</v>
      </c>
      <c r="D459" s="273">
        <f>'PCO Log'!QT7</f>
        <v>0</v>
      </c>
      <c r="E459" s="273">
        <f>'PCO Log'!QT3</f>
        <v>0</v>
      </c>
      <c r="F459" s="276">
        <f>'PCO Log'!QT9</f>
        <v>0</v>
      </c>
      <c r="G459" s="277">
        <f>'PCO Log'!QT5</f>
        <v>0</v>
      </c>
    </row>
    <row r="460" spans="1:7" x14ac:dyDescent="0.25">
      <c r="A460" s="273" t="s">
        <v>821</v>
      </c>
      <c r="B460" s="273">
        <f>'PCO Log'!QU6</f>
        <v>0</v>
      </c>
      <c r="C460" s="273">
        <f>'PCO Log'!QU4</f>
        <v>0</v>
      </c>
      <c r="D460" s="273">
        <f>'PCO Log'!QU7</f>
        <v>0</v>
      </c>
      <c r="E460" s="273">
        <f>'PCO Log'!QU3</f>
        <v>0</v>
      </c>
      <c r="F460" s="276">
        <f>'PCO Log'!QU9</f>
        <v>0</v>
      </c>
      <c r="G460" s="277">
        <f>'PCO Log'!QU5</f>
        <v>0</v>
      </c>
    </row>
    <row r="461" spans="1:7" x14ac:dyDescent="0.25">
      <c r="A461" s="273" t="s">
        <v>822</v>
      </c>
      <c r="B461" s="273">
        <f>'PCO Log'!QV6</f>
        <v>0</v>
      </c>
      <c r="C461" s="273">
        <f>'PCO Log'!QV4</f>
        <v>0</v>
      </c>
      <c r="D461" s="273">
        <f>'PCO Log'!QV7</f>
        <v>0</v>
      </c>
      <c r="E461" s="273">
        <f>'PCO Log'!QV3</f>
        <v>0</v>
      </c>
      <c r="F461" s="276">
        <f>'PCO Log'!QV9</f>
        <v>0</v>
      </c>
      <c r="G461" s="277">
        <f>'PCO Log'!QV5</f>
        <v>0</v>
      </c>
    </row>
    <row r="462" spans="1:7" x14ac:dyDescent="0.25">
      <c r="A462" s="273" t="s">
        <v>823</v>
      </c>
      <c r="B462" s="273">
        <f>'PCO Log'!QW6</f>
        <v>0</v>
      </c>
      <c r="C462" s="273">
        <f>'PCO Log'!QW4</f>
        <v>0</v>
      </c>
      <c r="D462" s="273">
        <f>'PCO Log'!QW7</f>
        <v>0</v>
      </c>
      <c r="E462" s="273">
        <f>'PCO Log'!QW3</f>
        <v>0</v>
      </c>
      <c r="F462" s="276">
        <f>'PCO Log'!QW9</f>
        <v>0</v>
      </c>
      <c r="G462" s="277">
        <f>'PCO Log'!QW5</f>
        <v>0</v>
      </c>
    </row>
    <row r="463" spans="1:7" x14ac:dyDescent="0.25">
      <c r="A463" s="273" t="s">
        <v>824</v>
      </c>
      <c r="B463" s="273">
        <f>'PCO Log'!QX6</f>
        <v>0</v>
      </c>
      <c r="C463" s="273">
        <f>'PCO Log'!QX4</f>
        <v>0</v>
      </c>
      <c r="D463" s="273">
        <f>'PCO Log'!QX7</f>
        <v>0</v>
      </c>
      <c r="E463" s="273">
        <f>'PCO Log'!QX3</f>
        <v>0</v>
      </c>
      <c r="F463" s="276">
        <f>'PCO Log'!QX9</f>
        <v>0</v>
      </c>
      <c r="G463" s="277">
        <f>'PCO Log'!QX5</f>
        <v>0</v>
      </c>
    </row>
    <row r="464" spans="1:7" x14ac:dyDescent="0.25">
      <c r="A464" s="273" t="s">
        <v>825</v>
      </c>
      <c r="B464" s="273">
        <f>'PCO Log'!QY6</f>
        <v>0</v>
      </c>
      <c r="C464" s="273">
        <f>'PCO Log'!QY4</f>
        <v>0</v>
      </c>
      <c r="D464" s="273">
        <f>'PCO Log'!QY7</f>
        <v>0</v>
      </c>
      <c r="E464" s="273">
        <f>'PCO Log'!QY3</f>
        <v>0</v>
      </c>
      <c r="F464" s="276">
        <f>'PCO Log'!QY9</f>
        <v>0</v>
      </c>
      <c r="G464" s="277">
        <f>'PCO Log'!QY5</f>
        <v>0</v>
      </c>
    </row>
    <row r="465" spans="1:7" x14ac:dyDescent="0.25">
      <c r="A465" s="273" t="s">
        <v>826</v>
      </c>
      <c r="B465" s="273">
        <f>'PCO Log'!QZ6</f>
        <v>0</v>
      </c>
      <c r="C465" s="273">
        <f>'PCO Log'!QZ4</f>
        <v>0</v>
      </c>
      <c r="D465" s="273">
        <f>'PCO Log'!QZ7</f>
        <v>0</v>
      </c>
      <c r="E465" s="273">
        <f>'PCO Log'!QZ3</f>
        <v>0</v>
      </c>
      <c r="F465" s="276">
        <f>'PCO Log'!QZ9</f>
        <v>0</v>
      </c>
      <c r="G465" s="277">
        <f>'PCO Log'!QZ5</f>
        <v>0</v>
      </c>
    </row>
    <row r="466" spans="1:7" x14ac:dyDescent="0.25">
      <c r="A466" s="273" t="s">
        <v>827</v>
      </c>
      <c r="B466" s="273">
        <f>'PCO Log'!RA6</f>
        <v>0</v>
      </c>
      <c r="C466" s="273">
        <f>'PCO Log'!RA4</f>
        <v>0</v>
      </c>
      <c r="D466" s="273">
        <f>'PCO Log'!RA7</f>
        <v>0</v>
      </c>
      <c r="E466" s="273">
        <f>'PCO Log'!RA3</f>
        <v>0</v>
      </c>
      <c r="F466" s="276">
        <f>'PCO Log'!RA9</f>
        <v>0</v>
      </c>
      <c r="G466" s="277">
        <f>'PCO Log'!RA5</f>
        <v>0</v>
      </c>
    </row>
    <row r="467" spans="1:7" x14ac:dyDescent="0.25">
      <c r="A467" s="273" t="s">
        <v>828</v>
      </c>
      <c r="B467" s="273">
        <f>'PCO Log'!RB6</f>
        <v>0</v>
      </c>
      <c r="C467" s="273">
        <f>'PCO Log'!RB4</f>
        <v>0</v>
      </c>
      <c r="D467" s="273">
        <f>'PCO Log'!RB7</f>
        <v>0</v>
      </c>
      <c r="E467" s="273">
        <f>'PCO Log'!RB3</f>
        <v>0</v>
      </c>
      <c r="F467" s="276">
        <f>'PCO Log'!RB9</f>
        <v>0</v>
      </c>
      <c r="G467" s="277">
        <f>'PCO Log'!RB5</f>
        <v>0</v>
      </c>
    </row>
    <row r="468" spans="1:7" x14ac:dyDescent="0.25">
      <c r="A468" s="273" t="s">
        <v>829</v>
      </c>
      <c r="B468" s="273">
        <f>'PCO Log'!RC6</f>
        <v>0</v>
      </c>
      <c r="C468" s="273">
        <f>'PCO Log'!RC4</f>
        <v>0</v>
      </c>
      <c r="D468" s="273">
        <f>'PCO Log'!RC7</f>
        <v>0</v>
      </c>
      <c r="E468" s="273">
        <f>'PCO Log'!RC3</f>
        <v>0</v>
      </c>
      <c r="F468" s="276">
        <f>'PCO Log'!RC9</f>
        <v>0</v>
      </c>
      <c r="G468" s="277">
        <f>'PCO Log'!RC5</f>
        <v>0</v>
      </c>
    </row>
    <row r="469" spans="1:7" x14ac:dyDescent="0.25">
      <c r="A469" s="273" t="s">
        <v>830</v>
      </c>
      <c r="B469" s="273">
        <f>'PCO Log'!RD6</f>
        <v>0</v>
      </c>
      <c r="C469" s="273">
        <f>'PCO Log'!RD4</f>
        <v>0</v>
      </c>
      <c r="D469" s="273">
        <f>'PCO Log'!RD7</f>
        <v>0</v>
      </c>
      <c r="E469" s="273">
        <f>'PCO Log'!RD3</f>
        <v>0</v>
      </c>
      <c r="F469" s="276">
        <f>'PCO Log'!RD9</f>
        <v>0</v>
      </c>
      <c r="G469" s="277">
        <f>'PCO Log'!RD5</f>
        <v>0</v>
      </c>
    </row>
    <row r="470" spans="1:7" x14ac:dyDescent="0.25">
      <c r="A470" s="273" t="s">
        <v>831</v>
      </c>
      <c r="B470" s="273">
        <f>'PCO Log'!RE6</f>
        <v>0</v>
      </c>
      <c r="C470" s="273">
        <f>'PCO Log'!RE4</f>
        <v>0</v>
      </c>
      <c r="D470" s="273">
        <f>'PCO Log'!RE7</f>
        <v>0</v>
      </c>
      <c r="E470" s="273">
        <f>'PCO Log'!RE3</f>
        <v>0</v>
      </c>
      <c r="F470" s="276">
        <f>'PCO Log'!RE9</f>
        <v>0</v>
      </c>
      <c r="G470" s="277">
        <f>'PCO Log'!RE5</f>
        <v>0</v>
      </c>
    </row>
    <row r="471" spans="1:7" x14ac:dyDescent="0.25">
      <c r="A471" s="273" t="s">
        <v>832</v>
      </c>
      <c r="B471" s="273">
        <f>'PCO Log'!RF6</f>
        <v>0</v>
      </c>
      <c r="C471" s="273">
        <f>'PCO Log'!RF4</f>
        <v>0</v>
      </c>
      <c r="D471" s="273">
        <f>'PCO Log'!RF7</f>
        <v>0</v>
      </c>
      <c r="E471" s="273">
        <f>'PCO Log'!RF3</f>
        <v>0</v>
      </c>
      <c r="F471" s="276">
        <f>'PCO Log'!RF9</f>
        <v>0</v>
      </c>
      <c r="G471" s="277">
        <f>'PCO Log'!RF5</f>
        <v>0</v>
      </c>
    </row>
    <row r="472" spans="1:7" x14ac:dyDescent="0.25">
      <c r="A472" s="273" t="s">
        <v>833</v>
      </c>
      <c r="B472" s="273">
        <f>'PCO Log'!RG6</f>
        <v>0</v>
      </c>
      <c r="C472" s="273">
        <f>'PCO Log'!RG4</f>
        <v>0</v>
      </c>
      <c r="D472" s="273">
        <f>'PCO Log'!RG7</f>
        <v>0</v>
      </c>
      <c r="E472" s="273">
        <f>'PCO Log'!RG3</f>
        <v>0</v>
      </c>
      <c r="F472" s="276">
        <f>'PCO Log'!RG9</f>
        <v>0</v>
      </c>
      <c r="G472" s="277">
        <f>'PCO Log'!RG5</f>
        <v>0</v>
      </c>
    </row>
    <row r="473" spans="1:7" x14ac:dyDescent="0.25">
      <c r="A473" s="273" t="s">
        <v>834</v>
      </c>
      <c r="B473" s="273">
        <f>'PCO Log'!RH6</f>
        <v>0</v>
      </c>
      <c r="C473" s="273">
        <f>'PCO Log'!RH4</f>
        <v>0</v>
      </c>
      <c r="D473" s="273">
        <f>'PCO Log'!RH7</f>
        <v>0</v>
      </c>
      <c r="E473" s="273">
        <f>'PCO Log'!RH3</f>
        <v>0</v>
      </c>
      <c r="F473" s="276">
        <f>'PCO Log'!RH9</f>
        <v>0</v>
      </c>
      <c r="G473" s="277">
        <f>'PCO Log'!RH5</f>
        <v>0</v>
      </c>
    </row>
    <row r="474" spans="1:7" x14ac:dyDescent="0.25">
      <c r="A474" s="273" t="s">
        <v>835</v>
      </c>
      <c r="B474" s="273">
        <f>'PCO Log'!RI6</f>
        <v>0</v>
      </c>
      <c r="C474" s="273">
        <f>'PCO Log'!RI4</f>
        <v>0</v>
      </c>
      <c r="D474" s="273">
        <f>'PCO Log'!RI7</f>
        <v>0</v>
      </c>
      <c r="E474" s="273">
        <f>'PCO Log'!RI3</f>
        <v>0</v>
      </c>
      <c r="F474" s="276">
        <f>'PCO Log'!RI9</f>
        <v>0</v>
      </c>
      <c r="G474" s="277">
        <f>'PCO Log'!RI5</f>
        <v>0</v>
      </c>
    </row>
    <row r="475" spans="1:7" x14ac:dyDescent="0.25">
      <c r="A475" s="273" t="s">
        <v>836</v>
      </c>
      <c r="B475" s="273">
        <f>'PCO Log'!RJ6</f>
        <v>0</v>
      </c>
      <c r="C475" s="273">
        <f>'PCO Log'!RJ4</f>
        <v>0</v>
      </c>
      <c r="D475" s="273">
        <f>'PCO Log'!RJ7</f>
        <v>0</v>
      </c>
      <c r="E475" s="273">
        <f>'PCO Log'!RJ3</f>
        <v>0</v>
      </c>
      <c r="F475" s="276">
        <f>'PCO Log'!RJ9</f>
        <v>0</v>
      </c>
      <c r="G475" s="277">
        <f>'PCO Log'!RJ5</f>
        <v>0</v>
      </c>
    </row>
    <row r="476" spans="1:7" x14ac:dyDescent="0.25">
      <c r="A476" s="273" t="s">
        <v>837</v>
      </c>
      <c r="B476" s="273">
        <f>'PCO Log'!RK6</f>
        <v>0</v>
      </c>
      <c r="C476" s="273">
        <f>'PCO Log'!RK4</f>
        <v>0</v>
      </c>
      <c r="D476" s="273">
        <f>'PCO Log'!RK7</f>
        <v>0</v>
      </c>
      <c r="E476" s="273">
        <f>'PCO Log'!RK3</f>
        <v>0</v>
      </c>
      <c r="F476" s="276">
        <f>'PCO Log'!RK9</f>
        <v>0</v>
      </c>
      <c r="G476" s="277">
        <f>'PCO Log'!RK5</f>
        <v>0</v>
      </c>
    </row>
    <row r="477" spans="1:7" x14ac:dyDescent="0.25">
      <c r="A477" s="273" t="s">
        <v>838</v>
      </c>
      <c r="B477" s="273">
        <f>'PCO Log'!RL6</f>
        <v>0</v>
      </c>
      <c r="C477" s="273">
        <f>'PCO Log'!RL4</f>
        <v>0</v>
      </c>
      <c r="D477" s="273">
        <f>'PCO Log'!RL7</f>
        <v>0</v>
      </c>
      <c r="E477" s="273">
        <f>'PCO Log'!RL3</f>
        <v>0</v>
      </c>
      <c r="F477" s="276">
        <f>'PCO Log'!RL9</f>
        <v>0</v>
      </c>
      <c r="G477" s="277">
        <f>'PCO Log'!RL5</f>
        <v>0</v>
      </c>
    </row>
    <row r="478" spans="1:7" x14ac:dyDescent="0.25">
      <c r="A478" s="273" t="s">
        <v>839</v>
      </c>
      <c r="B478" s="273">
        <f>'PCO Log'!RM6</f>
        <v>0</v>
      </c>
      <c r="C478" s="273">
        <f>'PCO Log'!RM4</f>
        <v>0</v>
      </c>
      <c r="D478" s="273">
        <f>'PCO Log'!RM7</f>
        <v>0</v>
      </c>
      <c r="E478" s="273">
        <f>'PCO Log'!RM3</f>
        <v>0</v>
      </c>
      <c r="F478" s="276">
        <f>'PCO Log'!RM9</f>
        <v>0</v>
      </c>
      <c r="G478" s="277">
        <f>'PCO Log'!RM5</f>
        <v>0</v>
      </c>
    </row>
    <row r="479" spans="1:7" x14ac:dyDescent="0.25">
      <c r="A479" s="273" t="s">
        <v>840</v>
      </c>
      <c r="B479" s="273">
        <f>'PCO Log'!RN6</f>
        <v>0</v>
      </c>
      <c r="C479" s="273">
        <f>'PCO Log'!RN4</f>
        <v>0</v>
      </c>
      <c r="D479" s="273">
        <f>'PCO Log'!RN7</f>
        <v>0</v>
      </c>
      <c r="E479" s="273">
        <f>'PCO Log'!RN3</f>
        <v>0</v>
      </c>
      <c r="F479" s="276">
        <f>'PCO Log'!RN9</f>
        <v>0</v>
      </c>
      <c r="G479" s="277">
        <f>'PCO Log'!RN5</f>
        <v>0</v>
      </c>
    </row>
    <row r="480" spans="1:7" x14ac:dyDescent="0.25">
      <c r="A480" s="273" t="s">
        <v>841</v>
      </c>
      <c r="B480" s="273">
        <f>'PCO Log'!RO6</f>
        <v>0</v>
      </c>
      <c r="C480" s="273">
        <f>'PCO Log'!RO4</f>
        <v>0</v>
      </c>
      <c r="D480" s="273">
        <f>'PCO Log'!RO7</f>
        <v>0</v>
      </c>
      <c r="E480" s="273">
        <f>'PCO Log'!RO3</f>
        <v>0</v>
      </c>
      <c r="F480" s="276">
        <f>'PCO Log'!RO9</f>
        <v>0</v>
      </c>
      <c r="G480" s="277">
        <f>'PCO Log'!RO5</f>
        <v>0</v>
      </c>
    </row>
    <row r="481" spans="1:7" x14ac:dyDescent="0.25">
      <c r="A481" s="273" t="s">
        <v>842</v>
      </c>
      <c r="B481" s="273">
        <f>'PCO Log'!RP6</f>
        <v>0</v>
      </c>
      <c r="C481" s="273">
        <f>'PCO Log'!RP4</f>
        <v>0</v>
      </c>
      <c r="D481" s="273">
        <f>'PCO Log'!RP7</f>
        <v>0</v>
      </c>
      <c r="E481" s="273">
        <f>'PCO Log'!RP3</f>
        <v>0</v>
      </c>
      <c r="F481" s="276">
        <f>'PCO Log'!RP9</f>
        <v>0</v>
      </c>
      <c r="G481" s="277">
        <f>'PCO Log'!RP5</f>
        <v>0</v>
      </c>
    </row>
    <row r="482" spans="1:7" x14ac:dyDescent="0.25">
      <c r="A482" s="273" t="s">
        <v>843</v>
      </c>
      <c r="B482" s="273">
        <f>'PCO Log'!RQ6</f>
        <v>0</v>
      </c>
      <c r="C482" s="273">
        <f>'PCO Log'!RQ4</f>
        <v>0</v>
      </c>
      <c r="D482" s="273">
        <f>'PCO Log'!RQ7</f>
        <v>0</v>
      </c>
      <c r="E482" s="273">
        <f>'PCO Log'!RQ3</f>
        <v>0</v>
      </c>
      <c r="F482" s="276">
        <f>'PCO Log'!RQ9</f>
        <v>0</v>
      </c>
      <c r="G482" s="277">
        <f>'PCO Log'!RQ5</f>
        <v>0</v>
      </c>
    </row>
    <row r="483" spans="1:7" x14ac:dyDescent="0.25">
      <c r="A483" s="273" t="s">
        <v>844</v>
      </c>
      <c r="B483" s="273">
        <f>'PCO Log'!RR6</f>
        <v>0</v>
      </c>
      <c r="C483" s="273">
        <f>'PCO Log'!RR4</f>
        <v>0</v>
      </c>
      <c r="D483" s="273">
        <f>'PCO Log'!RR7</f>
        <v>0</v>
      </c>
      <c r="E483" s="273">
        <f>'PCO Log'!RR3</f>
        <v>0</v>
      </c>
      <c r="F483" s="276">
        <f>'PCO Log'!RR9</f>
        <v>0</v>
      </c>
      <c r="G483" s="277">
        <f>'PCO Log'!RR5</f>
        <v>0</v>
      </c>
    </row>
    <row r="484" spans="1:7" x14ac:dyDescent="0.25">
      <c r="A484" s="273" t="s">
        <v>845</v>
      </c>
      <c r="B484" s="273">
        <f>'PCO Log'!RS6</f>
        <v>0</v>
      </c>
      <c r="C484" s="273">
        <f>'PCO Log'!RS4</f>
        <v>0</v>
      </c>
      <c r="D484" s="273">
        <f>'PCO Log'!RS7</f>
        <v>0</v>
      </c>
      <c r="E484" s="273">
        <f>'PCO Log'!RS3</f>
        <v>0</v>
      </c>
      <c r="F484" s="276">
        <f>'PCO Log'!RS9</f>
        <v>0</v>
      </c>
      <c r="G484" s="277">
        <f>'PCO Log'!RS5</f>
        <v>0</v>
      </c>
    </row>
    <row r="485" spans="1:7" x14ac:dyDescent="0.25">
      <c r="A485" s="273" t="s">
        <v>846</v>
      </c>
      <c r="B485" s="273">
        <f>'PCO Log'!RT6</f>
        <v>0</v>
      </c>
      <c r="C485" s="273">
        <f>'PCO Log'!RT4</f>
        <v>0</v>
      </c>
      <c r="D485" s="273">
        <f>'PCO Log'!RT7</f>
        <v>0</v>
      </c>
      <c r="E485" s="273">
        <f>'PCO Log'!RT3</f>
        <v>0</v>
      </c>
      <c r="F485" s="276">
        <f>'PCO Log'!RT9</f>
        <v>0</v>
      </c>
      <c r="G485" s="277">
        <f>'PCO Log'!RT5</f>
        <v>0</v>
      </c>
    </row>
    <row r="486" spans="1:7" x14ac:dyDescent="0.25">
      <c r="A486" s="273" t="s">
        <v>847</v>
      </c>
      <c r="B486" s="273">
        <f>'PCO Log'!RU6</f>
        <v>0</v>
      </c>
      <c r="C486" s="273">
        <f>'PCO Log'!RU4</f>
        <v>0</v>
      </c>
      <c r="D486" s="273">
        <f>'PCO Log'!RU7</f>
        <v>0</v>
      </c>
      <c r="E486" s="273">
        <f>'PCO Log'!RU3</f>
        <v>0</v>
      </c>
      <c r="F486" s="276">
        <f>'PCO Log'!RU9</f>
        <v>0</v>
      </c>
      <c r="G486" s="277">
        <f>'PCO Log'!RU5</f>
        <v>0</v>
      </c>
    </row>
    <row r="487" spans="1:7" x14ac:dyDescent="0.25">
      <c r="A487" s="273" t="s">
        <v>848</v>
      </c>
      <c r="B487" s="273">
        <f>'PCO Log'!RV6</f>
        <v>0</v>
      </c>
      <c r="C487" s="273">
        <f>'PCO Log'!RV4</f>
        <v>0</v>
      </c>
      <c r="D487" s="273">
        <f>'PCO Log'!RV7</f>
        <v>0</v>
      </c>
      <c r="E487" s="273">
        <f>'PCO Log'!RV3</f>
        <v>0</v>
      </c>
      <c r="F487" s="276">
        <f>'PCO Log'!RV9</f>
        <v>0</v>
      </c>
      <c r="G487" s="277">
        <f>'PCO Log'!RV5</f>
        <v>0</v>
      </c>
    </row>
    <row r="488" spans="1:7" x14ac:dyDescent="0.25">
      <c r="A488" s="273" t="s">
        <v>849</v>
      </c>
      <c r="B488" s="273">
        <f>'PCO Log'!RW6</f>
        <v>0</v>
      </c>
      <c r="C488" s="273">
        <f>'PCO Log'!RW4</f>
        <v>0</v>
      </c>
      <c r="D488" s="273">
        <f>'PCO Log'!RW7</f>
        <v>0</v>
      </c>
      <c r="E488" s="273">
        <f>'PCO Log'!RW3</f>
        <v>0</v>
      </c>
      <c r="F488" s="276">
        <f>'PCO Log'!RW9</f>
        <v>0</v>
      </c>
      <c r="G488" s="277">
        <f>'PCO Log'!RW5</f>
        <v>0</v>
      </c>
    </row>
    <row r="489" spans="1:7" x14ac:dyDescent="0.25">
      <c r="A489" s="273" t="s">
        <v>850</v>
      </c>
      <c r="B489" s="273">
        <f>'PCO Log'!RX6</f>
        <v>0</v>
      </c>
      <c r="C489" s="273">
        <f>'PCO Log'!RX4</f>
        <v>0</v>
      </c>
      <c r="D489" s="273">
        <f>'PCO Log'!RX7</f>
        <v>0</v>
      </c>
      <c r="E489" s="273">
        <f>'PCO Log'!RX3</f>
        <v>0</v>
      </c>
      <c r="F489" s="276">
        <f>'PCO Log'!RX9</f>
        <v>0</v>
      </c>
      <c r="G489" s="277">
        <f>'PCO Log'!RX5</f>
        <v>0</v>
      </c>
    </row>
    <row r="490" spans="1:7" x14ac:dyDescent="0.25">
      <c r="A490" s="273" t="s">
        <v>851</v>
      </c>
      <c r="B490" s="273">
        <f>'PCO Log'!RY6</f>
        <v>0</v>
      </c>
      <c r="C490" s="273">
        <f>'PCO Log'!RY4</f>
        <v>0</v>
      </c>
      <c r="D490" s="273">
        <f>'PCO Log'!RY7</f>
        <v>0</v>
      </c>
      <c r="E490" s="273">
        <f>'PCO Log'!RY3</f>
        <v>0</v>
      </c>
      <c r="F490" s="276">
        <f>'PCO Log'!RY9</f>
        <v>0</v>
      </c>
      <c r="G490" s="277">
        <f>'PCO Log'!RY5</f>
        <v>0</v>
      </c>
    </row>
    <row r="491" spans="1:7" x14ac:dyDescent="0.25">
      <c r="A491" s="273" t="s">
        <v>852</v>
      </c>
      <c r="B491" s="273">
        <f>'PCO Log'!RZ6</f>
        <v>0</v>
      </c>
      <c r="C491" s="273">
        <f>'PCO Log'!RZ4</f>
        <v>0</v>
      </c>
      <c r="D491" s="273">
        <f>'PCO Log'!RZ7</f>
        <v>0</v>
      </c>
      <c r="E491" s="273">
        <f>'PCO Log'!RZ3</f>
        <v>0</v>
      </c>
      <c r="F491" s="276">
        <f>'PCO Log'!RZ9</f>
        <v>0</v>
      </c>
      <c r="G491" s="277">
        <f>'PCO Log'!RZ5</f>
        <v>0</v>
      </c>
    </row>
    <row r="492" spans="1:7" x14ac:dyDescent="0.25">
      <c r="A492" s="273" t="s">
        <v>853</v>
      </c>
      <c r="B492" s="273">
        <f>'PCO Log'!SA6</f>
        <v>0</v>
      </c>
      <c r="C492" s="273">
        <f>'PCO Log'!SA4</f>
        <v>0</v>
      </c>
      <c r="D492" s="273">
        <f>'PCO Log'!SA7</f>
        <v>0</v>
      </c>
      <c r="E492" s="273">
        <f>'PCO Log'!SA3</f>
        <v>0</v>
      </c>
      <c r="F492" s="276">
        <f>'PCO Log'!SA9</f>
        <v>0</v>
      </c>
      <c r="G492" s="277">
        <f>'PCO Log'!SA5</f>
        <v>0</v>
      </c>
    </row>
    <row r="493" spans="1:7" x14ac:dyDescent="0.25">
      <c r="A493" s="273" t="s">
        <v>854</v>
      </c>
      <c r="B493" s="273">
        <f>'PCO Log'!SB6</f>
        <v>0</v>
      </c>
      <c r="C493" s="273">
        <f>'PCO Log'!SB4</f>
        <v>0</v>
      </c>
      <c r="D493" s="273">
        <f>'PCO Log'!SB7</f>
        <v>0</v>
      </c>
      <c r="E493" s="273">
        <f>'PCO Log'!SB3</f>
        <v>0</v>
      </c>
      <c r="F493" s="276">
        <f>'PCO Log'!SB9</f>
        <v>0</v>
      </c>
      <c r="G493" s="277">
        <f>'PCO Log'!SB5</f>
        <v>0</v>
      </c>
    </row>
    <row r="494" spans="1:7" x14ac:dyDescent="0.25">
      <c r="A494" s="273" t="s">
        <v>855</v>
      </c>
      <c r="B494" s="273">
        <f>'PCO Log'!SC6</f>
        <v>0</v>
      </c>
      <c r="C494" s="273">
        <f>'PCO Log'!SC4</f>
        <v>0</v>
      </c>
      <c r="D494" s="273">
        <f>'PCO Log'!SC7</f>
        <v>0</v>
      </c>
      <c r="E494" s="273">
        <f>'PCO Log'!SC3</f>
        <v>0</v>
      </c>
      <c r="F494" s="276">
        <f>'PCO Log'!SC9</f>
        <v>0</v>
      </c>
      <c r="G494" s="277">
        <f>'PCO Log'!SC5</f>
        <v>0</v>
      </c>
    </row>
    <row r="495" spans="1:7" x14ac:dyDescent="0.25">
      <c r="A495" s="273" t="s">
        <v>856</v>
      </c>
      <c r="B495" s="273">
        <f>'PCO Log'!SD6</f>
        <v>0</v>
      </c>
      <c r="C495" s="273">
        <f>'PCO Log'!SD4</f>
        <v>0</v>
      </c>
      <c r="D495" s="273">
        <f>'PCO Log'!SD7</f>
        <v>0</v>
      </c>
      <c r="E495" s="273">
        <f>'PCO Log'!SD3</f>
        <v>0</v>
      </c>
      <c r="F495" s="276">
        <f>'PCO Log'!SD9</f>
        <v>0</v>
      </c>
      <c r="G495" s="277">
        <f>'PCO Log'!SD5</f>
        <v>0</v>
      </c>
    </row>
    <row r="496" spans="1:7" x14ac:dyDescent="0.25">
      <c r="A496" s="273" t="s">
        <v>857</v>
      </c>
      <c r="B496" s="273">
        <f>'PCO Log'!SE6</f>
        <v>0</v>
      </c>
      <c r="C496" s="273">
        <f>'PCO Log'!SE4</f>
        <v>0</v>
      </c>
      <c r="D496" s="273">
        <f>'PCO Log'!SE7</f>
        <v>0</v>
      </c>
      <c r="E496" s="273">
        <f>'PCO Log'!SE3</f>
        <v>0</v>
      </c>
      <c r="F496" s="276">
        <f>'PCO Log'!SE9</f>
        <v>0</v>
      </c>
      <c r="G496" s="277">
        <f>'PCO Log'!SE5</f>
        <v>0</v>
      </c>
    </row>
    <row r="497" spans="1:7" x14ac:dyDescent="0.25">
      <c r="A497" s="273" t="s">
        <v>858</v>
      </c>
      <c r="B497" s="273">
        <f>'PCO Log'!SF6</f>
        <v>0</v>
      </c>
      <c r="C497" s="273">
        <f>'PCO Log'!SF4</f>
        <v>0</v>
      </c>
      <c r="D497" s="273">
        <f>'PCO Log'!SF7</f>
        <v>0</v>
      </c>
      <c r="E497" s="273">
        <f>'PCO Log'!SF3</f>
        <v>0</v>
      </c>
      <c r="F497" s="276">
        <f>'PCO Log'!SF9</f>
        <v>0</v>
      </c>
      <c r="G497" s="277">
        <f>'PCO Log'!SF5</f>
        <v>0</v>
      </c>
    </row>
    <row r="498" spans="1:7" x14ac:dyDescent="0.25">
      <c r="A498" s="273" t="s">
        <v>859</v>
      </c>
      <c r="B498" s="273">
        <f>'PCO Log'!SG6</f>
        <v>0</v>
      </c>
      <c r="C498" s="273">
        <f>'PCO Log'!SG4</f>
        <v>0</v>
      </c>
      <c r="D498" s="273">
        <f>'PCO Log'!SG7</f>
        <v>0</v>
      </c>
      <c r="E498" s="273">
        <f>'PCO Log'!SG3</f>
        <v>0</v>
      </c>
      <c r="F498" s="276">
        <f>'PCO Log'!SG9</f>
        <v>0</v>
      </c>
      <c r="G498" s="277">
        <f>'PCO Log'!SG5</f>
        <v>0</v>
      </c>
    </row>
    <row r="499" spans="1:7" x14ac:dyDescent="0.25">
      <c r="A499" s="273" t="s">
        <v>860</v>
      </c>
      <c r="B499" s="273">
        <f>'PCO Log'!SH6</f>
        <v>0</v>
      </c>
      <c r="C499" s="273">
        <f>'PCO Log'!SH4</f>
        <v>0</v>
      </c>
      <c r="D499" s="273">
        <f>'PCO Log'!SH7</f>
        <v>0</v>
      </c>
      <c r="E499" s="273">
        <f>'PCO Log'!SH3</f>
        <v>0</v>
      </c>
      <c r="F499" s="276">
        <f>'PCO Log'!SH9</f>
        <v>0</v>
      </c>
      <c r="G499" s="277">
        <f>'PCO Log'!SH5</f>
        <v>0</v>
      </c>
    </row>
    <row r="500" spans="1:7" x14ac:dyDescent="0.25">
      <c r="A500" s="273" t="s">
        <v>861</v>
      </c>
      <c r="B500" s="273">
        <f>'PCO Log'!SI6</f>
        <v>0</v>
      </c>
      <c r="C500" s="273">
        <f>'PCO Log'!SI4</f>
        <v>0</v>
      </c>
      <c r="D500" s="273">
        <f>'PCO Log'!SI7</f>
        <v>0</v>
      </c>
      <c r="E500" s="273">
        <f>'PCO Log'!SI3</f>
        <v>0</v>
      </c>
      <c r="F500" s="276">
        <f>'PCO Log'!SI9</f>
        <v>0</v>
      </c>
      <c r="G500" s="277">
        <f>'PCO Log'!SI5</f>
        <v>0</v>
      </c>
    </row>
    <row r="501" spans="1:7" x14ac:dyDescent="0.25">
      <c r="A501" s="273" t="s">
        <v>862</v>
      </c>
      <c r="B501" s="273">
        <f>'PCO Log'!SJ6</f>
        <v>0</v>
      </c>
      <c r="C501" s="273">
        <f>'PCO Log'!SJ4</f>
        <v>0</v>
      </c>
      <c r="D501" s="273">
        <f>'PCO Log'!SJ7</f>
        <v>0</v>
      </c>
      <c r="E501" s="273">
        <f>'PCO Log'!SJ3</f>
        <v>0</v>
      </c>
      <c r="F501" s="276">
        <f>'PCO Log'!SJ9</f>
        <v>0</v>
      </c>
      <c r="G501" s="277">
        <f>'PCO Log'!SJ5</f>
        <v>0</v>
      </c>
    </row>
  </sheetData>
  <sheetProtection algorithmName="SHA-512" hashValue="96at3uE543aAn0wkYCTCcT8mEQZQeUW6tH26mE72HnYF4SW/VgYMhKvuaKH8iIR2RqsmQCoqMX/SjpiHHkgDBw==" saltValue="J7cvj+AxlVSJDFf3nfwRuw==" spinCount="100000" sheet="1" objects="1" scenarios="1" selectLockedCells="1"/>
  <phoneticPr fontId="14"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07429-D61C-49AF-8E21-4EDB64B4DA37}">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4</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4'!E149)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4'!G41)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3'!H49)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4.0999999999999996</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Data'!$N$2:$BW$88,6,FALSE)</f>
        <v>0</v>
      </c>
      <c r="F57" s="166">
        <f>IFERROR(E57+'Pay App 3'!F57,"")</f>
        <v>0</v>
      </c>
      <c r="G57" s="166">
        <f>SUM('Pay App 1:Pay App 3'!H57)</f>
        <v>0</v>
      </c>
      <c r="H57" s="165"/>
      <c r="I57" s="166">
        <f>G57+H57</f>
        <v>0</v>
      </c>
      <c r="J57" s="167">
        <f>IFERROR(I57/F57,0)</f>
        <v>0</v>
      </c>
      <c r="K57" s="166">
        <f>IFERROR(F57-I57,"")</f>
        <v>0</v>
      </c>
      <c r="L57" s="166" t="str">
        <f>IF(AND($H$33&lt;100000, $H$33&gt;0, H57&gt;=1),0,IF(AND($H$33&gt;=100000,H57&lt;&gt;""),O57,""))</f>
        <v/>
      </c>
      <c r="M57" s="165"/>
      <c r="N57" s="166">
        <f>SUM('Pay App 1:Pay App 4'!L57)+SUM('Pay App 1:Pay App 4'!M57)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Data'!$N$2:$BW$88,6,FALSE)</f>
        <v>0</v>
      </c>
      <c r="F58" s="166">
        <f>IFERROR(E58+'Pay App 3'!F58,"")</f>
        <v>0</v>
      </c>
      <c r="G58" s="166">
        <f>SUM('Pay App 1:Pay App 3'!H58)</f>
        <v>0</v>
      </c>
      <c r="H58" s="165"/>
      <c r="I58" s="166">
        <f>G58+H58</f>
        <v>0</v>
      </c>
      <c r="J58" s="167">
        <f>IFERROR(I58/F58,0)</f>
        <v>0</v>
      </c>
      <c r="K58" s="166">
        <f>IFERROR(F58-I58,"")</f>
        <v>0</v>
      </c>
      <c r="L58" s="166" t="str">
        <f t="shared" ref="L58:L100" si="0">IF(AND($H$33&lt;100000, $H$33&gt;0, H58&gt;=1),0,IF(AND($H$33&gt;=100000,H58&lt;&gt;""),O58,""))</f>
        <v/>
      </c>
      <c r="M58" s="165"/>
      <c r="N58" s="166">
        <f>SUM('Pay App 1:Pay App 4'!L58)+SUM('Pay App 1:Pay App 4'!M58)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Data'!$N$2:$BW$88,6,FALSE)</f>
        <v>0</v>
      </c>
      <c r="F59" s="166">
        <f>IFERROR(E59+'Pay App 3'!F59,"")</f>
        <v>0</v>
      </c>
      <c r="G59" s="166">
        <f>SUM('Pay App 1:Pay App 3'!H59)</f>
        <v>0</v>
      </c>
      <c r="H59" s="165"/>
      <c r="I59" s="166">
        <f t="shared" ref="I59:I99" si="2">G59+H59</f>
        <v>0</v>
      </c>
      <c r="J59" s="167">
        <f t="shared" ref="J59:J99" si="3">IFERROR(I59/F59,0)</f>
        <v>0</v>
      </c>
      <c r="K59" s="166">
        <f t="shared" ref="K59:K99" si="4">IFERROR(F59-I59,"")</f>
        <v>0</v>
      </c>
      <c r="L59" s="166" t="str">
        <f t="shared" si="0"/>
        <v/>
      </c>
      <c r="M59" s="165"/>
      <c r="N59" s="166">
        <f>SUM('Pay App 1:Pay App 4'!L59)+SUM('Pay App 1:Pay App 4'!M59)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Data'!$N$2:$BW$88,6,FALSE)</f>
        <v>0</v>
      </c>
      <c r="F60" s="166">
        <f>IFERROR(E60+'Pay App 3'!F60,"")</f>
        <v>0</v>
      </c>
      <c r="G60" s="166">
        <f>SUM('Pay App 1:Pay App 3'!H60)</f>
        <v>0</v>
      </c>
      <c r="H60" s="165"/>
      <c r="I60" s="166">
        <f t="shared" si="2"/>
        <v>0</v>
      </c>
      <c r="J60" s="167">
        <f t="shared" si="3"/>
        <v>0</v>
      </c>
      <c r="K60" s="166">
        <f t="shared" si="4"/>
        <v>0</v>
      </c>
      <c r="L60" s="166" t="str">
        <f t="shared" si="0"/>
        <v/>
      </c>
      <c r="M60" s="165"/>
      <c r="N60" s="166">
        <f>SUM('Pay App 1:Pay App 4'!L60)+SUM('Pay App 1:Pay App 4'!M60)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Data'!$N$2:$BW$88,6,FALSE)</f>
        <v>0</v>
      </c>
      <c r="F61" s="166">
        <f>IFERROR(E61+'Pay App 3'!F61,"")</f>
        <v>0</v>
      </c>
      <c r="G61" s="166">
        <f>SUM('Pay App 1:Pay App 3'!H61)</f>
        <v>0</v>
      </c>
      <c r="H61" s="165"/>
      <c r="I61" s="166">
        <f t="shared" si="2"/>
        <v>0</v>
      </c>
      <c r="J61" s="167">
        <f t="shared" si="3"/>
        <v>0</v>
      </c>
      <c r="K61" s="166">
        <f t="shared" si="4"/>
        <v>0</v>
      </c>
      <c r="L61" s="166" t="str">
        <f t="shared" si="0"/>
        <v/>
      </c>
      <c r="M61" s="165"/>
      <c r="N61" s="166">
        <f>SUM('Pay App 1:Pay App 4'!L61)+SUM('Pay App 1:Pay App 4'!M61)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Data'!$N$2:$BW$88,6,FALSE)</f>
        <v>0</v>
      </c>
      <c r="F62" s="166">
        <f>IFERROR(E62+'Pay App 3'!F62,"")</f>
        <v>0</v>
      </c>
      <c r="G62" s="166">
        <f>SUM('Pay App 1:Pay App 3'!H62)</f>
        <v>0</v>
      </c>
      <c r="H62" s="165"/>
      <c r="I62" s="166">
        <f t="shared" si="2"/>
        <v>0</v>
      </c>
      <c r="J62" s="167">
        <f t="shared" si="3"/>
        <v>0</v>
      </c>
      <c r="K62" s="166">
        <f t="shared" si="4"/>
        <v>0</v>
      </c>
      <c r="L62" s="166" t="str">
        <f t="shared" si="0"/>
        <v/>
      </c>
      <c r="M62" s="165"/>
      <c r="N62" s="166">
        <f>SUM('Pay App 1:Pay App 4'!L62)+SUM('Pay App 1:Pay App 4'!M62)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Data'!$N$2:$BW$88,6,FALSE)</f>
        <v>0</v>
      </c>
      <c r="F63" s="166">
        <f>IFERROR(E63+'Pay App 3'!F63,"")</f>
        <v>0</v>
      </c>
      <c r="G63" s="166">
        <f>SUM('Pay App 1:Pay App 3'!H63)</f>
        <v>0</v>
      </c>
      <c r="H63" s="165"/>
      <c r="I63" s="166">
        <f t="shared" si="2"/>
        <v>0</v>
      </c>
      <c r="J63" s="167">
        <f t="shared" si="3"/>
        <v>0</v>
      </c>
      <c r="K63" s="166">
        <f t="shared" si="4"/>
        <v>0</v>
      </c>
      <c r="L63" s="166" t="str">
        <f t="shared" si="0"/>
        <v/>
      </c>
      <c r="M63" s="165"/>
      <c r="N63" s="166">
        <f>SUM('Pay App 1:Pay App 4'!L63)+SUM('Pay App 1:Pay App 4'!M63)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Data'!$N$2:$BW$88,6,FALSE)</f>
        <v>0</v>
      </c>
      <c r="F64" s="166">
        <f>IFERROR(E64+'Pay App 3'!F64,"")</f>
        <v>0</v>
      </c>
      <c r="G64" s="166">
        <f>SUM('Pay App 1:Pay App 3'!H64)</f>
        <v>0</v>
      </c>
      <c r="H64" s="165"/>
      <c r="I64" s="166">
        <f t="shared" si="2"/>
        <v>0</v>
      </c>
      <c r="J64" s="167">
        <f t="shared" si="3"/>
        <v>0</v>
      </c>
      <c r="K64" s="166">
        <f t="shared" si="4"/>
        <v>0</v>
      </c>
      <c r="L64" s="166" t="str">
        <f t="shared" si="0"/>
        <v/>
      </c>
      <c r="M64" s="165"/>
      <c r="N64" s="166">
        <f>SUM('Pay App 1:Pay App 4'!L64)+SUM('Pay App 1:Pay App 4'!M64)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Data'!$N$2:$BW$88,6,FALSE)</f>
        <v>0</v>
      </c>
      <c r="F65" s="166">
        <f>IFERROR(E65+'Pay App 3'!F65,"")</f>
        <v>0</v>
      </c>
      <c r="G65" s="166">
        <f>SUM('Pay App 1:Pay App 3'!H65)</f>
        <v>0</v>
      </c>
      <c r="H65" s="165"/>
      <c r="I65" s="166">
        <f t="shared" si="2"/>
        <v>0</v>
      </c>
      <c r="J65" s="167">
        <f t="shared" si="3"/>
        <v>0</v>
      </c>
      <c r="K65" s="166">
        <f t="shared" si="4"/>
        <v>0</v>
      </c>
      <c r="L65" s="166" t="str">
        <f t="shared" si="0"/>
        <v/>
      </c>
      <c r="M65" s="165"/>
      <c r="N65" s="166">
        <f>SUM('Pay App 1:Pay App 4'!L65)+SUM('Pay App 1:Pay App 4'!M65)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Data'!$N$2:$BW$88,6,FALSE)</f>
        <v>0</v>
      </c>
      <c r="F66" s="166">
        <f>IFERROR(E66+'Pay App 3'!F66,"")</f>
        <v>0</v>
      </c>
      <c r="G66" s="166">
        <f>SUM('Pay App 1:Pay App 3'!H66)</f>
        <v>0</v>
      </c>
      <c r="H66" s="165"/>
      <c r="I66" s="166">
        <f t="shared" si="2"/>
        <v>0</v>
      </c>
      <c r="J66" s="167">
        <f t="shared" si="3"/>
        <v>0</v>
      </c>
      <c r="K66" s="166">
        <f t="shared" si="4"/>
        <v>0</v>
      </c>
      <c r="L66" s="166" t="str">
        <f t="shared" si="0"/>
        <v/>
      </c>
      <c r="M66" s="165"/>
      <c r="N66" s="166">
        <f>SUM('Pay App 1:Pay App 4'!L66)+SUM('Pay App 1:Pay App 4'!M66)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Data'!$N$2:$BW$88,6,FALSE)</f>
        <v>0</v>
      </c>
      <c r="F67" s="166">
        <f>IFERROR(E67+'Pay App 3'!F67,"")</f>
        <v>0</v>
      </c>
      <c r="G67" s="166">
        <f>SUM('Pay App 1:Pay App 3'!H67)</f>
        <v>0</v>
      </c>
      <c r="H67" s="165"/>
      <c r="I67" s="166">
        <f t="shared" si="2"/>
        <v>0</v>
      </c>
      <c r="J67" s="167">
        <f t="shared" si="3"/>
        <v>0</v>
      </c>
      <c r="K67" s="166">
        <f t="shared" si="4"/>
        <v>0</v>
      </c>
      <c r="L67" s="166" t="str">
        <f t="shared" si="0"/>
        <v/>
      </c>
      <c r="M67" s="165"/>
      <c r="N67" s="166">
        <f>SUM('Pay App 1:Pay App 4'!L67)+SUM('Pay App 1:Pay App 4'!M67)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Data'!$N$2:$BW$88,6,FALSE)</f>
        <v>0</v>
      </c>
      <c r="F68" s="166">
        <f>IFERROR(E68+'Pay App 3'!F68,"")</f>
        <v>0</v>
      </c>
      <c r="G68" s="166">
        <f>SUM('Pay App 1:Pay App 3'!H68)</f>
        <v>0</v>
      </c>
      <c r="H68" s="165"/>
      <c r="I68" s="166">
        <f t="shared" si="2"/>
        <v>0</v>
      </c>
      <c r="J68" s="167">
        <f t="shared" si="3"/>
        <v>0</v>
      </c>
      <c r="K68" s="166">
        <f t="shared" si="4"/>
        <v>0</v>
      </c>
      <c r="L68" s="166" t="str">
        <f t="shared" si="0"/>
        <v/>
      </c>
      <c r="M68" s="165"/>
      <c r="N68" s="166">
        <f>SUM('Pay App 1:Pay App 4'!L68)+SUM('Pay App 1:Pay App 4'!M68)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Data'!$N$2:$BW$88,6,FALSE)</f>
        <v>0</v>
      </c>
      <c r="F69" s="166">
        <f>IFERROR(E69+'Pay App 3'!F69,"")</f>
        <v>0</v>
      </c>
      <c r="G69" s="166">
        <f>SUM('Pay App 1:Pay App 3'!H69)</f>
        <v>0</v>
      </c>
      <c r="H69" s="165"/>
      <c r="I69" s="166">
        <f t="shared" si="2"/>
        <v>0</v>
      </c>
      <c r="J69" s="167">
        <f t="shared" si="3"/>
        <v>0</v>
      </c>
      <c r="K69" s="166">
        <f t="shared" si="4"/>
        <v>0</v>
      </c>
      <c r="L69" s="166" t="str">
        <f t="shared" si="0"/>
        <v/>
      </c>
      <c r="M69" s="165"/>
      <c r="N69" s="166">
        <f>SUM('Pay App 1:Pay App 4'!L69)+SUM('Pay App 1:Pay App 4'!M69)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Data'!$N$2:$BW$88,6,FALSE)</f>
        <v>0</v>
      </c>
      <c r="F70" s="166">
        <f>IFERROR(E70+'Pay App 3'!F70,"")</f>
        <v>0</v>
      </c>
      <c r="G70" s="166">
        <f>SUM('Pay App 1:Pay App 3'!H70)</f>
        <v>0</v>
      </c>
      <c r="H70" s="165"/>
      <c r="I70" s="166">
        <f t="shared" si="2"/>
        <v>0</v>
      </c>
      <c r="J70" s="167">
        <f t="shared" si="3"/>
        <v>0</v>
      </c>
      <c r="K70" s="166">
        <f t="shared" si="4"/>
        <v>0</v>
      </c>
      <c r="L70" s="166" t="str">
        <f t="shared" si="0"/>
        <v/>
      </c>
      <c r="M70" s="165"/>
      <c r="N70" s="166">
        <f>SUM('Pay App 1:Pay App 4'!L70)+SUM('Pay App 1:Pay App 4'!M70)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Data'!$N$2:$BW$88,6,FALSE)</f>
        <v>0</v>
      </c>
      <c r="F71" s="166">
        <f>IFERROR(E71+'Pay App 3'!F71,"")</f>
        <v>0</v>
      </c>
      <c r="G71" s="166">
        <f>SUM('Pay App 1:Pay App 3'!H71)</f>
        <v>0</v>
      </c>
      <c r="H71" s="165"/>
      <c r="I71" s="166">
        <f t="shared" si="2"/>
        <v>0</v>
      </c>
      <c r="J71" s="167">
        <f t="shared" si="3"/>
        <v>0</v>
      </c>
      <c r="K71" s="166">
        <f t="shared" si="4"/>
        <v>0</v>
      </c>
      <c r="L71" s="166" t="str">
        <f t="shared" si="0"/>
        <v/>
      </c>
      <c r="M71" s="165"/>
      <c r="N71" s="166">
        <f>SUM('Pay App 1:Pay App 4'!L71)+SUM('Pay App 1:Pay App 4'!M71)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Data'!$N$2:$BW$88,6,FALSE)</f>
        <v>0</v>
      </c>
      <c r="F72" s="166">
        <f>IFERROR(E72+'Pay App 3'!F72,"")</f>
        <v>0</v>
      </c>
      <c r="G72" s="166">
        <f>SUM('Pay App 1:Pay App 3'!H72)</f>
        <v>0</v>
      </c>
      <c r="H72" s="165"/>
      <c r="I72" s="166">
        <f t="shared" si="2"/>
        <v>0</v>
      </c>
      <c r="J72" s="167">
        <f t="shared" si="3"/>
        <v>0</v>
      </c>
      <c r="K72" s="166">
        <f t="shared" si="4"/>
        <v>0</v>
      </c>
      <c r="L72" s="166" t="str">
        <f t="shared" si="0"/>
        <v/>
      </c>
      <c r="M72" s="165"/>
      <c r="N72" s="166">
        <f>SUM('Pay App 1:Pay App 4'!L72)+SUM('Pay App 1:Pay App 4'!M72)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Data'!$N$2:$BW$88,6,FALSE)</f>
        <v>0</v>
      </c>
      <c r="F73" s="166">
        <f>IFERROR(E73+'Pay App 3'!F73,"")</f>
        <v>0</v>
      </c>
      <c r="G73" s="166">
        <f>SUM('Pay App 1:Pay App 3'!H73)</f>
        <v>0</v>
      </c>
      <c r="H73" s="165"/>
      <c r="I73" s="166">
        <f t="shared" si="2"/>
        <v>0</v>
      </c>
      <c r="J73" s="167">
        <f t="shared" si="3"/>
        <v>0</v>
      </c>
      <c r="K73" s="166">
        <f t="shared" si="4"/>
        <v>0</v>
      </c>
      <c r="L73" s="166" t="str">
        <f t="shared" si="0"/>
        <v/>
      </c>
      <c r="M73" s="165"/>
      <c r="N73" s="166">
        <f>SUM('Pay App 1:Pay App 4'!L73)+SUM('Pay App 1:Pay App 4'!M73)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Data'!$N$2:$BW$88,6,FALSE)</f>
        <v>0</v>
      </c>
      <c r="F74" s="166">
        <f>IFERROR(E74+'Pay App 3'!F74,"")</f>
        <v>0</v>
      </c>
      <c r="G74" s="166">
        <f>SUM('Pay App 1:Pay App 3'!H74)</f>
        <v>0</v>
      </c>
      <c r="H74" s="165"/>
      <c r="I74" s="166">
        <f t="shared" si="2"/>
        <v>0</v>
      </c>
      <c r="J74" s="167">
        <f t="shared" si="3"/>
        <v>0</v>
      </c>
      <c r="K74" s="166">
        <f t="shared" si="4"/>
        <v>0</v>
      </c>
      <c r="L74" s="166" t="str">
        <f t="shared" si="0"/>
        <v/>
      </c>
      <c r="M74" s="165"/>
      <c r="N74" s="166">
        <f>SUM('Pay App 1:Pay App 4'!L74)+SUM('Pay App 1:Pay App 4'!M74)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Data'!$N$2:$BW$88,6,FALSE)</f>
        <v>0</v>
      </c>
      <c r="F75" s="166">
        <f>IFERROR(E75+'Pay App 3'!F75,"")</f>
        <v>0</v>
      </c>
      <c r="G75" s="166">
        <f>SUM('Pay App 1:Pay App 3'!H75)</f>
        <v>0</v>
      </c>
      <c r="H75" s="165"/>
      <c r="I75" s="166">
        <f t="shared" si="2"/>
        <v>0</v>
      </c>
      <c r="J75" s="167">
        <f t="shared" si="3"/>
        <v>0</v>
      </c>
      <c r="K75" s="166">
        <f t="shared" si="4"/>
        <v>0</v>
      </c>
      <c r="L75" s="166" t="str">
        <f t="shared" si="0"/>
        <v/>
      </c>
      <c r="M75" s="165"/>
      <c r="N75" s="166">
        <f>SUM('Pay App 1:Pay App 4'!L75)+SUM('Pay App 1:Pay App 4'!M75)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Data'!$N$2:$BW$88,6,FALSE)</f>
        <v>0</v>
      </c>
      <c r="F76" s="166">
        <f>IFERROR(E76+'Pay App 3'!F76,"")</f>
        <v>0</v>
      </c>
      <c r="G76" s="166">
        <f>SUM('Pay App 1:Pay App 3'!H76)</f>
        <v>0</v>
      </c>
      <c r="H76" s="165"/>
      <c r="I76" s="166">
        <f t="shared" si="2"/>
        <v>0</v>
      </c>
      <c r="J76" s="167">
        <f t="shared" si="3"/>
        <v>0</v>
      </c>
      <c r="K76" s="166">
        <f t="shared" si="4"/>
        <v>0</v>
      </c>
      <c r="L76" s="166" t="str">
        <f t="shared" si="0"/>
        <v/>
      </c>
      <c r="M76" s="165"/>
      <c r="N76" s="166">
        <f>SUM('Pay App 1:Pay App 4'!L76)+SUM('Pay App 1:Pay App 4'!M76)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Data'!$N$2:$BW$88,6,FALSE)</f>
        <v>0</v>
      </c>
      <c r="F77" s="166">
        <f>IFERROR(E77+'Pay App 3'!F77,"")</f>
        <v>0</v>
      </c>
      <c r="G77" s="166">
        <f>SUM('Pay App 1:Pay App 3'!H77)</f>
        <v>0</v>
      </c>
      <c r="H77" s="165"/>
      <c r="I77" s="166">
        <f t="shared" si="2"/>
        <v>0</v>
      </c>
      <c r="J77" s="167">
        <f t="shared" si="3"/>
        <v>0</v>
      </c>
      <c r="K77" s="166">
        <f t="shared" si="4"/>
        <v>0</v>
      </c>
      <c r="L77" s="166" t="str">
        <f t="shared" si="0"/>
        <v/>
      </c>
      <c r="M77" s="165"/>
      <c r="N77" s="166">
        <f>SUM('Pay App 1:Pay App 4'!L77)+SUM('Pay App 1:Pay App 4'!M77)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Data'!$N$2:$BW$88,6,FALSE)</f>
        <v>0</v>
      </c>
      <c r="F78" s="166">
        <f>IFERROR(E78+'Pay App 3'!F78,"")</f>
        <v>0</v>
      </c>
      <c r="G78" s="166">
        <f>SUM('Pay App 1:Pay App 3'!H78)</f>
        <v>0</v>
      </c>
      <c r="H78" s="165"/>
      <c r="I78" s="166">
        <f t="shared" si="2"/>
        <v>0</v>
      </c>
      <c r="J78" s="167">
        <f t="shared" si="3"/>
        <v>0</v>
      </c>
      <c r="K78" s="166">
        <f t="shared" si="4"/>
        <v>0</v>
      </c>
      <c r="L78" s="166" t="str">
        <f t="shared" si="0"/>
        <v/>
      </c>
      <c r="M78" s="165"/>
      <c r="N78" s="166">
        <f>SUM('Pay App 1:Pay App 4'!L78)+SUM('Pay App 1:Pay App 4'!M78)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Data'!$N$2:$BW$88,6,FALSE)</f>
        <v>0</v>
      </c>
      <c r="F79" s="166">
        <f>IFERROR(E79+'Pay App 3'!F79,"")</f>
        <v>0</v>
      </c>
      <c r="G79" s="166">
        <f>SUM('Pay App 1:Pay App 3'!H79)</f>
        <v>0</v>
      </c>
      <c r="H79" s="165"/>
      <c r="I79" s="166">
        <f t="shared" si="2"/>
        <v>0</v>
      </c>
      <c r="J79" s="167">
        <f t="shared" si="3"/>
        <v>0</v>
      </c>
      <c r="K79" s="166">
        <f t="shared" si="4"/>
        <v>0</v>
      </c>
      <c r="L79" s="166" t="str">
        <f t="shared" si="0"/>
        <v/>
      </c>
      <c r="M79" s="165"/>
      <c r="N79" s="166">
        <f>SUM('Pay App 1:Pay App 4'!L79)+SUM('Pay App 1:Pay App 4'!M79)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Data'!$N$2:$BW$88,6,FALSE)</f>
        <v>0</v>
      </c>
      <c r="F80" s="166">
        <f>IFERROR(E80+'Pay App 3'!F80,"")</f>
        <v>0</v>
      </c>
      <c r="G80" s="166">
        <f>SUM('Pay App 1:Pay App 3'!H80)</f>
        <v>0</v>
      </c>
      <c r="H80" s="165"/>
      <c r="I80" s="166">
        <f t="shared" si="2"/>
        <v>0</v>
      </c>
      <c r="J80" s="167">
        <f t="shared" si="3"/>
        <v>0</v>
      </c>
      <c r="K80" s="166">
        <f t="shared" si="4"/>
        <v>0</v>
      </c>
      <c r="L80" s="166" t="str">
        <f t="shared" si="0"/>
        <v/>
      </c>
      <c r="M80" s="165"/>
      <c r="N80" s="166">
        <f>SUM('Pay App 1:Pay App 4'!L80)+SUM('Pay App 1:Pay App 4'!M80)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Data'!$N$2:$BW$88,6,FALSE)</f>
        <v>0</v>
      </c>
      <c r="F81" s="166">
        <f>IFERROR(E81+'Pay App 3'!F81,"")</f>
        <v>0</v>
      </c>
      <c r="G81" s="166">
        <f>SUM('Pay App 1:Pay App 3'!H81)</f>
        <v>0</v>
      </c>
      <c r="H81" s="165"/>
      <c r="I81" s="166">
        <f t="shared" si="2"/>
        <v>0</v>
      </c>
      <c r="J81" s="167">
        <f t="shared" si="3"/>
        <v>0</v>
      </c>
      <c r="K81" s="166">
        <f t="shared" si="4"/>
        <v>0</v>
      </c>
      <c r="L81" s="166" t="str">
        <f t="shared" si="0"/>
        <v/>
      </c>
      <c r="M81" s="165"/>
      <c r="N81" s="166">
        <f>SUM('Pay App 1:Pay App 4'!L81)+SUM('Pay App 1:Pay App 4'!M81)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Data'!$N$2:$BW$88,6,FALSE)</f>
        <v>0</v>
      </c>
      <c r="F82" s="166">
        <f>IFERROR(E82+'Pay App 3'!F82,"")</f>
        <v>0</v>
      </c>
      <c r="G82" s="166">
        <f>SUM('Pay App 1:Pay App 3'!H82)</f>
        <v>0</v>
      </c>
      <c r="H82" s="165"/>
      <c r="I82" s="166">
        <f t="shared" si="2"/>
        <v>0</v>
      </c>
      <c r="J82" s="167">
        <f t="shared" si="3"/>
        <v>0</v>
      </c>
      <c r="K82" s="166">
        <f t="shared" si="4"/>
        <v>0</v>
      </c>
      <c r="L82" s="166" t="str">
        <f t="shared" si="0"/>
        <v/>
      </c>
      <c r="M82" s="165"/>
      <c r="N82" s="166">
        <f>SUM('Pay App 1:Pay App 4'!L82)+SUM('Pay App 1:Pay App 4'!M82)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Data'!$N$2:$BW$88,6,FALSE)</f>
        <v>0</v>
      </c>
      <c r="F83" s="166">
        <f>IFERROR(E83+'Pay App 3'!F83,"")</f>
        <v>0</v>
      </c>
      <c r="G83" s="166">
        <f>SUM('Pay App 1:Pay App 3'!H83)</f>
        <v>0</v>
      </c>
      <c r="H83" s="165"/>
      <c r="I83" s="166">
        <f t="shared" si="2"/>
        <v>0</v>
      </c>
      <c r="J83" s="167">
        <f t="shared" si="3"/>
        <v>0</v>
      </c>
      <c r="K83" s="166">
        <f t="shared" si="4"/>
        <v>0</v>
      </c>
      <c r="L83" s="166" t="str">
        <f t="shared" si="0"/>
        <v/>
      </c>
      <c r="M83" s="165"/>
      <c r="N83" s="166">
        <f>SUM('Pay App 1:Pay App 4'!L83)+SUM('Pay App 1:Pay App 4'!M83)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Data'!$N$2:$BW$88,6,FALSE)</f>
        <v>0</v>
      </c>
      <c r="F84" s="166">
        <f>IFERROR(E84+'Pay App 3'!F84,"")</f>
        <v>0</v>
      </c>
      <c r="G84" s="166">
        <f>SUM('Pay App 1:Pay App 3'!H84)</f>
        <v>0</v>
      </c>
      <c r="H84" s="165"/>
      <c r="I84" s="166">
        <f t="shared" si="2"/>
        <v>0</v>
      </c>
      <c r="J84" s="167">
        <f t="shared" si="3"/>
        <v>0</v>
      </c>
      <c r="K84" s="166">
        <f t="shared" si="4"/>
        <v>0</v>
      </c>
      <c r="L84" s="166" t="str">
        <f t="shared" si="0"/>
        <v/>
      </c>
      <c r="M84" s="165"/>
      <c r="N84" s="166">
        <f>SUM('Pay App 1:Pay App 4'!L84)+SUM('Pay App 1:Pay App 4'!M84)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Data'!$N$2:$BW$88,6,FALSE)</f>
        <v>0</v>
      </c>
      <c r="F85" s="166">
        <f>IFERROR(E85+'Pay App 3'!F85,"")</f>
        <v>0</v>
      </c>
      <c r="G85" s="166">
        <f>SUM('Pay App 1:Pay App 3'!H85)</f>
        <v>0</v>
      </c>
      <c r="H85" s="165"/>
      <c r="I85" s="166">
        <f t="shared" si="2"/>
        <v>0</v>
      </c>
      <c r="J85" s="167">
        <f t="shared" si="3"/>
        <v>0</v>
      </c>
      <c r="K85" s="166">
        <f t="shared" si="4"/>
        <v>0</v>
      </c>
      <c r="L85" s="166" t="str">
        <f t="shared" si="0"/>
        <v/>
      </c>
      <c r="M85" s="165"/>
      <c r="N85" s="166">
        <f>SUM('Pay App 1:Pay App 4'!L85)+SUM('Pay App 1:Pay App 4'!M85)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Data'!$N$2:$BW$88,6,FALSE)</f>
        <v>0</v>
      </c>
      <c r="F86" s="166">
        <f>IFERROR(E86+'Pay App 3'!F86,"")</f>
        <v>0</v>
      </c>
      <c r="G86" s="166">
        <f>SUM('Pay App 1:Pay App 3'!H86)</f>
        <v>0</v>
      </c>
      <c r="H86" s="165"/>
      <c r="I86" s="166">
        <f t="shared" si="2"/>
        <v>0</v>
      </c>
      <c r="J86" s="167">
        <f t="shared" si="3"/>
        <v>0</v>
      </c>
      <c r="K86" s="166">
        <f t="shared" si="4"/>
        <v>0</v>
      </c>
      <c r="L86" s="166" t="str">
        <f t="shared" si="0"/>
        <v/>
      </c>
      <c r="M86" s="165"/>
      <c r="N86" s="166">
        <f>SUM('Pay App 1:Pay App 4'!L86)+SUM('Pay App 1:Pay App 4'!M86)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Data'!$N$2:$BW$88,6,FALSE)</f>
        <v>0</v>
      </c>
      <c r="F87" s="166">
        <f>IFERROR(E87+'Pay App 3'!F87,"")</f>
        <v>0</v>
      </c>
      <c r="G87" s="166">
        <f>SUM('Pay App 1:Pay App 3'!H87)</f>
        <v>0</v>
      </c>
      <c r="H87" s="165"/>
      <c r="I87" s="166">
        <f t="shared" si="2"/>
        <v>0</v>
      </c>
      <c r="J87" s="167">
        <f t="shared" si="3"/>
        <v>0</v>
      </c>
      <c r="K87" s="166">
        <f t="shared" si="4"/>
        <v>0</v>
      </c>
      <c r="L87" s="166" t="str">
        <f t="shared" si="0"/>
        <v/>
      </c>
      <c r="M87" s="165"/>
      <c r="N87" s="166">
        <f>SUM('Pay App 1:Pay App 4'!L87)+SUM('Pay App 1:Pay App 4'!M87)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Data'!$N$2:$BW$88,6,FALSE)</f>
        <v>0</v>
      </c>
      <c r="F88" s="166">
        <f>IFERROR(E88+'Pay App 3'!F88,"")</f>
        <v>0</v>
      </c>
      <c r="G88" s="166">
        <f>SUM('Pay App 1:Pay App 3'!H88)</f>
        <v>0</v>
      </c>
      <c r="H88" s="165"/>
      <c r="I88" s="166">
        <f t="shared" si="2"/>
        <v>0</v>
      </c>
      <c r="J88" s="167">
        <f t="shared" si="3"/>
        <v>0</v>
      </c>
      <c r="K88" s="166">
        <f t="shared" si="4"/>
        <v>0</v>
      </c>
      <c r="L88" s="166" t="str">
        <f t="shared" si="0"/>
        <v/>
      </c>
      <c r="M88" s="165"/>
      <c r="N88" s="166">
        <f>SUM('Pay App 1:Pay App 4'!L88)+SUM('Pay App 1:Pay App 4'!M88)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Data'!$N$2:$BW$88,6,FALSE)</f>
        <v>0</v>
      </c>
      <c r="F89" s="166">
        <f>IFERROR(E89+'Pay App 3'!F89,"")</f>
        <v>0</v>
      </c>
      <c r="G89" s="166">
        <f>SUM('Pay App 1:Pay App 3'!H89)</f>
        <v>0</v>
      </c>
      <c r="H89" s="165"/>
      <c r="I89" s="166">
        <f t="shared" si="2"/>
        <v>0</v>
      </c>
      <c r="J89" s="167">
        <f t="shared" si="3"/>
        <v>0</v>
      </c>
      <c r="K89" s="166">
        <f t="shared" si="4"/>
        <v>0</v>
      </c>
      <c r="L89" s="166" t="str">
        <f t="shared" si="0"/>
        <v/>
      </c>
      <c r="M89" s="165"/>
      <c r="N89" s="166">
        <f>SUM('Pay App 1:Pay App 4'!L89)+SUM('Pay App 1:Pay App 4'!M89)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Data'!$N$2:$BW$88,6,FALSE)</f>
        <v>0</v>
      </c>
      <c r="F90" s="166">
        <f>IFERROR(E90+'Pay App 3'!F90,"")</f>
        <v>0</v>
      </c>
      <c r="G90" s="166">
        <f>SUM('Pay App 1:Pay App 3'!H90)</f>
        <v>0</v>
      </c>
      <c r="H90" s="165"/>
      <c r="I90" s="166">
        <f t="shared" si="2"/>
        <v>0</v>
      </c>
      <c r="J90" s="167">
        <f t="shared" si="3"/>
        <v>0</v>
      </c>
      <c r="K90" s="166">
        <f t="shared" si="4"/>
        <v>0</v>
      </c>
      <c r="L90" s="166" t="str">
        <f t="shared" si="0"/>
        <v/>
      </c>
      <c r="M90" s="165"/>
      <c r="N90" s="166">
        <f>SUM('Pay App 1:Pay App 4'!L90)+SUM('Pay App 1:Pay App 4'!M90)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Data'!$N$2:$BW$88,6,FALSE)</f>
        <v>0</v>
      </c>
      <c r="F91" s="166">
        <f>IFERROR(E91+'Pay App 3'!F91,"")</f>
        <v>0</v>
      </c>
      <c r="G91" s="166">
        <f>SUM('Pay App 1:Pay App 3'!H91)</f>
        <v>0</v>
      </c>
      <c r="H91" s="165"/>
      <c r="I91" s="166">
        <f t="shared" si="2"/>
        <v>0</v>
      </c>
      <c r="J91" s="167">
        <f t="shared" si="3"/>
        <v>0</v>
      </c>
      <c r="K91" s="166">
        <f t="shared" si="4"/>
        <v>0</v>
      </c>
      <c r="L91" s="166" t="str">
        <f t="shared" si="0"/>
        <v/>
      </c>
      <c r="M91" s="165"/>
      <c r="N91" s="166">
        <f>SUM('Pay App 1:Pay App 4'!L91)+SUM('Pay App 1:Pay App 4'!M91)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Data'!$N$2:$BW$88,6,FALSE)</f>
        <v>0</v>
      </c>
      <c r="F92" s="166">
        <f>IFERROR(E92+'Pay App 3'!F92,"")</f>
        <v>0</v>
      </c>
      <c r="G92" s="166">
        <f>SUM('Pay App 1:Pay App 3'!H92)</f>
        <v>0</v>
      </c>
      <c r="H92" s="165"/>
      <c r="I92" s="166">
        <f t="shared" si="2"/>
        <v>0</v>
      </c>
      <c r="J92" s="167">
        <f t="shared" si="3"/>
        <v>0</v>
      </c>
      <c r="K92" s="166">
        <f t="shared" si="4"/>
        <v>0</v>
      </c>
      <c r="L92" s="166" t="str">
        <f t="shared" si="0"/>
        <v/>
      </c>
      <c r="M92" s="165"/>
      <c r="N92" s="166">
        <f>SUM('Pay App 1:Pay App 4'!L92)+SUM('Pay App 1:Pay App 4'!M92)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Data'!$N$2:$BW$88,6,FALSE)</f>
        <v>0</v>
      </c>
      <c r="F93" s="166">
        <f>IFERROR(E93+'Pay App 3'!F93,"")</f>
        <v>0</v>
      </c>
      <c r="G93" s="166">
        <f>SUM('Pay App 1:Pay App 3'!H93)</f>
        <v>0</v>
      </c>
      <c r="H93" s="165"/>
      <c r="I93" s="166">
        <f t="shared" si="2"/>
        <v>0</v>
      </c>
      <c r="J93" s="167">
        <f t="shared" si="3"/>
        <v>0</v>
      </c>
      <c r="K93" s="166">
        <f t="shared" si="4"/>
        <v>0</v>
      </c>
      <c r="L93" s="166" t="str">
        <f t="shared" si="0"/>
        <v/>
      </c>
      <c r="M93" s="165"/>
      <c r="N93" s="166">
        <f>SUM('Pay App 1:Pay App 4'!L93)+SUM('Pay App 1:Pay App 4'!M93)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Data'!$N$2:$BW$88,6,FALSE)</f>
        <v>0</v>
      </c>
      <c r="F94" s="166">
        <f>IFERROR(E94+'Pay App 3'!F94,"")</f>
        <v>0</v>
      </c>
      <c r="G94" s="166">
        <f>SUM('Pay App 1:Pay App 3'!H94)</f>
        <v>0</v>
      </c>
      <c r="H94" s="165"/>
      <c r="I94" s="166">
        <f t="shared" si="2"/>
        <v>0</v>
      </c>
      <c r="J94" s="167">
        <f t="shared" si="3"/>
        <v>0</v>
      </c>
      <c r="K94" s="166">
        <f t="shared" si="4"/>
        <v>0</v>
      </c>
      <c r="L94" s="166" t="str">
        <f t="shared" si="0"/>
        <v/>
      </c>
      <c r="M94" s="165"/>
      <c r="N94" s="166">
        <f>SUM('Pay App 1:Pay App 4'!L94)+SUM('Pay App 1:Pay App 4'!M94)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Data'!$N$2:$BW$88,6,FALSE)</f>
        <v>0</v>
      </c>
      <c r="F95" s="166">
        <f>IFERROR(E95+'Pay App 3'!F95,"")</f>
        <v>0</v>
      </c>
      <c r="G95" s="166">
        <f>SUM('Pay App 1:Pay App 3'!H95)</f>
        <v>0</v>
      </c>
      <c r="H95" s="165"/>
      <c r="I95" s="166">
        <f t="shared" si="2"/>
        <v>0</v>
      </c>
      <c r="J95" s="167">
        <f t="shared" si="3"/>
        <v>0</v>
      </c>
      <c r="K95" s="166">
        <f t="shared" si="4"/>
        <v>0</v>
      </c>
      <c r="L95" s="166" t="str">
        <f t="shared" si="0"/>
        <v/>
      </c>
      <c r="M95" s="165"/>
      <c r="N95" s="166">
        <f>SUM('Pay App 1:Pay App 4'!L95)+SUM('Pay App 1:Pay App 4'!M95)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Data'!$N$2:$BW$88,6,FALSE)</f>
        <v>0</v>
      </c>
      <c r="F96" s="166">
        <f>IFERROR(E96+'Pay App 3'!F96,"")</f>
        <v>0</v>
      </c>
      <c r="G96" s="166">
        <f>SUM('Pay App 1:Pay App 3'!H96)</f>
        <v>0</v>
      </c>
      <c r="H96" s="165"/>
      <c r="I96" s="166">
        <f t="shared" si="2"/>
        <v>0</v>
      </c>
      <c r="J96" s="167">
        <f t="shared" si="3"/>
        <v>0</v>
      </c>
      <c r="K96" s="166">
        <f t="shared" si="4"/>
        <v>0</v>
      </c>
      <c r="L96" s="166" t="str">
        <f t="shared" si="0"/>
        <v/>
      </c>
      <c r="M96" s="165"/>
      <c r="N96" s="166">
        <f>SUM('Pay App 1:Pay App 4'!L96)+SUM('Pay App 1:Pay App 4'!M96)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Data'!$N$2:$BW$88,6,FALSE)</f>
        <v>0</v>
      </c>
      <c r="F97" s="166">
        <f>IFERROR(E97+'Pay App 3'!F97,"")</f>
        <v>0</v>
      </c>
      <c r="G97" s="166">
        <f>SUM('Pay App 1:Pay App 3'!H97)</f>
        <v>0</v>
      </c>
      <c r="H97" s="165"/>
      <c r="I97" s="166">
        <f t="shared" si="2"/>
        <v>0</v>
      </c>
      <c r="J97" s="167">
        <f t="shared" si="3"/>
        <v>0</v>
      </c>
      <c r="K97" s="166">
        <f t="shared" si="4"/>
        <v>0</v>
      </c>
      <c r="L97" s="166" t="str">
        <f t="shared" si="0"/>
        <v/>
      </c>
      <c r="M97" s="165"/>
      <c r="N97" s="166">
        <f>SUM('Pay App 1:Pay App 4'!L97)+SUM('Pay App 1:Pay App 4'!M97)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Data'!$N$2:$BW$88,6,FALSE)</f>
        <v>0</v>
      </c>
      <c r="F98" s="166">
        <f>IFERROR(E98+'Pay App 3'!F98,"")</f>
        <v>0</v>
      </c>
      <c r="G98" s="166">
        <f>SUM('Pay App 1:Pay App 3'!H98)</f>
        <v>0</v>
      </c>
      <c r="H98" s="165"/>
      <c r="I98" s="166">
        <f t="shared" si="2"/>
        <v>0</v>
      </c>
      <c r="J98" s="167">
        <f t="shared" si="3"/>
        <v>0</v>
      </c>
      <c r="K98" s="166">
        <f t="shared" si="4"/>
        <v>0</v>
      </c>
      <c r="L98" s="166" t="str">
        <f t="shared" si="0"/>
        <v/>
      </c>
      <c r="M98" s="165"/>
      <c r="N98" s="166">
        <f>SUM('Pay App 1:Pay App 4'!L98)+SUM('Pay App 1:Pay App 4'!M98)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Data'!$N$2:$BW$88,6,FALSE)</f>
        <v>0</v>
      </c>
      <c r="F99" s="166">
        <f>IFERROR(E99+'Pay App 3'!F99,"")</f>
        <v>0</v>
      </c>
      <c r="G99" s="166">
        <f>SUM('Pay App 1:Pay App 3'!H99)</f>
        <v>0</v>
      </c>
      <c r="H99" s="165"/>
      <c r="I99" s="166">
        <f t="shared" si="2"/>
        <v>0</v>
      </c>
      <c r="J99" s="167">
        <f t="shared" si="3"/>
        <v>0</v>
      </c>
      <c r="K99" s="166">
        <f t="shared" si="4"/>
        <v>0</v>
      </c>
      <c r="L99" s="166" t="str">
        <f t="shared" si="0"/>
        <v/>
      </c>
      <c r="M99" s="165"/>
      <c r="N99" s="166">
        <f>SUM('Pay App 1:Pay App 4'!L99)+SUM('Pay App 1:Pay App 4'!M99)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Data'!$N$2:$BW$88,6,FALSE)</f>
        <v>0</v>
      </c>
      <c r="F100" s="166">
        <f>IFERROR(E100+'Pay App 3'!F100,"")</f>
        <v>0</v>
      </c>
      <c r="G100" s="166">
        <f>SUM('Pay App 1:Pay App 3'!H100)</f>
        <v>0</v>
      </c>
      <c r="H100" s="165"/>
      <c r="I100" s="166">
        <f>G100+H100</f>
        <v>0</v>
      </c>
      <c r="J100" s="167">
        <f>IFERROR(I100/F100,0)</f>
        <v>0</v>
      </c>
      <c r="K100" s="166">
        <f>IFERROR(F100-I100,"")</f>
        <v>0</v>
      </c>
      <c r="L100" s="166" t="str">
        <f t="shared" si="0"/>
        <v/>
      </c>
      <c r="M100" s="165"/>
      <c r="N100" s="166">
        <f>SUM('Pay App 1:Pay App 4'!L100)+SUM('Pay App 1:Pay App 4'!M100)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4.2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Data'!$N$2:$BW$88,6,FALSE)</f>
        <v>0</v>
      </c>
      <c r="F106" s="166">
        <f>IFERROR(E106+'Pay App 3'!F106,"")</f>
        <v>0</v>
      </c>
      <c r="G106" s="166">
        <f>SUM('Pay App 1:Pay App 3'!H106)</f>
        <v>0</v>
      </c>
      <c r="H106" s="165"/>
      <c r="I106" s="166">
        <f>G106+H106</f>
        <v>0</v>
      </c>
      <c r="J106" s="167">
        <f>IFERROR(I106/F106,0)</f>
        <v>0</v>
      </c>
      <c r="K106" s="166">
        <f>IFERROR(F106-I106,"")</f>
        <v>0</v>
      </c>
      <c r="L106" s="166" t="str">
        <f>IF(AND($H$33&lt;100000, $H$33&gt;0, H106&gt;=1),0,IF(AND($H$33&gt;=100000,H106&lt;&gt;""),O106,""))</f>
        <v/>
      </c>
      <c r="M106" s="165"/>
      <c r="N106" s="166">
        <f>SUM('Pay App 1:Pay App 4'!L106)+SUM('Pay App 1:Pay App 4'!M106)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Data'!$N$2:$BW$88,6,FALSE)</f>
        <v>0</v>
      </c>
      <c r="F107" s="166">
        <f>IFERROR(E107+'Pay App 3'!F107,"")</f>
        <v>0</v>
      </c>
      <c r="G107" s="166">
        <f>SUM('Pay App 1:Pay App 3'!H107)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4'!L107)+SUM('Pay App 1:Pay App 4'!M107)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Data'!$N$2:$BW$88,6,FALSE)</f>
        <v>0</v>
      </c>
      <c r="F108" s="166">
        <f>IFERROR(E108+'Pay App 3'!F108,"")</f>
        <v>0</v>
      </c>
      <c r="G108" s="166">
        <f>SUM('Pay App 1:Pay App 3'!H108)</f>
        <v>0</v>
      </c>
      <c r="H108" s="165"/>
      <c r="I108" s="166">
        <f t="shared" si="6"/>
        <v>0</v>
      </c>
      <c r="J108" s="167">
        <f t="shared" si="7"/>
        <v>0</v>
      </c>
      <c r="K108" s="166">
        <f t="shared" si="8"/>
        <v>0</v>
      </c>
      <c r="L108" s="166" t="str">
        <f t="shared" si="9"/>
        <v/>
      </c>
      <c r="M108" s="165"/>
      <c r="N108" s="166">
        <f>SUM('Pay App 1:Pay App 4'!L108)+SUM('Pay App 1:Pay App 4'!M108)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Data'!$N$2:$BW$88,6,FALSE)</f>
        <v>0</v>
      </c>
      <c r="F109" s="166">
        <f>IFERROR(E109+'Pay App 3'!F109,"")</f>
        <v>0</v>
      </c>
      <c r="G109" s="166">
        <f>SUM('Pay App 1:Pay App 3'!H109)</f>
        <v>0</v>
      </c>
      <c r="H109" s="165"/>
      <c r="I109" s="166">
        <f t="shared" si="6"/>
        <v>0</v>
      </c>
      <c r="J109" s="167">
        <f t="shared" si="7"/>
        <v>0</v>
      </c>
      <c r="K109" s="166">
        <f t="shared" si="8"/>
        <v>0</v>
      </c>
      <c r="L109" s="166" t="str">
        <f t="shared" si="9"/>
        <v/>
      </c>
      <c r="M109" s="165"/>
      <c r="N109" s="166">
        <f>SUM('Pay App 1:Pay App 4'!L109)+SUM('Pay App 1:Pay App 4'!M109)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Data'!$N$2:$BW$88,6,FALSE)</f>
        <v>0</v>
      </c>
      <c r="F110" s="166">
        <f>IFERROR(E110+'Pay App 3'!F110,"")</f>
        <v>0</v>
      </c>
      <c r="G110" s="166">
        <f>SUM('Pay App 1:Pay App 3'!H110)</f>
        <v>0</v>
      </c>
      <c r="H110" s="165"/>
      <c r="I110" s="166">
        <f t="shared" si="6"/>
        <v>0</v>
      </c>
      <c r="J110" s="167">
        <f t="shared" si="7"/>
        <v>0</v>
      </c>
      <c r="K110" s="166">
        <f t="shared" si="8"/>
        <v>0</v>
      </c>
      <c r="L110" s="166" t="str">
        <f t="shared" si="9"/>
        <v/>
      </c>
      <c r="M110" s="165"/>
      <c r="N110" s="166">
        <f>SUM('Pay App 1:Pay App 4'!L110)+SUM('Pay App 1:Pay App 4'!M110)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Data'!$N$2:$BW$88,6,FALSE)</f>
        <v>0</v>
      </c>
      <c r="F111" s="166">
        <f>IFERROR(E111+'Pay App 3'!F111,"")</f>
        <v>0</v>
      </c>
      <c r="G111" s="166">
        <f>SUM('Pay App 1:Pay App 3'!H111)</f>
        <v>0</v>
      </c>
      <c r="H111" s="165"/>
      <c r="I111" s="166">
        <f t="shared" si="6"/>
        <v>0</v>
      </c>
      <c r="J111" s="167">
        <f t="shared" si="7"/>
        <v>0</v>
      </c>
      <c r="K111" s="166">
        <f t="shared" si="8"/>
        <v>0</v>
      </c>
      <c r="L111" s="166" t="str">
        <f t="shared" si="9"/>
        <v/>
      </c>
      <c r="M111" s="165"/>
      <c r="N111" s="166">
        <f>SUM('Pay App 1:Pay App 4'!L111)+SUM('Pay App 1:Pay App 4'!M111)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Data'!$N$2:$BW$88,6,FALSE)</f>
        <v>0</v>
      </c>
      <c r="F112" s="166">
        <f>IFERROR(E112+'Pay App 3'!F112,"")</f>
        <v>0</v>
      </c>
      <c r="G112" s="166">
        <f>SUM('Pay App 1:Pay App 3'!H112)</f>
        <v>0</v>
      </c>
      <c r="H112" s="165"/>
      <c r="I112" s="166">
        <f t="shared" si="6"/>
        <v>0</v>
      </c>
      <c r="J112" s="167">
        <f t="shared" si="7"/>
        <v>0</v>
      </c>
      <c r="K112" s="166">
        <f t="shared" si="8"/>
        <v>0</v>
      </c>
      <c r="L112" s="166" t="str">
        <f t="shared" si="9"/>
        <v/>
      </c>
      <c r="M112" s="165"/>
      <c r="N112" s="166">
        <f>SUM('Pay App 1:Pay App 4'!L112)+SUM('Pay App 1:Pay App 4'!M112)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Data'!$N$2:$BW$88,6,FALSE)</f>
        <v>0</v>
      </c>
      <c r="F113" s="166">
        <f>IFERROR(E113+'Pay App 3'!F113,"")</f>
        <v>0</v>
      </c>
      <c r="G113" s="166">
        <f>SUM('Pay App 1:Pay App 3'!H113)</f>
        <v>0</v>
      </c>
      <c r="H113" s="165"/>
      <c r="I113" s="166">
        <f t="shared" si="6"/>
        <v>0</v>
      </c>
      <c r="J113" s="167">
        <f t="shared" si="7"/>
        <v>0</v>
      </c>
      <c r="K113" s="166">
        <f t="shared" si="8"/>
        <v>0</v>
      </c>
      <c r="L113" s="166" t="str">
        <f t="shared" si="9"/>
        <v/>
      </c>
      <c r="M113" s="165"/>
      <c r="N113" s="166">
        <f>SUM('Pay App 1:Pay App 4'!L113)+SUM('Pay App 1:Pay App 4'!M113)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Data'!$N$2:$BW$88,6,FALSE)</f>
        <v>0</v>
      </c>
      <c r="F114" s="166">
        <f>IFERROR(E114+'Pay App 3'!F114,"")</f>
        <v>0</v>
      </c>
      <c r="G114" s="166">
        <f>SUM('Pay App 1:Pay App 3'!H114)</f>
        <v>0</v>
      </c>
      <c r="H114" s="165"/>
      <c r="I114" s="166">
        <f t="shared" si="6"/>
        <v>0</v>
      </c>
      <c r="J114" s="167">
        <f t="shared" si="7"/>
        <v>0</v>
      </c>
      <c r="K114" s="166">
        <f t="shared" si="8"/>
        <v>0</v>
      </c>
      <c r="L114" s="166" t="str">
        <f t="shared" si="9"/>
        <v/>
      </c>
      <c r="M114" s="165"/>
      <c r="N114" s="166">
        <f>SUM('Pay App 1:Pay App 4'!L114)+SUM('Pay App 1:Pay App 4'!M114)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Data'!$N$2:$BW$88,6,FALSE)</f>
        <v>0</v>
      </c>
      <c r="F115" s="166">
        <f>IFERROR(E115+'Pay App 3'!F115,"")</f>
        <v>0</v>
      </c>
      <c r="G115" s="166">
        <f>SUM('Pay App 1:Pay App 3'!H115)</f>
        <v>0</v>
      </c>
      <c r="H115" s="165"/>
      <c r="I115" s="166">
        <f t="shared" si="6"/>
        <v>0</v>
      </c>
      <c r="J115" s="167">
        <f t="shared" si="7"/>
        <v>0</v>
      </c>
      <c r="K115" s="166">
        <f t="shared" si="8"/>
        <v>0</v>
      </c>
      <c r="L115" s="166" t="str">
        <f t="shared" si="9"/>
        <v/>
      </c>
      <c r="M115" s="165"/>
      <c r="N115" s="166">
        <f>SUM('Pay App 1:Pay App 4'!L115)+SUM('Pay App 1:Pay App 4'!M115)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Data'!$N$2:$BW$88,6,FALSE)</f>
        <v>0</v>
      </c>
      <c r="F116" s="166">
        <f>IFERROR(E116+'Pay App 3'!F116,"")</f>
        <v>0</v>
      </c>
      <c r="G116" s="166">
        <f>SUM('Pay App 1:Pay App 3'!H116)</f>
        <v>0</v>
      </c>
      <c r="H116" s="165"/>
      <c r="I116" s="166">
        <f t="shared" si="6"/>
        <v>0</v>
      </c>
      <c r="J116" s="167">
        <f t="shared" si="7"/>
        <v>0</v>
      </c>
      <c r="K116" s="166">
        <f t="shared" si="8"/>
        <v>0</v>
      </c>
      <c r="L116" s="166" t="str">
        <f t="shared" si="9"/>
        <v/>
      </c>
      <c r="M116" s="165"/>
      <c r="N116" s="166">
        <f>SUM('Pay App 1:Pay App 4'!L116)+SUM('Pay App 1:Pay App 4'!M116)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Data'!$N$2:$BW$88,6,FALSE)</f>
        <v>0</v>
      </c>
      <c r="F117" s="166">
        <f>IFERROR(E117+'Pay App 3'!F117,"")</f>
        <v>0</v>
      </c>
      <c r="G117" s="166">
        <f>SUM('Pay App 1:Pay App 3'!H117)</f>
        <v>0</v>
      </c>
      <c r="H117" s="165"/>
      <c r="I117" s="166">
        <f t="shared" si="6"/>
        <v>0</v>
      </c>
      <c r="J117" s="167">
        <f t="shared" si="7"/>
        <v>0</v>
      </c>
      <c r="K117" s="166">
        <f t="shared" si="8"/>
        <v>0</v>
      </c>
      <c r="L117" s="166" t="str">
        <f t="shared" si="9"/>
        <v/>
      </c>
      <c r="M117" s="165"/>
      <c r="N117" s="166">
        <f>SUM('Pay App 1:Pay App 4'!L117)+SUM('Pay App 1:Pay App 4'!M117)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Data'!$N$2:$BW$88,6,FALSE)</f>
        <v>0</v>
      </c>
      <c r="F118" s="166">
        <f>IFERROR(E118+'Pay App 3'!F118,"")</f>
        <v>0</v>
      </c>
      <c r="G118" s="166">
        <f>SUM('Pay App 1:Pay App 3'!H118)</f>
        <v>0</v>
      </c>
      <c r="H118" s="165"/>
      <c r="I118" s="166">
        <f t="shared" si="6"/>
        <v>0</v>
      </c>
      <c r="J118" s="167">
        <f t="shared" si="7"/>
        <v>0</v>
      </c>
      <c r="K118" s="166">
        <f t="shared" si="8"/>
        <v>0</v>
      </c>
      <c r="L118" s="166" t="str">
        <f t="shared" si="9"/>
        <v/>
      </c>
      <c r="M118" s="165"/>
      <c r="N118" s="166">
        <f>SUM('Pay App 1:Pay App 4'!L118)+SUM('Pay App 1:Pay App 4'!M118)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Data'!$N$2:$BW$88,6,FALSE)</f>
        <v>0</v>
      </c>
      <c r="F119" s="166">
        <f>IFERROR(E119+'Pay App 3'!F119,"")</f>
        <v>0</v>
      </c>
      <c r="G119" s="166">
        <f>SUM('Pay App 1:Pay App 3'!H119)</f>
        <v>0</v>
      </c>
      <c r="H119" s="165"/>
      <c r="I119" s="166">
        <f t="shared" si="6"/>
        <v>0</v>
      </c>
      <c r="J119" s="167">
        <f t="shared" si="7"/>
        <v>0</v>
      </c>
      <c r="K119" s="166">
        <f t="shared" si="8"/>
        <v>0</v>
      </c>
      <c r="L119" s="166" t="str">
        <f t="shared" si="9"/>
        <v/>
      </c>
      <c r="M119" s="165"/>
      <c r="N119" s="166">
        <f>SUM('Pay App 1:Pay App 4'!L119)+SUM('Pay App 1:Pay App 4'!M119)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Data'!$N$2:$BW$88,6,FALSE)</f>
        <v>0</v>
      </c>
      <c r="F120" s="166">
        <f>IFERROR(E120+'Pay App 3'!F120,"")</f>
        <v>0</v>
      </c>
      <c r="G120" s="166">
        <f>SUM('Pay App 1:Pay App 3'!H120)</f>
        <v>0</v>
      </c>
      <c r="H120" s="165"/>
      <c r="I120" s="166">
        <f t="shared" si="6"/>
        <v>0</v>
      </c>
      <c r="J120" s="167">
        <f t="shared" si="7"/>
        <v>0</v>
      </c>
      <c r="K120" s="166">
        <f t="shared" si="8"/>
        <v>0</v>
      </c>
      <c r="L120" s="166" t="str">
        <f t="shared" si="9"/>
        <v/>
      </c>
      <c r="M120" s="165"/>
      <c r="N120" s="166">
        <f>SUM('Pay App 1:Pay App 4'!L120)+SUM('Pay App 1:Pay App 4'!M120)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Data'!$N$2:$BW$88,6,FALSE)</f>
        <v>0</v>
      </c>
      <c r="F121" s="166">
        <f>IFERROR(E121+'Pay App 3'!F121,"")</f>
        <v>0</v>
      </c>
      <c r="G121" s="166">
        <f>SUM('Pay App 1:Pay App 3'!H121)</f>
        <v>0</v>
      </c>
      <c r="H121" s="165"/>
      <c r="I121" s="166">
        <f t="shared" si="6"/>
        <v>0</v>
      </c>
      <c r="J121" s="167">
        <f t="shared" si="7"/>
        <v>0</v>
      </c>
      <c r="K121" s="166">
        <f t="shared" si="8"/>
        <v>0</v>
      </c>
      <c r="L121" s="166" t="str">
        <f t="shared" si="9"/>
        <v/>
      </c>
      <c r="M121" s="165"/>
      <c r="N121" s="166">
        <f>SUM('Pay App 1:Pay App 4'!L121)+SUM('Pay App 1:Pay App 4'!M121)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Data'!$N$2:$BW$88,6,FALSE)</f>
        <v>0</v>
      </c>
      <c r="F122" s="166">
        <f>IFERROR(E122+'Pay App 3'!F122,"")</f>
        <v>0</v>
      </c>
      <c r="G122" s="166">
        <f>SUM('Pay App 1:Pay App 3'!H122)</f>
        <v>0</v>
      </c>
      <c r="H122" s="165"/>
      <c r="I122" s="166">
        <f t="shared" si="6"/>
        <v>0</v>
      </c>
      <c r="J122" s="167">
        <f t="shared" si="7"/>
        <v>0</v>
      </c>
      <c r="K122" s="166">
        <f t="shared" si="8"/>
        <v>0</v>
      </c>
      <c r="L122" s="166" t="str">
        <f t="shared" si="9"/>
        <v/>
      </c>
      <c r="M122" s="165"/>
      <c r="N122" s="166">
        <f>SUM('Pay App 1:Pay App 4'!L122)+SUM('Pay App 1:Pay App 4'!M122)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Data'!$N$2:$BW$88,6,FALSE)</f>
        <v>0</v>
      </c>
      <c r="F123" s="166">
        <f>IFERROR(E123+'Pay App 3'!F123,"")</f>
        <v>0</v>
      </c>
      <c r="G123" s="166">
        <f>SUM('Pay App 1:Pay App 3'!H123)</f>
        <v>0</v>
      </c>
      <c r="H123" s="165"/>
      <c r="I123" s="166">
        <f t="shared" si="6"/>
        <v>0</v>
      </c>
      <c r="J123" s="167">
        <f t="shared" si="7"/>
        <v>0</v>
      </c>
      <c r="K123" s="166">
        <f t="shared" si="8"/>
        <v>0</v>
      </c>
      <c r="L123" s="166" t="str">
        <f t="shared" si="9"/>
        <v/>
      </c>
      <c r="M123" s="165"/>
      <c r="N123" s="166">
        <f>SUM('Pay App 1:Pay App 4'!L123)+SUM('Pay App 1:Pay App 4'!M123)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Data'!$N$2:$BW$88,6,FALSE)</f>
        <v>0</v>
      </c>
      <c r="F124" s="166">
        <f>IFERROR(E124+'Pay App 3'!F124,"")</f>
        <v>0</v>
      </c>
      <c r="G124" s="166">
        <f>SUM('Pay App 1:Pay App 3'!H124)</f>
        <v>0</v>
      </c>
      <c r="H124" s="165"/>
      <c r="I124" s="166">
        <f t="shared" si="6"/>
        <v>0</v>
      </c>
      <c r="J124" s="167">
        <f t="shared" si="7"/>
        <v>0</v>
      </c>
      <c r="K124" s="166">
        <f t="shared" si="8"/>
        <v>0</v>
      </c>
      <c r="L124" s="166" t="str">
        <f t="shared" si="9"/>
        <v/>
      </c>
      <c r="M124" s="165"/>
      <c r="N124" s="166">
        <f>SUM('Pay App 1:Pay App 4'!L124)+SUM('Pay App 1:Pay App 4'!M124)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Data'!$N$2:$BW$88,6,FALSE)</f>
        <v>0</v>
      </c>
      <c r="F125" s="166">
        <f>IFERROR(E125+'Pay App 3'!F125,"")</f>
        <v>0</v>
      </c>
      <c r="G125" s="166">
        <f>SUM('Pay App 1:Pay App 3'!H125)</f>
        <v>0</v>
      </c>
      <c r="H125" s="165"/>
      <c r="I125" s="166">
        <f t="shared" si="6"/>
        <v>0</v>
      </c>
      <c r="J125" s="167">
        <f t="shared" si="7"/>
        <v>0</v>
      </c>
      <c r="K125" s="166">
        <f t="shared" si="8"/>
        <v>0</v>
      </c>
      <c r="L125" s="166" t="str">
        <f t="shared" si="9"/>
        <v/>
      </c>
      <c r="M125" s="165"/>
      <c r="N125" s="166">
        <f>SUM('Pay App 1:Pay App 4'!L125)+SUM('Pay App 1:Pay App 4'!M125)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Data'!$N$2:$BW$88,6,FALSE)</f>
        <v>0</v>
      </c>
      <c r="F126" s="166">
        <f>IFERROR(E126+'Pay App 3'!F126,"")</f>
        <v>0</v>
      </c>
      <c r="G126" s="166">
        <f>SUM('Pay App 1:Pay App 3'!H126)</f>
        <v>0</v>
      </c>
      <c r="H126" s="165"/>
      <c r="I126" s="166">
        <f t="shared" si="6"/>
        <v>0</v>
      </c>
      <c r="J126" s="167">
        <f t="shared" si="7"/>
        <v>0</v>
      </c>
      <c r="K126" s="166">
        <f t="shared" si="8"/>
        <v>0</v>
      </c>
      <c r="L126" s="166" t="str">
        <f t="shared" si="9"/>
        <v/>
      </c>
      <c r="M126" s="165"/>
      <c r="N126" s="166">
        <f>SUM('Pay App 1:Pay App 4'!L126)+SUM('Pay App 1:Pay App 4'!M126)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Data'!$N$2:$BW$88,6,FALSE)</f>
        <v>0</v>
      </c>
      <c r="F127" s="166">
        <f>IFERROR(E127+'Pay App 3'!F127,"")</f>
        <v>0</v>
      </c>
      <c r="G127" s="166">
        <f>SUM('Pay App 1:Pay App 3'!H127)</f>
        <v>0</v>
      </c>
      <c r="H127" s="165"/>
      <c r="I127" s="166">
        <f t="shared" si="6"/>
        <v>0</v>
      </c>
      <c r="J127" s="167">
        <f t="shared" si="7"/>
        <v>0</v>
      </c>
      <c r="K127" s="166">
        <f t="shared" si="8"/>
        <v>0</v>
      </c>
      <c r="L127" s="166" t="str">
        <f t="shared" si="9"/>
        <v/>
      </c>
      <c r="M127" s="165"/>
      <c r="N127" s="166">
        <f>SUM('Pay App 1:Pay App 4'!L127)+SUM('Pay App 1:Pay App 4'!M127)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Data'!$N$2:$BW$88,6,FALSE)</f>
        <v>0</v>
      </c>
      <c r="F128" s="166">
        <f>IFERROR(E128+'Pay App 3'!F128,"")</f>
        <v>0</v>
      </c>
      <c r="G128" s="166">
        <f>SUM('Pay App 1:Pay App 3'!H128)</f>
        <v>0</v>
      </c>
      <c r="H128" s="165"/>
      <c r="I128" s="166">
        <f t="shared" si="6"/>
        <v>0</v>
      </c>
      <c r="J128" s="167">
        <f t="shared" si="7"/>
        <v>0</v>
      </c>
      <c r="K128" s="166">
        <f t="shared" si="8"/>
        <v>0</v>
      </c>
      <c r="L128" s="166" t="str">
        <f t="shared" si="9"/>
        <v/>
      </c>
      <c r="M128" s="165"/>
      <c r="N128" s="166">
        <f>SUM('Pay App 1:Pay App 4'!L128)+SUM('Pay App 1:Pay App 4'!M128)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Data'!$N$2:$BW$88,6,FALSE)</f>
        <v>0</v>
      </c>
      <c r="F129" s="166">
        <f>IFERROR(E129+'Pay App 3'!F129,"")</f>
        <v>0</v>
      </c>
      <c r="G129" s="166">
        <f>SUM('Pay App 1:Pay App 3'!H129)</f>
        <v>0</v>
      </c>
      <c r="H129" s="165"/>
      <c r="I129" s="166">
        <f t="shared" si="6"/>
        <v>0</v>
      </c>
      <c r="J129" s="167">
        <f t="shared" si="7"/>
        <v>0</v>
      </c>
      <c r="K129" s="166">
        <f t="shared" si="8"/>
        <v>0</v>
      </c>
      <c r="L129" s="166" t="str">
        <f t="shared" si="9"/>
        <v/>
      </c>
      <c r="M129" s="165"/>
      <c r="N129" s="166">
        <f>SUM('Pay App 1:Pay App 4'!L129)+SUM('Pay App 1:Pay App 4'!M129)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Data'!$N$2:$BW$88,6,FALSE)</f>
        <v>0</v>
      </c>
      <c r="F130" s="166">
        <f>IFERROR(E130+'Pay App 3'!F130,"")</f>
        <v>0</v>
      </c>
      <c r="G130" s="166">
        <f>SUM('Pay App 1:Pay App 3'!H130)</f>
        <v>0</v>
      </c>
      <c r="H130" s="165"/>
      <c r="I130" s="166">
        <f t="shared" si="6"/>
        <v>0</v>
      </c>
      <c r="J130" s="167">
        <f t="shared" si="7"/>
        <v>0</v>
      </c>
      <c r="K130" s="166">
        <f t="shared" si="8"/>
        <v>0</v>
      </c>
      <c r="L130" s="166" t="str">
        <f t="shared" si="9"/>
        <v/>
      </c>
      <c r="M130" s="165"/>
      <c r="N130" s="166">
        <f>SUM('Pay App 1:Pay App 4'!L130)+SUM('Pay App 1:Pay App 4'!M130)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Data'!$N$2:$BW$88,6,FALSE)</f>
        <v>0</v>
      </c>
      <c r="F131" s="166">
        <f>IFERROR(E131+'Pay App 3'!F131,"")</f>
        <v>0</v>
      </c>
      <c r="G131" s="166">
        <f>SUM('Pay App 1:Pay App 3'!H131)</f>
        <v>0</v>
      </c>
      <c r="H131" s="165"/>
      <c r="I131" s="166">
        <f t="shared" si="6"/>
        <v>0</v>
      </c>
      <c r="J131" s="167">
        <f t="shared" si="7"/>
        <v>0</v>
      </c>
      <c r="K131" s="166">
        <f t="shared" si="8"/>
        <v>0</v>
      </c>
      <c r="L131" s="166" t="str">
        <f t="shared" si="9"/>
        <v/>
      </c>
      <c r="M131" s="165"/>
      <c r="N131" s="166">
        <f>SUM('Pay App 1:Pay App 4'!L131)+SUM('Pay App 1:Pay App 4'!M131)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Data'!$N$2:$BW$88,6,FALSE)</f>
        <v>0</v>
      </c>
      <c r="F132" s="166">
        <f>IFERROR(E132+'Pay App 3'!F132,"")</f>
        <v>0</v>
      </c>
      <c r="G132" s="166">
        <f>SUM('Pay App 1:Pay App 3'!H132)</f>
        <v>0</v>
      </c>
      <c r="H132" s="165"/>
      <c r="I132" s="166">
        <f t="shared" si="6"/>
        <v>0</v>
      </c>
      <c r="J132" s="167">
        <f t="shared" si="7"/>
        <v>0</v>
      </c>
      <c r="K132" s="166">
        <f t="shared" si="8"/>
        <v>0</v>
      </c>
      <c r="L132" s="166" t="str">
        <f t="shared" si="9"/>
        <v/>
      </c>
      <c r="M132" s="165"/>
      <c r="N132" s="166">
        <f>SUM('Pay App 1:Pay App 4'!L132)+SUM('Pay App 1:Pay App 4'!M132)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Data'!$N$2:$BW$88,6,FALSE)</f>
        <v>0</v>
      </c>
      <c r="F133" s="166">
        <f>IFERROR(E133+'Pay App 3'!F133,"")</f>
        <v>0</v>
      </c>
      <c r="G133" s="166">
        <f>SUM('Pay App 1:Pay App 3'!H133)</f>
        <v>0</v>
      </c>
      <c r="H133" s="165"/>
      <c r="I133" s="166">
        <f t="shared" si="6"/>
        <v>0</v>
      </c>
      <c r="J133" s="167">
        <f t="shared" si="7"/>
        <v>0</v>
      </c>
      <c r="K133" s="166">
        <f t="shared" si="8"/>
        <v>0</v>
      </c>
      <c r="L133" s="166" t="str">
        <f t="shared" si="9"/>
        <v/>
      </c>
      <c r="M133" s="165"/>
      <c r="N133" s="166">
        <f>SUM('Pay App 1:Pay App 4'!L133)+SUM('Pay App 1:Pay App 4'!M133)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Data'!$N$2:$BW$88,6,FALSE)</f>
        <v>0</v>
      </c>
      <c r="F134" s="166">
        <f>IFERROR(E134+'Pay App 3'!F134,"")</f>
        <v>0</v>
      </c>
      <c r="G134" s="166">
        <f>SUM('Pay App 1:Pay App 3'!H134)</f>
        <v>0</v>
      </c>
      <c r="H134" s="165"/>
      <c r="I134" s="166">
        <f t="shared" si="6"/>
        <v>0</v>
      </c>
      <c r="J134" s="167">
        <f t="shared" si="7"/>
        <v>0</v>
      </c>
      <c r="K134" s="166">
        <f t="shared" si="8"/>
        <v>0</v>
      </c>
      <c r="L134" s="166" t="str">
        <f t="shared" si="9"/>
        <v/>
      </c>
      <c r="M134" s="165"/>
      <c r="N134" s="166">
        <f>SUM('Pay App 1:Pay App 4'!L134)+SUM('Pay App 1:Pay App 4'!M134)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Data'!$N$2:$BW$88,6,FALSE)</f>
        <v>0</v>
      </c>
      <c r="F135" s="166">
        <f>IFERROR(E135+'Pay App 3'!F135,"")</f>
        <v>0</v>
      </c>
      <c r="G135" s="166">
        <f>SUM('Pay App 1:Pay App 3'!H135)</f>
        <v>0</v>
      </c>
      <c r="H135" s="165"/>
      <c r="I135" s="166">
        <f t="shared" si="6"/>
        <v>0</v>
      </c>
      <c r="J135" s="167">
        <f t="shared" si="7"/>
        <v>0</v>
      </c>
      <c r="K135" s="166">
        <f t="shared" si="8"/>
        <v>0</v>
      </c>
      <c r="L135" s="166" t="str">
        <f t="shared" si="9"/>
        <v/>
      </c>
      <c r="M135" s="165"/>
      <c r="N135" s="166">
        <f>SUM('Pay App 1:Pay App 4'!L135)+SUM('Pay App 1:Pay App 4'!M135)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Data'!$N$2:$BW$88,6,FALSE)</f>
        <v>0</v>
      </c>
      <c r="F136" s="166">
        <f>IFERROR(E136+'Pay App 3'!F136,"")</f>
        <v>0</v>
      </c>
      <c r="G136" s="166">
        <f>SUM('Pay App 1:Pay App 3'!H136)</f>
        <v>0</v>
      </c>
      <c r="H136" s="165"/>
      <c r="I136" s="166">
        <f t="shared" si="6"/>
        <v>0</v>
      </c>
      <c r="J136" s="167">
        <f t="shared" si="7"/>
        <v>0</v>
      </c>
      <c r="K136" s="166">
        <f t="shared" si="8"/>
        <v>0</v>
      </c>
      <c r="L136" s="166" t="str">
        <f t="shared" si="9"/>
        <v/>
      </c>
      <c r="M136" s="165"/>
      <c r="N136" s="166">
        <f>SUM('Pay App 1:Pay App 4'!L136)+SUM('Pay App 1:Pay App 4'!M136)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Data'!$N$2:$BW$88,6,FALSE)</f>
        <v>0</v>
      </c>
      <c r="F137" s="166">
        <f>IFERROR(E137+'Pay App 3'!F137,"")</f>
        <v>0</v>
      </c>
      <c r="G137" s="166">
        <f>SUM('Pay App 1:Pay App 3'!H137)</f>
        <v>0</v>
      </c>
      <c r="H137" s="165"/>
      <c r="I137" s="166">
        <f t="shared" si="6"/>
        <v>0</v>
      </c>
      <c r="J137" s="167">
        <f t="shared" si="7"/>
        <v>0</v>
      </c>
      <c r="K137" s="166">
        <f t="shared" si="8"/>
        <v>0</v>
      </c>
      <c r="L137" s="166" t="str">
        <f t="shared" si="9"/>
        <v/>
      </c>
      <c r="M137" s="165"/>
      <c r="N137" s="166">
        <f>SUM('Pay App 1:Pay App 4'!L137)+SUM('Pay App 1:Pay App 4'!M137)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Data'!$N$2:$BW$88,6,FALSE)</f>
        <v>0</v>
      </c>
      <c r="F138" s="166">
        <f>IFERROR(E138+'Pay App 3'!F138,"")</f>
        <v>0</v>
      </c>
      <c r="G138" s="166">
        <f>SUM('Pay App 1:Pay App 3'!H138)</f>
        <v>0</v>
      </c>
      <c r="H138" s="165"/>
      <c r="I138" s="166">
        <f t="shared" si="6"/>
        <v>0</v>
      </c>
      <c r="J138" s="167">
        <f t="shared" si="7"/>
        <v>0</v>
      </c>
      <c r="K138" s="166">
        <f t="shared" si="8"/>
        <v>0</v>
      </c>
      <c r="L138" s="166" t="str">
        <f t="shared" si="9"/>
        <v/>
      </c>
      <c r="M138" s="165"/>
      <c r="N138" s="166">
        <f>SUM('Pay App 1:Pay App 4'!L138)+SUM('Pay App 1:Pay App 4'!M138)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Data'!$N$2:$BW$88,6,FALSE)</f>
        <v>0</v>
      </c>
      <c r="F139" s="166">
        <f>IFERROR(E139+'Pay App 3'!F139,"")</f>
        <v>0</v>
      </c>
      <c r="G139" s="166">
        <f>SUM('Pay App 1:Pay App 3'!H139)</f>
        <v>0</v>
      </c>
      <c r="H139" s="165"/>
      <c r="I139" s="166">
        <f t="shared" si="6"/>
        <v>0</v>
      </c>
      <c r="J139" s="167">
        <f t="shared" si="7"/>
        <v>0</v>
      </c>
      <c r="K139" s="166">
        <f t="shared" si="8"/>
        <v>0</v>
      </c>
      <c r="L139" s="166" t="str">
        <f t="shared" si="9"/>
        <v/>
      </c>
      <c r="M139" s="165"/>
      <c r="N139" s="166">
        <f>SUM('Pay App 1:Pay App 4'!L139)+SUM('Pay App 1:Pay App 4'!M139)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Data'!$N$2:$BW$88,6,FALSE)</f>
        <v>0</v>
      </c>
      <c r="F140" s="166">
        <f>IFERROR(E140+'Pay App 3'!F140,"")</f>
        <v>0</v>
      </c>
      <c r="G140" s="166">
        <f>SUM('Pay App 1:Pay App 3'!H140)</f>
        <v>0</v>
      </c>
      <c r="H140" s="165"/>
      <c r="I140" s="166">
        <f t="shared" si="6"/>
        <v>0</v>
      </c>
      <c r="J140" s="167">
        <f t="shared" si="7"/>
        <v>0</v>
      </c>
      <c r="K140" s="166">
        <f t="shared" si="8"/>
        <v>0</v>
      </c>
      <c r="L140" s="166" t="str">
        <f t="shared" si="9"/>
        <v/>
      </c>
      <c r="M140" s="165"/>
      <c r="N140" s="166">
        <f>SUM('Pay App 1:Pay App 4'!L140)+SUM('Pay App 1:Pay App 4'!M140)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Data'!$N$2:$BW$88,6,FALSE)</f>
        <v>0</v>
      </c>
      <c r="F141" s="166">
        <f>IFERROR(E141+'Pay App 3'!F141,"")</f>
        <v>0</v>
      </c>
      <c r="G141" s="166">
        <f>SUM('Pay App 1:Pay App 3'!H141)</f>
        <v>0</v>
      </c>
      <c r="H141" s="165"/>
      <c r="I141" s="166">
        <f t="shared" si="6"/>
        <v>0</v>
      </c>
      <c r="J141" s="167">
        <f t="shared" si="7"/>
        <v>0</v>
      </c>
      <c r="K141" s="166">
        <f t="shared" si="8"/>
        <v>0</v>
      </c>
      <c r="L141" s="166" t="str">
        <f t="shared" si="9"/>
        <v/>
      </c>
      <c r="M141" s="165"/>
      <c r="N141" s="166">
        <f>SUM('Pay App 1:Pay App 4'!L141)+SUM('Pay App 1:Pay App 4'!M141)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Data'!$N$2:$BW$88,6,FALSE)</f>
        <v>0</v>
      </c>
      <c r="F142" s="166">
        <f>IFERROR(E142+'Pay App 3'!F142,"")</f>
        <v>0</v>
      </c>
      <c r="G142" s="166">
        <f>SUM('Pay App 1:Pay App 3'!H142)</f>
        <v>0</v>
      </c>
      <c r="H142" s="165"/>
      <c r="I142" s="166">
        <f t="shared" si="6"/>
        <v>0</v>
      </c>
      <c r="J142" s="167">
        <f t="shared" si="7"/>
        <v>0</v>
      </c>
      <c r="K142" s="166">
        <f t="shared" si="8"/>
        <v>0</v>
      </c>
      <c r="L142" s="166" t="str">
        <f t="shared" si="9"/>
        <v/>
      </c>
      <c r="M142" s="165"/>
      <c r="N142" s="166">
        <f>SUM('Pay App 1:Pay App 4'!L142)+SUM('Pay App 1:Pay App 4'!M142)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Data'!$N$2:$BW$88,6,FALSE)</f>
        <v>0</v>
      </c>
      <c r="F143" s="166">
        <f>IFERROR(E143+'Pay App 3'!F143,"")</f>
        <v>0</v>
      </c>
      <c r="G143" s="166">
        <f>SUM('Pay App 1:Pay App 3'!H143)</f>
        <v>0</v>
      </c>
      <c r="H143" s="165"/>
      <c r="I143" s="166">
        <f t="shared" si="6"/>
        <v>0</v>
      </c>
      <c r="J143" s="167">
        <f t="shared" si="7"/>
        <v>0</v>
      </c>
      <c r="K143" s="166">
        <f t="shared" si="8"/>
        <v>0</v>
      </c>
      <c r="L143" s="166" t="str">
        <f t="shared" si="9"/>
        <v/>
      </c>
      <c r="M143" s="165"/>
      <c r="N143" s="166">
        <f>SUM('Pay App 1:Pay App 4'!L143)+SUM('Pay App 1:Pay App 4'!M143)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Data'!$N$2:$BW$88,6,FALSE)</f>
        <v>0</v>
      </c>
      <c r="F144" s="166">
        <f>IFERROR(E144+'Pay App 3'!F144,"")</f>
        <v>0</v>
      </c>
      <c r="G144" s="166">
        <f>SUM('Pay App 1:Pay App 3'!H144)</f>
        <v>0</v>
      </c>
      <c r="H144" s="165"/>
      <c r="I144" s="166">
        <f t="shared" si="6"/>
        <v>0</v>
      </c>
      <c r="J144" s="167">
        <f t="shared" si="7"/>
        <v>0</v>
      </c>
      <c r="K144" s="166">
        <f t="shared" si="8"/>
        <v>0</v>
      </c>
      <c r="L144" s="166" t="str">
        <f t="shared" si="9"/>
        <v/>
      </c>
      <c r="M144" s="165"/>
      <c r="N144" s="166">
        <f>SUM('Pay App 1:Pay App 4'!L144)+SUM('Pay App 1:Pay App 4'!M144)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Data'!$N$2:$BW$88,6,FALSE)</f>
        <v>0</v>
      </c>
      <c r="F145" s="166">
        <f>IFERROR(E145+'Pay App 3'!F145,"")</f>
        <v>0</v>
      </c>
      <c r="G145" s="166">
        <f>SUM('Pay App 1:Pay App 3'!H145)</f>
        <v>0</v>
      </c>
      <c r="H145" s="165"/>
      <c r="I145" s="166">
        <f t="shared" si="6"/>
        <v>0</v>
      </c>
      <c r="J145" s="167">
        <f t="shared" si="7"/>
        <v>0</v>
      </c>
      <c r="K145" s="166">
        <f t="shared" si="8"/>
        <v>0</v>
      </c>
      <c r="L145" s="166" t="str">
        <f t="shared" si="9"/>
        <v/>
      </c>
      <c r="M145" s="165"/>
      <c r="N145" s="166">
        <f>SUM('Pay App 1:Pay App 4'!L145)+SUM('Pay App 1:Pay App 4'!M145)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Data'!$N$2:$BW$88,6,FALSE)</f>
        <v>0</v>
      </c>
      <c r="F146" s="166">
        <f>IFERROR(E146+'Pay App 3'!F146,"")</f>
        <v>0</v>
      </c>
      <c r="G146" s="166">
        <f>SUM('Pay App 1:Pay App 3'!H146)</f>
        <v>0</v>
      </c>
      <c r="H146" s="165"/>
      <c r="I146" s="166">
        <f t="shared" si="6"/>
        <v>0</v>
      </c>
      <c r="J146" s="167">
        <f t="shared" si="7"/>
        <v>0</v>
      </c>
      <c r="K146" s="166">
        <f t="shared" si="8"/>
        <v>0</v>
      </c>
      <c r="L146" s="166" t="str">
        <f t="shared" si="9"/>
        <v/>
      </c>
      <c r="M146" s="165"/>
      <c r="N146" s="166">
        <f>SUM('Pay App 1:Pay App 4'!L146)+SUM('Pay App 1:Pay App 4'!M146)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Data'!$N$2:$BW$88,6,FALSE)</f>
        <v>0</v>
      </c>
      <c r="F147" s="166">
        <f>IFERROR(E147+'Pay App 3'!F147,"")</f>
        <v>0</v>
      </c>
      <c r="G147" s="166">
        <f>SUM('Pay App 1:Pay App 3'!H147)</f>
        <v>0</v>
      </c>
      <c r="H147" s="165"/>
      <c r="I147" s="166">
        <f t="shared" si="6"/>
        <v>0</v>
      </c>
      <c r="J147" s="167">
        <f t="shared" si="7"/>
        <v>0</v>
      </c>
      <c r="K147" s="166">
        <f t="shared" si="8"/>
        <v>0</v>
      </c>
      <c r="L147" s="166" t="str">
        <f t="shared" si="9"/>
        <v/>
      </c>
      <c r="M147" s="165"/>
      <c r="N147" s="166">
        <f>SUM('Pay App 1:Pay App 4'!L147)+SUM('Pay App 1:Pay App 4'!M147)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Data'!$N$2:$BW$88,6,FALSE)</f>
        <v>0</v>
      </c>
      <c r="F148" s="166">
        <f>IFERROR(E148+'Pay App 3'!F148,"")</f>
        <v>0</v>
      </c>
      <c r="G148" s="166">
        <f>SUM('Pay App 1:Pay App 3'!H148)</f>
        <v>0</v>
      </c>
      <c r="H148" s="165"/>
      <c r="I148" s="166">
        <f t="shared" si="6"/>
        <v>0</v>
      </c>
      <c r="J148" s="167">
        <f t="shared" si="7"/>
        <v>0</v>
      </c>
      <c r="K148" s="166">
        <f t="shared" si="8"/>
        <v>0</v>
      </c>
      <c r="L148" s="166" t="str">
        <f t="shared" si="9"/>
        <v/>
      </c>
      <c r="M148" s="165"/>
      <c r="N148" s="166">
        <f>SUM('Pay App 1:Pay App 4'!L148)+SUM('Pay App 1:Pay App 4'!M148)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jXFZTMP0y2MhKWivuQ0pvgfojq6/a4JfWV/exc8jLjuN514UE3dDASmwkmxsK7vqGGU23aN6SyLRkMtd+dSuLQ==" saltValue="bKe1E50i7yBKe0Sx6RG2nw==" spinCount="100000" sheet="1" objects="1" scenarios="1" selectLockedCells="1"/>
  <mergeCells count="61">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A16:C16"/>
    <mergeCell ref="D16:E16"/>
    <mergeCell ref="F16:H16"/>
    <mergeCell ref="A18:C18"/>
    <mergeCell ref="D18:H18"/>
    <mergeCell ref="D12:H12"/>
    <mergeCell ref="D13:H13"/>
    <mergeCell ref="D14:G14"/>
    <mergeCell ref="A15:C15"/>
    <mergeCell ref="F15:H15"/>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A4:H4"/>
    <mergeCell ref="F1:I2"/>
    <mergeCell ref="J1:L1"/>
    <mergeCell ref="J2:L2"/>
    <mergeCell ref="D3:F3"/>
    <mergeCell ref="J3:L3"/>
  </mergeCells>
  <conditionalFormatting sqref="D57:G100">
    <cfRule type="cellIs" dxfId="626" priority="2" operator="equal">
      <formula>0</formula>
    </cfRule>
  </conditionalFormatting>
  <conditionalFormatting sqref="D106:G148">
    <cfRule type="cellIs" dxfId="625" priority="1" operator="equal">
      <formula>0</formula>
    </cfRule>
  </conditionalFormatting>
  <conditionalFormatting sqref="D10:H10 D12:H14 D19:H21">
    <cfRule type="cellIs" dxfId="624" priority="6" operator="equal">
      <formula>0</formula>
    </cfRule>
  </conditionalFormatting>
  <conditionalFormatting sqref="H51">
    <cfRule type="cellIs" dxfId="623" priority="9" operator="lessThan">
      <formula>0</formula>
    </cfRule>
  </conditionalFormatting>
  <conditionalFormatting sqref="I57:I100 K57:K100 I106:I148 K106:K148 N106:O148">
    <cfRule type="cellIs" dxfId="622" priority="14" operator="equal">
      <formula>0</formula>
    </cfRule>
  </conditionalFormatting>
  <conditionalFormatting sqref="J57:J100 J106:J149">
    <cfRule type="cellIs" dxfId="621" priority="11" operator="greaterThan">
      <formula>1</formula>
    </cfRule>
    <cfRule type="cellIs" dxfId="620" priority="12" operator="equal">
      <formula>0</formula>
    </cfRule>
  </conditionalFormatting>
  <conditionalFormatting sqref="K57:K100 K106:K148">
    <cfRule type="cellIs" dxfId="619" priority="10" operator="lessThan">
      <formula>0</formula>
    </cfRule>
  </conditionalFormatting>
  <conditionalFormatting sqref="M57:M100">
    <cfRule type="cellIs" dxfId="618" priority="13" operator="lessThan">
      <formula>0</formula>
    </cfRule>
  </conditionalFormatting>
  <conditionalFormatting sqref="M106:M148">
    <cfRule type="cellIs" dxfId="617" priority="8" operator="lessThan">
      <formula>0</formula>
    </cfRule>
  </conditionalFormatting>
  <conditionalFormatting sqref="N57:O100">
    <cfRule type="cellIs" dxfId="616"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9C574635-0154-45DB-858E-DD6ED0D3544F}">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A66B6113-6C1A-42EE-9019-BF11623C3E05}">
          <x14:formula1>
            <xm:f>'Graph Data'!$L$74:$L$76</xm:f>
          </x14:formula1>
          <xm:sqref>G17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42C4-6556-460B-B095-15F45E1430BF}">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5</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5'!E149)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5'!G41)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4'!H49)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5.0999999999999996</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Data'!$N$2:$BW$88,7,FALSE)</f>
        <v>0</v>
      </c>
      <c r="F57" s="166">
        <f>IFERROR(E57+'Pay App 4'!F57,"")</f>
        <v>0</v>
      </c>
      <c r="G57" s="166">
        <f>SUM('Pay App 1:Pay App 4'!H57)</f>
        <v>0</v>
      </c>
      <c r="H57" s="165"/>
      <c r="I57" s="166">
        <f>G57+H57</f>
        <v>0</v>
      </c>
      <c r="J57" s="167">
        <f>IFERROR(I57/F57,0)</f>
        <v>0</v>
      </c>
      <c r="K57" s="166">
        <f>IFERROR(F57-I57,"")</f>
        <v>0</v>
      </c>
      <c r="L57" s="166" t="str">
        <f>IF(AND($H$33&lt;100000, $H$33&gt;0, H57&gt;=1),0,IF(AND($H$33&gt;=100000,H57&lt;&gt;""),O57,""))</f>
        <v/>
      </c>
      <c r="M57" s="165"/>
      <c r="N57" s="166">
        <f>SUM('Pay App 1:Pay App 5'!L57)+SUM('Pay App 1:Pay App 5'!M57)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Data'!$N$2:$BW$88,7,FALSE)</f>
        <v>0</v>
      </c>
      <c r="F58" s="166">
        <f>IFERROR(E58+'Pay App 4'!F58,"")</f>
        <v>0</v>
      </c>
      <c r="G58" s="166">
        <f>SUM('Pay App 1:Pay App 4'!H58)</f>
        <v>0</v>
      </c>
      <c r="H58" s="165"/>
      <c r="I58" s="166">
        <f>G58+H58</f>
        <v>0</v>
      </c>
      <c r="J58" s="167">
        <f>IFERROR(I58/F58,0)</f>
        <v>0</v>
      </c>
      <c r="K58" s="166">
        <f>IFERROR(F58-I58,"")</f>
        <v>0</v>
      </c>
      <c r="L58" s="166" t="str">
        <f t="shared" ref="L58:L100" si="0">IF(AND($H$33&lt;100000, $H$33&gt;0, H58&gt;=1),0,IF(AND($H$33&gt;=100000,H58&lt;&gt;""),O58,""))</f>
        <v/>
      </c>
      <c r="M58" s="165"/>
      <c r="N58" s="166">
        <f>SUM('Pay App 1:Pay App 5'!L58)+SUM('Pay App 1:Pay App 5'!M58)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Data'!$N$2:$BW$88,7,FALSE)</f>
        <v>0</v>
      </c>
      <c r="F59" s="166">
        <f>IFERROR(E59+'Pay App 4'!F59,"")</f>
        <v>0</v>
      </c>
      <c r="G59" s="166">
        <f>SUM('Pay App 1:Pay App 4'!H59)</f>
        <v>0</v>
      </c>
      <c r="H59" s="165"/>
      <c r="I59" s="166">
        <f t="shared" ref="I59:I99" si="2">G59+H59</f>
        <v>0</v>
      </c>
      <c r="J59" s="167">
        <f t="shared" ref="J59:J99" si="3">IFERROR(I59/F59,0)</f>
        <v>0</v>
      </c>
      <c r="K59" s="166">
        <f t="shared" ref="K59:K99" si="4">IFERROR(F59-I59,"")</f>
        <v>0</v>
      </c>
      <c r="L59" s="166" t="str">
        <f t="shared" si="0"/>
        <v/>
      </c>
      <c r="M59" s="165"/>
      <c r="N59" s="166">
        <f>SUM('Pay App 1:Pay App 5'!L59)+SUM('Pay App 1:Pay App 5'!M59)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Data'!$N$2:$BW$88,7,FALSE)</f>
        <v>0</v>
      </c>
      <c r="F60" s="166">
        <f>IFERROR(E60+'Pay App 4'!F60,"")</f>
        <v>0</v>
      </c>
      <c r="G60" s="166">
        <f>SUM('Pay App 1:Pay App 4'!H60)</f>
        <v>0</v>
      </c>
      <c r="H60" s="165"/>
      <c r="I60" s="166">
        <f t="shared" si="2"/>
        <v>0</v>
      </c>
      <c r="J60" s="167">
        <f t="shared" si="3"/>
        <v>0</v>
      </c>
      <c r="K60" s="166">
        <f t="shared" si="4"/>
        <v>0</v>
      </c>
      <c r="L60" s="166" t="str">
        <f t="shared" si="0"/>
        <v/>
      </c>
      <c r="M60" s="165"/>
      <c r="N60" s="166">
        <f>SUM('Pay App 1:Pay App 5'!L60)+SUM('Pay App 1:Pay App 5'!M60)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Data'!$N$2:$BW$88,7,FALSE)</f>
        <v>0</v>
      </c>
      <c r="F61" s="166">
        <f>IFERROR(E61+'Pay App 4'!F61,"")</f>
        <v>0</v>
      </c>
      <c r="G61" s="166">
        <f>SUM('Pay App 1:Pay App 4'!H61)</f>
        <v>0</v>
      </c>
      <c r="H61" s="165"/>
      <c r="I61" s="166">
        <f t="shared" si="2"/>
        <v>0</v>
      </c>
      <c r="J61" s="167">
        <f t="shared" si="3"/>
        <v>0</v>
      </c>
      <c r="K61" s="166">
        <f t="shared" si="4"/>
        <v>0</v>
      </c>
      <c r="L61" s="166" t="str">
        <f t="shared" si="0"/>
        <v/>
      </c>
      <c r="M61" s="165"/>
      <c r="N61" s="166">
        <f>SUM('Pay App 1:Pay App 5'!L61)+SUM('Pay App 1:Pay App 5'!M61)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Data'!$N$2:$BW$88,7,FALSE)</f>
        <v>0</v>
      </c>
      <c r="F62" s="166">
        <f>IFERROR(E62+'Pay App 4'!F62,"")</f>
        <v>0</v>
      </c>
      <c r="G62" s="166">
        <f>SUM('Pay App 1:Pay App 4'!H62)</f>
        <v>0</v>
      </c>
      <c r="H62" s="165"/>
      <c r="I62" s="166">
        <f t="shared" si="2"/>
        <v>0</v>
      </c>
      <c r="J62" s="167">
        <f t="shared" si="3"/>
        <v>0</v>
      </c>
      <c r="K62" s="166">
        <f t="shared" si="4"/>
        <v>0</v>
      </c>
      <c r="L62" s="166" t="str">
        <f t="shared" si="0"/>
        <v/>
      </c>
      <c r="M62" s="165"/>
      <c r="N62" s="166">
        <f>SUM('Pay App 1:Pay App 5'!L62)+SUM('Pay App 1:Pay App 5'!M62)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Data'!$N$2:$BW$88,7,FALSE)</f>
        <v>0</v>
      </c>
      <c r="F63" s="166">
        <f>IFERROR(E63+'Pay App 4'!F63,"")</f>
        <v>0</v>
      </c>
      <c r="G63" s="166">
        <f>SUM('Pay App 1:Pay App 4'!H63)</f>
        <v>0</v>
      </c>
      <c r="H63" s="165"/>
      <c r="I63" s="166">
        <f t="shared" si="2"/>
        <v>0</v>
      </c>
      <c r="J63" s="167">
        <f t="shared" si="3"/>
        <v>0</v>
      </c>
      <c r="K63" s="166">
        <f t="shared" si="4"/>
        <v>0</v>
      </c>
      <c r="L63" s="166" t="str">
        <f t="shared" si="0"/>
        <v/>
      </c>
      <c r="M63" s="165"/>
      <c r="N63" s="166">
        <f>SUM('Pay App 1:Pay App 5'!L63)+SUM('Pay App 1:Pay App 5'!M63)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Data'!$N$2:$BW$88,7,FALSE)</f>
        <v>0</v>
      </c>
      <c r="F64" s="166">
        <f>IFERROR(E64+'Pay App 4'!F64,"")</f>
        <v>0</v>
      </c>
      <c r="G64" s="166">
        <f>SUM('Pay App 1:Pay App 4'!H64)</f>
        <v>0</v>
      </c>
      <c r="H64" s="165"/>
      <c r="I64" s="166">
        <f t="shared" si="2"/>
        <v>0</v>
      </c>
      <c r="J64" s="167">
        <f t="shared" si="3"/>
        <v>0</v>
      </c>
      <c r="K64" s="166">
        <f t="shared" si="4"/>
        <v>0</v>
      </c>
      <c r="L64" s="166" t="str">
        <f t="shared" si="0"/>
        <v/>
      </c>
      <c r="M64" s="165"/>
      <c r="N64" s="166">
        <f>SUM('Pay App 1:Pay App 5'!L64)+SUM('Pay App 1:Pay App 5'!M64)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Data'!$N$2:$BW$88,7,FALSE)</f>
        <v>0</v>
      </c>
      <c r="F65" s="166">
        <f>IFERROR(E65+'Pay App 4'!F65,"")</f>
        <v>0</v>
      </c>
      <c r="G65" s="166">
        <f>SUM('Pay App 1:Pay App 4'!H65)</f>
        <v>0</v>
      </c>
      <c r="H65" s="165"/>
      <c r="I65" s="166">
        <f t="shared" si="2"/>
        <v>0</v>
      </c>
      <c r="J65" s="167">
        <f t="shared" si="3"/>
        <v>0</v>
      </c>
      <c r="K65" s="166">
        <f t="shared" si="4"/>
        <v>0</v>
      </c>
      <c r="L65" s="166" t="str">
        <f t="shared" si="0"/>
        <v/>
      </c>
      <c r="M65" s="165"/>
      <c r="N65" s="166">
        <f>SUM('Pay App 1:Pay App 5'!L65)+SUM('Pay App 1:Pay App 5'!M65)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Data'!$N$2:$BW$88,7,FALSE)</f>
        <v>0</v>
      </c>
      <c r="F66" s="166">
        <f>IFERROR(E66+'Pay App 4'!F66,"")</f>
        <v>0</v>
      </c>
      <c r="G66" s="166">
        <f>SUM('Pay App 1:Pay App 4'!H66)</f>
        <v>0</v>
      </c>
      <c r="H66" s="165"/>
      <c r="I66" s="166">
        <f t="shared" si="2"/>
        <v>0</v>
      </c>
      <c r="J66" s="167">
        <f t="shared" si="3"/>
        <v>0</v>
      </c>
      <c r="K66" s="166">
        <f t="shared" si="4"/>
        <v>0</v>
      </c>
      <c r="L66" s="166" t="str">
        <f t="shared" si="0"/>
        <v/>
      </c>
      <c r="M66" s="165"/>
      <c r="N66" s="166">
        <f>SUM('Pay App 1:Pay App 5'!L66)+SUM('Pay App 1:Pay App 5'!M66)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Data'!$N$2:$BW$88,7,FALSE)</f>
        <v>0</v>
      </c>
      <c r="F67" s="166">
        <f>IFERROR(E67+'Pay App 4'!F67,"")</f>
        <v>0</v>
      </c>
      <c r="G67" s="166">
        <f>SUM('Pay App 1:Pay App 4'!H67)</f>
        <v>0</v>
      </c>
      <c r="H67" s="165"/>
      <c r="I67" s="166">
        <f t="shared" si="2"/>
        <v>0</v>
      </c>
      <c r="J67" s="167">
        <f t="shared" si="3"/>
        <v>0</v>
      </c>
      <c r="K67" s="166">
        <f t="shared" si="4"/>
        <v>0</v>
      </c>
      <c r="L67" s="166" t="str">
        <f t="shared" si="0"/>
        <v/>
      </c>
      <c r="M67" s="165"/>
      <c r="N67" s="166">
        <f>SUM('Pay App 1:Pay App 5'!L67)+SUM('Pay App 1:Pay App 5'!M67)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Data'!$N$2:$BW$88,7,FALSE)</f>
        <v>0</v>
      </c>
      <c r="F68" s="166">
        <f>IFERROR(E68+'Pay App 4'!F68,"")</f>
        <v>0</v>
      </c>
      <c r="G68" s="166">
        <f>SUM('Pay App 1:Pay App 4'!H68)</f>
        <v>0</v>
      </c>
      <c r="H68" s="165"/>
      <c r="I68" s="166">
        <f t="shared" si="2"/>
        <v>0</v>
      </c>
      <c r="J68" s="167">
        <f t="shared" si="3"/>
        <v>0</v>
      </c>
      <c r="K68" s="166">
        <f t="shared" si="4"/>
        <v>0</v>
      </c>
      <c r="L68" s="166" t="str">
        <f t="shared" si="0"/>
        <v/>
      </c>
      <c r="M68" s="165"/>
      <c r="N68" s="166">
        <f>SUM('Pay App 1:Pay App 5'!L68)+SUM('Pay App 1:Pay App 5'!M68)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Data'!$N$2:$BW$88,7,FALSE)</f>
        <v>0</v>
      </c>
      <c r="F69" s="166">
        <f>IFERROR(E69+'Pay App 4'!F69,"")</f>
        <v>0</v>
      </c>
      <c r="G69" s="166">
        <f>SUM('Pay App 1:Pay App 4'!H69)</f>
        <v>0</v>
      </c>
      <c r="H69" s="165"/>
      <c r="I69" s="166">
        <f t="shared" si="2"/>
        <v>0</v>
      </c>
      <c r="J69" s="167">
        <f t="shared" si="3"/>
        <v>0</v>
      </c>
      <c r="K69" s="166">
        <f t="shared" si="4"/>
        <v>0</v>
      </c>
      <c r="L69" s="166" t="str">
        <f t="shared" si="0"/>
        <v/>
      </c>
      <c r="M69" s="165"/>
      <c r="N69" s="166">
        <f>SUM('Pay App 1:Pay App 5'!L69)+SUM('Pay App 1:Pay App 5'!M69)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Data'!$N$2:$BW$88,7,FALSE)</f>
        <v>0</v>
      </c>
      <c r="F70" s="166">
        <f>IFERROR(E70+'Pay App 4'!F70,"")</f>
        <v>0</v>
      </c>
      <c r="G70" s="166">
        <f>SUM('Pay App 1:Pay App 4'!H70)</f>
        <v>0</v>
      </c>
      <c r="H70" s="165"/>
      <c r="I70" s="166">
        <f t="shared" si="2"/>
        <v>0</v>
      </c>
      <c r="J70" s="167">
        <f t="shared" si="3"/>
        <v>0</v>
      </c>
      <c r="K70" s="166">
        <f t="shared" si="4"/>
        <v>0</v>
      </c>
      <c r="L70" s="166" t="str">
        <f t="shared" si="0"/>
        <v/>
      </c>
      <c r="M70" s="165"/>
      <c r="N70" s="166">
        <f>SUM('Pay App 1:Pay App 5'!L70)+SUM('Pay App 1:Pay App 5'!M70)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Data'!$N$2:$BW$88,7,FALSE)</f>
        <v>0</v>
      </c>
      <c r="F71" s="166">
        <f>IFERROR(E71+'Pay App 4'!F71,"")</f>
        <v>0</v>
      </c>
      <c r="G71" s="166">
        <f>SUM('Pay App 1:Pay App 4'!H71)</f>
        <v>0</v>
      </c>
      <c r="H71" s="165"/>
      <c r="I71" s="166">
        <f t="shared" si="2"/>
        <v>0</v>
      </c>
      <c r="J71" s="167">
        <f t="shared" si="3"/>
        <v>0</v>
      </c>
      <c r="K71" s="166">
        <f t="shared" si="4"/>
        <v>0</v>
      </c>
      <c r="L71" s="166" t="str">
        <f t="shared" si="0"/>
        <v/>
      </c>
      <c r="M71" s="165"/>
      <c r="N71" s="166">
        <f>SUM('Pay App 1:Pay App 5'!L71)+SUM('Pay App 1:Pay App 5'!M71)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Data'!$N$2:$BW$88,7,FALSE)</f>
        <v>0</v>
      </c>
      <c r="F72" s="166">
        <f>IFERROR(E72+'Pay App 4'!F72,"")</f>
        <v>0</v>
      </c>
      <c r="G72" s="166">
        <f>SUM('Pay App 1:Pay App 4'!H72)</f>
        <v>0</v>
      </c>
      <c r="H72" s="165"/>
      <c r="I72" s="166">
        <f t="shared" si="2"/>
        <v>0</v>
      </c>
      <c r="J72" s="167">
        <f t="shared" si="3"/>
        <v>0</v>
      </c>
      <c r="K72" s="166">
        <f t="shared" si="4"/>
        <v>0</v>
      </c>
      <c r="L72" s="166" t="str">
        <f t="shared" si="0"/>
        <v/>
      </c>
      <c r="M72" s="165"/>
      <c r="N72" s="166">
        <f>SUM('Pay App 1:Pay App 5'!L72)+SUM('Pay App 1:Pay App 5'!M72)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Data'!$N$2:$BW$88,7,FALSE)</f>
        <v>0</v>
      </c>
      <c r="F73" s="166">
        <f>IFERROR(E73+'Pay App 4'!F73,"")</f>
        <v>0</v>
      </c>
      <c r="G73" s="166">
        <f>SUM('Pay App 1:Pay App 4'!H73)</f>
        <v>0</v>
      </c>
      <c r="H73" s="165"/>
      <c r="I73" s="166">
        <f t="shared" si="2"/>
        <v>0</v>
      </c>
      <c r="J73" s="167">
        <f t="shared" si="3"/>
        <v>0</v>
      </c>
      <c r="K73" s="166">
        <f t="shared" si="4"/>
        <v>0</v>
      </c>
      <c r="L73" s="166" t="str">
        <f t="shared" si="0"/>
        <v/>
      </c>
      <c r="M73" s="165"/>
      <c r="N73" s="166">
        <f>SUM('Pay App 1:Pay App 5'!L73)+SUM('Pay App 1:Pay App 5'!M73)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Data'!$N$2:$BW$88,7,FALSE)</f>
        <v>0</v>
      </c>
      <c r="F74" s="166">
        <f>IFERROR(E74+'Pay App 4'!F74,"")</f>
        <v>0</v>
      </c>
      <c r="G74" s="166">
        <f>SUM('Pay App 1:Pay App 4'!H74)</f>
        <v>0</v>
      </c>
      <c r="H74" s="165"/>
      <c r="I74" s="166">
        <f t="shared" si="2"/>
        <v>0</v>
      </c>
      <c r="J74" s="167">
        <f t="shared" si="3"/>
        <v>0</v>
      </c>
      <c r="K74" s="166">
        <f t="shared" si="4"/>
        <v>0</v>
      </c>
      <c r="L74" s="166" t="str">
        <f t="shared" si="0"/>
        <v/>
      </c>
      <c r="M74" s="165"/>
      <c r="N74" s="166">
        <f>SUM('Pay App 1:Pay App 5'!L74)+SUM('Pay App 1:Pay App 5'!M74)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Data'!$N$2:$BW$88,7,FALSE)</f>
        <v>0</v>
      </c>
      <c r="F75" s="166">
        <f>IFERROR(E75+'Pay App 4'!F75,"")</f>
        <v>0</v>
      </c>
      <c r="G75" s="166">
        <f>SUM('Pay App 1:Pay App 4'!H75)</f>
        <v>0</v>
      </c>
      <c r="H75" s="165"/>
      <c r="I75" s="166">
        <f t="shared" si="2"/>
        <v>0</v>
      </c>
      <c r="J75" s="167">
        <f t="shared" si="3"/>
        <v>0</v>
      </c>
      <c r="K75" s="166">
        <f t="shared" si="4"/>
        <v>0</v>
      </c>
      <c r="L75" s="166" t="str">
        <f t="shared" si="0"/>
        <v/>
      </c>
      <c r="M75" s="165"/>
      <c r="N75" s="166">
        <f>SUM('Pay App 1:Pay App 5'!L75)+SUM('Pay App 1:Pay App 5'!M75)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Data'!$N$2:$BW$88,7,FALSE)</f>
        <v>0</v>
      </c>
      <c r="F76" s="166">
        <f>IFERROR(E76+'Pay App 4'!F76,"")</f>
        <v>0</v>
      </c>
      <c r="G76" s="166">
        <f>SUM('Pay App 1:Pay App 4'!H76)</f>
        <v>0</v>
      </c>
      <c r="H76" s="165"/>
      <c r="I76" s="166">
        <f t="shared" si="2"/>
        <v>0</v>
      </c>
      <c r="J76" s="167">
        <f t="shared" si="3"/>
        <v>0</v>
      </c>
      <c r="K76" s="166">
        <f t="shared" si="4"/>
        <v>0</v>
      </c>
      <c r="L76" s="166" t="str">
        <f t="shared" si="0"/>
        <v/>
      </c>
      <c r="M76" s="165"/>
      <c r="N76" s="166">
        <f>SUM('Pay App 1:Pay App 5'!L76)+SUM('Pay App 1:Pay App 5'!M76)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Data'!$N$2:$BW$88,7,FALSE)</f>
        <v>0</v>
      </c>
      <c r="F77" s="166">
        <f>IFERROR(E77+'Pay App 4'!F77,"")</f>
        <v>0</v>
      </c>
      <c r="G77" s="166">
        <f>SUM('Pay App 1:Pay App 4'!H77)</f>
        <v>0</v>
      </c>
      <c r="H77" s="165"/>
      <c r="I77" s="166">
        <f t="shared" si="2"/>
        <v>0</v>
      </c>
      <c r="J77" s="167">
        <f t="shared" si="3"/>
        <v>0</v>
      </c>
      <c r="K77" s="166">
        <f t="shared" si="4"/>
        <v>0</v>
      </c>
      <c r="L77" s="166" t="str">
        <f t="shared" si="0"/>
        <v/>
      </c>
      <c r="M77" s="165"/>
      <c r="N77" s="166">
        <f>SUM('Pay App 1:Pay App 5'!L77)+SUM('Pay App 1:Pay App 5'!M77)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Data'!$N$2:$BW$88,7,FALSE)</f>
        <v>0</v>
      </c>
      <c r="F78" s="166">
        <f>IFERROR(E78+'Pay App 4'!F78,"")</f>
        <v>0</v>
      </c>
      <c r="G78" s="166">
        <f>SUM('Pay App 1:Pay App 4'!H78)</f>
        <v>0</v>
      </c>
      <c r="H78" s="165"/>
      <c r="I78" s="166">
        <f t="shared" si="2"/>
        <v>0</v>
      </c>
      <c r="J78" s="167">
        <f t="shared" si="3"/>
        <v>0</v>
      </c>
      <c r="K78" s="166">
        <f t="shared" si="4"/>
        <v>0</v>
      </c>
      <c r="L78" s="166" t="str">
        <f t="shared" si="0"/>
        <v/>
      </c>
      <c r="M78" s="165"/>
      <c r="N78" s="166">
        <f>SUM('Pay App 1:Pay App 5'!L78)+SUM('Pay App 1:Pay App 5'!M78)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Data'!$N$2:$BW$88,7,FALSE)</f>
        <v>0</v>
      </c>
      <c r="F79" s="166">
        <f>IFERROR(E79+'Pay App 4'!F79,"")</f>
        <v>0</v>
      </c>
      <c r="G79" s="166">
        <f>SUM('Pay App 1:Pay App 4'!H79)</f>
        <v>0</v>
      </c>
      <c r="H79" s="165"/>
      <c r="I79" s="166">
        <f t="shared" si="2"/>
        <v>0</v>
      </c>
      <c r="J79" s="167">
        <f t="shared" si="3"/>
        <v>0</v>
      </c>
      <c r="K79" s="166">
        <f t="shared" si="4"/>
        <v>0</v>
      </c>
      <c r="L79" s="166" t="str">
        <f t="shared" si="0"/>
        <v/>
      </c>
      <c r="M79" s="165"/>
      <c r="N79" s="166">
        <f>SUM('Pay App 1:Pay App 5'!L79)+SUM('Pay App 1:Pay App 5'!M79)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Data'!$N$2:$BW$88,7,FALSE)</f>
        <v>0</v>
      </c>
      <c r="F80" s="166">
        <f>IFERROR(E80+'Pay App 4'!F80,"")</f>
        <v>0</v>
      </c>
      <c r="G80" s="166">
        <f>SUM('Pay App 1:Pay App 4'!H80)</f>
        <v>0</v>
      </c>
      <c r="H80" s="165"/>
      <c r="I80" s="166">
        <f t="shared" si="2"/>
        <v>0</v>
      </c>
      <c r="J80" s="167">
        <f t="shared" si="3"/>
        <v>0</v>
      </c>
      <c r="K80" s="166">
        <f t="shared" si="4"/>
        <v>0</v>
      </c>
      <c r="L80" s="166" t="str">
        <f t="shared" si="0"/>
        <v/>
      </c>
      <c r="M80" s="165"/>
      <c r="N80" s="166">
        <f>SUM('Pay App 1:Pay App 5'!L80)+SUM('Pay App 1:Pay App 5'!M80)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Data'!$N$2:$BW$88,7,FALSE)</f>
        <v>0</v>
      </c>
      <c r="F81" s="166">
        <f>IFERROR(E81+'Pay App 4'!F81,"")</f>
        <v>0</v>
      </c>
      <c r="G81" s="166">
        <f>SUM('Pay App 1:Pay App 4'!H81)</f>
        <v>0</v>
      </c>
      <c r="H81" s="165"/>
      <c r="I81" s="166">
        <f t="shared" si="2"/>
        <v>0</v>
      </c>
      <c r="J81" s="167">
        <f t="shared" si="3"/>
        <v>0</v>
      </c>
      <c r="K81" s="166">
        <f t="shared" si="4"/>
        <v>0</v>
      </c>
      <c r="L81" s="166" t="str">
        <f t="shared" si="0"/>
        <v/>
      </c>
      <c r="M81" s="165"/>
      <c r="N81" s="166">
        <f>SUM('Pay App 1:Pay App 5'!L81)+SUM('Pay App 1:Pay App 5'!M81)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Data'!$N$2:$BW$88,7,FALSE)</f>
        <v>0</v>
      </c>
      <c r="F82" s="166">
        <f>IFERROR(E82+'Pay App 4'!F82,"")</f>
        <v>0</v>
      </c>
      <c r="G82" s="166">
        <f>SUM('Pay App 1:Pay App 4'!H82)</f>
        <v>0</v>
      </c>
      <c r="H82" s="165"/>
      <c r="I82" s="166">
        <f t="shared" si="2"/>
        <v>0</v>
      </c>
      <c r="J82" s="167">
        <f t="shared" si="3"/>
        <v>0</v>
      </c>
      <c r="K82" s="166">
        <f t="shared" si="4"/>
        <v>0</v>
      </c>
      <c r="L82" s="166" t="str">
        <f t="shared" si="0"/>
        <v/>
      </c>
      <c r="M82" s="165"/>
      <c r="N82" s="166">
        <f>SUM('Pay App 1:Pay App 5'!L82)+SUM('Pay App 1:Pay App 5'!M82)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Data'!$N$2:$BW$88,7,FALSE)</f>
        <v>0</v>
      </c>
      <c r="F83" s="166">
        <f>IFERROR(E83+'Pay App 4'!F83,"")</f>
        <v>0</v>
      </c>
      <c r="G83" s="166">
        <f>SUM('Pay App 1:Pay App 4'!H83)</f>
        <v>0</v>
      </c>
      <c r="H83" s="165"/>
      <c r="I83" s="166">
        <f t="shared" si="2"/>
        <v>0</v>
      </c>
      <c r="J83" s="167">
        <f t="shared" si="3"/>
        <v>0</v>
      </c>
      <c r="K83" s="166">
        <f t="shared" si="4"/>
        <v>0</v>
      </c>
      <c r="L83" s="166" t="str">
        <f t="shared" si="0"/>
        <v/>
      </c>
      <c r="M83" s="165"/>
      <c r="N83" s="166">
        <f>SUM('Pay App 1:Pay App 5'!L83)+SUM('Pay App 1:Pay App 5'!M83)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Data'!$N$2:$BW$88,7,FALSE)</f>
        <v>0</v>
      </c>
      <c r="F84" s="166">
        <f>IFERROR(E84+'Pay App 4'!F84,"")</f>
        <v>0</v>
      </c>
      <c r="G84" s="166">
        <f>SUM('Pay App 1:Pay App 4'!H84)</f>
        <v>0</v>
      </c>
      <c r="H84" s="165"/>
      <c r="I84" s="166">
        <f t="shared" si="2"/>
        <v>0</v>
      </c>
      <c r="J84" s="167">
        <f t="shared" si="3"/>
        <v>0</v>
      </c>
      <c r="K84" s="166">
        <f t="shared" si="4"/>
        <v>0</v>
      </c>
      <c r="L84" s="166" t="str">
        <f t="shared" si="0"/>
        <v/>
      </c>
      <c r="M84" s="165"/>
      <c r="N84" s="166">
        <f>SUM('Pay App 1:Pay App 5'!L84)+SUM('Pay App 1:Pay App 5'!M84)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Data'!$N$2:$BW$88,7,FALSE)</f>
        <v>0</v>
      </c>
      <c r="F85" s="166">
        <f>IFERROR(E85+'Pay App 4'!F85,"")</f>
        <v>0</v>
      </c>
      <c r="G85" s="166">
        <f>SUM('Pay App 1:Pay App 4'!H85)</f>
        <v>0</v>
      </c>
      <c r="H85" s="165"/>
      <c r="I85" s="166">
        <f t="shared" si="2"/>
        <v>0</v>
      </c>
      <c r="J85" s="167">
        <f t="shared" si="3"/>
        <v>0</v>
      </c>
      <c r="K85" s="166">
        <f t="shared" si="4"/>
        <v>0</v>
      </c>
      <c r="L85" s="166" t="str">
        <f t="shared" si="0"/>
        <v/>
      </c>
      <c r="M85" s="165"/>
      <c r="N85" s="166">
        <f>SUM('Pay App 1:Pay App 5'!L85)+SUM('Pay App 1:Pay App 5'!M85)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Data'!$N$2:$BW$88,7,FALSE)</f>
        <v>0</v>
      </c>
      <c r="F86" s="166">
        <f>IFERROR(E86+'Pay App 4'!F86,"")</f>
        <v>0</v>
      </c>
      <c r="G86" s="166">
        <f>SUM('Pay App 1:Pay App 4'!H86)</f>
        <v>0</v>
      </c>
      <c r="H86" s="165"/>
      <c r="I86" s="166">
        <f t="shared" si="2"/>
        <v>0</v>
      </c>
      <c r="J86" s="167">
        <f t="shared" si="3"/>
        <v>0</v>
      </c>
      <c r="K86" s="166">
        <f t="shared" si="4"/>
        <v>0</v>
      </c>
      <c r="L86" s="166" t="str">
        <f t="shared" si="0"/>
        <v/>
      </c>
      <c r="M86" s="165"/>
      <c r="N86" s="166">
        <f>SUM('Pay App 1:Pay App 5'!L86)+SUM('Pay App 1:Pay App 5'!M86)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Data'!$N$2:$BW$88,7,FALSE)</f>
        <v>0</v>
      </c>
      <c r="F87" s="166">
        <f>IFERROR(E87+'Pay App 4'!F87,"")</f>
        <v>0</v>
      </c>
      <c r="G87" s="166">
        <f>SUM('Pay App 1:Pay App 4'!H87)</f>
        <v>0</v>
      </c>
      <c r="H87" s="165"/>
      <c r="I87" s="166">
        <f t="shared" si="2"/>
        <v>0</v>
      </c>
      <c r="J87" s="167">
        <f t="shared" si="3"/>
        <v>0</v>
      </c>
      <c r="K87" s="166">
        <f t="shared" si="4"/>
        <v>0</v>
      </c>
      <c r="L87" s="166" t="str">
        <f t="shared" si="0"/>
        <v/>
      </c>
      <c r="M87" s="165"/>
      <c r="N87" s="166">
        <f>SUM('Pay App 1:Pay App 5'!L87)+SUM('Pay App 1:Pay App 5'!M87)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Data'!$N$2:$BW$88,7,FALSE)</f>
        <v>0</v>
      </c>
      <c r="F88" s="166">
        <f>IFERROR(E88+'Pay App 4'!F88,"")</f>
        <v>0</v>
      </c>
      <c r="G88" s="166">
        <f>SUM('Pay App 1:Pay App 4'!H88)</f>
        <v>0</v>
      </c>
      <c r="H88" s="165"/>
      <c r="I88" s="166">
        <f t="shared" si="2"/>
        <v>0</v>
      </c>
      <c r="J88" s="167">
        <f t="shared" si="3"/>
        <v>0</v>
      </c>
      <c r="K88" s="166">
        <f t="shared" si="4"/>
        <v>0</v>
      </c>
      <c r="L88" s="166" t="str">
        <f t="shared" si="0"/>
        <v/>
      </c>
      <c r="M88" s="165"/>
      <c r="N88" s="166">
        <f>SUM('Pay App 1:Pay App 5'!L88)+SUM('Pay App 1:Pay App 5'!M88)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Data'!$N$2:$BW$88,7,FALSE)</f>
        <v>0</v>
      </c>
      <c r="F89" s="166">
        <f>IFERROR(E89+'Pay App 4'!F89,"")</f>
        <v>0</v>
      </c>
      <c r="G89" s="166">
        <f>SUM('Pay App 1:Pay App 4'!H89)</f>
        <v>0</v>
      </c>
      <c r="H89" s="165"/>
      <c r="I89" s="166">
        <f t="shared" si="2"/>
        <v>0</v>
      </c>
      <c r="J89" s="167">
        <f t="shared" si="3"/>
        <v>0</v>
      </c>
      <c r="K89" s="166">
        <f t="shared" si="4"/>
        <v>0</v>
      </c>
      <c r="L89" s="166" t="str">
        <f t="shared" si="0"/>
        <v/>
      </c>
      <c r="M89" s="165"/>
      <c r="N89" s="166">
        <f>SUM('Pay App 1:Pay App 5'!L89)+SUM('Pay App 1:Pay App 5'!M89)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Data'!$N$2:$BW$88,7,FALSE)</f>
        <v>0</v>
      </c>
      <c r="F90" s="166">
        <f>IFERROR(E90+'Pay App 4'!F90,"")</f>
        <v>0</v>
      </c>
      <c r="G90" s="166">
        <f>SUM('Pay App 1:Pay App 4'!H90)</f>
        <v>0</v>
      </c>
      <c r="H90" s="165"/>
      <c r="I90" s="166">
        <f t="shared" si="2"/>
        <v>0</v>
      </c>
      <c r="J90" s="167">
        <f t="shared" si="3"/>
        <v>0</v>
      </c>
      <c r="K90" s="166">
        <f t="shared" si="4"/>
        <v>0</v>
      </c>
      <c r="L90" s="166" t="str">
        <f t="shared" si="0"/>
        <v/>
      </c>
      <c r="M90" s="165"/>
      <c r="N90" s="166">
        <f>SUM('Pay App 1:Pay App 5'!L90)+SUM('Pay App 1:Pay App 5'!M90)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Data'!$N$2:$BW$88,7,FALSE)</f>
        <v>0</v>
      </c>
      <c r="F91" s="166">
        <f>IFERROR(E91+'Pay App 4'!F91,"")</f>
        <v>0</v>
      </c>
      <c r="G91" s="166">
        <f>SUM('Pay App 1:Pay App 4'!H91)</f>
        <v>0</v>
      </c>
      <c r="H91" s="165"/>
      <c r="I91" s="166">
        <f t="shared" si="2"/>
        <v>0</v>
      </c>
      <c r="J91" s="167">
        <f t="shared" si="3"/>
        <v>0</v>
      </c>
      <c r="K91" s="166">
        <f t="shared" si="4"/>
        <v>0</v>
      </c>
      <c r="L91" s="166" t="str">
        <f t="shared" si="0"/>
        <v/>
      </c>
      <c r="M91" s="165"/>
      <c r="N91" s="166">
        <f>SUM('Pay App 1:Pay App 5'!L91)+SUM('Pay App 1:Pay App 5'!M91)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Data'!$N$2:$BW$88,7,FALSE)</f>
        <v>0</v>
      </c>
      <c r="F92" s="166">
        <f>IFERROR(E92+'Pay App 4'!F92,"")</f>
        <v>0</v>
      </c>
      <c r="G92" s="166">
        <f>SUM('Pay App 1:Pay App 4'!H92)</f>
        <v>0</v>
      </c>
      <c r="H92" s="165"/>
      <c r="I92" s="166">
        <f t="shared" si="2"/>
        <v>0</v>
      </c>
      <c r="J92" s="167">
        <f t="shared" si="3"/>
        <v>0</v>
      </c>
      <c r="K92" s="166">
        <f t="shared" si="4"/>
        <v>0</v>
      </c>
      <c r="L92" s="166" t="str">
        <f t="shared" si="0"/>
        <v/>
      </c>
      <c r="M92" s="165"/>
      <c r="N92" s="166">
        <f>SUM('Pay App 1:Pay App 5'!L92)+SUM('Pay App 1:Pay App 5'!M92)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Data'!$N$2:$BW$88,7,FALSE)</f>
        <v>0</v>
      </c>
      <c r="F93" s="166">
        <f>IFERROR(E93+'Pay App 4'!F93,"")</f>
        <v>0</v>
      </c>
      <c r="G93" s="166">
        <f>SUM('Pay App 1:Pay App 4'!H93)</f>
        <v>0</v>
      </c>
      <c r="H93" s="165"/>
      <c r="I93" s="166">
        <f t="shared" si="2"/>
        <v>0</v>
      </c>
      <c r="J93" s="167">
        <f t="shared" si="3"/>
        <v>0</v>
      </c>
      <c r="K93" s="166">
        <f t="shared" si="4"/>
        <v>0</v>
      </c>
      <c r="L93" s="166" t="str">
        <f t="shared" si="0"/>
        <v/>
      </c>
      <c r="M93" s="165"/>
      <c r="N93" s="166">
        <f>SUM('Pay App 1:Pay App 5'!L93)+SUM('Pay App 1:Pay App 5'!M93)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Data'!$N$2:$BW$88,7,FALSE)</f>
        <v>0</v>
      </c>
      <c r="F94" s="166">
        <f>IFERROR(E94+'Pay App 4'!F94,"")</f>
        <v>0</v>
      </c>
      <c r="G94" s="166">
        <f>SUM('Pay App 1:Pay App 4'!H94)</f>
        <v>0</v>
      </c>
      <c r="H94" s="165"/>
      <c r="I94" s="166">
        <f t="shared" si="2"/>
        <v>0</v>
      </c>
      <c r="J94" s="167">
        <f t="shared" si="3"/>
        <v>0</v>
      </c>
      <c r="K94" s="166">
        <f t="shared" si="4"/>
        <v>0</v>
      </c>
      <c r="L94" s="166" t="str">
        <f t="shared" si="0"/>
        <v/>
      </c>
      <c r="M94" s="165"/>
      <c r="N94" s="166">
        <f>SUM('Pay App 1:Pay App 5'!L94)+SUM('Pay App 1:Pay App 5'!M94)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Data'!$N$2:$BW$88,7,FALSE)</f>
        <v>0</v>
      </c>
      <c r="F95" s="166">
        <f>IFERROR(E95+'Pay App 4'!F95,"")</f>
        <v>0</v>
      </c>
      <c r="G95" s="166">
        <f>SUM('Pay App 1:Pay App 4'!H95)</f>
        <v>0</v>
      </c>
      <c r="H95" s="165"/>
      <c r="I95" s="166">
        <f t="shared" si="2"/>
        <v>0</v>
      </c>
      <c r="J95" s="167">
        <f t="shared" si="3"/>
        <v>0</v>
      </c>
      <c r="K95" s="166">
        <f t="shared" si="4"/>
        <v>0</v>
      </c>
      <c r="L95" s="166" t="str">
        <f t="shared" si="0"/>
        <v/>
      </c>
      <c r="M95" s="165"/>
      <c r="N95" s="166">
        <f>SUM('Pay App 1:Pay App 5'!L95)+SUM('Pay App 1:Pay App 5'!M95)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Data'!$N$2:$BW$88,7,FALSE)</f>
        <v>0</v>
      </c>
      <c r="F96" s="166">
        <f>IFERROR(E96+'Pay App 4'!F96,"")</f>
        <v>0</v>
      </c>
      <c r="G96" s="166">
        <f>SUM('Pay App 1:Pay App 4'!H96)</f>
        <v>0</v>
      </c>
      <c r="H96" s="165"/>
      <c r="I96" s="166">
        <f t="shared" si="2"/>
        <v>0</v>
      </c>
      <c r="J96" s="167">
        <f t="shared" si="3"/>
        <v>0</v>
      </c>
      <c r="K96" s="166">
        <f t="shared" si="4"/>
        <v>0</v>
      </c>
      <c r="L96" s="166" t="str">
        <f t="shared" si="0"/>
        <v/>
      </c>
      <c r="M96" s="165"/>
      <c r="N96" s="166">
        <f>SUM('Pay App 1:Pay App 5'!L96)+SUM('Pay App 1:Pay App 5'!M96)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Data'!$N$2:$BW$88,7,FALSE)</f>
        <v>0</v>
      </c>
      <c r="F97" s="166">
        <f>IFERROR(E97+'Pay App 4'!F97,"")</f>
        <v>0</v>
      </c>
      <c r="G97" s="166">
        <f>SUM('Pay App 1:Pay App 4'!H97)</f>
        <v>0</v>
      </c>
      <c r="H97" s="165"/>
      <c r="I97" s="166">
        <f t="shared" si="2"/>
        <v>0</v>
      </c>
      <c r="J97" s="167">
        <f t="shared" si="3"/>
        <v>0</v>
      </c>
      <c r="K97" s="166">
        <f t="shared" si="4"/>
        <v>0</v>
      </c>
      <c r="L97" s="166" t="str">
        <f t="shared" si="0"/>
        <v/>
      </c>
      <c r="M97" s="165"/>
      <c r="N97" s="166">
        <f>SUM('Pay App 1:Pay App 5'!L97)+SUM('Pay App 1:Pay App 5'!M97)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Data'!$N$2:$BW$88,7,FALSE)</f>
        <v>0</v>
      </c>
      <c r="F98" s="166">
        <f>IFERROR(E98+'Pay App 4'!F98,"")</f>
        <v>0</v>
      </c>
      <c r="G98" s="166">
        <f>SUM('Pay App 1:Pay App 4'!H98)</f>
        <v>0</v>
      </c>
      <c r="H98" s="165"/>
      <c r="I98" s="166">
        <f t="shared" si="2"/>
        <v>0</v>
      </c>
      <c r="J98" s="167">
        <f t="shared" si="3"/>
        <v>0</v>
      </c>
      <c r="K98" s="166">
        <f t="shared" si="4"/>
        <v>0</v>
      </c>
      <c r="L98" s="166" t="str">
        <f t="shared" si="0"/>
        <v/>
      </c>
      <c r="M98" s="165"/>
      <c r="N98" s="166">
        <f>SUM('Pay App 1:Pay App 5'!L98)+SUM('Pay App 1:Pay App 5'!M98)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Data'!$N$2:$BW$88,7,FALSE)</f>
        <v>0</v>
      </c>
      <c r="F99" s="166">
        <f>IFERROR(E99+'Pay App 4'!F99,"")</f>
        <v>0</v>
      </c>
      <c r="G99" s="166">
        <f>SUM('Pay App 1:Pay App 4'!H99)</f>
        <v>0</v>
      </c>
      <c r="H99" s="165"/>
      <c r="I99" s="166">
        <f t="shared" si="2"/>
        <v>0</v>
      </c>
      <c r="J99" s="167">
        <f t="shared" si="3"/>
        <v>0</v>
      </c>
      <c r="K99" s="166">
        <f t="shared" si="4"/>
        <v>0</v>
      </c>
      <c r="L99" s="166" t="str">
        <f t="shared" si="0"/>
        <v/>
      </c>
      <c r="M99" s="165"/>
      <c r="N99" s="166">
        <f>SUM('Pay App 1:Pay App 5'!L99)+SUM('Pay App 1:Pay App 5'!M99)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Data'!$N$2:$BW$88,7,FALSE)</f>
        <v>0</v>
      </c>
      <c r="F100" s="166">
        <f>IFERROR(E100+'Pay App 4'!F100,"")</f>
        <v>0</v>
      </c>
      <c r="G100" s="166">
        <f>SUM('Pay App 1:Pay App 4'!H100)</f>
        <v>0</v>
      </c>
      <c r="H100" s="165"/>
      <c r="I100" s="166">
        <f>G100+H100</f>
        <v>0</v>
      </c>
      <c r="J100" s="167">
        <f>IFERROR(I100/F100,0)</f>
        <v>0</v>
      </c>
      <c r="K100" s="166">
        <f>IFERROR(F100-I100,"")</f>
        <v>0</v>
      </c>
      <c r="L100" s="166" t="str">
        <f t="shared" si="0"/>
        <v/>
      </c>
      <c r="M100" s="165"/>
      <c r="N100" s="166">
        <f>SUM('Pay App 1:Pay App 5'!L100)+SUM('Pay App 1:Pay App 5'!M100)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5.2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Data'!$N$2:$BW$88,7,FALSE)</f>
        <v>0</v>
      </c>
      <c r="F106" s="166">
        <f>IFERROR(E106+'Pay App 4'!F106,"")</f>
        <v>0</v>
      </c>
      <c r="G106" s="166">
        <f>SUM('Pay App 1:Pay App 4'!H106)</f>
        <v>0</v>
      </c>
      <c r="H106" s="165"/>
      <c r="I106" s="166">
        <f>G106+H106</f>
        <v>0</v>
      </c>
      <c r="J106" s="167">
        <f>IFERROR(I106/F106,0)</f>
        <v>0</v>
      </c>
      <c r="K106" s="166">
        <f>IFERROR(F106-I106,"")</f>
        <v>0</v>
      </c>
      <c r="L106" s="166" t="str">
        <f>IF(AND($H$33&lt;100000, $H$33&gt;0, H106&gt;=1),0,IF(AND($H$33&gt;=100000,H106&lt;&gt;""),O106,""))</f>
        <v/>
      </c>
      <c r="M106" s="165"/>
      <c r="N106" s="166">
        <f>SUM('Pay App 1:Pay App 5'!L106)+SUM('Pay App 1:Pay App 5'!M106)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Data'!$N$2:$BW$88,7,FALSE)</f>
        <v>0</v>
      </c>
      <c r="F107" s="166">
        <f>IFERROR(E107+'Pay App 4'!F107,"")</f>
        <v>0</v>
      </c>
      <c r="G107" s="166">
        <f>SUM('Pay App 1:Pay App 4'!H107)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5'!L107)+SUM('Pay App 1:Pay App 5'!M107)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Data'!$N$2:$BW$88,7,FALSE)</f>
        <v>0</v>
      </c>
      <c r="F108" s="166">
        <f>IFERROR(E108+'Pay App 4'!F108,"")</f>
        <v>0</v>
      </c>
      <c r="G108" s="166">
        <f>SUM('Pay App 1:Pay App 4'!H108)</f>
        <v>0</v>
      </c>
      <c r="H108" s="165"/>
      <c r="I108" s="166">
        <f t="shared" si="6"/>
        <v>0</v>
      </c>
      <c r="J108" s="167">
        <f t="shared" si="7"/>
        <v>0</v>
      </c>
      <c r="K108" s="166">
        <f t="shared" si="8"/>
        <v>0</v>
      </c>
      <c r="L108" s="166" t="str">
        <f t="shared" si="9"/>
        <v/>
      </c>
      <c r="M108" s="165"/>
      <c r="N108" s="166">
        <f>SUM('Pay App 1:Pay App 5'!L108)+SUM('Pay App 1:Pay App 5'!M108)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Data'!$N$2:$BW$88,7,FALSE)</f>
        <v>0</v>
      </c>
      <c r="F109" s="166">
        <f>IFERROR(E109+'Pay App 4'!F109,"")</f>
        <v>0</v>
      </c>
      <c r="G109" s="166">
        <f>SUM('Pay App 1:Pay App 4'!H109)</f>
        <v>0</v>
      </c>
      <c r="H109" s="165"/>
      <c r="I109" s="166">
        <f t="shared" si="6"/>
        <v>0</v>
      </c>
      <c r="J109" s="167">
        <f t="shared" si="7"/>
        <v>0</v>
      </c>
      <c r="K109" s="166">
        <f t="shared" si="8"/>
        <v>0</v>
      </c>
      <c r="L109" s="166" t="str">
        <f t="shared" si="9"/>
        <v/>
      </c>
      <c r="M109" s="165"/>
      <c r="N109" s="166">
        <f>SUM('Pay App 1:Pay App 5'!L109)+SUM('Pay App 1:Pay App 5'!M109)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Data'!$N$2:$BW$88,7,FALSE)</f>
        <v>0</v>
      </c>
      <c r="F110" s="166">
        <f>IFERROR(E110+'Pay App 4'!F110,"")</f>
        <v>0</v>
      </c>
      <c r="G110" s="166">
        <f>SUM('Pay App 1:Pay App 4'!H110)</f>
        <v>0</v>
      </c>
      <c r="H110" s="165"/>
      <c r="I110" s="166">
        <f t="shared" si="6"/>
        <v>0</v>
      </c>
      <c r="J110" s="167">
        <f t="shared" si="7"/>
        <v>0</v>
      </c>
      <c r="K110" s="166">
        <f t="shared" si="8"/>
        <v>0</v>
      </c>
      <c r="L110" s="166" t="str">
        <f t="shared" si="9"/>
        <v/>
      </c>
      <c r="M110" s="165"/>
      <c r="N110" s="166">
        <f>SUM('Pay App 1:Pay App 5'!L110)+SUM('Pay App 1:Pay App 5'!M110)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Data'!$N$2:$BW$88,7,FALSE)</f>
        <v>0</v>
      </c>
      <c r="F111" s="166">
        <f>IFERROR(E111+'Pay App 4'!F111,"")</f>
        <v>0</v>
      </c>
      <c r="G111" s="166">
        <f>SUM('Pay App 1:Pay App 4'!H111)</f>
        <v>0</v>
      </c>
      <c r="H111" s="165"/>
      <c r="I111" s="166">
        <f t="shared" si="6"/>
        <v>0</v>
      </c>
      <c r="J111" s="167">
        <f t="shared" si="7"/>
        <v>0</v>
      </c>
      <c r="K111" s="166">
        <f t="shared" si="8"/>
        <v>0</v>
      </c>
      <c r="L111" s="166" t="str">
        <f t="shared" si="9"/>
        <v/>
      </c>
      <c r="M111" s="165"/>
      <c r="N111" s="166">
        <f>SUM('Pay App 1:Pay App 5'!L111)+SUM('Pay App 1:Pay App 5'!M111)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Data'!$N$2:$BW$88,7,FALSE)</f>
        <v>0</v>
      </c>
      <c r="F112" s="166">
        <f>IFERROR(E112+'Pay App 4'!F112,"")</f>
        <v>0</v>
      </c>
      <c r="G112" s="166">
        <f>SUM('Pay App 1:Pay App 4'!H112)</f>
        <v>0</v>
      </c>
      <c r="H112" s="165"/>
      <c r="I112" s="166">
        <f t="shared" si="6"/>
        <v>0</v>
      </c>
      <c r="J112" s="167">
        <f t="shared" si="7"/>
        <v>0</v>
      </c>
      <c r="K112" s="166">
        <f t="shared" si="8"/>
        <v>0</v>
      </c>
      <c r="L112" s="166" t="str">
        <f t="shared" si="9"/>
        <v/>
      </c>
      <c r="M112" s="165"/>
      <c r="N112" s="166">
        <f>SUM('Pay App 1:Pay App 5'!L112)+SUM('Pay App 1:Pay App 5'!M112)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Data'!$N$2:$BW$88,7,FALSE)</f>
        <v>0</v>
      </c>
      <c r="F113" s="166">
        <f>IFERROR(E113+'Pay App 4'!F113,"")</f>
        <v>0</v>
      </c>
      <c r="G113" s="166">
        <f>SUM('Pay App 1:Pay App 4'!H113)</f>
        <v>0</v>
      </c>
      <c r="H113" s="165"/>
      <c r="I113" s="166">
        <f t="shared" si="6"/>
        <v>0</v>
      </c>
      <c r="J113" s="167">
        <f t="shared" si="7"/>
        <v>0</v>
      </c>
      <c r="K113" s="166">
        <f t="shared" si="8"/>
        <v>0</v>
      </c>
      <c r="L113" s="166" t="str">
        <f t="shared" si="9"/>
        <v/>
      </c>
      <c r="M113" s="165"/>
      <c r="N113" s="166">
        <f>SUM('Pay App 1:Pay App 5'!L113)+SUM('Pay App 1:Pay App 5'!M113)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Data'!$N$2:$BW$88,7,FALSE)</f>
        <v>0</v>
      </c>
      <c r="F114" s="166">
        <f>IFERROR(E114+'Pay App 4'!F114,"")</f>
        <v>0</v>
      </c>
      <c r="G114" s="166">
        <f>SUM('Pay App 1:Pay App 4'!H114)</f>
        <v>0</v>
      </c>
      <c r="H114" s="165"/>
      <c r="I114" s="166">
        <f t="shared" si="6"/>
        <v>0</v>
      </c>
      <c r="J114" s="167">
        <f t="shared" si="7"/>
        <v>0</v>
      </c>
      <c r="K114" s="166">
        <f t="shared" si="8"/>
        <v>0</v>
      </c>
      <c r="L114" s="166" t="str">
        <f t="shared" si="9"/>
        <v/>
      </c>
      <c r="M114" s="165"/>
      <c r="N114" s="166">
        <f>SUM('Pay App 1:Pay App 5'!L114)+SUM('Pay App 1:Pay App 5'!M114)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Data'!$N$2:$BW$88,7,FALSE)</f>
        <v>0</v>
      </c>
      <c r="F115" s="166">
        <f>IFERROR(E115+'Pay App 4'!F115,"")</f>
        <v>0</v>
      </c>
      <c r="G115" s="166">
        <f>SUM('Pay App 1:Pay App 4'!H115)</f>
        <v>0</v>
      </c>
      <c r="H115" s="165"/>
      <c r="I115" s="166">
        <f t="shared" si="6"/>
        <v>0</v>
      </c>
      <c r="J115" s="167">
        <f t="shared" si="7"/>
        <v>0</v>
      </c>
      <c r="K115" s="166">
        <f t="shared" si="8"/>
        <v>0</v>
      </c>
      <c r="L115" s="166" t="str">
        <f t="shared" si="9"/>
        <v/>
      </c>
      <c r="M115" s="165"/>
      <c r="N115" s="166">
        <f>SUM('Pay App 1:Pay App 5'!L115)+SUM('Pay App 1:Pay App 5'!M115)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Data'!$N$2:$BW$88,7,FALSE)</f>
        <v>0</v>
      </c>
      <c r="F116" s="166">
        <f>IFERROR(E116+'Pay App 4'!F116,"")</f>
        <v>0</v>
      </c>
      <c r="G116" s="166">
        <f>SUM('Pay App 1:Pay App 4'!H116)</f>
        <v>0</v>
      </c>
      <c r="H116" s="165"/>
      <c r="I116" s="166">
        <f t="shared" si="6"/>
        <v>0</v>
      </c>
      <c r="J116" s="167">
        <f t="shared" si="7"/>
        <v>0</v>
      </c>
      <c r="K116" s="166">
        <f t="shared" si="8"/>
        <v>0</v>
      </c>
      <c r="L116" s="166" t="str">
        <f t="shared" si="9"/>
        <v/>
      </c>
      <c r="M116" s="165"/>
      <c r="N116" s="166">
        <f>SUM('Pay App 1:Pay App 5'!L116)+SUM('Pay App 1:Pay App 5'!M116)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Data'!$N$2:$BW$88,7,FALSE)</f>
        <v>0</v>
      </c>
      <c r="F117" s="166">
        <f>IFERROR(E117+'Pay App 4'!F117,"")</f>
        <v>0</v>
      </c>
      <c r="G117" s="166">
        <f>SUM('Pay App 1:Pay App 4'!H117)</f>
        <v>0</v>
      </c>
      <c r="H117" s="165"/>
      <c r="I117" s="166">
        <f t="shared" si="6"/>
        <v>0</v>
      </c>
      <c r="J117" s="167">
        <f t="shared" si="7"/>
        <v>0</v>
      </c>
      <c r="K117" s="166">
        <f t="shared" si="8"/>
        <v>0</v>
      </c>
      <c r="L117" s="166" t="str">
        <f t="shared" si="9"/>
        <v/>
      </c>
      <c r="M117" s="165"/>
      <c r="N117" s="166">
        <f>SUM('Pay App 1:Pay App 5'!L117)+SUM('Pay App 1:Pay App 5'!M117)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Data'!$N$2:$BW$88,7,FALSE)</f>
        <v>0</v>
      </c>
      <c r="F118" s="166">
        <f>IFERROR(E118+'Pay App 4'!F118,"")</f>
        <v>0</v>
      </c>
      <c r="G118" s="166">
        <f>SUM('Pay App 1:Pay App 4'!H118)</f>
        <v>0</v>
      </c>
      <c r="H118" s="165"/>
      <c r="I118" s="166">
        <f t="shared" si="6"/>
        <v>0</v>
      </c>
      <c r="J118" s="167">
        <f t="shared" si="7"/>
        <v>0</v>
      </c>
      <c r="K118" s="166">
        <f t="shared" si="8"/>
        <v>0</v>
      </c>
      <c r="L118" s="166" t="str">
        <f t="shared" si="9"/>
        <v/>
      </c>
      <c r="M118" s="165"/>
      <c r="N118" s="166">
        <f>SUM('Pay App 1:Pay App 5'!L118)+SUM('Pay App 1:Pay App 5'!M118)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Data'!$N$2:$BW$88,7,FALSE)</f>
        <v>0</v>
      </c>
      <c r="F119" s="166">
        <f>IFERROR(E119+'Pay App 4'!F119,"")</f>
        <v>0</v>
      </c>
      <c r="G119" s="166">
        <f>SUM('Pay App 1:Pay App 4'!H119)</f>
        <v>0</v>
      </c>
      <c r="H119" s="165"/>
      <c r="I119" s="166">
        <f t="shared" si="6"/>
        <v>0</v>
      </c>
      <c r="J119" s="167">
        <f t="shared" si="7"/>
        <v>0</v>
      </c>
      <c r="K119" s="166">
        <f t="shared" si="8"/>
        <v>0</v>
      </c>
      <c r="L119" s="166" t="str">
        <f t="shared" si="9"/>
        <v/>
      </c>
      <c r="M119" s="165"/>
      <c r="N119" s="166">
        <f>SUM('Pay App 1:Pay App 5'!L119)+SUM('Pay App 1:Pay App 5'!M119)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Data'!$N$2:$BW$88,7,FALSE)</f>
        <v>0</v>
      </c>
      <c r="F120" s="166">
        <f>IFERROR(E120+'Pay App 4'!F120,"")</f>
        <v>0</v>
      </c>
      <c r="G120" s="166">
        <f>SUM('Pay App 1:Pay App 4'!H120)</f>
        <v>0</v>
      </c>
      <c r="H120" s="165"/>
      <c r="I120" s="166">
        <f t="shared" si="6"/>
        <v>0</v>
      </c>
      <c r="J120" s="167">
        <f t="shared" si="7"/>
        <v>0</v>
      </c>
      <c r="K120" s="166">
        <f t="shared" si="8"/>
        <v>0</v>
      </c>
      <c r="L120" s="166" t="str">
        <f t="shared" si="9"/>
        <v/>
      </c>
      <c r="M120" s="165"/>
      <c r="N120" s="166">
        <f>SUM('Pay App 1:Pay App 5'!L120)+SUM('Pay App 1:Pay App 5'!M120)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Data'!$N$2:$BW$88,7,FALSE)</f>
        <v>0</v>
      </c>
      <c r="F121" s="166">
        <f>IFERROR(E121+'Pay App 4'!F121,"")</f>
        <v>0</v>
      </c>
      <c r="G121" s="166">
        <f>SUM('Pay App 1:Pay App 4'!H121)</f>
        <v>0</v>
      </c>
      <c r="H121" s="165"/>
      <c r="I121" s="166">
        <f t="shared" si="6"/>
        <v>0</v>
      </c>
      <c r="J121" s="167">
        <f t="shared" si="7"/>
        <v>0</v>
      </c>
      <c r="K121" s="166">
        <f t="shared" si="8"/>
        <v>0</v>
      </c>
      <c r="L121" s="166" t="str">
        <f t="shared" si="9"/>
        <v/>
      </c>
      <c r="M121" s="165"/>
      <c r="N121" s="166">
        <f>SUM('Pay App 1:Pay App 5'!L121)+SUM('Pay App 1:Pay App 5'!M121)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Data'!$N$2:$BW$88,7,FALSE)</f>
        <v>0</v>
      </c>
      <c r="F122" s="166">
        <f>IFERROR(E122+'Pay App 4'!F122,"")</f>
        <v>0</v>
      </c>
      <c r="G122" s="166">
        <f>SUM('Pay App 1:Pay App 4'!H122)</f>
        <v>0</v>
      </c>
      <c r="H122" s="165"/>
      <c r="I122" s="166">
        <f t="shared" si="6"/>
        <v>0</v>
      </c>
      <c r="J122" s="167">
        <f t="shared" si="7"/>
        <v>0</v>
      </c>
      <c r="K122" s="166">
        <f t="shared" si="8"/>
        <v>0</v>
      </c>
      <c r="L122" s="166" t="str">
        <f t="shared" si="9"/>
        <v/>
      </c>
      <c r="M122" s="165"/>
      <c r="N122" s="166">
        <f>SUM('Pay App 1:Pay App 5'!L122)+SUM('Pay App 1:Pay App 5'!M122)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Data'!$N$2:$BW$88,7,FALSE)</f>
        <v>0</v>
      </c>
      <c r="F123" s="166">
        <f>IFERROR(E123+'Pay App 4'!F123,"")</f>
        <v>0</v>
      </c>
      <c r="G123" s="166">
        <f>SUM('Pay App 1:Pay App 4'!H123)</f>
        <v>0</v>
      </c>
      <c r="H123" s="165"/>
      <c r="I123" s="166">
        <f t="shared" si="6"/>
        <v>0</v>
      </c>
      <c r="J123" s="167">
        <f t="shared" si="7"/>
        <v>0</v>
      </c>
      <c r="K123" s="166">
        <f t="shared" si="8"/>
        <v>0</v>
      </c>
      <c r="L123" s="166" t="str">
        <f t="shared" si="9"/>
        <v/>
      </c>
      <c r="M123" s="165"/>
      <c r="N123" s="166">
        <f>SUM('Pay App 1:Pay App 5'!L123)+SUM('Pay App 1:Pay App 5'!M123)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Data'!$N$2:$BW$88,7,FALSE)</f>
        <v>0</v>
      </c>
      <c r="F124" s="166">
        <f>IFERROR(E124+'Pay App 4'!F124,"")</f>
        <v>0</v>
      </c>
      <c r="G124" s="166">
        <f>SUM('Pay App 1:Pay App 4'!H124)</f>
        <v>0</v>
      </c>
      <c r="H124" s="165"/>
      <c r="I124" s="166">
        <f t="shared" si="6"/>
        <v>0</v>
      </c>
      <c r="J124" s="167">
        <f t="shared" si="7"/>
        <v>0</v>
      </c>
      <c r="K124" s="166">
        <f t="shared" si="8"/>
        <v>0</v>
      </c>
      <c r="L124" s="166" t="str">
        <f t="shared" si="9"/>
        <v/>
      </c>
      <c r="M124" s="165"/>
      <c r="N124" s="166">
        <f>SUM('Pay App 1:Pay App 5'!L124)+SUM('Pay App 1:Pay App 5'!M124)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Data'!$N$2:$BW$88,7,FALSE)</f>
        <v>0</v>
      </c>
      <c r="F125" s="166">
        <f>IFERROR(E125+'Pay App 4'!F125,"")</f>
        <v>0</v>
      </c>
      <c r="G125" s="166">
        <f>SUM('Pay App 1:Pay App 4'!H125)</f>
        <v>0</v>
      </c>
      <c r="H125" s="165"/>
      <c r="I125" s="166">
        <f t="shared" si="6"/>
        <v>0</v>
      </c>
      <c r="J125" s="167">
        <f t="shared" si="7"/>
        <v>0</v>
      </c>
      <c r="K125" s="166">
        <f t="shared" si="8"/>
        <v>0</v>
      </c>
      <c r="L125" s="166" t="str">
        <f t="shared" si="9"/>
        <v/>
      </c>
      <c r="M125" s="165"/>
      <c r="N125" s="166">
        <f>SUM('Pay App 1:Pay App 5'!L125)+SUM('Pay App 1:Pay App 5'!M125)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Data'!$N$2:$BW$88,7,FALSE)</f>
        <v>0</v>
      </c>
      <c r="F126" s="166">
        <f>IFERROR(E126+'Pay App 4'!F126,"")</f>
        <v>0</v>
      </c>
      <c r="G126" s="166">
        <f>SUM('Pay App 1:Pay App 4'!H126)</f>
        <v>0</v>
      </c>
      <c r="H126" s="165"/>
      <c r="I126" s="166">
        <f t="shared" si="6"/>
        <v>0</v>
      </c>
      <c r="J126" s="167">
        <f t="shared" si="7"/>
        <v>0</v>
      </c>
      <c r="K126" s="166">
        <f t="shared" si="8"/>
        <v>0</v>
      </c>
      <c r="L126" s="166" t="str">
        <f t="shared" si="9"/>
        <v/>
      </c>
      <c r="M126" s="165"/>
      <c r="N126" s="166">
        <f>SUM('Pay App 1:Pay App 5'!L126)+SUM('Pay App 1:Pay App 5'!M126)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Data'!$N$2:$BW$88,7,FALSE)</f>
        <v>0</v>
      </c>
      <c r="F127" s="166">
        <f>IFERROR(E127+'Pay App 4'!F127,"")</f>
        <v>0</v>
      </c>
      <c r="G127" s="166">
        <f>SUM('Pay App 1:Pay App 4'!H127)</f>
        <v>0</v>
      </c>
      <c r="H127" s="165"/>
      <c r="I127" s="166">
        <f t="shared" si="6"/>
        <v>0</v>
      </c>
      <c r="J127" s="167">
        <f t="shared" si="7"/>
        <v>0</v>
      </c>
      <c r="K127" s="166">
        <f t="shared" si="8"/>
        <v>0</v>
      </c>
      <c r="L127" s="166" t="str">
        <f t="shared" si="9"/>
        <v/>
      </c>
      <c r="M127" s="165"/>
      <c r="N127" s="166">
        <f>SUM('Pay App 1:Pay App 5'!L127)+SUM('Pay App 1:Pay App 5'!M127)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Data'!$N$2:$BW$88,7,FALSE)</f>
        <v>0</v>
      </c>
      <c r="F128" s="166">
        <f>IFERROR(E128+'Pay App 4'!F128,"")</f>
        <v>0</v>
      </c>
      <c r="G128" s="166">
        <f>SUM('Pay App 1:Pay App 4'!H128)</f>
        <v>0</v>
      </c>
      <c r="H128" s="165"/>
      <c r="I128" s="166">
        <f t="shared" si="6"/>
        <v>0</v>
      </c>
      <c r="J128" s="167">
        <f t="shared" si="7"/>
        <v>0</v>
      </c>
      <c r="K128" s="166">
        <f t="shared" si="8"/>
        <v>0</v>
      </c>
      <c r="L128" s="166" t="str">
        <f t="shared" si="9"/>
        <v/>
      </c>
      <c r="M128" s="165"/>
      <c r="N128" s="166">
        <f>SUM('Pay App 1:Pay App 5'!L128)+SUM('Pay App 1:Pay App 5'!M128)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Data'!$N$2:$BW$88,7,FALSE)</f>
        <v>0</v>
      </c>
      <c r="F129" s="166">
        <f>IFERROR(E129+'Pay App 4'!F129,"")</f>
        <v>0</v>
      </c>
      <c r="G129" s="166">
        <f>SUM('Pay App 1:Pay App 4'!H129)</f>
        <v>0</v>
      </c>
      <c r="H129" s="165"/>
      <c r="I129" s="166">
        <f t="shared" si="6"/>
        <v>0</v>
      </c>
      <c r="J129" s="167">
        <f t="shared" si="7"/>
        <v>0</v>
      </c>
      <c r="K129" s="166">
        <f t="shared" si="8"/>
        <v>0</v>
      </c>
      <c r="L129" s="166" t="str">
        <f t="shared" si="9"/>
        <v/>
      </c>
      <c r="M129" s="165"/>
      <c r="N129" s="166">
        <f>SUM('Pay App 1:Pay App 5'!L129)+SUM('Pay App 1:Pay App 5'!M129)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Data'!$N$2:$BW$88,7,FALSE)</f>
        <v>0</v>
      </c>
      <c r="F130" s="166">
        <f>IFERROR(E130+'Pay App 4'!F130,"")</f>
        <v>0</v>
      </c>
      <c r="G130" s="166">
        <f>SUM('Pay App 1:Pay App 4'!H130)</f>
        <v>0</v>
      </c>
      <c r="H130" s="165"/>
      <c r="I130" s="166">
        <f t="shared" si="6"/>
        <v>0</v>
      </c>
      <c r="J130" s="167">
        <f t="shared" si="7"/>
        <v>0</v>
      </c>
      <c r="K130" s="166">
        <f t="shared" si="8"/>
        <v>0</v>
      </c>
      <c r="L130" s="166" t="str">
        <f t="shared" si="9"/>
        <v/>
      </c>
      <c r="M130" s="165"/>
      <c r="N130" s="166">
        <f>SUM('Pay App 1:Pay App 5'!L130)+SUM('Pay App 1:Pay App 5'!M130)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Data'!$N$2:$BW$88,7,FALSE)</f>
        <v>0</v>
      </c>
      <c r="F131" s="166">
        <f>IFERROR(E131+'Pay App 4'!F131,"")</f>
        <v>0</v>
      </c>
      <c r="G131" s="166">
        <f>SUM('Pay App 1:Pay App 4'!H131)</f>
        <v>0</v>
      </c>
      <c r="H131" s="165"/>
      <c r="I131" s="166">
        <f t="shared" si="6"/>
        <v>0</v>
      </c>
      <c r="J131" s="167">
        <f t="shared" si="7"/>
        <v>0</v>
      </c>
      <c r="K131" s="166">
        <f t="shared" si="8"/>
        <v>0</v>
      </c>
      <c r="L131" s="166" t="str">
        <f t="shared" si="9"/>
        <v/>
      </c>
      <c r="M131" s="165"/>
      <c r="N131" s="166">
        <f>SUM('Pay App 1:Pay App 5'!L131)+SUM('Pay App 1:Pay App 5'!M131)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Data'!$N$2:$BW$88,7,FALSE)</f>
        <v>0</v>
      </c>
      <c r="F132" s="166">
        <f>IFERROR(E132+'Pay App 4'!F132,"")</f>
        <v>0</v>
      </c>
      <c r="G132" s="166">
        <f>SUM('Pay App 1:Pay App 4'!H132)</f>
        <v>0</v>
      </c>
      <c r="H132" s="165"/>
      <c r="I132" s="166">
        <f t="shared" si="6"/>
        <v>0</v>
      </c>
      <c r="J132" s="167">
        <f t="shared" si="7"/>
        <v>0</v>
      </c>
      <c r="K132" s="166">
        <f t="shared" si="8"/>
        <v>0</v>
      </c>
      <c r="L132" s="166" t="str">
        <f t="shared" si="9"/>
        <v/>
      </c>
      <c r="M132" s="165"/>
      <c r="N132" s="166">
        <f>SUM('Pay App 1:Pay App 5'!L132)+SUM('Pay App 1:Pay App 5'!M132)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Data'!$N$2:$BW$88,7,FALSE)</f>
        <v>0</v>
      </c>
      <c r="F133" s="166">
        <f>IFERROR(E133+'Pay App 4'!F133,"")</f>
        <v>0</v>
      </c>
      <c r="G133" s="166">
        <f>SUM('Pay App 1:Pay App 4'!H133)</f>
        <v>0</v>
      </c>
      <c r="H133" s="165"/>
      <c r="I133" s="166">
        <f t="shared" si="6"/>
        <v>0</v>
      </c>
      <c r="J133" s="167">
        <f t="shared" si="7"/>
        <v>0</v>
      </c>
      <c r="K133" s="166">
        <f t="shared" si="8"/>
        <v>0</v>
      </c>
      <c r="L133" s="166" t="str">
        <f t="shared" si="9"/>
        <v/>
      </c>
      <c r="M133" s="165"/>
      <c r="N133" s="166">
        <f>SUM('Pay App 1:Pay App 5'!L133)+SUM('Pay App 1:Pay App 5'!M133)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Data'!$N$2:$BW$88,7,FALSE)</f>
        <v>0</v>
      </c>
      <c r="F134" s="166">
        <f>IFERROR(E134+'Pay App 4'!F134,"")</f>
        <v>0</v>
      </c>
      <c r="G134" s="166">
        <f>SUM('Pay App 1:Pay App 4'!H134)</f>
        <v>0</v>
      </c>
      <c r="H134" s="165"/>
      <c r="I134" s="166">
        <f t="shared" si="6"/>
        <v>0</v>
      </c>
      <c r="J134" s="167">
        <f t="shared" si="7"/>
        <v>0</v>
      </c>
      <c r="K134" s="166">
        <f t="shared" si="8"/>
        <v>0</v>
      </c>
      <c r="L134" s="166" t="str">
        <f t="shared" si="9"/>
        <v/>
      </c>
      <c r="M134" s="165"/>
      <c r="N134" s="166">
        <f>SUM('Pay App 1:Pay App 5'!L134)+SUM('Pay App 1:Pay App 5'!M134)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Data'!$N$2:$BW$88,7,FALSE)</f>
        <v>0</v>
      </c>
      <c r="F135" s="166">
        <f>IFERROR(E135+'Pay App 4'!F135,"")</f>
        <v>0</v>
      </c>
      <c r="G135" s="166">
        <f>SUM('Pay App 1:Pay App 4'!H135)</f>
        <v>0</v>
      </c>
      <c r="H135" s="165"/>
      <c r="I135" s="166">
        <f t="shared" si="6"/>
        <v>0</v>
      </c>
      <c r="J135" s="167">
        <f t="shared" si="7"/>
        <v>0</v>
      </c>
      <c r="K135" s="166">
        <f t="shared" si="8"/>
        <v>0</v>
      </c>
      <c r="L135" s="166" t="str">
        <f t="shared" si="9"/>
        <v/>
      </c>
      <c r="M135" s="165"/>
      <c r="N135" s="166">
        <f>SUM('Pay App 1:Pay App 5'!L135)+SUM('Pay App 1:Pay App 5'!M135)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Data'!$N$2:$BW$88,7,FALSE)</f>
        <v>0</v>
      </c>
      <c r="F136" s="166">
        <f>IFERROR(E136+'Pay App 4'!F136,"")</f>
        <v>0</v>
      </c>
      <c r="G136" s="166">
        <f>SUM('Pay App 1:Pay App 4'!H136)</f>
        <v>0</v>
      </c>
      <c r="H136" s="165"/>
      <c r="I136" s="166">
        <f t="shared" si="6"/>
        <v>0</v>
      </c>
      <c r="J136" s="167">
        <f t="shared" si="7"/>
        <v>0</v>
      </c>
      <c r="K136" s="166">
        <f t="shared" si="8"/>
        <v>0</v>
      </c>
      <c r="L136" s="166" t="str">
        <f t="shared" si="9"/>
        <v/>
      </c>
      <c r="M136" s="165"/>
      <c r="N136" s="166">
        <f>SUM('Pay App 1:Pay App 5'!L136)+SUM('Pay App 1:Pay App 5'!M136)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Data'!$N$2:$BW$88,7,FALSE)</f>
        <v>0</v>
      </c>
      <c r="F137" s="166">
        <f>IFERROR(E137+'Pay App 4'!F137,"")</f>
        <v>0</v>
      </c>
      <c r="G137" s="166">
        <f>SUM('Pay App 1:Pay App 4'!H137)</f>
        <v>0</v>
      </c>
      <c r="H137" s="165"/>
      <c r="I137" s="166">
        <f t="shared" si="6"/>
        <v>0</v>
      </c>
      <c r="J137" s="167">
        <f t="shared" si="7"/>
        <v>0</v>
      </c>
      <c r="K137" s="166">
        <f t="shared" si="8"/>
        <v>0</v>
      </c>
      <c r="L137" s="166" t="str">
        <f t="shared" si="9"/>
        <v/>
      </c>
      <c r="M137" s="165"/>
      <c r="N137" s="166">
        <f>SUM('Pay App 1:Pay App 5'!L137)+SUM('Pay App 1:Pay App 5'!M137)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Data'!$N$2:$BW$88,7,FALSE)</f>
        <v>0</v>
      </c>
      <c r="F138" s="166">
        <f>IFERROR(E138+'Pay App 4'!F138,"")</f>
        <v>0</v>
      </c>
      <c r="G138" s="166">
        <f>SUM('Pay App 1:Pay App 4'!H138)</f>
        <v>0</v>
      </c>
      <c r="H138" s="165"/>
      <c r="I138" s="166">
        <f t="shared" si="6"/>
        <v>0</v>
      </c>
      <c r="J138" s="167">
        <f t="shared" si="7"/>
        <v>0</v>
      </c>
      <c r="K138" s="166">
        <f t="shared" si="8"/>
        <v>0</v>
      </c>
      <c r="L138" s="166" t="str">
        <f t="shared" si="9"/>
        <v/>
      </c>
      <c r="M138" s="165"/>
      <c r="N138" s="166">
        <f>SUM('Pay App 1:Pay App 5'!L138)+SUM('Pay App 1:Pay App 5'!M138)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Data'!$N$2:$BW$88,7,FALSE)</f>
        <v>0</v>
      </c>
      <c r="F139" s="166">
        <f>IFERROR(E139+'Pay App 4'!F139,"")</f>
        <v>0</v>
      </c>
      <c r="G139" s="166">
        <f>SUM('Pay App 1:Pay App 4'!H139)</f>
        <v>0</v>
      </c>
      <c r="H139" s="165"/>
      <c r="I139" s="166">
        <f t="shared" si="6"/>
        <v>0</v>
      </c>
      <c r="J139" s="167">
        <f t="shared" si="7"/>
        <v>0</v>
      </c>
      <c r="K139" s="166">
        <f t="shared" si="8"/>
        <v>0</v>
      </c>
      <c r="L139" s="166" t="str">
        <f t="shared" si="9"/>
        <v/>
      </c>
      <c r="M139" s="165"/>
      <c r="N139" s="166">
        <f>SUM('Pay App 1:Pay App 5'!L139)+SUM('Pay App 1:Pay App 5'!M139)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Data'!$N$2:$BW$88,7,FALSE)</f>
        <v>0</v>
      </c>
      <c r="F140" s="166">
        <f>IFERROR(E140+'Pay App 4'!F140,"")</f>
        <v>0</v>
      </c>
      <c r="G140" s="166">
        <f>SUM('Pay App 1:Pay App 4'!H140)</f>
        <v>0</v>
      </c>
      <c r="H140" s="165"/>
      <c r="I140" s="166">
        <f t="shared" si="6"/>
        <v>0</v>
      </c>
      <c r="J140" s="167">
        <f t="shared" si="7"/>
        <v>0</v>
      </c>
      <c r="K140" s="166">
        <f t="shared" si="8"/>
        <v>0</v>
      </c>
      <c r="L140" s="166" t="str">
        <f t="shared" si="9"/>
        <v/>
      </c>
      <c r="M140" s="165"/>
      <c r="N140" s="166">
        <f>SUM('Pay App 1:Pay App 5'!L140)+SUM('Pay App 1:Pay App 5'!M140)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Data'!$N$2:$BW$88,7,FALSE)</f>
        <v>0</v>
      </c>
      <c r="F141" s="166">
        <f>IFERROR(E141+'Pay App 4'!F141,"")</f>
        <v>0</v>
      </c>
      <c r="G141" s="166">
        <f>SUM('Pay App 1:Pay App 4'!H141)</f>
        <v>0</v>
      </c>
      <c r="H141" s="165"/>
      <c r="I141" s="166">
        <f t="shared" si="6"/>
        <v>0</v>
      </c>
      <c r="J141" s="167">
        <f t="shared" si="7"/>
        <v>0</v>
      </c>
      <c r="K141" s="166">
        <f t="shared" si="8"/>
        <v>0</v>
      </c>
      <c r="L141" s="166" t="str">
        <f t="shared" si="9"/>
        <v/>
      </c>
      <c r="M141" s="165"/>
      <c r="N141" s="166">
        <f>SUM('Pay App 1:Pay App 5'!L141)+SUM('Pay App 1:Pay App 5'!M141)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Data'!$N$2:$BW$88,7,FALSE)</f>
        <v>0</v>
      </c>
      <c r="F142" s="166">
        <f>IFERROR(E142+'Pay App 4'!F142,"")</f>
        <v>0</v>
      </c>
      <c r="G142" s="166">
        <f>SUM('Pay App 1:Pay App 4'!H142)</f>
        <v>0</v>
      </c>
      <c r="H142" s="165"/>
      <c r="I142" s="166">
        <f t="shared" si="6"/>
        <v>0</v>
      </c>
      <c r="J142" s="167">
        <f t="shared" si="7"/>
        <v>0</v>
      </c>
      <c r="K142" s="166">
        <f t="shared" si="8"/>
        <v>0</v>
      </c>
      <c r="L142" s="166" t="str">
        <f t="shared" si="9"/>
        <v/>
      </c>
      <c r="M142" s="165"/>
      <c r="N142" s="166">
        <f>SUM('Pay App 1:Pay App 5'!L142)+SUM('Pay App 1:Pay App 5'!M142)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Data'!$N$2:$BW$88,7,FALSE)</f>
        <v>0</v>
      </c>
      <c r="F143" s="166">
        <f>IFERROR(E143+'Pay App 4'!F143,"")</f>
        <v>0</v>
      </c>
      <c r="G143" s="166">
        <f>SUM('Pay App 1:Pay App 4'!H143)</f>
        <v>0</v>
      </c>
      <c r="H143" s="165"/>
      <c r="I143" s="166">
        <f t="shared" si="6"/>
        <v>0</v>
      </c>
      <c r="J143" s="167">
        <f t="shared" si="7"/>
        <v>0</v>
      </c>
      <c r="K143" s="166">
        <f t="shared" si="8"/>
        <v>0</v>
      </c>
      <c r="L143" s="166" t="str">
        <f t="shared" si="9"/>
        <v/>
      </c>
      <c r="M143" s="165"/>
      <c r="N143" s="166">
        <f>SUM('Pay App 1:Pay App 5'!L143)+SUM('Pay App 1:Pay App 5'!M143)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Data'!$N$2:$BW$88,7,FALSE)</f>
        <v>0</v>
      </c>
      <c r="F144" s="166">
        <f>IFERROR(E144+'Pay App 4'!F144,"")</f>
        <v>0</v>
      </c>
      <c r="G144" s="166">
        <f>SUM('Pay App 1:Pay App 4'!H144)</f>
        <v>0</v>
      </c>
      <c r="H144" s="165"/>
      <c r="I144" s="166">
        <f t="shared" si="6"/>
        <v>0</v>
      </c>
      <c r="J144" s="167">
        <f t="shared" si="7"/>
        <v>0</v>
      </c>
      <c r="K144" s="166">
        <f t="shared" si="8"/>
        <v>0</v>
      </c>
      <c r="L144" s="166" t="str">
        <f t="shared" si="9"/>
        <v/>
      </c>
      <c r="M144" s="165"/>
      <c r="N144" s="166">
        <f>SUM('Pay App 1:Pay App 5'!L144)+SUM('Pay App 1:Pay App 5'!M144)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Data'!$N$2:$BW$88,7,FALSE)</f>
        <v>0</v>
      </c>
      <c r="F145" s="166">
        <f>IFERROR(E145+'Pay App 4'!F145,"")</f>
        <v>0</v>
      </c>
      <c r="G145" s="166">
        <f>SUM('Pay App 1:Pay App 4'!H145)</f>
        <v>0</v>
      </c>
      <c r="H145" s="165"/>
      <c r="I145" s="166">
        <f t="shared" si="6"/>
        <v>0</v>
      </c>
      <c r="J145" s="167">
        <f t="shared" si="7"/>
        <v>0</v>
      </c>
      <c r="K145" s="166">
        <f t="shared" si="8"/>
        <v>0</v>
      </c>
      <c r="L145" s="166" t="str">
        <f t="shared" si="9"/>
        <v/>
      </c>
      <c r="M145" s="165"/>
      <c r="N145" s="166">
        <f>SUM('Pay App 1:Pay App 5'!L145)+SUM('Pay App 1:Pay App 5'!M145)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Data'!$N$2:$BW$88,7,FALSE)</f>
        <v>0</v>
      </c>
      <c r="F146" s="166">
        <f>IFERROR(E146+'Pay App 4'!F146,"")</f>
        <v>0</v>
      </c>
      <c r="G146" s="166">
        <f>SUM('Pay App 1:Pay App 4'!H146)</f>
        <v>0</v>
      </c>
      <c r="H146" s="165"/>
      <c r="I146" s="166">
        <f t="shared" si="6"/>
        <v>0</v>
      </c>
      <c r="J146" s="167">
        <f t="shared" si="7"/>
        <v>0</v>
      </c>
      <c r="K146" s="166">
        <f t="shared" si="8"/>
        <v>0</v>
      </c>
      <c r="L146" s="166" t="str">
        <f t="shared" si="9"/>
        <v/>
      </c>
      <c r="M146" s="165"/>
      <c r="N146" s="166">
        <f>SUM('Pay App 1:Pay App 5'!L146)+SUM('Pay App 1:Pay App 5'!M146)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Data'!$N$2:$BW$88,7,FALSE)</f>
        <v>0</v>
      </c>
      <c r="F147" s="166">
        <f>IFERROR(E147+'Pay App 4'!F147,"")</f>
        <v>0</v>
      </c>
      <c r="G147" s="166">
        <f>SUM('Pay App 1:Pay App 4'!H147)</f>
        <v>0</v>
      </c>
      <c r="H147" s="165"/>
      <c r="I147" s="166">
        <f t="shared" si="6"/>
        <v>0</v>
      </c>
      <c r="J147" s="167">
        <f t="shared" si="7"/>
        <v>0</v>
      </c>
      <c r="K147" s="166">
        <f t="shared" si="8"/>
        <v>0</v>
      </c>
      <c r="L147" s="166" t="str">
        <f t="shared" si="9"/>
        <v/>
      </c>
      <c r="M147" s="165"/>
      <c r="N147" s="166">
        <f>SUM('Pay App 1:Pay App 5'!L147)+SUM('Pay App 1:Pay App 5'!M147)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Data'!$N$2:$BW$88,7,FALSE)</f>
        <v>0</v>
      </c>
      <c r="F148" s="166">
        <f>IFERROR(E148+'Pay App 4'!F148,"")</f>
        <v>0</v>
      </c>
      <c r="G148" s="166">
        <f>SUM('Pay App 1:Pay App 4'!H148)</f>
        <v>0</v>
      </c>
      <c r="H148" s="165"/>
      <c r="I148" s="166">
        <f t="shared" si="6"/>
        <v>0</v>
      </c>
      <c r="J148" s="167">
        <f t="shared" si="7"/>
        <v>0</v>
      </c>
      <c r="K148" s="166">
        <f t="shared" si="8"/>
        <v>0</v>
      </c>
      <c r="L148" s="166" t="str">
        <f t="shared" si="9"/>
        <v/>
      </c>
      <c r="M148" s="165"/>
      <c r="N148" s="166">
        <f>SUM('Pay App 1:Pay App 5'!L148)+SUM('Pay App 1:Pay App 5'!M148)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enMWe9wPKwyx7qbZPOuqbzlNyENqy4idRyhDoZTD8TdlcMyWxI6oeoeSLicb4GkWln1JYS4jq0DySV+Mvis6XQ==" saltValue="MEXm9OIeW+r4mOm5WglnWA==" spinCount="100000" sheet="1" objects="1" scenarios="1" selectLockedCells="1"/>
  <mergeCells count="61">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A16:C16"/>
    <mergeCell ref="D16:E16"/>
    <mergeCell ref="F16:H16"/>
    <mergeCell ref="A18:C18"/>
    <mergeCell ref="D18:H18"/>
    <mergeCell ref="D12:H12"/>
    <mergeCell ref="D13:H13"/>
    <mergeCell ref="D14:G14"/>
    <mergeCell ref="A15:C15"/>
    <mergeCell ref="F15:H15"/>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A4:H4"/>
    <mergeCell ref="F1:I2"/>
    <mergeCell ref="J1:L1"/>
    <mergeCell ref="J2:L2"/>
    <mergeCell ref="D3:F3"/>
    <mergeCell ref="J3:L3"/>
  </mergeCells>
  <conditionalFormatting sqref="D57:G100">
    <cfRule type="cellIs" dxfId="615" priority="2" operator="equal">
      <formula>0</formula>
    </cfRule>
  </conditionalFormatting>
  <conditionalFormatting sqref="D106:G148">
    <cfRule type="cellIs" dxfId="614" priority="1" operator="equal">
      <formula>0</formula>
    </cfRule>
  </conditionalFormatting>
  <conditionalFormatting sqref="D10:H10 D12:H14 D19:H21">
    <cfRule type="cellIs" dxfId="613" priority="6" operator="equal">
      <formula>0</formula>
    </cfRule>
  </conditionalFormatting>
  <conditionalFormatting sqref="H51">
    <cfRule type="cellIs" dxfId="612" priority="9" operator="lessThan">
      <formula>0</formula>
    </cfRule>
  </conditionalFormatting>
  <conditionalFormatting sqref="I57:I100 K57:K100 I106:I148 K106:K148 N106:O148">
    <cfRule type="cellIs" dxfId="611" priority="14" operator="equal">
      <formula>0</formula>
    </cfRule>
  </conditionalFormatting>
  <conditionalFormatting sqref="J57:J100 J106:J149">
    <cfRule type="cellIs" dxfId="610" priority="11" operator="greaterThan">
      <formula>1</formula>
    </cfRule>
    <cfRule type="cellIs" dxfId="609" priority="12" operator="equal">
      <formula>0</formula>
    </cfRule>
  </conditionalFormatting>
  <conditionalFormatting sqref="K57:K100 K106:K148">
    <cfRule type="cellIs" dxfId="608" priority="10" operator="lessThan">
      <formula>0</formula>
    </cfRule>
  </conditionalFormatting>
  <conditionalFormatting sqref="M57:M100">
    <cfRule type="cellIs" dxfId="607" priority="13" operator="lessThan">
      <formula>0</formula>
    </cfRule>
  </conditionalFormatting>
  <conditionalFormatting sqref="M106:M148">
    <cfRule type="cellIs" dxfId="606" priority="8" operator="lessThan">
      <formula>0</formula>
    </cfRule>
  </conditionalFormatting>
  <conditionalFormatting sqref="N57:O100">
    <cfRule type="cellIs" dxfId="605"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54E88614-F4F6-4692-8F76-516614CB4A77}">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B78EEE97-FEB8-4835-93C7-B505010C2A61}">
          <x14:formula1>
            <xm:f>'Graph Data'!$L$74:$L$76</xm:f>
          </x14:formula1>
          <xm:sqref>G17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E0F04-90DD-484E-9A09-BFB23B5E97CC}">
  <dimension ref="A1:R894"/>
  <sheetViews>
    <sheetView showGridLines="0" view="pageLayout" zoomScale="120" zoomScaleNormal="100" zoomScaleSheetLayoutView="100" zoomScalePageLayoutView="120" workbookViewId="0">
      <selection activeCell="D16" sqref="D16:E16"/>
    </sheetView>
  </sheetViews>
  <sheetFormatPr defaultColWidth="9.140625" defaultRowHeight="12.75" x14ac:dyDescent="0.25"/>
  <cols>
    <col min="1" max="1" width="2" style="1" customWidth="1"/>
    <col min="2" max="2" width="4.7109375" style="2" customWidth="1"/>
    <col min="3" max="3" width="18.85546875" style="2" customWidth="1"/>
    <col min="4" max="7" width="10.42578125" style="2" customWidth="1"/>
    <col min="8" max="8" width="10.85546875" style="2" customWidth="1"/>
    <col min="9" max="9" width="10.42578125" style="2" customWidth="1"/>
    <col min="10" max="10" width="4.140625" style="2" customWidth="1"/>
    <col min="11" max="14" width="10.42578125" style="2" customWidth="1"/>
    <col min="15" max="15" width="10.85546875" style="2" hidden="1" customWidth="1"/>
    <col min="16" max="16384" width="9.140625" style="2"/>
  </cols>
  <sheetData>
    <row r="1" spans="1:14" ht="11.45" customHeight="1" x14ac:dyDescent="0.25">
      <c r="C1" s="3"/>
      <c r="D1" s="22"/>
      <c r="E1" s="22"/>
      <c r="F1" s="312" t="s">
        <v>171</v>
      </c>
      <c r="G1" s="312"/>
      <c r="H1" s="312"/>
      <c r="I1" s="312"/>
      <c r="J1" s="318"/>
      <c r="K1" s="318"/>
      <c r="L1" s="318"/>
      <c r="N1" s="61" t="str">
        <f ca="1">MID(CELL("filename",C1),FIND("]",CELL("filename",C1))+1,255)</f>
        <v>Pay App 6</v>
      </c>
    </row>
    <row r="2" spans="1:14" ht="9" customHeight="1" x14ac:dyDescent="0.25">
      <c r="D2" s="22"/>
      <c r="E2" s="22"/>
      <c r="F2" s="312"/>
      <c r="G2" s="312"/>
      <c r="H2" s="312"/>
      <c r="I2" s="312"/>
      <c r="J2" s="319"/>
      <c r="K2" s="319"/>
      <c r="L2" s="319"/>
    </row>
    <row r="3" spans="1:14" ht="9" customHeight="1" x14ac:dyDescent="0.25">
      <c r="A3" s="57"/>
      <c r="B3" s="58"/>
      <c r="C3" s="58"/>
      <c r="D3" s="317"/>
      <c r="E3" s="317"/>
      <c r="F3" s="317"/>
      <c r="G3" s="59"/>
      <c r="H3" s="60"/>
      <c r="I3" s="59"/>
      <c r="J3" s="317"/>
      <c r="K3" s="317"/>
      <c r="L3" s="317"/>
      <c r="M3" s="58"/>
      <c r="N3" s="64" t="str">
        <f>'Summary Sheet'!R1</f>
        <v>Revised March 2024</v>
      </c>
    </row>
    <row r="4" spans="1:14" ht="10.15" customHeight="1" x14ac:dyDescent="0.25">
      <c r="A4" s="315" t="s">
        <v>1</v>
      </c>
      <c r="B4" s="315"/>
      <c r="C4" s="315"/>
      <c r="D4" s="315"/>
      <c r="E4" s="315"/>
      <c r="F4" s="315"/>
      <c r="G4" s="315"/>
      <c r="H4" s="315"/>
      <c r="I4" s="6" t="s">
        <v>18</v>
      </c>
      <c r="J4" s="6"/>
      <c r="K4" s="6"/>
      <c r="L4" s="6"/>
      <c r="M4" s="6"/>
      <c r="N4" s="6"/>
    </row>
    <row r="5" spans="1:14" ht="11.25" customHeight="1" x14ac:dyDescent="0.25">
      <c r="A5" s="310" t="s">
        <v>2</v>
      </c>
      <c r="B5" s="310"/>
      <c r="C5" s="310"/>
      <c r="D5" s="316" t="str">
        <f>'Summary Sheet'!D5</f>
        <v>State of Utah - Division of Facilities Construction and Management</v>
      </c>
      <c r="E5" s="316"/>
      <c r="F5" s="316"/>
      <c r="G5" s="316"/>
      <c r="H5" s="316"/>
      <c r="I5" s="321" t="s">
        <v>191</v>
      </c>
      <c r="J5" s="322"/>
      <c r="K5" s="322"/>
      <c r="L5" s="2" t="s">
        <v>129</v>
      </c>
      <c r="M5" s="9"/>
      <c r="N5" s="9"/>
    </row>
    <row r="6" spans="1:14" ht="11.25" customHeight="1" x14ac:dyDescent="0.25">
      <c r="A6" s="310"/>
      <c r="B6" s="310"/>
      <c r="C6" s="310"/>
      <c r="D6" s="316" t="str">
        <f>'Summary Sheet'!D6</f>
        <v>Taylorsville State Office Building</v>
      </c>
      <c r="E6" s="316"/>
      <c r="F6" s="316"/>
      <c r="G6" s="316"/>
      <c r="H6" s="316"/>
      <c r="I6" s="320" t="s">
        <v>195</v>
      </c>
      <c r="J6" s="320"/>
      <c r="K6" s="320"/>
      <c r="L6" s="320"/>
      <c r="M6" s="320"/>
      <c r="N6" s="320"/>
    </row>
    <row r="7" spans="1:14" x14ac:dyDescent="0.25">
      <c r="A7" s="310"/>
      <c r="B7" s="310"/>
      <c r="C7" s="310"/>
      <c r="D7" s="316" t="str">
        <f>'Summary Sheet'!D7</f>
        <v>PO Box 141160</v>
      </c>
      <c r="E7" s="316"/>
      <c r="F7" s="316"/>
      <c r="G7" s="316"/>
      <c r="H7" s="316"/>
      <c r="I7" s="320"/>
      <c r="J7" s="320"/>
      <c r="K7" s="320"/>
      <c r="L7" s="320"/>
      <c r="M7" s="320"/>
      <c r="N7" s="320"/>
    </row>
    <row r="8" spans="1:14" x14ac:dyDescent="0.25">
      <c r="A8" s="310"/>
      <c r="B8" s="310"/>
      <c r="C8" s="310"/>
      <c r="D8" s="316" t="str">
        <f>'Summary Sheet'!D8</f>
        <v>Salt Lake City, UT 84114-1160</v>
      </c>
      <c r="E8" s="316"/>
      <c r="F8" s="316"/>
      <c r="G8" s="316"/>
      <c r="H8" s="316"/>
      <c r="I8" s="320"/>
      <c r="J8" s="320"/>
      <c r="K8" s="320"/>
      <c r="L8" s="320"/>
      <c r="M8" s="320"/>
      <c r="N8" s="320"/>
    </row>
    <row r="9" spans="1:14" x14ac:dyDescent="0.25">
      <c r="A9" s="310"/>
      <c r="B9" s="310"/>
      <c r="C9" s="310"/>
      <c r="D9" s="316"/>
      <c r="E9" s="316"/>
      <c r="F9" s="316"/>
      <c r="G9" s="316"/>
      <c r="H9" s="316"/>
      <c r="I9" s="320"/>
      <c r="J9" s="320"/>
      <c r="K9" s="320"/>
      <c r="L9" s="320"/>
      <c r="M9" s="320"/>
      <c r="N9" s="320"/>
    </row>
    <row r="10" spans="1:14" x14ac:dyDescent="0.25">
      <c r="A10" s="310" t="s">
        <v>8</v>
      </c>
      <c r="B10" s="310"/>
      <c r="C10" s="310"/>
      <c r="D10" s="316" cm="1">
        <f t="array" ref="D10:G10">'Summary Sheet'!D10:G10</f>
        <v>0</v>
      </c>
      <c r="E10" s="316">
        <v>0</v>
      </c>
      <c r="F10" s="316">
        <v>0</v>
      </c>
      <c r="G10" s="316">
        <v>0</v>
      </c>
      <c r="H10" s="316"/>
      <c r="I10" s="320"/>
      <c r="J10" s="320"/>
      <c r="K10" s="320"/>
      <c r="L10" s="320"/>
      <c r="M10" s="320"/>
      <c r="N10" s="320"/>
    </row>
    <row r="11" spans="1:14" x14ac:dyDescent="0.25">
      <c r="A11" s="310"/>
      <c r="B11" s="310"/>
      <c r="C11" s="310"/>
      <c r="D11" s="319"/>
      <c r="E11" s="319"/>
      <c r="F11" s="319"/>
      <c r="G11" s="319"/>
      <c r="H11" s="319"/>
      <c r="I11" s="320"/>
      <c r="J11" s="320"/>
      <c r="K11" s="320"/>
      <c r="L11" s="320"/>
      <c r="M11" s="320"/>
      <c r="N11" s="320"/>
    </row>
    <row r="12" spans="1:14" x14ac:dyDescent="0.25">
      <c r="A12" s="310" t="s">
        <v>7</v>
      </c>
      <c r="B12" s="310"/>
      <c r="C12" s="310"/>
      <c r="D12" s="316" cm="1">
        <f t="array" ref="D12:G12">'Summary Sheet'!D12:G12</f>
        <v>0</v>
      </c>
      <c r="E12" s="316">
        <v>0</v>
      </c>
      <c r="F12" s="316">
        <v>0</v>
      </c>
      <c r="G12" s="316">
        <v>0</v>
      </c>
      <c r="H12" s="316"/>
      <c r="I12" s="320"/>
      <c r="J12" s="320"/>
      <c r="K12" s="320"/>
      <c r="L12" s="320"/>
      <c r="M12" s="320"/>
      <c r="N12" s="320"/>
    </row>
    <row r="13" spans="1:14" x14ac:dyDescent="0.25">
      <c r="A13" s="310"/>
      <c r="B13" s="310"/>
      <c r="C13" s="310"/>
      <c r="D13" s="316" cm="1">
        <f t="array" ref="D13:G13">'Summary Sheet'!D13:G13</f>
        <v>0</v>
      </c>
      <c r="E13" s="316">
        <v>0</v>
      </c>
      <c r="F13" s="316">
        <v>0</v>
      </c>
      <c r="G13" s="316">
        <v>0</v>
      </c>
      <c r="H13" s="316"/>
      <c r="I13" s="320"/>
      <c r="J13" s="320"/>
      <c r="K13" s="320"/>
      <c r="L13" s="320"/>
      <c r="M13" s="320"/>
      <c r="N13" s="320"/>
    </row>
    <row r="14" spans="1:14" ht="15" x14ac:dyDescent="0.25">
      <c r="A14" s="310"/>
      <c r="B14" s="310"/>
      <c r="C14" s="310"/>
      <c r="D14" s="316" cm="1">
        <f t="array" ref="D14:G14">'Summary Sheet'!D14:G14</f>
        <v>0</v>
      </c>
      <c r="E14" s="316">
        <v>0</v>
      </c>
      <c r="F14" s="316">
        <v>0</v>
      </c>
      <c r="G14" s="316">
        <v>0</v>
      </c>
      <c r="H14"/>
      <c r="I14" s="320"/>
      <c r="J14" s="320"/>
      <c r="K14" s="320"/>
      <c r="L14" s="320"/>
      <c r="M14" s="320"/>
      <c r="N14" s="320"/>
    </row>
    <row r="15" spans="1:14" ht="12.75" customHeight="1" x14ac:dyDescent="0.25">
      <c r="A15" s="310"/>
      <c r="B15" s="310"/>
      <c r="C15" s="310"/>
      <c r="F15" s="327" t="s">
        <v>343</v>
      </c>
      <c r="G15" s="328"/>
      <c r="H15" s="328"/>
      <c r="I15" s="320"/>
      <c r="J15" s="320"/>
      <c r="K15" s="320"/>
      <c r="L15" s="320"/>
      <c r="M15" s="320"/>
      <c r="N15" s="320"/>
    </row>
    <row r="16" spans="1:14" x14ac:dyDescent="0.25">
      <c r="A16" s="310" t="s">
        <v>193</v>
      </c>
      <c r="B16" s="310"/>
      <c r="C16" s="310"/>
      <c r="D16" s="324"/>
      <c r="E16" s="325"/>
      <c r="F16" s="326" t="s">
        <v>344</v>
      </c>
      <c r="G16" s="326"/>
      <c r="H16" s="326"/>
      <c r="I16" s="320"/>
      <c r="J16" s="320"/>
      <c r="K16" s="320"/>
      <c r="L16" s="320"/>
      <c r="M16" s="320"/>
      <c r="N16" s="320"/>
    </row>
    <row r="17" spans="1:14" x14ac:dyDescent="0.25">
      <c r="A17" s="310" t="s">
        <v>194</v>
      </c>
      <c r="B17" s="310"/>
      <c r="C17" s="310"/>
      <c r="D17" s="324"/>
      <c r="E17" s="325"/>
      <c r="F17" s="82"/>
      <c r="G17" s="83"/>
      <c r="H17" s="84"/>
      <c r="I17" s="320"/>
      <c r="J17" s="320"/>
      <c r="K17" s="320"/>
      <c r="L17" s="320"/>
      <c r="M17" s="320"/>
      <c r="N17" s="320"/>
    </row>
    <row r="18" spans="1:14" x14ac:dyDescent="0.25">
      <c r="A18" s="310"/>
      <c r="B18" s="310"/>
      <c r="C18" s="310"/>
      <c r="D18" s="316"/>
      <c r="E18" s="316"/>
      <c r="F18" s="316"/>
      <c r="G18" s="316"/>
      <c r="H18" s="316"/>
      <c r="I18" s="320"/>
      <c r="J18" s="320"/>
      <c r="K18" s="320"/>
      <c r="L18" s="320"/>
      <c r="M18" s="320"/>
      <c r="N18" s="320"/>
    </row>
    <row r="19" spans="1:14" x14ac:dyDescent="0.25">
      <c r="A19" s="310" t="s">
        <v>10</v>
      </c>
      <c r="B19" s="310"/>
      <c r="C19" s="310"/>
      <c r="D19" s="316" cm="1">
        <f t="array" ref="D19:G19">'Summary Sheet'!D16:G16</f>
        <v>0</v>
      </c>
      <c r="E19" s="316">
        <v>0</v>
      </c>
      <c r="F19" s="316">
        <v>0</v>
      </c>
      <c r="G19" s="316">
        <v>0</v>
      </c>
      <c r="H19" s="316"/>
      <c r="I19" s="9"/>
      <c r="J19" s="9"/>
      <c r="K19" s="9"/>
      <c r="L19" s="9"/>
      <c r="M19" s="9"/>
      <c r="N19" s="9"/>
    </row>
    <row r="20" spans="1:14" x14ac:dyDescent="0.25">
      <c r="A20" s="310" t="s">
        <v>12</v>
      </c>
      <c r="B20" s="310"/>
      <c r="C20" s="310"/>
      <c r="D20" s="316" cm="1">
        <f t="array" ref="D20:G20">'Summary Sheet'!D17:G17</f>
        <v>0</v>
      </c>
      <c r="E20" s="316">
        <v>0</v>
      </c>
      <c r="F20" s="316">
        <v>0</v>
      </c>
      <c r="G20" s="316">
        <v>0</v>
      </c>
      <c r="H20" s="316"/>
    </row>
    <row r="21" spans="1:14" x14ac:dyDescent="0.25">
      <c r="A21" s="310" t="s">
        <v>11</v>
      </c>
      <c r="B21" s="310"/>
      <c r="C21" s="310"/>
      <c r="D21" s="316" cm="1">
        <f t="array" ref="D21:G21">'Summary Sheet'!D18:G18</f>
        <v>0</v>
      </c>
      <c r="E21" s="316">
        <v>0</v>
      </c>
      <c r="F21" s="316">
        <v>0</v>
      </c>
      <c r="G21" s="316">
        <v>0</v>
      </c>
      <c r="H21" s="316"/>
      <c r="I21" s="8" t="s">
        <v>187</v>
      </c>
      <c r="J21" s="8"/>
      <c r="K21" s="8"/>
      <c r="L21" s="8" t="s">
        <v>127</v>
      </c>
      <c r="M21" s="8"/>
      <c r="N21" s="8"/>
    </row>
    <row r="22" spans="1:14" x14ac:dyDescent="0.25">
      <c r="A22" s="10"/>
      <c r="B22" s="7"/>
      <c r="C22" s="7"/>
      <c r="D22" s="4"/>
      <c r="E22" s="4"/>
      <c r="F22" s="4"/>
      <c r="G22" s="4"/>
      <c r="H22" s="4"/>
      <c r="I22" s="314" t="s">
        <v>0</v>
      </c>
      <c r="J22" s="314"/>
      <c r="K22" s="314"/>
      <c r="L22" s="316" t="s">
        <v>126</v>
      </c>
      <c r="M22" s="316"/>
      <c r="N22" s="316"/>
    </row>
    <row r="23" spans="1:14" x14ac:dyDescent="0.25">
      <c r="A23" s="315" t="s">
        <v>13</v>
      </c>
      <c r="B23" s="315"/>
      <c r="C23" s="315"/>
      <c r="D23" s="315"/>
      <c r="E23" s="315"/>
      <c r="F23" s="315"/>
      <c r="G23" s="315"/>
      <c r="H23" s="315"/>
      <c r="I23" s="6" t="s">
        <v>17</v>
      </c>
      <c r="J23" s="6"/>
      <c r="K23" s="6"/>
      <c r="L23" s="6"/>
      <c r="M23" s="6"/>
      <c r="N23" s="6"/>
    </row>
    <row r="24" spans="1:14" ht="11.25" customHeight="1" x14ac:dyDescent="0.25">
      <c r="A24" s="323" t="s">
        <v>186</v>
      </c>
      <c r="B24" s="323"/>
      <c r="C24" s="323"/>
      <c r="D24" s="323"/>
      <c r="E24" s="323"/>
      <c r="F24" s="323"/>
      <c r="G24" s="323"/>
      <c r="H24" s="323"/>
      <c r="I24" s="320" t="s">
        <v>192</v>
      </c>
      <c r="J24" s="320"/>
      <c r="K24" s="320"/>
      <c r="L24" s="320"/>
      <c r="M24" s="320"/>
      <c r="N24" s="320"/>
    </row>
    <row r="25" spans="1:14" ht="3.75" customHeight="1" x14ac:dyDescent="0.25">
      <c r="A25" s="323"/>
      <c r="B25" s="323"/>
      <c r="C25" s="323"/>
      <c r="D25" s="323"/>
      <c r="E25" s="323"/>
      <c r="F25" s="323"/>
      <c r="G25" s="323"/>
      <c r="H25" s="323"/>
      <c r="I25" s="320"/>
      <c r="J25" s="320"/>
      <c r="K25" s="320"/>
      <c r="L25" s="320"/>
      <c r="M25" s="320"/>
      <c r="N25" s="320"/>
    </row>
    <row r="26" spans="1:14" ht="10.5" customHeight="1" x14ac:dyDescent="0.25">
      <c r="H26" s="11"/>
      <c r="I26" s="320"/>
      <c r="J26" s="320"/>
      <c r="K26" s="320"/>
      <c r="L26" s="320"/>
      <c r="M26" s="320"/>
      <c r="N26" s="320"/>
    </row>
    <row r="27" spans="1:14" x14ac:dyDescent="0.25">
      <c r="A27" s="12" t="s">
        <v>25</v>
      </c>
      <c r="B27" s="13" t="s">
        <v>173</v>
      </c>
      <c r="H27" s="139">
        <f>'Summary Sheet'!D25</f>
        <v>0</v>
      </c>
      <c r="I27" s="320"/>
      <c r="J27" s="320"/>
      <c r="K27" s="320"/>
      <c r="L27" s="320"/>
      <c r="M27" s="320"/>
      <c r="N27" s="320"/>
    </row>
    <row r="28" spans="1:14" ht="8.85" customHeight="1" x14ac:dyDescent="0.25">
      <c r="A28" s="12"/>
      <c r="B28" s="14"/>
      <c r="H28" s="138"/>
      <c r="I28" s="320"/>
      <c r="J28" s="320"/>
      <c r="K28" s="320"/>
      <c r="L28" s="320"/>
      <c r="M28" s="320"/>
      <c r="N28" s="320"/>
    </row>
    <row r="29" spans="1:14" ht="11.25" customHeight="1" x14ac:dyDescent="0.25">
      <c r="A29" s="12" t="s">
        <v>26</v>
      </c>
      <c r="B29" s="13" t="s">
        <v>174</v>
      </c>
      <c r="D29" s="15"/>
      <c r="E29" s="15"/>
      <c r="F29" s="15"/>
      <c r="G29" s="15"/>
      <c r="H29" s="139">
        <f>SUM('Pay App 1:Pay App 6'!E149)</f>
        <v>0</v>
      </c>
      <c r="I29" s="320"/>
      <c r="J29" s="320"/>
      <c r="K29" s="320"/>
      <c r="L29" s="320"/>
      <c r="M29" s="320"/>
      <c r="N29" s="320"/>
    </row>
    <row r="30" spans="1:14" ht="8.25" customHeight="1" x14ac:dyDescent="0.25">
      <c r="A30" s="12"/>
      <c r="B30" s="16"/>
      <c r="D30" s="15"/>
      <c r="E30" s="15"/>
      <c r="F30" s="15"/>
      <c r="G30" s="15"/>
      <c r="H30" s="138"/>
      <c r="I30" s="320"/>
      <c r="J30" s="320"/>
      <c r="K30" s="320"/>
      <c r="L30" s="320"/>
      <c r="M30" s="320"/>
      <c r="N30" s="320"/>
    </row>
    <row r="31" spans="1:14" ht="11.25" customHeight="1" x14ac:dyDescent="0.25">
      <c r="A31" s="12" t="s">
        <v>27</v>
      </c>
      <c r="B31" s="17" t="s">
        <v>175</v>
      </c>
      <c r="D31" s="18"/>
      <c r="E31" s="18"/>
      <c r="F31" s="18"/>
      <c r="G31" s="18"/>
      <c r="H31" s="139">
        <f>E149</f>
        <v>0</v>
      </c>
      <c r="I31" s="320"/>
      <c r="J31" s="320"/>
      <c r="K31" s="320"/>
      <c r="L31" s="320"/>
      <c r="M31" s="320"/>
      <c r="N31" s="320"/>
    </row>
    <row r="32" spans="1:14" ht="8.85" customHeight="1" x14ac:dyDescent="0.25">
      <c r="A32" s="12"/>
      <c r="B32" s="14"/>
      <c r="H32" s="138"/>
      <c r="I32" s="320"/>
      <c r="J32" s="320"/>
      <c r="K32" s="320"/>
      <c r="L32" s="320"/>
      <c r="M32" s="320"/>
      <c r="N32" s="320"/>
    </row>
    <row r="33" spans="1:14" x14ac:dyDescent="0.25">
      <c r="A33" s="12" t="s">
        <v>28</v>
      </c>
      <c r="B33" s="13" t="s">
        <v>176</v>
      </c>
      <c r="H33" s="139">
        <f>SUM(H27,H29)</f>
        <v>0</v>
      </c>
      <c r="I33" s="320"/>
      <c r="J33" s="320"/>
      <c r="K33" s="320"/>
      <c r="L33" s="320"/>
      <c r="M33" s="320"/>
      <c r="N33" s="320"/>
    </row>
    <row r="34" spans="1:14" ht="8.85" customHeight="1" x14ac:dyDescent="0.25">
      <c r="A34" s="12"/>
      <c r="B34" s="14"/>
      <c r="H34" s="138"/>
    </row>
    <row r="35" spans="1:14" x14ac:dyDescent="0.25">
      <c r="A35" s="12" t="s">
        <v>29</v>
      </c>
      <c r="B35" s="13" t="s">
        <v>177</v>
      </c>
      <c r="H35" s="139">
        <f>I149</f>
        <v>0</v>
      </c>
    </row>
    <row r="36" spans="1:14" ht="9" customHeight="1" x14ac:dyDescent="0.25">
      <c r="A36" s="12"/>
      <c r="B36" s="13"/>
      <c r="H36" s="19"/>
      <c r="I36" s="8" t="s">
        <v>128</v>
      </c>
      <c r="L36" s="2" t="s">
        <v>122</v>
      </c>
      <c r="M36" s="2" t="s">
        <v>123</v>
      </c>
    </row>
    <row r="37" spans="1:14" x14ac:dyDescent="0.25">
      <c r="A37" s="12" t="s">
        <v>30</v>
      </c>
      <c r="B37" s="13" t="s">
        <v>178</v>
      </c>
      <c r="H37" s="139">
        <f>H149</f>
        <v>0</v>
      </c>
      <c r="I37" s="314" t="s">
        <v>14</v>
      </c>
      <c r="J37" s="314"/>
      <c r="K37" s="314"/>
      <c r="L37" s="8" t="s">
        <v>15</v>
      </c>
      <c r="M37" s="2" t="s">
        <v>124</v>
      </c>
    </row>
    <row r="38" spans="1:14" ht="8.85" customHeight="1" x14ac:dyDescent="0.25">
      <c r="A38" s="12"/>
      <c r="B38" s="14"/>
      <c r="H38" s="138"/>
    </row>
    <row r="39" spans="1:14" x14ac:dyDescent="0.25">
      <c r="A39" s="12" t="s">
        <v>31</v>
      </c>
      <c r="B39" s="17" t="s">
        <v>50</v>
      </c>
      <c r="H39" s="19"/>
    </row>
    <row r="40" spans="1:14" ht="9" customHeight="1" x14ac:dyDescent="0.25">
      <c r="A40" s="12"/>
      <c r="B40" s="14"/>
      <c r="H40" s="138"/>
      <c r="I40" s="8" t="s">
        <v>128</v>
      </c>
      <c r="L40" s="2" t="s">
        <v>121</v>
      </c>
      <c r="M40" s="2" t="s">
        <v>123</v>
      </c>
    </row>
    <row r="41" spans="1:14" x14ac:dyDescent="0.25">
      <c r="A41" s="12"/>
      <c r="B41" s="17" t="s">
        <v>179</v>
      </c>
      <c r="D41" s="20"/>
      <c r="G41" s="140">
        <f>IFERROR(L149+M149,0)</f>
        <v>0</v>
      </c>
      <c r="H41" s="19"/>
      <c r="I41" s="314" t="s">
        <v>134</v>
      </c>
      <c r="J41" s="314"/>
      <c r="K41" s="314"/>
      <c r="L41" s="8" t="s">
        <v>15</v>
      </c>
      <c r="M41" s="2" t="s">
        <v>125</v>
      </c>
    </row>
    <row r="42" spans="1:14" ht="8.85" customHeight="1" x14ac:dyDescent="0.25">
      <c r="A42" s="12"/>
      <c r="B42" s="21"/>
      <c r="H42" s="138"/>
    </row>
    <row r="43" spans="1:14" x14ac:dyDescent="0.25">
      <c r="A43" s="12"/>
      <c r="B43" s="17" t="s">
        <v>180</v>
      </c>
      <c r="D43" s="20"/>
      <c r="H43" s="139">
        <f>SUM('Pay App 1:Pay App 6'!G41)</f>
        <v>0</v>
      </c>
    </row>
    <row r="44" spans="1:14" ht="9" customHeight="1" x14ac:dyDescent="0.25">
      <c r="A44" s="12"/>
      <c r="B44" s="14"/>
      <c r="H44" s="138"/>
      <c r="I44" s="8" t="s">
        <v>128</v>
      </c>
      <c r="L44" s="2" t="s">
        <v>121</v>
      </c>
      <c r="M44" s="2" t="s">
        <v>123</v>
      </c>
    </row>
    <row r="45" spans="1:14" x14ac:dyDescent="0.25">
      <c r="A45" s="12" t="s">
        <v>32</v>
      </c>
      <c r="B45" s="13" t="s">
        <v>181</v>
      </c>
      <c r="H45" s="139">
        <f>H35-H43</f>
        <v>0</v>
      </c>
      <c r="I45" s="314" t="s">
        <v>34</v>
      </c>
      <c r="J45" s="314"/>
      <c r="K45" s="314"/>
      <c r="L45" s="8" t="s">
        <v>15</v>
      </c>
      <c r="M45" s="2" t="s">
        <v>125</v>
      </c>
    </row>
    <row r="46" spans="1:14" ht="8.85" customHeight="1" x14ac:dyDescent="0.25">
      <c r="A46" s="12"/>
      <c r="B46" s="13"/>
      <c r="H46" s="138"/>
      <c r="I46" s="9"/>
      <c r="J46" s="9"/>
      <c r="K46" s="9"/>
      <c r="L46" s="9"/>
      <c r="M46" s="9"/>
      <c r="N46" s="9"/>
    </row>
    <row r="47" spans="1:14" x14ac:dyDescent="0.25">
      <c r="A47" s="12" t="s">
        <v>33</v>
      </c>
      <c r="B47" s="13" t="s">
        <v>182</v>
      </c>
      <c r="H47" s="139">
        <f>SUM('Pay App 1:Pay App 5'!H49)</f>
        <v>0</v>
      </c>
    </row>
    <row r="48" spans="1:14" ht="8.85" customHeight="1" x14ac:dyDescent="0.25">
      <c r="A48" s="12"/>
      <c r="B48" s="13"/>
      <c r="H48" s="138"/>
      <c r="I48" s="320" t="s">
        <v>16</v>
      </c>
      <c r="J48" s="320"/>
      <c r="K48" s="320"/>
      <c r="L48" s="320"/>
      <c r="M48" s="320"/>
      <c r="N48" s="320"/>
    </row>
    <row r="49" spans="1:17" ht="12" customHeight="1" x14ac:dyDescent="0.25">
      <c r="A49" s="12" t="s">
        <v>49</v>
      </c>
      <c r="B49" s="13" t="s">
        <v>183</v>
      </c>
      <c r="H49" s="139">
        <f>IFERROR(H149-L149-M149,0)</f>
        <v>0</v>
      </c>
      <c r="I49" s="320"/>
      <c r="J49" s="320"/>
      <c r="K49" s="320"/>
      <c r="L49" s="320"/>
      <c r="M49" s="320"/>
      <c r="N49" s="320"/>
    </row>
    <row r="50" spans="1:17" ht="8.85" customHeight="1" x14ac:dyDescent="0.25">
      <c r="A50" s="12"/>
      <c r="B50" s="13"/>
      <c r="H50" s="138"/>
      <c r="I50" s="320"/>
      <c r="J50" s="320"/>
      <c r="K50" s="320"/>
      <c r="L50" s="320"/>
      <c r="M50" s="320"/>
      <c r="N50" s="320"/>
    </row>
    <row r="51" spans="1:17" x14ac:dyDescent="0.25">
      <c r="A51" s="12" t="s">
        <v>112</v>
      </c>
      <c r="B51" s="13" t="s">
        <v>184</v>
      </c>
      <c r="H51" s="139">
        <f>H33-H47-H49</f>
        <v>0</v>
      </c>
      <c r="I51" s="320"/>
      <c r="J51" s="320"/>
      <c r="K51" s="320"/>
      <c r="L51" s="320"/>
      <c r="M51" s="320"/>
      <c r="N51" s="320"/>
    </row>
    <row r="52" spans="1:17" ht="11.45" customHeight="1" x14ac:dyDescent="0.25">
      <c r="B52" s="20"/>
      <c r="C52" s="3" t="s">
        <v>7</v>
      </c>
      <c r="D52" s="319">
        <f>D12</f>
        <v>0</v>
      </c>
      <c r="E52" s="319"/>
      <c r="F52" s="319"/>
      <c r="G52" s="313" t="s">
        <v>171</v>
      </c>
      <c r="H52" s="313"/>
      <c r="I52" s="3" t="s">
        <v>12</v>
      </c>
      <c r="J52" s="319">
        <f>'Summary Sheet'!$D$17</f>
        <v>0</v>
      </c>
      <c r="K52" s="319"/>
      <c r="L52" s="319"/>
      <c r="M52" s="22"/>
      <c r="N52" s="61" t="s">
        <v>188</v>
      </c>
    </row>
    <row r="53" spans="1:17" ht="11.45" customHeight="1" x14ac:dyDescent="0.25">
      <c r="A53" s="10"/>
      <c r="B53" s="20"/>
      <c r="D53" s="319">
        <f>D13</f>
        <v>0</v>
      </c>
      <c r="E53" s="319"/>
      <c r="F53" s="319"/>
      <c r="G53" s="3" t="s">
        <v>6</v>
      </c>
      <c r="H53" s="5">
        <f>$D$16</f>
        <v>0</v>
      </c>
      <c r="I53" s="3" t="s">
        <v>10</v>
      </c>
      <c r="J53" s="319">
        <f>'Summary Sheet'!$D$16</f>
        <v>0</v>
      </c>
      <c r="K53" s="319"/>
      <c r="L53" s="319"/>
      <c r="M53" s="22"/>
      <c r="N53" s="62">
        <v>6.1</v>
      </c>
    </row>
    <row r="54" spans="1:17" ht="11.45" customHeight="1" thickBot="1" x14ac:dyDescent="0.3">
      <c r="A54" s="10"/>
      <c r="B54" s="20"/>
      <c r="D54" s="319">
        <f>D14</f>
        <v>0</v>
      </c>
      <c r="E54" s="319"/>
      <c r="F54" s="319"/>
      <c r="G54" s="3" t="s">
        <v>9</v>
      </c>
      <c r="H54" s="5">
        <f>$D$17</f>
        <v>0</v>
      </c>
      <c r="I54" s="3" t="s">
        <v>11</v>
      </c>
      <c r="J54" s="319">
        <f>'Summary Sheet'!$D$18</f>
        <v>0</v>
      </c>
      <c r="K54" s="319"/>
      <c r="L54" s="319"/>
      <c r="N54" s="63" t="str">
        <f>'Summary Sheet'!R1</f>
        <v>Revised March 2024</v>
      </c>
    </row>
    <row r="55" spans="1:17" ht="11.45" customHeight="1" thickBot="1" x14ac:dyDescent="0.3">
      <c r="A55" s="162" t="s">
        <v>36</v>
      </c>
      <c r="B55" s="142" t="s">
        <v>37</v>
      </c>
      <c r="C55" s="142" t="s">
        <v>38</v>
      </c>
      <c r="D55" s="142" t="s">
        <v>39</v>
      </c>
      <c r="E55" s="142" t="s">
        <v>40</v>
      </c>
      <c r="F55" s="142" t="s">
        <v>41</v>
      </c>
      <c r="G55" s="142" t="s">
        <v>42</v>
      </c>
      <c r="H55" s="142" t="s">
        <v>109</v>
      </c>
      <c r="I55" s="142" t="s">
        <v>43</v>
      </c>
      <c r="J55" s="142" t="s">
        <v>44</v>
      </c>
      <c r="K55" s="142" t="s">
        <v>45</v>
      </c>
      <c r="L55" s="142" t="s">
        <v>46</v>
      </c>
      <c r="M55" s="142" t="s">
        <v>48</v>
      </c>
      <c r="N55" s="143" t="s">
        <v>160</v>
      </c>
      <c r="O55" s="23" t="s">
        <v>47</v>
      </c>
    </row>
    <row r="56" spans="1:17" s="24" customFormat="1" ht="26.25" customHeight="1" x14ac:dyDescent="0.25">
      <c r="A56" s="144" t="s">
        <v>110</v>
      </c>
      <c r="B56" s="155" t="s">
        <v>170</v>
      </c>
      <c r="C56" s="144" t="s">
        <v>117</v>
      </c>
      <c r="D56" s="144" t="s">
        <v>116</v>
      </c>
      <c r="E56" s="144" t="s">
        <v>947</v>
      </c>
      <c r="F56" s="144" t="s">
        <v>115</v>
      </c>
      <c r="G56" s="144" t="s">
        <v>114</v>
      </c>
      <c r="H56" s="144" t="s">
        <v>951</v>
      </c>
      <c r="I56" s="144" t="s">
        <v>185</v>
      </c>
      <c r="J56" s="144" t="s">
        <v>113</v>
      </c>
      <c r="K56" s="144" t="s">
        <v>118</v>
      </c>
      <c r="L56" s="144" t="s">
        <v>119</v>
      </c>
      <c r="M56" s="144" t="s">
        <v>948</v>
      </c>
      <c r="N56" s="144" t="s">
        <v>120</v>
      </c>
      <c r="O56" s="207" t="s">
        <v>952</v>
      </c>
      <c r="P56" s="2"/>
    </row>
    <row r="57" spans="1:17" ht="11.25" customHeight="1" x14ac:dyDescent="0.25">
      <c r="A57" s="163">
        <v>1</v>
      </c>
      <c r="B57" s="156" t="str">
        <f>'Pay App 1'!B57</f>
        <v>00 01 00</v>
      </c>
      <c r="C57" s="145" t="str">
        <f>'Pay App 1'!C57</f>
        <v>Design Fee (if design build)</v>
      </c>
      <c r="D57" s="166">
        <f>'Pay App 1'!D57</f>
        <v>0</v>
      </c>
      <c r="E57" s="166">
        <f>VLOOKUP(B57,'Graph Data'!$N$2:$BW$88,8,FALSE)</f>
        <v>0</v>
      </c>
      <c r="F57" s="166">
        <f>IFERROR(E57+'Pay App 5'!F57,"")</f>
        <v>0</v>
      </c>
      <c r="G57" s="166">
        <f>SUM('Pay App 1:Pay App 5'!H57)</f>
        <v>0</v>
      </c>
      <c r="H57" s="165"/>
      <c r="I57" s="166">
        <f>G57+H57</f>
        <v>0</v>
      </c>
      <c r="J57" s="167">
        <f>IFERROR(I57/F57,0)</f>
        <v>0</v>
      </c>
      <c r="K57" s="166">
        <f>IFERROR(F57-I57,"")</f>
        <v>0</v>
      </c>
      <c r="L57" s="166" t="str">
        <f>IF(AND($H$33&lt;100000, $H$33&gt;0, H57&gt;=1),0,IF(AND($H$33&gt;=100000,H57&lt;&gt;""),O57,""))</f>
        <v/>
      </c>
      <c r="M57" s="165"/>
      <c r="N57" s="166">
        <f>SUM('Pay App 1:Pay App 6'!L57)+SUM('Pay App 1:Pay App 6'!M57)</f>
        <v>0</v>
      </c>
      <c r="O57" s="166">
        <f>H57*0.05</f>
        <v>0</v>
      </c>
    </row>
    <row r="58" spans="1:17" ht="11.25" customHeight="1" x14ac:dyDescent="0.25">
      <c r="A58" s="163">
        <v>2</v>
      </c>
      <c r="B58" s="156" t="str">
        <f>'Pay App 1'!B58</f>
        <v>00 02 00</v>
      </c>
      <c r="C58" s="145" t="str">
        <f>'Pay App 1'!C58</f>
        <v>Preconstruction Services</v>
      </c>
      <c r="D58" s="166">
        <f>'Pay App 1'!D58</f>
        <v>0</v>
      </c>
      <c r="E58" s="166">
        <f>VLOOKUP(B58,'Graph Data'!$N$2:$BW$88,8,FALSE)</f>
        <v>0</v>
      </c>
      <c r="F58" s="166">
        <f>IFERROR(E58+'Pay App 5'!F58,"")</f>
        <v>0</v>
      </c>
      <c r="G58" s="166">
        <f>SUM('Pay App 1:Pay App 5'!H58)</f>
        <v>0</v>
      </c>
      <c r="H58" s="165"/>
      <c r="I58" s="166">
        <f>G58+H58</f>
        <v>0</v>
      </c>
      <c r="J58" s="167">
        <f>IFERROR(I58/F58,0)</f>
        <v>0</v>
      </c>
      <c r="K58" s="166">
        <f>IFERROR(F58-I58,"")</f>
        <v>0</v>
      </c>
      <c r="L58" s="166" t="str">
        <f t="shared" ref="L58:L100" si="0">IF(AND($H$33&lt;100000, $H$33&gt;0, H58&gt;=1),0,IF(AND($H$33&gt;=100000,H58&lt;&gt;""),O58,""))</f>
        <v/>
      </c>
      <c r="M58" s="165"/>
      <c r="N58" s="166">
        <f>SUM('Pay App 1:Pay App 6'!L58)+SUM('Pay App 1:Pay App 6'!M58)</f>
        <v>0</v>
      </c>
      <c r="O58" s="166">
        <f t="shared" ref="O58:O99" si="1">H58*0.05</f>
        <v>0</v>
      </c>
    </row>
    <row r="59" spans="1:17" ht="11.25" customHeight="1" x14ac:dyDescent="0.25">
      <c r="A59" s="163">
        <v>3</v>
      </c>
      <c r="B59" s="185" t="str">
        <f>'Pay App 1'!B59</f>
        <v>01 00 00</v>
      </c>
      <c r="C59" s="190" t="str">
        <f>'Pay App 1'!C59</f>
        <v>General Conditions/Requirements</v>
      </c>
      <c r="D59" s="166">
        <f>'Pay App 1'!D59</f>
        <v>0</v>
      </c>
      <c r="E59" s="166">
        <f>VLOOKUP(B59,'Graph Data'!$N$2:$BW$88,8,FALSE)</f>
        <v>0</v>
      </c>
      <c r="F59" s="166">
        <f>IFERROR(E59+'Pay App 5'!F59,"")</f>
        <v>0</v>
      </c>
      <c r="G59" s="166">
        <f>SUM('Pay App 1:Pay App 5'!H59)</f>
        <v>0</v>
      </c>
      <c r="H59" s="165"/>
      <c r="I59" s="166">
        <f t="shared" ref="I59:I99" si="2">G59+H59</f>
        <v>0</v>
      </c>
      <c r="J59" s="167">
        <f t="shared" ref="J59:J99" si="3">IFERROR(I59/F59,0)</f>
        <v>0</v>
      </c>
      <c r="K59" s="166">
        <f t="shared" ref="K59:K99" si="4">IFERROR(F59-I59,"")</f>
        <v>0</v>
      </c>
      <c r="L59" s="166" t="str">
        <f t="shared" si="0"/>
        <v/>
      </c>
      <c r="M59" s="165"/>
      <c r="N59" s="166">
        <f>SUM('Pay App 1:Pay App 6'!L59)+SUM('Pay App 1:Pay App 6'!M59)</f>
        <v>0</v>
      </c>
      <c r="O59" s="166">
        <f t="shared" si="1"/>
        <v>0</v>
      </c>
    </row>
    <row r="60" spans="1:17" ht="11.25" customHeight="1" x14ac:dyDescent="0.25">
      <c r="A60" s="163">
        <v>4</v>
      </c>
      <c r="B60" s="185" t="str">
        <f>'Pay App 1'!B60</f>
        <v>01 13 41</v>
      </c>
      <c r="C60" s="190" t="str">
        <f>'Pay App 1'!C60</f>
        <v>Temp. Scaffolding and Platforms</v>
      </c>
      <c r="D60" s="166">
        <f>'Pay App 1'!D60</f>
        <v>0</v>
      </c>
      <c r="E60" s="166">
        <f>VLOOKUP(B60,'Graph Data'!$N$2:$BW$88,8,FALSE)</f>
        <v>0</v>
      </c>
      <c r="F60" s="166">
        <f>IFERROR(E60+'Pay App 5'!F60,"")</f>
        <v>0</v>
      </c>
      <c r="G60" s="166">
        <f>SUM('Pay App 1:Pay App 5'!H60)</f>
        <v>0</v>
      </c>
      <c r="H60" s="165"/>
      <c r="I60" s="166">
        <f t="shared" si="2"/>
        <v>0</v>
      </c>
      <c r="J60" s="167">
        <f t="shared" si="3"/>
        <v>0</v>
      </c>
      <c r="K60" s="166">
        <f t="shared" si="4"/>
        <v>0</v>
      </c>
      <c r="L60" s="166" t="str">
        <f t="shared" si="0"/>
        <v/>
      </c>
      <c r="M60" s="165"/>
      <c r="N60" s="166">
        <f>SUM('Pay App 1:Pay App 6'!L60)+SUM('Pay App 1:Pay App 6'!M60)</f>
        <v>0</v>
      </c>
      <c r="O60" s="166">
        <f t="shared" si="1"/>
        <v>0</v>
      </c>
    </row>
    <row r="61" spans="1:17" ht="11.25" customHeight="1" x14ac:dyDescent="0.25">
      <c r="A61" s="163">
        <v>5</v>
      </c>
      <c r="B61" s="185" t="str">
        <f>'Pay App 1'!B61</f>
        <v>01 13 60</v>
      </c>
      <c r="C61" s="190" t="str">
        <f>'Pay App 1'!C61</f>
        <v>SWPPP</v>
      </c>
      <c r="D61" s="166">
        <f>'Pay App 1'!D61</f>
        <v>0</v>
      </c>
      <c r="E61" s="166">
        <f>VLOOKUP(B61,'Graph Data'!$N$2:$BW$88,8,FALSE)</f>
        <v>0</v>
      </c>
      <c r="F61" s="166">
        <f>IFERROR(E61+'Pay App 5'!F61,"")</f>
        <v>0</v>
      </c>
      <c r="G61" s="166">
        <f>SUM('Pay App 1:Pay App 5'!H61)</f>
        <v>0</v>
      </c>
      <c r="H61" s="165"/>
      <c r="I61" s="166">
        <f t="shared" si="2"/>
        <v>0</v>
      </c>
      <c r="J61" s="167">
        <f t="shared" si="3"/>
        <v>0</v>
      </c>
      <c r="K61" s="166">
        <f t="shared" si="4"/>
        <v>0</v>
      </c>
      <c r="L61" s="166" t="str">
        <f t="shared" si="0"/>
        <v/>
      </c>
      <c r="M61" s="165"/>
      <c r="N61" s="166">
        <f>SUM('Pay App 1:Pay App 6'!L61)+SUM('Pay App 1:Pay App 6'!M61)</f>
        <v>0</v>
      </c>
      <c r="O61" s="166">
        <f t="shared" si="1"/>
        <v>0</v>
      </c>
      <c r="Q61" s="27"/>
    </row>
    <row r="62" spans="1:17" ht="11.25" customHeight="1" x14ac:dyDescent="0.25">
      <c r="A62" s="163">
        <v>6</v>
      </c>
      <c r="B62" s="185" t="str">
        <f>'Pay App 1'!B62</f>
        <v>01 19 70</v>
      </c>
      <c r="C62" s="190" t="str">
        <f>'Pay App 1'!C62</f>
        <v>Construction Cranes and Hoists</v>
      </c>
      <c r="D62" s="166">
        <f>'Pay App 1'!D62</f>
        <v>0</v>
      </c>
      <c r="E62" s="166">
        <f>VLOOKUP(B62,'Graph Data'!$N$2:$BW$88,8,FALSE)</f>
        <v>0</v>
      </c>
      <c r="F62" s="166">
        <f>IFERROR(E62+'Pay App 5'!F62,"")</f>
        <v>0</v>
      </c>
      <c r="G62" s="166">
        <f>SUM('Pay App 1:Pay App 5'!H62)</f>
        <v>0</v>
      </c>
      <c r="H62" s="165"/>
      <c r="I62" s="166">
        <f t="shared" si="2"/>
        <v>0</v>
      </c>
      <c r="J62" s="167">
        <f t="shared" si="3"/>
        <v>0</v>
      </c>
      <c r="K62" s="166">
        <f t="shared" si="4"/>
        <v>0</v>
      </c>
      <c r="L62" s="166" t="str">
        <f t="shared" si="0"/>
        <v/>
      </c>
      <c r="M62" s="165"/>
      <c r="N62" s="166">
        <f>SUM('Pay App 1:Pay App 6'!L62)+SUM('Pay App 1:Pay App 6'!M62)</f>
        <v>0</v>
      </c>
      <c r="O62" s="166">
        <f t="shared" si="1"/>
        <v>0</v>
      </c>
    </row>
    <row r="63" spans="1:17" ht="11.25" customHeight="1" x14ac:dyDescent="0.25">
      <c r="A63" s="163">
        <v>7</v>
      </c>
      <c r="B63" s="185" t="str">
        <f>'Pay App 1'!B63</f>
        <v>01 31 00</v>
      </c>
      <c r="C63" s="190" t="str">
        <f>'Pay App 1'!C63</f>
        <v>Contractor's Supervision</v>
      </c>
      <c r="D63" s="166">
        <f>'Pay App 1'!D63</f>
        <v>0</v>
      </c>
      <c r="E63" s="166">
        <f>VLOOKUP(B63,'Graph Data'!$N$2:$BW$88,8,FALSE)</f>
        <v>0</v>
      </c>
      <c r="F63" s="166">
        <f>IFERROR(E63+'Pay App 5'!F63,"")</f>
        <v>0</v>
      </c>
      <c r="G63" s="166">
        <f>SUM('Pay App 1:Pay App 5'!H63)</f>
        <v>0</v>
      </c>
      <c r="H63" s="165"/>
      <c r="I63" s="166">
        <f t="shared" si="2"/>
        <v>0</v>
      </c>
      <c r="J63" s="167">
        <f t="shared" si="3"/>
        <v>0</v>
      </c>
      <c r="K63" s="166">
        <f t="shared" si="4"/>
        <v>0</v>
      </c>
      <c r="L63" s="166" t="str">
        <f t="shared" si="0"/>
        <v/>
      </c>
      <c r="M63" s="165"/>
      <c r="N63" s="166">
        <f>SUM('Pay App 1:Pay App 6'!L63)+SUM('Pay App 1:Pay App 6'!M63)</f>
        <v>0</v>
      </c>
      <c r="O63" s="166">
        <f t="shared" si="1"/>
        <v>0</v>
      </c>
    </row>
    <row r="64" spans="1:17" ht="11.25" customHeight="1" x14ac:dyDescent="0.25">
      <c r="A64" s="163">
        <v>8</v>
      </c>
      <c r="B64" s="185" t="str">
        <f>'Pay App 1'!B64</f>
        <v>01 32 00</v>
      </c>
      <c r="C64" s="190" t="str">
        <f>'Pay App 1'!C64</f>
        <v>General Liability Insurance</v>
      </c>
      <c r="D64" s="166">
        <f>'Pay App 1'!D64</f>
        <v>0</v>
      </c>
      <c r="E64" s="166">
        <f>VLOOKUP(B64,'Graph Data'!$N$2:$BW$88,8,FALSE)</f>
        <v>0</v>
      </c>
      <c r="F64" s="166">
        <f>IFERROR(E64+'Pay App 5'!F64,"")</f>
        <v>0</v>
      </c>
      <c r="G64" s="166">
        <f>SUM('Pay App 1:Pay App 5'!H64)</f>
        <v>0</v>
      </c>
      <c r="H64" s="165"/>
      <c r="I64" s="166">
        <f t="shared" si="2"/>
        <v>0</v>
      </c>
      <c r="J64" s="167">
        <f t="shared" si="3"/>
        <v>0</v>
      </c>
      <c r="K64" s="166">
        <f t="shared" si="4"/>
        <v>0</v>
      </c>
      <c r="L64" s="166" t="str">
        <f t="shared" si="0"/>
        <v/>
      </c>
      <c r="M64" s="165"/>
      <c r="N64" s="166">
        <f>SUM('Pay App 1:Pay App 6'!L64)+SUM('Pay App 1:Pay App 6'!M64)</f>
        <v>0</v>
      </c>
      <c r="O64" s="166">
        <f t="shared" si="1"/>
        <v>0</v>
      </c>
    </row>
    <row r="65" spans="1:18" ht="11.25" customHeight="1" x14ac:dyDescent="0.25">
      <c r="A65" s="163">
        <v>9</v>
      </c>
      <c r="B65" s="185" t="str">
        <f>'Pay App 1'!B65</f>
        <v>01 33 00</v>
      </c>
      <c r="C65" s="190" t="str">
        <f>'Pay App 1'!C65</f>
        <v xml:space="preserve">Performance &amp; Payment Bond  </v>
      </c>
      <c r="D65" s="166">
        <f>'Pay App 1'!D65</f>
        <v>0</v>
      </c>
      <c r="E65" s="166">
        <f>VLOOKUP(B65,'Graph Data'!$N$2:$BW$88,8,FALSE)</f>
        <v>0</v>
      </c>
      <c r="F65" s="166">
        <f>IFERROR(E65+'Pay App 5'!F65,"")</f>
        <v>0</v>
      </c>
      <c r="G65" s="166">
        <f>SUM('Pay App 1:Pay App 5'!H65)</f>
        <v>0</v>
      </c>
      <c r="H65" s="165"/>
      <c r="I65" s="166">
        <f t="shared" si="2"/>
        <v>0</v>
      </c>
      <c r="J65" s="167">
        <f t="shared" si="3"/>
        <v>0</v>
      </c>
      <c r="K65" s="166">
        <f t="shared" si="4"/>
        <v>0</v>
      </c>
      <c r="L65" s="166" t="str">
        <f t="shared" si="0"/>
        <v/>
      </c>
      <c r="M65" s="165"/>
      <c r="N65" s="166">
        <f>SUM('Pay App 1:Pay App 6'!L65)+SUM('Pay App 1:Pay App 6'!M65)</f>
        <v>0</v>
      </c>
      <c r="O65" s="166">
        <f t="shared" si="1"/>
        <v>0</v>
      </c>
    </row>
    <row r="66" spans="1:18" ht="11.25" customHeight="1" x14ac:dyDescent="0.25">
      <c r="A66" s="163">
        <v>10</v>
      </c>
      <c r="B66" s="185" t="str">
        <f>'Pay App 1'!B66</f>
        <v>01 34 00</v>
      </c>
      <c r="C66" s="190" t="str">
        <f>'Pay App 1'!C66</f>
        <v>Subcontractor Default Insurance</v>
      </c>
      <c r="D66" s="166">
        <f>'Pay App 1'!D66</f>
        <v>0</v>
      </c>
      <c r="E66" s="166">
        <f>VLOOKUP(B66,'Graph Data'!$N$2:$BW$88,8,FALSE)</f>
        <v>0</v>
      </c>
      <c r="F66" s="166">
        <f>IFERROR(E66+'Pay App 5'!F66,"")</f>
        <v>0</v>
      </c>
      <c r="G66" s="166">
        <f>SUM('Pay App 1:Pay App 5'!H66)</f>
        <v>0</v>
      </c>
      <c r="H66" s="165"/>
      <c r="I66" s="166">
        <f t="shared" si="2"/>
        <v>0</v>
      </c>
      <c r="J66" s="167">
        <f t="shared" si="3"/>
        <v>0</v>
      </c>
      <c r="K66" s="166">
        <f t="shared" si="4"/>
        <v>0</v>
      </c>
      <c r="L66" s="166" t="str">
        <f t="shared" si="0"/>
        <v/>
      </c>
      <c r="M66" s="165"/>
      <c r="N66" s="166">
        <f>SUM('Pay App 1:Pay App 6'!L66)+SUM('Pay App 1:Pay App 6'!M66)</f>
        <v>0</v>
      </c>
      <c r="O66" s="166">
        <f t="shared" si="1"/>
        <v>0</v>
      </c>
    </row>
    <row r="67" spans="1:18" ht="11.25" customHeight="1" x14ac:dyDescent="0.25">
      <c r="A67" s="163">
        <v>11</v>
      </c>
      <c r="B67" s="185" t="str">
        <f>'Pay App 1'!B67</f>
        <v>01 35 00</v>
      </c>
      <c r="C67" s="190" t="str">
        <f>'Pay App 1'!C67</f>
        <v>Construction Management Fee</v>
      </c>
      <c r="D67" s="166">
        <f>'Pay App 1'!D67</f>
        <v>0</v>
      </c>
      <c r="E67" s="166">
        <f>VLOOKUP(B67,'Graph Data'!$N$2:$BW$88,8,FALSE)</f>
        <v>0</v>
      </c>
      <c r="F67" s="166">
        <f>IFERROR(E67+'Pay App 5'!F67,"")</f>
        <v>0</v>
      </c>
      <c r="G67" s="166">
        <f>SUM('Pay App 1:Pay App 5'!H67)</f>
        <v>0</v>
      </c>
      <c r="H67" s="165"/>
      <c r="I67" s="166">
        <f t="shared" si="2"/>
        <v>0</v>
      </c>
      <c r="J67" s="167">
        <f t="shared" si="3"/>
        <v>0</v>
      </c>
      <c r="K67" s="166">
        <f t="shared" si="4"/>
        <v>0</v>
      </c>
      <c r="L67" s="166" t="str">
        <f t="shared" si="0"/>
        <v/>
      </c>
      <c r="M67" s="165"/>
      <c r="N67" s="166">
        <f>SUM('Pay App 1:Pay App 6'!L67)+SUM('Pay App 1:Pay App 6'!M67)</f>
        <v>0</v>
      </c>
      <c r="O67" s="166">
        <f t="shared" si="1"/>
        <v>0</v>
      </c>
    </row>
    <row r="68" spans="1:18" ht="11.25" customHeight="1" x14ac:dyDescent="0.25">
      <c r="A68" s="163">
        <v>12</v>
      </c>
      <c r="B68" s="185" t="str">
        <f>'Pay App 1'!B68</f>
        <v>01 36 00</v>
      </c>
      <c r="C68" s="190" t="str">
        <f>'Pay App 1'!C68</f>
        <v>Contingency</v>
      </c>
      <c r="D68" s="166">
        <f>'Pay App 1'!D68</f>
        <v>0</v>
      </c>
      <c r="E68" s="166">
        <f>VLOOKUP(B68,'Graph Data'!$N$2:$BW$88,8,FALSE)</f>
        <v>0</v>
      </c>
      <c r="F68" s="166">
        <f>IFERROR(E68+'Pay App 5'!F68,"")</f>
        <v>0</v>
      </c>
      <c r="G68" s="166">
        <f>SUM('Pay App 1:Pay App 5'!H68)</f>
        <v>0</v>
      </c>
      <c r="H68" s="165"/>
      <c r="I68" s="166">
        <f t="shared" si="2"/>
        <v>0</v>
      </c>
      <c r="J68" s="167">
        <f t="shared" si="3"/>
        <v>0</v>
      </c>
      <c r="K68" s="166">
        <f t="shared" si="4"/>
        <v>0</v>
      </c>
      <c r="L68" s="166" t="str">
        <f t="shared" si="0"/>
        <v/>
      </c>
      <c r="M68" s="165"/>
      <c r="N68" s="166">
        <f>SUM('Pay App 1:Pay App 6'!L68)+SUM('Pay App 1:Pay App 6'!M68)</f>
        <v>0</v>
      </c>
      <c r="O68" s="166">
        <f t="shared" si="1"/>
        <v>0</v>
      </c>
    </row>
    <row r="69" spans="1:18" ht="11.25" customHeight="1" x14ac:dyDescent="0.25">
      <c r="A69" s="163">
        <v>13</v>
      </c>
      <c r="B69" s="185" t="str">
        <f>'Pay App 1'!B69</f>
        <v>01 37 00</v>
      </c>
      <c r="C69" s="190" t="str">
        <f>'Pay App 1'!C69</f>
        <v>Weather Allowance (All Trades)</v>
      </c>
      <c r="D69" s="166">
        <f>'Pay App 1'!D69</f>
        <v>0</v>
      </c>
      <c r="E69" s="166">
        <f>VLOOKUP(B69,'Graph Data'!$N$2:$BW$88,8,FALSE)</f>
        <v>0</v>
      </c>
      <c r="F69" s="166">
        <f>IFERROR(E69+'Pay App 5'!F69,"")</f>
        <v>0</v>
      </c>
      <c r="G69" s="166">
        <f>SUM('Pay App 1:Pay App 5'!H69)</f>
        <v>0</v>
      </c>
      <c r="H69" s="165"/>
      <c r="I69" s="166">
        <f t="shared" si="2"/>
        <v>0</v>
      </c>
      <c r="J69" s="167">
        <f t="shared" si="3"/>
        <v>0</v>
      </c>
      <c r="K69" s="166">
        <f t="shared" si="4"/>
        <v>0</v>
      </c>
      <c r="L69" s="166" t="str">
        <f t="shared" si="0"/>
        <v/>
      </c>
      <c r="M69" s="165"/>
      <c r="N69" s="166">
        <f>SUM('Pay App 1:Pay App 6'!L69)+SUM('Pay App 1:Pay App 6'!M69)</f>
        <v>0</v>
      </c>
      <c r="O69" s="166">
        <f t="shared" si="1"/>
        <v>0</v>
      </c>
    </row>
    <row r="70" spans="1:18" ht="11.25" customHeight="1" x14ac:dyDescent="0.25">
      <c r="A70" s="163">
        <v>14</v>
      </c>
      <c r="B70" s="185" t="str">
        <f>'Pay App 1'!B70</f>
        <v>01 74 23</v>
      </c>
      <c r="C70" s="190" t="str">
        <f>'Pay App 1'!C70</f>
        <v>Cleaning (Final)</v>
      </c>
      <c r="D70" s="166">
        <f>'Pay App 1'!D70</f>
        <v>0</v>
      </c>
      <c r="E70" s="166">
        <f>VLOOKUP(B70,'Graph Data'!$N$2:$BW$88,8,FALSE)</f>
        <v>0</v>
      </c>
      <c r="F70" s="166">
        <f>IFERROR(E70+'Pay App 5'!F70,"")</f>
        <v>0</v>
      </c>
      <c r="G70" s="166">
        <f>SUM('Pay App 1:Pay App 5'!H70)</f>
        <v>0</v>
      </c>
      <c r="H70" s="165"/>
      <c r="I70" s="166">
        <f t="shared" si="2"/>
        <v>0</v>
      </c>
      <c r="J70" s="167">
        <f t="shared" si="3"/>
        <v>0</v>
      </c>
      <c r="K70" s="166">
        <f t="shared" si="4"/>
        <v>0</v>
      </c>
      <c r="L70" s="166" t="str">
        <f t="shared" si="0"/>
        <v/>
      </c>
      <c r="M70" s="165"/>
      <c r="N70" s="166">
        <f>SUM('Pay App 1:Pay App 6'!L70)+SUM('Pay App 1:Pay App 6'!M70)</f>
        <v>0</v>
      </c>
      <c r="O70" s="166">
        <f t="shared" si="1"/>
        <v>0</v>
      </c>
    </row>
    <row r="71" spans="1:18" ht="11.25" customHeight="1" x14ac:dyDescent="0.25">
      <c r="A71" s="163">
        <v>15</v>
      </c>
      <c r="B71" s="186" t="str">
        <f>'Pay App 1'!B71</f>
        <v>02 21 00</v>
      </c>
      <c r="C71" s="191" t="str">
        <f>'Pay App 1'!C71</f>
        <v>Survey/Engineering</v>
      </c>
      <c r="D71" s="166">
        <f>'Pay App 1'!D71</f>
        <v>0</v>
      </c>
      <c r="E71" s="166">
        <f>VLOOKUP(B71,'Graph Data'!$N$2:$BW$88,8,FALSE)</f>
        <v>0</v>
      </c>
      <c r="F71" s="166">
        <f>IFERROR(E71+'Pay App 5'!F71,"")</f>
        <v>0</v>
      </c>
      <c r="G71" s="166">
        <f>SUM('Pay App 1:Pay App 5'!H71)</f>
        <v>0</v>
      </c>
      <c r="H71" s="165"/>
      <c r="I71" s="166">
        <f t="shared" si="2"/>
        <v>0</v>
      </c>
      <c r="J71" s="167">
        <f t="shared" si="3"/>
        <v>0</v>
      </c>
      <c r="K71" s="166">
        <f t="shared" si="4"/>
        <v>0</v>
      </c>
      <c r="L71" s="166" t="str">
        <f t="shared" si="0"/>
        <v/>
      </c>
      <c r="M71" s="165"/>
      <c r="N71" s="166">
        <f>SUM('Pay App 1:Pay App 6'!L71)+SUM('Pay App 1:Pay App 6'!M71)</f>
        <v>0</v>
      </c>
      <c r="O71" s="166">
        <f t="shared" si="1"/>
        <v>0</v>
      </c>
      <c r="R71" s="29"/>
    </row>
    <row r="72" spans="1:18" ht="11.25" customHeight="1" x14ac:dyDescent="0.25">
      <c r="A72" s="163">
        <v>16</v>
      </c>
      <c r="B72" s="186" t="str">
        <f>'Pay App 1'!B72</f>
        <v>02 41 00</v>
      </c>
      <c r="C72" s="191" t="str">
        <f>'Pay App 1'!C72</f>
        <v>Demolition</v>
      </c>
      <c r="D72" s="166">
        <f>'Pay App 1'!D72</f>
        <v>0</v>
      </c>
      <c r="E72" s="166">
        <f>VLOOKUP(B72,'Graph Data'!$N$2:$BW$88,8,FALSE)</f>
        <v>0</v>
      </c>
      <c r="F72" s="166">
        <f>IFERROR(E72+'Pay App 5'!F72,"")</f>
        <v>0</v>
      </c>
      <c r="G72" s="166">
        <f>SUM('Pay App 1:Pay App 5'!H72)</f>
        <v>0</v>
      </c>
      <c r="H72" s="165"/>
      <c r="I72" s="166">
        <f t="shared" si="2"/>
        <v>0</v>
      </c>
      <c r="J72" s="167">
        <f t="shared" si="3"/>
        <v>0</v>
      </c>
      <c r="K72" s="166">
        <f t="shared" si="4"/>
        <v>0</v>
      </c>
      <c r="L72" s="166" t="str">
        <f t="shared" si="0"/>
        <v/>
      </c>
      <c r="M72" s="165"/>
      <c r="N72" s="166">
        <f>SUM('Pay App 1:Pay App 6'!L72)+SUM('Pay App 1:Pay App 6'!M72)</f>
        <v>0</v>
      </c>
      <c r="O72" s="166">
        <f t="shared" si="1"/>
        <v>0</v>
      </c>
      <c r="R72" s="29"/>
    </row>
    <row r="73" spans="1:18" ht="11.25" customHeight="1" x14ac:dyDescent="0.25">
      <c r="A73" s="163">
        <v>17</v>
      </c>
      <c r="B73" s="186" t="str">
        <f>'Pay App 1'!B73</f>
        <v>02 82 00</v>
      </c>
      <c r="C73" s="191" t="str">
        <f>'Pay App 1'!C73</f>
        <v>Asbestos Abatement</v>
      </c>
      <c r="D73" s="166">
        <f>'Pay App 1'!D73</f>
        <v>0</v>
      </c>
      <c r="E73" s="166">
        <f>VLOOKUP(B73,'Graph Data'!$N$2:$BW$88,8,FALSE)</f>
        <v>0</v>
      </c>
      <c r="F73" s="166">
        <f>IFERROR(E73+'Pay App 5'!F73,"")</f>
        <v>0</v>
      </c>
      <c r="G73" s="166">
        <f>SUM('Pay App 1:Pay App 5'!H73)</f>
        <v>0</v>
      </c>
      <c r="H73" s="165"/>
      <c r="I73" s="166">
        <f t="shared" si="2"/>
        <v>0</v>
      </c>
      <c r="J73" s="167">
        <f t="shared" si="3"/>
        <v>0</v>
      </c>
      <c r="K73" s="166">
        <f t="shared" si="4"/>
        <v>0</v>
      </c>
      <c r="L73" s="166" t="str">
        <f t="shared" si="0"/>
        <v/>
      </c>
      <c r="M73" s="165"/>
      <c r="N73" s="166">
        <f>SUM('Pay App 1:Pay App 6'!L73)+SUM('Pay App 1:Pay App 6'!M73)</f>
        <v>0</v>
      </c>
      <c r="O73" s="166">
        <f t="shared" si="1"/>
        <v>0</v>
      </c>
    </row>
    <row r="74" spans="1:18" ht="11.25" customHeight="1" x14ac:dyDescent="0.25">
      <c r="A74" s="163">
        <v>18</v>
      </c>
      <c r="B74" s="187" t="str">
        <f>'Pay App 1'!B74</f>
        <v>03 00 00</v>
      </c>
      <c r="C74" s="192" t="str">
        <f>'Pay App 1'!C74</f>
        <v>Building Concrete</v>
      </c>
      <c r="D74" s="166">
        <f>'Pay App 1'!D74</f>
        <v>0</v>
      </c>
      <c r="E74" s="166">
        <f>VLOOKUP(B74,'Graph Data'!$N$2:$BW$88,8,FALSE)</f>
        <v>0</v>
      </c>
      <c r="F74" s="166">
        <f>IFERROR(E74+'Pay App 5'!F74,"")</f>
        <v>0</v>
      </c>
      <c r="G74" s="166">
        <f>SUM('Pay App 1:Pay App 5'!H74)</f>
        <v>0</v>
      </c>
      <c r="H74" s="165"/>
      <c r="I74" s="166">
        <f t="shared" si="2"/>
        <v>0</v>
      </c>
      <c r="J74" s="167">
        <f t="shared" si="3"/>
        <v>0</v>
      </c>
      <c r="K74" s="166">
        <f t="shared" si="4"/>
        <v>0</v>
      </c>
      <c r="L74" s="166" t="str">
        <f t="shared" si="0"/>
        <v/>
      </c>
      <c r="M74" s="165"/>
      <c r="N74" s="166">
        <f>SUM('Pay App 1:Pay App 6'!L74)+SUM('Pay App 1:Pay App 6'!M74)</f>
        <v>0</v>
      </c>
      <c r="O74" s="166">
        <f t="shared" si="1"/>
        <v>0</v>
      </c>
    </row>
    <row r="75" spans="1:18" ht="11.25" customHeight="1" x14ac:dyDescent="0.25">
      <c r="A75" s="163">
        <v>19</v>
      </c>
      <c r="B75" s="187" t="str">
        <f>'Pay App 1'!B75</f>
        <v>03 20 00</v>
      </c>
      <c r="C75" s="192" t="str">
        <f>'Pay App 1'!C75</f>
        <v>Building Concrete Reinforcing</v>
      </c>
      <c r="D75" s="166">
        <f>'Pay App 1'!D75</f>
        <v>0</v>
      </c>
      <c r="E75" s="166">
        <f>VLOOKUP(B75,'Graph Data'!$N$2:$BW$88,8,FALSE)</f>
        <v>0</v>
      </c>
      <c r="F75" s="166">
        <f>IFERROR(E75+'Pay App 5'!F75,"")</f>
        <v>0</v>
      </c>
      <c r="G75" s="166">
        <f>SUM('Pay App 1:Pay App 5'!H75)</f>
        <v>0</v>
      </c>
      <c r="H75" s="165"/>
      <c r="I75" s="166">
        <f t="shared" si="2"/>
        <v>0</v>
      </c>
      <c r="J75" s="167">
        <f t="shared" si="3"/>
        <v>0</v>
      </c>
      <c r="K75" s="166">
        <f t="shared" si="4"/>
        <v>0</v>
      </c>
      <c r="L75" s="166" t="str">
        <f t="shared" si="0"/>
        <v/>
      </c>
      <c r="M75" s="165"/>
      <c r="N75" s="166">
        <f>SUM('Pay App 1:Pay App 6'!L75)+SUM('Pay App 1:Pay App 6'!M75)</f>
        <v>0</v>
      </c>
      <c r="O75" s="166">
        <f t="shared" si="1"/>
        <v>0</v>
      </c>
    </row>
    <row r="76" spans="1:18" ht="11.25" customHeight="1" x14ac:dyDescent="0.25">
      <c r="A76" s="163">
        <v>20</v>
      </c>
      <c r="B76" s="187" t="str">
        <f>'Pay App 1'!B76</f>
        <v>03 40 00</v>
      </c>
      <c r="C76" s="192" t="str">
        <f>'Pay App 1'!C76</f>
        <v>Precast</v>
      </c>
      <c r="D76" s="166">
        <f>'Pay App 1'!D76</f>
        <v>0</v>
      </c>
      <c r="E76" s="166">
        <f>VLOOKUP(B76,'Graph Data'!$N$2:$BW$88,8,FALSE)</f>
        <v>0</v>
      </c>
      <c r="F76" s="166">
        <f>IFERROR(E76+'Pay App 5'!F76,"")</f>
        <v>0</v>
      </c>
      <c r="G76" s="166">
        <f>SUM('Pay App 1:Pay App 5'!H76)</f>
        <v>0</v>
      </c>
      <c r="H76" s="165"/>
      <c r="I76" s="166">
        <f t="shared" si="2"/>
        <v>0</v>
      </c>
      <c r="J76" s="167">
        <f t="shared" si="3"/>
        <v>0</v>
      </c>
      <c r="K76" s="166">
        <f t="shared" si="4"/>
        <v>0</v>
      </c>
      <c r="L76" s="166" t="str">
        <f t="shared" si="0"/>
        <v/>
      </c>
      <c r="M76" s="165"/>
      <c r="N76" s="166">
        <f>SUM('Pay App 1:Pay App 6'!L76)+SUM('Pay App 1:Pay App 6'!M76)</f>
        <v>0</v>
      </c>
      <c r="O76" s="166">
        <f t="shared" si="1"/>
        <v>0</v>
      </c>
    </row>
    <row r="77" spans="1:18" ht="11.25" customHeight="1" x14ac:dyDescent="0.25">
      <c r="A77" s="163">
        <v>21</v>
      </c>
      <c r="B77" s="188" t="str">
        <f>'Pay App 1'!B77</f>
        <v>04 00 00</v>
      </c>
      <c r="C77" s="193" t="str">
        <f>'Pay App 1'!C77</f>
        <v>Masonry</v>
      </c>
      <c r="D77" s="166">
        <f>'Pay App 1'!D77</f>
        <v>0</v>
      </c>
      <c r="E77" s="166">
        <f>VLOOKUP(B77,'Graph Data'!$N$2:$BW$88,8,FALSE)</f>
        <v>0</v>
      </c>
      <c r="F77" s="166">
        <f>IFERROR(E77+'Pay App 5'!F77,"")</f>
        <v>0</v>
      </c>
      <c r="G77" s="166">
        <f>SUM('Pay App 1:Pay App 5'!H77)</f>
        <v>0</v>
      </c>
      <c r="H77" s="165"/>
      <c r="I77" s="166">
        <f t="shared" si="2"/>
        <v>0</v>
      </c>
      <c r="J77" s="167">
        <f t="shared" si="3"/>
        <v>0</v>
      </c>
      <c r="K77" s="166">
        <f t="shared" si="4"/>
        <v>0</v>
      </c>
      <c r="L77" s="166" t="str">
        <f t="shared" si="0"/>
        <v/>
      </c>
      <c r="M77" s="165"/>
      <c r="N77" s="166">
        <f>SUM('Pay App 1:Pay App 6'!L77)+SUM('Pay App 1:Pay App 6'!M77)</f>
        <v>0</v>
      </c>
      <c r="O77" s="166">
        <f t="shared" si="1"/>
        <v>0</v>
      </c>
    </row>
    <row r="78" spans="1:18" ht="11.25" customHeight="1" x14ac:dyDescent="0.25">
      <c r="A78" s="163">
        <v>22</v>
      </c>
      <c r="B78" s="188" t="str">
        <f>'Pay App 1'!B78</f>
        <v>04 05 19</v>
      </c>
      <c r="C78" s="193" t="str">
        <f>'Pay App 1'!C78</f>
        <v>Masonry Reinforcing</v>
      </c>
      <c r="D78" s="166">
        <f>'Pay App 1'!D78</f>
        <v>0</v>
      </c>
      <c r="E78" s="166">
        <f>VLOOKUP(B78,'Graph Data'!$N$2:$BW$88,8,FALSE)</f>
        <v>0</v>
      </c>
      <c r="F78" s="166">
        <f>IFERROR(E78+'Pay App 5'!F78,"")</f>
        <v>0</v>
      </c>
      <c r="G78" s="166">
        <f>SUM('Pay App 1:Pay App 5'!H78)</f>
        <v>0</v>
      </c>
      <c r="H78" s="165"/>
      <c r="I78" s="166">
        <f t="shared" si="2"/>
        <v>0</v>
      </c>
      <c r="J78" s="167">
        <f t="shared" si="3"/>
        <v>0</v>
      </c>
      <c r="K78" s="166">
        <f t="shared" si="4"/>
        <v>0</v>
      </c>
      <c r="L78" s="166" t="str">
        <f t="shared" si="0"/>
        <v/>
      </c>
      <c r="M78" s="165"/>
      <c r="N78" s="166">
        <f>SUM('Pay App 1:Pay App 6'!L78)+SUM('Pay App 1:Pay App 6'!M78)</f>
        <v>0</v>
      </c>
      <c r="O78" s="166">
        <f t="shared" si="1"/>
        <v>0</v>
      </c>
    </row>
    <row r="79" spans="1:18" ht="11.25" customHeight="1" x14ac:dyDescent="0.25">
      <c r="A79" s="163">
        <v>23</v>
      </c>
      <c r="B79" s="189" t="str">
        <f>'Pay App 1'!B79</f>
        <v>05 10 00</v>
      </c>
      <c r="C79" s="194" t="str">
        <f>'Pay App 1'!C79</f>
        <v>Structural Steel/Misc. Steel Fab</v>
      </c>
      <c r="D79" s="166">
        <f>'Pay App 1'!D79</f>
        <v>0</v>
      </c>
      <c r="E79" s="166">
        <f>VLOOKUP(B79,'Graph Data'!$N$2:$BW$88,8,FALSE)</f>
        <v>0</v>
      </c>
      <c r="F79" s="166">
        <f>IFERROR(E79+'Pay App 5'!F79,"")</f>
        <v>0</v>
      </c>
      <c r="G79" s="166">
        <f>SUM('Pay App 1:Pay App 5'!H79)</f>
        <v>0</v>
      </c>
      <c r="H79" s="165"/>
      <c r="I79" s="166">
        <f t="shared" si="2"/>
        <v>0</v>
      </c>
      <c r="J79" s="167">
        <f t="shared" si="3"/>
        <v>0</v>
      </c>
      <c r="K79" s="166">
        <f t="shared" si="4"/>
        <v>0</v>
      </c>
      <c r="L79" s="166" t="str">
        <f t="shared" si="0"/>
        <v/>
      </c>
      <c r="M79" s="165"/>
      <c r="N79" s="166">
        <f>SUM('Pay App 1:Pay App 6'!L79)+SUM('Pay App 1:Pay App 6'!M79)</f>
        <v>0</v>
      </c>
      <c r="O79" s="166">
        <f t="shared" si="1"/>
        <v>0</v>
      </c>
    </row>
    <row r="80" spans="1:18" ht="11.25" customHeight="1" x14ac:dyDescent="0.25">
      <c r="A80" s="163">
        <v>24</v>
      </c>
      <c r="B80" s="189" t="str">
        <f>'Pay App 1'!B80</f>
        <v>05 20 00</v>
      </c>
      <c r="C80" s="194" t="str">
        <f>'Pay App 1'!C80</f>
        <v>Joists &amp; Deck</v>
      </c>
      <c r="D80" s="166">
        <f>'Pay App 1'!D80</f>
        <v>0</v>
      </c>
      <c r="E80" s="166">
        <f>VLOOKUP(B80,'Graph Data'!$N$2:$BW$88,8,FALSE)</f>
        <v>0</v>
      </c>
      <c r="F80" s="166">
        <f>IFERROR(E80+'Pay App 5'!F80,"")</f>
        <v>0</v>
      </c>
      <c r="G80" s="166">
        <f>SUM('Pay App 1:Pay App 5'!H80)</f>
        <v>0</v>
      </c>
      <c r="H80" s="165"/>
      <c r="I80" s="166">
        <f t="shared" si="2"/>
        <v>0</v>
      </c>
      <c r="J80" s="167">
        <f t="shared" si="3"/>
        <v>0</v>
      </c>
      <c r="K80" s="166">
        <f t="shared" si="4"/>
        <v>0</v>
      </c>
      <c r="L80" s="166" t="str">
        <f t="shared" si="0"/>
        <v/>
      </c>
      <c r="M80" s="165"/>
      <c r="N80" s="166">
        <f>SUM('Pay App 1:Pay App 6'!L80)+SUM('Pay App 1:Pay App 6'!M80)</f>
        <v>0</v>
      </c>
      <c r="O80" s="166">
        <f t="shared" si="1"/>
        <v>0</v>
      </c>
    </row>
    <row r="81" spans="1:15" ht="11.25" customHeight="1" x14ac:dyDescent="0.25">
      <c r="A81" s="163">
        <v>25</v>
      </c>
      <c r="B81" s="189" t="str">
        <f>'Pay App 1'!B81</f>
        <v>05 70 00</v>
      </c>
      <c r="C81" s="194" t="str">
        <f>'Pay App 1'!C81</f>
        <v>Ornamental Metal</v>
      </c>
      <c r="D81" s="166">
        <f>'Pay App 1'!D81</f>
        <v>0</v>
      </c>
      <c r="E81" s="166">
        <f>VLOOKUP(B81,'Graph Data'!$N$2:$BW$88,8,FALSE)</f>
        <v>0</v>
      </c>
      <c r="F81" s="166">
        <f>IFERROR(E81+'Pay App 5'!F81,"")</f>
        <v>0</v>
      </c>
      <c r="G81" s="166">
        <f>SUM('Pay App 1:Pay App 5'!H81)</f>
        <v>0</v>
      </c>
      <c r="H81" s="165"/>
      <c r="I81" s="166">
        <f t="shared" si="2"/>
        <v>0</v>
      </c>
      <c r="J81" s="167">
        <f t="shared" si="3"/>
        <v>0</v>
      </c>
      <c r="K81" s="166">
        <f t="shared" si="4"/>
        <v>0</v>
      </c>
      <c r="L81" s="166" t="str">
        <f t="shared" si="0"/>
        <v/>
      </c>
      <c r="M81" s="165"/>
      <c r="N81" s="166">
        <f>SUM('Pay App 1:Pay App 6'!L81)+SUM('Pay App 1:Pay App 6'!M81)</f>
        <v>0</v>
      </c>
      <c r="O81" s="166">
        <f t="shared" si="1"/>
        <v>0</v>
      </c>
    </row>
    <row r="82" spans="1:15" ht="11.25" customHeight="1" x14ac:dyDescent="0.25">
      <c r="A82" s="163">
        <v>26</v>
      </c>
      <c r="B82" s="156" t="str">
        <f>'Pay App 1'!B82</f>
        <v>06 10 00</v>
      </c>
      <c r="C82" s="145" t="str">
        <f>'Pay App 1'!C82</f>
        <v>Rough Carpentry</v>
      </c>
      <c r="D82" s="166">
        <f>'Pay App 1'!D82</f>
        <v>0</v>
      </c>
      <c r="E82" s="166">
        <f>VLOOKUP(B82,'Graph Data'!$N$2:$BW$88,8,FALSE)</f>
        <v>0</v>
      </c>
      <c r="F82" s="166">
        <f>IFERROR(E82+'Pay App 5'!F82,"")</f>
        <v>0</v>
      </c>
      <c r="G82" s="166">
        <f>SUM('Pay App 1:Pay App 5'!H82)</f>
        <v>0</v>
      </c>
      <c r="H82" s="165"/>
      <c r="I82" s="166">
        <f t="shared" si="2"/>
        <v>0</v>
      </c>
      <c r="J82" s="167">
        <f t="shared" si="3"/>
        <v>0</v>
      </c>
      <c r="K82" s="166">
        <f t="shared" si="4"/>
        <v>0</v>
      </c>
      <c r="L82" s="166" t="str">
        <f t="shared" si="0"/>
        <v/>
      </c>
      <c r="M82" s="165"/>
      <c r="N82" s="166">
        <f>SUM('Pay App 1:Pay App 6'!L82)+SUM('Pay App 1:Pay App 6'!M82)</f>
        <v>0</v>
      </c>
      <c r="O82" s="166">
        <f t="shared" si="1"/>
        <v>0</v>
      </c>
    </row>
    <row r="83" spans="1:15" ht="11.25" customHeight="1" x14ac:dyDescent="0.25">
      <c r="A83" s="163">
        <v>27</v>
      </c>
      <c r="B83" s="156" t="str">
        <f>'Pay App 1'!B83</f>
        <v>06 40 00</v>
      </c>
      <c r="C83" s="145" t="str">
        <f>'Pay App 1'!C83</f>
        <v>Arch. Woodwork &amp; Finish Carp.</v>
      </c>
      <c r="D83" s="166">
        <f>'Pay App 1'!D83</f>
        <v>0</v>
      </c>
      <c r="E83" s="166">
        <f>VLOOKUP(B83,'Graph Data'!$N$2:$BW$88,8,FALSE)</f>
        <v>0</v>
      </c>
      <c r="F83" s="166">
        <f>IFERROR(E83+'Pay App 5'!F83,"")</f>
        <v>0</v>
      </c>
      <c r="G83" s="166">
        <f>SUM('Pay App 1:Pay App 5'!H83)</f>
        <v>0</v>
      </c>
      <c r="H83" s="165"/>
      <c r="I83" s="166">
        <f t="shared" si="2"/>
        <v>0</v>
      </c>
      <c r="J83" s="167">
        <f t="shared" si="3"/>
        <v>0</v>
      </c>
      <c r="K83" s="166">
        <f t="shared" si="4"/>
        <v>0</v>
      </c>
      <c r="L83" s="166" t="str">
        <f t="shared" si="0"/>
        <v/>
      </c>
      <c r="M83" s="165"/>
      <c r="N83" s="166">
        <f>SUM('Pay App 1:Pay App 6'!L83)+SUM('Pay App 1:Pay App 6'!M83)</f>
        <v>0</v>
      </c>
      <c r="O83" s="166">
        <f t="shared" si="1"/>
        <v>0</v>
      </c>
    </row>
    <row r="84" spans="1:15" ht="11.25" customHeight="1" x14ac:dyDescent="0.25">
      <c r="A84" s="163">
        <v>28</v>
      </c>
      <c r="B84" s="185" t="str">
        <f>'Pay App 1'!B84</f>
        <v>07 10 00</v>
      </c>
      <c r="C84" s="190" t="str">
        <f>'Pay App 1'!C84</f>
        <v>Waterproofing/Water Repellents</v>
      </c>
      <c r="D84" s="166">
        <f>'Pay App 1'!D84</f>
        <v>0</v>
      </c>
      <c r="E84" s="166">
        <f>VLOOKUP(B84,'Graph Data'!$N$2:$BW$88,8,FALSE)</f>
        <v>0</v>
      </c>
      <c r="F84" s="166">
        <f>IFERROR(E84+'Pay App 5'!F84,"")</f>
        <v>0</v>
      </c>
      <c r="G84" s="166">
        <f>SUM('Pay App 1:Pay App 5'!H84)</f>
        <v>0</v>
      </c>
      <c r="H84" s="165"/>
      <c r="I84" s="166">
        <f t="shared" si="2"/>
        <v>0</v>
      </c>
      <c r="J84" s="167">
        <f t="shared" si="3"/>
        <v>0</v>
      </c>
      <c r="K84" s="166">
        <f t="shared" si="4"/>
        <v>0</v>
      </c>
      <c r="L84" s="166" t="str">
        <f t="shared" si="0"/>
        <v/>
      </c>
      <c r="M84" s="165"/>
      <c r="N84" s="166">
        <f>SUM('Pay App 1:Pay App 6'!L84)+SUM('Pay App 1:Pay App 6'!M84)</f>
        <v>0</v>
      </c>
      <c r="O84" s="166">
        <f t="shared" si="1"/>
        <v>0</v>
      </c>
    </row>
    <row r="85" spans="1:15" ht="11.25" customHeight="1" x14ac:dyDescent="0.25">
      <c r="A85" s="163">
        <v>29</v>
      </c>
      <c r="B85" s="185" t="str">
        <f>'Pay App 1'!B85</f>
        <v>07 20 00</v>
      </c>
      <c r="C85" s="190" t="str">
        <f>'Pay App 1'!C85</f>
        <v>Insulation</v>
      </c>
      <c r="D85" s="166">
        <f>'Pay App 1'!D85</f>
        <v>0</v>
      </c>
      <c r="E85" s="166">
        <f>VLOOKUP(B85,'Graph Data'!$N$2:$BW$88,8,FALSE)</f>
        <v>0</v>
      </c>
      <c r="F85" s="166">
        <f>IFERROR(E85+'Pay App 5'!F85,"")</f>
        <v>0</v>
      </c>
      <c r="G85" s="166">
        <f>SUM('Pay App 1:Pay App 5'!H85)</f>
        <v>0</v>
      </c>
      <c r="H85" s="165"/>
      <c r="I85" s="166">
        <f t="shared" si="2"/>
        <v>0</v>
      </c>
      <c r="J85" s="167">
        <f t="shared" si="3"/>
        <v>0</v>
      </c>
      <c r="K85" s="166">
        <f t="shared" si="4"/>
        <v>0</v>
      </c>
      <c r="L85" s="166" t="str">
        <f t="shared" si="0"/>
        <v/>
      </c>
      <c r="M85" s="165"/>
      <c r="N85" s="166">
        <f>SUM('Pay App 1:Pay App 6'!L85)+SUM('Pay App 1:Pay App 6'!M85)</f>
        <v>0</v>
      </c>
      <c r="O85" s="166">
        <f t="shared" si="1"/>
        <v>0</v>
      </c>
    </row>
    <row r="86" spans="1:15" ht="11.25" customHeight="1" x14ac:dyDescent="0.25">
      <c r="A86" s="163">
        <v>30</v>
      </c>
      <c r="B86" s="185" t="str">
        <f>'Pay App 1'!B86</f>
        <v>07 24 00</v>
      </c>
      <c r="C86" s="190" t="str">
        <f>'Pay App 1'!C86</f>
        <v>EIFS</v>
      </c>
      <c r="D86" s="166">
        <f>'Pay App 1'!D86</f>
        <v>0</v>
      </c>
      <c r="E86" s="166">
        <f>VLOOKUP(B86,'Graph Data'!$N$2:$BW$88,8,FALSE)</f>
        <v>0</v>
      </c>
      <c r="F86" s="166">
        <f>IFERROR(E86+'Pay App 5'!F86,"")</f>
        <v>0</v>
      </c>
      <c r="G86" s="166">
        <f>SUM('Pay App 1:Pay App 5'!H86)</f>
        <v>0</v>
      </c>
      <c r="H86" s="165"/>
      <c r="I86" s="166">
        <f t="shared" si="2"/>
        <v>0</v>
      </c>
      <c r="J86" s="167">
        <f t="shared" si="3"/>
        <v>0</v>
      </c>
      <c r="K86" s="166">
        <f t="shared" si="4"/>
        <v>0</v>
      </c>
      <c r="L86" s="166" t="str">
        <f t="shared" si="0"/>
        <v/>
      </c>
      <c r="M86" s="165"/>
      <c r="N86" s="166">
        <f>SUM('Pay App 1:Pay App 6'!L86)+SUM('Pay App 1:Pay App 6'!M86)</f>
        <v>0</v>
      </c>
      <c r="O86" s="166">
        <f t="shared" si="1"/>
        <v>0</v>
      </c>
    </row>
    <row r="87" spans="1:15" ht="11.25" customHeight="1" x14ac:dyDescent="0.25">
      <c r="A87" s="163">
        <v>31</v>
      </c>
      <c r="B87" s="185" t="str">
        <f>'Pay App 1'!B87</f>
        <v>07 26 00</v>
      </c>
      <c r="C87" s="190" t="str">
        <f>'Pay App 1'!C87</f>
        <v>Vapor Retarders</v>
      </c>
      <c r="D87" s="166">
        <f>'Pay App 1'!D87</f>
        <v>0</v>
      </c>
      <c r="E87" s="166">
        <f>VLOOKUP(B87,'Graph Data'!$N$2:$BW$88,8,FALSE)</f>
        <v>0</v>
      </c>
      <c r="F87" s="166">
        <f>IFERROR(E87+'Pay App 5'!F87,"")</f>
        <v>0</v>
      </c>
      <c r="G87" s="166">
        <f>SUM('Pay App 1:Pay App 5'!H87)</f>
        <v>0</v>
      </c>
      <c r="H87" s="165"/>
      <c r="I87" s="166">
        <f t="shared" si="2"/>
        <v>0</v>
      </c>
      <c r="J87" s="167">
        <f t="shared" si="3"/>
        <v>0</v>
      </c>
      <c r="K87" s="166">
        <f t="shared" si="4"/>
        <v>0</v>
      </c>
      <c r="L87" s="166" t="str">
        <f t="shared" si="0"/>
        <v/>
      </c>
      <c r="M87" s="165"/>
      <c r="N87" s="166">
        <f>SUM('Pay App 1:Pay App 6'!L87)+SUM('Pay App 1:Pay App 6'!M87)</f>
        <v>0</v>
      </c>
      <c r="O87" s="166">
        <f t="shared" si="1"/>
        <v>0</v>
      </c>
    </row>
    <row r="88" spans="1:15" ht="11.25" customHeight="1" x14ac:dyDescent="0.25">
      <c r="A88" s="163">
        <v>32</v>
      </c>
      <c r="B88" s="185" t="str">
        <f>'Pay App 1'!B88</f>
        <v>07 41 00</v>
      </c>
      <c r="C88" s="190" t="str">
        <f>'Pay App 1'!C88</f>
        <v>Roofing</v>
      </c>
      <c r="D88" s="166">
        <f>'Pay App 1'!D88</f>
        <v>0</v>
      </c>
      <c r="E88" s="166">
        <f>VLOOKUP(B88,'Graph Data'!$N$2:$BW$88,8,FALSE)</f>
        <v>0</v>
      </c>
      <c r="F88" s="166">
        <f>IFERROR(E88+'Pay App 5'!F88,"")</f>
        <v>0</v>
      </c>
      <c r="G88" s="166">
        <f>SUM('Pay App 1:Pay App 5'!H88)</f>
        <v>0</v>
      </c>
      <c r="H88" s="165"/>
      <c r="I88" s="166">
        <f t="shared" si="2"/>
        <v>0</v>
      </c>
      <c r="J88" s="167">
        <f t="shared" si="3"/>
        <v>0</v>
      </c>
      <c r="K88" s="166">
        <f t="shared" si="4"/>
        <v>0</v>
      </c>
      <c r="L88" s="166" t="str">
        <f t="shared" si="0"/>
        <v/>
      </c>
      <c r="M88" s="165"/>
      <c r="N88" s="166">
        <f>SUM('Pay App 1:Pay App 6'!L88)+SUM('Pay App 1:Pay App 6'!M88)</f>
        <v>0</v>
      </c>
      <c r="O88" s="166">
        <f t="shared" si="1"/>
        <v>0</v>
      </c>
    </row>
    <row r="89" spans="1:15" ht="11.25" customHeight="1" x14ac:dyDescent="0.25">
      <c r="A89" s="163">
        <v>33</v>
      </c>
      <c r="B89" s="185" t="str">
        <f>'Pay App 1'!B89</f>
        <v>07 42 00</v>
      </c>
      <c r="C89" s="190" t="str">
        <f>'Pay App 1'!C89</f>
        <v>Metal Panels</v>
      </c>
      <c r="D89" s="166">
        <f>'Pay App 1'!D89</f>
        <v>0</v>
      </c>
      <c r="E89" s="166">
        <f>VLOOKUP(B89,'Graph Data'!$N$2:$BW$88,8,FALSE)</f>
        <v>0</v>
      </c>
      <c r="F89" s="166">
        <f>IFERROR(E89+'Pay App 5'!F89,"")</f>
        <v>0</v>
      </c>
      <c r="G89" s="166">
        <f>SUM('Pay App 1:Pay App 5'!H89)</f>
        <v>0</v>
      </c>
      <c r="H89" s="165"/>
      <c r="I89" s="166">
        <f t="shared" si="2"/>
        <v>0</v>
      </c>
      <c r="J89" s="167">
        <f t="shared" si="3"/>
        <v>0</v>
      </c>
      <c r="K89" s="166">
        <f t="shared" si="4"/>
        <v>0</v>
      </c>
      <c r="L89" s="166" t="str">
        <f t="shared" si="0"/>
        <v/>
      </c>
      <c r="M89" s="165"/>
      <c r="N89" s="166">
        <f>SUM('Pay App 1:Pay App 6'!L89)+SUM('Pay App 1:Pay App 6'!M89)</f>
        <v>0</v>
      </c>
      <c r="O89" s="166">
        <f t="shared" si="1"/>
        <v>0</v>
      </c>
    </row>
    <row r="90" spans="1:15" ht="11.25" customHeight="1" x14ac:dyDescent="0.25">
      <c r="A90" s="163">
        <v>34</v>
      </c>
      <c r="B90" s="185" t="str">
        <f>'Pay App 1'!B90</f>
        <v>07 60 00</v>
      </c>
      <c r="C90" s="190" t="str">
        <f>'Pay App 1'!C90</f>
        <v>Sheet Metal Flashing &amp; Trim</v>
      </c>
      <c r="D90" s="166">
        <f>'Pay App 1'!D90</f>
        <v>0</v>
      </c>
      <c r="E90" s="166">
        <f>VLOOKUP(B90,'Graph Data'!$N$2:$BW$88,8,FALSE)</f>
        <v>0</v>
      </c>
      <c r="F90" s="166">
        <f>IFERROR(E90+'Pay App 5'!F90,"")</f>
        <v>0</v>
      </c>
      <c r="G90" s="166">
        <f>SUM('Pay App 1:Pay App 5'!H90)</f>
        <v>0</v>
      </c>
      <c r="H90" s="165"/>
      <c r="I90" s="166">
        <f t="shared" si="2"/>
        <v>0</v>
      </c>
      <c r="J90" s="167">
        <f t="shared" si="3"/>
        <v>0</v>
      </c>
      <c r="K90" s="166">
        <f t="shared" si="4"/>
        <v>0</v>
      </c>
      <c r="L90" s="166" t="str">
        <f t="shared" si="0"/>
        <v/>
      </c>
      <c r="M90" s="165"/>
      <c r="N90" s="166">
        <f>SUM('Pay App 1:Pay App 6'!L90)+SUM('Pay App 1:Pay App 6'!M90)</f>
        <v>0</v>
      </c>
      <c r="O90" s="166">
        <f t="shared" si="1"/>
        <v>0</v>
      </c>
    </row>
    <row r="91" spans="1:15" ht="11.25" customHeight="1" x14ac:dyDescent="0.25">
      <c r="A91" s="163">
        <v>35</v>
      </c>
      <c r="B91" s="185" t="str">
        <f>'Pay App 1'!B91</f>
        <v>07 80 00</v>
      </c>
      <c r="C91" s="190" t="str">
        <f>'Pay App 1'!C91</f>
        <v>Fireproofing</v>
      </c>
      <c r="D91" s="166">
        <f>'Pay App 1'!D91</f>
        <v>0</v>
      </c>
      <c r="E91" s="166">
        <f>VLOOKUP(B91,'Graph Data'!$N$2:$BW$88,8,FALSE)</f>
        <v>0</v>
      </c>
      <c r="F91" s="166">
        <f>IFERROR(E91+'Pay App 5'!F91,"")</f>
        <v>0</v>
      </c>
      <c r="G91" s="166">
        <f>SUM('Pay App 1:Pay App 5'!H91)</f>
        <v>0</v>
      </c>
      <c r="H91" s="165"/>
      <c r="I91" s="166">
        <f t="shared" si="2"/>
        <v>0</v>
      </c>
      <c r="J91" s="167">
        <f t="shared" si="3"/>
        <v>0</v>
      </c>
      <c r="K91" s="166">
        <f t="shared" si="4"/>
        <v>0</v>
      </c>
      <c r="L91" s="166" t="str">
        <f t="shared" si="0"/>
        <v/>
      </c>
      <c r="M91" s="165"/>
      <c r="N91" s="166">
        <f>SUM('Pay App 1:Pay App 6'!L91)+SUM('Pay App 1:Pay App 6'!M91)</f>
        <v>0</v>
      </c>
      <c r="O91" s="166">
        <f t="shared" si="1"/>
        <v>0</v>
      </c>
    </row>
    <row r="92" spans="1:15" ht="11.25" customHeight="1" x14ac:dyDescent="0.25">
      <c r="A92" s="163">
        <v>36</v>
      </c>
      <c r="B92" s="185" t="str">
        <f>'Pay App 1'!B92</f>
        <v>07 90 00</v>
      </c>
      <c r="C92" s="190" t="str">
        <f>'Pay App 1'!C92</f>
        <v>Joint Sealants</v>
      </c>
      <c r="D92" s="166">
        <f>'Pay App 1'!D92</f>
        <v>0</v>
      </c>
      <c r="E92" s="166">
        <f>VLOOKUP(B92,'Graph Data'!$N$2:$BW$88,8,FALSE)</f>
        <v>0</v>
      </c>
      <c r="F92" s="166">
        <f>IFERROR(E92+'Pay App 5'!F92,"")</f>
        <v>0</v>
      </c>
      <c r="G92" s="166">
        <f>SUM('Pay App 1:Pay App 5'!H92)</f>
        <v>0</v>
      </c>
      <c r="H92" s="165"/>
      <c r="I92" s="166">
        <f t="shared" si="2"/>
        <v>0</v>
      </c>
      <c r="J92" s="167">
        <f t="shared" si="3"/>
        <v>0</v>
      </c>
      <c r="K92" s="166">
        <f t="shared" si="4"/>
        <v>0</v>
      </c>
      <c r="L92" s="166" t="str">
        <f t="shared" si="0"/>
        <v/>
      </c>
      <c r="M92" s="165"/>
      <c r="N92" s="166">
        <f>SUM('Pay App 1:Pay App 6'!L92)+SUM('Pay App 1:Pay App 6'!M92)</f>
        <v>0</v>
      </c>
      <c r="O92" s="166">
        <f t="shared" si="1"/>
        <v>0</v>
      </c>
    </row>
    <row r="93" spans="1:15" ht="11.25" customHeight="1" x14ac:dyDescent="0.25">
      <c r="A93" s="163">
        <v>37</v>
      </c>
      <c r="B93" s="185" t="str">
        <f>'Pay App 1'!B93</f>
        <v>07 95 00</v>
      </c>
      <c r="C93" s="190" t="str">
        <f>'Pay App 1'!C93</f>
        <v>Expansion Joints</v>
      </c>
      <c r="D93" s="166">
        <f>'Pay App 1'!D93</f>
        <v>0</v>
      </c>
      <c r="E93" s="166">
        <f>VLOOKUP(B93,'Graph Data'!$N$2:$BW$88,8,FALSE)</f>
        <v>0</v>
      </c>
      <c r="F93" s="166">
        <f>IFERROR(E93+'Pay App 5'!F93,"")</f>
        <v>0</v>
      </c>
      <c r="G93" s="166">
        <f>SUM('Pay App 1:Pay App 5'!H93)</f>
        <v>0</v>
      </c>
      <c r="H93" s="165"/>
      <c r="I93" s="166">
        <f t="shared" si="2"/>
        <v>0</v>
      </c>
      <c r="J93" s="167">
        <f t="shared" si="3"/>
        <v>0</v>
      </c>
      <c r="K93" s="166">
        <f t="shared" si="4"/>
        <v>0</v>
      </c>
      <c r="L93" s="166" t="str">
        <f t="shared" si="0"/>
        <v/>
      </c>
      <c r="M93" s="165"/>
      <c r="N93" s="166">
        <f>SUM('Pay App 1:Pay App 6'!L93)+SUM('Pay App 1:Pay App 6'!M93)</f>
        <v>0</v>
      </c>
      <c r="O93" s="166">
        <f t="shared" si="1"/>
        <v>0</v>
      </c>
    </row>
    <row r="94" spans="1:15" ht="11.25" customHeight="1" x14ac:dyDescent="0.25">
      <c r="A94" s="163">
        <v>38</v>
      </c>
      <c r="B94" s="186" t="str">
        <f>'Pay App 1'!B94</f>
        <v>08 10 00</v>
      </c>
      <c r="C94" s="191" t="str">
        <f>'Pay App 1'!C94</f>
        <v>Doors, Frames &amp; Hardware</v>
      </c>
      <c r="D94" s="166">
        <f>'Pay App 1'!D94</f>
        <v>0</v>
      </c>
      <c r="E94" s="166">
        <f>VLOOKUP(B94,'Graph Data'!$N$2:$BW$88,8,FALSE)</f>
        <v>0</v>
      </c>
      <c r="F94" s="166">
        <f>IFERROR(E94+'Pay App 5'!F94,"")</f>
        <v>0</v>
      </c>
      <c r="G94" s="166">
        <f>SUM('Pay App 1:Pay App 5'!H94)</f>
        <v>0</v>
      </c>
      <c r="H94" s="165"/>
      <c r="I94" s="166">
        <f t="shared" si="2"/>
        <v>0</v>
      </c>
      <c r="J94" s="167">
        <f t="shared" si="3"/>
        <v>0</v>
      </c>
      <c r="K94" s="166">
        <f t="shared" si="4"/>
        <v>0</v>
      </c>
      <c r="L94" s="166" t="str">
        <f t="shared" si="0"/>
        <v/>
      </c>
      <c r="M94" s="165"/>
      <c r="N94" s="166">
        <f>SUM('Pay App 1:Pay App 6'!L94)+SUM('Pay App 1:Pay App 6'!M94)</f>
        <v>0</v>
      </c>
      <c r="O94" s="166">
        <f t="shared" si="1"/>
        <v>0</v>
      </c>
    </row>
    <row r="95" spans="1:15" ht="11.25" customHeight="1" x14ac:dyDescent="0.25">
      <c r="A95" s="163">
        <v>39</v>
      </c>
      <c r="B95" s="186" t="str">
        <f>'Pay App 1'!B95</f>
        <v>08 30 00</v>
      </c>
      <c r="C95" s="191" t="str">
        <f>'Pay App 1'!C95</f>
        <v>Specialty Doors</v>
      </c>
      <c r="D95" s="166">
        <f>'Pay App 1'!D95</f>
        <v>0</v>
      </c>
      <c r="E95" s="166">
        <f>VLOOKUP(B95,'Graph Data'!$N$2:$BW$88,8,FALSE)</f>
        <v>0</v>
      </c>
      <c r="F95" s="166">
        <f>IFERROR(E95+'Pay App 5'!F95,"")</f>
        <v>0</v>
      </c>
      <c r="G95" s="166">
        <f>SUM('Pay App 1:Pay App 5'!H95)</f>
        <v>0</v>
      </c>
      <c r="H95" s="165"/>
      <c r="I95" s="166">
        <f t="shared" si="2"/>
        <v>0</v>
      </c>
      <c r="J95" s="167">
        <f t="shared" si="3"/>
        <v>0</v>
      </c>
      <c r="K95" s="166">
        <f t="shared" si="4"/>
        <v>0</v>
      </c>
      <c r="L95" s="166" t="str">
        <f t="shared" si="0"/>
        <v/>
      </c>
      <c r="M95" s="165"/>
      <c r="N95" s="166">
        <f>SUM('Pay App 1:Pay App 6'!L95)+SUM('Pay App 1:Pay App 6'!M95)</f>
        <v>0</v>
      </c>
      <c r="O95" s="166">
        <f t="shared" si="1"/>
        <v>0</v>
      </c>
    </row>
    <row r="96" spans="1:15" ht="11.25" customHeight="1" x14ac:dyDescent="0.25">
      <c r="A96" s="163">
        <v>40</v>
      </c>
      <c r="B96" s="186" t="str">
        <f>'Pay App 1'!B96</f>
        <v>08 33 00</v>
      </c>
      <c r="C96" s="191" t="str">
        <f>'Pay App 1'!C96</f>
        <v>Overhead Doors/Coiling Doors</v>
      </c>
      <c r="D96" s="166">
        <f>'Pay App 1'!D96</f>
        <v>0</v>
      </c>
      <c r="E96" s="166">
        <f>VLOOKUP(B96,'Graph Data'!$N$2:$BW$88,8,FALSE)</f>
        <v>0</v>
      </c>
      <c r="F96" s="166">
        <f>IFERROR(E96+'Pay App 5'!F96,"")</f>
        <v>0</v>
      </c>
      <c r="G96" s="166">
        <f>SUM('Pay App 1:Pay App 5'!H96)</f>
        <v>0</v>
      </c>
      <c r="H96" s="165"/>
      <c r="I96" s="166">
        <f t="shared" si="2"/>
        <v>0</v>
      </c>
      <c r="J96" s="167">
        <f t="shared" si="3"/>
        <v>0</v>
      </c>
      <c r="K96" s="166">
        <f t="shared" si="4"/>
        <v>0</v>
      </c>
      <c r="L96" s="166" t="str">
        <f t="shared" si="0"/>
        <v/>
      </c>
      <c r="M96" s="165"/>
      <c r="N96" s="166">
        <f>SUM('Pay App 1:Pay App 6'!L96)+SUM('Pay App 1:Pay App 6'!M96)</f>
        <v>0</v>
      </c>
      <c r="O96" s="166">
        <f t="shared" si="1"/>
        <v>0</v>
      </c>
    </row>
    <row r="97" spans="1:16" ht="11.25" customHeight="1" x14ac:dyDescent="0.25">
      <c r="A97" s="163">
        <v>41</v>
      </c>
      <c r="B97" s="186" t="str">
        <f>'Pay App 1'!B97</f>
        <v>08 40 00</v>
      </c>
      <c r="C97" s="191" t="str">
        <f>'Pay App 1'!C97</f>
        <v>Curtain Wall, Glass &amp; Glazing</v>
      </c>
      <c r="D97" s="166">
        <f>'Pay App 1'!D97</f>
        <v>0</v>
      </c>
      <c r="E97" s="166">
        <f>VLOOKUP(B97,'Graph Data'!$N$2:$BW$88,8,FALSE)</f>
        <v>0</v>
      </c>
      <c r="F97" s="166">
        <f>IFERROR(E97+'Pay App 5'!F97,"")</f>
        <v>0</v>
      </c>
      <c r="G97" s="166">
        <f>SUM('Pay App 1:Pay App 5'!H97)</f>
        <v>0</v>
      </c>
      <c r="H97" s="165"/>
      <c r="I97" s="166">
        <f t="shared" si="2"/>
        <v>0</v>
      </c>
      <c r="J97" s="167">
        <f t="shared" si="3"/>
        <v>0</v>
      </c>
      <c r="K97" s="166">
        <f t="shared" si="4"/>
        <v>0</v>
      </c>
      <c r="L97" s="166" t="str">
        <f t="shared" si="0"/>
        <v/>
      </c>
      <c r="M97" s="165"/>
      <c r="N97" s="166">
        <f>SUM('Pay App 1:Pay App 6'!L97)+SUM('Pay App 1:Pay App 6'!M97)</f>
        <v>0</v>
      </c>
      <c r="O97" s="166">
        <f t="shared" si="1"/>
        <v>0</v>
      </c>
    </row>
    <row r="98" spans="1:16" ht="10.9" customHeight="1" x14ac:dyDescent="0.25">
      <c r="A98" s="163">
        <v>42</v>
      </c>
      <c r="B98" s="186" t="str">
        <f>'Pay App 1'!B98</f>
        <v>08 60 00</v>
      </c>
      <c r="C98" s="191" t="str">
        <f>'Pay App 1'!C98</f>
        <v>Skylights</v>
      </c>
      <c r="D98" s="166">
        <f>'Pay App 1'!D98</f>
        <v>0</v>
      </c>
      <c r="E98" s="166">
        <f>VLOOKUP(B98,'Graph Data'!$N$2:$BW$88,8,FALSE)</f>
        <v>0</v>
      </c>
      <c r="F98" s="166">
        <f>IFERROR(E98+'Pay App 5'!F98,"")</f>
        <v>0</v>
      </c>
      <c r="G98" s="166">
        <f>SUM('Pay App 1:Pay App 5'!H98)</f>
        <v>0</v>
      </c>
      <c r="H98" s="165"/>
      <c r="I98" s="166">
        <f t="shared" si="2"/>
        <v>0</v>
      </c>
      <c r="J98" s="167">
        <f t="shared" si="3"/>
        <v>0</v>
      </c>
      <c r="K98" s="166">
        <f t="shared" si="4"/>
        <v>0</v>
      </c>
      <c r="L98" s="166" t="str">
        <f t="shared" si="0"/>
        <v/>
      </c>
      <c r="M98" s="165"/>
      <c r="N98" s="166">
        <f>SUM('Pay App 1:Pay App 6'!L98)+SUM('Pay App 1:Pay App 6'!M98)</f>
        <v>0</v>
      </c>
      <c r="O98" s="166">
        <f t="shared" si="1"/>
        <v>0</v>
      </c>
    </row>
    <row r="99" spans="1:16" ht="10.9" customHeight="1" x14ac:dyDescent="0.25">
      <c r="A99" s="163">
        <v>43</v>
      </c>
      <c r="B99" s="186" t="str">
        <f>'Pay App 1'!B99</f>
        <v>08 90 00</v>
      </c>
      <c r="C99" s="191" t="str">
        <f>'Pay App 1'!C99</f>
        <v>Louvers &amp; Vents</v>
      </c>
      <c r="D99" s="166">
        <f>'Pay App 1'!D99</f>
        <v>0</v>
      </c>
      <c r="E99" s="166">
        <f>VLOOKUP(B99,'Graph Data'!$N$2:$BW$88,8,FALSE)</f>
        <v>0</v>
      </c>
      <c r="F99" s="166">
        <f>IFERROR(E99+'Pay App 5'!F99,"")</f>
        <v>0</v>
      </c>
      <c r="G99" s="166">
        <f>SUM('Pay App 1:Pay App 5'!H99)</f>
        <v>0</v>
      </c>
      <c r="H99" s="165"/>
      <c r="I99" s="166">
        <f t="shared" si="2"/>
        <v>0</v>
      </c>
      <c r="J99" s="167">
        <f t="shared" si="3"/>
        <v>0</v>
      </c>
      <c r="K99" s="166">
        <f t="shared" si="4"/>
        <v>0</v>
      </c>
      <c r="L99" s="166" t="str">
        <f t="shared" si="0"/>
        <v/>
      </c>
      <c r="M99" s="165"/>
      <c r="N99" s="166">
        <f>SUM('Pay App 1:Pay App 6'!L99)+SUM('Pay App 1:Pay App 6'!M99)</f>
        <v>0</v>
      </c>
      <c r="O99" s="166">
        <f t="shared" si="1"/>
        <v>0</v>
      </c>
    </row>
    <row r="100" spans="1:16" ht="11.25" customHeight="1" x14ac:dyDescent="0.25">
      <c r="A100" s="164">
        <v>44</v>
      </c>
      <c r="B100" s="187" t="str">
        <f>'Pay App 1'!B100</f>
        <v>09 20 00</v>
      </c>
      <c r="C100" s="192" t="str">
        <f>'Pay App 1'!C100</f>
        <v>Gypsum Board Systems</v>
      </c>
      <c r="D100" s="166">
        <f>'Pay App 1'!D100</f>
        <v>0</v>
      </c>
      <c r="E100" s="166">
        <f>VLOOKUP(B100,'Graph Data'!$N$2:$BW$88,8,FALSE)</f>
        <v>0</v>
      </c>
      <c r="F100" s="166">
        <f>IFERROR(E100+'Pay App 5'!F100,"")</f>
        <v>0</v>
      </c>
      <c r="G100" s="166">
        <f>SUM('Pay App 1:Pay App 5'!H100)</f>
        <v>0</v>
      </c>
      <c r="H100" s="165"/>
      <c r="I100" s="166">
        <f>G100+H100</f>
        <v>0</v>
      </c>
      <c r="J100" s="167">
        <f>IFERROR(I100/F100,0)</f>
        <v>0</v>
      </c>
      <c r="K100" s="166">
        <f>IFERROR(F100-I100,"")</f>
        <v>0</v>
      </c>
      <c r="L100" s="166" t="str">
        <f t="shared" si="0"/>
        <v/>
      </c>
      <c r="M100" s="165"/>
      <c r="N100" s="166">
        <f>SUM('Pay App 1:Pay App 6'!L100)+SUM('Pay App 1:Pay App 6'!M100)</f>
        <v>0</v>
      </c>
      <c r="O100" s="166">
        <f>H100*0.05</f>
        <v>0</v>
      </c>
    </row>
    <row r="101" spans="1:16" ht="11.45" customHeight="1" x14ac:dyDescent="0.25">
      <c r="B101" s="20"/>
      <c r="C101" s="3" t="s">
        <v>7</v>
      </c>
      <c r="D101" s="319">
        <f>D12</f>
        <v>0</v>
      </c>
      <c r="E101" s="319"/>
      <c r="F101" s="319"/>
      <c r="G101" s="313" t="s">
        <v>171</v>
      </c>
      <c r="H101" s="313"/>
      <c r="I101" s="3" t="s">
        <v>12</v>
      </c>
      <c r="J101" s="319">
        <f>'Summary Sheet'!$D$17</f>
        <v>0</v>
      </c>
      <c r="K101" s="319"/>
      <c r="L101" s="319"/>
      <c r="M101" s="22"/>
      <c r="N101" s="61" t="s">
        <v>188</v>
      </c>
    </row>
    <row r="102" spans="1:16" ht="11.45" customHeight="1" x14ac:dyDescent="0.25">
      <c r="A102" s="10"/>
      <c r="B102" s="20"/>
      <c r="D102" s="319">
        <f>D13</f>
        <v>0</v>
      </c>
      <c r="E102" s="319"/>
      <c r="F102" s="319"/>
      <c r="G102" s="3" t="s">
        <v>6</v>
      </c>
      <c r="H102" s="5">
        <f>$D$16</f>
        <v>0</v>
      </c>
      <c r="I102" s="3" t="s">
        <v>10</v>
      </c>
      <c r="J102" s="319">
        <f>'Summary Sheet'!$D$16</f>
        <v>0</v>
      </c>
      <c r="K102" s="319"/>
      <c r="L102" s="319"/>
      <c r="M102" s="22"/>
      <c r="N102" s="62">
        <v>6.2</v>
      </c>
    </row>
    <row r="103" spans="1:16" ht="11.45" customHeight="1" thickBot="1" x14ac:dyDescent="0.3">
      <c r="A103" s="10"/>
      <c r="B103" s="20"/>
      <c r="D103" s="319">
        <f>D14</f>
        <v>0</v>
      </c>
      <c r="E103" s="319"/>
      <c r="F103" s="319"/>
      <c r="G103" s="3" t="s">
        <v>9</v>
      </c>
      <c r="H103" s="5">
        <f>$D$17</f>
        <v>0</v>
      </c>
      <c r="I103" s="3" t="s">
        <v>11</v>
      </c>
      <c r="J103" s="319">
        <f>'Summary Sheet'!$D$18</f>
        <v>0</v>
      </c>
      <c r="K103" s="319"/>
      <c r="L103" s="319"/>
      <c r="N103" s="63" t="str">
        <f>'Summary Sheet'!R1</f>
        <v>Revised March 2024</v>
      </c>
    </row>
    <row r="104" spans="1:16" ht="11.45" customHeight="1" thickBot="1" x14ac:dyDescent="0.3">
      <c r="A104" s="141" t="s">
        <v>36</v>
      </c>
      <c r="B104" s="142" t="s">
        <v>37</v>
      </c>
      <c r="C104" s="142" t="s">
        <v>38</v>
      </c>
      <c r="D104" s="142" t="s">
        <v>39</v>
      </c>
      <c r="E104" s="142" t="s">
        <v>40</v>
      </c>
      <c r="F104" s="142" t="s">
        <v>41</v>
      </c>
      <c r="G104" s="142" t="s">
        <v>42</v>
      </c>
      <c r="H104" s="142" t="s">
        <v>109</v>
      </c>
      <c r="I104" s="142" t="s">
        <v>43</v>
      </c>
      <c r="J104" s="142" t="s">
        <v>44</v>
      </c>
      <c r="K104" s="142" t="s">
        <v>45</v>
      </c>
      <c r="L104" s="142" t="s">
        <v>46</v>
      </c>
      <c r="M104" s="142" t="s">
        <v>48</v>
      </c>
      <c r="N104" s="143" t="s">
        <v>160</v>
      </c>
      <c r="O104" s="23" t="s">
        <v>47</v>
      </c>
    </row>
    <row r="105" spans="1:16" s="24" customFormat="1" ht="26.25" customHeight="1" x14ac:dyDescent="0.25">
      <c r="A105" s="183" t="s">
        <v>110</v>
      </c>
      <c r="B105" s="144" t="s">
        <v>170</v>
      </c>
      <c r="C105" s="144" t="s">
        <v>117</v>
      </c>
      <c r="D105" s="144" t="s">
        <v>116</v>
      </c>
      <c r="E105" s="144" t="s">
        <v>947</v>
      </c>
      <c r="F105" s="144" t="s">
        <v>115</v>
      </c>
      <c r="G105" s="144" t="s">
        <v>114</v>
      </c>
      <c r="H105" s="144" t="s">
        <v>951</v>
      </c>
      <c r="I105" s="144" t="s">
        <v>185</v>
      </c>
      <c r="J105" s="144" t="s">
        <v>113</v>
      </c>
      <c r="K105" s="144" t="s">
        <v>118</v>
      </c>
      <c r="L105" s="144" t="s">
        <v>119</v>
      </c>
      <c r="M105" s="144" t="s">
        <v>949</v>
      </c>
      <c r="N105" s="144" t="s">
        <v>120</v>
      </c>
      <c r="O105" s="126" t="s">
        <v>952</v>
      </c>
      <c r="P105" s="2"/>
    </row>
    <row r="106" spans="1:16" ht="11.25" customHeight="1" x14ac:dyDescent="0.25">
      <c r="A106" s="184">
        <f>A100+1</f>
        <v>45</v>
      </c>
      <c r="B106" s="159" t="str">
        <f>'Pay App 1'!B106</f>
        <v>09 30 00</v>
      </c>
      <c r="C106" s="154" t="str">
        <f>'Pay App 1'!C106</f>
        <v>Ceramic Tile</v>
      </c>
      <c r="D106" s="166">
        <f>'Pay App 1'!D106</f>
        <v>0</v>
      </c>
      <c r="E106" s="166">
        <f>VLOOKUP(B106,'Graph Data'!$N$2:$BW$88,8,FALSE)</f>
        <v>0</v>
      </c>
      <c r="F106" s="166">
        <f>IFERROR(E106+'Pay App 5'!F106,"")</f>
        <v>0</v>
      </c>
      <c r="G106" s="166">
        <f>SUM('Pay App 1:Pay App 5'!H106)</f>
        <v>0</v>
      </c>
      <c r="H106" s="165"/>
      <c r="I106" s="166">
        <f>G106+H106</f>
        <v>0</v>
      </c>
      <c r="J106" s="167">
        <f>IFERROR(I106/F106,0)</f>
        <v>0</v>
      </c>
      <c r="K106" s="166">
        <f>IFERROR(F106-I106,"")</f>
        <v>0</v>
      </c>
      <c r="L106" s="166" t="str">
        <f>IF(AND($H$33&lt;100000, $H$33&gt;0, H106&gt;=1),0,IF(AND($H$33&gt;=100000,H106&lt;&gt;""),O106,""))</f>
        <v/>
      </c>
      <c r="M106" s="165"/>
      <c r="N106" s="166">
        <f>SUM('Pay App 1:Pay App 6'!L106)+SUM('Pay App 1:Pay App 6'!M106)</f>
        <v>0</v>
      </c>
      <c r="O106" s="127">
        <f>H106*0.05</f>
        <v>0</v>
      </c>
    </row>
    <row r="107" spans="1:16" ht="11.25" customHeight="1" x14ac:dyDescent="0.25">
      <c r="A107" s="163">
        <f t="shared" ref="A107:A148" si="5">A106+1</f>
        <v>46</v>
      </c>
      <c r="B107" s="159" t="str">
        <f>'Pay App 1'!B107</f>
        <v>09 51 00</v>
      </c>
      <c r="C107" s="154" t="str">
        <f>'Pay App 1'!C107</f>
        <v>Acoustical Ceilings</v>
      </c>
      <c r="D107" s="166">
        <f>'Pay App 1'!D107</f>
        <v>0</v>
      </c>
      <c r="E107" s="166">
        <f>VLOOKUP(B107,'Graph Data'!$N$2:$BW$88,8,FALSE)</f>
        <v>0</v>
      </c>
      <c r="F107" s="166">
        <f>IFERROR(E107+'Pay App 5'!F107,"")</f>
        <v>0</v>
      </c>
      <c r="G107" s="166">
        <f>SUM('Pay App 1:Pay App 5'!H107)</f>
        <v>0</v>
      </c>
      <c r="H107" s="165"/>
      <c r="I107" s="166">
        <f t="shared" ref="I107:I148" si="6">G107+H107</f>
        <v>0</v>
      </c>
      <c r="J107" s="167">
        <f t="shared" ref="J107:J148" si="7">IFERROR(I107/F107,0)</f>
        <v>0</v>
      </c>
      <c r="K107" s="166">
        <f t="shared" ref="K107:K148" si="8">IFERROR(F107-I107,"")</f>
        <v>0</v>
      </c>
      <c r="L107" s="166" t="str">
        <f t="shared" ref="L107:L148" si="9">IF(AND($H$33&lt;100000, $H$33&gt;0, H107&gt;=1),0,IF(AND($H$33&gt;=100000,H107&lt;&gt;""),O107,""))</f>
        <v/>
      </c>
      <c r="M107" s="165"/>
      <c r="N107" s="166">
        <f>SUM('Pay App 1:Pay App 6'!L107)+SUM('Pay App 1:Pay App 6'!M107)</f>
        <v>0</v>
      </c>
      <c r="O107" s="127">
        <f t="shared" ref="O107:O148" si="10">H107*0.05</f>
        <v>0</v>
      </c>
    </row>
    <row r="108" spans="1:16" ht="11.25" customHeight="1" x14ac:dyDescent="0.25">
      <c r="A108" s="163">
        <f t="shared" si="5"/>
        <v>47</v>
      </c>
      <c r="B108" s="159" t="str">
        <f>'Pay App 1'!B108</f>
        <v>09 54 00</v>
      </c>
      <c r="C108" s="154" t="str">
        <f>'Pay App 1'!C108</f>
        <v>Specialty Ceilings</v>
      </c>
      <c r="D108" s="166">
        <f>'Pay App 1'!D108</f>
        <v>0</v>
      </c>
      <c r="E108" s="166">
        <f>VLOOKUP(B108,'Graph Data'!$N$2:$BW$88,8,FALSE)</f>
        <v>0</v>
      </c>
      <c r="F108" s="166">
        <f>IFERROR(E108+'Pay App 5'!F108,"")</f>
        <v>0</v>
      </c>
      <c r="G108" s="166">
        <f>SUM('Pay App 1:Pay App 5'!H108)</f>
        <v>0</v>
      </c>
      <c r="H108" s="165"/>
      <c r="I108" s="166">
        <f t="shared" si="6"/>
        <v>0</v>
      </c>
      <c r="J108" s="167">
        <f t="shared" si="7"/>
        <v>0</v>
      </c>
      <c r="K108" s="166">
        <f t="shared" si="8"/>
        <v>0</v>
      </c>
      <c r="L108" s="166" t="str">
        <f t="shared" si="9"/>
        <v/>
      </c>
      <c r="M108" s="165"/>
      <c r="N108" s="166">
        <f>SUM('Pay App 1:Pay App 6'!L108)+SUM('Pay App 1:Pay App 6'!M108)</f>
        <v>0</v>
      </c>
      <c r="O108" s="127">
        <f t="shared" si="10"/>
        <v>0</v>
      </c>
    </row>
    <row r="109" spans="1:16" ht="11.25" customHeight="1" x14ac:dyDescent="0.25">
      <c r="A109" s="163">
        <f t="shared" si="5"/>
        <v>48</v>
      </c>
      <c r="B109" s="159" t="str">
        <f>'Pay App 1'!B109</f>
        <v>09 60 00</v>
      </c>
      <c r="C109" s="154" t="str">
        <f>'Pay App 1'!C109</f>
        <v>Floor Coverings</v>
      </c>
      <c r="D109" s="166">
        <f>'Pay App 1'!D109</f>
        <v>0</v>
      </c>
      <c r="E109" s="166">
        <f>VLOOKUP(B109,'Graph Data'!$N$2:$BW$88,8,FALSE)</f>
        <v>0</v>
      </c>
      <c r="F109" s="166">
        <f>IFERROR(E109+'Pay App 5'!F109,"")</f>
        <v>0</v>
      </c>
      <c r="G109" s="166">
        <f>SUM('Pay App 1:Pay App 5'!H109)</f>
        <v>0</v>
      </c>
      <c r="H109" s="165"/>
      <c r="I109" s="166">
        <f t="shared" si="6"/>
        <v>0</v>
      </c>
      <c r="J109" s="167">
        <f t="shared" si="7"/>
        <v>0</v>
      </c>
      <c r="K109" s="166">
        <f t="shared" si="8"/>
        <v>0</v>
      </c>
      <c r="L109" s="166" t="str">
        <f t="shared" si="9"/>
        <v/>
      </c>
      <c r="M109" s="165"/>
      <c r="N109" s="166">
        <f>SUM('Pay App 1:Pay App 6'!L109)+SUM('Pay App 1:Pay App 6'!M109)</f>
        <v>0</v>
      </c>
      <c r="O109" s="127">
        <f t="shared" si="10"/>
        <v>0</v>
      </c>
    </row>
    <row r="110" spans="1:16" ht="11.25" customHeight="1" x14ac:dyDescent="0.25">
      <c r="A110" s="163">
        <f t="shared" si="5"/>
        <v>49</v>
      </c>
      <c r="B110" s="159" t="str">
        <f>'Pay App 1'!B110</f>
        <v>09 62 00</v>
      </c>
      <c r="C110" s="154" t="str">
        <f>'Pay App 1'!C110</f>
        <v>Specialty Flooring</v>
      </c>
      <c r="D110" s="166">
        <f>'Pay App 1'!D110</f>
        <v>0</v>
      </c>
      <c r="E110" s="166">
        <f>VLOOKUP(B110,'Graph Data'!$N$2:$BW$88,8,FALSE)</f>
        <v>0</v>
      </c>
      <c r="F110" s="166">
        <f>IFERROR(E110+'Pay App 5'!F110,"")</f>
        <v>0</v>
      </c>
      <c r="G110" s="166">
        <f>SUM('Pay App 1:Pay App 5'!H110)</f>
        <v>0</v>
      </c>
      <c r="H110" s="165"/>
      <c r="I110" s="166">
        <f t="shared" si="6"/>
        <v>0</v>
      </c>
      <c r="J110" s="167">
        <f t="shared" si="7"/>
        <v>0</v>
      </c>
      <c r="K110" s="166">
        <f t="shared" si="8"/>
        <v>0</v>
      </c>
      <c r="L110" s="166" t="str">
        <f t="shared" si="9"/>
        <v/>
      </c>
      <c r="M110" s="165"/>
      <c r="N110" s="166">
        <f>SUM('Pay App 1:Pay App 6'!L110)+SUM('Pay App 1:Pay App 6'!M110)</f>
        <v>0</v>
      </c>
      <c r="O110" s="127">
        <f t="shared" si="10"/>
        <v>0</v>
      </c>
    </row>
    <row r="111" spans="1:16" ht="11.25" customHeight="1" x14ac:dyDescent="0.25">
      <c r="A111" s="163">
        <f t="shared" si="5"/>
        <v>50</v>
      </c>
      <c r="B111" s="159" t="str">
        <f>'Pay App 1'!B111</f>
        <v>09 70 00</v>
      </c>
      <c r="C111" s="154" t="str">
        <f>'Pay App 1'!C111</f>
        <v>Wall Coverings</v>
      </c>
      <c r="D111" s="166">
        <f>'Pay App 1'!D111</f>
        <v>0</v>
      </c>
      <c r="E111" s="166">
        <f>VLOOKUP(B111,'Graph Data'!$N$2:$BW$88,8,FALSE)</f>
        <v>0</v>
      </c>
      <c r="F111" s="166">
        <f>IFERROR(E111+'Pay App 5'!F111,"")</f>
        <v>0</v>
      </c>
      <c r="G111" s="166">
        <f>SUM('Pay App 1:Pay App 5'!H111)</f>
        <v>0</v>
      </c>
      <c r="H111" s="165"/>
      <c r="I111" s="166">
        <f t="shared" si="6"/>
        <v>0</v>
      </c>
      <c r="J111" s="167">
        <f t="shared" si="7"/>
        <v>0</v>
      </c>
      <c r="K111" s="166">
        <f t="shared" si="8"/>
        <v>0</v>
      </c>
      <c r="L111" s="166" t="str">
        <f t="shared" si="9"/>
        <v/>
      </c>
      <c r="M111" s="165"/>
      <c r="N111" s="166">
        <f>SUM('Pay App 1:Pay App 6'!L111)+SUM('Pay App 1:Pay App 6'!M111)</f>
        <v>0</v>
      </c>
      <c r="O111" s="127">
        <f t="shared" si="10"/>
        <v>0</v>
      </c>
    </row>
    <row r="112" spans="1:16" ht="11.25" customHeight="1" x14ac:dyDescent="0.25">
      <c r="A112" s="163">
        <f t="shared" si="5"/>
        <v>51</v>
      </c>
      <c r="B112" s="159" t="str">
        <f>'Pay App 1'!B112</f>
        <v>09 90 00</v>
      </c>
      <c r="C112" s="154" t="str">
        <f>'Pay App 1'!C112</f>
        <v>Painting</v>
      </c>
      <c r="D112" s="166">
        <f>'Pay App 1'!D112</f>
        <v>0</v>
      </c>
      <c r="E112" s="166">
        <f>VLOOKUP(B112,'Graph Data'!$N$2:$BW$88,8,FALSE)</f>
        <v>0</v>
      </c>
      <c r="F112" s="166">
        <f>IFERROR(E112+'Pay App 5'!F112,"")</f>
        <v>0</v>
      </c>
      <c r="G112" s="166">
        <f>SUM('Pay App 1:Pay App 5'!H112)</f>
        <v>0</v>
      </c>
      <c r="H112" s="165"/>
      <c r="I112" s="166">
        <f t="shared" si="6"/>
        <v>0</v>
      </c>
      <c r="J112" s="167">
        <f t="shared" si="7"/>
        <v>0</v>
      </c>
      <c r="K112" s="166">
        <f t="shared" si="8"/>
        <v>0</v>
      </c>
      <c r="L112" s="166" t="str">
        <f t="shared" si="9"/>
        <v/>
      </c>
      <c r="M112" s="165"/>
      <c r="N112" s="166">
        <f>SUM('Pay App 1:Pay App 6'!L112)+SUM('Pay App 1:Pay App 6'!M112)</f>
        <v>0</v>
      </c>
      <c r="O112" s="127">
        <f t="shared" si="10"/>
        <v>0</v>
      </c>
    </row>
    <row r="113" spans="1:15" ht="11.25" customHeight="1" x14ac:dyDescent="0.25">
      <c r="A113" s="163">
        <f t="shared" si="5"/>
        <v>52</v>
      </c>
      <c r="B113" s="195" t="str">
        <f>'Pay App 1'!B113</f>
        <v>10 00 00</v>
      </c>
      <c r="C113" s="201" t="str">
        <f>'Pay App 1'!C113</f>
        <v>Specialties</v>
      </c>
      <c r="D113" s="166">
        <f>'Pay App 1'!D113</f>
        <v>0</v>
      </c>
      <c r="E113" s="166">
        <f>VLOOKUP(B113,'Graph Data'!$N$2:$BW$88,8,FALSE)</f>
        <v>0</v>
      </c>
      <c r="F113" s="166">
        <f>IFERROR(E113+'Pay App 5'!F113,"")</f>
        <v>0</v>
      </c>
      <c r="G113" s="166">
        <f>SUM('Pay App 1:Pay App 5'!H113)</f>
        <v>0</v>
      </c>
      <c r="H113" s="165"/>
      <c r="I113" s="166">
        <f t="shared" si="6"/>
        <v>0</v>
      </c>
      <c r="J113" s="167">
        <f t="shared" si="7"/>
        <v>0</v>
      </c>
      <c r="K113" s="166">
        <f t="shared" si="8"/>
        <v>0</v>
      </c>
      <c r="L113" s="166" t="str">
        <f t="shared" si="9"/>
        <v/>
      </c>
      <c r="M113" s="165"/>
      <c r="N113" s="166">
        <f>SUM('Pay App 1:Pay App 6'!L113)+SUM('Pay App 1:Pay App 6'!M113)</f>
        <v>0</v>
      </c>
      <c r="O113" s="127">
        <f t="shared" si="10"/>
        <v>0</v>
      </c>
    </row>
    <row r="114" spans="1:15" ht="11.25" customHeight="1" x14ac:dyDescent="0.25">
      <c r="A114" s="163">
        <f t="shared" si="5"/>
        <v>53</v>
      </c>
      <c r="B114" s="195" t="str">
        <f>'Pay App 1'!B114</f>
        <v>10 14 14</v>
      </c>
      <c r="C114" s="201" t="str">
        <f>'Pay App 1'!C114</f>
        <v>Exterior Signage</v>
      </c>
      <c r="D114" s="166">
        <f>'Pay App 1'!D114</f>
        <v>0</v>
      </c>
      <c r="E114" s="166">
        <f>VLOOKUP(B114,'Graph Data'!$N$2:$BW$88,8,FALSE)</f>
        <v>0</v>
      </c>
      <c r="F114" s="166">
        <f>IFERROR(E114+'Pay App 5'!F114,"")</f>
        <v>0</v>
      </c>
      <c r="G114" s="166">
        <f>SUM('Pay App 1:Pay App 5'!H114)</f>
        <v>0</v>
      </c>
      <c r="H114" s="165"/>
      <c r="I114" s="166">
        <f t="shared" si="6"/>
        <v>0</v>
      </c>
      <c r="J114" s="167">
        <f t="shared" si="7"/>
        <v>0</v>
      </c>
      <c r="K114" s="166">
        <f t="shared" si="8"/>
        <v>0</v>
      </c>
      <c r="L114" s="166" t="str">
        <f t="shared" si="9"/>
        <v/>
      </c>
      <c r="M114" s="165"/>
      <c r="N114" s="166">
        <f>SUM('Pay App 1:Pay App 6'!L114)+SUM('Pay App 1:Pay App 6'!M114)</f>
        <v>0</v>
      </c>
      <c r="O114" s="127">
        <f t="shared" si="10"/>
        <v>0</v>
      </c>
    </row>
    <row r="115" spans="1:15" ht="11.25" customHeight="1" x14ac:dyDescent="0.25">
      <c r="A115" s="163">
        <f t="shared" si="5"/>
        <v>54</v>
      </c>
      <c r="B115" s="195" t="str">
        <f>'Pay App 1'!B115</f>
        <v>10 14 15</v>
      </c>
      <c r="C115" s="201" t="str">
        <f>'Pay App 1'!C115</f>
        <v>Interior Signage</v>
      </c>
      <c r="D115" s="166">
        <f>'Pay App 1'!D115</f>
        <v>0</v>
      </c>
      <c r="E115" s="166">
        <f>VLOOKUP(B115,'Graph Data'!$N$2:$BW$88,8,FALSE)</f>
        <v>0</v>
      </c>
      <c r="F115" s="166">
        <f>IFERROR(E115+'Pay App 5'!F115,"")</f>
        <v>0</v>
      </c>
      <c r="G115" s="166">
        <f>SUM('Pay App 1:Pay App 5'!H115)</f>
        <v>0</v>
      </c>
      <c r="H115" s="165"/>
      <c r="I115" s="166">
        <f t="shared" si="6"/>
        <v>0</v>
      </c>
      <c r="J115" s="167">
        <f t="shared" si="7"/>
        <v>0</v>
      </c>
      <c r="K115" s="166">
        <f t="shared" si="8"/>
        <v>0</v>
      </c>
      <c r="L115" s="166" t="str">
        <f t="shared" si="9"/>
        <v/>
      </c>
      <c r="M115" s="165"/>
      <c r="N115" s="166">
        <f>SUM('Pay App 1:Pay App 6'!L115)+SUM('Pay App 1:Pay App 6'!M115)</f>
        <v>0</v>
      </c>
      <c r="O115" s="127">
        <f t="shared" si="10"/>
        <v>0</v>
      </c>
    </row>
    <row r="116" spans="1:15" ht="11.25" customHeight="1" x14ac:dyDescent="0.25">
      <c r="A116" s="163">
        <f t="shared" si="5"/>
        <v>55</v>
      </c>
      <c r="B116" s="196" t="str">
        <f>'Pay App 1'!B116</f>
        <v>11 13 00</v>
      </c>
      <c r="C116" s="202" t="str">
        <f>'Pay App 1'!C116</f>
        <v>Dock Equipment</v>
      </c>
      <c r="D116" s="166">
        <f>'Pay App 1'!D116</f>
        <v>0</v>
      </c>
      <c r="E116" s="166">
        <f>VLOOKUP(B116,'Graph Data'!$N$2:$BW$88,8,FALSE)</f>
        <v>0</v>
      </c>
      <c r="F116" s="166">
        <f>IFERROR(E116+'Pay App 5'!F116,"")</f>
        <v>0</v>
      </c>
      <c r="G116" s="166">
        <f>SUM('Pay App 1:Pay App 5'!H116)</f>
        <v>0</v>
      </c>
      <c r="H116" s="165"/>
      <c r="I116" s="166">
        <f t="shared" si="6"/>
        <v>0</v>
      </c>
      <c r="J116" s="167">
        <f t="shared" si="7"/>
        <v>0</v>
      </c>
      <c r="K116" s="166">
        <f t="shared" si="8"/>
        <v>0</v>
      </c>
      <c r="L116" s="166" t="str">
        <f t="shared" si="9"/>
        <v/>
      </c>
      <c r="M116" s="165"/>
      <c r="N116" s="166">
        <f>SUM('Pay App 1:Pay App 6'!L116)+SUM('Pay App 1:Pay App 6'!M116)</f>
        <v>0</v>
      </c>
      <c r="O116" s="127">
        <f t="shared" si="10"/>
        <v>0</v>
      </c>
    </row>
    <row r="117" spans="1:15" ht="11.25" customHeight="1" x14ac:dyDescent="0.25">
      <c r="A117" s="163">
        <f t="shared" si="5"/>
        <v>56</v>
      </c>
      <c r="B117" s="196" t="str">
        <f>'Pay App 1'!B117</f>
        <v>11 40 00</v>
      </c>
      <c r="C117" s="202" t="str">
        <f>'Pay App 1'!C117</f>
        <v>Food Service Equipment</v>
      </c>
      <c r="D117" s="166">
        <f>'Pay App 1'!D117</f>
        <v>0</v>
      </c>
      <c r="E117" s="166">
        <f>VLOOKUP(B117,'Graph Data'!$N$2:$BW$88,8,FALSE)</f>
        <v>0</v>
      </c>
      <c r="F117" s="166">
        <f>IFERROR(E117+'Pay App 5'!F117,"")</f>
        <v>0</v>
      </c>
      <c r="G117" s="166">
        <f>SUM('Pay App 1:Pay App 5'!H117)</f>
        <v>0</v>
      </c>
      <c r="H117" s="165"/>
      <c r="I117" s="166">
        <f t="shared" si="6"/>
        <v>0</v>
      </c>
      <c r="J117" s="167">
        <f t="shared" si="7"/>
        <v>0</v>
      </c>
      <c r="K117" s="166">
        <f t="shared" si="8"/>
        <v>0</v>
      </c>
      <c r="L117" s="166" t="str">
        <f t="shared" si="9"/>
        <v/>
      </c>
      <c r="M117" s="165"/>
      <c r="N117" s="166">
        <f>SUM('Pay App 1:Pay App 6'!L117)+SUM('Pay App 1:Pay App 6'!M117)</f>
        <v>0</v>
      </c>
      <c r="O117" s="127">
        <f t="shared" si="10"/>
        <v>0</v>
      </c>
    </row>
    <row r="118" spans="1:15" ht="11.25" customHeight="1" x14ac:dyDescent="0.25">
      <c r="A118" s="163">
        <f t="shared" si="5"/>
        <v>57</v>
      </c>
      <c r="B118" s="196" t="str">
        <f>'Pay App 1'!B118</f>
        <v>11 53 00</v>
      </c>
      <c r="C118" s="202" t="str">
        <f>'Pay App 1'!C118</f>
        <v>Lab/Mechanical Equipment</v>
      </c>
      <c r="D118" s="166">
        <f>'Pay App 1'!D118</f>
        <v>0</v>
      </c>
      <c r="E118" s="166">
        <f>VLOOKUP(B118,'Graph Data'!$N$2:$BW$88,8,FALSE)</f>
        <v>0</v>
      </c>
      <c r="F118" s="166">
        <f>IFERROR(E118+'Pay App 5'!F118,"")</f>
        <v>0</v>
      </c>
      <c r="G118" s="166">
        <f>SUM('Pay App 1:Pay App 5'!H118)</f>
        <v>0</v>
      </c>
      <c r="H118" s="165"/>
      <c r="I118" s="166">
        <f t="shared" si="6"/>
        <v>0</v>
      </c>
      <c r="J118" s="167">
        <f t="shared" si="7"/>
        <v>0</v>
      </c>
      <c r="K118" s="166">
        <f t="shared" si="8"/>
        <v>0</v>
      </c>
      <c r="L118" s="166" t="str">
        <f t="shared" si="9"/>
        <v/>
      </c>
      <c r="M118" s="165"/>
      <c r="N118" s="166">
        <f>SUM('Pay App 1:Pay App 6'!L118)+SUM('Pay App 1:Pay App 6'!M118)</f>
        <v>0</v>
      </c>
      <c r="O118" s="127">
        <f t="shared" si="10"/>
        <v>0</v>
      </c>
    </row>
    <row r="119" spans="1:15" ht="11.25" customHeight="1" x14ac:dyDescent="0.25">
      <c r="A119" s="163">
        <f t="shared" si="5"/>
        <v>58</v>
      </c>
      <c r="B119" s="196" t="str">
        <f>'Pay App 1'!B119</f>
        <v>11 66 00</v>
      </c>
      <c r="C119" s="202" t="str">
        <f>'Pay App 1'!C119</f>
        <v>Athletic Equipment</v>
      </c>
      <c r="D119" s="166">
        <f>'Pay App 1'!D119</f>
        <v>0</v>
      </c>
      <c r="E119" s="166">
        <f>VLOOKUP(B119,'Graph Data'!$N$2:$BW$88,8,FALSE)</f>
        <v>0</v>
      </c>
      <c r="F119" s="166">
        <f>IFERROR(E119+'Pay App 5'!F119,"")</f>
        <v>0</v>
      </c>
      <c r="G119" s="166">
        <f>SUM('Pay App 1:Pay App 5'!H119)</f>
        <v>0</v>
      </c>
      <c r="H119" s="165"/>
      <c r="I119" s="166">
        <f t="shared" si="6"/>
        <v>0</v>
      </c>
      <c r="J119" s="167">
        <f t="shared" si="7"/>
        <v>0</v>
      </c>
      <c r="K119" s="166">
        <f t="shared" si="8"/>
        <v>0</v>
      </c>
      <c r="L119" s="166" t="str">
        <f t="shared" si="9"/>
        <v/>
      </c>
      <c r="M119" s="165"/>
      <c r="N119" s="166">
        <f>SUM('Pay App 1:Pay App 6'!L119)+SUM('Pay App 1:Pay App 6'!M119)</f>
        <v>0</v>
      </c>
      <c r="O119" s="127">
        <f t="shared" si="10"/>
        <v>0</v>
      </c>
    </row>
    <row r="120" spans="1:15" ht="11.25" customHeight="1" x14ac:dyDescent="0.25">
      <c r="A120" s="163">
        <f t="shared" si="5"/>
        <v>59</v>
      </c>
      <c r="B120" s="196" t="str">
        <f>'Pay App 1'!B120</f>
        <v>11 90 00</v>
      </c>
      <c r="C120" s="202" t="str">
        <f>'Pay App 1'!C120</f>
        <v>Equipment (other)</v>
      </c>
      <c r="D120" s="166">
        <f>'Pay App 1'!D120</f>
        <v>0</v>
      </c>
      <c r="E120" s="166">
        <f>VLOOKUP(B120,'Graph Data'!$N$2:$BW$88,8,FALSE)</f>
        <v>0</v>
      </c>
      <c r="F120" s="166">
        <f>IFERROR(E120+'Pay App 5'!F120,"")</f>
        <v>0</v>
      </c>
      <c r="G120" s="166">
        <f>SUM('Pay App 1:Pay App 5'!H120)</f>
        <v>0</v>
      </c>
      <c r="H120" s="165"/>
      <c r="I120" s="166">
        <f t="shared" si="6"/>
        <v>0</v>
      </c>
      <c r="J120" s="167">
        <f t="shared" si="7"/>
        <v>0</v>
      </c>
      <c r="K120" s="166">
        <f t="shared" si="8"/>
        <v>0</v>
      </c>
      <c r="L120" s="166" t="str">
        <f t="shared" si="9"/>
        <v/>
      </c>
      <c r="M120" s="165"/>
      <c r="N120" s="166">
        <f>SUM('Pay App 1:Pay App 6'!L120)+SUM('Pay App 1:Pay App 6'!M120)</f>
        <v>0</v>
      </c>
      <c r="O120" s="127">
        <f t="shared" si="10"/>
        <v>0</v>
      </c>
    </row>
    <row r="121" spans="1:15" ht="11.25" customHeight="1" x14ac:dyDescent="0.25">
      <c r="A121" s="163">
        <f t="shared" si="5"/>
        <v>60</v>
      </c>
      <c r="B121" s="197" t="str">
        <f>'Pay App 1'!B121</f>
        <v>12 00 00</v>
      </c>
      <c r="C121" s="203" t="str">
        <f>'Pay App 1'!C121</f>
        <v xml:space="preserve">Furnishings </v>
      </c>
      <c r="D121" s="166">
        <f>'Pay App 1'!D121</f>
        <v>0</v>
      </c>
      <c r="E121" s="166">
        <f>VLOOKUP(B121,'Graph Data'!$N$2:$BW$88,8,FALSE)</f>
        <v>0</v>
      </c>
      <c r="F121" s="166">
        <f>IFERROR(E121+'Pay App 5'!F121,"")</f>
        <v>0</v>
      </c>
      <c r="G121" s="166">
        <f>SUM('Pay App 1:Pay App 5'!H121)</f>
        <v>0</v>
      </c>
      <c r="H121" s="165"/>
      <c r="I121" s="166">
        <f t="shared" si="6"/>
        <v>0</v>
      </c>
      <c r="J121" s="167">
        <f t="shared" si="7"/>
        <v>0</v>
      </c>
      <c r="K121" s="166">
        <f t="shared" si="8"/>
        <v>0</v>
      </c>
      <c r="L121" s="166" t="str">
        <f t="shared" si="9"/>
        <v/>
      </c>
      <c r="M121" s="165"/>
      <c r="N121" s="166">
        <f>SUM('Pay App 1:Pay App 6'!L121)+SUM('Pay App 1:Pay App 6'!M121)</f>
        <v>0</v>
      </c>
      <c r="O121" s="127">
        <f t="shared" si="10"/>
        <v>0</v>
      </c>
    </row>
    <row r="122" spans="1:15" ht="11.25" customHeight="1" x14ac:dyDescent="0.25">
      <c r="A122" s="163">
        <f t="shared" si="5"/>
        <v>61</v>
      </c>
      <c r="B122" s="197" t="str">
        <f>'Pay App 1'!B122</f>
        <v>12 20 00</v>
      </c>
      <c r="C122" s="203" t="str">
        <f>'Pay App 1'!C122</f>
        <v>Window Coverings</v>
      </c>
      <c r="D122" s="166">
        <f>'Pay App 1'!D122</f>
        <v>0</v>
      </c>
      <c r="E122" s="166">
        <f>VLOOKUP(B122,'Graph Data'!$N$2:$BW$88,8,FALSE)</f>
        <v>0</v>
      </c>
      <c r="F122" s="166">
        <f>IFERROR(E122+'Pay App 5'!F122,"")</f>
        <v>0</v>
      </c>
      <c r="G122" s="166">
        <f>SUM('Pay App 1:Pay App 5'!H122)</f>
        <v>0</v>
      </c>
      <c r="H122" s="165"/>
      <c r="I122" s="166">
        <f t="shared" si="6"/>
        <v>0</v>
      </c>
      <c r="J122" s="167">
        <f t="shared" si="7"/>
        <v>0</v>
      </c>
      <c r="K122" s="166">
        <f t="shared" si="8"/>
        <v>0</v>
      </c>
      <c r="L122" s="166" t="str">
        <f t="shared" si="9"/>
        <v/>
      </c>
      <c r="M122" s="165"/>
      <c r="N122" s="166">
        <f>SUM('Pay App 1:Pay App 6'!L122)+SUM('Pay App 1:Pay App 6'!M122)</f>
        <v>0</v>
      </c>
      <c r="O122" s="127">
        <f t="shared" si="10"/>
        <v>0</v>
      </c>
    </row>
    <row r="123" spans="1:15" ht="11.25" customHeight="1" x14ac:dyDescent="0.25">
      <c r="A123" s="163">
        <f t="shared" si="5"/>
        <v>62</v>
      </c>
      <c r="B123" s="197" t="str">
        <f>'Pay App 1'!B123</f>
        <v>12 61 00</v>
      </c>
      <c r="C123" s="203" t="str">
        <f>'Pay App 1'!C123</f>
        <v>Fixed Seating</v>
      </c>
      <c r="D123" s="166">
        <f>'Pay App 1'!D123</f>
        <v>0</v>
      </c>
      <c r="E123" s="166">
        <f>VLOOKUP(B123,'Graph Data'!$N$2:$BW$88,8,FALSE)</f>
        <v>0</v>
      </c>
      <c r="F123" s="166">
        <f>IFERROR(E123+'Pay App 5'!F123,"")</f>
        <v>0</v>
      </c>
      <c r="G123" s="166">
        <f>SUM('Pay App 1:Pay App 5'!H123)</f>
        <v>0</v>
      </c>
      <c r="H123" s="165"/>
      <c r="I123" s="166">
        <f t="shared" si="6"/>
        <v>0</v>
      </c>
      <c r="J123" s="167">
        <f t="shared" si="7"/>
        <v>0</v>
      </c>
      <c r="K123" s="166">
        <f t="shared" si="8"/>
        <v>0</v>
      </c>
      <c r="L123" s="166" t="str">
        <f t="shared" si="9"/>
        <v/>
      </c>
      <c r="M123" s="165"/>
      <c r="N123" s="166">
        <f>SUM('Pay App 1:Pay App 6'!L123)+SUM('Pay App 1:Pay App 6'!M123)</f>
        <v>0</v>
      </c>
      <c r="O123" s="127">
        <f t="shared" si="10"/>
        <v>0</v>
      </c>
    </row>
    <row r="124" spans="1:15" ht="11.25" customHeight="1" x14ac:dyDescent="0.25">
      <c r="A124" s="163">
        <f t="shared" si="5"/>
        <v>63</v>
      </c>
      <c r="B124" s="198" t="str">
        <f>'Pay App 1'!B124</f>
        <v>13 00 00</v>
      </c>
      <c r="C124" s="204" t="str">
        <f>'Pay App 1'!C124</f>
        <v>Special Construction (Other)</v>
      </c>
      <c r="D124" s="166">
        <f>'Pay App 1'!D124</f>
        <v>0</v>
      </c>
      <c r="E124" s="166">
        <f>VLOOKUP(B124,'Graph Data'!$N$2:$BW$88,8,FALSE)</f>
        <v>0</v>
      </c>
      <c r="F124" s="166">
        <f>IFERROR(E124+'Pay App 5'!F124,"")</f>
        <v>0</v>
      </c>
      <c r="G124" s="166">
        <f>SUM('Pay App 1:Pay App 5'!H124)</f>
        <v>0</v>
      </c>
      <c r="H124" s="165"/>
      <c r="I124" s="166">
        <f t="shared" si="6"/>
        <v>0</v>
      </c>
      <c r="J124" s="167">
        <f t="shared" si="7"/>
        <v>0</v>
      </c>
      <c r="K124" s="166">
        <f t="shared" si="8"/>
        <v>0</v>
      </c>
      <c r="L124" s="166" t="str">
        <f t="shared" si="9"/>
        <v/>
      </c>
      <c r="M124" s="165"/>
      <c r="N124" s="166">
        <f>SUM('Pay App 1:Pay App 6'!L124)+SUM('Pay App 1:Pay App 6'!M124)</f>
        <v>0</v>
      </c>
      <c r="O124" s="127">
        <f t="shared" si="10"/>
        <v>0</v>
      </c>
    </row>
    <row r="125" spans="1:15" ht="11.25" customHeight="1" x14ac:dyDescent="0.25">
      <c r="A125" s="163">
        <f t="shared" si="5"/>
        <v>64</v>
      </c>
      <c r="B125" s="198" t="str">
        <f>'Pay App 1'!B125</f>
        <v>13 48 00</v>
      </c>
      <c r="C125" s="204" t="str">
        <f>'Pay App 1'!C125</f>
        <v>Sound &amp; Vibration Control</v>
      </c>
      <c r="D125" s="166">
        <f>'Pay App 1'!D125</f>
        <v>0</v>
      </c>
      <c r="E125" s="166">
        <f>VLOOKUP(B125,'Graph Data'!$N$2:$BW$88,8,FALSE)</f>
        <v>0</v>
      </c>
      <c r="F125" s="166">
        <f>IFERROR(E125+'Pay App 5'!F125,"")</f>
        <v>0</v>
      </c>
      <c r="G125" s="166">
        <f>SUM('Pay App 1:Pay App 5'!H125)</f>
        <v>0</v>
      </c>
      <c r="H125" s="165"/>
      <c r="I125" s="166">
        <f t="shared" si="6"/>
        <v>0</v>
      </c>
      <c r="J125" s="167">
        <f t="shared" si="7"/>
        <v>0</v>
      </c>
      <c r="K125" s="166">
        <f t="shared" si="8"/>
        <v>0</v>
      </c>
      <c r="L125" s="166" t="str">
        <f t="shared" si="9"/>
        <v/>
      </c>
      <c r="M125" s="165"/>
      <c r="N125" s="166">
        <f>SUM('Pay App 1:Pay App 6'!L125)+SUM('Pay App 1:Pay App 6'!M125)</f>
        <v>0</v>
      </c>
      <c r="O125" s="127">
        <f t="shared" si="10"/>
        <v>0</v>
      </c>
    </row>
    <row r="126" spans="1:15" ht="11.25" customHeight="1" x14ac:dyDescent="0.25">
      <c r="A126" s="163">
        <f t="shared" si="5"/>
        <v>65</v>
      </c>
      <c r="B126" s="199" t="str">
        <f>'Pay App 1'!B126</f>
        <v>14 20 00</v>
      </c>
      <c r="C126" s="205" t="str">
        <f>'Pay App 1'!C126</f>
        <v>Elevator</v>
      </c>
      <c r="D126" s="166">
        <f>'Pay App 1'!D126</f>
        <v>0</v>
      </c>
      <c r="E126" s="166">
        <f>VLOOKUP(B126,'Graph Data'!$N$2:$BW$88,8,FALSE)</f>
        <v>0</v>
      </c>
      <c r="F126" s="166">
        <f>IFERROR(E126+'Pay App 5'!F126,"")</f>
        <v>0</v>
      </c>
      <c r="G126" s="166">
        <f>SUM('Pay App 1:Pay App 5'!H126)</f>
        <v>0</v>
      </c>
      <c r="H126" s="165"/>
      <c r="I126" s="166">
        <f t="shared" si="6"/>
        <v>0</v>
      </c>
      <c r="J126" s="167">
        <f t="shared" si="7"/>
        <v>0</v>
      </c>
      <c r="K126" s="166">
        <f t="shared" si="8"/>
        <v>0</v>
      </c>
      <c r="L126" s="166" t="str">
        <f t="shared" si="9"/>
        <v/>
      </c>
      <c r="M126" s="165"/>
      <c r="N126" s="166">
        <f>SUM('Pay App 1:Pay App 6'!L126)+SUM('Pay App 1:Pay App 6'!M126)</f>
        <v>0</v>
      </c>
      <c r="O126" s="127">
        <f t="shared" si="10"/>
        <v>0</v>
      </c>
    </row>
    <row r="127" spans="1:15" ht="11.25" customHeight="1" x14ac:dyDescent="0.25">
      <c r="A127" s="163">
        <f t="shared" si="5"/>
        <v>66</v>
      </c>
      <c r="B127" s="199" t="str">
        <f>'Pay App 1'!B127</f>
        <v>14 40 00</v>
      </c>
      <c r="C127" s="205" t="str">
        <f>'Pay App 1'!C127</f>
        <v>Lifts</v>
      </c>
      <c r="D127" s="166">
        <f>'Pay App 1'!D127</f>
        <v>0</v>
      </c>
      <c r="E127" s="166">
        <f>VLOOKUP(B127,'Graph Data'!$N$2:$BW$88,8,FALSE)</f>
        <v>0</v>
      </c>
      <c r="F127" s="166">
        <f>IFERROR(E127+'Pay App 5'!F127,"")</f>
        <v>0</v>
      </c>
      <c r="G127" s="166">
        <f>SUM('Pay App 1:Pay App 5'!H127)</f>
        <v>0</v>
      </c>
      <c r="H127" s="165"/>
      <c r="I127" s="166">
        <f t="shared" si="6"/>
        <v>0</v>
      </c>
      <c r="J127" s="167">
        <f t="shared" si="7"/>
        <v>0</v>
      </c>
      <c r="K127" s="166">
        <f t="shared" si="8"/>
        <v>0</v>
      </c>
      <c r="L127" s="166" t="str">
        <f t="shared" si="9"/>
        <v/>
      </c>
      <c r="M127" s="165"/>
      <c r="N127" s="166">
        <f>SUM('Pay App 1:Pay App 6'!L127)+SUM('Pay App 1:Pay App 6'!M127)</f>
        <v>0</v>
      </c>
      <c r="O127" s="127">
        <f t="shared" si="10"/>
        <v>0</v>
      </c>
    </row>
    <row r="128" spans="1:15" ht="11.25" customHeight="1" x14ac:dyDescent="0.25">
      <c r="A128" s="163">
        <f t="shared" si="5"/>
        <v>67</v>
      </c>
      <c r="B128" s="159" t="str">
        <f>'Pay App 1'!B128</f>
        <v>20 00 00</v>
      </c>
      <c r="C128" s="154" t="str">
        <f>'Pay App 1'!C128</f>
        <v>Mechanical/Plumbing</v>
      </c>
      <c r="D128" s="166">
        <f>'Pay App 1'!D128</f>
        <v>0</v>
      </c>
      <c r="E128" s="166">
        <f>VLOOKUP(B128,'Graph Data'!$N$2:$BW$88,8,FALSE)</f>
        <v>0</v>
      </c>
      <c r="F128" s="166">
        <f>IFERROR(E128+'Pay App 5'!F128,"")</f>
        <v>0</v>
      </c>
      <c r="G128" s="166">
        <f>SUM('Pay App 1:Pay App 5'!H128)</f>
        <v>0</v>
      </c>
      <c r="H128" s="165"/>
      <c r="I128" s="166">
        <f t="shared" si="6"/>
        <v>0</v>
      </c>
      <c r="J128" s="167">
        <f t="shared" si="7"/>
        <v>0</v>
      </c>
      <c r="K128" s="166">
        <f t="shared" si="8"/>
        <v>0</v>
      </c>
      <c r="L128" s="166" t="str">
        <f t="shared" si="9"/>
        <v/>
      </c>
      <c r="M128" s="165"/>
      <c r="N128" s="166">
        <f>SUM('Pay App 1:Pay App 6'!L128)+SUM('Pay App 1:Pay App 6'!M128)</f>
        <v>0</v>
      </c>
      <c r="O128" s="127">
        <f t="shared" si="10"/>
        <v>0</v>
      </c>
    </row>
    <row r="129" spans="1:15" ht="11.25" customHeight="1" x14ac:dyDescent="0.25">
      <c r="A129" s="163">
        <f t="shared" si="5"/>
        <v>68</v>
      </c>
      <c r="B129" s="195" t="str">
        <f>'Pay App 1'!B129</f>
        <v>21 00 00</v>
      </c>
      <c r="C129" s="201" t="str">
        <f>'Pay App 1'!C129</f>
        <v>Fire Sprinklers/Pumps</v>
      </c>
      <c r="D129" s="166">
        <f>'Pay App 1'!D129</f>
        <v>0</v>
      </c>
      <c r="E129" s="166">
        <f>VLOOKUP(B129,'Graph Data'!$N$2:$BW$88,8,FALSE)</f>
        <v>0</v>
      </c>
      <c r="F129" s="166">
        <f>IFERROR(E129+'Pay App 5'!F129,"")</f>
        <v>0</v>
      </c>
      <c r="G129" s="166">
        <f>SUM('Pay App 1:Pay App 5'!H129)</f>
        <v>0</v>
      </c>
      <c r="H129" s="165"/>
      <c r="I129" s="166">
        <f t="shared" si="6"/>
        <v>0</v>
      </c>
      <c r="J129" s="167">
        <f t="shared" si="7"/>
        <v>0</v>
      </c>
      <c r="K129" s="166">
        <f t="shared" si="8"/>
        <v>0</v>
      </c>
      <c r="L129" s="166" t="str">
        <f t="shared" si="9"/>
        <v/>
      </c>
      <c r="M129" s="165"/>
      <c r="N129" s="166">
        <f>SUM('Pay App 1:Pay App 6'!L129)+SUM('Pay App 1:Pay App 6'!M129)</f>
        <v>0</v>
      </c>
      <c r="O129" s="127">
        <f t="shared" si="10"/>
        <v>0</v>
      </c>
    </row>
    <row r="130" spans="1:15" ht="11.25" customHeight="1" x14ac:dyDescent="0.25">
      <c r="A130" s="163">
        <f t="shared" si="5"/>
        <v>69</v>
      </c>
      <c r="B130" s="196" t="str">
        <f>'Pay App 1'!B130</f>
        <v>22 00 00</v>
      </c>
      <c r="C130" s="202" t="str">
        <f>'Pay App 1'!C130</f>
        <v>Plumbing</v>
      </c>
      <c r="D130" s="166">
        <f>'Pay App 1'!D130</f>
        <v>0</v>
      </c>
      <c r="E130" s="166">
        <f>VLOOKUP(B130,'Graph Data'!$N$2:$BW$88,8,FALSE)</f>
        <v>0</v>
      </c>
      <c r="F130" s="166">
        <f>IFERROR(E130+'Pay App 5'!F130,"")</f>
        <v>0</v>
      </c>
      <c r="G130" s="166">
        <f>SUM('Pay App 1:Pay App 5'!H130)</f>
        <v>0</v>
      </c>
      <c r="H130" s="165"/>
      <c r="I130" s="166">
        <f t="shared" si="6"/>
        <v>0</v>
      </c>
      <c r="J130" s="167">
        <f t="shared" si="7"/>
        <v>0</v>
      </c>
      <c r="K130" s="166">
        <f t="shared" si="8"/>
        <v>0</v>
      </c>
      <c r="L130" s="166" t="str">
        <f t="shared" si="9"/>
        <v/>
      </c>
      <c r="M130" s="165"/>
      <c r="N130" s="166">
        <f>SUM('Pay App 1:Pay App 6'!L130)+SUM('Pay App 1:Pay App 6'!M130)</f>
        <v>0</v>
      </c>
      <c r="O130" s="127">
        <f t="shared" si="10"/>
        <v>0</v>
      </c>
    </row>
    <row r="131" spans="1:15" ht="11.25" customHeight="1" x14ac:dyDescent="0.25">
      <c r="A131" s="163">
        <f t="shared" si="5"/>
        <v>70</v>
      </c>
      <c r="B131" s="197" t="str">
        <f>'Pay App 1'!B131</f>
        <v>23 00 00</v>
      </c>
      <c r="C131" s="203" t="str">
        <f>'Pay App 1'!C131</f>
        <v>HVAC</v>
      </c>
      <c r="D131" s="166">
        <f>'Pay App 1'!D131</f>
        <v>0</v>
      </c>
      <c r="E131" s="166">
        <f>VLOOKUP(B131,'Graph Data'!$N$2:$BW$88,8,FALSE)</f>
        <v>0</v>
      </c>
      <c r="F131" s="166">
        <f>IFERROR(E131+'Pay App 5'!F131,"")</f>
        <v>0</v>
      </c>
      <c r="G131" s="166">
        <f>SUM('Pay App 1:Pay App 5'!H131)</f>
        <v>0</v>
      </c>
      <c r="H131" s="165"/>
      <c r="I131" s="166">
        <f t="shared" si="6"/>
        <v>0</v>
      </c>
      <c r="J131" s="167">
        <f t="shared" si="7"/>
        <v>0</v>
      </c>
      <c r="K131" s="166">
        <f t="shared" si="8"/>
        <v>0</v>
      </c>
      <c r="L131" s="166" t="str">
        <f t="shared" si="9"/>
        <v/>
      </c>
      <c r="M131" s="165"/>
      <c r="N131" s="166">
        <f>SUM('Pay App 1:Pay App 6'!L131)+SUM('Pay App 1:Pay App 6'!M131)</f>
        <v>0</v>
      </c>
      <c r="O131" s="127">
        <f t="shared" si="10"/>
        <v>0</v>
      </c>
    </row>
    <row r="132" spans="1:15" ht="11.25" customHeight="1" x14ac:dyDescent="0.25">
      <c r="A132" s="163">
        <f t="shared" si="5"/>
        <v>71</v>
      </c>
      <c r="B132" s="198" t="str">
        <f>'Pay App 1'!B132</f>
        <v>26 00 00</v>
      </c>
      <c r="C132" s="204" t="str">
        <f>'Pay App 1'!C132</f>
        <v>Electrical</v>
      </c>
      <c r="D132" s="166">
        <f>'Pay App 1'!D132</f>
        <v>0</v>
      </c>
      <c r="E132" s="166">
        <f>VLOOKUP(B132,'Graph Data'!$N$2:$BW$88,8,FALSE)</f>
        <v>0</v>
      </c>
      <c r="F132" s="166">
        <f>IFERROR(E132+'Pay App 5'!F132,"")</f>
        <v>0</v>
      </c>
      <c r="G132" s="166">
        <f>SUM('Pay App 1:Pay App 5'!H132)</f>
        <v>0</v>
      </c>
      <c r="H132" s="165"/>
      <c r="I132" s="166">
        <f t="shared" si="6"/>
        <v>0</v>
      </c>
      <c r="J132" s="167">
        <f t="shared" si="7"/>
        <v>0</v>
      </c>
      <c r="K132" s="166">
        <f t="shared" si="8"/>
        <v>0</v>
      </c>
      <c r="L132" s="166" t="str">
        <f t="shared" si="9"/>
        <v/>
      </c>
      <c r="M132" s="165"/>
      <c r="N132" s="166">
        <f>SUM('Pay App 1:Pay App 6'!L132)+SUM('Pay App 1:Pay App 6'!M132)</f>
        <v>0</v>
      </c>
      <c r="O132" s="127">
        <f t="shared" si="10"/>
        <v>0</v>
      </c>
    </row>
    <row r="133" spans="1:15" ht="11.25" customHeight="1" x14ac:dyDescent="0.25">
      <c r="A133" s="163">
        <f t="shared" si="5"/>
        <v>72</v>
      </c>
      <c r="B133" s="199" t="str">
        <f>'Pay App 1'!B133</f>
        <v>27 00 00</v>
      </c>
      <c r="C133" s="205" t="str">
        <f>'Pay App 1'!C133</f>
        <v>AV/IT/Cabling</v>
      </c>
      <c r="D133" s="166">
        <f>'Pay App 1'!D133</f>
        <v>0</v>
      </c>
      <c r="E133" s="166">
        <f>VLOOKUP(B133,'Graph Data'!$N$2:$BW$88,8,FALSE)</f>
        <v>0</v>
      </c>
      <c r="F133" s="166">
        <f>IFERROR(E133+'Pay App 5'!F133,"")</f>
        <v>0</v>
      </c>
      <c r="G133" s="166">
        <f>SUM('Pay App 1:Pay App 5'!H133)</f>
        <v>0</v>
      </c>
      <c r="H133" s="165"/>
      <c r="I133" s="166">
        <f t="shared" si="6"/>
        <v>0</v>
      </c>
      <c r="J133" s="167">
        <f t="shared" si="7"/>
        <v>0</v>
      </c>
      <c r="K133" s="166">
        <f t="shared" si="8"/>
        <v>0</v>
      </c>
      <c r="L133" s="166" t="str">
        <f t="shared" si="9"/>
        <v/>
      </c>
      <c r="M133" s="165"/>
      <c r="N133" s="166">
        <f>SUM('Pay App 1:Pay App 6'!L133)+SUM('Pay App 1:Pay App 6'!M133)</f>
        <v>0</v>
      </c>
      <c r="O133" s="127">
        <f t="shared" si="10"/>
        <v>0</v>
      </c>
    </row>
    <row r="134" spans="1:15" ht="11.25" customHeight="1" x14ac:dyDescent="0.25">
      <c r="A134" s="163">
        <f t="shared" si="5"/>
        <v>73</v>
      </c>
      <c r="B134" s="159" t="str">
        <f>'Pay App 1'!B134</f>
        <v>28 80 00</v>
      </c>
      <c r="C134" s="154" t="str">
        <f>'Pay App 1'!C134</f>
        <v>Security/Access Control</v>
      </c>
      <c r="D134" s="166">
        <f>'Pay App 1'!D134</f>
        <v>0</v>
      </c>
      <c r="E134" s="166">
        <f>VLOOKUP(B134,'Graph Data'!$N$2:$BW$88,8,FALSE)</f>
        <v>0</v>
      </c>
      <c r="F134" s="166">
        <f>IFERROR(E134+'Pay App 5'!F134,"")</f>
        <v>0</v>
      </c>
      <c r="G134" s="166">
        <f>SUM('Pay App 1:Pay App 5'!H134)</f>
        <v>0</v>
      </c>
      <c r="H134" s="165"/>
      <c r="I134" s="166">
        <f t="shared" si="6"/>
        <v>0</v>
      </c>
      <c r="J134" s="167">
        <f t="shared" si="7"/>
        <v>0</v>
      </c>
      <c r="K134" s="166">
        <f t="shared" si="8"/>
        <v>0</v>
      </c>
      <c r="L134" s="166" t="str">
        <f t="shared" si="9"/>
        <v/>
      </c>
      <c r="M134" s="165"/>
      <c r="N134" s="166">
        <f>SUM('Pay App 1:Pay App 6'!L134)+SUM('Pay App 1:Pay App 6'!M134)</f>
        <v>0</v>
      </c>
      <c r="O134" s="127">
        <f t="shared" si="10"/>
        <v>0</v>
      </c>
    </row>
    <row r="135" spans="1:15" ht="11.25" customHeight="1" x14ac:dyDescent="0.25">
      <c r="A135" s="163">
        <f t="shared" si="5"/>
        <v>74</v>
      </c>
      <c r="B135" s="195" t="str">
        <f>'Pay App 1'!B135</f>
        <v>29 00 00</v>
      </c>
      <c r="C135" s="201" t="str">
        <f>'Pay App 1'!C135</f>
        <v>Electrical (other)</v>
      </c>
      <c r="D135" s="166">
        <f>'Pay App 1'!D135</f>
        <v>0</v>
      </c>
      <c r="E135" s="166">
        <f>VLOOKUP(B135,'Graph Data'!$N$2:$BW$88,8,FALSE)</f>
        <v>0</v>
      </c>
      <c r="F135" s="166">
        <f>IFERROR(E135+'Pay App 5'!F135,"")</f>
        <v>0</v>
      </c>
      <c r="G135" s="166">
        <f>SUM('Pay App 1:Pay App 5'!H135)</f>
        <v>0</v>
      </c>
      <c r="H135" s="165"/>
      <c r="I135" s="166">
        <f t="shared" si="6"/>
        <v>0</v>
      </c>
      <c r="J135" s="167">
        <f t="shared" si="7"/>
        <v>0</v>
      </c>
      <c r="K135" s="166">
        <f t="shared" si="8"/>
        <v>0</v>
      </c>
      <c r="L135" s="166" t="str">
        <f t="shared" si="9"/>
        <v/>
      </c>
      <c r="M135" s="165"/>
      <c r="N135" s="166">
        <f>SUM('Pay App 1:Pay App 6'!L135)+SUM('Pay App 1:Pay App 6'!M135)</f>
        <v>0</v>
      </c>
      <c r="O135" s="127">
        <f t="shared" si="10"/>
        <v>0</v>
      </c>
    </row>
    <row r="136" spans="1:15" ht="11.25" customHeight="1" x14ac:dyDescent="0.25">
      <c r="A136" s="163">
        <f t="shared" si="5"/>
        <v>75</v>
      </c>
      <c r="B136" s="196" t="str">
        <f>'Pay App 1'!B136</f>
        <v>31 00 00</v>
      </c>
      <c r="C136" s="202" t="str">
        <f>'Pay App 1'!C136</f>
        <v>Building &amp; Site Earthwork</v>
      </c>
      <c r="D136" s="166">
        <f>'Pay App 1'!D136</f>
        <v>0</v>
      </c>
      <c r="E136" s="166">
        <f>VLOOKUP(B136,'Graph Data'!$N$2:$BW$88,8,FALSE)</f>
        <v>0</v>
      </c>
      <c r="F136" s="166">
        <f>IFERROR(E136+'Pay App 5'!F136,"")</f>
        <v>0</v>
      </c>
      <c r="G136" s="166">
        <f>SUM('Pay App 1:Pay App 5'!H136)</f>
        <v>0</v>
      </c>
      <c r="H136" s="165"/>
      <c r="I136" s="166">
        <f t="shared" si="6"/>
        <v>0</v>
      </c>
      <c r="J136" s="167">
        <f t="shared" si="7"/>
        <v>0</v>
      </c>
      <c r="K136" s="166">
        <f t="shared" si="8"/>
        <v>0</v>
      </c>
      <c r="L136" s="166" t="str">
        <f t="shared" si="9"/>
        <v/>
      </c>
      <c r="M136" s="165"/>
      <c r="N136" s="166">
        <f>SUM('Pay App 1:Pay App 6'!L136)+SUM('Pay App 1:Pay App 6'!M136)</f>
        <v>0</v>
      </c>
      <c r="O136" s="127">
        <f t="shared" si="10"/>
        <v>0</v>
      </c>
    </row>
    <row r="137" spans="1:15" ht="11.25" customHeight="1" x14ac:dyDescent="0.25">
      <c r="A137" s="163">
        <f t="shared" si="5"/>
        <v>76</v>
      </c>
      <c r="B137" s="196" t="str">
        <f>'Pay App 1'!B137</f>
        <v>31 40 00</v>
      </c>
      <c r="C137" s="202" t="str">
        <f>'Pay App 1'!C137</f>
        <v>Shoring/Pilings/Piers/Caissons</v>
      </c>
      <c r="D137" s="166">
        <f>'Pay App 1'!D137</f>
        <v>0</v>
      </c>
      <c r="E137" s="166">
        <f>VLOOKUP(B137,'Graph Data'!$N$2:$BW$88,8,FALSE)</f>
        <v>0</v>
      </c>
      <c r="F137" s="166">
        <f>IFERROR(E137+'Pay App 5'!F137,"")</f>
        <v>0</v>
      </c>
      <c r="G137" s="166">
        <f>SUM('Pay App 1:Pay App 5'!H137)</f>
        <v>0</v>
      </c>
      <c r="H137" s="165"/>
      <c r="I137" s="166">
        <f t="shared" si="6"/>
        <v>0</v>
      </c>
      <c r="J137" s="167">
        <f t="shared" si="7"/>
        <v>0</v>
      </c>
      <c r="K137" s="166">
        <f t="shared" si="8"/>
        <v>0</v>
      </c>
      <c r="L137" s="166" t="str">
        <f t="shared" si="9"/>
        <v/>
      </c>
      <c r="M137" s="165"/>
      <c r="N137" s="166">
        <f>SUM('Pay App 1:Pay App 6'!L137)+SUM('Pay App 1:Pay App 6'!M137)</f>
        <v>0</v>
      </c>
      <c r="O137" s="127">
        <f t="shared" si="10"/>
        <v>0</v>
      </c>
    </row>
    <row r="138" spans="1:15" ht="11.25" customHeight="1" x14ac:dyDescent="0.25">
      <c r="A138" s="163">
        <f t="shared" si="5"/>
        <v>77</v>
      </c>
      <c r="B138" s="196" t="str">
        <f>'Pay App 1'!B138</f>
        <v>31 50 00</v>
      </c>
      <c r="C138" s="202" t="str">
        <f>'Pay App 1'!C138</f>
        <v>Excavation Support &amp; Protection</v>
      </c>
      <c r="D138" s="166">
        <f>'Pay App 1'!D138</f>
        <v>0</v>
      </c>
      <c r="E138" s="166">
        <f>VLOOKUP(B138,'Graph Data'!$N$2:$BW$88,8,FALSE)</f>
        <v>0</v>
      </c>
      <c r="F138" s="166">
        <f>IFERROR(E138+'Pay App 5'!F138,"")</f>
        <v>0</v>
      </c>
      <c r="G138" s="166">
        <f>SUM('Pay App 1:Pay App 5'!H138)</f>
        <v>0</v>
      </c>
      <c r="H138" s="165"/>
      <c r="I138" s="166">
        <f t="shared" si="6"/>
        <v>0</v>
      </c>
      <c r="J138" s="167">
        <f t="shared" si="7"/>
        <v>0</v>
      </c>
      <c r="K138" s="166">
        <f t="shared" si="8"/>
        <v>0</v>
      </c>
      <c r="L138" s="166" t="str">
        <f t="shared" si="9"/>
        <v/>
      </c>
      <c r="M138" s="165"/>
      <c r="N138" s="166">
        <f>SUM('Pay App 1:Pay App 6'!L138)+SUM('Pay App 1:Pay App 6'!M138)</f>
        <v>0</v>
      </c>
      <c r="O138" s="127">
        <f t="shared" si="10"/>
        <v>0</v>
      </c>
    </row>
    <row r="139" spans="1:15" ht="11.25" customHeight="1" x14ac:dyDescent="0.25">
      <c r="A139" s="163">
        <f t="shared" si="5"/>
        <v>78</v>
      </c>
      <c r="B139" s="197" t="str">
        <f>'Pay App 1'!B139</f>
        <v>32 12 16</v>
      </c>
      <c r="C139" s="203" t="str">
        <f>'Pay App 1'!C139</f>
        <v>Asphalt Paving</v>
      </c>
      <c r="D139" s="166">
        <f>'Pay App 1'!D139</f>
        <v>0</v>
      </c>
      <c r="E139" s="166">
        <f>VLOOKUP(B139,'Graph Data'!$N$2:$BW$88,8,FALSE)</f>
        <v>0</v>
      </c>
      <c r="F139" s="166">
        <f>IFERROR(E139+'Pay App 5'!F139,"")</f>
        <v>0</v>
      </c>
      <c r="G139" s="166">
        <f>SUM('Pay App 1:Pay App 5'!H139)</f>
        <v>0</v>
      </c>
      <c r="H139" s="165"/>
      <c r="I139" s="166">
        <f t="shared" si="6"/>
        <v>0</v>
      </c>
      <c r="J139" s="167">
        <f t="shared" si="7"/>
        <v>0</v>
      </c>
      <c r="K139" s="166">
        <f t="shared" si="8"/>
        <v>0</v>
      </c>
      <c r="L139" s="166" t="str">
        <f t="shared" si="9"/>
        <v/>
      </c>
      <c r="M139" s="165"/>
      <c r="N139" s="166">
        <f>SUM('Pay App 1:Pay App 6'!L139)+SUM('Pay App 1:Pay App 6'!M139)</f>
        <v>0</v>
      </c>
      <c r="O139" s="127">
        <f t="shared" si="10"/>
        <v>0</v>
      </c>
    </row>
    <row r="140" spans="1:15" ht="11.25" customHeight="1" x14ac:dyDescent="0.25">
      <c r="A140" s="163">
        <f t="shared" si="5"/>
        <v>79</v>
      </c>
      <c r="B140" s="197" t="str">
        <f>'Pay App 1'!B140</f>
        <v>32 16 00</v>
      </c>
      <c r="C140" s="203" t="str">
        <f>'Pay App 1'!C140</f>
        <v>Site Concrete</v>
      </c>
      <c r="D140" s="166">
        <f>'Pay App 1'!D140</f>
        <v>0</v>
      </c>
      <c r="E140" s="166">
        <f>VLOOKUP(B140,'Graph Data'!$N$2:$BW$88,8,FALSE)</f>
        <v>0</v>
      </c>
      <c r="F140" s="166">
        <f>IFERROR(E140+'Pay App 5'!F140,"")</f>
        <v>0</v>
      </c>
      <c r="G140" s="166">
        <f>SUM('Pay App 1:Pay App 5'!H140)</f>
        <v>0</v>
      </c>
      <c r="H140" s="165"/>
      <c r="I140" s="166">
        <f t="shared" si="6"/>
        <v>0</v>
      </c>
      <c r="J140" s="167">
        <f t="shared" si="7"/>
        <v>0</v>
      </c>
      <c r="K140" s="166">
        <f t="shared" si="8"/>
        <v>0</v>
      </c>
      <c r="L140" s="166" t="str">
        <f t="shared" si="9"/>
        <v/>
      </c>
      <c r="M140" s="165"/>
      <c r="N140" s="166">
        <f>SUM('Pay App 1:Pay App 6'!L140)+SUM('Pay App 1:Pay App 6'!M140)</f>
        <v>0</v>
      </c>
      <c r="O140" s="127">
        <f t="shared" si="10"/>
        <v>0</v>
      </c>
    </row>
    <row r="141" spans="1:15" ht="11.25" customHeight="1" x14ac:dyDescent="0.25">
      <c r="A141" s="163">
        <f t="shared" si="5"/>
        <v>80</v>
      </c>
      <c r="B141" s="197" t="str">
        <f>'Pay App 1'!B141</f>
        <v>32 30 00</v>
      </c>
      <c r="C141" s="203" t="str">
        <f>'Pay App 1'!C141</f>
        <v>Site Improvements/Fencing</v>
      </c>
      <c r="D141" s="166">
        <f>'Pay App 1'!D141</f>
        <v>0</v>
      </c>
      <c r="E141" s="166">
        <f>VLOOKUP(B141,'Graph Data'!$N$2:$BW$88,8,FALSE)</f>
        <v>0</v>
      </c>
      <c r="F141" s="166">
        <f>IFERROR(E141+'Pay App 5'!F141,"")</f>
        <v>0</v>
      </c>
      <c r="G141" s="166">
        <f>SUM('Pay App 1:Pay App 5'!H141)</f>
        <v>0</v>
      </c>
      <c r="H141" s="165"/>
      <c r="I141" s="166">
        <f t="shared" si="6"/>
        <v>0</v>
      </c>
      <c r="J141" s="167">
        <f t="shared" si="7"/>
        <v>0</v>
      </c>
      <c r="K141" s="166">
        <f t="shared" si="8"/>
        <v>0</v>
      </c>
      <c r="L141" s="166" t="str">
        <f t="shared" si="9"/>
        <v/>
      </c>
      <c r="M141" s="165"/>
      <c r="N141" s="166">
        <f>SUM('Pay App 1:Pay App 6'!L141)+SUM('Pay App 1:Pay App 6'!M141)</f>
        <v>0</v>
      </c>
      <c r="O141" s="127">
        <f t="shared" si="10"/>
        <v>0</v>
      </c>
    </row>
    <row r="142" spans="1:15" ht="11.25" customHeight="1" x14ac:dyDescent="0.25">
      <c r="A142" s="163">
        <f t="shared" si="5"/>
        <v>81</v>
      </c>
      <c r="B142" s="197" t="str">
        <f>'Pay App 1'!B142</f>
        <v>32 90 00</v>
      </c>
      <c r="C142" s="203" t="str">
        <f>'Pay App 1'!C142</f>
        <v>Landscaping/Irrigation</v>
      </c>
      <c r="D142" s="166">
        <f>'Pay App 1'!D142</f>
        <v>0</v>
      </c>
      <c r="E142" s="166">
        <f>VLOOKUP(B142,'Graph Data'!$N$2:$BW$88,8,FALSE)</f>
        <v>0</v>
      </c>
      <c r="F142" s="166">
        <f>IFERROR(E142+'Pay App 5'!F142,"")</f>
        <v>0</v>
      </c>
      <c r="G142" s="166">
        <f>SUM('Pay App 1:Pay App 5'!H142)</f>
        <v>0</v>
      </c>
      <c r="H142" s="165"/>
      <c r="I142" s="166">
        <f t="shared" si="6"/>
        <v>0</v>
      </c>
      <c r="J142" s="167">
        <f t="shared" si="7"/>
        <v>0</v>
      </c>
      <c r="K142" s="166">
        <f t="shared" si="8"/>
        <v>0</v>
      </c>
      <c r="L142" s="166" t="str">
        <f t="shared" si="9"/>
        <v/>
      </c>
      <c r="M142" s="165"/>
      <c r="N142" s="166">
        <f>SUM('Pay App 1:Pay App 6'!L142)+SUM('Pay App 1:Pay App 6'!M142)</f>
        <v>0</v>
      </c>
      <c r="O142" s="127">
        <f t="shared" si="10"/>
        <v>0</v>
      </c>
    </row>
    <row r="143" spans="1:15" ht="11.25" customHeight="1" x14ac:dyDescent="0.25">
      <c r="A143" s="163">
        <f t="shared" si="5"/>
        <v>82</v>
      </c>
      <c r="B143" s="198" t="str">
        <f>'Pay App 1'!B143</f>
        <v>33 00 00</v>
      </c>
      <c r="C143" s="204" t="str">
        <f>'Pay App 1'!C143</f>
        <v>Site Utilities</v>
      </c>
      <c r="D143" s="166">
        <f>'Pay App 1'!D143</f>
        <v>0</v>
      </c>
      <c r="E143" s="166">
        <f>VLOOKUP(B143,'Graph Data'!$N$2:$BW$88,8,FALSE)</f>
        <v>0</v>
      </c>
      <c r="F143" s="166">
        <f>IFERROR(E143+'Pay App 5'!F143,"")</f>
        <v>0</v>
      </c>
      <c r="G143" s="166">
        <f>SUM('Pay App 1:Pay App 5'!H143)</f>
        <v>0</v>
      </c>
      <c r="H143" s="165"/>
      <c r="I143" s="166">
        <f t="shared" si="6"/>
        <v>0</v>
      </c>
      <c r="J143" s="167">
        <f t="shared" si="7"/>
        <v>0</v>
      </c>
      <c r="K143" s="166">
        <f t="shared" si="8"/>
        <v>0</v>
      </c>
      <c r="L143" s="166" t="str">
        <f t="shared" si="9"/>
        <v/>
      </c>
      <c r="M143" s="165"/>
      <c r="N143" s="166">
        <f>SUM('Pay App 1:Pay App 6'!L143)+SUM('Pay App 1:Pay App 6'!M143)</f>
        <v>0</v>
      </c>
      <c r="O143" s="127">
        <f t="shared" si="10"/>
        <v>0</v>
      </c>
    </row>
    <row r="144" spans="1:15" ht="11.25" customHeight="1" x14ac:dyDescent="0.25">
      <c r="A144" s="163">
        <f t="shared" si="5"/>
        <v>83</v>
      </c>
      <c r="B144" s="198" t="str">
        <f>'Pay App 1'!B144</f>
        <v>33 40 00</v>
      </c>
      <c r="C144" s="204" t="str">
        <f>'Pay App 1'!C144</f>
        <v>Underground Storm Retention Sys</v>
      </c>
      <c r="D144" s="166">
        <f>'Pay App 1'!D144</f>
        <v>0</v>
      </c>
      <c r="E144" s="166">
        <f>VLOOKUP(B144,'Graph Data'!$N$2:$BW$88,8,FALSE)</f>
        <v>0</v>
      </c>
      <c r="F144" s="166">
        <f>IFERROR(E144+'Pay App 5'!F144,"")</f>
        <v>0</v>
      </c>
      <c r="G144" s="166">
        <f>SUM('Pay App 1:Pay App 5'!H144)</f>
        <v>0</v>
      </c>
      <c r="H144" s="165"/>
      <c r="I144" s="166">
        <f t="shared" si="6"/>
        <v>0</v>
      </c>
      <c r="J144" s="167">
        <f t="shared" si="7"/>
        <v>0</v>
      </c>
      <c r="K144" s="166">
        <f t="shared" si="8"/>
        <v>0</v>
      </c>
      <c r="L144" s="166" t="str">
        <f t="shared" si="9"/>
        <v/>
      </c>
      <c r="M144" s="165"/>
      <c r="N144" s="166">
        <f>SUM('Pay App 1:Pay App 6'!L144)+SUM('Pay App 1:Pay App 6'!M144)</f>
        <v>0</v>
      </c>
      <c r="O144" s="127">
        <f t="shared" si="10"/>
        <v>0</v>
      </c>
    </row>
    <row r="145" spans="1:15" ht="11.25" customHeight="1" x14ac:dyDescent="0.25">
      <c r="A145" s="163">
        <f t="shared" si="5"/>
        <v>84</v>
      </c>
      <c r="B145" s="200" t="str">
        <f>'Pay App 1'!B145</f>
        <v>60 00 10</v>
      </c>
      <c r="C145" s="206" t="str">
        <f>'Pay App 1'!C145</f>
        <v>Other - Please Specify</v>
      </c>
      <c r="D145" s="166">
        <f>'Pay App 1'!D145</f>
        <v>0</v>
      </c>
      <c r="E145" s="166">
        <f>VLOOKUP(B145,'Graph Data'!$N$2:$BW$88,8,FALSE)</f>
        <v>0</v>
      </c>
      <c r="F145" s="166">
        <f>IFERROR(E145+'Pay App 5'!F145,"")</f>
        <v>0</v>
      </c>
      <c r="G145" s="166">
        <f>SUM('Pay App 1:Pay App 5'!H145)</f>
        <v>0</v>
      </c>
      <c r="H145" s="165"/>
      <c r="I145" s="166">
        <f t="shared" si="6"/>
        <v>0</v>
      </c>
      <c r="J145" s="167">
        <f t="shared" si="7"/>
        <v>0</v>
      </c>
      <c r="K145" s="166">
        <f t="shared" si="8"/>
        <v>0</v>
      </c>
      <c r="L145" s="166" t="str">
        <f t="shared" si="9"/>
        <v/>
      </c>
      <c r="M145" s="165"/>
      <c r="N145" s="166">
        <f>SUM('Pay App 1:Pay App 6'!L145)+SUM('Pay App 1:Pay App 6'!M145)</f>
        <v>0</v>
      </c>
      <c r="O145" s="127">
        <f t="shared" si="10"/>
        <v>0</v>
      </c>
    </row>
    <row r="146" spans="1:15" ht="11.25" customHeight="1" x14ac:dyDescent="0.25">
      <c r="A146" s="163">
        <f t="shared" si="5"/>
        <v>85</v>
      </c>
      <c r="B146" s="200" t="str">
        <f>'Pay App 1'!B146</f>
        <v>60 00 20</v>
      </c>
      <c r="C146" s="206" t="str">
        <f>'Pay App 1'!C146</f>
        <v>Other - Please Specify</v>
      </c>
      <c r="D146" s="166">
        <f>'Pay App 1'!D146</f>
        <v>0</v>
      </c>
      <c r="E146" s="166">
        <f>VLOOKUP(B146,'Graph Data'!$N$2:$BW$88,8,FALSE)</f>
        <v>0</v>
      </c>
      <c r="F146" s="166">
        <f>IFERROR(E146+'Pay App 5'!F146,"")</f>
        <v>0</v>
      </c>
      <c r="G146" s="166">
        <f>SUM('Pay App 1:Pay App 5'!H146)</f>
        <v>0</v>
      </c>
      <c r="H146" s="165"/>
      <c r="I146" s="166">
        <f t="shared" si="6"/>
        <v>0</v>
      </c>
      <c r="J146" s="167">
        <f t="shared" si="7"/>
        <v>0</v>
      </c>
      <c r="K146" s="166">
        <f t="shared" si="8"/>
        <v>0</v>
      </c>
      <c r="L146" s="166" t="str">
        <f t="shared" si="9"/>
        <v/>
      </c>
      <c r="M146" s="165"/>
      <c r="N146" s="166">
        <f>SUM('Pay App 1:Pay App 6'!L146)+SUM('Pay App 1:Pay App 6'!M146)</f>
        <v>0</v>
      </c>
      <c r="O146" s="127">
        <f t="shared" si="10"/>
        <v>0</v>
      </c>
    </row>
    <row r="147" spans="1:15" ht="11.25" customHeight="1" x14ac:dyDescent="0.25">
      <c r="A147" s="163">
        <f t="shared" si="5"/>
        <v>86</v>
      </c>
      <c r="B147" s="200" t="str">
        <f>'Pay App 1'!B147</f>
        <v>60 00 30</v>
      </c>
      <c r="C147" s="206" t="str">
        <f>'Pay App 1'!C147</f>
        <v>Other - Please Specify</v>
      </c>
      <c r="D147" s="166">
        <f>'Pay App 1'!D147</f>
        <v>0</v>
      </c>
      <c r="E147" s="166">
        <f>VLOOKUP(B147,'Graph Data'!$N$2:$BW$88,8,FALSE)</f>
        <v>0</v>
      </c>
      <c r="F147" s="166">
        <f>IFERROR(E147+'Pay App 5'!F147,"")</f>
        <v>0</v>
      </c>
      <c r="G147" s="166">
        <f>SUM('Pay App 1:Pay App 5'!H147)</f>
        <v>0</v>
      </c>
      <c r="H147" s="165"/>
      <c r="I147" s="166">
        <f t="shared" si="6"/>
        <v>0</v>
      </c>
      <c r="J147" s="167">
        <f t="shared" si="7"/>
        <v>0</v>
      </c>
      <c r="K147" s="166">
        <f t="shared" si="8"/>
        <v>0</v>
      </c>
      <c r="L147" s="166" t="str">
        <f t="shared" si="9"/>
        <v/>
      </c>
      <c r="M147" s="165"/>
      <c r="N147" s="166">
        <f>SUM('Pay App 1:Pay App 6'!L147)+SUM('Pay App 1:Pay App 6'!M147)</f>
        <v>0</v>
      </c>
      <c r="O147" s="127">
        <f t="shared" si="10"/>
        <v>0</v>
      </c>
    </row>
    <row r="148" spans="1:15" ht="11.25" customHeight="1" thickBot="1" x14ac:dyDescent="0.3">
      <c r="A148" s="164">
        <f t="shared" si="5"/>
        <v>87</v>
      </c>
      <c r="B148" s="200" t="str">
        <f>'Pay App 1'!B148</f>
        <v>60 00 40</v>
      </c>
      <c r="C148" s="206" t="str">
        <f>'Pay App 1'!C148</f>
        <v>Other - Please Specify</v>
      </c>
      <c r="D148" s="166">
        <f>'Pay App 1'!D148</f>
        <v>0</v>
      </c>
      <c r="E148" s="166">
        <f>VLOOKUP(B148,'Graph Data'!$N$2:$BW$88,8,FALSE)</f>
        <v>0</v>
      </c>
      <c r="F148" s="166">
        <f>IFERROR(E148+'Pay App 5'!F148,"")</f>
        <v>0</v>
      </c>
      <c r="G148" s="166">
        <f>SUM('Pay App 1:Pay App 5'!H148)</f>
        <v>0</v>
      </c>
      <c r="H148" s="165"/>
      <c r="I148" s="166">
        <f t="shared" si="6"/>
        <v>0</v>
      </c>
      <c r="J148" s="167">
        <f t="shared" si="7"/>
        <v>0</v>
      </c>
      <c r="K148" s="166">
        <f t="shared" si="8"/>
        <v>0</v>
      </c>
      <c r="L148" s="166" t="str">
        <f t="shared" si="9"/>
        <v/>
      </c>
      <c r="M148" s="165"/>
      <c r="N148" s="166">
        <f>SUM('Pay App 1:Pay App 6'!L148)+SUM('Pay App 1:Pay App 6'!M148)</f>
        <v>0</v>
      </c>
      <c r="O148" s="127">
        <f t="shared" si="10"/>
        <v>0</v>
      </c>
    </row>
    <row r="149" spans="1:15" ht="11.25" customHeight="1" thickBot="1" x14ac:dyDescent="0.3">
      <c r="B149" s="8"/>
      <c r="C149" s="174" t="s">
        <v>108</v>
      </c>
      <c r="D149" s="166">
        <f t="shared" ref="D149:I149" si="11">SUM(D57:D100,D106:D148)</f>
        <v>0</v>
      </c>
      <c r="E149" s="166">
        <f t="shared" si="11"/>
        <v>0</v>
      </c>
      <c r="F149" s="166">
        <f t="shared" si="11"/>
        <v>0</v>
      </c>
      <c r="G149" s="166">
        <f t="shared" si="11"/>
        <v>0</v>
      </c>
      <c r="H149" s="166">
        <f t="shared" si="11"/>
        <v>0</v>
      </c>
      <c r="I149" s="166">
        <f t="shared" si="11"/>
        <v>0</v>
      </c>
      <c r="J149" s="167">
        <f>IFERROR($I$149/$F$149,0)</f>
        <v>0</v>
      </c>
      <c r="K149" s="166">
        <f>SUM(K57:K100,K106:K148)</f>
        <v>0</v>
      </c>
      <c r="L149" s="166">
        <f>SUM(L57:L100,L106:L148)</f>
        <v>0</v>
      </c>
      <c r="M149" s="166">
        <f>SUM(M57:M100,M106:M148)</f>
        <v>0</v>
      </c>
      <c r="N149" s="166">
        <f>SUM(N57:N100,N106:N148)</f>
        <v>0</v>
      </c>
      <c r="O149" s="51">
        <f>SUM(O57:O100,O106:O148)</f>
        <v>0</v>
      </c>
    </row>
    <row r="150" spans="1:15" x14ac:dyDescent="0.25">
      <c r="O150" s="27"/>
    </row>
    <row r="151" spans="1:15" x14ac:dyDescent="0.25">
      <c r="I151" s="52"/>
      <c r="J151" s="53"/>
      <c r="K151" s="53"/>
      <c r="L151" s="53"/>
      <c r="M151" s="53"/>
      <c r="N151" s="54"/>
      <c r="O151" s="19"/>
    </row>
    <row r="152" spans="1:15" x14ac:dyDescent="0.25">
      <c r="A152" s="55"/>
      <c r="B152" s="56"/>
      <c r="I152" s="53"/>
      <c r="J152" s="53"/>
      <c r="K152" s="53"/>
      <c r="L152" s="53"/>
      <c r="M152" s="53"/>
      <c r="N152" s="54"/>
      <c r="O152" s="19"/>
    </row>
    <row r="153" spans="1:15" x14ac:dyDescent="0.25">
      <c r="O153" s="19"/>
    </row>
    <row r="154" spans="1:15" x14ac:dyDescent="0.25">
      <c r="O154" s="19"/>
    </row>
    <row r="155" spans="1:15" x14ac:dyDescent="0.25">
      <c r="O155" s="19"/>
    </row>
    <row r="156" spans="1:15" x14ac:dyDescent="0.25">
      <c r="O156" s="19"/>
    </row>
    <row r="157" spans="1:15" x14ac:dyDescent="0.25">
      <c r="O157" s="19"/>
    </row>
    <row r="158" spans="1:15" x14ac:dyDescent="0.25">
      <c r="O158" s="19"/>
    </row>
    <row r="159" spans="1:15" x14ac:dyDescent="0.25">
      <c r="O159" s="19"/>
    </row>
    <row r="160" spans="1:15" x14ac:dyDescent="0.25">
      <c r="O160" s="19"/>
    </row>
    <row r="161" spans="15:15" x14ac:dyDescent="0.25">
      <c r="O161" s="19"/>
    </row>
    <row r="162" spans="15:15" x14ac:dyDescent="0.25">
      <c r="O162" s="19"/>
    </row>
    <row r="163" spans="15:15" x14ac:dyDescent="0.25">
      <c r="O163" s="19"/>
    </row>
    <row r="164" spans="15:15" x14ac:dyDescent="0.25">
      <c r="O164" s="19"/>
    </row>
    <row r="165" spans="15:15" x14ac:dyDescent="0.25">
      <c r="O165" s="19"/>
    </row>
    <row r="166" spans="15:15" x14ac:dyDescent="0.25">
      <c r="O166" s="19"/>
    </row>
    <row r="167" spans="15:15" x14ac:dyDescent="0.25">
      <c r="O167" s="19"/>
    </row>
    <row r="168" spans="15:15" x14ac:dyDescent="0.25">
      <c r="O168" s="19"/>
    </row>
    <row r="169" spans="15:15" x14ac:dyDescent="0.25">
      <c r="O169" s="19"/>
    </row>
    <row r="170" spans="15:15" x14ac:dyDescent="0.25">
      <c r="O170" s="19"/>
    </row>
    <row r="171" spans="15:15" x14ac:dyDescent="0.25">
      <c r="O171" s="19"/>
    </row>
    <row r="172" spans="15:15" x14ac:dyDescent="0.25">
      <c r="O172" s="19"/>
    </row>
    <row r="173" spans="15:15" x14ac:dyDescent="0.25">
      <c r="O173" s="19"/>
    </row>
    <row r="174" spans="15:15" x14ac:dyDescent="0.25">
      <c r="O174" s="19"/>
    </row>
    <row r="175" spans="15:15" x14ac:dyDescent="0.25">
      <c r="O175" s="19"/>
    </row>
    <row r="176" spans="15:15" x14ac:dyDescent="0.25">
      <c r="O176" s="19"/>
    </row>
    <row r="177" spans="15:15" x14ac:dyDescent="0.25">
      <c r="O177" s="19"/>
    </row>
    <row r="178" spans="15:15" x14ac:dyDescent="0.25">
      <c r="O178" s="19"/>
    </row>
    <row r="179" spans="15:15" x14ac:dyDescent="0.25">
      <c r="O179" s="19"/>
    </row>
    <row r="180" spans="15:15" x14ac:dyDescent="0.25">
      <c r="O180" s="19"/>
    </row>
    <row r="181" spans="15:15" x14ac:dyDescent="0.25">
      <c r="O181" s="19"/>
    </row>
    <row r="182" spans="15:15" x14ac:dyDescent="0.25">
      <c r="O182" s="19"/>
    </row>
    <row r="183" spans="15:15" x14ac:dyDescent="0.25">
      <c r="O183" s="19"/>
    </row>
    <row r="184" spans="15:15" x14ac:dyDescent="0.25">
      <c r="O184" s="19"/>
    </row>
    <row r="185" spans="15:15" x14ac:dyDescent="0.25">
      <c r="O185" s="19"/>
    </row>
    <row r="186" spans="15:15" x14ac:dyDescent="0.25">
      <c r="O186" s="19"/>
    </row>
    <row r="187" spans="15:15" x14ac:dyDescent="0.25">
      <c r="O187" s="19"/>
    </row>
    <row r="188" spans="15:15" x14ac:dyDescent="0.25">
      <c r="O188" s="19"/>
    </row>
    <row r="189" spans="15:15" x14ac:dyDescent="0.25">
      <c r="O189" s="19"/>
    </row>
    <row r="190" spans="15:15" x14ac:dyDescent="0.25">
      <c r="O190" s="19"/>
    </row>
    <row r="191" spans="15:15" x14ac:dyDescent="0.25">
      <c r="O191" s="19"/>
    </row>
    <row r="192" spans="15:15" x14ac:dyDescent="0.25">
      <c r="O192" s="19"/>
    </row>
    <row r="193" spans="15:15" x14ac:dyDescent="0.25">
      <c r="O193" s="19"/>
    </row>
    <row r="194" spans="15:15" x14ac:dyDescent="0.25">
      <c r="O194" s="19"/>
    </row>
    <row r="195" spans="15:15" x14ac:dyDescent="0.25">
      <c r="O195" s="19"/>
    </row>
    <row r="196" spans="15:15" x14ac:dyDescent="0.25">
      <c r="O196" s="19"/>
    </row>
    <row r="197" spans="15:15" x14ac:dyDescent="0.25">
      <c r="O197" s="19"/>
    </row>
    <row r="198" spans="15:15" x14ac:dyDescent="0.25">
      <c r="O198" s="19"/>
    </row>
    <row r="199" spans="15:15" x14ac:dyDescent="0.25">
      <c r="O199" s="19"/>
    </row>
    <row r="200" spans="15:15" x14ac:dyDescent="0.25">
      <c r="O200" s="19"/>
    </row>
    <row r="201" spans="15:15" x14ac:dyDescent="0.25">
      <c r="O201" s="19"/>
    </row>
    <row r="202" spans="15:15" x14ac:dyDescent="0.25">
      <c r="O202" s="19"/>
    </row>
    <row r="203" spans="15:15" x14ac:dyDescent="0.25">
      <c r="O203" s="19"/>
    </row>
    <row r="204" spans="15:15" x14ac:dyDescent="0.25">
      <c r="O204" s="19"/>
    </row>
    <row r="205" spans="15:15" x14ac:dyDescent="0.25">
      <c r="O205" s="19"/>
    </row>
    <row r="206" spans="15:15" x14ac:dyDescent="0.25">
      <c r="O206" s="19"/>
    </row>
    <row r="207" spans="15:15" x14ac:dyDescent="0.25">
      <c r="O207" s="19"/>
    </row>
    <row r="208" spans="15:15" x14ac:dyDescent="0.25">
      <c r="O208" s="19"/>
    </row>
    <row r="209" spans="15:15" x14ac:dyDescent="0.25">
      <c r="O209" s="19"/>
    </row>
    <row r="210" spans="15:15" x14ac:dyDescent="0.25">
      <c r="O210" s="19"/>
    </row>
    <row r="211" spans="15:15" x14ac:dyDescent="0.25">
      <c r="O211" s="19"/>
    </row>
    <row r="212" spans="15:15" x14ac:dyDescent="0.25">
      <c r="O212" s="19"/>
    </row>
    <row r="213" spans="15:15" x14ac:dyDescent="0.25">
      <c r="O213" s="19"/>
    </row>
    <row r="214" spans="15:15" x14ac:dyDescent="0.25">
      <c r="O214" s="19"/>
    </row>
    <row r="215" spans="15:15" x14ac:dyDescent="0.25">
      <c r="O215" s="19"/>
    </row>
    <row r="216" spans="15:15" x14ac:dyDescent="0.25">
      <c r="O216" s="19"/>
    </row>
    <row r="217" spans="15:15" x14ac:dyDescent="0.25">
      <c r="O217" s="19"/>
    </row>
    <row r="218" spans="15:15" x14ac:dyDescent="0.25">
      <c r="O218" s="19"/>
    </row>
    <row r="219" spans="15:15" x14ac:dyDescent="0.25">
      <c r="O219" s="19"/>
    </row>
    <row r="220" spans="15:15" x14ac:dyDescent="0.25">
      <c r="O220" s="19"/>
    </row>
    <row r="221" spans="15:15" x14ac:dyDescent="0.25">
      <c r="O221" s="19"/>
    </row>
    <row r="222" spans="15:15" x14ac:dyDescent="0.25">
      <c r="O222" s="19"/>
    </row>
    <row r="223" spans="15:15" x14ac:dyDescent="0.25">
      <c r="O223" s="19"/>
    </row>
    <row r="224" spans="15:15" x14ac:dyDescent="0.25">
      <c r="O224" s="19"/>
    </row>
    <row r="225" spans="15:15" x14ac:dyDescent="0.25">
      <c r="O225" s="19"/>
    </row>
    <row r="226" spans="15:15" x14ac:dyDescent="0.25">
      <c r="O226" s="19"/>
    </row>
    <row r="227" spans="15:15" x14ac:dyDescent="0.25">
      <c r="O227" s="19"/>
    </row>
    <row r="228" spans="15:15" x14ac:dyDescent="0.25">
      <c r="O228" s="19"/>
    </row>
    <row r="229" spans="15:15" x14ac:dyDescent="0.25">
      <c r="O229" s="19"/>
    </row>
    <row r="230" spans="15:15" x14ac:dyDescent="0.25">
      <c r="O230" s="19"/>
    </row>
    <row r="231" spans="15:15" x14ac:dyDescent="0.25">
      <c r="O231" s="19"/>
    </row>
    <row r="232" spans="15:15" x14ac:dyDescent="0.25">
      <c r="O232" s="19"/>
    </row>
    <row r="233" spans="15:15" x14ac:dyDescent="0.25">
      <c r="O233" s="19"/>
    </row>
    <row r="234" spans="15:15" x14ac:dyDescent="0.25">
      <c r="O234" s="19"/>
    </row>
    <row r="235" spans="15:15" x14ac:dyDescent="0.25">
      <c r="O235" s="19"/>
    </row>
    <row r="236" spans="15:15" x14ac:dyDescent="0.25">
      <c r="O236" s="19"/>
    </row>
    <row r="237" spans="15:15" x14ac:dyDescent="0.25">
      <c r="O237" s="19"/>
    </row>
    <row r="238" spans="15:15" x14ac:dyDescent="0.25">
      <c r="O238" s="19"/>
    </row>
    <row r="239" spans="15:15" x14ac:dyDescent="0.25">
      <c r="O239" s="19"/>
    </row>
    <row r="240" spans="15:15" x14ac:dyDescent="0.25">
      <c r="O240" s="19"/>
    </row>
    <row r="241" spans="15:15" x14ac:dyDescent="0.25">
      <c r="O241" s="19"/>
    </row>
    <row r="242" spans="15:15" x14ac:dyDescent="0.25">
      <c r="O242" s="19"/>
    </row>
    <row r="243" spans="15:15" x14ac:dyDescent="0.25">
      <c r="O243" s="19"/>
    </row>
    <row r="244" spans="15:15" x14ac:dyDescent="0.25">
      <c r="O244" s="19"/>
    </row>
    <row r="245" spans="15:15" x14ac:dyDescent="0.25">
      <c r="O245" s="19"/>
    </row>
    <row r="246" spans="15:15" x14ac:dyDescent="0.25">
      <c r="O246" s="19"/>
    </row>
    <row r="247" spans="15:15" x14ac:dyDescent="0.25">
      <c r="O247" s="19"/>
    </row>
    <row r="248" spans="15:15" x14ac:dyDescent="0.25">
      <c r="O248" s="19"/>
    </row>
    <row r="249" spans="15:15" x14ac:dyDescent="0.25">
      <c r="O249" s="19"/>
    </row>
    <row r="250" spans="15:15" x14ac:dyDescent="0.25">
      <c r="O250" s="19"/>
    </row>
    <row r="251" spans="15:15" x14ac:dyDescent="0.25">
      <c r="O251" s="19"/>
    </row>
    <row r="252" spans="15:15" x14ac:dyDescent="0.25">
      <c r="O252" s="19"/>
    </row>
    <row r="253" spans="15:15" x14ac:dyDescent="0.25">
      <c r="O253" s="19"/>
    </row>
    <row r="254" spans="15:15" x14ac:dyDescent="0.25">
      <c r="O254" s="19"/>
    </row>
    <row r="255" spans="15:15" x14ac:dyDescent="0.25">
      <c r="O255" s="19"/>
    </row>
    <row r="256" spans="15:15" x14ac:dyDescent="0.25">
      <c r="O256" s="19"/>
    </row>
    <row r="257" spans="15:15" x14ac:dyDescent="0.25">
      <c r="O257" s="19"/>
    </row>
    <row r="258" spans="15:15" x14ac:dyDescent="0.25">
      <c r="O258" s="19"/>
    </row>
    <row r="259" spans="15:15" x14ac:dyDescent="0.25">
      <c r="O259" s="19"/>
    </row>
    <row r="260" spans="15:15" x14ac:dyDescent="0.25">
      <c r="O260" s="19"/>
    </row>
    <row r="261" spans="15:15" x14ac:dyDescent="0.25">
      <c r="O261" s="19"/>
    </row>
    <row r="262" spans="15:15" x14ac:dyDescent="0.25">
      <c r="O262" s="19"/>
    </row>
    <row r="263" spans="15:15" x14ac:dyDescent="0.25">
      <c r="O263" s="19"/>
    </row>
    <row r="264" spans="15:15" x14ac:dyDescent="0.25">
      <c r="O264" s="19"/>
    </row>
    <row r="265" spans="15:15" x14ac:dyDescent="0.25">
      <c r="O265" s="19"/>
    </row>
    <row r="266" spans="15:15" x14ac:dyDescent="0.25">
      <c r="O266" s="19"/>
    </row>
    <row r="267" spans="15:15" x14ac:dyDescent="0.25">
      <c r="O267" s="19"/>
    </row>
    <row r="268" spans="15:15" x14ac:dyDescent="0.25">
      <c r="O268" s="19"/>
    </row>
    <row r="269" spans="15:15" x14ac:dyDescent="0.25">
      <c r="O269" s="19"/>
    </row>
    <row r="270" spans="15:15" x14ac:dyDescent="0.25">
      <c r="O270" s="19"/>
    </row>
    <row r="271" spans="15:15" x14ac:dyDescent="0.25">
      <c r="O271" s="19"/>
    </row>
    <row r="272" spans="15:15" x14ac:dyDescent="0.25">
      <c r="O272" s="19"/>
    </row>
    <row r="273" spans="15:15" x14ac:dyDescent="0.25">
      <c r="O273" s="19"/>
    </row>
    <row r="274" spans="15:15" x14ac:dyDescent="0.25">
      <c r="O274" s="19"/>
    </row>
    <row r="275" spans="15:15" x14ac:dyDescent="0.25">
      <c r="O275" s="19"/>
    </row>
    <row r="276" spans="15:15" x14ac:dyDescent="0.25">
      <c r="O276" s="19"/>
    </row>
    <row r="277" spans="15:15" x14ac:dyDescent="0.25">
      <c r="O277" s="19"/>
    </row>
    <row r="278" spans="15:15" x14ac:dyDescent="0.25">
      <c r="O278" s="19"/>
    </row>
    <row r="279" spans="15:15" x14ac:dyDescent="0.25">
      <c r="O279" s="19"/>
    </row>
    <row r="280" spans="15:15" x14ac:dyDescent="0.25">
      <c r="O280" s="19"/>
    </row>
    <row r="281" spans="15:15" x14ac:dyDescent="0.25">
      <c r="O281" s="19"/>
    </row>
    <row r="282" spans="15:15" x14ac:dyDescent="0.25">
      <c r="O282" s="19"/>
    </row>
    <row r="283" spans="15:15" x14ac:dyDescent="0.25">
      <c r="O283" s="19"/>
    </row>
    <row r="284" spans="15:15" x14ac:dyDescent="0.25">
      <c r="O284" s="19"/>
    </row>
    <row r="285" spans="15:15" x14ac:dyDescent="0.25">
      <c r="O285" s="19"/>
    </row>
    <row r="286" spans="15:15" x14ac:dyDescent="0.25">
      <c r="O286" s="19"/>
    </row>
    <row r="287" spans="15:15" x14ac:dyDescent="0.25">
      <c r="O287" s="19"/>
    </row>
    <row r="288" spans="15:15" x14ac:dyDescent="0.25">
      <c r="O288" s="19"/>
    </row>
    <row r="289" spans="15:15" x14ac:dyDescent="0.25">
      <c r="O289" s="19"/>
    </row>
    <row r="290" spans="15:15" x14ac:dyDescent="0.25">
      <c r="O290" s="19"/>
    </row>
    <row r="291" spans="15:15" x14ac:dyDescent="0.25">
      <c r="O291" s="19"/>
    </row>
    <row r="292" spans="15:15" x14ac:dyDescent="0.25">
      <c r="O292" s="19"/>
    </row>
    <row r="293" spans="15:15" x14ac:dyDescent="0.25">
      <c r="O293" s="19"/>
    </row>
    <row r="294" spans="15:15" x14ac:dyDescent="0.25">
      <c r="O294" s="19"/>
    </row>
    <row r="295" spans="15:15" x14ac:dyDescent="0.25">
      <c r="O295" s="19"/>
    </row>
    <row r="296" spans="15:15" x14ac:dyDescent="0.25">
      <c r="O296" s="19"/>
    </row>
    <row r="297" spans="15:15" x14ac:dyDescent="0.25">
      <c r="O297" s="19"/>
    </row>
    <row r="298" spans="15:15" x14ac:dyDescent="0.25">
      <c r="O298" s="19"/>
    </row>
    <row r="299" spans="15:15" x14ac:dyDescent="0.25">
      <c r="O299" s="19"/>
    </row>
    <row r="300" spans="15:15" x14ac:dyDescent="0.25">
      <c r="O300" s="19"/>
    </row>
    <row r="301" spans="15:15" x14ac:dyDescent="0.25">
      <c r="O301" s="19"/>
    </row>
    <row r="302" spans="15:15" x14ac:dyDescent="0.25">
      <c r="O302" s="19"/>
    </row>
    <row r="303" spans="15:15" x14ac:dyDescent="0.25">
      <c r="O303" s="19"/>
    </row>
    <row r="304" spans="15:15" x14ac:dyDescent="0.25">
      <c r="O304" s="19"/>
    </row>
    <row r="305" spans="15:15" x14ac:dyDescent="0.25">
      <c r="O305" s="19"/>
    </row>
    <row r="306" spans="15:15" x14ac:dyDescent="0.25">
      <c r="O306" s="19"/>
    </row>
    <row r="307" spans="15:15" x14ac:dyDescent="0.25">
      <c r="O307" s="19"/>
    </row>
    <row r="308" spans="15:15" x14ac:dyDescent="0.25">
      <c r="O308" s="19"/>
    </row>
    <row r="309" spans="15:15" x14ac:dyDescent="0.25">
      <c r="O309" s="19"/>
    </row>
    <row r="310" spans="15:15" x14ac:dyDescent="0.25">
      <c r="O310" s="19"/>
    </row>
    <row r="311" spans="15:15" x14ac:dyDescent="0.25">
      <c r="O311" s="19"/>
    </row>
    <row r="312" spans="15:15" x14ac:dyDescent="0.25">
      <c r="O312" s="19"/>
    </row>
    <row r="313" spans="15:15" x14ac:dyDescent="0.25">
      <c r="O313" s="19"/>
    </row>
    <row r="314" spans="15:15" x14ac:dyDescent="0.25">
      <c r="O314" s="19"/>
    </row>
    <row r="315" spans="15:15" x14ac:dyDescent="0.25">
      <c r="O315" s="19"/>
    </row>
    <row r="316" spans="15:15" x14ac:dyDescent="0.25">
      <c r="O316" s="19"/>
    </row>
    <row r="317" spans="15:15" x14ac:dyDescent="0.25">
      <c r="O317" s="19"/>
    </row>
    <row r="318" spans="15:15" x14ac:dyDescent="0.25">
      <c r="O318" s="19"/>
    </row>
    <row r="319" spans="15:15" x14ac:dyDescent="0.25">
      <c r="O319" s="19"/>
    </row>
    <row r="320" spans="15:15" x14ac:dyDescent="0.25">
      <c r="O320" s="19"/>
    </row>
    <row r="321" spans="15:15" x14ac:dyDescent="0.25">
      <c r="O321" s="19"/>
    </row>
    <row r="322" spans="15:15" x14ac:dyDescent="0.25">
      <c r="O322" s="19"/>
    </row>
    <row r="323" spans="15:15" x14ac:dyDescent="0.25">
      <c r="O323" s="19"/>
    </row>
    <row r="324" spans="15:15" x14ac:dyDescent="0.25">
      <c r="O324" s="19"/>
    </row>
    <row r="325" spans="15:15" x14ac:dyDescent="0.25">
      <c r="O325" s="19"/>
    </row>
    <row r="326" spans="15:15" x14ac:dyDescent="0.25">
      <c r="O326" s="19"/>
    </row>
    <row r="327" spans="15:15" x14ac:dyDescent="0.25">
      <c r="O327" s="19"/>
    </row>
    <row r="328" spans="15:15" x14ac:dyDescent="0.25">
      <c r="O328" s="19"/>
    </row>
    <row r="329" spans="15:15" x14ac:dyDescent="0.25">
      <c r="O329" s="19"/>
    </row>
    <row r="330" spans="15:15" x14ac:dyDescent="0.25">
      <c r="O330" s="19"/>
    </row>
    <row r="331" spans="15:15" x14ac:dyDescent="0.25">
      <c r="O331" s="19"/>
    </row>
    <row r="332" spans="15:15" x14ac:dyDescent="0.25">
      <c r="O332" s="19"/>
    </row>
    <row r="333" spans="15:15" x14ac:dyDescent="0.25">
      <c r="O333" s="19"/>
    </row>
    <row r="334" spans="15:15" x14ac:dyDescent="0.25">
      <c r="O334" s="19"/>
    </row>
    <row r="335" spans="15:15" x14ac:dyDescent="0.25">
      <c r="O335" s="19"/>
    </row>
    <row r="336" spans="15:15" x14ac:dyDescent="0.25">
      <c r="O336" s="19"/>
    </row>
    <row r="337" spans="15:15" x14ac:dyDescent="0.25">
      <c r="O337" s="19"/>
    </row>
    <row r="338" spans="15:15" x14ac:dyDescent="0.25">
      <c r="O338" s="19"/>
    </row>
    <row r="339" spans="15:15" x14ac:dyDescent="0.25">
      <c r="O339" s="19"/>
    </row>
    <row r="340" spans="15:15" x14ac:dyDescent="0.25">
      <c r="O340" s="19"/>
    </row>
    <row r="341" spans="15:15" x14ac:dyDescent="0.25">
      <c r="O341" s="19"/>
    </row>
    <row r="342" spans="15:15" x14ac:dyDescent="0.25">
      <c r="O342" s="19"/>
    </row>
    <row r="343" spans="15:15" x14ac:dyDescent="0.25">
      <c r="O343" s="19"/>
    </row>
    <row r="344" spans="15:15" x14ac:dyDescent="0.25">
      <c r="O344" s="19"/>
    </row>
    <row r="345" spans="15:15" x14ac:dyDescent="0.25">
      <c r="O345" s="19"/>
    </row>
    <row r="346" spans="15:15" x14ac:dyDescent="0.25">
      <c r="O346" s="19"/>
    </row>
    <row r="347" spans="15:15" x14ac:dyDescent="0.25">
      <c r="O347" s="19"/>
    </row>
    <row r="348" spans="15:15" x14ac:dyDescent="0.25">
      <c r="O348" s="19"/>
    </row>
    <row r="349" spans="15:15" x14ac:dyDescent="0.25">
      <c r="O349" s="19"/>
    </row>
    <row r="350" spans="15:15" x14ac:dyDescent="0.25">
      <c r="O350" s="19"/>
    </row>
    <row r="351" spans="15:15" x14ac:dyDescent="0.25">
      <c r="O351" s="19"/>
    </row>
    <row r="352" spans="15:15" x14ac:dyDescent="0.25">
      <c r="O352" s="19"/>
    </row>
    <row r="353" spans="15:15" x14ac:dyDescent="0.25">
      <c r="O353" s="19"/>
    </row>
    <row r="354" spans="15:15" x14ac:dyDescent="0.25">
      <c r="O354" s="19"/>
    </row>
    <row r="355" spans="15:15" x14ac:dyDescent="0.25">
      <c r="O355" s="19"/>
    </row>
    <row r="356" spans="15:15" x14ac:dyDescent="0.25">
      <c r="O356" s="19"/>
    </row>
    <row r="357" spans="15:15" x14ac:dyDescent="0.25">
      <c r="O357" s="19"/>
    </row>
    <row r="358" spans="15:15" x14ac:dyDescent="0.25">
      <c r="O358" s="19"/>
    </row>
    <row r="359" spans="15:15" x14ac:dyDescent="0.25">
      <c r="O359" s="19"/>
    </row>
    <row r="360" spans="15:15" x14ac:dyDescent="0.25">
      <c r="O360" s="19"/>
    </row>
    <row r="361" spans="15:15" x14ac:dyDescent="0.25">
      <c r="O361" s="19"/>
    </row>
    <row r="362" spans="15:15" x14ac:dyDescent="0.25">
      <c r="O362" s="19"/>
    </row>
    <row r="363" spans="15:15" x14ac:dyDescent="0.25">
      <c r="O363" s="19"/>
    </row>
    <row r="364" spans="15:15" x14ac:dyDescent="0.25">
      <c r="O364" s="19"/>
    </row>
    <row r="365" spans="15:15" x14ac:dyDescent="0.25">
      <c r="O365" s="19"/>
    </row>
    <row r="366" spans="15:15" x14ac:dyDescent="0.25">
      <c r="O366" s="19"/>
    </row>
    <row r="367" spans="15:15" x14ac:dyDescent="0.25">
      <c r="O367" s="19"/>
    </row>
    <row r="368" spans="15:15" x14ac:dyDescent="0.25">
      <c r="O368" s="19"/>
    </row>
    <row r="369" spans="15:15" x14ac:dyDescent="0.25">
      <c r="O369" s="19"/>
    </row>
    <row r="370" spans="15:15" x14ac:dyDescent="0.25">
      <c r="O370" s="19"/>
    </row>
    <row r="371" spans="15:15" x14ac:dyDescent="0.25">
      <c r="O371" s="19"/>
    </row>
    <row r="372" spans="15:15" x14ac:dyDescent="0.25">
      <c r="O372" s="19"/>
    </row>
    <row r="373" spans="15:15" x14ac:dyDescent="0.25">
      <c r="O373" s="19"/>
    </row>
    <row r="374" spans="15:15" x14ac:dyDescent="0.25">
      <c r="O374" s="19"/>
    </row>
    <row r="375" spans="15:15" x14ac:dyDescent="0.25">
      <c r="O375" s="19"/>
    </row>
    <row r="376" spans="15:15" x14ac:dyDescent="0.25">
      <c r="O376" s="19"/>
    </row>
    <row r="377" spans="15:15" x14ac:dyDescent="0.25">
      <c r="O377" s="19"/>
    </row>
    <row r="378" spans="15:15" x14ac:dyDescent="0.25">
      <c r="O378" s="19"/>
    </row>
    <row r="379" spans="15:15" x14ac:dyDescent="0.25">
      <c r="O379" s="19"/>
    </row>
    <row r="380" spans="15:15" x14ac:dyDescent="0.25">
      <c r="O380" s="19"/>
    </row>
    <row r="381" spans="15:15" x14ac:dyDescent="0.25">
      <c r="O381" s="19"/>
    </row>
    <row r="382" spans="15:15" x14ac:dyDescent="0.25">
      <c r="O382" s="19"/>
    </row>
    <row r="383" spans="15:15" x14ac:dyDescent="0.25">
      <c r="O383" s="19"/>
    </row>
    <row r="384" spans="15:15" x14ac:dyDescent="0.25">
      <c r="O384" s="19"/>
    </row>
    <row r="385" spans="15:15" x14ac:dyDescent="0.25">
      <c r="O385" s="19"/>
    </row>
    <row r="386" spans="15:15" x14ac:dyDescent="0.25">
      <c r="O386" s="19"/>
    </row>
    <row r="387" spans="15:15" x14ac:dyDescent="0.25">
      <c r="O387" s="19"/>
    </row>
    <row r="388" spans="15:15" x14ac:dyDescent="0.25">
      <c r="O388" s="19"/>
    </row>
    <row r="389" spans="15:15" x14ac:dyDescent="0.25">
      <c r="O389" s="19"/>
    </row>
    <row r="390" spans="15:15" x14ac:dyDescent="0.25">
      <c r="O390" s="19"/>
    </row>
    <row r="391" spans="15:15" x14ac:dyDescent="0.25">
      <c r="O391" s="19"/>
    </row>
    <row r="392" spans="15:15" x14ac:dyDescent="0.25">
      <c r="O392" s="19"/>
    </row>
    <row r="393" spans="15:15" x14ac:dyDescent="0.25">
      <c r="O393" s="19"/>
    </row>
    <row r="394" spans="15:15" x14ac:dyDescent="0.25">
      <c r="O394" s="19"/>
    </row>
    <row r="395" spans="15:15" x14ac:dyDescent="0.25">
      <c r="O395" s="19"/>
    </row>
    <row r="396" spans="15:15" x14ac:dyDescent="0.25">
      <c r="O396" s="19"/>
    </row>
    <row r="397" spans="15:15" x14ac:dyDescent="0.25">
      <c r="O397" s="19"/>
    </row>
    <row r="398" spans="15:15" x14ac:dyDescent="0.25">
      <c r="O398" s="19"/>
    </row>
    <row r="399" spans="15:15" x14ac:dyDescent="0.25">
      <c r="O399" s="19"/>
    </row>
    <row r="400" spans="15:15" x14ac:dyDescent="0.25">
      <c r="O400" s="19"/>
    </row>
    <row r="401" spans="15:15" x14ac:dyDescent="0.25">
      <c r="O401" s="19"/>
    </row>
    <row r="402" spans="15:15" x14ac:dyDescent="0.25">
      <c r="O402" s="19"/>
    </row>
    <row r="403" spans="15:15" x14ac:dyDescent="0.25">
      <c r="O403" s="19"/>
    </row>
    <row r="404" spans="15:15" x14ac:dyDescent="0.25">
      <c r="O404" s="19"/>
    </row>
    <row r="405" spans="15:15" x14ac:dyDescent="0.25">
      <c r="O405" s="19"/>
    </row>
    <row r="406" spans="15:15" x14ac:dyDescent="0.25">
      <c r="O406" s="19"/>
    </row>
    <row r="407" spans="15:15" x14ac:dyDescent="0.25">
      <c r="O407" s="19"/>
    </row>
    <row r="408" spans="15:15" x14ac:dyDescent="0.25">
      <c r="O408" s="19"/>
    </row>
    <row r="409" spans="15:15" x14ac:dyDescent="0.25">
      <c r="O409" s="19"/>
    </row>
    <row r="410" spans="15:15" x14ac:dyDescent="0.25">
      <c r="O410" s="19"/>
    </row>
    <row r="411" spans="15:15" x14ac:dyDescent="0.25">
      <c r="O411" s="19"/>
    </row>
    <row r="412" spans="15:15" x14ac:dyDescent="0.25">
      <c r="O412" s="19"/>
    </row>
    <row r="413" spans="15:15" x14ac:dyDescent="0.25">
      <c r="O413" s="19"/>
    </row>
    <row r="414" spans="15:15" x14ac:dyDescent="0.25">
      <c r="O414" s="19"/>
    </row>
    <row r="415" spans="15:15" x14ac:dyDescent="0.25">
      <c r="O415" s="19"/>
    </row>
    <row r="416" spans="15: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sheetData>
  <sheetProtection algorithmName="SHA-512" hashValue="xKMH4eSGWeILCOcQYK+dLZRElrSs1Y91S8Napsyh+zAv5kj3kKo5Ybo9VBSyuTHbmhFDUEsrCn0IokqxghU6Pg==" saltValue="JfH2n60eUSm0pZbnOw0nKA==" spinCount="100000" sheet="1" objects="1" scenarios="1" selectLockedCells="1"/>
  <mergeCells count="61">
    <mergeCell ref="A4:H4"/>
    <mergeCell ref="F1:I2"/>
    <mergeCell ref="J1:L1"/>
    <mergeCell ref="J2:L2"/>
    <mergeCell ref="D3:F3"/>
    <mergeCell ref="J3:L3"/>
    <mergeCell ref="A5:C8"/>
    <mergeCell ref="D5:H5"/>
    <mergeCell ref="I5:K5"/>
    <mergeCell ref="D6:H6"/>
    <mergeCell ref="I6:N18"/>
    <mergeCell ref="D7:H7"/>
    <mergeCell ref="D8:H8"/>
    <mergeCell ref="A9:C9"/>
    <mergeCell ref="D9:H9"/>
    <mergeCell ref="A10:C10"/>
    <mergeCell ref="A17:C17"/>
    <mergeCell ref="D17:E17"/>
    <mergeCell ref="D10:H10"/>
    <mergeCell ref="A11:C11"/>
    <mergeCell ref="D11:H11"/>
    <mergeCell ref="A12:C14"/>
    <mergeCell ref="D12:H12"/>
    <mergeCell ref="D13:H13"/>
    <mergeCell ref="D14:G14"/>
    <mergeCell ref="A15:C15"/>
    <mergeCell ref="F15:H15"/>
    <mergeCell ref="A16:C16"/>
    <mergeCell ref="D16:E16"/>
    <mergeCell ref="F16:H16"/>
    <mergeCell ref="A18:C18"/>
    <mergeCell ref="D18:H18"/>
    <mergeCell ref="A19:C19"/>
    <mergeCell ref="D19:H19"/>
    <mergeCell ref="A20:C20"/>
    <mergeCell ref="D20:H20"/>
    <mergeCell ref="I48:N51"/>
    <mergeCell ref="A21:C21"/>
    <mergeCell ref="D21:H21"/>
    <mergeCell ref="I22:K22"/>
    <mergeCell ref="L22:N22"/>
    <mergeCell ref="A23:H23"/>
    <mergeCell ref="A24:H25"/>
    <mergeCell ref="I24:N33"/>
    <mergeCell ref="I37:K37"/>
    <mergeCell ref="I41:K41"/>
    <mergeCell ref="I45:K45"/>
    <mergeCell ref="D103:F103"/>
    <mergeCell ref="J103:L103"/>
    <mergeCell ref="D52:F52"/>
    <mergeCell ref="G52:H52"/>
    <mergeCell ref="J52:L52"/>
    <mergeCell ref="D53:F53"/>
    <mergeCell ref="J53:L53"/>
    <mergeCell ref="D54:F54"/>
    <mergeCell ref="J54:L54"/>
    <mergeCell ref="D101:F101"/>
    <mergeCell ref="G101:H101"/>
    <mergeCell ref="J101:L101"/>
    <mergeCell ref="D102:F102"/>
    <mergeCell ref="J102:L102"/>
  </mergeCells>
  <conditionalFormatting sqref="D57:G100">
    <cfRule type="cellIs" dxfId="604" priority="2" operator="equal">
      <formula>0</formula>
    </cfRule>
  </conditionalFormatting>
  <conditionalFormatting sqref="D106:G148">
    <cfRule type="cellIs" dxfId="603" priority="1" operator="equal">
      <formula>0</formula>
    </cfRule>
  </conditionalFormatting>
  <conditionalFormatting sqref="D10:H10 D12:H14 D19:H21">
    <cfRule type="cellIs" dxfId="602" priority="6" operator="equal">
      <formula>0</formula>
    </cfRule>
  </conditionalFormatting>
  <conditionalFormatting sqref="H51">
    <cfRule type="cellIs" dxfId="601" priority="9" operator="lessThan">
      <formula>0</formula>
    </cfRule>
  </conditionalFormatting>
  <conditionalFormatting sqref="I57:I100 K57:K100 I106:I148 K106:K148 N106:O148">
    <cfRule type="cellIs" dxfId="600" priority="14" operator="equal">
      <formula>0</formula>
    </cfRule>
  </conditionalFormatting>
  <conditionalFormatting sqref="J57:J100 J106:J149">
    <cfRule type="cellIs" dxfId="599" priority="11" operator="greaterThan">
      <formula>1</formula>
    </cfRule>
    <cfRule type="cellIs" dxfId="598" priority="12" operator="equal">
      <formula>0</formula>
    </cfRule>
  </conditionalFormatting>
  <conditionalFormatting sqref="K57:K100 K106:K148">
    <cfRule type="cellIs" dxfId="597" priority="10" operator="lessThan">
      <formula>0</formula>
    </cfRule>
  </conditionalFormatting>
  <conditionalFormatting sqref="M57:M100">
    <cfRule type="cellIs" dxfId="596" priority="13" operator="lessThan">
      <formula>0</formula>
    </cfRule>
  </conditionalFormatting>
  <conditionalFormatting sqref="M106:M148">
    <cfRule type="cellIs" dxfId="595" priority="8" operator="lessThan">
      <formula>0</formula>
    </cfRule>
  </conditionalFormatting>
  <conditionalFormatting sqref="N57:O100">
    <cfRule type="cellIs" dxfId="594" priority="7" operator="equal">
      <formula>0</formula>
    </cfRule>
  </conditionalFormatting>
  <dataValidations count="1">
    <dataValidation type="decimal" operator="lessThanOrEqual" allowBlank="1" showInputMessage="1" showErrorMessage="1" errorTitle="Negative Number" error="In order to release retention, the number entered into this cell must be negative." sqref="M57:M100 M106:M148" xr:uid="{AD1F5903-B93B-4EC6-A976-7515BF4C920E}">
      <formula1>0</formula1>
    </dataValidation>
  </dataValidations>
  <pageMargins left="0.2" right="0.2" top="6.9444444444444441E-3" bottom="0.35" header="0" footer="0"/>
  <pageSetup fitToHeight="3" orientation="landscape" r:id="rId1"/>
  <headerFooter>
    <oddFooter>&amp;L&amp;"Arial Narrow,Regular"&amp;8&amp;A - &amp;D &amp;R&amp;"Arial Narrow,Regular"&amp;8PO Box 141160 | Salt Lake City, UT 84114-1160 | (801) 957-7230 | https://dfcm.utah.gov   Page &amp;P</oddFooter>
  </headerFooter>
  <rowBreaks count="2" manualBreakCount="2">
    <brk id="51" max="13" man="1"/>
    <brk id="100" max="13"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3529F419-456C-4D65-A44B-09FC16B2652B}">
          <x14:formula1>
            <xm:f>'Graph Data'!$L$74:$L$76</xm:f>
          </x14:formula1>
          <xm:sqref>G17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62</vt:i4>
      </vt:variant>
    </vt:vector>
  </HeadingPairs>
  <TitlesOfParts>
    <vt:vector size="126" baseType="lpstr">
      <vt:lpstr>Change Order Submission Form</vt:lpstr>
      <vt:lpstr>PCO Log</vt:lpstr>
      <vt:lpstr>Summary Sheet</vt:lpstr>
      <vt:lpstr>Pay App 1</vt:lpstr>
      <vt:lpstr>Pay App 2</vt:lpstr>
      <vt:lpstr>Pay App 3</vt:lpstr>
      <vt:lpstr>Pay App 4</vt:lpstr>
      <vt:lpstr>Pay App 5</vt:lpstr>
      <vt:lpstr>Pay App 6</vt:lpstr>
      <vt:lpstr>Pay App 7</vt:lpstr>
      <vt:lpstr>Pay App 8</vt:lpstr>
      <vt:lpstr>Pay App 9</vt:lpstr>
      <vt:lpstr>Pay App 10</vt:lpstr>
      <vt:lpstr>Pay App 11</vt:lpstr>
      <vt:lpstr>Pay App 12</vt:lpstr>
      <vt:lpstr>Pay App 13</vt:lpstr>
      <vt:lpstr>Pay App 14</vt:lpstr>
      <vt:lpstr>Pay App 15</vt:lpstr>
      <vt:lpstr>Pay App 16</vt:lpstr>
      <vt:lpstr>Pay App 17</vt:lpstr>
      <vt:lpstr>Pay App 18</vt:lpstr>
      <vt:lpstr>Pay App 19</vt:lpstr>
      <vt:lpstr>Pay App 20</vt:lpstr>
      <vt:lpstr>Pay App 21</vt:lpstr>
      <vt:lpstr>Pay App 22</vt:lpstr>
      <vt:lpstr>Pay App 23</vt:lpstr>
      <vt:lpstr>Pay App 24</vt:lpstr>
      <vt:lpstr>Pay App 25</vt:lpstr>
      <vt:lpstr>Pay App 26</vt:lpstr>
      <vt:lpstr>Pay App 27</vt:lpstr>
      <vt:lpstr>Pay App 28</vt:lpstr>
      <vt:lpstr>Pay App 29</vt:lpstr>
      <vt:lpstr>Pay App 30</vt:lpstr>
      <vt:lpstr>Pay App 31</vt:lpstr>
      <vt:lpstr>Pay App 32</vt:lpstr>
      <vt:lpstr>Pay App 33</vt:lpstr>
      <vt:lpstr>Pay App 34</vt:lpstr>
      <vt:lpstr>Pay App 35</vt:lpstr>
      <vt:lpstr>Pay App 36</vt:lpstr>
      <vt:lpstr>Pay App 37</vt:lpstr>
      <vt:lpstr>Pay App 38</vt:lpstr>
      <vt:lpstr>Pay App 39</vt:lpstr>
      <vt:lpstr>Pay App 40</vt:lpstr>
      <vt:lpstr>Pay App 41</vt:lpstr>
      <vt:lpstr>Pay App 42</vt:lpstr>
      <vt:lpstr>Pay App 43</vt:lpstr>
      <vt:lpstr>Pay App 44</vt:lpstr>
      <vt:lpstr>Pay App 45</vt:lpstr>
      <vt:lpstr>Pay App 46</vt:lpstr>
      <vt:lpstr>Pay App 47</vt:lpstr>
      <vt:lpstr>Pay App 48</vt:lpstr>
      <vt:lpstr>Pay App 49</vt:lpstr>
      <vt:lpstr>Pay App 50</vt:lpstr>
      <vt:lpstr>Pay App 51</vt:lpstr>
      <vt:lpstr>Pay App 52</vt:lpstr>
      <vt:lpstr>Pay App 53</vt:lpstr>
      <vt:lpstr>Pay App 54</vt:lpstr>
      <vt:lpstr>Pay App 55</vt:lpstr>
      <vt:lpstr>Pay App 56</vt:lpstr>
      <vt:lpstr>Pay App 57</vt:lpstr>
      <vt:lpstr>Pay App 58</vt:lpstr>
      <vt:lpstr>Pay App 59</vt:lpstr>
      <vt:lpstr>Pay App 60</vt:lpstr>
      <vt:lpstr>Graph Data</vt:lpstr>
      <vt:lpstr>'Change Order Submission Form'!Print_Area</vt:lpstr>
      <vt:lpstr>'Pay App 1'!Print_Area</vt:lpstr>
      <vt:lpstr>'Pay App 10'!Print_Area</vt:lpstr>
      <vt:lpstr>'Pay App 11'!Print_Area</vt:lpstr>
      <vt:lpstr>'Pay App 12'!Print_Area</vt:lpstr>
      <vt:lpstr>'Pay App 13'!Print_Area</vt:lpstr>
      <vt:lpstr>'Pay App 14'!Print_Area</vt:lpstr>
      <vt:lpstr>'Pay App 15'!Print_Area</vt:lpstr>
      <vt:lpstr>'Pay App 16'!Print_Area</vt:lpstr>
      <vt:lpstr>'Pay App 17'!Print_Area</vt:lpstr>
      <vt:lpstr>'Pay App 18'!Print_Area</vt:lpstr>
      <vt:lpstr>'Pay App 19'!Print_Area</vt:lpstr>
      <vt:lpstr>'Pay App 2'!Print_Area</vt:lpstr>
      <vt:lpstr>'Pay App 20'!Print_Area</vt:lpstr>
      <vt:lpstr>'Pay App 21'!Print_Area</vt:lpstr>
      <vt:lpstr>'Pay App 22'!Print_Area</vt:lpstr>
      <vt:lpstr>'Pay App 23'!Print_Area</vt:lpstr>
      <vt:lpstr>'Pay App 24'!Print_Area</vt:lpstr>
      <vt:lpstr>'Pay App 25'!Print_Area</vt:lpstr>
      <vt:lpstr>'Pay App 26'!Print_Area</vt:lpstr>
      <vt:lpstr>'Pay App 27'!Print_Area</vt:lpstr>
      <vt:lpstr>'Pay App 28'!Print_Area</vt:lpstr>
      <vt:lpstr>'Pay App 29'!Print_Area</vt:lpstr>
      <vt:lpstr>'Pay App 3'!Print_Area</vt:lpstr>
      <vt:lpstr>'Pay App 30'!Print_Area</vt:lpstr>
      <vt:lpstr>'Pay App 31'!Print_Area</vt:lpstr>
      <vt:lpstr>'Pay App 32'!Print_Area</vt:lpstr>
      <vt:lpstr>'Pay App 33'!Print_Area</vt:lpstr>
      <vt:lpstr>'Pay App 34'!Print_Area</vt:lpstr>
      <vt:lpstr>'Pay App 35'!Print_Area</vt:lpstr>
      <vt:lpstr>'Pay App 36'!Print_Area</vt:lpstr>
      <vt:lpstr>'Pay App 37'!Print_Area</vt:lpstr>
      <vt:lpstr>'Pay App 38'!Print_Area</vt:lpstr>
      <vt:lpstr>'Pay App 39'!Print_Area</vt:lpstr>
      <vt:lpstr>'Pay App 4'!Print_Area</vt:lpstr>
      <vt:lpstr>'Pay App 40'!Print_Area</vt:lpstr>
      <vt:lpstr>'Pay App 41'!Print_Area</vt:lpstr>
      <vt:lpstr>'Pay App 42'!Print_Area</vt:lpstr>
      <vt:lpstr>'Pay App 43'!Print_Area</vt:lpstr>
      <vt:lpstr>'Pay App 44'!Print_Area</vt:lpstr>
      <vt:lpstr>'Pay App 45'!Print_Area</vt:lpstr>
      <vt:lpstr>'Pay App 46'!Print_Area</vt:lpstr>
      <vt:lpstr>'Pay App 47'!Print_Area</vt:lpstr>
      <vt:lpstr>'Pay App 48'!Print_Area</vt:lpstr>
      <vt:lpstr>'Pay App 49'!Print_Area</vt:lpstr>
      <vt:lpstr>'Pay App 5'!Print_Area</vt:lpstr>
      <vt:lpstr>'Pay App 50'!Print_Area</vt:lpstr>
      <vt:lpstr>'Pay App 51'!Print_Area</vt:lpstr>
      <vt:lpstr>'Pay App 52'!Print_Area</vt:lpstr>
      <vt:lpstr>'Pay App 53'!Print_Area</vt:lpstr>
      <vt:lpstr>'Pay App 54'!Print_Area</vt:lpstr>
      <vt:lpstr>'Pay App 55'!Print_Area</vt:lpstr>
      <vt:lpstr>'Pay App 56'!Print_Area</vt:lpstr>
      <vt:lpstr>'Pay App 57'!Print_Area</vt:lpstr>
      <vt:lpstr>'Pay App 58'!Print_Area</vt:lpstr>
      <vt:lpstr>'Pay App 59'!Print_Area</vt:lpstr>
      <vt:lpstr>'Pay App 6'!Print_Area</vt:lpstr>
      <vt:lpstr>'Pay App 60'!Print_Area</vt:lpstr>
      <vt:lpstr>'Pay App 7'!Print_Area</vt:lpstr>
      <vt:lpstr>'Pay App 8'!Print_Area</vt:lpstr>
      <vt:lpstr>'Pay App 9'!Print_Area</vt:lpstr>
      <vt:lpstr>'Summary Sheet'!Print_Area</vt:lpstr>
    </vt:vector>
  </TitlesOfParts>
  <Company>State of Utah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Jake Njord</dc:creator>
  <cp:lastModifiedBy>Jake Njord</cp:lastModifiedBy>
  <cp:lastPrinted>2023-05-23T18:29:36Z</cp:lastPrinted>
  <dcterms:created xsi:type="dcterms:W3CDTF">2019-03-20T16:54:05Z</dcterms:created>
  <dcterms:modified xsi:type="dcterms:W3CDTF">2024-03-06T16:49:54Z</dcterms:modified>
</cp:coreProperties>
</file>